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\\MAYCHUDELL\PKT - Copy 2\06 VU\CONG NO\MEGA\CHECK MEGA TT\"/>
    </mc:Choice>
  </mc:AlternateContent>
  <xr:revisionPtr revIDLastSave="0" documentId="13_ncr:1_{A2D36149-1503-4B60-B643-1515D72FD3D8}" xr6:coauthVersionLast="47" xr6:coauthVersionMax="47" xr10:uidLastSave="{00000000-0000-0000-0000-000000000000}"/>
  <bookViews>
    <workbookView xWindow="-120" yWindow="-120" windowWidth="20730" windowHeight="11040" activeTab="1" xr2:uid="{00000000-000D-0000-FFFF-FFFF00000000}"/>
  </bookViews>
  <sheets>
    <sheet name="2023" sheetId="1" r:id="rId1"/>
    <sheet name="check" sheetId="3" r:id="rId2"/>
    <sheet name="Sheet1" sheetId="4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0" hidden="1">'2023'!$A$1:$I$1</definedName>
    <definedName name="_xlnm._FilterDatabase" localSheetId="1" hidden="1">check!$A$1:$W$5411</definedName>
    <definedName name="_xlnm._FilterDatabase" localSheetId="2" hidden="1">Sheet1!$A$1:$J$12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411" i="3" l="1"/>
  <c r="N5410" i="3"/>
  <c r="N5409" i="3"/>
  <c r="N5408" i="3"/>
  <c r="N5407" i="3"/>
  <c r="N5406" i="3"/>
  <c r="N5405" i="3"/>
  <c r="N5404" i="3"/>
  <c r="N5403" i="3"/>
  <c r="N5402" i="3"/>
  <c r="N5401" i="3"/>
  <c r="N5400" i="3"/>
  <c r="N5399" i="3"/>
  <c r="N5398" i="3"/>
  <c r="N5397" i="3"/>
  <c r="N5396" i="3"/>
  <c r="N5395" i="3"/>
  <c r="N5394" i="3"/>
  <c r="N5393" i="3"/>
  <c r="N5392" i="3"/>
  <c r="N5391" i="3"/>
  <c r="N5390" i="3"/>
  <c r="N5389" i="3"/>
  <c r="N5388" i="3"/>
  <c r="N5387" i="3"/>
  <c r="N5386" i="3"/>
  <c r="N5385" i="3"/>
  <c r="N5384" i="3"/>
  <c r="N5383" i="3"/>
  <c r="N5382" i="3"/>
  <c r="N5381" i="3"/>
  <c r="N5380" i="3"/>
  <c r="N5379" i="3"/>
  <c r="N5378" i="3"/>
  <c r="N5377" i="3"/>
  <c r="N5376" i="3"/>
  <c r="N5375" i="3"/>
  <c r="N5374" i="3"/>
  <c r="N5373" i="3"/>
  <c r="N5372" i="3"/>
  <c r="N5371" i="3"/>
  <c r="N5370" i="3"/>
  <c r="N5369" i="3"/>
  <c r="N5368" i="3"/>
  <c r="N5367" i="3"/>
  <c r="N5366" i="3"/>
  <c r="N5365" i="3"/>
  <c r="N5364" i="3"/>
  <c r="N5363" i="3"/>
  <c r="N5362" i="3"/>
  <c r="N5361" i="3"/>
  <c r="N5360" i="3"/>
  <c r="N5359" i="3"/>
  <c r="N5358" i="3"/>
  <c r="N5357" i="3"/>
  <c r="N5356" i="3"/>
  <c r="N5355" i="3"/>
  <c r="N5354" i="3"/>
  <c r="N5353" i="3"/>
  <c r="N5352" i="3"/>
  <c r="N5351" i="3"/>
  <c r="N5350" i="3"/>
  <c r="N5349" i="3"/>
  <c r="N5348" i="3"/>
  <c r="N5347" i="3"/>
  <c r="N5346" i="3"/>
  <c r="N5345" i="3"/>
  <c r="N5344" i="3"/>
  <c r="N5343" i="3"/>
  <c r="N5342" i="3"/>
  <c r="N5341" i="3"/>
  <c r="N5340" i="3"/>
  <c r="N5339" i="3"/>
  <c r="N5338" i="3"/>
  <c r="N5337" i="3"/>
  <c r="N5336" i="3"/>
  <c r="N5335" i="3"/>
  <c r="N5334" i="3"/>
  <c r="N5333" i="3"/>
  <c r="N5332" i="3"/>
  <c r="N5331" i="3"/>
  <c r="N5330" i="3"/>
  <c r="N5329" i="3"/>
  <c r="N5328" i="3"/>
  <c r="N5327" i="3"/>
  <c r="N5326" i="3"/>
  <c r="N5325" i="3"/>
  <c r="N5324" i="3"/>
  <c r="N5323" i="3"/>
  <c r="N5322" i="3"/>
  <c r="N5321" i="3"/>
  <c r="N5320" i="3"/>
  <c r="N5319" i="3"/>
  <c r="N5318" i="3"/>
  <c r="N5317" i="3"/>
  <c r="N5316" i="3"/>
  <c r="N5315" i="3"/>
  <c r="N5314" i="3"/>
  <c r="N5313" i="3"/>
  <c r="N5312" i="3"/>
  <c r="N5311" i="3"/>
  <c r="N5310" i="3"/>
  <c r="N5309" i="3"/>
  <c r="N5308" i="3"/>
  <c r="N5307" i="3"/>
  <c r="N5306" i="3"/>
  <c r="N5305" i="3"/>
  <c r="N5304" i="3"/>
  <c r="N5303" i="3"/>
  <c r="N5302" i="3"/>
  <c r="N5301" i="3"/>
  <c r="N5300" i="3"/>
  <c r="N5299" i="3"/>
  <c r="N5298" i="3"/>
  <c r="N5297" i="3"/>
  <c r="N5296" i="3"/>
  <c r="N5295" i="3"/>
  <c r="N5294" i="3"/>
  <c r="N5293" i="3"/>
  <c r="N5292" i="3"/>
  <c r="N5291" i="3"/>
  <c r="N5290" i="3"/>
  <c r="N5289" i="3"/>
  <c r="N5288" i="3"/>
  <c r="N5287" i="3"/>
  <c r="N5286" i="3"/>
  <c r="N5285" i="3"/>
  <c r="N5284" i="3"/>
  <c r="N5283" i="3"/>
  <c r="N5282" i="3"/>
  <c r="N5281" i="3"/>
  <c r="N5280" i="3"/>
  <c r="N5279" i="3"/>
  <c r="N5278" i="3"/>
  <c r="N5277" i="3"/>
  <c r="N5276" i="3"/>
  <c r="N5275" i="3"/>
  <c r="N5274" i="3"/>
  <c r="N5273" i="3"/>
  <c r="N5272" i="3"/>
  <c r="N5271" i="3"/>
  <c r="N5270" i="3"/>
  <c r="N5269" i="3"/>
  <c r="N5268" i="3"/>
  <c r="N5267" i="3"/>
  <c r="N5266" i="3"/>
  <c r="N5265" i="3"/>
  <c r="N5264" i="3"/>
  <c r="N5263" i="3"/>
  <c r="N5262" i="3"/>
  <c r="N5261" i="3"/>
  <c r="N5260" i="3"/>
  <c r="N5259" i="3"/>
  <c r="N5258" i="3"/>
  <c r="N5257" i="3"/>
  <c r="N5256" i="3"/>
  <c r="N5255" i="3"/>
  <c r="N5254" i="3"/>
  <c r="N5253" i="3"/>
  <c r="N5252" i="3"/>
  <c r="N5251" i="3"/>
  <c r="N5250" i="3"/>
  <c r="N5249" i="3"/>
  <c r="N5248" i="3"/>
  <c r="N5247" i="3"/>
  <c r="N5246" i="3"/>
  <c r="N5215" i="3"/>
  <c r="N5214" i="3"/>
  <c r="N5213" i="3"/>
  <c r="N5212" i="3"/>
  <c r="N5211" i="3"/>
  <c r="N5210" i="3"/>
  <c r="N5209" i="3"/>
  <c r="N5208" i="3"/>
  <c r="N5207" i="3"/>
  <c r="N5206" i="3"/>
  <c r="N5205" i="3"/>
  <c r="N5204" i="3"/>
  <c r="N5203" i="3"/>
  <c r="N5202" i="3"/>
  <c r="N5201" i="3"/>
  <c r="N5200" i="3"/>
  <c r="N5199" i="3"/>
  <c r="N5198" i="3"/>
  <c r="N5197" i="3"/>
  <c r="N5196" i="3"/>
  <c r="N5195" i="3"/>
  <c r="N5194" i="3"/>
  <c r="N5193" i="3"/>
  <c r="N5192" i="3"/>
  <c r="N5191" i="3"/>
  <c r="N5190" i="3"/>
  <c r="N5189" i="3"/>
  <c r="N5188" i="3"/>
  <c r="N5187" i="3"/>
  <c r="N5186" i="3"/>
  <c r="N5185" i="3"/>
  <c r="N5184" i="3"/>
  <c r="N5183" i="3"/>
  <c r="N5182" i="3"/>
  <c r="N5181" i="3"/>
  <c r="N5180" i="3"/>
  <c r="N5179" i="3"/>
  <c r="N5178" i="3"/>
  <c r="N5177" i="3"/>
  <c r="N5176" i="3"/>
  <c r="N5175" i="3"/>
  <c r="N5174" i="3"/>
  <c r="N5173" i="3"/>
  <c r="N5172" i="3"/>
  <c r="N5171" i="3"/>
  <c r="N5170" i="3"/>
  <c r="N5169" i="3"/>
  <c r="N5168" i="3"/>
  <c r="N5167" i="3"/>
  <c r="N5166" i="3"/>
  <c r="N5165" i="3"/>
  <c r="N5164" i="3"/>
  <c r="N5161" i="3"/>
  <c r="N5160" i="3"/>
  <c r="N5159" i="3"/>
  <c r="N5158" i="3"/>
  <c r="N5157" i="3"/>
  <c r="N5156" i="3"/>
  <c r="N5155" i="3"/>
  <c r="N5154" i="3"/>
  <c r="N5153" i="3"/>
  <c r="N5152" i="3"/>
  <c r="N5151" i="3"/>
  <c r="N5150" i="3"/>
  <c r="N5149" i="3"/>
  <c r="N5148" i="3"/>
  <c r="N5147" i="3"/>
  <c r="N5146" i="3"/>
  <c r="N5145" i="3"/>
  <c r="N5144" i="3"/>
  <c r="N5143" i="3"/>
  <c r="N5142" i="3"/>
  <c r="N5141" i="3"/>
  <c r="N5140" i="3"/>
  <c r="N5127" i="3"/>
  <c r="N5126" i="3"/>
  <c r="N5125" i="3"/>
  <c r="N5124" i="3"/>
  <c r="N5122" i="3"/>
  <c r="N5121" i="3"/>
  <c r="N5120" i="3"/>
  <c r="N5017" i="3"/>
  <c r="N5016" i="3"/>
  <c r="L5411" i="3"/>
  <c r="L5410" i="3"/>
  <c r="L5409" i="3"/>
  <c r="L5408" i="3"/>
  <c r="L5407" i="3"/>
  <c r="L5406" i="3"/>
  <c r="L5405" i="3"/>
  <c r="L5404" i="3"/>
  <c r="L5403" i="3"/>
  <c r="L5402" i="3"/>
  <c r="L5401" i="3"/>
  <c r="L5400" i="3"/>
  <c r="L5399" i="3"/>
  <c r="L5398" i="3"/>
  <c r="L5397" i="3"/>
  <c r="L5396" i="3"/>
  <c r="L5395" i="3"/>
  <c r="L5394" i="3"/>
  <c r="L5393" i="3"/>
  <c r="L5392" i="3"/>
  <c r="L5391" i="3"/>
  <c r="L5390" i="3"/>
  <c r="L5389" i="3"/>
  <c r="L5388" i="3"/>
  <c r="L5387" i="3"/>
  <c r="L5386" i="3"/>
  <c r="L5385" i="3"/>
  <c r="L5384" i="3"/>
  <c r="L5383" i="3"/>
  <c r="L5382" i="3"/>
  <c r="L5381" i="3"/>
  <c r="L5380" i="3"/>
  <c r="L5379" i="3"/>
  <c r="L5378" i="3"/>
  <c r="L5377" i="3"/>
  <c r="L5376" i="3"/>
  <c r="L5375" i="3"/>
  <c r="L5374" i="3"/>
  <c r="L5373" i="3"/>
  <c r="L5372" i="3"/>
  <c r="L5371" i="3"/>
  <c r="L5370" i="3"/>
  <c r="L5369" i="3"/>
  <c r="L5368" i="3"/>
  <c r="L5367" i="3"/>
  <c r="L5366" i="3"/>
  <c r="L5365" i="3"/>
  <c r="L5364" i="3"/>
  <c r="L5363" i="3"/>
  <c r="L5362" i="3"/>
  <c r="L5361" i="3"/>
  <c r="L5360" i="3"/>
  <c r="L5359" i="3"/>
  <c r="L5358" i="3"/>
  <c r="L5357" i="3"/>
  <c r="L5356" i="3"/>
  <c r="L5355" i="3"/>
  <c r="L5354" i="3"/>
  <c r="L5353" i="3"/>
  <c r="L5352" i="3"/>
  <c r="L5351" i="3"/>
  <c r="L5350" i="3"/>
  <c r="L5349" i="3"/>
  <c r="L5348" i="3"/>
  <c r="L5347" i="3"/>
  <c r="L5346" i="3"/>
  <c r="L5345" i="3"/>
  <c r="L5344" i="3"/>
  <c r="L5343" i="3"/>
  <c r="L5342" i="3"/>
  <c r="L5341" i="3"/>
  <c r="L5340" i="3"/>
  <c r="L5339" i="3"/>
  <c r="L5338" i="3"/>
  <c r="L5337" i="3"/>
  <c r="L5336" i="3"/>
  <c r="L5335" i="3"/>
  <c r="L5334" i="3"/>
  <c r="L5333" i="3"/>
  <c r="L5332" i="3"/>
  <c r="L5331" i="3"/>
  <c r="L5330" i="3"/>
  <c r="L5329" i="3"/>
  <c r="L5328" i="3"/>
  <c r="L5327" i="3"/>
  <c r="L5326" i="3"/>
  <c r="L5325" i="3"/>
  <c r="L5324" i="3"/>
  <c r="L5323" i="3"/>
  <c r="L5322" i="3"/>
  <c r="L5321" i="3"/>
  <c r="L5320" i="3"/>
  <c r="L5319" i="3"/>
  <c r="L5318" i="3"/>
  <c r="L5317" i="3"/>
  <c r="L5316" i="3"/>
  <c r="L5315" i="3"/>
  <c r="L5314" i="3"/>
  <c r="L5313" i="3"/>
  <c r="L5312" i="3"/>
  <c r="L5311" i="3"/>
  <c r="L5310" i="3"/>
  <c r="L5309" i="3"/>
  <c r="L5308" i="3"/>
  <c r="L5307" i="3"/>
  <c r="L5306" i="3"/>
  <c r="L5305" i="3"/>
  <c r="L5304" i="3"/>
  <c r="L5303" i="3"/>
  <c r="L5302" i="3"/>
  <c r="L5301" i="3"/>
  <c r="L5300" i="3"/>
  <c r="L5299" i="3"/>
  <c r="L5298" i="3"/>
  <c r="L5297" i="3"/>
  <c r="L5296" i="3"/>
  <c r="L5295" i="3"/>
  <c r="L5294" i="3"/>
  <c r="L5293" i="3"/>
  <c r="L5292" i="3"/>
  <c r="L5291" i="3"/>
  <c r="L5290" i="3"/>
  <c r="L5289" i="3"/>
  <c r="L5288" i="3"/>
  <c r="L5287" i="3"/>
  <c r="L5286" i="3"/>
  <c r="L5285" i="3"/>
  <c r="L5284" i="3"/>
  <c r="L5283" i="3"/>
  <c r="L5282" i="3"/>
  <c r="L5281" i="3"/>
  <c r="L5280" i="3"/>
  <c r="L5279" i="3"/>
  <c r="L5278" i="3"/>
  <c r="L5277" i="3"/>
  <c r="L5276" i="3"/>
  <c r="L5275" i="3"/>
  <c r="L5274" i="3"/>
  <c r="L5273" i="3"/>
  <c r="L5272" i="3"/>
  <c r="L5271" i="3"/>
  <c r="L5270" i="3"/>
  <c r="L5269" i="3"/>
  <c r="L5268" i="3"/>
  <c r="L5267" i="3"/>
  <c r="L5266" i="3"/>
  <c r="L5265" i="3"/>
  <c r="L5264" i="3"/>
  <c r="L5263" i="3"/>
  <c r="L5262" i="3"/>
  <c r="L5261" i="3"/>
  <c r="L5260" i="3"/>
  <c r="L5259" i="3"/>
  <c r="L5258" i="3"/>
  <c r="L5257" i="3"/>
  <c r="L5256" i="3"/>
  <c r="L5255" i="3"/>
  <c r="L5254" i="3"/>
  <c r="L5253" i="3"/>
  <c r="L5252" i="3"/>
  <c r="L5251" i="3"/>
  <c r="L5250" i="3"/>
  <c r="L5249" i="3"/>
  <c r="L5248" i="3"/>
  <c r="L5247" i="3"/>
  <c r="L5246" i="3"/>
  <c r="L5215" i="3"/>
  <c r="L5214" i="3"/>
  <c r="L5213" i="3"/>
  <c r="L5212" i="3"/>
  <c r="L5211" i="3"/>
  <c r="L5210" i="3"/>
  <c r="L5209" i="3"/>
  <c r="L5208" i="3"/>
  <c r="L5207" i="3"/>
  <c r="L5206" i="3"/>
  <c r="L5205" i="3"/>
  <c r="L5204" i="3"/>
  <c r="L5203" i="3"/>
  <c r="L5202" i="3"/>
  <c r="L5201" i="3"/>
  <c r="L5200" i="3"/>
  <c r="L5199" i="3"/>
  <c r="L5198" i="3"/>
  <c r="L5197" i="3"/>
  <c r="L5196" i="3"/>
  <c r="L5195" i="3"/>
  <c r="L5194" i="3"/>
  <c r="L5193" i="3"/>
  <c r="L5192" i="3"/>
  <c r="L5191" i="3"/>
  <c r="L5190" i="3"/>
  <c r="L5189" i="3"/>
  <c r="L5188" i="3"/>
  <c r="L5187" i="3"/>
  <c r="L5186" i="3"/>
  <c r="L5185" i="3"/>
  <c r="L5184" i="3"/>
  <c r="L5183" i="3"/>
  <c r="L5182" i="3"/>
  <c r="L5181" i="3"/>
  <c r="L5180" i="3"/>
  <c r="L5179" i="3"/>
  <c r="L5178" i="3"/>
  <c r="L5177" i="3"/>
  <c r="L5176" i="3"/>
  <c r="L5175" i="3"/>
  <c r="L5174" i="3"/>
  <c r="L5173" i="3"/>
  <c r="L5172" i="3"/>
  <c r="L5171" i="3"/>
  <c r="L5170" i="3"/>
  <c r="L5169" i="3"/>
  <c r="L5168" i="3"/>
  <c r="L5167" i="3"/>
  <c r="L5166" i="3"/>
  <c r="L5165" i="3"/>
  <c r="L5164" i="3"/>
  <c r="L5161" i="3"/>
  <c r="L5160" i="3"/>
  <c r="L5159" i="3"/>
  <c r="L5158" i="3"/>
  <c r="L5157" i="3"/>
  <c r="L5156" i="3"/>
  <c r="L5155" i="3"/>
  <c r="L5154" i="3"/>
  <c r="L5153" i="3"/>
  <c r="L5152" i="3"/>
  <c r="L5151" i="3"/>
  <c r="L5150" i="3"/>
  <c r="L5149" i="3"/>
  <c r="L5148" i="3"/>
  <c r="L5147" i="3"/>
  <c r="L5146" i="3"/>
  <c r="L5145" i="3"/>
  <c r="L5144" i="3"/>
  <c r="L5143" i="3"/>
  <c r="L5142" i="3"/>
  <c r="L5141" i="3"/>
  <c r="L5140" i="3"/>
  <c r="L5127" i="3"/>
  <c r="L5126" i="3"/>
  <c r="L5125" i="3"/>
  <c r="L5124" i="3"/>
  <c r="L5122" i="3"/>
  <c r="L5121" i="3"/>
  <c r="L5120" i="3"/>
  <c r="L5017" i="3"/>
  <c r="L5016" i="3"/>
  <c r="N5015" i="3"/>
  <c r="L5015" i="3"/>
  <c r="N5237" i="3"/>
  <c r="N5236" i="3"/>
  <c r="N5235" i="3"/>
  <c r="N5234" i="3"/>
  <c r="N5233" i="3"/>
  <c r="N5232" i="3"/>
  <c r="N5231" i="3"/>
  <c r="N5230" i="3"/>
  <c r="N5139" i="3"/>
  <c r="N5138" i="3"/>
  <c r="N5137" i="3"/>
  <c r="N5136" i="3"/>
  <c r="N5135" i="3"/>
  <c r="N5134" i="3"/>
  <c r="N5133" i="3"/>
  <c r="N5132" i="3"/>
  <c r="N5131" i="3"/>
  <c r="N5130" i="3"/>
  <c r="N5129" i="3"/>
  <c r="N5128" i="3"/>
  <c r="N5123" i="3"/>
  <c r="N5119" i="3"/>
  <c r="N5087" i="3"/>
  <c r="N5086" i="3"/>
  <c r="N5085" i="3"/>
  <c r="N5084" i="3"/>
  <c r="N5083" i="3"/>
  <c r="N5082" i="3"/>
  <c r="N5081" i="3"/>
  <c r="N5080" i="3"/>
  <c r="N5079" i="3"/>
  <c r="N5078" i="3"/>
  <c r="N5077" i="3"/>
  <c r="N5076" i="3"/>
  <c r="N5075" i="3"/>
  <c r="N5074" i="3"/>
  <c r="N5073" i="3"/>
  <c r="N5072" i="3"/>
  <c r="N5071" i="3"/>
  <c r="N5070" i="3"/>
  <c r="N5069" i="3"/>
  <c r="N5068" i="3"/>
  <c r="N5067" i="3"/>
  <c r="N5066" i="3"/>
  <c r="N5065" i="3"/>
  <c r="N5064" i="3"/>
  <c r="N5063" i="3"/>
  <c r="N5062" i="3"/>
  <c r="N5061" i="3"/>
  <c r="N5060" i="3"/>
  <c r="N5059" i="3"/>
  <c r="N5058" i="3"/>
  <c r="N5057" i="3"/>
  <c r="N5056" i="3"/>
  <c r="N5055" i="3"/>
  <c r="N5054" i="3"/>
  <c r="N5053" i="3"/>
  <c r="N5052" i="3"/>
  <c r="N5051" i="3"/>
  <c r="N5050" i="3"/>
  <c r="N5049" i="3"/>
  <c r="N5048" i="3"/>
  <c r="N5047" i="3"/>
  <c r="N5046" i="3"/>
  <c r="N5045" i="3"/>
  <c r="N5042" i="3"/>
  <c r="N5041" i="3"/>
  <c r="N5036" i="3"/>
  <c r="N5035" i="3"/>
  <c r="N5034" i="3"/>
  <c r="N5033" i="3"/>
  <c r="N5032" i="3"/>
  <c r="N5031" i="3"/>
  <c r="N5030" i="3"/>
  <c r="N5029" i="3"/>
  <c r="N5028" i="3"/>
  <c r="N5027" i="3"/>
  <c r="N5026" i="3"/>
  <c r="N5025" i="3"/>
  <c r="N5024" i="3"/>
  <c r="N5023" i="3"/>
  <c r="N5022" i="3"/>
  <c r="N5021" i="3"/>
  <c r="N5020" i="3"/>
  <c r="N5019" i="3"/>
  <c r="N5018" i="3"/>
  <c r="N5014" i="3"/>
  <c r="N5003" i="3"/>
  <c r="N5001" i="3"/>
  <c r="N5000" i="3"/>
  <c r="N4999" i="3"/>
  <c r="N4998" i="3"/>
  <c r="L5237" i="3"/>
  <c r="L5236" i="3"/>
  <c r="L5235" i="3"/>
  <c r="L5234" i="3"/>
  <c r="L5233" i="3"/>
  <c r="L5232" i="3"/>
  <c r="L5231" i="3"/>
  <c r="L5230" i="3"/>
  <c r="L5139" i="3"/>
  <c r="L5138" i="3"/>
  <c r="L5137" i="3"/>
  <c r="L5136" i="3"/>
  <c r="L5135" i="3"/>
  <c r="L5134" i="3"/>
  <c r="L5133" i="3"/>
  <c r="L5132" i="3"/>
  <c r="L5131" i="3"/>
  <c r="L5130" i="3"/>
  <c r="L5129" i="3"/>
  <c r="L5128" i="3"/>
  <c r="L5123" i="3"/>
  <c r="L5119" i="3"/>
  <c r="L5087" i="3"/>
  <c r="L5086" i="3"/>
  <c r="L5085" i="3"/>
  <c r="L5084" i="3"/>
  <c r="L5083" i="3"/>
  <c r="L5082" i="3"/>
  <c r="L5081" i="3"/>
  <c r="L5080" i="3"/>
  <c r="L5079" i="3"/>
  <c r="L5078" i="3"/>
  <c r="L5077" i="3"/>
  <c r="L5076" i="3"/>
  <c r="L5075" i="3"/>
  <c r="L5074" i="3"/>
  <c r="L5073" i="3"/>
  <c r="L5072" i="3"/>
  <c r="L5071" i="3"/>
  <c r="L5070" i="3"/>
  <c r="L5069" i="3"/>
  <c r="L5068" i="3"/>
  <c r="L5067" i="3"/>
  <c r="L5066" i="3"/>
  <c r="L5065" i="3"/>
  <c r="L5064" i="3"/>
  <c r="L5063" i="3"/>
  <c r="L5062" i="3"/>
  <c r="L5061" i="3"/>
  <c r="L5060" i="3"/>
  <c r="L5059" i="3"/>
  <c r="L5058" i="3"/>
  <c r="L5057" i="3"/>
  <c r="L5056" i="3"/>
  <c r="L5055" i="3"/>
  <c r="L5054" i="3"/>
  <c r="L5053" i="3"/>
  <c r="L5052" i="3"/>
  <c r="L5051" i="3"/>
  <c r="L5050" i="3"/>
  <c r="L5049" i="3"/>
  <c r="L5048" i="3"/>
  <c r="L5047" i="3"/>
  <c r="L5046" i="3"/>
  <c r="L5045" i="3"/>
  <c r="L5042" i="3"/>
  <c r="L5041" i="3"/>
  <c r="L5036" i="3"/>
  <c r="L5035" i="3"/>
  <c r="L5034" i="3"/>
  <c r="L5033" i="3"/>
  <c r="L5032" i="3"/>
  <c r="L5031" i="3"/>
  <c r="L5030" i="3"/>
  <c r="L5029" i="3"/>
  <c r="L5028" i="3"/>
  <c r="L5027" i="3"/>
  <c r="L5026" i="3"/>
  <c r="L5025" i="3"/>
  <c r="L5024" i="3"/>
  <c r="L5023" i="3"/>
  <c r="L5022" i="3"/>
  <c r="L5021" i="3"/>
  <c r="L5020" i="3"/>
  <c r="L5019" i="3"/>
  <c r="L5018" i="3"/>
  <c r="L5014" i="3"/>
  <c r="L5003" i="3"/>
  <c r="L5001" i="3"/>
  <c r="L5000" i="3"/>
  <c r="L4999" i="3"/>
  <c r="L4998" i="3"/>
  <c r="N4997" i="3"/>
  <c r="L4997" i="3"/>
  <c r="K5411" i="3" l="1"/>
  <c r="K5410" i="3"/>
  <c r="K5409" i="3"/>
  <c r="K5408" i="3"/>
  <c r="K5407" i="3"/>
  <c r="K5406" i="3"/>
  <c r="K5405" i="3"/>
  <c r="K5404" i="3"/>
  <c r="K5403" i="3"/>
  <c r="K5402" i="3"/>
  <c r="K5401" i="3"/>
  <c r="K5400" i="3"/>
  <c r="K5399" i="3"/>
  <c r="K5398" i="3"/>
  <c r="K5397" i="3"/>
  <c r="K5396" i="3"/>
  <c r="K5395" i="3"/>
  <c r="K5394" i="3"/>
  <c r="K5393" i="3"/>
  <c r="K5392" i="3"/>
  <c r="K5391" i="3"/>
  <c r="K5390" i="3"/>
  <c r="K5389" i="3"/>
  <c r="K5388" i="3"/>
  <c r="K5387" i="3"/>
  <c r="K5386" i="3"/>
  <c r="K5385" i="3"/>
  <c r="K5384" i="3"/>
  <c r="K5383" i="3"/>
  <c r="K5382" i="3"/>
  <c r="K5381" i="3"/>
  <c r="K5380" i="3"/>
  <c r="K5379" i="3"/>
  <c r="K5378" i="3"/>
  <c r="K5377" i="3"/>
  <c r="K5376" i="3"/>
  <c r="K5375" i="3"/>
  <c r="K5374" i="3"/>
  <c r="K5373" i="3"/>
  <c r="K5372" i="3"/>
  <c r="K5371" i="3"/>
  <c r="K5370" i="3"/>
  <c r="K5369" i="3"/>
  <c r="K5368" i="3"/>
  <c r="K5367" i="3"/>
  <c r="K5366" i="3"/>
  <c r="K5365" i="3"/>
  <c r="K5364" i="3"/>
  <c r="K5363" i="3"/>
  <c r="K5362" i="3"/>
  <c r="K5361" i="3"/>
  <c r="K5360" i="3"/>
  <c r="K5359" i="3"/>
  <c r="K5358" i="3"/>
  <c r="K5357" i="3"/>
  <c r="K5356" i="3"/>
  <c r="K5355" i="3"/>
  <c r="K5354" i="3"/>
  <c r="K5353" i="3"/>
  <c r="K5352" i="3"/>
  <c r="K5351" i="3"/>
  <c r="K5350" i="3"/>
  <c r="K5349" i="3"/>
  <c r="K5348" i="3"/>
  <c r="K5347" i="3"/>
  <c r="K5346" i="3"/>
  <c r="K5345" i="3"/>
  <c r="K5344" i="3"/>
  <c r="K5343" i="3"/>
  <c r="K5342" i="3"/>
  <c r="K5341" i="3"/>
  <c r="K5340" i="3"/>
  <c r="K5339" i="3"/>
  <c r="K5338" i="3"/>
  <c r="K5337" i="3"/>
  <c r="K5336" i="3"/>
  <c r="K5335" i="3"/>
  <c r="K5334" i="3"/>
  <c r="K5333" i="3"/>
  <c r="K5332" i="3"/>
  <c r="K5331" i="3"/>
  <c r="K5330" i="3"/>
  <c r="K5329" i="3"/>
  <c r="K5328" i="3"/>
  <c r="K5327" i="3"/>
  <c r="K5326" i="3"/>
  <c r="K5325" i="3"/>
  <c r="K5324" i="3"/>
  <c r="K5323" i="3"/>
  <c r="K5322" i="3"/>
  <c r="K5321" i="3"/>
  <c r="K5320" i="3"/>
  <c r="K5319" i="3"/>
  <c r="K5318" i="3"/>
  <c r="K5317" i="3"/>
  <c r="K5316" i="3"/>
  <c r="K5315" i="3"/>
  <c r="K5314" i="3"/>
  <c r="K5313" i="3"/>
  <c r="K5312" i="3"/>
  <c r="K5311" i="3"/>
  <c r="K5310" i="3"/>
  <c r="K5309" i="3"/>
  <c r="K5308" i="3"/>
  <c r="K5307" i="3"/>
  <c r="K5306" i="3"/>
  <c r="K5305" i="3"/>
  <c r="K5304" i="3"/>
  <c r="K5303" i="3"/>
  <c r="K5302" i="3"/>
  <c r="K5301" i="3"/>
  <c r="K5300" i="3"/>
  <c r="K5299" i="3"/>
  <c r="K5298" i="3"/>
  <c r="K5297" i="3"/>
  <c r="K5296" i="3"/>
  <c r="K5295" i="3"/>
  <c r="K5294" i="3"/>
  <c r="K5293" i="3"/>
  <c r="K5292" i="3"/>
  <c r="K5291" i="3"/>
  <c r="K5290" i="3"/>
  <c r="K5289" i="3"/>
  <c r="K5288" i="3"/>
  <c r="K5287" i="3"/>
  <c r="K5286" i="3"/>
  <c r="K5285" i="3"/>
  <c r="K5284" i="3"/>
  <c r="K5283" i="3"/>
  <c r="K5282" i="3"/>
  <c r="K5281" i="3"/>
  <c r="K5280" i="3"/>
  <c r="K5279" i="3"/>
  <c r="K5278" i="3"/>
  <c r="K5277" i="3"/>
  <c r="K5276" i="3"/>
  <c r="K5275" i="3"/>
  <c r="K5274" i="3"/>
  <c r="K5273" i="3"/>
  <c r="K5272" i="3"/>
  <c r="K5271" i="3"/>
  <c r="K5270" i="3"/>
  <c r="K5269" i="3"/>
  <c r="K5268" i="3"/>
  <c r="K5267" i="3"/>
  <c r="K5266" i="3"/>
  <c r="K5265" i="3"/>
  <c r="K5264" i="3"/>
  <c r="K5263" i="3"/>
  <c r="K5262" i="3"/>
  <c r="K5261" i="3"/>
  <c r="K5260" i="3"/>
  <c r="K5259" i="3"/>
  <c r="K5258" i="3"/>
  <c r="K5257" i="3"/>
  <c r="K5256" i="3"/>
  <c r="K5255" i="3"/>
  <c r="K5254" i="3"/>
  <c r="K5253" i="3"/>
  <c r="K5252" i="3"/>
  <c r="K5251" i="3"/>
  <c r="K5250" i="3"/>
  <c r="K5249" i="3"/>
  <c r="K5248" i="3"/>
  <c r="K5247" i="3"/>
  <c r="K5246" i="3"/>
  <c r="H5411" i="3"/>
  <c r="M5411" i="3" s="1"/>
  <c r="H5410" i="3"/>
  <c r="M5410" i="3" s="1"/>
  <c r="H5409" i="3"/>
  <c r="M5409" i="3" s="1"/>
  <c r="H5408" i="3"/>
  <c r="M5408" i="3" s="1"/>
  <c r="H5407" i="3"/>
  <c r="M5407" i="3" s="1"/>
  <c r="H5406" i="3"/>
  <c r="M5406" i="3" s="1"/>
  <c r="H5405" i="3"/>
  <c r="M5405" i="3" s="1"/>
  <c r="H5404" i="3"/>
  <c r="M5404" i="3" s="1"/>
  <c r="H5403" i="3"/>
  <c r="M5403" i="3" s="1"/>
  <c r="H5402" i="3"/>
  <c r="M5402" i="3" s="1"/>
  <c r="H5401" i="3"/>
  <c r="M5401" i="3" s="1"/>
  <c r="H5400" i="3"/>
  <c r="M5400" i="3" s="1"/>
  <c r="H5399" i="3"/>
  <c r="M5399" i="3" s="1"/>
  <c r="H5398" i="3"/>
  <c r="M5398" i="3" s="1"/>
  <c r="H5397" i="3"/>
  <c r="M5397" i="3" s="1"/>
  <c r="H5396" i="3"/>
  <c r="M5396" i="3" s="1"/>
  <c r="H5395" i="3"/>
  <c r="M5395" i="3" s="1"/>
  <c r="H5394" i="3"/>
  <c r="M5394" i="3" s="1"/>
  <c r="H5393" i="3"/>
  <c r="M5393" i="3" s="1"/>
  <c r="H5392" i="3"/>
  <c r="M5392" i="3" s="1"/>
  <c r="H5391" i="3"/>
  <c r="M5391" i="3" s="1"/>
  <c r="H5390" i="3"/>
  <c r="M5390" i="3" s="1"/>
  <c r="H5389" i="3"/>
  <c r="M5389" i="3" s="1"/>
  <c r="H5388" i="3"/>
  <c r="M5388" i="3" s="1"/>
  <c r="H5387" i="3"/>
  <c r="M5387" i="3" s="1"/>
  <c r="H5386" i="3"/>
  <c r="M5386" i="3" s="1"/>
  <c r="H5385" i="3"/>
  <c r="M5385" i="3" s="1"/>
  <c r="H5384" i="3"/>
  <c r="M5384" i="3" s="1"/>
  <c r="H5383" i="3"/>
  <c r="M5383" i="3" s="1"/>
  <c r="H5382" i="3"/>
  <c r="M5382" i="3" s="1"/>
  <c r="H5381" i="3"/>
  <c r="M5381" i="3" s="1"/>
  <c r="H5380" i="3"/>
  <c r="M5380" i="3" s="1"/>
  <c r="H5379" i="3"/>
  <c r="M5379" i="3" s="1"/>
  <c r="H5378" i="3"/>
  <c r="M5378" i="3" s="1"/>
  <c r="H5377" i="3"/>
  <c r="M5377" i="3" s="1"/>
  <c r="H5376" i="3"/>
  <c r="M5376" i="3" s="1"/>
  <c r="H5375" i="3"/>
  <c r="M5375" i="3" s="1"/>
  <c r="H5374" i="3"/>
  <c r="M5374" i="3" s="1"/>
  <c r="H5373" i="3"/>
  <c r="M5373" i="3" s="1"/>
  <c r="H5372" i="3"/>
  <c r="M5372" i="3" s="1"/>
  <c r="H5371" i="3"/>
  <c r="M5371" i="3" s="1"/>
  <c r="H5370" i="3"/>
  <c r="M5370" i="3" s="1"/>
  <c r="H5369" i="3"/>
  <c r="M5369" i="3" s="1"/>
  <c r="H5368" i="3"/>
  <c r="M5368" i="3" s="1"/>
  <c r="H5367" i="3"/>
  <c r="M5367" i="3" s="1"/>
  <c r="H5366" i="3"/>
  <c r="M5366" i="3" s="1"/>
  <c r="H5365" i="3"/>
  <c r="M5365" i="3" s="1"/>
  <c r="H5364" i="3"/>
  <c r="M5364" i="3" s="1"/>
  <c r="H5363" i="3"/>
  <c r="M5363" i="3" s="1"/>
  <c r="H5362" i="3"/>
  <c r="M5362" i="3" s="1"/>
  <c r="H5361" i="3"/>
  <c r="M5361" i="3" s="1"/>
  <c r="H5360" i="3"/>
  <c r="M5360" i="3" s="1"/>
  <c r="H5359" i="3"/>
  <c r="M5359" i="3" s="1"/>
  <c r="H5358" i="3"/>
  <c r="M5358" i="3" s="1"/>
  <c r="H5357" i="3"/>
  <c r="M5357" i="3" s="1"/>
  <c r="H5356" i="3"/>
  <c r="M5356" i="3" s="1"/>
  <c r="H5355" i="3"/>
  <c r="M5355" i="3" s="1"/>
  <c r="H5354" i="3"/>
  <c r="M5354" i="3" s="1"/>
  <c r="H5353" i="3"/>
  <c r="M5353" i="3" s="1"/>
  <c r="H5352" i="3"/>
  <c r="M5352" i="3" s="1"/>
  <c r="H5351" i="3"/>
  <c r="M5351" i="3" s="1"/>
  <c r="H5350" i="3"/>
  <c r="M5350" i="3" s="1"/>
  <c r="H5349" i="3"/>
  <c r="M5349" i="3" s="1"/>
  <c r="H5348" i="3"/>
  <c r="M5348" i="3" s="1"/>
  <c r="H5347" i="3"/>
  <c r="M5347" i="3" s="1"/>
  <c r="H5346" i="3"/>
  <c r="M5346" i="3" s="1"/>
  <c r="H5345" i="3"/>
  <c r="M5345" i="3" s="1"/>
  <c r="H5344" i="3"/>
  <c r="M5344" i="3" s="1"/>
  <c r="H5343" i="3"/>
  <c r="M5343" i="3" s="1"/>
  <c r="H5342" i="3"/>
  <c r="M5342" i="3" s="1"/>
  <c r="H5341" i="3"/>
  <c r="M5341" i="3" s="1"/>
  <c r="H5340" i="3"/>
  <c r="M5340" i="3" s="1"/>
  <c r="H5339" i="3"/>
  <c r="M5339" i="3" s="1"/>
  <c r="H5338" i="3"/>
  <c r="M5338" i="3" s="1"/>
  <c r="H5337" i="3"/>
  <c r="M5337" i="3" s="1"/>
  <c r="H5336" i="3"/>
  <c r="M5336" i="3" s="1"/>
  <c r="H5335" i="3"/>
  <c r="M5335" i="3" s="1"/>
  <c r="H5334" i="3"/>
  <c r="M5334" i="3" s="1"/>
  <c r="H5333" i="3"/>
  <c r="M5333" i="3" s="1"/>
  <c r="H5332" i="3"/>
  <c r="M5332" i="3" s="1"/>
  <c r="H5331" i="3"/>
  <c r="M5331" i="3" s="1"/>
  <c r="H5330" i="3"/>
  <c r="M5330" i="3" s="1"/>
  <c r="H5329" i="3"/>
  <c r="M5329" i="3" s="1"/>
  <c r="H5328" i="3"/>
  <c r="M5328" i="3" s="1"/>
  <c r="H5327" i="3"/>
  <c r="M5327" i="3" s="1"/>
  <c r="H5326" i="3"/>
  <c r="M5326" i="3" s="1"/>
  <c r="H5325" i="3"/>
  <c r="M5325" i="3" s="1"/>
  <c r="H5324" i="3"/>
  <c r="M5324" i="3" s="1"/>
  <c r="H5323" i="3"/>
  <c r="M5323" i="3" s="1"/>
  <c r="H5322" i="3"/>
  <c r="M5322" i="3" s="1"/>
  <c r="H5321" i="3"/>
  <c r="M5321" i="3" s="1"/>
  <c r="H5320" i="3"/>
  <c r="M5320" i="3" s="1"/>
  <c r="H5319" i="3"/>
  <c r="M5319" i="3" s="1"/>
  <c r="H5318" i="3"/>
  <c r="M5318" i="3" s="1"/>
  <c r="H5317" i="3"/>
  <c r="M5317" i="3" s="1"/>
  <c r="H5316" i="3"/>
  <c r="M5316" i="3" s="1"/>
  <c r="H5315" i="3"/>
  <c r="M5315" i="3" s="1"/>
  <c r="H5314" i="3"/>
  <c r="M5314" i="3" s="1"/>
  <c r="H5313" i="3"/>
  <c r="M5313" i="3" s="1"/>
  <c r="H5312" i="3"/>
  <c r="M5312" i="3" s="1"/>
  <c r="H5311" i="3"/>
  <c r="M5311" i="3" s="1"/>
  <c r="H5310" i="3"/>
  <c r="M5310" i="3" s="1"/>
  <c r="H5309" i="3"/>
  <c r="M5309" i="3" s="1"/>
  <c r="H5308" i="3"/>
  <c r="M5308" i="3" s="1"/>
  <c r="H5307" i="3"/>
  <c r="M5307" i="3" s="1"/>
  <c r="H5306" i="3"/>
  <c r="M5306" i="3" s="1"/>
  <c r="H5305" i="3"/>
  <c r="M5305" i="3" s="1"/>
  <c r="H5304" i="3"/>
  <c r="M5304" i="3" s="1"/>
  <c r="H5303" i="3"/>
  <c r="M5303" i="3" s="1"/>
  <c r="H5302" i="3"/>
  <c r="M5302" i="3" s="1"/>
  <c r="H5301" i="3"/>
  <c r="M5301" i="3" s="1"/>
  <c r="H5300" i="3"/>
  <c r="M5300" i="3" s="1"/>
  <c r="H5299" i="3"/>
  <c r="M5299" i="3" s="1"/>
  <c r="H5298" i="3"/>
  <c r="M5298" i="3" s="1"/>
  <c r="H5297" i="3"/>
  <c r="M5297" i="3" s="1"/>
  <c r="H5296" i="3"/>
  <c r="M5296" i="3" s="1"/>
  <c r="H5295" i="3"/>
  <c r="M5295" i="3" s="1"/>
  <c r="H5294" i="3"/>
  <c r="M5294" i="3" s="1"/>
  <c r="H5293" i="3"/>
  <c r="M5293" i="3" s="1"/>
  <c r="H5292" i="3"/>
  <c r="M5292" i="3" s="1"/>
  <c r="H5291" i="3"/>
  <c r="M5291" i="3" s="1"/>
  <c r="H5290" i="3"/>
  <c r="M5290" i="3" s="1"/>
  <c r="H5289" i="3"/>
  <c r="M5289" i="3" s="1"/>
  <c r="H5288" i="3"/>
  <c r="M5288" i="3" s="1"/>
  <c r="H5287" i="3"/>
  <c r="M5287" i="3" s="1"/>
  <c r="H5286" i="3"/>
  <c r="M5286" i="3" s="1"/>
  <c r="H5285" i="3"/>
  <c r="M5285" i="3" s="1"/>
  <c r="H5284" i="3"/>
  <c r="M5284" i="3" s="1"/>
  <c r="H5283" i="3"/>
  <c r="M5283" i="3" s="1"/>
  <c r="H5282" i="3"/>
  <c r="M5282" i="3" s="1"/>
  <c r="H5281" i="3"/>
  <c r="M5281" i="3" s="1"/>
  <c r="H5280" i="3"/>
  <c r="M5280" i="3" s="1"/>
  <c r="H5279" i="3"/>
  <c r="M5279" i="3" s="1"/>
  <c r="H5278" i="3"/>
  <c r="M5278" i="3" s="1"/>
  <c r="H5277" i="3"/>
  <c r="M5277" i="3" s="1"/>
  <c r="H5276" i="3"/>
  <c r="M5276" i="3" s="1"/>
  <c r="H5275" i="3"/>
  <c r="M5275" i="3" s="1"/>
  <c r="H5274" i="3"/>
  <c r="M5274" i="3" s="1"/>
  <c r="H5273" i="3"/>
  <c r="M5273" i="3" s="1"/>
  <c r="H5272" i="3"/>
  <c r="M5272" i="3" s="1"/>
  <c r="H5271" i="3"/>
  <c r="M5271" i="3" s="1"/>
  <c r="H5270" i="3"/>
  <c r="M5270" i="3" s="1"/>
  <c r="H5269" i="3"/>
  <c r="M5269" i="3" s="1"/>
  <c r="H5268" i="3"/>
  <c r="M5268" i="3" s="1"/>
  <c r="H5267" i="3"/>
  <c r="M5267" i="3" s="1"/>
  <c r="H5266" i="3"/>
  <c r="M5266" i="3" s="1"/>
  <c r="H5265" i="3"/>
  <c r="M5265" i="3" s="1"/>
  <c r="H5264" i="3"/>
  <c r="M5264" i="3" s="1"/>
  <c r="H5263" i="3"/>
  <c r="M5263" i="3" s="1"/>
  <c r="H5262" i="3"/>
  <c r="M5262" i="3" s="1"/>
  <c r="H5261" i="3"/>
  <c r="M5261" i="3" s="1"/>
  <c r="H5260" i="3"/>
  <c r="M5260" i="3" s="1"/>
  <c r="H5259" i="3"/>
  <c r="M5259" i="3" s="1"/>
  <c r="H5258" i="3"/>
  <c r="M5258" i="3" s="1"/>
  <c r="H5257" i="3"/>
  <c r="M5257" i="3" s="1"/>
  <c r="H5256" i="3"/>
  <c r="M5256" i="3" s="1"/>
  <c r="H5255" i="3"/>
  <c r="M5255" i="3" s="1"/>
  <c r="H5254" i="3"/>
  <c r="M5254" i="3" s="1"/>
  <c r="H5253" i="3"/>
  <c r="M5253" i="3" s="1"/>
  <c r="H5252" i="3"/>
  <c r="M5252" i="3" s="1"/>
  <c r="H5251" i="3"/>
  <c r="M5251" i="3" s="1"/>
  <c r="H5250" i="3"/>
  <c r="M5250" i="3" s="1"/>
  <c r="H5249" i="3"/>
  <c r="M5249" i="3" s="1"/>
  <c r="H5248" i="3"/>
  <c r="M5248" i="3" s="1"/>
  <c r="H5247" i="3"/>
  <c r="M5247" i="3" s="1"/>
  <c r="H5246" i="3"/>
  <c r="M5246" i="3" s="1"/>
  <c r="N5245" i="3" l="1"/>
  <c r="N5244" i="3"/>
  <c r="N5243" i="3"/>
  <c r="N5242" i="3"/>
  <c r="N5241" i="3"/>
  <c r="N5240" i="3"/>
  <c r="N5239" i="3"/>
  <c r="N5238" i="3"/>
  <c r="N5229" i="3"/>
  <c r="N5228" i="3"/>
  <c r="N5227" i="3"/>
  <c r="N5226" i="3"/>
  <c r="N5225" i="3"/>
  <c r="N5044" i="3"/>
  <c r="N5043" i="3"/>
  <c r="N5040" i="3"/>
  <c r="N5039" i="3"/>
  <c r="N5038" i="3"/>
  <c r="N5037" i="3"/>
  <c r="N5013" i="3"/>
  <c r="N5012" i="3"/>
  <c r="N5011" i="3"/>
  <c r="N5010" i="3"/>
  <c r="N5009" i="3"/>
  <c r="N5008" i="3"/>
  <c r="N5007" i="3"/>
  <c r="N5006" i="3"/>
  <c r="N5005" i="3"/>
  <c r="N5004" i="3"/>
  <c r="N5002" i="3"/>
  <c r="N4996" i="3"/>
  <c r="N4995" i="3"/>
  <c r="N4994" i="3"/>
  <c r="N4993" i="3"/>
  <c r="N4992" i="3"/>
  <c r="N4991" i="3"/>
  <c r="N4990" i="3"/>
  <c r="N4989" i="3"/>
  <c r="N4988" i="3"/>
  <c r="N4987" i="3"/>
  <c r="N4986" i="3"/>
  <c r="N4985" i="3"/>
  <c r="N4984" i="3"/>
  <c r="N4983" i="3"/>
  <c r="N4982" i="3"/>
  <c r="N4981" i="3"/>
  <c r="N4980" i="3"/>
  <c r="N4979" i="3"/>
  <c r="N4978" i="3"/>
  <c r="N4977" i="3"/>
  <c r="N4976" i="3"/>
  <c r="N4975" i="3"/>
  <c r="N4974" i="3"/>
  <c r="N4973" i="3"/>
  <c r="N4972" i="3"/>
  <c r="N4971" i="3"/>
  <c r="N4970" i="3"/>
  <c r="N4969" i="3"/>
  <c r="N4968" i="3"/>
  <c r="N4967" i="3"/>
  <c r="N4966" i="3"/>
  <c r="N4965" i="3"/>
  <c r="N4964" i="3"/>
  <c r="N4963" i="3"/>
  <c r="N4962" i="3"/>
  <c r="N4961" i="3"/>
  <c r="N4960" i="3"/>
  <c r="N4959" i="3"/>
  <c r="N4958" i="3"/>
  <c r="N4957" i="3"/>
  <c r="N4956" i="3"/>
  <c r="N4955" i="3"/>
  <c r="N4954" i="3"/>
  <c r="N4953" i="3"/>
  <c r="N4952" i="3"/>
  <c r="N4951" i="3"/>
  <c r="N4950" i="3"/>
  <c r="N4949" i="3"/>
  <c r="N4948" i="3"/>
  <c r="N4947" i="3"/>
  <c r="N4946" i="3"/>
  <c r="N4945" i="3"/>
  <c r="N4944" i="3"/>
  <c r="N4943" i="3"/>
  <c r="N4942" i="3"/>
  <c r="N4941" i="3"/>
  <c r="N4940" i="3"/>
  <c r="N4929" i="3"/>
  <c r="N4928" i="3"/>
  <c r="N4927" i="3"/>
  <c r="N4926" i="3"/>
  <c r="N4922" i="3"/>
  <c r="N4921" i="3"/>
  <c r="N4920" i="3"/>
  <c r="N4919" i="3"/>
  <c r="L5245" i="3"/>
  <c r="L5244" i="3"/>
  <c r="L5243" i="3"/>
  <c r="L5242" i="3"/>
  <c r="L5241" i="3"/>
  <c r="L5240" i="3"/>
  <c r="L5239" i="3"/>
  <c r="L5238" i="3"/>
  <c r="L5229" i="3"/>
  <c r="L5228" i="3"/>
  <c r="L5227" i="3"/>
  <c r="L5226" i="3"/>
  <c r="L5225" i="3"/>
  <c r="L5044" i="3"/>
  <c r="L5043" i="3"/>
  <c r="L5040" i="3"/>
  <c r="L5039" i="3"/>
  <c r="L5038" i="3"/>
  <c r="L5037" i="3"/>
  <c r="L5013" i="3"/>
  <c r="L5012" i="3"/>
  <c r="L5011" i="3"/>
  <c r="L5010" i="3"/>
  <c r="L5009" i="3"/>
  <c r="L5008" i="3"/>
  <c r="L5007" i="3"/>
  <c r="L5006" i="3"/>
  <c r="L5005" i="3"/>
  <c r="L5004" i="3"/>
  <c r="L5002" i="3"/>
  <c r="L4996" i="3"/>
  <c r="L4995" i="3"/>
  <c r="L4994" i="3"/>
  <c r="L4993" i="3"/>
  <c r="L4992" i="3"/>
  <c r="L4991" i="3"/>
  <c r="L4990" i="3"/>
  <c r="L4989" i="3"/>
  <c r="L4988" i="3"/>
  <c r="L4987" i="3"/>
  <c r="L4986" i="3"/>
  <c r="L4985" i="3"/>
  <c r="L4984" i="3"/>
  <c r="L4983" i="3"/>
  <c r="L4982" i="3"/>
  <c r="L4981" i="3"/>
  <c r="L4980" i="3"/>
  <c r="L4979" i="3"/>
  <c r="L4978" i="3"/>
  <c r="L4977" i="3"/>
  <c r="L4976" i="3"/>
  <c r="L4975" i="3"/>
  <c r="L4974" i="3"/>
  <c r="L4973" i="3"/>
  <c r="L4972" i="3"/>
  <c r="L4971" i="3"/>
  <c r="L4970" i="3"/>
  <c r="L4969" i="3"/>
  <c r="L4968" i="3"/>
  <c r="L4967" i="3"/>
  <c r="L4966" i="3"/>
  <c r="L4965" i="3"/>
  <c r="L4964" i="3"/>
  <c r="L4963" i="3"/>
  <c r="L4962" i="3"/>
  <c r="L4961" i="3"/>
  <c r="L4960" i="3"/>
  <c r="L4959" i="3"/>
  <c r="L4958" i="3"/>
  <c r="L4957" i="3"/>
  <c r="L4956" i="3"/>
  <c r="L4955" i="3"/>
  <c r="L4954" i="3"/>
  <c r="L4953" i="3"/>
  <c r="L4952" i="3"/>
  <c r="L4951" i="3"/>
  <c r="L4950" i="3"/>
  <c r="L4949" i="3"/>
  <c r="L4948" i="3"/>
  <c r="L4947" i="3"/>
  <c r="L4946" i="3"/>
  <c r="L4945" i="3"/>
  <c r="L4944" i="3"/>
  <c r="L4943" i="3"/>
  <c r="L4942" i="3"/>
  <c r="L4941" i="3"/>
  <c r="L4940" i="3"/>
  <c r="L4929" i="3"/>
  <c r="L4928" i="3"/>
  <c r="L4927" i="3"/>
  <c r="L4926" i="3"/>
  <c r="L4922" i="3"/>
  <c r="L4921" i="3"/>
  <c r="L4920" i="3"/>
  <c r="L4919" i="3"/>
  <c r="N4918" i="3"/>
  <c r="L4918" i="3"/>
  <c r="K5119" i="3"/>
  <c r="K5120" i="3"/>
  <c r="K5121" i="3"/>
  <c r="K5122" i="3"/>
  <c r="K5123" i="3"/>
  <c r="K5124" i="3"/>
  <c r="K5125" i="3"/>
  <c r="K5126" i="3"/>
  <c r="K5127" i="3"/>
  <c r="K5128" i="3"/>
  <c r="K5129" i="3"/>
  <c r="K5130" i="3"/>
  <c r="K5131" i="3"/>
  <c r="K5132" i="3"/>
  <c r="K5133" i="3"/>
  <c r="K5134" i="3"/>
  <c r="K5135" i="3"/>
  <c r="K5136" i="3"/>
  <c r="K5137" i="3"/>
  <c r="K5138" i="3"/>
  <c r="K5139" i="3"/>
  <c r="K5140" i="3"/>
  <c r="K5141" i="3"/>
  <c r="K5142" i="3"/>
  <c r="K5143" i="3"/>
  <c r="K5144" i="3"/>
  <c r="K5145" i="3"/>
  <c r="K5146" i="3"/>
  <c r="K5147" i="3"/>
  <c r="K5148" i="3"/>
  <c r="K5149" i="3"/>
  <c r="K5150" i="3"/>
  <c r="K5151" i="3"/>
  <c r="K5152" i="3"/>
  <c r="K5153" i="3"/>
  <c r="K5154" i="3"/>
  <c r="K5155" i="3"/>
  <c r="K5156" i="3"/>
  <c r="K5157" i="3"/>
  <c r="K5158" i="3"/>
  <c r="K5159" i="3"/>
  <c r="K5160" i="3"/>
  <c r="K5161" i="3"/>
  <c r="K5162" i="3"/>
  <c r="K5163" i="3"/>
  <c r="K5164" i="3"/>
  <c r="K5165" i="3"/>
  <c r="K5166" i="3"/>
  <c r="K5167" i="3"/>
  <c r="K5168" i="3"/>
  <c r="K5169" i="3"/>
  <c r="K5170" i="3"/>
  <c r="K5171" i="3"/>
  <c r="K5172" i="3"/>
  <c r="K5173" i="3"/>
  <c r="K5174" i="3"/>
  <c r="K5175" i="3"/>
  <c r="K5176" i="3"/>
  <c r="K5177" i="3"/>
  <c r="K5178" i="3"/>
  <c r="K5179" i="3"/>
  <c r="K5180" i="3"/>
  <c r="K5181" i="3"/>
  <c r="K5182" i="3"/>
  <c r="K5183" i="3"/>
  <c r="K5184" i="3"/>
  <c r="K5185" i="3"/>
  <c r="K5186" i="3"/>
  <c r="K5187" i="3"/>
  <c r="K5188" i="3"/>
  <c r="K5189" i="3"/>
  <c r="K5190" i="3"/>
  <c r="K5191" i="3"/>
  <c r="K5192" i="3"/>
  <c r="K5193" i="3"/>
  <c r="K5194" i="3"/>
  <c r="K5195" i="3"/>
  <c r="K5196" i="3"/>
  <c r="K5197" i="3"/>
  <c r="K5198" i="3"/>
  <c r="K5199" i="3"/>
  <c r="K5200" i="3"/>
  <c r="K5201" i="3"/>
  <c r="K5202" i="3"/>
  <c r="K5203" i="3"/>
  <c r="K5204" i="3"/>
  <c r="K5205" i="3"/>
  <c r="K5206" i="3"/>
  <c r="K5207" i="3"/>
  <c r="K5208" i="3"/>
  <c r="K5209" i="3"/>
  <c r="K5210" i="3"/>
  <c r="K5211" i="3"/>
  <c r="K5212" i="3"/>
  <c r="K5213" i="3"/>
  <c r="K5214" i="3"/>
  <c r="K5215" i="3"/>
  <c r="K5216" i="3"/>
  <c r="K5217" i="3"/>
  <c r="K5218" i="3"/>
  <c r="K5219" i="3"/>
  <c r="K5220" i="3"/>
  <c r="K5221" i="3"/>
  <c r="K5222" i="3"/>
  <c r="K5223" i="3"/>
  <c r="K5224" i="3"/>
  <c r="K5225" i="3"/>
  <c r="K5226" i="3"/>
  <c r="K5227" i="3"/>
  <c r="K5228" i="3"/>
  <c r="K5229" i="3"/>
  <c r="K5230" i="3"/>
  <c r="K5231" i="3"/>
  <c r="K5232" i="3"/>
  <c r="K5233" i="3"/>
  <c r="K5234" i="3"/>
  <c r="K5235" i="3"/>
  <c r="K5236" i="3"/>
  <c r="K5237" i="3"/>
  <c r="K5238" i="3"/>
  <c r="K5239" i="3"/>
  <c r="K5240" i="3"/>
  <c r="K5241" i="3"/>
  <c r="K5242" i="3"/>
  <c r="K5243" i="3"/>
  <c r="K5244" i="3"/>
  <c r="K5245" i="3"/>
  <c r="N4916" i="3"/>
  <c r="N4854" i="3"/>
  <c r="L5222" i="3" l="1"/>
  <c r="L4912" i="3"/>
  <c r="L4882" i="3"/>
  <c r="N5095" i="3"/>
  <c r="L5116" i="3"/>
  <c r="N5219" i="3"/>
  <c r="N5223" i="3"/>
  <c r="N5109" i="3"/>
  <c r="N5216" i="3"/>
  <c r="N5224" i="3"/>
  <c r="N5220" i="3"/>
  <c r="N4937" i="3"/>
  <c r="N4913" i="3"/>
  <c r="N4889" i="3"/>
  <c r="N4846" i="3"/>
  <c r="N4925" i="3"/>
  <c r="N4901" i="3"/>
  <c r="N4875" i="3"/>
  <c r="L5103" i="3"/>
  <c r="N5217" i="3"/>
  <c r="N5221" i="3"/>
  <c r="N5101" i="3"/>
  <c r="N4933" i="3"/>
  <c r="N4909" i="3"/>
  <c r="N4897" i="3"/>
  <c r="N4883" i="3"/>
  <c r="N4871" i="3"/>
  <c r="L5097" i="3"/>
  <c r="L4843" i="3"/>
  <c r="L4890" i="3"/>
  <c r="N4878" i="3"/>
  <c r="N5099" i="3"/>
  <c r="L4844" i="3"/>
  <c r="L4893" i="3"/>
  <c r="N4881" i="3"/>
  <c r="N4931" i="3"/>
  <c r="N5106" i="3"/>
  <c r="L5162" i="3"/>
  <c r="L4852" i="3"/>
  <c r="L4896" i="3"/>
  <c r="L4924" i="3"/>
  <c r="N4885" i="3"/>
  <c r="N4935" i="3"/>
  <c r="N5117" i="3"/>
  <c r="L5218" i="3"/>
  <c r="L4898" i="3"/>
  <c r="L4858" i="3"/>
  <c r="L4900" i="3"/>
  <c r="L5094" i="3"/>
  <c r="N4895" i="3"/>
  <c r="L4855" i="3"/>
  <c r="N4892" i="3"/>
  <c r="L4872" i="3"/>
  <c r="L4902" i="3"/>
  <c r="L4932" i="3"/>
  <c r="L5100" i="3"/>
  <c r="N4899" i="3"/>
  <c r="L4874" i="3"/>
  <c r="L4905" i="3"/>
  <c r="L4934" i="3"/>
  <c r="L5107" i="3"/>
  <c r="N4904" i="3"/>
  <c r="L4876" i="3"/>
  <c r="L4908" i="3"/>
  <c r="L4936" i="3"/>
  <c r="L5114" i="3"/>
  <c r="N4907" i="3"/>
  <c r="N5115" i="3"/>
  <c r="L4879" i="3"/>
  <c r="L4910" i="3"/>
  <c r="L4938" i="3"/>
  <c r="L5118" i="3"/>
  <c r="N4911" i="3"/>
  <c r="L4884" i="3"/>
  <c r="L4914" i="3"/>
  <c r="N4857" i="3"/>
  <c r="L4888" i="3"/>
  <c r="L4917" i="3"/>
  <c r="N4873" i="3"/>
  <c r="N4923" i="3"/>
  <c r="N4843" i="3"/>
  <c r="L4873" i="3"/>
  <c r="L4885" i="3"/>
  <c r="L4899" i="3"/>
  <c r="L4911" i="3"/>
  <c r="L4923" i="3"/>
  <c r="L4935" i="3"/>
  <c r="L5099" i="3"/>
  <c r="L5117" i="3"/>
  <c r="N4872" i="3"/>
  <c r="N4884" i="3"/>
  <c r="N4898" i="3"/>
  <c r="N4910" i="3"/>
  <c r="N4934" i="3"/>
  <c r="N5097" i="3"/>
  <c r="N5116" i="3"/>
  <c r="N5222" i="3"/>
  <c r="N5218" i="3"/>
  <c r="N5162" i="3"/>
  <c r="L4846" i="3"/>
  <c r="L4875" i="3"/>
  <c r="L4889" i="3"/>
  <c r="L4901" i="3"/>
  <c r="L4913" i="3"/>
  <c r="L4925" i="3"/>
  <c r="L4937" i="3"/>
  <c r="L5101" i="3"/>
  <c r="N4844" i="3"/>
  <c r="N4874" i="3"/>
  <c r="N4888" i="3"/>
  <c r="N4900" i="3"/>
  <c r="N4912" i="3"/>
  <c r="N4924" i="3"/>
  <c r="N4936" i="3"/>
  <c r="N5100" i="3"/>
  <c r="N5118" i="3"/>
  <c r="L4853" i="3"/>
  <c r="L4877" i="3"/>
  <c r="L4891" i="3"/>
  <c r="L4903" i="3"/>
  <c r="L4915" i="3"/>
  <c r="L4939" i="3"/>
  <c r="L5105" i="3"/>
  <c r="N4852" i="3"/>
  <c r="N4876" i="3"/>
  <c r="N4890" i="3"/>
  <c r="N4902" i="3"/>
  <c r="N4914" i="3"/>
  <c r="N4938" i="3"/>
  <c r="N5103" i="3"/>
  <c r="L5221" i="3"/>
  <c r="L5217" i="3"/>
  <c r="L4854" i="3"/>
  <c r="L4878" i="3"/>
  <c r="L4892" i="3"/>
  <c r="L4904" i="3"/>
  <c r="L4916" i="3"/>
  <c r="L5106" i="3"/>
  <c r="N4853" i="3"/>
  <c r="N4877" i="3"/>
  <c r="N4891" i="3"/>
  <c r="N4903" i="3"/>
  <c r="N4915" i="3"/>
  <c r="N4939" i="3"/>
  <c r="N5105" i="3"/>
  <c r="L4856" i="3"/>
  <c r="L4880" i="3"/>
  <c r="L4894" i="3"/>
  <c r="L4906" i="3"/>
  <c r="L4930" i="3"/>
  <c r="L5108" i="3"/>
  <c r="N4855" i="3"/>
  <c r="N4879" i="3"/>
  <c r="N4893" i="3"/>
  <c r="N4905" i="3"/>
  <c r="N4917" i="3"/>
  <c r="N5107" i="3"/>
  <c r="L5224" i="3"/>
  <c r="L5220" i="3"/>
  <c r="L5216" i="3"/>
  <c r="L4857" i="3"/>
  <c r="L4881" i="3"/>
  <c r="L4895" i="3"/>
  <c r="L4907" i="3"/>
  <c r="L4931" i="3"/>
  <c r="L5109" i="3"/>
  <c r="N4856" i="3"/>
  <c r="N4880" i="3"/>
  <c r="N4894" i="3"/>
  <c r="N4906" i="3"/>
  <c r="N4930" i="3"/>
  <c r="N5108" i="3"/>
  <c r="N5163" i="3"/>
  <c r="L4871" i="3"/>
  <c r="L4883" i="3"/>
  <c r="L4897" i="3"/>
  <c r="L4909" i="3"/>
  <c r="L4933" i="3"/>
  <c r="L5095" i="3"/>
  <c r="L5115" i="3"/>
  <c r="N4858" i="3"/>
  <c r="N4882" i="3"/>
  <c r="N4896" i="3"/>
  <c r="N4908" i="3"/>
  <c r="N4932" i="3"/>
  <c r="N5094" i="3"/>
  <c r="N5114" i="3"/>
  <c r="L5223" i="3"/>
  <c r="L5219" i="3"/>
  <c r="L5163" i="3"/>
  <c r="H5245" i="3" l="1"/>
  <c r="M5245" i="3" s="1"/>
  <c r="H5244" i="3"/>
  <c r="M5244" i="3" s="1"/>
  <c r="H5243" i="3"/>
  <c r="M5243" i="3" s="1"/>
  <c r="H5242" i="3"/>
  <c r="M5242" i="3" s="1"/>
  <c r="H5241" i="3"/>
  <c r="M5241" i="3" s="1"/>
  <c r="H5240" i="3"/>
  <c r="M5240" i="3" s="1"/>
  <c r="H5239" i="3"/>
  <c r="M5239" i="3" s="1"/>
  <c r="H5238" i="3"/>
  <c r="M5238" i="3" s="1"/>
  <c r="H5237" i="3"/>
  <c r="M5237" i="3" s="1"/>
  <c r="H5236" i="3"/>
  <c r="M5236" i="3" s="1"/>
  <c r="H5235" i="3"/>
  <c r="M5235" i="3" s="1"/>
  <c r="H5234" i="3"/>
  <c r="M5234" i="3" s="1"/>
  <c r="H5233" i="3"/>
  <c r="M5233" i="3" s="1"/>
  <c r="H5232" i="3"/>
  <c r="M5232" i="3" s="1"/>
  <c r="H5231" i="3"/>
  <c r="M5231" i="3" s="1"/>
  <c r="H5230" i="3"/>
  <c r="M5230" i="3" s="1"/>
  <c r="H5229" i="3"/>
  <c r="M5229" i="3" s="1"/>
  <c r="H5228" i="3"/>
  <c r="M5228" i="3" s="1"/>
  <c r="H5227" i="3"/>
  <c r="M5227" i="3" s="1"/>
  <c r="H5226" i="3"/>
  <c r="M5226" i="3" s="1"/>
  <c r="H5225" i="3"/>
  <c r="M5225" i="3" s="1"/>
  <c r="H5224" i="3"/>
  <c r="M5224" i="3" s="1"/>
  <c r="H5223" i="3"/>
  <c r="M5223" i="3" s="1"/>
  <c r="H5222" i="3"/>
  <c r="M5222" i="3" s="1"/>
  <c r="H5221" i="3"/>
  <c r="M5221" i="3" s="1"/>
  <c r="H5220" i="3"/>
  <c r="M5220" i="3" s="1"/>
  <c r="H5219" i="3"/>
  <c r="M5219" i="3" s="1"/>
  <c r="H5218" i="3"/>
  <c r="M5218" i="3" s="1"/>
  <c r="H5217" i="3"/>
  <c r="M5217" i="3" s="1"/>
  <c r="H5216" i="3"/>
  <c r="M5216" i="3" s="1"/>
  <c r="H5215" i="3"/>
  <c r="M5215" i="3" s="1"/>
  <c r="H5214" i="3"/>
  <c r="M5214" i="3" s="1"/>
  <c r="H5213" i="3"/>
  <c r="M5213" i="3" s="1"/>
  <c r="H5212" i="3"/>
  <c r="M5212" i="3" s="1"/>
  <c r="H5211" i="3"/>
  <c r="M5211" i="3" s="1"/>
  <c r="H5210" i="3"/>
  <c r="M5210" i="3" s="1"/>
  <c r="H5209" i="3"/>
  <c r="M5209" i="3" s="1"/>
  <c r="H5208" i="3"/>
  <c r="M5208" i="3" s="1"/>
  <c r="H5207" i="3"/>
  <c r="M5207" i="3" s="1"/>
  <c r="H5206" i="3"/>
  <c r="M5206" i="3" s="1"/>
  <c r="H5205" i="3"/>
  <c r="M5205" i="3" s="1"/>
  <c r="H5204" i="3"/>
  <c r="M5204" i="3" s="1"/>
  <c r="H5203" i="3"/>
  <c r="M5203" i="3" s="1"/>
  <c r="H5202" i="3"/>
  <c r="M5202" i="3" s="1"/>
  <c r="H5201" i="3"/>
  <c r="M5201" i="3" s="1"/>
  <c r="H5200" i="3"/>
  <c r="M5200" i="3" s="1"/>
  <c r="H5199" i="3"/>
  <c r="M5199" i="3" s="1"/>
  <c r="H5198" i="3"/>
  <c r="M5198" i="3" s="1"/>
  <c r="H5197" i="3"/>
  <c r="M5197" i="3" s="1"/>
  <c r="H5196" i="3"/>
  <c r="M5196" i="3" s="1"/>
  <c r="H5195" i="3"/>
  <c r="M5195" i="3" s="1"/>
  <c r="H5194" i="3"/>
  <c r="M5194" i="3" s="1"/>
  <c r="H5193" i="3"/>
  <c r="M5193" i="3" s="1"/>
  <c r="H5192" i="3"/>
  <c r="M5192" i="3" s="1"/>
  <c r="H5191" i="3"/>
  <c r="M5191" i="3" s="1"/>
  <c r="H5190" i="3"/>
  <c r="M5190" i="3" s="1"/>
  <c r="H5189" i="3"/>
  <c r="M5189" i="3" s="1"/>
  <c r="H5188" i="3"/>
  <c r="M5188" i="3" s="1"/>
  <c r="H5187" i="3"/>
  <c r="M5187" i="3" s="1"/>
  <c r="H5186" i="3"/>
  <c r="M5186" i="3" s="1"/>
  <c r="H5185" i="3"/>
  <c r="M5185" i="3" s="1"/>
  <c r="H5184" i="3"/>
  <c r="M5184" i="3" s="1"/>
  <c r="H5183" i="3"/>
  <c r="M5183" i="3" s="1"/>
  <c r="H5182" i="3"/>
  <c r="M5182" i="3" s="1"/>
  <c r="H5181" i="3"/>
  <c r="M5181" i="3" s="1"/>
  <c r="H5180" i="3"/>
  <c r="M5180" i="3" s="1"/>
  <c r="H5179" i="3"/>
  <c r="M5179" i="3" s="1"/>
  <c r="H5178" i="3"/>
  <c r="M5178" i="3" s="1"/>
  <c r="H5177" i="3"/>
  <c r="M5177" i="3" s="1"/>
  <c r="H5176" i="3"/>
  <c r="M5176" i="3" s="1"/>
  <c r="H5175" i="3"/>
  <c r="M5175" i="3" s="1"/>
  <c r="H5174" i="3"/>
  <c r="M5174" i="3" s="1"/>
  <c r="H5173" i="3"/>
  <c r="M5173" i="3" s="1"/>
  <c r="H5172" i="3"/>
  <c r="M5172" i="3" s="1"/>
  <c r="H5171" i="3"/>
  <c r="M5171" i="3" s="1"/>
  <c r="H5170" i="3"/>
  <c r="M5170" i="3" s="1"/>
  <c r="H5169" i="3"/>
  <c r="M5169" i="3" s="1"/>
  <c r="H5168" i="3"/>
  <c r="M5168" i="3" s="1"/>
  <c r="H5167" i="3"/>
  <c r="M5167" i="3" s="1"/>
  <c r="H5166" i="3"/>
  <c r="M5166" i="3" s="1"/>
  <c r="H5165" i="3"/>
  <c r="M5165" i="3" s="1"/>
  <c r="H5164" i="3"/>
  <c r="M5164" i="3" s="1"/>
  <c r="H5163" i="3"/>
  <c r="M5163" i="3" s="1"/>
  <c r="H5162" i="3"/>
  <c r="M5162" i="3" s="1"/>
  <c r="H5161" i="3"/>
  <c r="M5161" i="3" s="1"/>
  <c r="H5160" i="3"/>
  <c r="M5160" i="3" s="1"/>
  <c r="H5159" i="3"/>
  <c r="M5159" i="3" s="1"/>
  <c r="H5158" i="3"/>
  <c r="M5158" i="3" s="1"/>
  <c r="H5157" i="3"/>
  <c r="M5157" i="3" s="1"/>
  <c r="H5156" i="3"/>
  <c r="M5156" i="3" s="1"/>
  <c r="H5155" i="3"/>
  <c r="M5155" i="3" s="1"/>
  <c r="H5154" i="3"/>
  <c r="M5154" i="3" s="1"/>
  <c r="H5153" i="3"/>
  <c r="M5153" i="3" s="1"/>
  <c r="H5152" i="3"/>
  <c r="M5152" i="3" s="1"/>
  <c r="H5151" i="3"/>
  <c r="M5151" i="3" s="1"/>
  <c r="H5150" i="3"/>
  <c r="M5150" i="3" s="1"/>
  <c r="H5149" i="3"/>
  <c r="M5149" i="3" s="1"/>
  <c r="H5148" i="3"/>
  <c r="M5148" i="3" s="1"/>
  <c r="H5147" i="3"/>
  <c r="M5147" i="3" s="1"/>
  <c r="H5146" i="3"/>
  <c r="M5146" i="3" s="1"/>
  <c r="H5145" i="3"/>
  <c r="M5145" i="3" s="1"/>
  <c r="H5144" i="3"/>
  <c r="M5144" i="3" s="1"/>
  <c r="H5143" i="3"/>
  <c r="M5143" i="3" s="1"/>
  <c r="H5142" i="3"/>
  <c r="M5142" i="3" s="1"/>
  <c r="H5141" i="3"/>
  <c r="M5141" i="3" s="1"/>
  <c r="H5140" i="3"/>
  <c r="M5140" i="3" s="1"/>
  <c r="H5139" i="3"/>
  <c r="M5139" i="3" s="1"/>
  <c r="H5138" i="3"/>
  <c r="M5138" i="3" s="1"/>
  <c r="H5137" i="3"/>
  <c r="M5137" i="3" s="1"/>
  <c r="H5136" i="3"/>
  <c r="M5136" i="3" s="1"/>
  <c r="H5135" i="3"/>
  <c r="M5135" i="3" s="1"/>
  <c r="H5134" i="3"/>
  <c r="M5134" i="3" s="1"/>
  <c r="H5133" i="3"/>
  <c r="M5133" i="3" s="1"/>
  <c r="H5132" i="3"/>
  <c r="M5132" i="3" s="1"/>
  <c r="H5131" i="3"/>
  <c r="M5131" i="3" s="1"/>
  <c r="H5130" i="3"/>
  <c r="M5130" i="3" s="1"/>
  <c r="H5129" i="3"/>
  <c r="M5129" i="3" s="1"/>
  <c r="H5128" i="3"/>
  <c r="M5128" i="3" s="1"/>
  <c r="H5127" i="3"/>
  <c r="M5127" i="3" s="1"/>
  <c r="H5126" i="3"/>
  <c r="M5126" i="3" s="1"/>
  <c r="H5125" i="3"/>
  <c r="M5125" i="3" s="1"/>
  <c r="H5124" i="3"/>
  <c r="M5124" i="3" s="1"/>
  <c r="H5123" i="3"/>
  <c r="M5123" i="3" s="1"/>
  <c r="H5122" i="3"/>
  <c r="M5122" i="3" s="1"/>
  <c r="H5121" i="3"/>
  <c r="M5121" i="3" s="1"/>
  <c r="H5120" i="3"/>
  <c r="M5120" i="3" s="1"/>
  <c r="H5119" i="3"/>
  <c r="M5119" i="3" s="1"/>
  <c r="N5113" i="3"/>
  <c r="N5112" i="3"/>
  <c r="N5110" i="3"/>
  <c r="N5104" i="3"/>
  <c r="N5102" i="3"/>
  <c r="N5098" i="3"/>
  <c r="N5093" i="3"/>
  <c r="N4870" i="3"/>
  <c r="N4867" i="3"/>
  <c r="N4866" i="3"/>
  <c r="N4865" i="3"/>
  <c r="N4864" i="3"/>
  <c r="N4863" i="3"/>
  <c r="N4862" i="3"/>
  <c r="N4861" i="3"/>
  <c r="N4851" i="3"/>
  <c r="N4850" i="3"/>
  <c r="N4849" i="3"/>
  <c r="N4848" i="3"/>
  <c r="N4847" i="3"/>
  <c r="N4845" i="3"/>
  <c r="N4842" i="3"/>
  <c r="N4841" i="3"/>
  <c r="N4840" i="3"/>
  <c r="N4839" i="3"/>
  <c r="N4838" i="3"/>
  <c r="N4837" i="3"/>
  <c r="N4836" i="3"/>
  <c r="N4835" i="3"/>
  <c r="N4834" i="3"/>
  <c r="N4833" i="3"/>
  <c r="N4829" i="3"/>
  <c r="N4828" i="3"/>
  <c r="N4827" i="3"/>
  <c r="N4826" i="3"/>
  <c r="N4825" i="3"/>
  <c r="N4824" i="3"/>
  <c r="N4820" i="3"/>
  <c r="N4819" i="3"/>
  <c r="N4818" i="3"/>
  <c r="N4817" i="3"/>
  <c r="N4816" i="3"/>
  <c r="N4815" i="3"/>
  <c r="N4814" i="3"/>
  <c r="N4813" i="3"/>
  <c r="N4812" i="3"/>
  <c r="N4811" i="3"/>
  <c r="N4810" i="3"/>
  <c r="N4809" i="3"/>
  <c r="N4808" i="3"/>
  <c r="N4807" i="3"/>
  <c r="N4806" i="3"/>
  <c r="N4805" i="3"/>
  <c r="N4804" i="3"/>
  <c r="N4803" i="3"/>
  <c r="N4788" i="3"/>
  <c r="N4787" i="3"/>
  <c r="N4780" i="3"/>
  <c r="N4779" i="3"/>
  <c r="N4776" i="3"/>
  <c r="N4775" i="3"/>
  <c r="N4774" i="3"/>
  <c r="N4660" i="3"/>
  <c r="N4655" i="3"/>
  <c r="N4653" i="3"/>
  <c r="N4650" i="3"/>
  <c r="N4649" i="3"/>
  <c r="L5113" i="3"/>
  <c r="L5112" i="3"/>
  <c r="L5111" i="3"/>
  <c r="L5110" i="3"/>
  <c r="L5104" i="3"/>
  <c r="L5102" i="3"/>
  <c r="L5098" i="3"/>
  <c r="L5093" i="3"/>
  <c r="L4870" i="3"/>
  <c r="L4867" i="3"/>
  <c r="L4866" i="3"/>
  <c r="L4865" i="3"/>
  <c r="L4864" i="3"/>
  <c r="L4863" i="3"/>
  <c r="L4862" i="3"/>
  <c r="L4861" i="3"/>
  <c r="L4851" i="3"/>
  <c r="L4850" i="3"/>
  <c r="L4849" i="3"/>
  <c r="L4848" i="3"/>
  <c r="L4847" i="3"/>
  <c r="L4845" i="3"/>
  <c r="L4842" i="3"/>
  <c r="L4841" i="3"/>
  <c r="L4840" i="3"/>
  <c r="L4839" i="3"/>
  <c r="L4838" i="3"/>
  <c r="L4837" i="3"/>
  <c r="L4836" i="3"/>
  <c r="L4835" i="3"/>
  <c r="L4834" i="3"/>
  <c r="L4833" i="3"/>
  <c r="L4829" i="3"/>
  <c r="L4828" i="3"/>
  <c r="L4827" i="3"/>
  <c r="L4826" i="3"/>
  <c r="L4825" i="3"/>
  <c r="L4824" i="3"/>
  <c r="L4820" i="3"/>
  <c r="L4819" i="3"/>
  <c r="L4818" i="3"/>
  <c r="L4817" i="3"/>
  <c r="L4816" i="3"/>
  <c r="L4815" i="3"/>
  <c r="L4814" i="3"/>
  <c r="L4813" i="3"/>
  <c r="L4812" i="3"/>
  <c r="L4811" i="3"/>
  <c r="L4810" i="3"/>
  <c r="L4809" i="3"/>
  <c r="L4808" i="3"/>
  <c r="L4807" i="3"/>
  <c r="L4806" i="3"/>
  <c r="L4805" i="3"/>
  <c r="L4804" i="3"/>
  <c r="L4803" i="3"/>
  <c r="L4788" i="3"/>
  <c r="L4787" i="3"/>
  <c r="L4780" i="3"/>
  <c r="L4779" i="3"/>
  <c r="L4776" i="3"/>
  <c r="L4775" i="3"/>
  <c r="L4774" i="3"/>
  <c r="L4660" i="3"/>
  <c r="L4655" i="3"/>
  <c r="L4653" i="3"/>
  <c r="L4650" i="3"/>
  <c r="L4649" i="3"/>
  <c r="N4646" i="3"/>
  <c r="L4646" i="3"/>
  <c r="K4915" i="3"/>
  <c r="K4916" i="3"/>
  <c r="K4917" i="3"/>
  <c r="K4918" i="3"/>
  <c r="K4919" i="3"/>
  <c r="K4920" i="3"/>
  <c r="K4921" i="3"/>
  <c r="K4922" i="3"/>
  <c r="K4923" i="3"/>
  <c r="K4924" i="3"/>
  <c r="K4925" i="3"/>
  <c r="K4926" i="3"/>
  <c r="K4927" i="3"/>
  <c r="K4928" i="3"/>
  <c r="K4929" i="3"/>
  <c r="K4930" i="3"/>
  <c r="K4931" i="3"/>
  <c r="K4932" i="3"/>
  <c r="K4933" i="3"/>
  <c r="K4934" i="3"/>
  <c r="K4935" i="3"/>
  <c r="K4936" i="3"/>
  <c r="K4937" i="3"/>
  <c r="K4938" i="3"/>
  <c r="K4939" i="3"/>
  <c r="K4940" i="3"/>
  <c r="K4941" i="3"/>
  <c r="K4942" i="3"/>
  <c r="K4943" i="3"/>
  <c r="K4944" i="3"/>
  <c r="K4945" i="3"/>
  <c r="K4946" i="3"/>
  <c r="K4947" i="3"/>
  <c r="K4948" i="3"/>
  <c r="K4949" i="3"/>
  <c r="K4950" i="3"/>
  <c r="K4951" i="3"/>
  <c r="K4952" i="3"/>
  <c r="K4953" i="3"/>
  <c r="K4954" i="3"/>
  <c r="K4955" i="3"/>
  <c r="K4956" i="3"/>
  <c r="K4957" i="3"/>
  <c r="K4958" i="3"/>
  <c r="K4959" i="3"/>
  <c r="K4960" i="3"/>
  <c r="K4961" i="3"/>
  <c r="K4962" i="3"/>
  <c r="K4963" i="3"/>
  <c r="K4964" i="3"/>
  <c r="K4965" i="3"/>
  <c r="K4966" i="3"/>
  <c r="K4967" i="3"/>
  <c r="K4968" i="3"/>
  <c r="K4969" i="3"/>
  <c r="K4970" i="3"/>
  <c r="K4971" i="3"/>
  <c r="K4972" i="3"/>
  <c r="K4973" i="3"/>
  <c r="K4974" i="3"/>
  <c r="K4975" i="3"/>
  <c r="K4976" i="3"/>
  <c r="K4977" i="3"/>
  <c r="K4978" i="3"/>
  <c r="K4979" i="3"/>
  <c r="K4980" i="3"/>
  <c r="K4981" i="3"/>
  <c r="K4982" i="3"/>
  <c r="K4983" i="3"/>
  <c r="K4984" i="3"/>
  <c r="K4985" i="3"/>
  <c r="K4986" i="3"/>
  <c r="K4987" i="3"/>
  <c r="K4988" i="3"/>
  <c r="K4989" i="3"/>
  <c r="K4990" i="3"/>
  <c r="K4991" i="3"/>
  <c r="K4992" i="3"/>
  <c r="K4993" i="3"/>
  <c r="K4994" i="3"/>
  <c r="K4995" i="3"/>
  <c r="K4996" i="3"/>
  <c r="K4997" i="3"/>
  <c r="K4998" i="3"/>
  <c r="K4999" i="3"/>
  <c r="K5000" i="3"/>
  <c r="K5001" i="3"/>
  <c r="K5002" i="3"/>
  <c r="K5003" i="3"/>
  <c r="K5004" i="3"/>
  <c r="K5005" i="3"/>
  <c r="K5006" i="3"/>
  <c r="K5007" i="3"/>
  <c r="K5008" i="3"/>
  <c r="K5009" i="3"/>
  <c r="K5010" i="3"/>
  <c r="K5011" i="3"/>
  <c r="K5012" i="3"/>
  <c r="K5013" i="3"/>
  <c r="K5014" i="3"/>
  <c r="K5015" i="3"/>
  <c r="K5016" i="3"/>
  <c r="K5017" i="3"/>
  <c r="K5018" i="3"/>
  <c r="K5019" i="3"/>
  <c r="K5020" i="3"/>
  <c r="K5021" i="3"/>
  <c r="K5022" i="3"/>
  <c r="K5023" i="3"/>
  <c r="K5024" i="3"/>
  <c r="K5025" i="3"/>
  <c r="K5026" i="3"/>
  <c r="K5027" i="3"/>
  <c r="K5028" i="3"/>
  <c r="K5029" i="3"/>
  <c r="K5030" i="3"/>
  <c r="K5031" i="3"/>
  <c r="K5032" i="3"/>
  <c r="K5033" i="3"/>
  <c r="K5034" i="3"/>
  <c r="K5035" i="3"/>
  <c r="K5036" i="3"/>
  <c r="K5037" i="3"/>
  <c r="K5038" i="3"/>
  <c r="K5039" i="3"/>
  <c r="K5040" i="3"/>
  <c r="K5041" i="3"/>
  <c r="K5042" i="3"/>
  <c r="K5043" i="3"/>
  <c r="K5044" i="3"/>
  <c r="K5045" i="3"/>
  <c r="K5046" i="3"/>
  <c r="K5047" i="3"/>
  <c r="K5048" i="3"/>
  <c r="K5049" i="3"/>
  <c r="K5050" i="3"/>
  <c r="K5051" i="3"/>
  <c r="K5052" i="3"/>
  <c r="K5053" i="3"/>
  <c r="K5054" i="3"/>
  <c r="K5055" i="3"/>
  <c r="K5056" i="3"/>
  <c r="K5057" i="3"/>
  <c r="K5058" i="3"/>
  <c r="K5059" i="3"/>
  <c r="K5060" i="3"/>
  <c r="K5061" i="3"/>
  <c r="K5062" i="3"/>
  <c r="K5063" i="3"/>
  <c r="K5064" i="3"/>
  <c r="K5065" i="3"/>
  <c r="K5066" i="3"/>
  <c r="K5067" i="3"/>
  <c r="K5068" i="3"/>
  <c r="K5069" i="3"/>
  <c r="K5070" i="3"/>
  <c r="K5071" i="3"/>
  <c r="K5072" i="3"/>
  <c r="K5073" i="3"/>
  <c r="K5074" i="3"/>
  <c r="K5075" i="3"/>
  <c r="K5076" i="3"/>
  <c r="K5077" i="3"/>
  <c r="K5078" i="3"/>
  <c r="K5079" i="3"/>
  <c r="K5080" i="3"/>
  <c r="K5081" i="3"/>
  <c r="K5082" i="3"/>
  <c r="K5083" i="3"/>
  <c r="K5084" i="3"/>
  <c r="K5085" i="3"/>
  <c r="K5086" i="3"/>
  <c r="K5087" i="3"/>
  <c r="K5088" i="3"/>
  <c r="L5088" i="3"/>
  <c r="N5088" i="3"/>
  <c r="K5089" i="3"/>
  <c r="L5089" i="3"/>
  <c r="N5089" i="3"/>
  <c r="K5090" i="3"/>
  <c r="L5090" i="3"/>
  <c r="N5090" i="3"/>
  <c r="K5091" i="3"/>
  <c r="L5091" i="3"/>
  <c r="N5091" i="3"/>
  <c r="K5092" i="3"/>
  <c r="L5092" i="3"/>
  <c r="N5092" i="3"/>
  <c r="K5093" i="3"/>
  <c r="K5094" i="3"/>
  <c r="K5095" i="3"/>
  <c r="K5096" i="3"/>
  <c r="L5096" i="3"/>
  <c r="N5096" i="3"/>
  <c r="K5097" i="3"/>
  <c r="K5098" i="3"/>
  <c r="K5099" i="3"/>
  <c r="K5100" i="3"/>
  <c r="K5101" i="3"/>
  <c r="K5102" i="3"/>
  <c r="K5103" i="3"/>
  <c r="K5104" i="3"/>
  <c r="K5105" i="3"/>
  <c r="K5106" i="3"/>
  <c r="K5107" i="3"/>
  <c r="K5108" i="3"/>
  <c r="K5109" i="3"/>
  <c r="K5110" i="3"/>
  <c r="K5111" i="3"/>
  <c r="K5112" i="3"/>
  <c r="K5113" i="3"/>
  <c r="K5114" i="3"/>
  <c r="K5115" i="3"/>
  <c r="K5116" i="3"/>
  <c r="K5117" i="3"/>
  <c r="K5118" i="3"/>
  <c r="N4887" i="3"/>
  <c r="N4886" i="3"/>
  <c r="N4869" i="3"/>
  <c r="N4868" i="3"/>
  <c r="N4860" i="3"/>
  <c r="N4859" i="3"/>
  <c r="N4830" i="3"/>
  <c r="N4802" i="3"/>
  <c r="N4801" i="3"/>
  <c r="N4800" i="3"/>
  <c r="N4799" i="3"/>
  <c r="N4798" i="3"/>
  <c r="N4797" i="3"/>
  <c r="N4796" i="3"/>
  <c r="N4795" i="3"/>
  <c r="N4794" i="3"/>
  <c r="N4793" i="3"/>
  <c r="N4792" i="3"/>
  <c r="N4791" i="3"/>
  <c r="N4790" i="3"/>
  <c r="N4789" i="3"/>
  <c r="N4786" i="3"/>
  <c r="N4785" i="3"/>
  <c r="N4784" i="3"/>
  <c r="N4783" i="3"/>
  <c r="N4782" i="3"/>
  <c r="N4781" i="3"/>
  <c r="N4778" i="3"/>
  <c r="N4777" i="3"/>
  <c r="N4773" i="3"/>
  <c r="N4772" i="3"/>
  <c r="N4771" i="3"/>
  <c r="N4770" i="3"/>
  <c r="N4769" i="3"/>
  <c r="N4768" i="3"/>
  <c r="N4767" i="3"/>
  <c r="N4766" i="3"/>
  <c r="N4765" i="3"/>
  <c r="N4764" i="3"/>
  <c r="N4756" i="3"/>
  <c r="N4755" i="3"/>
  <c r="N4754" i="3"/>
  <c r="N4753" i="3"/>
  <c r="N4752" i="3"/>
  <c r="N4751" i="3"/>
  <c r="N4750" i="3"/>
  <c r="N4749" i="3"/>
  <c r="N4748" i="3"/>
  <c r="N4747" i="3"/>
  <c r="N4746" i="3"/>
  <c r="N4745" i="3"/>
  <c r="N4744" i="3"/>
  <c r="N4743" i="3"/>
  <c r="N4730" i="3"/>
  <c r="N4728" i="3"/>
  <c r="N4727" i="3"/>
  <c r="N4726" i="3"/>
  <c r="N4725" i="3"/>
  <c r="N4724" i="3"/>
  <c r="N4723" i="3"/>
  <c r="N4722" i="3"/>
  <c r="N4721" i="3"/>
  <c r="N4720" i="3"/>
  <c r="N4719" i="3"/>
  <c r="N4718" i="3"/>
  <c r="N4717" i="3"/>
  <c r="N4716" i="3"/>
  <c r="N4715" i="3"/>
  <c r="N4714" i="3"/>
  <c r="N4713" i="3"/>
  <c r="N4712" i="3"/>
  <c r="N4711" i="3"/>
  <c r="N4710" i="3"/>
  <c r="N4709" i="3"/>
  <c r="N4708" i="3"/>
  <c r="N4707" i="3"/>
  <c r="N4706" i="3"/>
  <c r="N4705" i="3"/>
  <c r="N4704" i="3"/>
  <c r="N4703" i="3"/>
  <c r="N4702" i="3"/>
  <c r="N4701" i="3"/>
  <c r="N4700" i="3"/>
  <c r="N4695" i="3"/>
  <c r="N4694" i="3"/>
  <c r="N4693" i="3"/>
  <c r="N4692" i="3"/>
  <c r="N4691" i="3"/>
  <c r="N4690" i="3"/>
  <c r="N4689" i="3"/>
  <c r="N4688" i="3"/>
  <c r="N4687" i="3"/>
  <c r="N4686" i="3"/>
  <c r="N4681" i="3"/>
  <c r="N4680" i="3"/>
  <c r="N4662" i="3"/>
  <c r="N4647" i="3"/>
  <c r="L4887" i="3"/>
  <c r="L4886" i="3"/>
  <c r="L4869" i="3"/>
  <c r="L4868" i="3"/>
  <c r="L4860" i="3"/>
  <c r="L4859" i="3"/>
  <c r="L4830" i="3"/>
  <c r="L4802" i="3"/>
  <c r="L4801" i="3"/>
  <c r="L4800" i="3"/>
  <c r="L4799" i="3"/>
  <c r="L4798" i="3"/>
  <c r="L4797" i="3"/>
  <c r="L4796" i="3"/>
  <c r="L4795" i="3"/>
  <c r="L4794" i="3"/>
  <c r="L4793" i="3"/>
  <c r="L4792" i="3"/>
  <c r="L4791" i="3"/>
  <c r="L4790" i="3"/>
  <c r="L4789" i="3"/>
  <c r="L4786" i="3"/>
  <c r="L4785" i="3"/>
  <c r="L4784" i="3"/>
  <c r="L4783" i="3"/>
  <c r="L4782" i="3"/>
  <c r="L4781" i="3"/>
  <c r="L4778" i="3"/>
  <c r="L4777" i="3"/>
  <c r="L4773" i="3"/>
  <c r="L4772" i="3"/>
  <c r="L4771" i="3"/>
  <c r="L4770" i="3"/>
  <c r="L4769" i="3"/>
  <c r="L4768" i="3"/>
  <c r="L4767" i="3"/>
  <c r="L4766" i="3"/>
  <c r="L4765" i="3"/>
  <c r="L4764" i="3"/>
  <c r="L4756" i="3"/>
  <c r="L4755" i="3"/>
  <c r="L4754" i="3"/>
  <c r="L4753" i="3"/>
  <c r="L4752" i="3"/>
  <c r="L4751" i="3"/>
  <c r="L4750" i="3"/>
  <c r="L4749" i="3"/>
  <c r="L4748" i="3"/>
  <c r="L4747" i="3"/>
  <c r="L4746" i="3"/>
  <c r="L4745" i="3"/>
  <c r="L4744" i="3"/>
  <c r="L4743" i="3"/>
  <c r="L4730" i="3"/>
  <c r="L4728" i="3"/>
  <c r="L4727" i="3"/>
  <c r="L4726" i="3"/>
  <c r="L4725" i="3"/>
  <c r="L4724" i="3"/>
  <c r="L4723" i="3"/>
  <c r="L4722" i="3"/>
  <c r="L4721" i="3"/>
  <c r="L4720" i="3"/>
  <c r="L4719" i="3"/>
  <c r="L4718" i="3"/>
  <c r="L4717" i="3"/>
  <c r="L4716" i="3"/>
  <c r="L4715" i="3"/>
  <c r="L4714" i="3"/>
  <c r="L4713" i="3"/>
  <c r="L4712" i="3"/>
  <c r="L4711" i="3"/>
  <c r="L4710" i="3"/>
  <c r="L4709" i="3"/>
  <c r="L4708" i="3"/>
  <c r="L4707" i="3"/>
  <c r="L4706" i="3"/>
  <c r="L4705" i="3"/>
  <c r="L4704" i="3"/>
  <c r="L4703" i="3"/>
  <c r="L4702" i="3"/>
  <c r="L4701" i="3"/>
  <c r="L4700" i="3"/>
  <c r="L4695" i="3"/>
  <c r="L4694" i="3"/>
  <c r="L4693" i="3"/>
  <c r="L4692" i="3"/>
  <c r="L4691" i="3"/>
  <c r="L4690" i="3"/>
  <c r="L4689" i="3"/>
  <c r="L4688" i="3"/>
  <c r="L4687" i="3"/>
  <c r="L4686" i="3"/>
  <c r="L4681" i="3"/>
  <c r="L4680" i="3"/>
  <c r="L4662" i="3"/>
  <c r="L4647" i="3"/>
  <c r="N4594" i="3"/>
  <c r="L4594" i="3"/>
  <c r="H5118" i="3" l="1"/>
  <c r="M5118" i="3" s="1"/>
  <c r="H5117" i="3"/>
  <c r="M5117" i="3" s="1"/>
  <c r="H5116" i="3"/>
  <c r="M5116" i="3" s="1"/>
  <c r="H5115" i="3"/>
  <c r="M5115" i="3" s="1"/>
  <c r="H5114" i="3"/>
  <c r="M5114" i="3" s="1"/>
  <c r="H5113" i="3"/>
  <c r="M5113" i="3" s="1"/>
  <c r="H5112" i="3"/>
  <c r="M5112" i="3" s="1"/>
  <c r="H5111" i="3"/>
  <c r="M5111" i="3" s="1"/>
  <c r="H5110" i="3"/>
  <c r="M5110" i="3" s="1"/>
  <c r="H5109" i="3"/>
  <c r="M5109" i="3" s="1"/>
  <c r="H5108" i="3"/>
  <c r="M5108" i="3" s="1"/>
  <c r="H5107" i="3"/>
  <c r="M5107" i="3" s="1"/>
  <c r="H5106" i="3"/>
  <c r="M5106" i="3" s="1"/>
  <c r="H5105" i="3"/>
  <c r="M5105" i="3" s="1"/>
  <c r="H5104" i="3"/>
  <c r="M5104" i="3" s="1"/>
  <c r="H5103" i="3"/>
  <c r="M5103" i="3" s="1"/>
  <c r="H5102" i="3"/>
  <c r="M5102" i="3" s="1"/>
  <c r="H5101" i="3"/>
  <c r="M5101" i="3" s="1"/>
  <c r="H5100" i="3"/>
  <c r="M5100" i="3" s="1"/>
  <c r="H5099" i="3"/>
  <c r="M5099" i="3" s="1"/>
  <c r="H5098" i="3"/>
  <c r="M5098" i="3" s="1"/>
  <c r="H5097" i="3"/>
  <c r="M5097" i="3" s="1"/>
  <c r="H5096" i="3"/>
  <c r="M5096" i="3" s="1"/>
  <c r="H5095" i="3"/>
  <c r="M5095" i="3" s="1"/>
  <c r="H5094" i="3"/>
  <c r="M5094" i="3" s="1"/>
  <c r="H5093" i="3"/>
  <c r="M5093" i="3" s="1"/>
  <c r="H5092" i="3"/>
  <c r="M5092" i="3" s="1"/>
  <c r="H5091" i="3"/>
  <c r="M5091" i="3" s="1"/>
  <c r="H5090" i="3"/>
  <c r="M5090" i="3" s="1"/>
  <c r="H5089" i="3"/>
  <c r="M5089" i="3" s="1"/>
  <c r="H5088" i="3"/>
  <c r="M5088" i="3" s="1"/>
  <c r="H5087" i="3"/>
  <c r="M5087" i="3" s="1"/>
  <c r="H5086" i="3"/>
  <c r="M5086" i="3" s="1"/>
  <c r="H5085" i="3"/>
  <c r="M5085" i="3" s="1"/>
  <c r="H5084" i="3"/>
  <c r="M5084" i="3" s="1"/>
  <c r="H5083" i="3"/>
  <c r="M5083" i="3" s="1"/>
  <c r="H5082" i="3"/>
  <c r="M5082" i="3" s="1"/>
  <c r="H5081" i="3"/>
  <c r="M5081" i="3" s="1"/>
  <c r="H5080" i="3"/>
  <c r="M5080" i="3" s="1"/>
  <c r="H5079" i="3"/>
  <c r="M5079" i="3" s="1"/>
  <c r="H5078" i="3"/>
  <c r="M5078" i="3" s="1"/>
  <c r="H5077" i="3"/>
  <c r="M5077" i="3" s="1"/>
  <c r="H5076" i="3"/>
  <c r="M5076" i="3" s="1"/>
  <c r="H5075" i="3"/>
  <c r="M5075" i="3" s="1"/>
  <c r="H5074" i="3"/>
  <c r="M5074" i="3" s="1"/>
  <c r="H5073" i="3"/>
  <c r="M5073" i="3" s="1"/>
  <c r="H5072" i="3"/>
  <c r="M5072" i="3" s="1"/>
  <c r="H5071" i="3"/>
  <c r="M5071" i="3" s="1"/>
  <c r="H5070" i="3"/>
  <c r="M5070" i="3" s="1"/>
  <c r="H5069" i="3"/>
  <c r="M5069" i="3" s="1"/>
  <c r="H5068" i="3"/>
  <c r="M5068" i="3" s="1"/>
  <c r="H5067" i="3"/>
  <c r="M5067" i="3" s="1"/>
  <c r="H5066" i="3"/>
  <c r="M5066" i="3" s="1"/>
  <c r="H5065" i="3"/>
  <c r="M5065" i="3" s="1"/>
  <c r="H5064" i="3"/>
  <c r="M5064" i="3" s="1"/>
  <c r="H5063" i="3"/>
  <c r="M5063" i="3" s="1"/>
  <c r="H5062" i="3"/>
  <c r="M5062" i="3" s="1"/>
  <c r="H5061" i="3"/>
  <c r="M5061" i="3" s="1"/>
  <c r="H5060" i="3"/>
  <c r="M5060" i="3" s="1"/>
  <c r="H5059" i="3"/>
  <c r="M5059" i="3" s="1"/>
  <c r="H5058" i="3"/>
  <c r="M5058" i="3" s="1"/>
  <c r="H5057" i="3"/>
  <c r="M5057" i="3" s="1"/>
  <c r="H5056" i="3"/>
  <c r="M5056" i="3" s="1"/>
  <c r="H5055" i="3"/>
  <c r="M5055" i="3" s="1"/>
  <c r="H5054" i="3"/>
  <c r="M5054" i="3" s="1"/>
  <c r="H5053" i="3"/>
  <c r="M5053" i="3" s="1"/>
  <c r="H5052" i="3"/>
  <c r="M5052" i="3" s="1"/>
  <c r="H5051" i="3"/>
  <c r="M5051" i="3" s="1"/>
  <c r="H5050" i="3"/>
  <c r="M5050" i="3" s="1"/>
  <c r="H5049" i="3"/>
  <c r="M5049" i="3" s="1"/>
  <c r="H5048" i="3"/>
  <c r="M5048" i="3" s="1"/>
  <c r="H5047" i="3"/>
  <c r="M5047" i="3" s="1"/>
  <c r="H5046" i="3"/>
  <c r="M5046" i="3" s="1"/>
  <c r="H5045" i="3"/>
  <c r="M5045" i="3" s="1"/>
  <c r="H5044" i="3"/>
  <c r="M5044" i="3" s="1"/>
  <c r="H5043" i="3"/>
  <c r="M5043" i="3" s="1"/>
  <c r="H5042" i="3"/>
  <c r="M5042" i="3" s="1"/>
  <c r="H5041" i="3"/>
  <c r="M5041" i="3" s="1"/>
  <c r="H5040" i="3"/>
  <c r="M5040" i="3" s="1"/>
  <c r="H5039" i="3"/>
  <c r="M5039" i="3" s="1"/>
  <c r="H5038" i="3"/>
  <c r="M5038" i="3" s="1"/>
  <c r="H5037" i="3"/>
  <c r="M5037" i="3" s="1"/>
  <c r="H5036" i="3"/>
  <c r="M5036" i="3" s="1"/>
  <c r="H5035" i="3"/>
  <c r="M5035" i="3" s="1"/>
  <c r="H5034" i="3"/>
  <c r="M5034" i="3" s="1"/>
  <c r="H5033" i="3"/>
  <c r="M5033" i="3" s="1"/>
  <c r="H5032" i="3"/>
  <c r="M5032" i="3" s="1"/>
  <c r="H5031" i="3"/>
  <c r="M5031" i="3" s="1"/>
  <c r="H5030" i="3"/>
  <c r="M5030" i="3" s="1"/>
  <c r="H5029" i="3"/>
  <c r="M5029" i="3" s="1"/>
  <c r="H5028" i="3"/>
  <c r="M5028" i="3" s="1"/>
  <c r="H5027" i="3"/>
  <c r="M5027" i="3" s="1"/>
  <c r="H5026" i="3"/>
  <c r="M5026" i="3" s="1"/>
  <c r="H5025" i="3"/>
  <c r="M5025" i="3" s="1"/>
  <c r="H5024" i="3"/>
  <c r="M5024" i="3" s="1"/>
  <c r="H5023" i="3"/>
  <c r="M5023" i="3" s="1"/>
  <c r="H5022" i="3"/>
  <c r="M5022" i="3" s="1"/>
  <c r="H5021" i="3"/>
  <c r="M5021" i="3" s="1"/>
  <c r="H5020" i="3"/>
  <c r="M5020" i="3" s="1"/>
  <c r="H5019" i="3"/>
  <c r="M5019" i="3" s="1"/>
  <c r="H5018" i="3"/>
  <c r="M5018" i="3" s="1"/>
  <c r="H5017" i="3"/>
  <c r="M5017" i="3" s="1"/>
  <c r="H5016" i="3"/>
  <c r="M5016" i="3" s="1"/>
  <c r="H5015" i="3"/>
  <c r="M5015" i="3" s="1"/>
  <c r="H5014" i="3"/>
  <c r="M5014" i="3" s="1"/>
  <c r="H5013" i="3"/>
  <c r="M5013" i="3" s="1"/>
  <c r="H5012" i="3"/>
  <c r="M5012" i="3" s="1"/>
  <c r="H5011" i="3"/>
  <c r="M5011" i="3" s="1"/>
  <c r="H5010" i="3"/>
  <c r="M5010" i="3" s="1"/>
  <c r="H5009" i="3"/>
  <c r="M5009" i="3" s="1"/>
  <c r="H5008" i="3"/>
  <c r="M5008" i="3" s="1"/>
  <c r="H5007" i="3"/>
  <c r="M5007" i="3" s="1"/>
  <c r="H5006" i="3"/>
  <c r="M5006" i="3" s="1"/>
  <c r="H5005" i="3"/>
  <c r="M5005" i="3" s="1"/>
  <c r="H5004" i="3"/>
  <c r="M5004" i="3" s="1"/>
  <c r="H5003" i="3"/>
  <c r="M5003" i="3" s="1"/>
  <c r="H5002" i="3"/>
  <c r="M5002" i="3" s="1"/>
  <c r="H5001" i="3"/>
  <c r="M5001" i="3" s="1"/>
  <c r="H5000" i="3"/>
  <c r="M5000" i="3" s="1"/>
  <c r="H4999" i="3"/>
  <c r="M4999" i="3" s="1"/>
  <c r="H4998" i="3"/>
  <c r="M4998" i="3" s="1"/>
  <c r="H4997" i="3"/>
  <c r="M4997" i="3" s="1"/>
  <c r="H4996" i="3"/>
  <c r="M4996" i="3" s="1"/>
  <c r="H4995" i="3"/>
  <c r="M4995" i="3" s="1"/>
  <c r="H4994" i="3"/>
  <c r="M4994" i="3" s="1"/>
  <c r="H4993" i="3"/>
  <c r="M4993" i="3" s="1"/>
  <c r="H4992" i="3"/>
  <c r="M4992" i="3" s="1"/>
  <c r="H4991" i="3"/>
  <c r="M4991" i="3" s="1"/>
  <c r="H4990" i="3"/>
  <c r="M4990" i="3" s="1"/>
  <c r="H4989" i="3"/>
  <c r="M4989" i="3" s="1"/>
  <c r="H4988" i="3"/>
  <c r="M4988" i="3" s="1"/>
  <c r="H4987" i="3"/>
  <c r="M4987" i="3" s="1"/>
  <c r="H4986" i="3"/>
  <c r="M4986" i="3" s="1"/>
  <c r="H4985" i="3"/>
  <c r="M4985" i="3" s="1"/>
  <c r="H4984" i="3"/>
  <c r="M4984" i="3" s="1"/>
  <c r="H4983" i="3"/>
  <c r="M4983" i="3" s="1"/>
  <c r="H4982" i="3"/>
  <c r="M4982" i="3" s="1"/>
  <c r="H4981" i="3"/>
  <c r="M4981" i="3" s="1"/>
  <c r="H4980" i="3"/>
  <c r="M4980" i="3" s="1"/>
  <c r="H4979" i="3"/>
  <c r="M4979" i="3" s="1"/>
  <c r="H4978" i="3"/>
  <c r="M4978" i="3" s="1"/>
  <c r="H4977" i="3"/>
  <c r="M4977" i="3" s="1"/>
  <c r="H4976" i="3"/>
  <c r="M4976" i="3" s="1"/>
  <c r="H4975" i="3"/>
  <c r="M4975" i="3" s="1"/>
  <c r="H4974" i="3"/>
  <c r="M4974" i="3" s="1"/>
  <c r="H4973" i="3"/>
  <c r="M4973" i="3" s="1"/>
  <c r="H4972" i="3"/>
  <c r="M4972" i="3" s="1"/>
  <c r="H4971" i="3"/>
  <c r="M4971" i="3" s="1"/>
  <c r="H4970" i="3"/>
  <c r="M4970" i="3" s="1"/>
  <c r="H4969" i="3"/>
  <c r="M4969" i="3" s="1"/>
  <c r="H4968" i="3"/>
  <c r="M4968" i="3" s="1"/>
  <c r="H4967" i="3"/>
  <c r="M4967" i="3" s="1"/>
  <c r="H4966" i="3"/>
  <c r="M4966" i="3" s="1"/>
  <c r="H4965" i="3"/>
  <c r="M4965" i="3" s="1"/>
  <c r="H4964" i="3"/>
  <c r="M4964" i="3" s="1"/>
  <c r="H4963" i="3"/>
  <c r="M4963" i="3" s="1"/>
  <c r="H4962" i="3"/>
  <c r="M4962" i="3" s="1"/>
  <c r="H4961" i="3"/>
  <c r="M4961" i="3" s="1"/>
  <c r="H4960" i="3"/>
  <c r="M4960" i="3" s="1"/>
  <c r="H4959" i="3"/>
  <c r="M4959" i="3" s="1"/>
  <c r="H4958" i="3"/>
  <c r="M4958" i="3" s="1"/>
  <c r="H4957" i="3"/>
  <c r="M4957" i="3" s="1"/>
  <c r="H4956" i="3"/>
  <c r="M4956" i="3" s="1"/>
  <c r="H4955" i="3"/>
  <c r="M4955" i="3" s="1"/>
  <c r="H4954" i="3"/>
  <c r="M4954" i="3" s="1"/>
  <c r="H4953" i="3"/>
  <c r="M4953" i="3" s="1"/>
  <c r="H4952" i="3"/>
  <c r="M4952" i="3" s="1"/>
  <c r="H4951" i="3"/>
  <c r="M4951" i="3" s="1"/>
  <c r="H4950" i="3"/>
  <c r="M4950" i="3" s="1"/>
  <c r="H4949" i="3"/>
  <c r="M4949" i="3" s="1"/>
  <c r="H4948" i="3"/>
  <c r="M4948" i="3" s="1"/>
  <c r="H4947" i="3"/>
  <c r="M4947" i="3" s="1"/>
  <c r="H4946" i="3"/>
  <c r="M4946" i="3" s="1"/>
  <c r="H4945" i="3"/>
  <c r="M4945" i="3" s="1"/>
  <c r="H4944" i="3"/>
  <c r="M4944" i="3" s="1"/>
  <c r="H4943" i="3"/>
  <c r="M4943" i="3" s="1"/>
  <c r="H4942" i="3"/>
  <c r="M4942" i="3" s="1"/>
  <c r="H4941" i="3"/>
  <c r="M4941" i="3" s="1"/>
  <c r="H4940" i="3"/>
  <c r="M4940" i="3" s="1"/>
  <c r="H4939" i="3"/>
  <c r="M4939" i="3" s="1"/>
  <c r="H4938" i="3"/>
  <c r="M4938" i="3" s="1"/>
  <c r="H4937" i="3"/>
  <c r="M4937" i="3" s="1"/>
  <c r="H4936" i="3"/>
  <c r="M4936" i="3" s="1"/>
  <c r="H4935" i="3"/>
  <c r="M4935" i="3" s="1"/>
  <c r="H4934" i="3"/>
  <c r="M4934" i="3" s="1"/>
  <c r="H4933" i="3"/>
  <c r="M4933" i="3" s="1"/>
  <c r="H4932" i="3"/>
  <c r="M4932" i="3" s="1"/>
  <c r="H4931" i="3"/>
  <c r="M4931" i="3" s="1"/>
  <c r="H4930" i="3"/>
  <c r="M4930" i="3" s="1"/>
  <c r="H4929" i="3"/>
  <c r="M4929" i="3" s="1"/>
  <c r="H4928" i="3"/>
  <c r="M4928" i="3" s="1"/>
  <c r="H4927" i="3"/>
  <c r="M4927" i="3" s="1"/>
  <c r="H4926" i="3"/>
  <c r="M4926" i="3" s="1"/>
  <c r="H4925" i="3"/>
  <c r="M4925" i="3" s="1"/>
  <c r="H4924" i="3"/>
  <c r="M4924" i="3" s="1"/>
  <c r="H4923" i="3"/>
  <c r="M4923" i="3" s="1"/>
  <c r="H4922" i="3"/>
  <c r="M4922" i="3" s="1"/>
  <c r="H4921" i="3"/>
  <c r="M4921" i="3" s="1"/>
  <c r="H4920" i="3"/>
  <c r="M4920" i="3" s="1"/>
  <c r="H4919" i="3"/>
  <c r="M4919" i="3" s="1"/>
  <c r="H4918" i="3"/>
  <c r="M4918" i="3" s="1"/>
  <c r="H4917" i="3"/>
  <c r="M4917" i="3" s="1"/>
  <c r="H4916" i="3"/>
  <c r="M4916" i="3" s="1"/>
  <c r="H4915" i="3"/>
  <c r="M4915" i="3" s="1"/>
  <c r="N4832" i="3"/>
  <c r="N4831" i="3"/>
  <c r="N4823" i="3"/>
  <c r="N4822" i="3"/>
  <c r="N4821" i="3"/>
  <c r="N4737" i="3"/>
  <c r="N4736" i="3"/>
  <c r="N4735" i="3"/>
  <c r="N4734" i="3"/>
  <c r="N4733" i="3"/>
  <c r="N4732" i="3"/>
  <c r="N4731" i="3"/>
  <c r="N4729" i="3"/>
  <c r="N4699" i="3"/>
  <c r="N4698" i="3"/>
  <c r="N4697" i="3"/>
  <c r="N4696" i="3"/>
  <c r="N4679" i="3"/>
  <c r="N4678" i="3"/>
  <c r="N4677" i="3"/>
  <c r="N4676" i="3"/>
  <c r="N4675" i="3"/>
  <c r="N4674" i="3"/>
  <c r="N4673" i="3"/>
  <c r="N4672" i="3"/>
  <c r="N4671" i="3"/>
  <c r="N4670" i="3"/>
  <c r="N4669" i="3"/>
  <c r="N4668" i="3"/>
  <c r="N4667" i="3"/>
  <c r="N4666" i="3"/>
  <c r="N4665" i="3"/>
  <c r="N4664" i="3"/>
  <c r="N4663" i="3"/>
  <c r="N4661" i="3"/>
  <c r="N4659" i="3"/>
  <c r="N4657" i="3"/>
  <c r="N4656" i="3"/>
  <c r="N4654" i="3"/>
  <c r="N4652" i="3"/>
  <c r="N4651" i="3"/>
  <c r="N4648" i="3"/>
  <c r="N4645" i="3"/>
  <c r="N4644" i="3"/>
  <c r="N4643" i="3"/>
  <c r="N4642" i="3"/>
  <c r="N4641" i="3"/>
  <c r="N4640" i="3"/>
  <c r="N4639" i="3"/>
  <c r="N4632" i="3"/>
  <c r="N4630" i="3"/>
  <c r="N4629" i="3"/>
  <c r="N4628" i="3"/>
  <c r="N4627" i="3"/>
  <c r="N4626" i="3"/>
  <c r="N4625" i="3"/>
  <c r="N4624" i="3"/>
  <c r="N4623" i="3"/>
  <c r="N4622" i="3"/>
  <c r="N4621" i="3"/>
  <c r="N4620" i="3"/>
  <c r="N4619" i="3"/>
  <c r="N4618" i="3"/>
  <c r="N4617" i="3"/>
  <c r="N4616" i="3"/>
  <c r="N4615" i="3"/>
  <c r="N4614" i="3"/>
  <c r="N4599" i="3"/>
  <c r="N4598" i="3"/>
  <c r="N4597" i="3"/>
  <c r="L4832" i="3"/>
  <c r="L4831" i="3"/>
  <c r="L4823" i="3"/>
  <c r="L4822" i="3"/>
  <c r="L4821" i="3"/>
  <c r="L4737" i="3"/>
  <c r="L4736" i="3"/>
  <c r="L4735" i="3"/>
  <c r="L4734" i="3"/>
  <c r="L4733" i="3"/>
  <c r="L4732" i="3"/>
  <c r="L4731" i="3"/>
  <c r="L4729" i="3"/>
  <c r="L4699" i="3"/>
  <c r="L4698" i="3"/>
  <c r="L4697" i="3"/>
  <c r="L4696" i="3"/>
  <c r="L4679" i="3"/>
  <c r="L4678" i="3"/>
  <c r="L4677" i="3"/>
  <c r="L4676" i="3"/>
  <c r="L4675" i="3"/>
  <c r="L4674" i="3"/>
  <c r="L4673" i="3"/>
  <c r="L4672" i="3"/>
  <c r="L4671" i="3"/>
  <c r="L4670" i="3"/>
  <c r="L4669" i="3"/>
  <c r="L4668" i="3"/>
  <c r="L4667" i="3"/>
  <c r="L4666" i="3"/>
  <c r="L4665" i="3"/>
  <c r="L4664" i="3"/>
  <c r="L4663" i="3"/>
  <c r="L4661" i="3"/>
  <c r="L4659" i="3"/>
  <c r="L4657" i="3"/>
  <c r="L4656" i="3"/>
  <c r="L4654" i="3"/>
  <c r="L4652" i="3"/>
  <c r="L4651" i="3"/>
  <c r="L4648" i="3"/>
  <c r="L4645" i="3"/>
  <c r="L4644" i="3"/>
  <c r="L4643" i="3"/>
  <c r="L4642" i="3"/>
  <c r="L4641" i="3"/>
  <c r="L4640" i="3"/>
  <c r="L4639" i="3"/>
  <c r="L4632" i="3"/>
  <c r="L4630" i="3"/>
  <c r="L4629" i="3"/>
  <c r="L4628" i="3"/>
  <c r="L4627" i="3"/>
  <c r="L4626" i="3"/>
  <c r="L4625" i="3"/>
  <c r="L4624" i="3"/>
  <c r="L4623" i="3"/>
  <c r="L4622" i="3"/>
  <c r="L4621" i="3"/>
  <c r="L4620" i="3"/>
  <c r="L4619" i="3"/>
  <c r="L4618" i="3"/>
  <c r="L4617" i="3"/>
  <c r="L4616" i="3"/>
  <c r="L4615" i="3"/>
  <c r="L4614" i="3"/>
  <c r="L4599" i="3"/>
  <c r="L4598" i="3"/>
  <c r="L4597" i="3"/>
  <c r="N4591" i="3"/>
  <c r="L4591" i="3"/>
  <c r="N4514" i="3"/>
  <c r="L4738" i="3"/>
  <c r="L4574" i="3"/>
  <c r="L4551" i="3"/>
  <c r="L4525" i="3"/>
  <c r="L4523" i="3"/>
  <c r="L4506" i="3"/>
  <c r="N4520" i="3"/>
  <c r="L4553" i="3" l="1"/>
  <c r="N4506" i="3"/>
  <c r="L4526" i="3"/>
  <c r="L4554" i="3"/>
  <c r="L4577" i="3"/>
  <c r="L4741" i="3"/>
  <c r="N4532" i="3"/>
  <c r="L4507" i="3"/>
  <c r="L4530" i="3"/>
  <c r="L4556" i="3"/>
  <c r="L4578" i="3"/>
  <c r="N4551" i="3"/>
  <c r="L4509" i="3"/>
  <c r="L4531" i="3"/>
  <c r="L4557" i="3"/>
  <c r="L4580" i="3"/>
  <c r="N4563" i="3"/>
  <c r="L4511" i="3"/>
  <c r="L4532" i="3"/>
  <c r="L4561" i="3"/>
  <c r="L4631" i="3"/>
  <c r="N4575" i="3"/>
  <c r="N4758" i="3"/>
  <c r="N4631" i="3"/>
  <c r="N4573" i="3"/>
  <c r="N4561" i="3"/>
  <c r="N4549" i="3"/>
  <c r="N4530" i="3"/>
  <c r="N4518" i="3"/>
  <c r="L4757" i="3"/>
  <c r="L4685" i="3"/>
  <c r="L4593" i="3"/>
  <c r="L4572" i="3"/>
  <c r="L4560" i="3"/>
  <c r="L4548" i="3"/>
  <c r="L4529" i="3"/>
  <c r="L4517" i="3"/>
  <c r="L4684" i="3"/>
  <c r="L4592" i="3"/>
  <c r="L4571" i="3"/>
  <c r="L4559" i="3"/>
  <c r="L4547" i="3"/>
  <c r="L4528" i="3"/>
  <c r="N4757" i="3"/>
  <c r="N4685" i="3"/>
  <c r="N4593" i="3"/>
  <c r="N4572" i="3"/>
  <c r="N4560" i="3"/>
  <c r="N4548" i="3"/>
  <c r="N4529" i="3"/>
  <c r="N4517" i="3"/>
  <c r="L4516" i="3"/>
  <c r="N4684" i="3"/>
  <c r="N4592" i="3"/>
  <c r="N4571" i="3"/>
  <c r="N4559" i="3"/>
  <c r="N4547" i="3"/>
  <c r="N4528" i="3"/>
  <c r="N4516" i="3"/>
  <c r="L4683" i="3"/>
  <c r="L4570" i="3"/>
  <c r="L4558" i="3"/>
  <c r="L4543" i="3"/>
  <c r="L4527" i="3"/>
  <c r="L4515" i="3"/>
  <c r="N4527" i="3"/>
  <c r="L4742" i="3"/>
  <c r="L4682" i="3"/>
  <c r="L4581" i="3"/>
  <c r="L4569" i="3"/>
  <c r="N4683" i="3"/>
  <c r="N4570" i="3"/>
  <c r="N4558" i="3"/>
  <c r="N4543" i="3"/>
  <c r="N4515" i="3"/>
  <c r="N4742" i="3"/>
  <c r="N4682" i="3"/>
  <c r="N4581" i="3"/>
  <c r="N4569" i="3"/>
  <c r="N4557" i="3"/>
  <c r="N4538" i="3"/>
  <c r="N4526" i="3"/>
  <c r="N4741" i="3"/>
  <c r="N4580" i="3"/>
  <c r="N4568" i="3"/>
  <c r="N4556" i="3"/>
  <c r="N4537" i="3"/>
  <c r="N4525" i="3"/>
  <c r="N4513" i="3"/>
  <c r="L4740" i="3"/>
  <c r="L4601" i="3"/>
  <c r="L4579" i="3"/>
  <c r="L4567" i="3"/>
  <c r="L4555" i="3"/>
  <c r="L4536" i="3"/>
  <c r="L4524" i="3"/>
  <c r="L4512" i="3"/>
  <c r="N4579" i="3"/>
  <c r="N4536" i="3"/>
  <c r="N4524" i="3"/>
  <c r="N4512" i="3"/>
  <c r="L4739" i="3"/>
  <c r="N4740" i="3"/>
  <c r="N4601" i="3"/>
  <c r="N4567" i="3"/>
  <c r="N4555" i="3"/>
  <c r="L4763" i="3"/>
  <c r="N4763" i="3"/>
  <c r="N4739" i="3"/>
  <c r="N4600" i="3"/>
  <c r="N4578" i="3"/>
  <c r="N4566" i="3"/>
  <c r="N4554" i="3"/>
  <c r="N4535" i="3"/>
  <c r="N4523" i="3"/>
  <c r="N4511" i="3"/>
  <c r="N4762" i="3"/>
  <c r="N4738" i="3"/>
  <c r="N4577" i="3"/>
  <c r="N4565" i="3"/>
  <c r="N4553" i="3"/>
  <c r="N4534" i="3"/>
  <c r="N4522" i="3"/>
  <c r="N4509" i="3"/>
  <c r="L4761" i="3"/>
  <c r="L4576" i="3"/>
  <c r="L4564" i="3"/>
  <c r="L4552" i="3"/>
  <c r="L4533" i="3"/>
  <c r="L4521" i="3"/>
  <c r="L4508" i="3"/>
  <c r="N4761" i="3"/>
  <c r="N4576" i="3"/>
  <c r="N4552" i="3"/>
  <c r="N4533" i="3"/>
  <c r="N4521" i="3"/>
  <c r="N4508" i="3"/>
  <c r="N4564" i="3"/>
  <c r="N4759" i="3"/>
  <c r="N4595" i="3"/>
  <c r="N4574" i="3"/>
  <c r="N4562" i="3"/>
  <c r="N4550" i="3"/>
  <c r="N4531" i="3"/>
  <c r="N4519" i="3"/>
  <c r="L4513" i="3"/>
  <c r="L4534" i="3"/>
  <c r="L4562" i="3"/>
  <c r="L4595" i="3"/>
  <c r="N4760" i="3"/>
  <c r="L4514" i="3"/>
  <c r="L4535" i="3"/>
  <c r="L4563" i="3"/>
  <c r="L4758" i="3"/>
  <c r="L4537" i="3"/>
  <c r="L4519" i="3"/>
  <c r="L4538" i="3"/>
  <c r="L4566" i="3"/>
  <c r="L4600" i="3"/>
  <c r="L4759" i="3"/>
  <c r="L4520" i="3"/>
  <c r="L4549" i="3"/>
  <c r="L4568" i="3"/>
  <c r="L4760" i="3"/>
  <c r="L4575" i="3"/>
  <c r="L4518" i="3"/>
  <c r="L4565" i="3"/>
  <c r="L4522" i="3"/>
  <c r="L4550" i="3"/>
  <c r="L4573" i="3"/>
  <c r="L4762" i="3"/>
  <c r="N4507" i="3"/>
  <c r="K4729" i="3" l="1"/>
  <c r="K4730" i="3"/>
  <c r="K4731" i="3"/>
  <c r="K4732" i="3"/>
  <c r="K4733" i="3"/>
  <c r="K4734" i="3"/>
  <c r="K4735" i="3"/>
  <c r="K4736" i="3"/>
  <c r="K4737" i="3"/>
  <c r="K4738" i="3"/>
  <c r="K4739" i="3"/>
  <c r="K4740" i="3"/>
  <c r="K4741" i="3"/>
  <c r="K4742" i="3"/>
  <c r="K4743" i="3"/>
  <c r="K4744" i="3"/>
  <c r="K4745" i="3"/>
  <c r="K4746" i="3"/>
  <c r="K4747" i="3"/>
  <c r="K4748" i="3"/>
  <c r="K4749" i="3"/>
  <c r="K4750" i="3"/>
  <c r="K4751" i="3"/>
  <c r="K4752" i="3"/>
  <c r="K4753" i="3"/>
  <c r="K4754" i="3"/>
  <c r="K4755" i="3"/>
  <c r="K4756" i="3"/>
  <c r="K4757" i="3"/>
  <c r="K4758" i="3"/>
  <c r="K4759" i="3"/>
  <c r="K4760" i="3"/>
  <c r="K4761" i="3"/>
  <c r="K4762" i="3"/>
  <c r="K4763" i="3"/>
  <c r="K4764" i="3"/>
  <c r="K4765" i="3"/>
  <c r="K4766" i="3"/>
  <c r="K4767" i="3"/>
  <c r="K4768" i="3"/>
  <c r="K4769" i="3"/>
  <c r="K4770" i="3"/>
  <c r="K4771" i="3"/>
  <c r="K4772" i="3"/>
  <c r="K4773" i="3"/>
  <c r="K4774" i="3"/>
  <c r="K4775" i="3"/>
  <c r="K4776" i="3"/>
  <c r="K4777" i="3"/>
  <c r="K4778" i="3"/>
  <c r="K4779" i="3"/>
  <c r="K4780" i="3"/>
  <c r="K4781" i="3"/>
  <c r="K4782" i="3"/>
  <c r="K4783" i="3"/>
  <c r="K4784" i="3"/>
  <c r="K4785" i="3"/>
  <c r="K4786" i="3"/>
  <c r="K4787" i="3"/>
  <c r="K4788" i="3"/>
  <c r="K4789" i="3"/>
  <c r="K4790" i="3"/>
  <c r="K4791" i="3"/>
  <c r="K4792" i="3"/>
  <c r="K4793" i="3"/>
  <c r="K4794" i="3"/>
  <c r="K4795" i="3"/>
  <c r="K4796" i="3"/>
  <c r="K4797" i="3"/>
  <c r="K4798" i="3"/>
  <c r="K4799" i="3"/>
  <c r="K4800" i="3"/>
  <c r="K4801" i="3"/>
  <c r="K4802" i="3"/>
  <c r="K4803" i="3"/>
  <c r="K4804" i="3"/>
  <c r="K4805" i="3"/>
  <c r="K4806" i="3"/>
  <c r="K4807" i="3"/>
  <c r="K4808" i="3"/>
  <c r="K4809" i="3"/>
  <c r="K4810" i="3"/>
  <c r="K4811" i="3"/>
  <c r="K4812" i="3"/>
  <c r="K4813" i="3"/>
  <c r="K4814" i="3"/>
  <c r="K4815" i="3"/>
  <c r="K4816" i="3"/>
  <c r="K4817" i="3"/>
  <c r="K4818" i="3"/>
  <c r="K4819" i="3"/>
  <c r="K4820" i="3"/>
  <c r="K4821" i="3"/>
  <c r="K4822" i="3"/>
  <c r="K4823" i="3"/>
  <c r="K4824" i="3"/>
  <c r="K4825" i="3"/>
  <c r="K4826" i="3"/>
  <c r="K4827" i="3"/>
  <c r="K4828" i="3"/>
  <c r="K4829" i="3"/>
  <c r="K4830" i="3"/>
  <c r="K4831" i="3"/>
  <c r="K4832" i="3"/>
  <c r="K4833" i="3"/>
  <c r="K4834" i="3"/>
  <c r="K4835" i="3"/>
  <c r="K4836" i="3"/>
  <c r="K4837" i="3"/>
  <c r="K4838" i="3"/>
  <c r="K4839" i="3"/>
  <c r="K4840" i="3"/>
  <c r="K4841" i="3"/>
  <c r="K4842" i="3"/>
  <c r="K4843" i="3"/>
  <c r="K4844" i="3"/>
  <c r="K4845" i="3"/>
  <c r="K4846" i="3"/>
  <c r="K4847" i="3"/>
  <c r="K4848" i="3"/>
  <c r="K4849" i="3"/>
  <c r="K4850" i="3"/>
  <c r="K4851" i="3"/>
  <c r="K4852" i="3"/>
  <c r="K4853" i="3"/>
  <c r="K4854" i="3"/>
  <c r="K4855" i="3"/>
  <c r="K4856" i="3"/>
  <c r="K4857" i="3"/>
  <c r="K4858" i="3"/>
  <c r="K4859" i="3"/>
  <c r="K4860" i="3"/>
  <c r="K4861" i="3"/>
  <c r="K4862" i="3"/>
  <c r="K4863" i="3"/>
  <c r="K4864" i="3"/>
  <c r="K4865" i="3"/>
  <c r="K4866" i="3"/>
  <c r="K4867" i="3"/>
  <c r="K4868" i="3"/>
  <c r="K4869" i="3"/>
  <c r="K4870" i="3"/>
  <c r="K4871" i="3"/>
  <c r="K4872" i="3"/>
  <c r="K4873" i="3"/>
  <c r="K4874" i="3"/>
  <c r="K4875" i="3"/>
  <c r="K4876" i="3"/>
  <c r="K4877" i="3"/>
  <c r="K4878" i="3"/>
  <c r="K4879" i="3"/>
  <c r="K4880" i="3"/>
  <c r="K4881" i="3"/>
  <c r="K4882" i="3"/>
  <c r="K4883" i="3"/>
  <c r="K4884" i="3"/>
  <c r="K4885" i="3"/>
  <c r="K4886" i="3"/>
  <c r="K4887" i="3"/>
  <c r="K4888" i="3"/>
  <c r="K4889" i="3"/>
  <c r="K4890" i="3"/>
  <c r="K4891" i="3"/>
  <c r="K4892" i="3"/>
  <c r="K4893" i="3"/>
  <c r="K4894" i="3"/>
  <c r="K4895" i="3"/>
  <c r="K4896" i="3"/>
  <c r="K4897" i="3"/>
  <c r="K4898" i="3"/>
  <c r="K4899" i="3"/>
  <c r="K4900" i="3"/>
  <c r="K4901" i="3"/>
  <c r="K4902" i="3"/>
  <c r="K4903" i="3"/>
  <c r="K4904" i="3"/>
  <c r="K4905" i="3"/>
  <c r="K4906" i="3"/>
  <c r="K4907" i="3"/>
  <c r="K4908" i="3"/>
  <c r="K4909" i="3"/>
  <c r="K4910" i="3"/>
  <c r="K4911" i="3"/>
  <c r="K4912" i="3"/>
  <c r="K4913" i="3"/>
  <c r="K4914" i="3"/>
  <c r="H4914" i="3"/>
  <c r="M4914" i="3" s="1"/>
  <c r="H4913" i="3"/>
  <c r="M4913" i="3" s="1"/>
  <c r="H4912" i="3"/>
  <c r="M4912" i="3" s="1"/>
  <c r="H4911" i="3"/>
  <c r="M4911" i="3" s="1"/>
  <c r="H4910" i="3"/>
  <c r="M4910" i="3" s="1"/>
  <c r="H4909" i="3"/>
  <c r="M4909" i="3" s="1"/>
  <c r="H4908" i="3"/>
  <c r="M4908" i="3" s="1"/>
  <c r="H4907" i="3"/>
  <c r="M4907" i="3" s="1"/>
  <c r="H4906" i="3"/>
  <c r="M4906" i="3" s="1"/>
  <c r="H4905" i="3"/>
  <c r="M4905" i="3" s="1"/>
  <c r="H4904" i="3"/>
  <c r="M4904" i="3" s="1"/>
  <c r="H4903" i="3"/>
  <c r="M4903" i="3" s="1"/>
  <c r="H4902" i="3"/>
  <c r="M4902" i="3" s="1"/>
  <c r="H4901" i="3"/>
  <c r="M4901" i="3" s="1"/>
  <c r="H4900" i="3"/>
  <c r="M4900" i="3" s="1"/>
  <c r="H4899" i="3"/>
  <c r="M4899" i="3" s="1"/>
  <c r="H4898" i="3"/>
  <c r="M4898" i="3" s="1"/>
  <c r="H4897" i="3"/>
  <c r="M4897" i="3" s="1"/>
  <c r="H4896" i="3"/>
  <c r="M4896" i="3" s="1"/>
  <c r="H4895" i="3"/>
  <c r="M4895" i="3" s="1"/>
  <c r="H4894" i="3"/>
  <c r="M4894" i="3" s="1"/>
  <c r="H4893" i="3"/>
  <c r="M4893" i="3" s="1"/>
  <c r="H4892" i="3"/>
  <c r="M4892" i="3" s="1"/>
  <c r="H4891" i="3"/>
  <c r="M4891" i="3" s="1"/>
  <c r="H4890" i="3"/>
  <c r="M4890" i="3" s="1"/>
  <c r="H4889" i="3"/>
  <c r="M4889" i="3" s="1"/>
  <c r="H4888" i="3"/>
  <c r="M4888" i="3" s="1"/>
  <c r="H4887" i="3"/>
  <c r="M4887" i="3" s="1"/>
  <c r="H4886" i="3"/>
  <c r="M4886" i="3" s="1"/>
  <c r="H4885" i="3"/>
  <c r="M4885" i="3" s="1"/>
  <c r="H4884" i="3"/>
  <c r="M4884" i="3" s="1"/>
  <c r="H4883" i="3"/>
  <c r="M4883" i="3" s="1"/>
  <c r="H4882" i="3"/>
  <c r="M4882" i="3" s="1"/>
  <c r="H4881" i="3"/>
  <c r="M4881" i="3" s="1"/>
  <c r="H4880" i="3"/>
  <c r="M4880" i="3" s="1"/>
  <c r="H4879" i="3"/>
  <c r="M4879" i="3" s="1"/>
  <c r="H4878" i="3"/>
  <c r="M4878" i="3" s="1"/>
  <c r="H4877" i="3"/>
  <c r="M4877" i="3" s="1"/>
  <c r="H4876" i="3"/>
  <c r="M4876" i="3" s="1"/>
  <c r="H4875" i="3"/>
  <c r="M4875" i="3" s="1"/>
  <c r="H4874" i="3"/>
  <c r="M4874" i="3" s="1"/>
  <c r="H4873" i="3"/>
  <c r="M4873" i="3" s="1"/>
  <c r="H4872" i="3"/>
  <c r="M4872" i="3" s="1"/>
  <c r="H4871" i="3"/>
  <c r="M4871" i="3" s="1"/>
  <c r="H4870" i="3"/>
  <c r="M4870" i="3" s="1"/>
  <c r="H4869" i="3"/>
  <c r="M4869" i="3" s="1"/>
  <c r="H4868" i="3"/>
  <c r="M4868" i="3" s="1"/>
  <c r="H4867" i="3"/>
  <c r="M4867" i="3" s="1"/>
  <c r="H4866" i="3"/>
  <c r="M4866" i="3" s="1"/>
  <c r="H4865" i="3"/>
  <c r="M4865" i="3" s="1"/>
  <c r="H4864" i="3"/>
  <c r="M4864" i="3" s="1"/>
  <c r="H4863" i="3"/>
  <c r="M4863" i="3" s="1"/>
  <c r="H4862" i="3"/>
  <c r="M4862" i="3" s="1"/>
  <c r="H4861" i="3"/>
  <c r="M4861" i="3" s="1"/>
  <c r="H4860" i="3"/>
  <c r="M4860" i="3" s="1"/>
  <c r="H4859" i="3"/>
  <c r="M4859" i="3" s="1"/>
  <c r="H4858" i="3"/>
  <c r="M4858" i="3" s="1"/>
  <c r="H4857" i="3"/>
  <c r="M4857" i="3" s="1"/>
  <c r="H4856" i="3"/>
  <c r="M4856" i="3" s="1"/>
  <c r="H4855" i="3"/>
  <c r="M4855" i="3" s="1"/>
  <c r="H4854" i="3"/>
  <c r="M4854" i="3" s="1"/>
  <c r="H4853" i="3"/>
  <c r="M4853" i="3" s="1"/>
  <c r="H4852" i="3"/>
  <c r="M4852" i="3" s="1"/>
  <c r="H4851" i="3"/>
  <c r="M4851" i="3" s="1"/>
  <c r="H4850" i="3"/>
  <c r="M4850" i="3" s="1"/>
  <c r="H4849" i="3"/>
  <c r="M4849" i="3" s="1"/>
  <c r="H4848" i="3"/>
  <c r="M4848" i="3" s="1"/>
  <c r="H4847" i="3"/>
  <c r="M4847" i="3" s="1"/>
  <c r="H4846" i="3"/>
  <c r="M4846" i="3" s="1"/>
  <c r="H4845" i="3"/>
  <c r="M4845" i="3" s="1"/>
  <c r="H4844" i="3"/>
  <c r="M4844" i="3" s="1"/>
  <c r="H4843" i="3"/>
  <c r="M4843" i="3" s="1"/>
  <c r="H4842" i="3"/>
  <c r="M4842" i="3" s="1"/>
  <c r="H4841" i="3"/>
  <c r="M4841" i="3" s="1"/>
  <c r="H4840" i="3"/>
  <c r="M4840" i="3" s="1"/>
  <c r="H4839" i="3"/>
  <c r="M4839" i="3" s="1"/>
  <c r="H4838" i="3"/>
  <c r="M4838" i="3" s="1"/>
  <c r="H4837" i="3"/>
  <c r="M4837" i="3" s="1"/>
  <c r="H4836" i="3"/>
  <c r="M4836" i="3" s="1"/>
  <c r="H4835" i="3"/>
  <c r="M4835" i="3" s="1"/>
  <c r="H4834" i="3"/>
  <c r="M4834" i="3" s="1"/>
  <c r="H4833" i="3"/>
  <c r="M4833" i="3" s="1"/>
  <c r="H4832" i="3"/>
  <c r="M4832" i="3" s="1"/>
  <c r="H4831" i="3"/>
  <c r="M4831" i="3" s="1"/>
  <c r="H4830" i="3"/>
  <c r="M4830" i="3" s="1"/>
  <c r="H4829" i="3"/>
  <c r="M4829" i="3" s="1"/>
  <c r="H4828" i="3"/>
  <c r="M4828" i="3" s="1"/>
  <c r="H4827" i="3"/>
  <c r="M4827" i="3" s="1"/>
  <c r="H4826" i="3"/>
  <c r="M4826" i="3" s="1"/>
  <c r="H4825" i="3"/>
  <c r="M4825" i="3" s="1"/>
  <c r="H4824" i="3"/>
  <c r="M4824" i="3" s="1"/>
  <c r="H4823" i="3"/>
  <c r="M4823" i="3" s="1"/>
  <c r="H4822" i="3"/>
  <c r="M4822" i="3" s="1"/>
  <c r="H4821" i="3"/>
  <c r="M4821" i="3" s="1"/>
  <c r="H4820" i="3"/>
  <c r="M4820" i="3" s="1"/>
  <c r="H4819" i="3"/>
  <c r="M4819" i="3" s="1"/>
  <c r="H4818" i="3"/>
  <c r="M4818" i="3" s="1"/>
  <c r="H4817" i="3"/>
  <c r="M4817" i="3" s="1"/>
  <c r="H4816" i="3"/>
  <c r="M4816" i="3" s="1"/>
  <c r="H4815" i="3"/>
  <c r="M4815" i="3" s="1"/>
  <c r="H4814" i="3"/>
  <c r="M4814" i="3" s="1"/>
  <c r="H4813" i="3"/>
  <c r="M4813" i="3" s="1"/>
  <c r="H4812" i="3"/>
  <c r="M4812" i="3" s="1"/>
  <c r="H4811" i="3"/>
  <c r="M4811" i="3" s="1"/>
  <c r="H4810" i="3"/>
  <c r="M4810" i="3" s="1"/>
  <c r="H4809" i="3"/>
  <c r="M4809" i="3" s="1"/>
  <c r="H4808" i="3"/>
  <c r="M4808" i="3" s="1"/>
  <c r="H4807" i="3"/>
  <c r="M4807" i="3" s="1"/>
  <c r="H4806" i="3"/>
  <c r="M4806" i="3" s="1"/>
  <c r="H4805" i="3"/>
  <c r="M4805" i="3" s="1"/>
  <c r="H4804" i="3"/>
  <c r="M4804" i="3" s="1"/>
  <c r="H4803" i="3"/>
  <c r="M4803" i="3" s="1"/>
  <c r="H4802" i="3"/>
  <c r="M4802" i="3" s="1"/>
  <c r="H4801" i="3"/>
  <c r="M4801" i="3" s="1"/>
  <c r="H4800" i="3"/>
  <c r="M4800" i="3" s="1"/>
  <c r="H4799" i="3"/>
  <c r="M4799" i="3" s="1"/>
  <c r="H4798" i="3"/>
  <c r="M4798" i="3" s="1"/>
  <c r="H4797" i="3"/>
  <c r="M4797" i="3" s="1"/>
  <c r="H4796" i="3"/>
  <c r="M4796" i="3" s="1"/>
  <c r="H4795" i="3"/>
  <c r="M4795" i="3" s="1"/>
  <c r="H4794" i="3"/>
  <c r="M4794" i="3" s="1"/>
  <c r="H4793" i="3"/>
  <c r="M4793" i="3" s="1"/>
  <c r="H4792" i="3"/>
  <c r="M4792" i="3" s="1"/>
  <c r="H4791" i="3"/>
  <c r="M4791" i="3" s="1"/>
  <c r="H4790" i="3"/>
  <c r="M4790" i="3" s="1"/>
  <c r="H4789" i="3"/>
  <c r="M4789" i="3" s="1"/>
  <c r="H4788" i="3"/>
  <c r="M4788" i="3" s="1"/>
  <c r="H4787" i="3"/>
  <c r="M4787" i="3" s="1"/>
  <c r="H4786" i="3"/>
  <c r="M4786" i="3" s="1"/>
  <c r="H4785" i="3"/>
  <c r="M4785" i="3" s="1"/>
  <c r="H4784" i="3"/>
  <c r="M4784" i="3" s="1"/>
  <c r="H4783" i="3"/>
  <c r="M4783" i="3" s="1"/>
  <c r="H4782" i="3"/>
  <c r="M4782" i="3" s="1"/>
  <c r="H4781" i="3"/>
  <c r="M4781" i="3" s="1"/>
  <c r="H4780" i="3"/>
  <c r="M4780" i="3" s="1"/>
  <c r="H4779" i="3"/>
  <c r="M4779" i="3" s="1"/>
  <c r="H4778" i="3"/>
  <c r="M4778" i="3" s="1"/>
  <c r="H4777" i="3"/>
  <c r="M4777" i="3" s="1"/>
  <c r="H4776" i="3"/>
  <c r="M4776" i="3" s="1"/>
  <c r="H4775" i="3"/>
  <c r="M4775" i="3" s="1"/>
  <c r="H4774" i="3"/>
  <c r="M4774" i="3" s="1"/>
  <c r="H4773" i="3"/>
  <c r="M4773" i="3" s="1"/>
  <c r="H4772" i="3"/>
  <c r="M4772" i="3" s="1"/>
  <c r="H4771" i="3"/>
  <c r="M4771" i="3" s="1"/>
  <c r="H4770" i="3"/>
  <c r="M4770" i="3" s="1"/>
  <c r="H4769" i="3"/>
  <c r="M4769" i="3" s="1"/>
  <c r="H4768" i="3"/>
  <c r="M4768" i="3" s="1"/>
  <c r="H4767" i="3"/>
  <c r="M4767" i="3" s="1"/>
  <c r="H4766" i="3"/>
  <c r="M4766" i="3" s="1"/>
  <c r="H4765" i="3"/>
  <c r="M4765" i="3" s="1"/>
  <c r="H4764" i="3"/>
  <c r="M4764" i="3" s="1"/>
  <c r="H4763" i="3"/>
  <c r="M4763" i="3" s="1"/>
  <c r="H4762" i="3"/>
  <c r="M4762" i="3" s="1"/>
  <c r="H4761" i="3"/>
  <c r="M4761" i="3" s="1"/>
  <c r="H4760" i="3"/>
  <c r="M4760" i="3" s="1"/>
  <c r="H4759" i="3"/>
  <c r="M4759" i="3" s="1"/>
  <c r="H4758" i="3"/>
  <c r="M4758" i="3" s="1"/>
  <c r="H4757" i="3"/>
  <c r="M4757" i="3" s="1"/>
  <c r="H4756" i="3"/>
  <c r="M4756" i="3" s="1"/>
  <c r="H4755" i="3"/>
  <c r="M4755" i="3" s="1"/>
  <c r="H4754" i="3"/>
  <c r="M4754" i="3" s="1"/>
  <c r="H4753" i="3"/>
  <c r="M4753" i="3" s="1"/>
  <c r="H4752" i="3"/>
  <c r="M4752" i="3" s="1"/>
  <c r="H4751" i="3"/>
  <c r="M4751" i="3" s="1"/>
  <c r="H4750" i="3"/>
  <c r="M4750" i="3" s="1"/>
  <c r="H4749" i="3"/>
  <c r="M4749" i="3" s="1"/>
  <c r="H4748" i="3"/>
  <c r="M4748" i="3" s="1"/>
  <c r="H4747" i="3"/>
  <c r="M4747" i="3" s="1"/>
  <c r="H4746" i="3"/>
  <c r="M4746" i="3" s="1"/>
  <c r="H4745" i="3"/>
  <c r="M4745" i="3" s="1"/>
  <c r="H4744" i="3"/>
  <c r="M4744" i="3" s="1"/>
  <c r="H4743" i="3"/>
  <c r="M4743" i="3" s="1"/>
  <c r="H4742" i="3"/>
  <c r="M4742" i="3" s="1"/>
  <c r="H4741" i="3"/>
  <c r="M4741" i="3" s="1"/>
  <c r="H4740" i="3"/>
  <c r="M4740" i="3" s="1"/>
  <c r="H4739" i="3"/>
  <c r="M4739" i="3" s="1"/>
  <c r="H4738" i="3"/>
  <c r="M4738" i="3" s="1"/>
  <c r="H4737" i="3"/>
  <c r="M4737" i="3" s="1"/>
  <c r="H4736" i="3"/>
  <c r="M4736" i="3" s="1"/>
  <c r="H4735" i="3"/>
  <c r="M4735" i="3" s="1"/>
  <c r="H4734" i="3"/>
  <c r="M4734" i="3" s="1"/>
  <c r="H4733" i="3"/>
  <c r="M4733" i="3" s="1"/>
  <c r="H4732" i="3"/>
  <c r="M4732" i="3" s="1"/>
  <c r="H4731" i="3"/>
  <c r="M4731" i="3" s="1"/>
  <c r="H4730" i="3"/>
  <c r="M4730" i="3" s="1"/>
  <c r="H4729" i="3"/>
  <c r="M4729" i="3" s="1"/>
  <c r="N4658" i="3"/>
  <c r="N4638" i="3"/>
  <c r="N4637" i="3"/>
  <c r="N4636" i="3"/>
  <c r="N4635" i="3"/>
  <c r="N4634" i="3"/>
  <c r="N4633" i="3"/>
  <c r="N4613" i="3"/>
  <c r="N4612" i="3"/>
  <c r="N4611" i="3"/>
  <c r="N4610" i="3"/>
  <c r="N4609" i="3"/>
  <c r="N4608" i="3"/>
  <c r="N4607" i="3"/>
  <c r="N4606" i="3"/>
  <c r="N4605" i="3"/>
  <c r="N4604" i="3"/>
  <c r="N4603" i="3"/>
  <c r="N4602" i="3"/>
  <c r="N4596" i="3"/>
  <c r="N4588" i="3"/>
  <c r="N4587" i="3"/>
  <c r="N4586" i="3"/>
  <c r="N4585" i="3"/>
  <c r="N4584" i="3"/>
  <c r="N4583" i="3"/>
  <c r="N4582" i="3"/>
  <c r="N4544" i="3"/>
  <c r="N4542" i="3"/>
  <c r="N4541" i="3"/>
  <c r="N4540" i="3"/>
  <c r="N4539" i="3"/>
  <c r="N4505" i="3"/>
  <c r="N4504" i="3"/>
  <c r="N4503" i="3"/>
  <c r="N4502" i="3"/>
  <c r="N4501" i="3"/>
  <c r="N4500" i="3"/>
  <c r="N4499" i="3"/>
  <c r="N4498" i="3"/>
  <c r="N4497" i="3"/>
  <c r="N4496" i="3"/>
  <c r="N4495" i="3"/>
  <c r="N4494" i="3"/>
  <c r="N4493" i="3"/>
  <c r="N4492" i="3"/>
  <c r="N4491" i="3"/>
  <c r="N4486" i="3"/>
  <c r="N4485" i="3"/>
  <c r="N4484" i="3"/>
  <c r="N4483" i="3"/>
  <c r="N4482" i="3"/>
  <c r="N4481" i="3"/>
  <c r="N4480" i="3"/>
  <c r="N4479" i="3"/>
  <c r="N4478" i="3"/>
  <c r="N4477" i="3"/>
  <c r="N4476" i="3"/>
  <c r="N4475" i="3"/>
  <c r="N4474" i="3"/>
  <c r="N4473" i="3"/>
  <c r="N4472" i="3"/>
  <c r="N4471" i="3"/>
  <c r="N4468" i="3"/>
  <c r="N4467" i="3"/>
  <c r="N4466" i="3"/>
  <c r="N4465" i="3"/>
  <c r="N4464" i="3"/>
  <c r="N4460" i="3"/>
  <c r="N4459" i="3"/>
  <c r="N4458" i="3"/>
  <c r="N4457" i="3"/>
  <c r="N4456" i="3"/>
  <c r="N4455" i="3"/>
  <c r="N4454" i="3"/>
  <c r="N4453" i="3"/>
  <c r="N4452" i="3"/>
  <c r="N4451" i="3"/>
  <c r="N4450" i="3"/>
  <c r="N4449" i="3"/>
  <c r="N4448" i="3"/>
  <c r="N4447" i="3"/>
  <c r="N4443" i="3"/>
  <c r="N4442" i="3"/>
  <c r="N4441" i="3"/>
  <c r="N4439" i="3"/>
  <c r="N4438" i="3"/>
  <c r="N4437" i="3"/>
  <c r="L4658" i="3"/>
  <c r="L4638" i="3"/>
  <c r="L4637" i="3"/>
  <c r="L4636" i="3"/>
  <c r="L4635" i="3"/>
  <c r="L4634" i="3"/>
  <c r="L4633" i="3"/>
  <c r="L4613" i="3"/>
  <c r="L4612" i="3"/>
  <c r="L4611" i="3"/>
  <c r="L4610" i="3"/>
  <c r="L4609" i="3"/>
  <c r="L4608" i="3"/>
  <c r="L4607" i="3"/>
  <c r="L4606" i="3"/>
  <c r="L4605" i="3"/>
  <c r="L4604" i="3"/>
  <c r="L4603" i="3"/>
  <c r="L4602" i="3"/>
  <c r="L4596" i="3"/>
  <c r="L4588" i="3"/>
  <c r="L4587" i="3"/>
  <c r="L4586" i="3"/>
  <c r="L4585" i="3"/>
  <c r="L4584" i="3"/>
  <c r="L4583" i="3"/>
  <c r="L4582" i="3"/>
  <c r="L4544" i="3"/>
  <c r="L4542" i="3"/>
  <c r="L4541" i="3"/>
  <c r="L4540" i="3"/>
  <c r="L4539" i="3"/>
  <c r="L4505" i="3"/>
  <c r="L4504" i="3"/>
  <c r="L4503" i="3"/>
  <c r="L4502" i="3"/>
  <c r="L4501" i="3"/>
  <c r="L4500" i="3"/>
  <c r="L4499" i="3"/>
  <c r="L4498" i="3"/>
  <c r="L4497" i="3"/>
  <c r="L4496" i="3"/>
  <c r="L4495" i="3"/>
  <c r="L4494" i="3"/>
  <c r="L4493" i="3"/>
  <c r="L4492" i="3"/>
  <c r="L4491" i="3"/>
  <c r="L4486" i="3"/>
  <c r="L4485" i="3"/>
  <c r="L4484" i="3"/>
  <c r="L4483" i="3"/>
  <c r="L4482" i="3"/>
  <c r="L4481" i="3"/>
  <c r="L4480" i="3"/>
  <c r="L4479" i="3"/>
  <c r="L4478" i="3"/>
  <c r="L4477" i="3"/>
  <c r="L4476" i="3"/>
  <c r="L4475" i="3"/>
  <c r="L4474" i="3"/>
  <c r="L4473" i="3"/>
  <c r="L4472" i="3"/>
  <c r="L4471" i="3"/>
  <c r="L4468" i="3"/>
  <c r="L4467" i="3"/>
  <c r="L4466" i="3"/>
  <c r="L4465" i="3"/>
  <c r="L4464" i="3"/>
  <c r="L4460" i="3"/>
  <c r="L4459" i="3"/>
  <c r="L4458" i="3"/>
  <c r="L4457" i="3"/>
  <c r="L4456" i="3"/>
  <c r="L4455" i="3"/>
  <c r="L4454" i="3"/>
  <c r="L4453" i="3"/>
  <c r="L4452" i="3"/>
  <c r="L4451" i="3"/>
  <c r="L4450" i="3"/>
  <c r="L4449" i="3"/>
  <c r="L4448" i="3"/>
  <c r="L4447" i="3"/>
  <c r="L4443" i="3"/>
  <c r="L4442" i="3"/>
  <c r="L4441" i="3"/>
  <c r="L4439" i="3"/>
  <c r="L4438" i="3"/>
  <c r="L4437" i="3"/>
  <c r="N4436" i="3"/>
  <c r="L4436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4588" i="3"/>
  <c r="K4589" i="3"/>
  <c r="L4589" i="3"/>
  <c r="N4589" i="3"/>
  <c r="K4590" i="3"/>
  <c r="L4590" i="3"/>
  <c r="N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K4699" i="3"/>
  <c r="K4700" i="3"/>
  <c r="K4701" i="3"/>
  <c r="K4702" i="3"/>
  <c r="K4703" i="3"/>
  <c r="K4704" i="3"/>
  <c r="K4705" i="3"/>
  <c r="K4706" i="3"/>
  <c r="K4707" i="3"/>
  <c r="K4708" i="3"/>
  <c r="K4709" i="3"/>
  <c r="K4710" i="3"/>
  <c r="K4711" i="3"/>
  <c r="K4712" i="3"/>
  <c r="K4713" i="3"/>
  <c r="K4714" i="3"/>
  <c r="K4715" i="3"/>
  <c r="K4716" i="3"/>
  <c r="K4717" i="3"/>
  <c r="K4718" i="3"/>
  <c r="K4719" i="3"/>
  <c r="K4720" i="3"/>
  <c r="K4721" i="3"/>
  <c r="K4722" i="3"/>
  <c r="K4723" i="3"/>
  <c r="K4724" i="3"/>
  <c r="K4725" i="3"/>
  <c r="K4726" i="3"/>
  <c r="K4727" i="3"/>
  <c r="K4728" i="3"/>
  <c r="N4546" i="3"/>
  <c r="N4545" i="3"/>
  <c r="N4510" i="3"/>
  <c r="N4469" i="3"/>
  <c r="N4440" i="3"/>
  <c r="N4435" i="3"/>
  <c r="N4429" i="3"/>
  <c r="N4428" i="3"/>
  <c r="N4427" i="3"/>
  <c r="N4426" i="3"/>
  <c r="N4425" i="3"/>
  <c r="N4424" i="3"/>
  <c r="N4423" i="3"/>
  <c r="N4422" i="3"/>
  <c r="N4421" i="3"/>
  <c r="N4420" i="3"/>
  <c r="N4419" i="3"/>
  <c r="N4418" i="3"/>
  <c r="N4417" i="3"/>
  <c r="N4416" i="3"/>
  <c r="N4414" i="3"/>
  <c r="N4405" i="3"/>
  <c r="N4404" i="3"/>
  <c r="N4403" i="3"/>
  <c r="N4402" i="3"/>
  <c r="N4401" i="3"/>
  <c r="N4400" i="3"/>
  <c r="N4399" i="3"/>
  <c r="N4398" i="3"/>
  <c r="N4397" i="3"/>
  <c r="N4396" i="3"/>
  <c r="N4395" i="3"/>
  <c r="N4394" i="3"/>
  <c r="N4391" i="3"/>
  <c r="N4390" i="3"/>
  <c r="N4389" i="3"/>
  <c r="N4388" i="3"/>
  <c r="N4387" i="3"/>
  <c r="N4386" i="3"/>
  <c r="N4385" i="3"/>
  <c r="N4384" i="3"/>
  <c r="N4383" i="3"/>
  <c r="N4382" i="3"/>
  <c r="N4381" i="3"/>
  <c r="N4380" i="3"/>
  <c r="N4379" i="3"/>
  <c r="N4378" i="3"/>
  <c r="N4377" i="3"/>
  <c r="N4376" i="3"/>
  <c r="N4375" i="3"/>
  <c r="N4374" i="3"/>
  <c r="N4366" i="3"/>
  <c r="N4365" i="3"/>
  <c r="N4364" i="3"/>
  <c r="N4363" i="3"/>
  <c r="N4362" i="3"/>
  <c r="N4361" i="3"/>
  <c r="N4360" i="3"/>
  <c r="L4546" i="3"/>
  <c r="L4545" i="3"/>
  <c r="L4510" i="3"/>
  <c r="L4469" i="3"/>
  <c r="L4440" i="3"/>
  <c r="L4435" i="3"/>
  <c r="L4429" i="3"/>
  <c r="L4428" i="3"/>
  <c r="L4427" i="3"/>
  <c r="L4426" i="3"/>
  <c r="L4425" i="3"/>
  <c r="L4424" i="3"/>
  <c r="L4423" i="3"/>
  <c r="L4422" i="3"/>
  <c r="L4421" i="3"/>
  <c r="L4420" i="3"/>
  <c r="L4419" i="3"/>
  <c r="L4418" i="3"/>
  <c r="L4417" i="3"/>
  <c r="L4416" i="3"/>
  <c r="L4414" i="3"/>
  <c r="L4405" i="3"/>
  <c r="L4404" i="3"/>
  <c r="L4403" i="3"/>
  <c r="L4402" i="3"/>
  <c r="L4401" i="3"/>
  <c r="L4400" i="3"/>
  <c r="L4399" i="3"/>
  <c r="L4398" i="3"/>
  <c r="L4397" i="3"/>
  <c r="L4396" i="3"/>
  <c r="L4395" i="3"/>
  <c r="L4394" i="3"/>
  <c r="L4391" i="3"/>
  <c r="L4390" i="3"/>
  <c r="L4389" i="3"/>
  <c r="L4388" i="3"/>
  <c r="L4387" i="3"/>
  <c r="L4386" i="3"/>
  <c r="L4385" i="3"/>
  <c r="L4384" i="3"/>
  <c r="L4383" i="3"/>
  <c r="L4382" i="3"/>
  <c r="L4381" i="3"/>
  <c r="L4380" i="3"/>
  <c r="L4379" i="3"/>
  <c r="L4378" i="3"/>
  <c r="L4377" i="3"/>
  <c r="L4376" i="3"/>
  <c r="L4375" i="3"/>
  <c r="L4374" i="3"/>
  <c r="L4366" i="3"/>
  <c r="L4365" i="3"/>
  <c r="L4364" i="3"/>
  <c r="L4363" i="3"/>
  <c r="L4362" i="3"/>
  <c r="L4361" i="3"/>
  <c r="L4360" i="3"/>
  <c r="N4359" i="3"/>
  <c r="L4359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M4721" i="3" s="1"/>
  <c r="H4722" i="3"/>
  <c r="H4723" i="3"/>
  <c r="H4724" i="3"/>
  <c r="H4725" i="3"/>
  <c r="H4726" i="3"/>
  <c r="H4727" i="3"/>
  <c r="H4728" i="3"/>
  <c r="V3193" i="3"/>
  <c r="U3193" i="3"/>
  <c r="V3192" i="3"/>
  <c r="U3192" i="3"/>
  <c r="V3191" i="3"/>
  <c r="U3191" i="3"/>
  <c r="V3190" i="3"/>
  <c r="U3190" i="3"/>
  <c r="V3189" i="3"/>
  <c r="U3189" i="3"/>
  <c r="V3188" i="3"/>
  <c r="U3188" i="3"/>
  <c r="V3187" i="3"/>
  <c r="U3187" i="3"/>
  <c r="U3170" i="3"/>
  <c r="S3193" i="3"/>
  <c r="S3192" i="3"/>
  <c r="S3191" i="3"/>
  <c r="S3190" i="3"/>
  <c r="S3189" i="3"/>
  <c r="S3188" i="3"/>
  <c r="S3187" i="3"/>
  <c r="S3170" i="3"/>
  <c r="M4661" i="3" l="1"/>
  <c r="M4709" i="3"/>
  <c r="M4673" i="3"/>
  <c r="M4697" i="3"/>
  <c r="M4685" i="3"/>
  <c r="M4726" i="3"/>
  <c r="M4718" i="3"/>
  <c r="M4714" i="3"/>
  <c r="M4706" i="3"/>
  <c r="M4702" i="3"/>
  <c r="M4694" i="3"/>
  <c r="M4690" i="3"/>
  <c r="M4678" i="3"/>
  <c r="M4666" i="3"/>
  <c r="M4654" i="3"/>
  <c r="M4642" i="3"/>
  <c r="M4705" i="3"/>
  <c r="M4681" i="3"/>
  <c r="M4669" i="3"/>
  <c r="M4657" i="3"/>
  <c r="M4649" i="3"/>
  <c r="M4645" i="3"/>
  <c r="M4637" i="3"/>
  <c r="M4633" i="3"/>
  <c r="M4625" i="3"/>
  <c r="M4621" i="3"/>
  <c r="M4613" i="3"/>
  <c r="M4609" i="3"/>
  <c r="M4601" i="3"/>
  <c r="M4597" i="3"/>
  <c r="M4589" i="3"/>
  <c r="M4585" i="3"/>
  <c r="M4573" i="3"/>
  <c r="M4717" i="3"/>
  <c r="M4693" i="3"/>
  <c r="M4725" i="3"/>
  <c r="M4593" i="3"/>
  <c r="M4677" i="3"/>
  <c r="M4653" i="3"/>
  <c r="M4641" i="3"/>
  <c r="M4728" i="3"/>
  <c r="M4724" i="3"/>
  <c r="M4720" i="3"/>
  <c r="M4716" i="3"/>
  <c r="M4712" i="3"/>
  <c r="M4708" i="3"/>
  <c r="M4704" i="3"/>
  <c r="M4700" i="3"/>
  <c r="M4696" i="3"/>
  <c r="M4692" i="3"/>
  <c r="M4688" i="3"/>
  <c r="M4684" i="3"/>
  <c r="M4680" i="3"/>
  <c r="M4676" i="3"/>
  <c r="M4672" i="3"/>
  <c r="M4668" i="3"/>
  <c r="M4664" i="3"/>
  <c r="M4660" i="3"/>
  <c r="M4656" i="3"/>
  <c r="M4652" i="3"/>
  <c r="M4648" i="3"/>
  <c r="M4644" i="3"/>
  <c r="M4640" i="3"/>
  <c r="M4636" i="3"/>
  <c r="M4632" i="3"/>
  <c r="M4628" i="3"/>
  <c r="M4624" i="3"/>
  <c r="M4620" i="3"/>
  <c r="M4616" i="3"/>
  <c r="M4612" i="3"/>
  <c r="M4608" i="3"/>
  <c r="M4604" i="3"/>
  <c r="M4600" i="3"/>
  <c r="M4596" i="3"/>
  <c r="M4592" i="3"/>
  <c r="M4588" i="3"/>
  <c r="M4584" i="3"/>
  <c r="M4580" i="3"/>
  <c r="M4576" i="3"/>
  <c r="M4572" i="3"/>
  <c r="M4701" i="3"/>
  <c r="M4665" i="3"/>
  <c r="M4605" i="3"/>
  <c r="M4713" i="3"/>
  <c r="M4629" i="3"/>
  <c r="M4727" i="3"/>
  <c r="M4723" i="3"/>
  <c r="M4719" i="3"/>
  <c r="M4715" i="3"/>
  <c r="M4711" i="3"/>
  <c r="M4707" i="3"/>
  <c r="M4703" i="3"/>
  <c r="M4699" i="3"/>
  <c r="M4695" i="3"/>
  <c r="M4691" i="3"/>
  <c r="M4687" i="3"/>
  <c r="M4683" i="3"/>
  <c r="M4679" i="3"/>
  <c r="M4675" i="3"/>
  <c r="M4671" i="3"/>
  <c r="M4667" i="3"/>
  <c r="M4663" i="3"/>
  <c r="M4659" i="3"/>
  <c r="M4655" i="3"/>
  <c r="M4651" i="3"/>
  <c r="M4647" i="3"/>
  <c r="M4643" i="3"/>
  <c r="M4639" i="3"/>
  <c r="M4635" i="3"/>
  <c r="M4631" i="3"/>
  <c r="M4627" i="3"/>
  <c r="M4623" i="3"/>
  <c r="M4619" i="3"/>
  <c r="M4615" i="3"/>
  <c r="M4611" i="3"/>
  <c r="M4607" i="3"/>
  <c r="M4603" i="3"/>
  <c r="M4599" i="3"/>
  <c r="M4595" i="3"/>
  <c r="M4591" i="3"/>
  <c r="M4587" i="3"/>
  <c r="M4583" i="3"/>
  <c r="M4579" i="3"/>
  <c r="M4575" i="3"/>
  <c r="M4571" i="3"/>
  <c r="M4617" i="3"/>
  <c r="M4689" i="3"/>
  <c r="M4674" i="3"/>
  <c r="M4646" i="3"/>
  <c r="M4618" i="3"/>
  <c r="M4582" i="3"/>
  <c r="M4570" i="3"/>
  <c r="M4722" i="3"/>
  <c r="M4710" i="3"/>
  <c r="M4698" i="3"/>
  <c r="M4686" i="3"/>
  <c r="M4682" i="3"/>
  <c r="M4670" i="3"/>
  <c r="M4662" i="3"/>
  <c r="M4658" i="3"/>
  <c r="M4650" i="3"/>
  <c r="M4638" i="3"/>
  <c r="M4634" i="3"/>
  <c r="M4630" i="3"/>
  <c r="M4626" i="3"/>
  <c r="M4622" i="3"/>
  <c r="M4614" i="3"/>
  <c r="M4610" i="3"/>
  <c r="M4606" i="3"/>
  <c r="M4602" i="3"/>
  <c r="M4598" i="3"/>
  <c r="M4594" i="3"/>
  <c r="M4590" i="3"/>
  <c r="M4586" i="3"/>
  <c r="M4578" i="3"/>
  <c r="M4574" i="3"/>
  <c r="M4581" i="3"/>
  <c r="M4577" i="3"/>
  <c r="M4569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509" i="3"/>
  <c r="K4510" i="3"/>
  <c r="K4511" i="3"/>
  <c r="K4512" i="3"/>
  <c r="K4513" i="3"/>
  <c r="K4514" i="3"/>
  <c r="K4515" i="3"/>
  <c r="K4516" i="3"/>
  <c r="K4517" i="3"/>
  <c r="K4518" i="3"/>
  <c r="K4519" i="3"/>
  <c r="K4520" i="3"/>
  <c r="K4521" i="3"/>
  <c r="K4522" i="3"/>
  <c r="K4523" i="3"/>
  <c r="K4524" i="3"/>
  <c r="K4525" i="3"/>
  <c r="K4526" i="3"/>
  <c r="K4527" i="3"/>
  <c r="K4528" i="3"/>
  <c r="K4529" i="3"/>
  <c r="K4530" i="3"/>
  <c r="K4531" i="3"/>
  <c r="K4532" i="3"/>
  <c r="K4533" i="3"/>
  <c r="K4534" i="3"/>
  <c r="K4535" i="3"/>
  <c r="K4536" i="3"/>
  <c r="K4537" i="3"/>
  <c r="K4538" i="3"/>
  <c r="K4539" i="3"/>
  <c r="K4540" i="3"/>
  <c r="K4541" i="3"/>
  <c r="K4542" i="3"/>
  <c r="K4543" i="3"/>
  <c r="K4544" i="3"/>
  <c r="K4545" i="3"/>
  <c r="K4546" i="3"/>
  <c r="K4547" i="3"/>
  <c r="K4548" i="3"/>
  <c r="K4549" i="3"/>
  <c r="K4550" i="3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4564" i="3"/>
  <c r="K4565" i="3"/>
  <c r="K4566" i="3"/>
  <c r="K4567" i="3"/>
  <c r="K4568" i="3"/>
  <c r="H4568" i="3"/>
  <c r="H4567" i="3"/>
  <c r="H4566" i="3"/>
  <c r="H4565" i="3"/>
  <c r="H4564" i="3"/>
  <c r="H4563" i="3"/>
  <c r="H4562" i="3"/>
  <c r="H4561" i="3"/>
  <c r="H4560" i="3"/>
  <c r="H4559" i="3"/>
  <c r="H4558" i="3"/>
  <c r="H4557" i="3"/>
  <c r="H4556" i="3"/>
  <c r="H4555" i="3"/>
  <c r="H4554" i="3"/>
  <c r="H4553" i="3"/>
  <c r="H4552" i="3"/>
  <c r="H4551" i="3"/>
  <c r="H4550" i="3"/>
  <c r="H4549" i="3"/>
  <c r="H4548" i="3"/>
  <c r="H4547" i="3"/>
  <c r="H4546" i="3"/>
  <c r="H4545" i="3"/>
  <c r="H4544" i="3"/>
  <c r="H4543" i="3"/>
  <c r="H4542" i="3"/>
  <c r="H4541" i="3"/>
  <c r="H4540" i="3"/>
  <c r="H4539" i="3"/>
  <c r="H4538" i="3"/>
  <c r="H4537" i="3"/>
  <c r="H4536" i="3"/>
  <c r="H4535" i="3"/>
  <c r="H4534" i="3"/>
  <c r="H4533" i="3"/>
  <c r="H4532" i="3"/>
  <c r="H4531" i="3"/>
  <c r="H4530" i="3"/>
  <c r="H4529" i="3"/>
  <c r="H4528" i="3"/>
  <c r="H4527" i="3"/>
  <c r="H4526" i="3"/>
  <c r="H4525" i="3"/>
  <c r="H4524" i="3"/>
  <c r="H4523" i="3"/>
  <c r="H4522" i="3"/>
  <c r="H4521" i="3"/>
  <c r="H4520" i="3"/>
  <c r="H4519" i="3"/>
  <c r="H4518" i="3"/>
  <c r="H4517" i="3"/>
  <c r="H4516" i="3"/>
  <c r="H4515" i="3"/>
  <c r="H4514" i="3"/>
  <c r="H4513" i="3"/>
  <c r="H4512" i="3"/>
  <c r="H4511" i="3"/>
  <c r="H4510" i="3"/>
  <c r="H4509" i="3"/>
  <c r="H4508" i="3"/>
  <c r="H4507" i="3"/>
  <c r="H4506" i="3"/>
  <c r="H4505" i="3"/>
  <c r="H4504" i="3"/>
  <c r="H4503" i="3"/>
  <c r="H4502" i="3"/>
  <c r="H4501" i="3"/>
  <c r="H4500" i="3"/>
  <c r="H4499" i="3"/>
  <c r="H4498" i="3"/>
  <c r="H4497" i="3"/>
  <c r="H4496" i="3"/>
  <c r="H4495" i="3"/>
  <c r="H4494" i="3"/>
  <c r="H4493" i="3"/>
  <c r="H4492" i="3"/>
  <c r="H4491" i="3"/>
  <c r="H4490" i="3"/>
  <c r="H4489" i="3"/>
  <c r="H4488" i="3"/>
  <c r="H4487" i="3"/>
  <c r="H4486" i="3"/>
  <c r="H4485" i="3"/>
  <c r="H4484" i="3"/>
  <c r="H4483" i="3"/>
  <c r="H4482" i="3"/>
  <c r="H4481" i="3"/>
  <c r="H4480" i="3"/>
  <c r="H4479" i="3"/>
  <c r="H4478" i="3"/>
  <c r="H4477" i="3"/>
  <c r="H4476" i="3"/>
  <c r="H4475" i="3"/>
  <c r="H4474" i="3"/>
  <c r="H4473" i="3"/>
  <c r="H4472" i="3"/>
  <c r="H4471" i="3"/>
  <c r="H4470" i="3"/>
  <c r="H4469" i="3"/>
  <c r="H4468" i="3"/>
  <c r="H4467" i="3"/>
  <c r="H4466" i="3"/>
  <c r="H4465" i="3"/>
  <c r="H4464" i="3"/>
  <c r="H4463" i="3"/>
  <c r="H4462" i="3"/>
  <c r="H4461" i="3"/>
  <c r="H4460" i="3"/>
  <c r="H4459" i="3"/>
  <c r="H4458" i="3"/>
  <c r="H4457" i="3"/>
  <c r="H4456" i="3"/>
  <c r="H4455" i="3"/>
  <c r="H4454" i="3"/>
  <c r="H4453" i="3"/>
  <c r="H4452" i="3"/>
  <c r="H4451" i="3"/>
  <c r="H4450" i="3"/>
  <c r="H4449" i="3"/>
  <c r="H4448" i="3"/>
  <c r="H4447" i="3"/>
  <c r="H4446" i="3"/>
  <c r="H4445" i="3"/>
  <c r="H4444" i="3"/>
  <c r="H4443" i="3"/>
  <c r="H4442" i="3"/>
  <c r="H4441" i="3"/>
  <c r="H4440" i="3"/>
  <c r="H4439" i="3"/>
  <c r="H4438" i="3"/>
  <c r="H4437" i="3"/>
  <c r="H4436" i="3"/>
  <c r="H4435" i="3"/>
  <c r="H4434" i="3"/>
  <c r="H4433" i="3"/>
  <c r="H4432" i="3"/>
  <c r="H4431" i="3"/>
  <c r="H4430" i="3"/>
  <c r="H4429" i="3"/>
  <c r="H4428" i="3"/>
  <c r="H4427" i="3"/>
  <c r="H4426" i="3"/>
  <c r="H4425" i="3"/>
  <c r="H4424" i="3"/>
  <c r="H4423" i="3"/>
  <c r="H4422" i="3"/>
  <c r="H4421" i="3"/>
  <c r="H4420" i="3"/>
  <c r="H4419" i="3"/>
  <c r="H4418" i="3"/>
  <c r="H4417" i="3"/>
  <c r="H4416" i="3"/>
  <c r="H4415" i="3"/>
  <c r="H4414" i="3"/>
  <c r="H4413" i="3"/>
  <c r="H4412" i="3"/>
  <c r="H4411" i="3"/>
  <c r="H4410" i="3"/>
  <c r="H4409" i="3"/>
  <c r="H4408" i="3"/>
  <c r="H4407" i="3"/>
  <c r="H4406" i="3"/>
  <c r="H4405" i="3"/>
  <c r="K4404" i="3"/>
  <c r="K4403" i="3"/>
  <c r="K4402" i="3"/>
  <c r="K4401" i="3"/>
  <c r="K4400" i="3"/>
  <c r="K4399" i="3"/>
  <c r="K4398" i="3"/>
  <c r="K4397" i="3"/>
  <c r="K4396" i="3"/>
  <c r="K4395" i="3"/>
  <c r="K4394" i="3"/>
  <c r="K4393" i="3"/>
  <c r="K4392" i="3"/>
  <c r="K4391" i="3"/>
  <c r="K4390" i="3"/>
  <c r="K4389" i="3"/>
  <c r="K4388" i="3"/>
  <c r="K4387" i="3"/>
  <c r="K4386" i="3"/>
  <c r="K4385" i="3"/>
  <c r="K4384" i="3"/>
  <c r="K4383" i="3"/>
  <c r="K4382" i="3"/>
  <c r="K4381" i="3"/>
  <c r="K4380" i="3"/>
  <c r="K4379" i="3"/>
  <c r="K4378" i="3"/>
  <c r="K4377" i="3"/>
  <c r="K4376" i="3"/>
  <c r="K4375" i="3"/>
  <c r="K4374" i="3"/>
  <c r="K4373" i="3"/>
  <c r="K4372" i="3"/>
  <c r="K4371" i="3"/>
  <c r="K4370" i="3"/>
  <c r="K4369" i="3"/>
  <c r="K4368" i="3"/>
  <c r="K4367" i="3"/>
  <c r="K4366" i="3"/>
  <c r="K4365" i="3"/>
  <c r="K4364" i="3"/>
  <c r="K4363" i="3"/>
  <c r="K4362" i="3"/>
  <c r="K4361" i="3"/>
  <c r="K4360" i="3"/>
  <c r="K4359" i="3"/>
  <c r="K4358" i="3"/>
  <c r="K4357" i="3"/>
  <c r="K4356" i="3"/>
  <c r="K4355" i="3"/>
  <c r="K4354" i="3"/>
  <c r="K4353" i="3"/>
  <c r="K4352" i="3"/>
  <c r="K4351" i="3"/>
  <c r="K4350" i="3"/>
  <c r="K4349" i="3"/>
  <c r="K4348" i="3"/>
  <c r="K4347" i="3"/>
  <c r="K4346" i="3"/>
  <c r="K4345" i="3"/>
  <c r="K4344" i="3"/>
  <c r="K4343" i="3"/>
  <c r="K4342" i="3"/>
  <c r="K4341" i="3"/>
  <c r="K4340" i="3"/>
  <c r="K4339" i="3"/>
  <c r="K4338" i="3"/>
  <c r="K4337" i="3"/>
  <c r="K4336" i="3"/>
  <c r="K4335" i="3"/>
  <c r="K4334" i="3"/>
  <c r="K4333" i="3"/>
  <c r="K4332" i="3"/>
  <c r="K4331" i="3"/>
  <c r="K4330" i="3"/>
  <c r="K4329" i="3"/>
  <c r="K4328" i="3"/>
  <c r="K4327" i="3"/>
  <c r="K4326" i="3"/>
  <c r="K4325" i="3"/>
  <c r="K4324" i="3"/>
  <c r="K4323" i="3"/>
  <c r="K4322" i="3"/>
  <c r="K4321" i="3"/>
  <c r="K4320" i="3"/>
  <c r="K4319" i="3"/>
  <c r="K4318" i="3"/>
  <c r="K4317" i="3"/>
  <c r="K4316" i="3"/>
  <c r="K4315" i="3"/>
  <c r="K4314" i="3"/>
  <c r="K4313" i="3"/>
  <c r="K4312" i="3"/>
  <c r="K4311" i="3"/>
  <c r="K4310" i="3"/>
  <c r="K4309" i="3"/>
  <c r="K4308" i="3"/>
  <c r="K4307" i="3"/>
  <c r="K4306" i="3"/>
  <c r="K4305" i="3"/>
  <c r="K4304" i="3"/>
  <c r="K4303" i="3"/>
  <c r="K4302" i="3"/>
  <c r="K4301" i="3"/>
  <c r="K4300" i="3"/>
  <c r="K4299" i="3"/>
  <c r="K4298" i="3"/>
  <c r="K4297" i="3"/>
  <c r="K4296" i="3"/>
  <c r="K4295" i="3"/>
  <c r="K4294" i="3"/>
  <c r="K4293" i="3"/>
  <c r="K4292" i="3"/>
  <c r="K4291" i="3"/>
  <c r="K4290" i="3"/>
  <c r="K4289" i="3"/>
  <c r="K4288" i="3"/>
  <c r="K4287" i="3"/>
  <c r="K4286" i="3"/>
  <c r="K4285" i="3"/>
  <c r="K4284" i="3"/>
  <c r="K4283" i="3"/>
  <c r="K4282" i="3"/>
  <c r="K4281" i="3" l="1"/>
  <c r="L4281" i="3"/>
  <c r="N4281" i="3"/>
  <c r="H4281" i="3"/>
  <c r="N4280" i="3"/>
  <c r="N4279" i="3"/>
  <c r="N4278" i="3"/>
  <c r="N4277" i="3"/>
  <c r="N4276" i="3"/>
  <c r="N4275" i="3"/>
  <c r="N4274" i="3"/>
  <c r="N4273" i="3"/>
  <c r="N4267" i="3"/>
  <c r="N4266" i="3"/>
  <c r="N4265" i="3"/>
  <c r="N4264" i="3"/>
  <c r="N4263" i="3"/>
  <c r="N4211" i="3"/>
  <c r="N4210" i="3"/>
  <c r="N4209" i="3"/>
  <c r="N4208" i="3"/>
  <c r="N4206" i="3"/>
  <c r="N4205" i="3"/>
  <c r="N4204" i="3"/>
  <c r="N4203" i="3"/>
  <c r="N4202" i="3"/>
  <c r="N4201" i="3"/>
  <c r="N4200" i="3"/>
  <c r="N4199" i="3"/>
  <c r="N4198" i="3"/>
  <c r="N4197" i="3"/>
  <c r="N4196" i="3"/>
  <c r="N4195" i="3"/>
  <c r="N4194" i="3"/>
  <c r="N4193" i="3"/>
  <c r="N4192" i="3"/>
  <c r="N4191" i="3"/>
  <c r="N4190" i="3"/>
  <c r="N4189" i="3"/>
  <c r="N4188" i="3"/>
  <c r="N4187" i="3"/>
  <c r="N4186" i="3"/>
  <c r="N4185" i="3"/>
  <c r="N4184" i="3"/>
  <c r="N4183" i="3"/>
  <c r="N4182" i="3"/>
  <c r="N4181" i="3"/>
  <c r="N4180" i="3"/>
  <c r="N4179" i="3"/>
  <c r="N4178" i="3"/>
  <c r="N4177" i="3"/>
  <c r="N4176" i="3"/>
  <c r="N4175" i="3"/>
  <c r="N4174" i="3"/>
  <c r="N4173" i="3"/>
  <c r="N4172" i="3"/>
  <c r="N4171" i="3"/>
  <c r="N4170" i="3"/>
  <c r="N4169" i="3"/>
  <c r="N4168" i="3"/>
  <c r="N4167" i="3"/>
  <c r="N4166" i="3"/>
  <c r="N4165" i="3"/>
  <c r="N4164" i="3"/>
  <c r="N4163" i="3"/>
  <c r="N4162" i="3"/>
  <c r="N4161" i="3"/>
  <c r="N4160" i="3"/>
  <c r="N4159" i="3"/>
  <c r="N4158" i="3"/>
  <c r="N4157" i="3"/>
  <c r="N4156" i="3"/>
  <c r="L4280" i="3"/>
  <c r="L4279" i="3"/>
  <c r="L4278" i="3"/>
  <c r="L4277" i="3"/>
  <c r="L4276" i="3"/>
  <c r="L4275" i="3"/>
  <c r="L4274" i="3"/>
  <c r="L4273" i="3"/>
  <c r="L4267" i="3"/>
  <c r="L4266" i="3"/>
  <c r="L4265" i="3"/>
  <c r="L4264" i="3"/>
  <c r="L4263" i="3"/>
  <c r="L4211" i="3"/>
  <c r="L4210" i="3"/>
  <c r="L4209" i="3"/>
  <c r="L4208" i="3"/>
  <c r="L4206" i="3"/>
  <c r="L4205" i="3"/>
  <c r="L4204" i="3"/>
  <c r="L4203" i="3"/>
  <c r="L4202" i="3"/>
  <c r="L4201" i="3"/>
  <c r="L4200" i="3"/>
  <c r="L4199" i="3"/>
  <c r="L4198" i="3"/>
  <c r="L4197" i="3"/>
  <c r="L4196" i="3"/>
  <c r="L4195" i="3"/>
  <c r="L4194" i="3"/>
  <c r="L4193" i="3"/>
  <c r="L4192" i="3"/>
  <c r="L4191" i="3"/>
  <c r="L4190" i="3"/>
  <c r="L4189" i="3"/>
  <c r="L4188" i="3"/>
  <c r="L4187" i="3"/>
  <c r="L4186" i="3"/>
  <c r="L4185" i="3"/>
  <c r="L4184" i="3"/>
  <c r="L4183" i="3"/>
  <c r="L4182" i="3"/>
  <c r="L4181" i="3"/>
  <c r="L4180" i="3"/>
  <c r="L4179" i="3"/>
  <c r="L4178" i="3"/>
  <c r="L4177" i="3"/>
  <c r="L4176" i="3"/>
  <c r="L4175" i="3"/>
  <c r="L4174" i="3"/>
  <c r="L4173" i="3"/>
  <c r="L4172" i="3"/>
  <c r="L4171" i="3"/>
  <c r="L4170" i="3"/>
  <c r="L4169" i="3"/>
  <c r="L4168" i="3"/>
  <c r="L4167" i="3"/>
  <c r="L4166" i="3"/>
  <c r="L4165" i="3"/>
  <c r="L4164" i="3"/>
  <c r="L4163" i="3"/>
  <c r="L4162" i="3"/>
  <c r="L4161" i="3"/>
  <c r="L4160" i="3"/>
  <c r="L4159" i="3"/>
  <c r="L4158" i="3"/>
  <c r="L4157" i="3"/>
  <c r="L4156" i="3"/>
  <c r="N4154" i="3"/>
  <c r="L4154" i="3"/>
  <c r="K4273" i="3"/>
  <c r="K4274" i="3"/>
  <c r="K4275" i="3"/>
  <c r="K4276" i="3"/>
  <c r="K4277" i="3"/>
  <c r="K4278" i="3"/>
  <c r="K4279" i="3"/>
  <c r="K4280" i="3"/>
  <c r="H4280" i="3"/>
  <c r="H4279" i="3"/>
  <c r="H4278" i="3"/>
  <c r="H4277" i="3"/>
  <c r="H4276" i="3"/>
  <c r="H4275" i="3"/>
  <c r="H4274" i="3"/>
  <c r="H4273" i="3"/>
  <c r="K4257" i="3"/>
  <c r="L4257" i="3"/>
  <c r="N4257" i="3"/>
  <c r="K4258" i="3"/>
  <c r="L4258" i="3"/>
  <c r="N4258" i="3"/>
  <c r="K4259" i="3"/>
  <c r="L4259" i="3"/>
  <c r="N4259" i="3"/>
  <c r="K4260" i="3"/>
  <c r="L4260" i="3"/>
  <c r="N4260" i="3"/>
  <c r="K4261" i="3"/>
  <c r="L4261" i="3"/>
  <c r="N4261" i="3"/>
  <c r="K4262" i="3"/>
  <c r="L4262" i="3"/>
  <c r="N4262" i="3"/>
  <c r="K4263" i="3"/>
  <c r="K4264" i="3"/>
  <c r="K4265" i="3"/>
  <c r="K4266" i="3"/>
  <c r="K4267" i="3"/>
  <c r="K4268" i="3"/>
  <c r="K4269" i="3"/>
  <c r="K4270" i="3"/>
  <c r="K4271" i="3"/>
  <c r="K4272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57" i="3"/>
  <c r="N4155" i="3"/>
  <c r="N4153" i="3"/>
  <c r="N4152" i="3"/>
  <c r="N4151" i="3"/>
  <c r="N4150" i="3"/>
  <c r="N4149" i="3"/>
  <c r="N4148" i="3"/>
  <c r="N4147" i="3"/>
  <c r="N4146" i="3"/>
  <c r="N4145" i="3"/>
  <c r="N4144" i="3"/>
  <c r="N4143" i="3"/>
  <c r="N4142" i="3"/>
  <c r="N4141" i="3"/>
  <c r="N4140" i="3"/>
  <c r="N4139" i="3"/>
  <c r="N4138" i="3"/>
  <c r="N4137" i="3"/>
  <c r="N4136" i="3"/>
  <c r="N4135" i="3"/>
  <c r="N4126" i="3"/>
  <c r="N4125" i="3"/>
  <c r="N4124" i="3"/>
  <c r="N4115" i="3"/>
  <c r="N4114" i="3"/>
  <c r="N4113" i="3"/>
  <c r="N4112" i="3"/>
  <c r="N4111" i="3"/>
  <c r="N4110" i="3"/>
  <c r="N4109" i="3"/>
  <c r="N4108" i="3"/>
  <c r="N4107" i="3"/>
  <c r="N4106" i="3"/>
  <c r="N4105" i="3"/>
  <c r="N4104" i="3"/>
  <c r="N4103" i="3"/>
  <c r="N4102" i="3"/>
  <c r="N4101" i="3"/>
  <c r="N4100" i="3"/>
  <c r="N4099" i="3"/>
  <c r="N4097" i="3"/>
  <c r="N4096" i="3"/>
  <c r="N4095" i="3"/>
  <c r="N4092" i="3"/>
  <c r="N4091" i="3"/>
  <c r="N4090" i="3"/>
  <c r="N4089" i="3"/>
  <c r="N4088" i="3"/>
  <c r="N4087" i="3"/>
  <c r="N4086" i="3"/>
  <c r="N4085" i="3"/>
  <c r="N4084" i="3"/>
  <c r="N4083" i="3"/>
  <c r="N4082" i="3"/>
  <c r="N4081" i="3"/>
  <c r="N4078" i="3"/>
  <c r="N4077" i="3"/>
  <c r="N4076" i="3"/>
  <c r="N4075" i="3"/>
  <c r="N4074" i="3"/>
  <c r="N4073" i="3"/>
  <c r="N4072" i="3"/>
  <c r="N4071" i="3"/>
  <c r="N4070" i="3"/>
  <c r="L4155" i="3"/>
  <c r="L4153" i="3"/>
  <c r="L4152" i="3"/>
  <c r="L4151" i="3"/>
  <c r="L4150" i="3"/>
  <c r="L4149" i="3"/>
  <c r="L4148" i="3"/>
  <c r="L4147" i="3"/>
  <c r="L4146" i="3"/>
  <c r="L4145" i="3"/>
  <c r="L4144" i="3"/>
  <c r="L4143" i="3"/>
  <c r="L4142" i="3"/>
  <c r="L4141" i="3"/>
  <c r="L4140" i="3"/>
  <c r="L4139" i="3"/>
  <c r="L4138" i="3"/>
  <c r="L4137" i="3"/>
  <c r="L4136" i="3"/>
  <c r="L4135" i="3"/>
  <c r="L4126" i="3"/>
  <c r="L4125" i="3"/>
  <c r="L4124" i="3"/>
  <c r="L4115" i="3"/>
  <c r="L4114" i="3"/>
  <c r="L4113" i="3"/>
  <c r="L4112" i="3"/>
  <c r="L4111" i="3"/>
  <c r="L4110" i="3"/>
  <c r="L4109" i="3"/>
  <c r="L4108" i="3"/>
  <c r="L4107" i="3"/>
  <c r="L4106" i="3"/>
  <c r="L4105" i="3"/>
  <c r="L4104" i="3"/>
  <c r="L4103" i="3"/>
  <c r="L4102" i="3"/>
  <c r="L4101" i="3"/>
  <c r="L4100" i="3"/>
  <c r="L4099" i="3"/>
  <c r="L4097" i="3"/>
  <c r="L4096" i="3"/>
  <c r="L4095" i="3"/>
  <c r="L4092" i="3"/>
  <c r="L4091" i="3"/>
  <c r="L4090" i="3"/>
  <c r="L4089" i="3"/>
  <c r="L4088" i="3"/>
  <c r="L4087" i="3"/>
  <c r="L4086" i="3"/>
  <c r="L4085" i="3"/>
  <c r="L4084" i="3"/>
  <c r="L4083" i="3"/>
  <c r="L4082" i="3"/>
  <c r="L4081" i="3"/>
  <c r="L4078" i="3"/>
  <c r="L4077" i="3"/>
  <c r="L4076" i="3"/>
  <c r="L4075" i="3"/>
  <c r="L4074" i="3"/>
  <c r="L4073" i="3"/>
  <c r="L4072" i="3"/>
  <c r="L4071" i="3"/>
  <c r="L4070" i="3"/>
  <c r="N4060" i="3"/>
  <c r="L4060" i="3"/>
  <c r="M4277" i="3" l="1"/>
  <c r="M4275" i="3"/>
  <c r="M4276" i="3"/>
  <c r="M4273" i="3"/>
  <c r="M4274" i="3"/>
  <c r="M4279" i="3"/>
  <c r="M4280" i="3"/>
  <c r="M4278" i="3"/>
  <c r="M4281" i="3"/>
  <c r="M4266" i="3"/>
  <c r="M4265" i="3"/>
  <c r="M4263" i="3"/>
  <c r="M4259" i="3"/>
  <c r="M4257" i="3"/>
  <c r="M4260" i="3"/>
  <c r="M4262" i="3"/>
  <c r="M4258" i="3"/>
  <c r="M4261" i="3"/>
  <c r="M4264" i="3"/>
  <c r="M4267" i="3"/>
  <c r="K4256" i="3" l="1"/>
  <c r="K4255" i="3"/>
  <c r="K4254" i="3"/>
  <c r="K4253" i="3"/>
  <c r="K4252" i="3"/>
  <c r="K4251" i="3"/>
  <c r="K4250" i="3"/>
  <c r="K4249" i="3"/>
  <c r="K4248" i="3"/>
  <c r="K4247" i="3"/>
  <c r="K4246" i="3"/>
  <c r="K4245" i="3"/>
  <c r="K4244" i="3"/>
  <c r="K4243" i="3"/>
  <c r="K4242" i="3"/>
  <c r="K4241" i="3"/>
  <c r="K4240" i="3"/>
  <c r="K4239" i="3"/>
  <c r="K4238" i="3"/>
  <c r="K4237" i="3"/>
  <c r="K4236" i="3"/>
  <c r="K4235" i="3"/>
  <c r="K4234" i="3"/>
  <c r="K4233" i="3"/>
  <c r="K4232" i="3"/>
  <c r="K4231" i="3"/>
  <c r="K4230" i="3"/>
  <c r="K4229" i="3"/>
  <c r="K4228" i="3"/>
  <c r="K4227" i="3"/>
  <c r="K4226" i="3"/>
  <c r="K4225" i="3"/>
  <c r="K4224" i="3"/>
  <c r="K4223" i="3"/>
  <c r="K4222" i="3"/>
  <c r="K4221" i="3"/>
  <c r="K4220" i="3"/>
  <c r="K4219" i="3"/>
  <c r="K4218" i="3"/>
  <c r="K4217" i="3"/>
  <c r="K4216" i="3"/>
  <c r="K4215" i="3"/>
  <c r="K4214" i="3"/>
  <c r="K4213" i="3"/>
  <c r="K4212" i="3"/>
  <c r="M4211" i="3"/>
  <c r="K4211" i="3"/>
  <c r="M4210" i="3"/>
  <c r="K4210" i="3"/>
  <c r="M4209" i="3"/>
  <c r="K4209" i="3"/>
  <c r="M4208" i="3"/>
  <c r="K4208" i="3"/>
  <c r="K4207" i="3"/>
  <c r="M4206" i="3"/>
  <c r="K4206" i="3"/>
  <c r="M4205" i="3"/>
  <c r="K4205" i="3"/>
  <c r="M4204" i="3"/>
  <c r="K4204" i="3"/>
  <c r="M4203" i="3"/>
  <c r="K4203" i="3"/>
  <c r="M4202" i="3"/>
  <c r="K4202" i="3"/>
  <c r="M4201" i="3"/>
  <c r="K4201" i="3"/>
  <c r="M4200" i="3"/>
  <c r="K4200" i="3"/>
  <c r="M4199" i="3"/>
  <c r="K4199" i="3"/>
  <c r="M4198" i="3"/>
  <c r="K4198" i="3"/>
  <c r="M4197" i="3"/>
  <c r="K4197" i="3"/>
  <c r="M4196" i="3"/>
  <c r="K4196" i="3"/>
  <c r="M4195" i="3"/>
  <c r="K4195" i="3"/>
  <c r="M4194" i="3"/>
  <c r="K4194" i="3"/>
  <c r="M4193" i="3"/>
  <c r="K4193" i="3"/>
  <c r="M4192" i="3"/>
  <c r="K4192" i="3"/>
  <c r="M4191" i="3"/>
  <c r="K4191" i="3"/>
  <c r="M4190" i="3"/>
  <c r="K4190" i="3"/>
  <c r="M4189" i="3"/>
  <c r="K4189" i="3"/>
  <c r="M4188" i="3"/>
  <c r="K4188" i="3"/>
  <c r="M4187" i="3"/>
  <c r="K4187" i="3"/>
  <c r="M4186" i="3"/>
  <c r="K4186" i="3"/>
  <c r="M4185" i="3"/>
  <c r="K4185" i="3"/>
  <c r="M4184" i="3"/>
  <c r="K4184" i="3"/>
  <c r="M4183" i="3"/>
  <c r="K4183" i="3"/>
  <c r="M4182" i="3"/>
  <c r="K4182" i="3"/>
  <c r="M4181" i="3"/>
  <c r="K4181" i="3"/>
  <c r="M4180" i="3"/>
  <c r="K4180" i="3"/>
  <c r="M4179" i="3"/>
  <c r="K4179" i="3"/>
  <c r="M4178" i="3"/>
  <c r="K4178" i="3"/>
  <c r="M4177" i="3"/>
  <c r="K4177" i="3"/>
  <c r="M4176" i="3"/>
  <c r="K4176" i="3"/>
  <c r="M4175" i="3"/>
  <c r="K4175" i="3"/>
  <c r="M4174" i="3"/>
  <c r="K4174" i="3"/>
  <c r="M4173" i="3"/>
  <c r="K4173" i="3"/>
  <c r="M4172" i="3"/>
  <c r="K4172" i="3"/>
  <c r="M4171" i="3"/>
  <c r="K4171" i="3"/>
  <c r="M4170" i="3"/>
  <c r="K4170" i="3"/>
  <c r="M4169" i="3"/>
  <c r="K4169" i="3"/>
  <c r="M4168" i="3"/>
  <c r="K4168" i="3"/>
  <c r="M4167" i="3"/>
  <c r="K4167" i="3"/>
  <c r="M4166" i="3"/>
  <c r="K4166" i="3"/>
  <c r="M4165" i="3"/>
  <c r="K4165" i="3"/>
  <c r="M4164" i="3"/>
  <c r="K4164" i="3"/>
  <c r="M4163" i="3"/>
  <c r="K4163" i="3"/>
  <c r="M4162" i="3"/>
  <c r="K4162" i="3"/>
  <c r="M4161" i="3"/>
  <c r="K4161" i="3"/>
  <c r="M4160" i="3"/>
  <c r="K4160" i="3"/>
  <c r="M4159" i="3"/>
  <c r="K4159" i="3"/>
  <c r="M4158" i="3"/>
  <c r="K4158" i="3"/>
  <c r="M4157" i="3"/>
  <c r="K4157" i="3"/>
  <c r="M4156" i="3"/>
  <c r="K4156" i="3"/>
  <c r="M4155" i="3"/>
  <c r="K4155" i="3"/>
  <c r="M4154" i="3"/>
  <c r="K4154" i="3"/>
  <c r="M4153" i="3"/>
  <c r="K4153" i="3"/>
  <c r="M4152" i="3"/>
  <c r="K4152" i="3"/>
  <c r="M4151" i="3"/>
  <c r="K4151" i="3"/>
  <c r="M4150" i="3"/>
  <c r="K4150" i="3"/>
  <c r="M4149" i="3"/>
  <c r="K4149" i="3"/>
  <c r="M4148" i="3"/>
  <c r="K4148" i="3"/>
  <c r="M4147" i="3"/>
  <c r="K4147" i="3"/>
  <c r="M4146" i="3"/>
  <c r="K4146" i="3"/>
  <c r="M4145" i="3"/>
  <c r="K4145" i="3"/>
  <c r="M4144" i="3"/>
  <c r="K4144" i="3"/>
  <c r="M4143" i="3"/>
  <c r="K4143" i="3"/>
  <c r="M4142" i="3"/>
  <c r="K4142" i="3"/>
  <c r="M4141" i="3"/>
  <c r="K4141" i="3"/>
  <c r="M4140" i="3"/>
  <c r="K4140" i="3"/>
  <c r="M4139" i="3"/>
  <c r="K4139" i="3"/>
  <c r="M4138" i="3"/>
  <c r="K4138" i="3"/>
  <c r="M4137" i="3"/>
  <c r="K4137" i="3"/>
  <c r="M4136" i="3"/>
  <c r="K4136" i="3"/>
  <c r="M4135" i="3"/>
  <c r="K4135" i="3"/>
  <c r="K4127" i="3" l="1"/>
  <c r="L4127" i="3"/>
  <c r="N4127" i="3"/>
  <c r="K4128" i="3"/>
  <c r="L4128" i="3"/>
  <c r="N4128" i="3"/>
  <c r="K4129" i="3"/>
  <c r="L4129" i="3"/>
  <c r="N4129" i="3"/>
  <c r="K4130" i="3"/>
  <c r="L4130" i="3"/>
  <c r="N4130" i="3"/>
  <c r="K4131" i="3"/>
  <c r="L4131" i="3"/>
  <c r="N4131" i="3"/>
  <c r="K4132" i="3"/>
  <c r="L4132" i="3"/>
  <c r="N4132" i="3"/>
  <c r="K4133" i="3"/>
  <c r="L4133" i="3"/>
  <c r="N4133" i="3"/>
  <c r="K4134" i="3"/>
  <c r="L4134" i="3"/>
  <c r="N4134" i="3"/>
  <c r="H4134" i="3"/>
  <c r="H4133" i="3"/>
  <c r="H4132" i="3"/>
  <c r="H4131" i="3"/>
  <c r="H4130" i="3"/>
  <c r="H4129" i="3"/>
  <c r="H4128" i="3"/>
  <c r="H4127" i="3"/>
  <c r="N4123" i="3"/>
  <c r="N4122" i="3"/>
  <c r="N4121" i="3"/>
  <c r="N4120" i="3"/>
  <c r="N4119" i="3"/>
  <c r="N4118" i="3"/>
  <c r="L4123" i="3"/>
  <c r="L4122" i="3"/>
  <c r="L4121" i="3"/>
  <c r="L4120" i="3"/>
  <c r="L4119" i="3"/>
  <c r="L4118" i="3"/>
  <c r="K4126" i="3"/>
  <c r="K4125" i="3"/>
  <c r="K4124" i="3"/>
  <c r="K4123" i="3"/>
  <c r="K4122" i="3"/>
  <c r="K4121" i="3"/>
  <c r="K4120" i="3"/>
  <c r="K4119" i="3"/>
  <c r="K4118" i="3"/>
  <c r="H4119" i="3"/>
  <c r="H4120" i="3"/>
  <c r="H4121" i="3"/>
  <c r="H4122" i="3"/>
  <c r="H4123" i="3"/>
  <c r="H4124" i="3"/>
  <c r="M4124" i="3" s="1"/>
  <c r="H4125" i="3"/>
  <c r="H4126" i="3"/>
  <c r="M4126" i="3" s="1"/>
  <c r="H4118" i="3"/>
  <c r="M4131" i="3" l="1"/>
  <c r="M4130" i="3"/>
  <c r="M4118" i="3"/>
  <c r="M4123" i="3"/>
  <c r="M4120" i="3"/>
  <c r="M4121" i="3"/>
  <c r="M4122" i="3"/>
  <c r="M4134" i="3"/>
  <c r="M4125" i="3"/>
  <c r="M4129" i="3"/>
  <c r="M4132" i="3"/>
  <c r="M4128" i="3"/>
  <c r="M4133" i="3"/>
  <c r="M4119" i="3"/>
  <c r="M4127" i="3"/>
  <c r="N4098" i="3"/>
  <c r="N4094" i="3"/>
  <c r="N4093" i="3"/>
  <c r="N4080" i="3"/>
  <c r="N4079" i="3"/>
  <c r="N4069" i="3"/>
  <c r="N4068" i="3"/>
  <c r="N4067" i="3"/>
  <c r="N4066" i="3"/>
  <c r="N4065" i="3"/>
  <c r="N4064" i="3"/>
  <c r="N4063" i="3"/>
  <c r="N4062" i="3"/>
  <c r="N4061" i="3"/>
  <c r="N4059" i="3"/>
  <c r="N4058" i="3"/>
  <c r="N4057" i="3"/>
  <c r="N4056" i="3"/>
  <c r="N4055" i="3"/>
  <c r="N4054" i="3"/>
  <c r="N4053" i="3"/>
  <c r="N4052" i="3"/>
  <c r="N4051" i="3"/>
  <c r="N4050" i="3"/>
  <c r="N4049" i="3"/>
  <c r="N4048" i="3"/>
  <c r="N4047" i="3"/>
  <c r="N4046" i="3"/>
  <c r="N4045" i="3"/>
  <c r="N4044" i="3"/>
  <c r="N4043" i="3"/>
  <c r="N4042" i="3"/>
  <c r="N4041" i="3"/>
  <c r="N4040" i="3"/>
  <c r="N4039" i="3"/>
  <c r="N4038" i="3"/>
  <c r="N4037" i="3"/>
  <c r="N4036" i="3"/>
  <c r="N4035" i="3"/>
  <c r="N4034" i="3"/>
  <c r="N4033" i="3"/>
  <c r="N4032" i="3"/>
  <c r="N4031" i="3"/>
  <c r="N4030" i="3"/>
  <c r="N4029" i="3"/>
  <c r="N4028" i="3"/>
  <c r="N4027" i="3"/>
  <c r="N4026" i="3"/>
  <c r="N4025" i="3"/>
  <c r="N4024" i="3"/>
  <c r="N4023" i="3"/>
  <c r="N4022" i="3"/>
  <c r="N4021" i="3"/>
  <c r="N4020" i="3"/>
  <c r="N4019" i="3"/>
  <c r="N4018" i="3"/>
  <c r="N4017" i="3"/>
  <c r="N4016" i="3"/>
  <c r="N4015" i="3"/>
  <c r="N4014" i="3"/>
  <c r="N4013" i="3"/>
  <c r="N4012" i="3"/>
  <c r="N4011" i="3"/>
  <c r="N4007" i="3"/>
  <c r="N3983" i="3"/>
  <c r="N3969" i="3"/>
  <c r="N3968" i="3"/>
  <c r="N3967" i="3"/>
  <c r="N3966" i="3"/>
  <c r="N3965" i="3"/>
  <c r="N3964" i="3"/>
  <c r="N3963" i="3"/>
  <c r="N3962" i="3"/>
  <c r="N3961" i="3"/>
  <c r="N3960" i="3"/>
  <c r="N3959" i="3"/>
  <c r="N3958" i="3"/>
  <c r="N3957" i="3"/>
  <c r="N3956" i="3"/>
  <c r="N3955" i="3"/>
  <c r="L4098" i="3"/>
  <c r="L4094" i="3"/>
  <c r="L4093" i="3"/>
  <c r="L4080" i="3"/>
  <c r="L4079" i="3"/>
  <c r="L4069" i="3"/>
  <c r="L4068" i="3"/>
  <c r="L4067" i="3"/>
  <c r="L4066" i="3"/>
  <c r="L4065" i="3"/>
  <c r="L4064" i="3"/>
  <c r="L4063" i="3"/>
  <c r="L4062" i="3"/>
  <c r="L4061" i="3"/>
  <c r="L4059" i="3"/>
  <c r="L4058" i="3"/>
  <c r="L4057" i="3"/>
  <c r="L4056" i="3"/>
  <c r="L4055" i="3"/>
  <c r="L4054" i="3"/>
  <c r="L4053" i="3"/>
  <c r="L4052" i="3"/>
  <c r="L4051" i="3"/>
  <c r="L4050" i="3"/>
  <c r="L4049" i="3"/>
  <c r="L4048" i="3"/>
  <c r="L4047" i="3"/>
  <c r="L4046" i="3"/>
  <c r="L4045" i="3"/>
  <c r="L4044" i="3"/>
  <c r="L4043" i="3"/>
  <c r="L4042" i="3"/>
  <c r="L4041" i="3"/>
  <c r="L4040" i="3"/>
  <c r="L4039" i="3"/>
  <c r="L4038" i="3"/>
  <c r="L4037" i="3"/>
  <c r="L4036" i="3"/>
  <c r="L4035" i="3"/>
  <c r="L4034" i="3"/>
  <c r="L4033" i="3"/>
  <c r="L4032" i="3"/>
  <c r="L4031" i="3"/>
  <c r="L4030" i="3"/>
  <c r="L4029" i="3"/>
  <c r="L4028" i="3"/>
  <c r="L4027" i="3"/>
  <c r="L4026" i="3"/>
  <c r="L4025" i="3"/>
  <c r="L4024" i="3"/>
  <c r="L4023" i="3"/>
  <c r="L4022" i="3"/>
  <c r="L4021" i="3"/>
  <c r="L4020" i="3"/>
  <c r="L4019" i="3"/>
  <c r="L4018" i="3"/>
  <c r="L4017" i="3"/>
  <c r="L4016" i="3"/>
  <c r="L4015" i="3"/>
  <c r="L4014" i="3"/>
  <c r="L4013" i="3"/>
  <c r="L4012" i="3"/>
  <c r="L4011" i="3"/>
  <c r="L4007" i="3"/>
  <c r="L3983" i="3"/>
  <c r="L3969" i="3"/>
  <c r="L3968" i="3"/>
  <c r="L3967" i="3"/>
  <c r="L3966" i="3"/>
  <c r="L3965" i="3"/>
  <c r="L3964" i="3"/>
  <c r="L3963" i="3"/>
  <c r="L3962" i="3"/>
  <c r="L3961" i="3"/>
  <c r="L3960" i="3"/>
  <c r="L3959" i="3"/>
  <c r="L3958" i="3"/>
  <c r="L3957" i="3"/>
  <c r="L3956" i="3"/>
  <c r="L3955" i="3"/>
  <c r="N3954" i="3"/>
  <c r="L3954" i="3"/>
  <c r="K4117" i="3" l="1"/>
  <c r="K4116" i="3"/>
  <c r="H4117" i="3"/>
  <c r="H4116" i="3"/>
  <c r="M4115" i="3" l="1"/>
  <c r="K4115" i="3"/>
  <c r="M4114" i="3"/>
  <c r="K4114" i="3"/>
  <c r="M4113" i="3"/>
  <c r="K4113" i="3"/>
  <c r="M4112" i="3"/>
  <c r="K4112" i="3"/>
  <c r="M4111" i="3"/>
  <c r="K4111" i="3"/>
  <c r="M4110" i="3"/>
  <c r="K4110" i="3"/>
  <c r="M4109" i="3"/>
  <c r="K4109" i="3"/>
  <c r="M4108" i="3"/>
  <c r="K4108" i="3"/>
  <c r="M4107" i="3"/>
  <c r="K4107" i="3"/>
  <c r="M4106" i="3"/>
  <c r="K4106" i="3"/>
  <c r="M4105" i="3"/>
  <c r="K4105" i="3"/>
  <c r="M4104" i="3"/>
  <c r="K4104" i="3"/>
  <c r="M4103" i="3"/>
  <c r="K4103" i="3"/>
  <c r="M4102" i="3"/>
  <c r="K4102" i="3"/>
  <c r="M4101" i="3"/>
  <c r="K4101" i="3"/>
  <c r="M4100" i="3"/>
  <c r="K4100" i="3"/>
  <c r="M4099" i="3"/>
  <c r="K4099" i="3"/>
  <c r="M4098" i="3"/>
  <c r="K4098" i="3"/>
  <c r="M4097" i="3"/>
  <c r="K4097" i="3"/>
  <c r="M4096" i="3"/>
  <c r="K4096" i="3"/>
  <c r="M4095" i="3"/>
  <c r="K4095" i="3"/>
  <c r="M4094" i="3"/>
  <c r="K4094" i="3"/>
  <c r="M4093" i="3"/>
  <c r="K4093" i="3"/>
  <c r="M4092" i="3"/>
  <c r="K4092" i="3"/>
  <c r="M4091" i="3"/>
  <c r="K4091" i="3"/>
  <c r="M4090" i="3"/>
  <c r="K4090" i="3"/>
  <c r="M4089" i="3"/>
  <c r="K4089" i="3"/>
  <c r="M4088" i="3"/>
  <c r="K4088" i="3"/>
  <c r="M4087" i="3"/>
  <c r="K4087" i="3"/>
  <c r="M4086" i="3"/>
  <c r="K4086" i="3"/>
  <c r="M4085" i="3"/>
  <c r="K4085" i="3"/>
  <c r="M4084" i="3"/>
  <c r="K4084" i="3"/>
  <c r="M4083" i="3"/>
  <c r="K4083" i="3"/>
  <c r="M4082" i="3"/>
  <c r="K4082" i="3"/>
  <c r="M4081" i="3"/>
  <c r="K4081" i="3"/>
  <c r="M4080" i="3"/>
  <c r="K4080" i="3"/>
  <c r="M4079" i="3"/>
  <c r="K4079" i="3"/>
  <c r="M4078" i="3"/>
  <c r="K4078" i="3"/>
  <c r="M4077" i="3"/>
  <c r="K4077" i="3"/>
  <c r="M4076" i="3"/>
  <c r="K4076" i="3"/>
  <c r="M4075" i="3"/>
  <c r="K4075" i="3"/>
  <c r="M4074" i="3"/>
  <c r="K4074" i="3"/>
  <c r="M4073" i="3"/>
  <c r="K4073" i="3"/>
  <c r="M4072" i="3"/>
  <c r="K4072" i="3"/>
  <c r="M4071" i="3"/>
  <c r="K4071" i="3"/>
  <c r="M4070" i="3"/>
  <c r="K4070" i="3"/>
  <c r="M4069" i="3"/>
  <c r="K4069" i="3"/>
  <c r="M4068" i="3"/>
  <c r="K4068" i="3"/>
  <c r="M4067" i="3"/>
  <c r="K4067" i="3"/>
  <c r="M4066" i="3"/>
  <c r="K4066" i="3"/>
  <c r="M4065" i="3"/>
  <c r="K4065" i="3"/>
  <c r="M4064" i="3"/>
  <c r="K4064" i="3"/>
  <c r="M4063" i="3"/>
  <c r="K4063" i="3"/>
  <c r="M4062" i="3"/>
  <c r="K4062" i="3"/>
  <c r="M4061" i="3"/>
  <c r="K4061" i="3"/>
  <c r="M4060" i="3"/>
  <c r="K4060" i="3"/>
  <c r="M4059" i="3"/>
  <c r="K4059" i="3"/>
  <c r="M4058" i="3"/>
  <c r="K4058" i="3"/>
  <c r="M4057" i="3"/>
  <c r="K4057" i="3"/>
  <c r="M4056" i="3"/>
  <c r="K4056" i="3"/>
  <c r="M4055" i="3"/>
  <c r="K4055" i="3"/>
  <c r="M4054" i="3"/>
  <c r="K4054" i="3"/>
  <c r="M4053" i="3"/>
  <c r="K4053" i="3"/>
  <c r="M4052" i="3"/>
  <c r="K4052" i="3"/>
  <c r="M4051" i="3"/>
  <c r="K4051" i="3"/>
  <c r="M4050" i="3"/>
  <c r="K4050" i="3"/>
  <c r="M4049" i="3"/>
  <c r="K4049" i="3"/>
  <c r="M4048" i="3"/>
  <c r="K4048" i="3"/>
  <c r="M4047" i="3"/>
  <c r="K4047" i="3"/>
  <c r="M4046" i="3"/>
  <c r="K4046" i="3"/>
  <c r="M4045" i="3"/>
  <c r="K4045" i="3"/>
  <c r="M4044" i="3"/>
  <c r="K4044" i="3"/>
  <c r="M4043" i="3"/>
  <c r="K4043" i="3"/>
  <c r="M4042" i="3"/>
  <c r="K4042" i="3"/>
  <c r="M4041" i="3"/>
  <c r="K4041" i="3"/>
  <c r="M4040" i="3"/>
  <c r="K4040" i="3"/>
  <c r="M4039" i="3"/>
  <c r="K4039" i="3"/>
  <c r="M4038" i="3"/>
  <c r="K4038" i="3"/>
  <c r="M4037" i="3"/>
  <c r="K4037" i="3"/>
  <c r="M4036" i="3"/>
  <c r="K4036" i="3"/>
  <c r="M4035" i="3"/>
  <c r="K4035" i="3"/>
  <c r="M4034" i="3"/>
  <c r="K4034" i="3"/>
  <c r="M4033" i="3"/>
  <c r="K4033" i="3"/>
  <c r="M4032" i="3"/>
  <c r="K4032" i="3"/>
  <c r="M4031" i="3"/>
  <c r="K4031" i="3"/>
  <c r="M4030" i="3"/>
  <c r="K4030" i="3"/>
  <c r="M4029" i="3"/>
  <c r="K4029" i="3"/>
  <c r="M4028" i="3"/>
  <c r="K4028" i="3"/>
  <c r="M4027" i="3"/>
  <c r="K4027" i="3"/>
  <c r="M4026" i="3"/>
  <c r="K4026" i="3"/>
  <c r="M4025" i="3"/>
  <c r="K4025" i="3"/>
  <c r="M4024" i="3"/>
  <c r="K4024" i="3"/>
  <c r="M4023" i="3"/>
  <c r="K4023" i="3"/>
  <c r="M4022" i="3"/>
  <c r="K4022" i="3"/>
  <c r="M4021" i="3"/>
  <c r="K4021" i="3"/>
  <c r="M4020" i="3"/>
  <c r="K4020" i="3"/>
  <c r="M4019" i="3"/>
  <c r="K4019" i="3"/>
  <c r="M4018" i="3"/>
  <c r="K4018" i="3"/>
  <c r="M4017" i="3"/>
  <c r="K4017" i="3"/>
  <c r="M4016" i="3"/>
  <c r="K4016" i="3"/>
  <c r="M4015" i="3"/>
  <c r="K4015" i="3"/>
  <c r="M4014" i="3"/>
  <c r="K4014" i="3"/>
  <c r="M4013" i="3"/>
  <c r="K4013" i="3"/>
  <c r="M4012" i="3"/>
  <c r="K4012" i="3"/>
  <c r="M4011" i="3"/>
  <c r="K4011" i="3"/>
  <c r="K4010" i="3"/>
  <c r="K4009" i="3"/>
  <c r="K4008" i="3"/>
  <c r="M4007" i="3"/>
  <c r="K4007" i="3"/>
  <c r="K4006" i="3"/>
  <c r="K4005" i="3"/>
  <c r="K4004" i="3"/>
  <c r="K4003" i="3"/>
  <c r="K4002" i="3"/>
  <c r="K4001" i="3"/>
  <c r="K4000" i="3"/>
  <c r="K3999" i="3"/>
  <c r="K3998" i="3"/>
  <c r="K3997" i="3"/>
  <c r="K3996" i="3"/>
  <c r="K3995" i="3"/>
  <c r="K3994" i="3"/>
  <c r="K3993" i="3"/>
  <c r="K3992" i="3"/>
  <c r="K3991" i="3"/>
  <c r="K3990" i="3"/>
  <c r="K3989" i="3"/>
  <c r="K3988" i="3"/>
  <c r="K3987" i="3"/>
  <c r="K3986" i="3"/>
  <c r="K3985" i="3"/>
  <c r="K3984" i="3"/>
  <c r="M3983" i="3"/>
  <c r="K3983" i="3"/>
  <c r="K3982" i="3"/>
  <c r="K3981" i="3"/>
  <c r="K3980" i="3"/>
  <c r="K3979" i="3"/>
  <c r="K3978" i="3"/>
  <c r="K3977" i="3"/>
  <c r="K3976" i="3"/>
  <c r="K3975" i="3"/>
  <c r="K3974" i="3"/>
  <c r="K3973" i="3"/>
  <c r="K3972" i="3"/>
  <c r="K3971" i="3"/>
  <c r="K3970" i="3"/>
  <c r="M3969" i="3"/>
  <c r="K3969" i="3"/>
  <c r="M3968" i="3"/>
  <c r="K3968" i="3"/>
  <c r="M3967" i="3"/>
  <c r="K3967" i="3"/>
  <c r="M3966" i="3"/>
  <c r="K3966" i="3"/>
  <c r="M3965" i="3"/>
  <c r="K3965" i="3"/>
  <c r="M3964" i="3"/>
  <c r="K3964" i="3"/>
  <c r="M3963" i="3"/>
  <c r="K3963" i="3"/>
  <c r="M3962" i="3"/>
  <c r="K3962" i="3"/>
  <c r="M3961" i="3"/>
  <c r="K3961" i="3"/>
  <c r="M3960" i="3"/>
  <c r="K3960" i="3"/>
  <c r="M3959" i="3"/>
  <c r="K3959" i="3"/>
  <c r="M3958" i="3"/>
  <c r="K3958" i="3"/>
  <c r="M3957" i="3"/>
  <c r="K3957" i="3"/>
  <c r="M3956" i="3"/>
  <c r="K3956" i="3"/>
  <c r="M3955" i="3"/>
  <c r="K3955" i="3"/>
  <c r="M3954" i="3"/>
  <c r="K3954" i="3"/>
  <c r="K3953" i="3" l="1"/>
  <c r="H3953" i="3"/>
  <c r="K3925" i="3"/>
  <c r="L3925" i="3"/>
  <c r="M3925" i="3" s="1"/>
  <c r="N3925" i="3"/>
  <c r="K3926" i="3"/>
  <c r="L3926" i="3"/>
  <c r="M3926" i="3" s="1"/>
  <c r="N3926" i="3"/>
  <c r="K3927" i="3"/>
  <c r="L3927" i="3"/>
  <c r="M3927" i="3" s="1"/>
  <c r="N3927" i="3"/>
  <c r="K3928" i="3"/>
  <c r="L3928" i="3"/>
  <c r="M3928" i="3" s="1"/>
  <c r="N3928" i="3"/>
  <c r="K3929" i="3"/>
  <c r="K3930" i="3"/>
  <c r="K3931" i="3"/>
  <c r="L3931" i="3"/>
  <c r="M3931" i="3" s="1"/>
  <c r="N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L3946" i="3"/>
  <c r="M3946" i="3" s="1"/>
  <c r="N3946" i="3"/>
  <c r="K3947" i="3"/>
  <c r="K3948" i="3"/>
  <c r="K3949" i="3"/>
  <c r="K3950" i="3"/>
  <c r="K3951" i="3"/>
  <c r="K3952" i="3"/>
  <c r="K3924" i="3" l="1"/>
  <c r="K3923" i="3"/>
  <c r="K3922" i="3"/>
  <c r="K3921" i="3"/>
  <c r="K3920" i="3"/>
  <c r="K3919" i="3"/>
  <c r="K3918" i="3"/>
  <c r="K3917" i="3"/>
  <c r="K3916" i="3"/>
  <c r="K3915" i="3"/>
  <c r="K3914" i="3"/>
  <c r="K3913" i="3"/>
  <c r="K3912" i="3"/>
  <c r="K3911" i="3"/>
  <c r="K3910" i="3"/>
  <c r="K3909" i="3"/>
  <c r="K3908" i="3"/>
  <c r="K3907" i="3"/>
  <c r="K3906" i="3"/>
  <c r="K3905" i="3"/>
  <c r="K3904" i="3"/>
  <c r="K3903" i="3"/>
  <c r="K3902" i="3"/>
  <c r="K3901" i="3"/>
  <c r="K3900" i="3"/>
  <c r="K3899" i="3"/>
  <c r="K3898" i="3"/>
  <c r="K3897" i="3"/>
  <c r="K3896" i="3"/>
  <c r="K3895" i="3"/>
  <c r="K3894" i="3"/>
  <c r="K3893" i="3"/>
  <c r="K3892" i="3"/>
  <c r="K3891" i="3"/>
  <c r="K3890" i="3"/>
  <c r="K3889" i="3"/>
  <c r="K3888" i="3"/>
  <c r="K3887" i="3"/>
  <c r="K3886" i="3"/>
  <c r="K3885" i="3"/>
  <c r="K3884" i="3"/>
  <c r="K3883" i="3"/>
  <c r="K3882" i="3"/>
  <c r="K3881" i="3"/>
  <c r="K3880" i="3"/>
  <c r="K3879" i="3"/>
  <c r="K3878" i="3"/>
  <c r="K3877" i="3"/>
  <c r="K3876" i="3"/>
  <c r="K3875" i="3"/>
  <c r="K3874" i="3"/>
  <c r="K3873" i="3"/>
  <c r="K3872" i="3"/>
  <c r="K3871" i="3"/>
  <c r="K3870" i="3"/>
  <c r="K3869" i="3"/>
  <c r="K3868" i="3"/>
  <c r="K3867" i="3"/>
  <c r="K3866" i="3"/>
  <c r="K3865" i="3"/>
  <c r="K3864" i="3"/>
  <c r="K3863" i="3"/>
  <c r="K3862" i="3"/>
  <c r="K3861" i="3"/>
  <c r="K3860" i="3"/>
  <c r="K3859" i="3"/>
  <c r="K3858" i="3"/>
  <c r="K3857" i="3"/>
  <c r="K3856" i="3"/>
  <c r="K3855" i="3"/>
  <c r="K3854" i="3"/>
  <c r="K3853" i="3"/>
  <c r="K3852" i="3"/>
  <c r="K3851" i="3"/>
  <c r="K3850" i="3"/>
  <c r="K3849" i="3"/>
  <c r="K3848" i="3"/>
  <c r="K3847" i="3"/>
  <c r="K3846" i="3"/>
  <c r="K3845" i="3"/>
  <c r="K3844" i="3"/>
  <c r="K3843" i="3"/>
  <c r="K3842" i="3"/>
  <c r="K3841" i="3"/>
  <c r="K3840" i="3"/>
  <c r="K3839" i="3"/>
  <c r="K3838" i="3"/>
  <c r="K3837" i="3"/>
  <c r="K3836" i="3"/>
  <c r="K3835" i="3"/>
  <c r="K3834" i="3"/>
  <c r="K3833" i="3"/>
  <c r="K3832" i="3"/>
  <c r="K3831" i="3"/>
  <c r="K3830" i="3"/>
  <c r="K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829" i="3"/>
  <c r="K3815" i="3" l="1"/>
  <c r="L3815" i="3"/>
  <c r="N3815" i="3"/>
  <c r="K3816" i="3"/>
  <c r="K3817" i="3"/>
  <c r="K3818" i="3"/>
  <c r="K3819" i="3"/>
  <c r="K3820" i="3"/>
  <c r="L3820" i="3"/>
  <c r="N3820" i="3"/>
  <c r="K3821" i="3"/>
  <c r="L3821" i="3"/>
  <c r="N3821" i="3"/>
  <c r="K3822" i="3"/>
  <c r="L3822" i="3"/>
  <c r="N3822" i="3"/>
  <c r="K3823" i="3"/>
  <c r="K3824" i="3"/>
  <c r="K3825" i="3"/>
  <c r="K3826" i="3"/>
  <c r="K3827" i="3"/>
  <c r="K3828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15" i="3"/>
  <c r="M3822" i="3" l="1"/>
  <c r="M3815" i="3"/>
  <c r="M3821" i="3"/>
  <c r="M3820" i="3"/>
  <c r="K3809" i="3"/>
  <c r="K3810" i="3"/>
  <c r="K3811" i="3"/>
  <c r="K3812" i="3"/>
  <c r="K3813" i="3"/>
  <c r="K3814" i="3"/>
  <c r="H3809" i="3"/>
  <c r="H3810" i="3"/>
  <c r="H3811" i="3"/>
  <c r="H3812" i="3"/>
  <c r="H3813" i="3"/>
  <c r="H3814" i="3"/>
  <c r="K3706" i="3" l="1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N3675" i="3" l="1"/>
  <c r="L3675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H3705" i="3"/>
  <c r="H3704" i="3"/>
  <c r="H3703" i="3"/>
  <c r="H3702" i="3"/>
  <c r="H3701" i="3"/>
  <c r="H3700" i="3"/>
  <c r="H3699" i="3"/>
  <c r="H3698" i="3"/>
  <c r="H3697" i="3"/>
  <c r="H3696" i="3"/>
  <c r="H3695" i="3"/>
  <c r="H3694" i="3"/>
  <c r="H3693" i="3"/>
  <c r="H3692" i="3"/>
  <c r="H3691" i="3"/>
  <c r="H3690" i="3"/>
  <c r="H3689" i="3"/>
  <c r="H3688" i="3"/>
  <c r="H3687" i="3"/>
  <c r="H3686" i="3"/>
  <c r="H3685" i="3"/>
  <c r="H3684" i="3"/>
  <c r="H3683" i="3"/>
  <c r="H3682" i="3"/>
  <c r="H3681" i="3"/>
  <c r="H3680" i="3"/>
  <c r="H3679" i="3"/>
  <c r="H3678" i="3"/>
  <c r="H3677" i="3"/>
  <c r="H3676" i="3"/>
  <c r="H3675" i="3"/>
  <c r="M3675" i="3" l="1"/>
  <c r="K3669" i="3"/>
  <c r="K3670" i="3"/>
  <c r="K3671" i="3"/>
  <c r="K3672" i="3"/>
  <c r="K3673" i="3"/>
  <c r="K3674" i="3"/>
  <c r="H3669" i="3"/>
  <c r="H3670" i="3"/>
  <c r="H3671" i="3"/>
  <c r="H3672" i="3"/>
  <c r="H3673" i="3"/>
  <c r="H3674" i="3"/>
  <c r="K3561" i="3" l="1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561" i="3"/>
  <c r="K3556" i="3" l="1"/>
  <c r="K3557" i="3"/>
  <c r="K3558" i="3"/>
  <c r="K3559" i="3"/>
  <c r="K3560" i="3"/>
  <c r="H3556" i="3"/>
  <c r="H3557" i="3"/>
  <c r="H3558" i="3"/>
  <c r="H3559" i="3"/>
  <c r="H3560" i="3"/>
  <c r="K3554" i="3"/>
  <c r="K3555" i="3"/>
  <c r="H3554" i="3"/>
  <c r="H3555" i="3"/>
  <c r="H3553" i="3"/>
  <c r="H3552" i="3"/>
  <c r="H3551" i="3"/>
  <c r="H3550" i="3"/>
  <c r="H3549" i="3"/>
  <c r="H3548" i="3"/>
  <c r="H3547" i="3"/>
  <c r="H3546" i="3"/>
  <c r="H3545" i="3"/>
  <c r="H3544" i="3"/>
  <c r="K3553" i="3"/>
  <c r="K3552" i="3"/>
  <c r="K3551" i="3"/>
  <c r="K3550" i="3"/>
  <c r="K3549" i="3"/>
  <c r="K3548" i="3"/>
  <c r="K3547" i="3"/>
  <c r="K3546" i="3"/>
  <c r="K3545" i="3"/>
  <c r="K3544" i="3"/>
  <c r="K3543" i="3" l="1"/>
  <c r="H3543" i="3"/>
  <c r="K3542" i="3" l="1"/>
  <c r="H3542" i="3"/>
  <c r="K3541" i="3" l="1"/>
  <c r="K3540" i="3"/>
  <c r="K3539" i="3"/>
  <c r="K3538" i="3"/>
  <c r="K3537" i="3"/>
  <c r="K3536" i="3"/>
  <c r="K3535" i="3"/>
  <c r="K3534" i="3"/>
  <c r="K3533" i="3"/>
  <c r="K3532" i="3"/>
  <c r="K3531" i="3"/>
  <c r="K3530" i="3"/>
  <c r="K3529" i="3"/>
  <c r="K3528" i="3"/>
  <c r="K3527" i="3"/>
  <c r="K3526" i="3"/>
  <c r="K3525" i="3"/>
  <c r="K3524" i="3"/>
  <c r="K3523" i="3"/>
  <c r="K3522" i="3"/>
  <c r="K3521" i="3"/>
  <c r="K3520" i="3"/>
  <c r="K3519" i="3"/>
  <c r="K3518" i="3"/>
  <c r="K3517" i="3"/>
  <c r="K3516" i="3"/>
  <c r="K3515" i="3"/>
  <c r="K3514" i="3"/>
  <c r="K3513" i="3"/>
  <c r="K3512" i="3"/>
  <c r="K3511" i="3"/>
  <c r="K3510" i="3"/>
  <c r="K3509" i="3"/>
  <c r="K3508" i="3"/>
  <c r="K3507" i="3"/>
  <c r="K3506" i="3"/>
  <c r="K3505" i="3"/>
  <c r="K3504" i="3"/>
  <c r="K3503" i="3"/>
  <c r="K3502" i="3"/>
  <c r="K3501" i="3"/>
  <c r="K3500" i="3"/>
  <c r="K3499" i="3"/>
  <c r="K3498" i="3"/>
  <c r="K3497" i="3"/>
  <c r="K3496" i="3"/>
  <c r="K3495" i="3"/>
  <c r="K3494" i="3"/>
  <c r="K3493" i="3"/>
  <c r="K3492" i="3"/>
  <c r="K3491" i="3"/>
  <c r="K3490" i="3"/>
  <c r="K3489" i="3"/>
  <c r="K3488" i="3"/>
  <c r="K3487" i="3"/>
  <c r="K3486" i="3"/>
  <c r="K3485" i="3"/>
  <c r="K3484" i="3"/>
  <c r="K3483" i="3"/>
  <c r="K3482" i="3"/>
  <c r="K3481" i="3"/>
  <c r="K3480" i="3"/>
  <c r="K3479" i="3"/>
  <c r="K3478" i="3"/>
  <c r="K3477" i="3"/>
  <c r="K3476" i="3"/>
  <c r="K3475" i="3"/>
  <c r="K3474" i="3"/>
  <c r="K3473" i="3"/>
  <c r="K3472" i="3"/>
  <c r="K3471" i="3"/>
  <c r="K3470" i="3"/>
  <c r="K3469" i="3"/>
  <c r="K3468" i="3"/>
  <c r="K3467" i="3"/>
  <c r="K3466" i="3"/>
  <c r="K3465" i="3"/>
  <c r="K3464" i="3"/>
  <c r="K3463" i="3"/>
  <c r="K3462" i="3"/>
  <c r="K3461" i="3"/>
  <c r="K3460" i="3"/>
  <c r="K3459" i="3"/>
  <c r="K3458" i="3"/>
  <c r="K3457" i="3"/>
  <c r="K3456" i="3"/>
  <c r="K3455" i="3"/>
  <c r="K3454" i="3"/>
  <c r="K3453" i="3"/>
  <c r="K3452" i="3"/>
  <c r="K3451" i="3"/>
  <c r="K3450" i="3"/>
  <c r="K3449" i="3"/>
  <c r="K3448" i="3"/>
  <c r="K3447" i="3"/>
  <c r="K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446" i="3"/>
  <c r="N3440" i="3" l="1"/>
  <c r="N3439" i="3"/>
  <c r="N3438" i="3"/>
  <c r="N3437" i="3"/>
  <c r="N3436" i="3"/>
  <c r="L3440" i="3"/>
  <c r="L3439" i="3"/>
  <c r="L3438" i="3"/>
  <c r="L3437" i="3"/>
  <c r="L3436" i="3"/>
  <c r="K3445" i="3"/>
  <c r="K3444" i="3"/>
  <c r="K3443" i="3"/>
  <c r="K3442" i="3"/>
  <c r="K3441" i="3"/>
  <c r="K3440" i="3"/>
  <c r="K3439" i="3"/>
  <c r="K3438" i="3"/>
  <c r="K3437" i="3"/>
  <c r="K3436" i="3"/>
  <c r="K3435" i="3"/>
  <c r="K3434" i="3"/>
  <c r="K3433" i="3"/>
  <c r="K3432" i="3"/>
  <c r="K3431" i="3"/>
  <c r="K3430" i="3"/>
  <c r="K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29" i="3"/>
  <c r="K3426" i="3" l="1"/>
  <c r="K3427" i="3"/>
  <c r="K3428" i="3"/>
  <c r="H3428" i="3"/>
  <c r="H3427" i="3"/>
  <c r="H3426" i="3"/>
  <c r="H3315" i="3"/>
  <c r="K3425" i="3" l="1"/>
  <c r="H3425" i="3"/>
  <c r="K3315" i="3" l="1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N3314" i="3" l="1"/>
  <c r="N3313" i="3"/>
  <c r="N3312" i="3"/>
  <c r="N3311" i="3"/>
  <c r="N3310" i="3"/>
  <c r="N3309" i="3"/>
  <c r="N3308" i="3"/>
  <c r="N3307" i="3"/>
  <c r="N3306" i="3"/>
  <c r="N3305" i="3"/>
  <c r="N3304" i="3"/>
  <c r="N3303" i="3"/>
  <c r="N3302" i="3"/>
  <c r="N3301" i="3"/>
  <c r="N3300" i="3"/>
  <c r="N3299" i="3"/>
  <c r="N3297" i="3"/>
  <c r="N3296" i="3"/>
  <c r="N3292" i="3"/>
  <c r="N3291" i="3"/>
  <c r="N3290" i="3"/>
  <c r="N3289" i="3"/>
  <c r="N3288" i="3"/>
  <c r="N3287" i="3"/>
  <c r="N3286" i="3"/>
  <c r="N3285" i="3"/>
  <c r="N3284" i="3"/>
  <c r="N3283" i="3"/>
  <c r="N3282" i="3"/>
  <c r="N3281" i="3"/>
  <c r="N3280" i="3"/>
  <c r="N3279" i="3"/>
  <c r="N3278" i="3"/>
  <c r="N3277" i="3"/>
  <c r="N3276" i="3"/>
  <c r="N3275" i="3"/>
  <c r="N3274" i="3"/>
  <c r="N3273" i="3"/>
  <c r="N3272" i="3"/>
  <c r="N3271" i="3"/>
  <c r="N3270" i="3"/>
  <c r="N3269" i="3"/>
  <c r="N3268" i="3"/>
  <c r="N3267" i="3"/>
  <c r="N3266" i="3"/>
  <c r="N3265" i="3"/>
  <c r="N3264" i="3"/>
  <c r="N3263" i="3"/>
  <c r="N3262" i="3"/>
  <c r="N3261" i="3"/>
  <c r="N3260" i="3"/>
  <c r="N3258" i="3"/>
  <c r="N3257" i="3"/>
  <c r="N3256" i="3"/>
  <c r="N3255" i="3"/>
  <c r="N3254" i="3"/>
  <c r="N3253" i="3"/>
  <c r="N3252" i="3"/>
  <c r="N3251" i="3"/>
  <c r="N3250" i="3"/>
  <c r="N3249" i="3"/>
  <c r="N3245" i="3"/>
  <c r="N3244" i="3"/>
  <c r="N3243" i="3"/>
  <c r="N3242" i="3"/>
  <c r="N3241" i="3"/>
  <c r="N3240" i="3"/>
  <c r="N3239" i="3"/>
  <c r="N3238" i="3"/>
  <c r="N3237" i="3"/>
  <c r="N3236" i="3"/>
  <c r="N3235" i="3"/>
  <c r="N3234" i="3"/>
  <c r="N3233" i="3"/>
  <c r="N3232" i="3"/>
  <c r="N3231" i="3"/>
  <c r="N3230" i="3"/>
  <c r="N3229" i="3"/>
  <c r="N3228" i="3"/>
  <c r="N3227" i="3"/>
  <c r="N3226" i="3"/>
  <c r="N3225" i="3"/>
  <c r="N3224" i="3"/>
  <c r="N3223" i="3"/>
  <c r="N3222" i="3"/>
  <c r="N3221" i="3"/>
  <c r="N3220" i="3"/>
  <c r="N3219" i="3"/>
  <c r="N3217" i="3"/>
  <c r="N3216" i="3"/>
  <c r="N3215" i="3"/>
  <c r="N3194" i="3"/>
  <c r="N3193" i="3"/>
  <c r="N3189" i="3"/>
  <c r="N3187" i="3"/>
  <c r="L3314" i="3"/>
  <c r="L3313" i="3"/>
  <c r="L3312" i="3"/>
  <c r="L3311" i="3"/>
  <c r="L3310" i="3"/>
  <c r="L3309" i="3"/>
  <c r="L3308" i="3"/>
  <c r="L3307" i="3"/>
  <c r="L3306" i="3"/>
  <c r="L3305" i="3"/>
  <c r="L3304" i="3"/>
  <c r="L3303" i="3"/>
  <c r="L3302" i="3"/>
  <c r="L3301" i="3"/>
  <c r="L3300" i="3"/>
  <c r="L3299" i="3"/>
  <c r="L3297" i="3"/>
  <c r="L3296" i="3"/>
  <c r="L3292" i="3"/>
  <c r="L3291" i="3"/>
  <c r="L3290" i="3"/>
  <c r="L3289" i="3"/>
  <c r="L3288" i="3"/>
  <c r="L3287" i="3"/>
  <c r="L3286" i="3"/>
  <c r="L3285" i="3"/>
  <c r="L3284" i="3"/>
  <c r="L3283" i="3"/>
  <c r="L3282" i="3"/>
  <c r="L3281" i="3"/>
  <c r="L3280" i="3"/>
  <c r="L3279" i="3"/>
  <c r="L3278" i="3"/>
  <c r="L3277" i="3"/>
  <c r="L3276" i="3"/>
  <c r="L3275" i="3"/>
  <c r="L3274" i="3"/>
  <c r="L3273" i="3"/>
  <c r="L3272" i="3"/>
  <c r="L3271" i="3"/>
  <c r="L3270" i="3"/>
  <c r="L3269" i="3"/>
  <c r="L3268" i="3"/>
  <c r="L3267" i="3"/>
  <c r="L3266" i="3"/>
  <c r="L3265" i="3"/>
  <c r="L3264" i="3"/>
  <c r="L3263" i="3"/>
  <c r="L3262" i="3"/>
  <c r="L3261" i="3"/>
  <c r="L3260" i="3"/>
  <c r="L3258" i="3"/>
  <c r="L3257" i="3"/>
  <c r="L3256" i="3"/>
  <c r="L3255" i="3"/>
  <c r="L3254" i="3"/>
  <c r="L3253" i="3"/>
  <c r="L3252" i="3"/>
  <c r="L3251" i="3"/>
  <c r="L3250" i="3"/>
  <c r="L3249" i="3"/>
  <c r="L3245" i="3"/>
  <c r="L3244" i="3"/>
  <c r="L3243" i="3"/>
  <c r="L3242" i="3"/>
  <c r="L3241" i="3"/>
  <c r="L3240" i="3"/>
  <c r="L3239" i="3"/>
  <c r="L3238" i="3"/>
  <c r="L3237" i="3"/>
  <c r="L3236" i="3"/>
  <c r="L3235" i="3"/>
  <c r="L3234" i="3"/>
  <c r="L3233" i="3"/>
  <c r="L3232" i="3"/>
  <c r="L3231" i="3"/>
  <c r="L3230" i="3"/>
  <c r="L3229" i="3"/>
  <c r="L3228" i="3"/>
  <c r="L3227" i="3"/>
  <c r="L3226" i="3"/>
  <c r="L3225" i="3"/>
  <c r="L3224" i="3"/>
  <c r="L3223" i="3"/>
  <c r="L3222" i="3"/>
  <c r="L3221" i="3"/>
  <c r="L3220" i="3"/>
  <c r="L3219" i="3"/>
  <c r="L3217" i="3"/>
  <c r="L3216" i="3"/>
  <c r="L3215" i="3"/>
  <c r="L3194" i="3"/>
  <c r="L3193" i="3"/>
  <c r="L3189" i="3"/>
  <c r="L3187" i="3"/>
  <c r="N3170" i="3"/>
  <c r="L3170" i="3"/>
  <c r="K3306" i="3"/>
  <c r="K3307" i="3"/>
  <c r="K3308" i="3"/>
  <c r="K3309" i="3"/>
  <c r="K3310" i="3"/>
  <c r="K3311" i="3"/>
  <c r="K3312" i="3"/>
  <c r="K3313" i="3"/>
  <c r="K3314" i="3"/>
  <c r="H3307" i="3"/>
  <c r="H3308" i="3"/>
  <c r="H3309" i="3"/>
  <c r="H3310" i="3"/>
  <c r="H3311" i="3"/>
  <c r="H3312" i="3"/>
  <c r="H3313" i="3"/>
  <c r="H3314" i="3"/>
  <c r="H3306" i="3"/>
  <c r="K3299" i="3"/>
  <c r="K3300" i="3"/>
  <c r="K3301" i="3"/>
  <c r="K3302" i="3"/>
  <c r="K3303" i="3"/>
  <c r="K3304" i="3"/>
  <c r="K3305" i="3"/>
  <c r="H3300" i="3"/>
  <c r="H3301" i="3"/>
  <c r="H3302" i="3"/>
  <c r="H3303" i="3"/>
  <c r="H3304" i="3"/>
  <c r="H3305" i="3"/>
  <c r="H3299" i="3"/>
  <c r="K3194" i="3" l="1"/>
  <c r="H3194" i="3"/>
  <c r="K3172" i="3" l="1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171" i="3" l="1"/>
  <c r="H3171" i="3"/>
  <c r="K3170" i="3"/>
  <c r="H3170" i="3"/>
  <c r="V3170" i="3" s="1"/>
  <c r="K3169" i="3"/>
  <c r="K3168" i="3"/>
  <c r="H3169" i="3"/>
  <c r="H3168" i="3"/>
  <c r="K3167" i="3" l="1"/>
  <c r="H3167" i="3"/>
  <c r="K3166" i="3" l="1"/>
  <c r="K3165" i="3"/>
  <c r="K3164" i="3"/>
  <c r="K3163" i="3"/>
  <c r="K3162" i="3"/>
  <c r="K3161" i="3"/>
  <c r="K3160" i="3"/>
  <c r="K3159" i="3"/>
  <c r="K3158" i="3"/>
  <c r="K3157" i="3"/>
  <c r="K3156" i="3"/>
  <c r="K3155" i="3"/>
  <c r="K3154" i="3"/>
  <c r="K3153" i="3"/>
  <c r="K3152" i="3"/>
  <c r="K3151" i="3"/>
  <c r="K3150" i="3"/>
  <c r="K3149" i="3"/>
  <c r="K3148" i="3"/>
  <c r="K3147" i="3"/>
  <c r="K3146" i="3"/>
  <c r="K3145" i="3"/>
  <c r="K3144" i="3"/>
  <c r="K3143" i="3"/>
  <c r="K3142" i="3"/>
  <c r="K3141" i="3"/>
  <c r="K3140" i="3"/>
  <c r="K3139" i="3"/>
  <c r="K3138" i="3"/>
  <c r="K3137" i="3"/>
  <c r="K3136" i="3"/>
  <c r="K3135" i="3"/>
  <c r="K3134" i="3"/>
  <c r="K3133" i="3"/>
  <c r="K3132" i="3"/>
  <c r="K3131" i="3"/>
  <c r="K3130" i="3"/>
  <c r="K3129" i="3"/>
  <c r="K3128" i="3"/>
  <c r="K3127" i="3"/>
  <c r="K3126" i="3"/>
  <c r="K3125" i="3"/>
  <c r="K3124" i="3"/>
  <c r="K3123" i="3"/>
  <c r="K3122" i="3"/>
  <c r="K3121" i="3"/>
  <c r="K3120" i="3"/>
  <c r="K3119" i="3"/>
  <c r="K3118" i="3"/>
  <c r="K3117" i="3"/>
  <c r="K3116" i="3"/>
  <c r="K3115" i="3"/>
  <c r="K3114" i="3"/>
  <c r="K3113" i="3"/>
  <c r="K3112" i="3"/>
  <c r="K3111" i="3"/>
  <c r="K3110" i="3"/>
  <c r="K3109" i="3"/>
  <c r="K3108" i="3"/>
  <c r="K3107" i="3"/>
  <c r="K3106" i="3"/>
  <c r="K3105" i="3"/>
  <c r="K3104" i="3"/>
  <c r="K3103" i="3"/>
  <c r="K3102" i="3"/>
  <c r="K3101" i="3"/>
  <c r="K3100" i="3"/>
  <c r="K3099" i="3"/>
  <c r="K3098" i="3"/>
  <c r="K3097" i="3"/>
  <c r="K3096" i="3"/>
  <c r="K3095" i="3"/>
  <c r="K3094" i="3"/>
  <c r="K3093" i="3"/>
  <c r="K3092" i="3"/>
  <c r="K3091" i="3"/>
  <c r="K3090" i="3"/>
  <c r="K3089" i="3"/>
  <c r="K3088" i="3"/>
  <c r="K3087" i="3"/>
  <c r="K3086" i="3"/>
  <c r="K3085" i="3"/>
  <c r="K3084" i="3"/>
  <c r="K3083" i="3"/>
  <c r="K3082" i="3"/>
  <c r="K3081" i="3"/>
  <c r="K3080" i="3"/>
  <c r="K3079" i="3"/>
  <c r="K3078" i="3"/>
  <c r="K3077" i="3"/>
  <c r="K3076" i="3"/>
  <c r="K3075" i="3"/>
  <c r="K3074" i="3"/>
  <c r="K3073" i="3"/>
  <c r="K3072" i="3"/>
  <c r="K3071" i="3"/>
  <c r="K3070" i="3"/>
  <c r="K3069" i="3"/>
  <c r="K3068" i="3"/>
  <c r="K3067" i="3"/>
  <c r="K3066" i="3"/>
  <c r="K3065" i="3"/>
  <c r="K3064" i="3"/>
  <c r="K3063" i="3"/>
  <c r="K3062" i="3"/>
  <c r="K3061" i="3"/>
  <c r="K3060" i="3"/>
  <c r="K3059" i="3"/>
  <c r="K3058" i="3"/>
  <c r="K3057" i="3"/>
  <c r="K3056" i="3"/>
  <c r="K3055" i="3"/>
  <c r="K3054" i="3"/>
  <c r="K3053" i="3"/>
  <c r="K3052" i="3"/>
  <c r="K3051" i="3"/>
  <c r="K3050" i="3"/>
  <c r="K3049" i="3"/>
  <c r="K3048" i="3"/>
  <c r="K3047" i="3"/>
  <c r="K3046" i="3"/>
  <c r="K3045" i="3"/>
  <c r="K3044" i="3"/>
  <c r="K3043" i="3"/>
  <c r="K3042" i="3"/>
  <c r="K3041" i="3"/>
  <c r="K3040" i="3"/>
  <c r="K2811" i="3" l="1"/>
  <c r="H2811" i="3"/>
  <c r="K3039" i="3" l="1"/>
  <c r="H3039" i="3"/>
  <c r="N3032" i="3"/>
  <c r="N3031" i="3"/>
  <c r="N3030" i="3"/>
  <c r="N3029" i="3"/>
  <c r="N3028" i="3"/>
  <c r="N3027" i="3"/>
  <c r="N3026" i="3"/>
  <c r="N3025" i="3"/>
  <c r="N3024" i="3"/>
  <c r="L3032" i="3"/>
  <c r="L3031" i="3"/>
  <c r="L3030" i="3"/>
  <c r="L3029" i="3"/>
  <c r="L3028" i="3"/>
  <c r="L3027" i="3"/>
  <c r="L3026" i="3"/>
  <c r="L3025" i="3"/>
  <c r="L3024" i="3"/>
  <c r="K3033" i="3" l="1"/>
  <c r="K3034" i="3"/>
  <c r="K3035" i="3"/>
  <c r="K3036" i="3"/>
  <c r="K3037" i="3"/>
  <c r="K3038" i="3"/>
  <c r="H3033" i="3"/>
  <c r="H3034" i="3"/>
  <c r="H3035" i="3"/>
  <c r="H3036" i="3"/>
  <c r="H3037" i="3"/>
  <c r="H3038" i="3"/>
  <c r="K3032" i="3"/>
  <c r="K3031" i="3"/>
  <c r="K3030" i="3"/>
  <c r="K3029" i="3"/>
  <c r="K3028" i="3"/>
  <c r="K3027" i="3"/>
  <c r="K3026" i="3"/>
  <c r="K3025" i="3"/>
  <c r="K3024" i="3"/>
  <c r="H3025" i="3"/>
  <c r="H3026" i="3"/>
  <c r="H3027" i="3"/>
  <c r="M3027" i="3" s="1"/>
  <c r="H3028" i="3"/>
  <c r="H3029" i="3"/>
  <c r="M3029" i="3" s="1"/>
  <c r="H3030" i="3"/>
  <c r="M3030" i="3" s="1"/>
  <c r="H3031" i="3"/>
  <c r="H3032" i="3"/>
  <c r="M3032" i="3" s="1"/>
  <c r="H3024" i="3"/>
  <c r="M3024" i="3" s="1"/>
  <c r="M3026" i="3" l="1"/>
  <c r="M3031" i="3"/>
  <c r="M3028" i="3"/>
  <c r="M3025" i="3"/>
  <c r="K3023" i="3"/>
  <c r="H3023" i="3"/>
  <c r="K2943" i="3" l="1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2943" i="3"/>
  <c r="K2942" i="3" l="1"/>
  <c r="H2942" i="3"/>
  <c r="N2941" i="3"/>
  <c r="N2940" i="3"/>
  <c r="N2939" i="3"/>
  <c r="N2938" i="3"/>
  <c r="N2937" i="3"/>
  <c r="N2936" i="3"/>
  <c r="L2941" i="3"/>
  <c r="L2940" i="3"/>
  <c r="L2939" i="3"/>
  <c r="L2938" i="3"/>
  <c r="L2937" i="3"/>
  <c r="L2936" i="3"/>
  <c r="K2933" i="3"/>
  <c r="K2934" i="3"/>
  <c r="K2935" i="3"/>
  <c r="K2936" i="3"/>
  <c r="K2937" i="3"/>
  <c r="K2938" i="3"/>
  <c r="K2939" i="3"/>
  <c r="K2940" i="3"/>
  <c r="K2941" i="3"/>
  <c r="H2941" i="3"/>
  <c r="H2940" i="3"/>
  <c r="H2939" i="3"/>
  <c r="H2938" i="3"/>
  <c r="H2937" i="3"/>
  <c r="H2936" i="3"/>
  <c r="H2935" i="3"/>
  <c r="H2934" i="3"/>
  <c r="H2933" i="3"/>
  <c r="K2932" i="3"/>
  <c r="K2931" i="3"/>
  <c r="K2930" i="3"/>
  <c r="K2929" i="3"/>
  <c r="K2928" i="3"/>
  <c r="K2927" i="3"/>
  <c r="K2926" i="3"/>
  <c r="K2925" i="3"/>
  <c r="K2923" i="3"/>
  <c r="H2932" i="3"/>
  <c r="H2931" i="3"/>
  <c r="H2930" i="3"/>
  <c r="H2929" i="3"/>
  <c r="H2928" i="3"/>
  <c r="H2927" i="3"/>
  <c r="H2926" i="3"/>
  <c r="H2925" i="3"/>
  <c r="M2936" i="3" l="1"/>
  <c r="M2940" i="3"/>
  <c r="M2937" i="3"/>
  <c r="M2941" i="3"/>
  <c r="M2938" i="3"/>
  <c r="M2939" i="3"/>
  <c r="K2924" i="3"/>
  <c r="H2924" i="3"/>
  <c r="K2814" i="3" l="1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814" i="3"/>
  <c r="K2800" i="3" l="1"/>
  <c r="K2801" i="3"/>
  <c r="K2802" i="3"/>
  <c r="K2803" i="3"/>
  <c r="K2804" i="3"/>
  <c r="K2805" i="3"/>
  <c r="K2806" i="3"/>
  <c r="K2807" i="3"/>
  <c r="K2808" i="3"/>
  <c r="K2809" i="3"/>
  <c r="K2810" i="3"/>
  <c r="K2812" i="3"/>
  <c r="K2813" i="3"/>
  <c r="H2813" i="3"/>
  <c r="H2812" i="3"/>
  <c r="H2810" i="3"/>
  <c r="H2809" i="3"/>
  <c r="H2808" i="3"/>
  <c r="H2807" i="3"/>
  <c r="H2806" i="3"/>
  <c r="H2805" i="3"/>
  <c r="H2804" i="3"/>
  <c r="H2803" i="3"/>
  <c r="H2802" i="3"/>
  <c r="H2801" i="3"/>
  <c r="H2800" i="3"/>
  <c r="K2799" i="3"/>
  <c r="K2798" i="3"/>
  <c r="K2797" i="3"/>
  <c r="K2796" i="3"/>
  <c r="K2795" i="3"/>
  <c r="K2794" i="3"/>
  <c r="K2793" i="3"/>
  <c r="K2792" i="3"/>
  <c r="K2791" i="3"/>
  <c r="H2799" i="3"/>
  <c r="H2798" i="3"/>
  <c r="H2797" i="3"/>
  <c r="H2796" i="3"/>
  <c r="H2795" i="3"/>
  <c r="H2794" i="3"/>
  <c r="H2793" i="3"/>
  <c r="H2792" i="3"/>
  <c r="H2791" i="3"/>
  <c r="K2790" i="3" l="1"/>
  <c r="K2789" i="3"/>
  <c r="H2790" i="3"/>
  <c r="H2789" i="3"/>
  <c r="K2685" i="3" l="1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666" i="3" l="1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H2684" i="3"/>
  <c r="H2683" i="3"/>
  <c r="H2682" i="3"/>
  <c r="H2681" i="3"/>
  <c r="H2680" i="3"/>
  <c r="H2679" i="3"/>
  <c r="H2678" i="3"/>
  <c r="H2677" i="3"/>
  <c r="H2676" i="3"/>
  <c r="H2675" i="3"/>
  <c r="H2674" i="3"/>
  <c r="H2673" i="3"/>
  <c r="H2672" i="3"/>
  <c r="H2671" i="3"/>
  <c r="H2670" i="3"/>
  <c r="H2669" i="3"/>
  <c r="H2668" i="3"/>
  <c r="H2667" i="3"/>
  <c r="H2666" i="3"/>
  <c r="K2665" i="3" l="1"/>
  <c r="K2664" i="3"/>
  <c r="H2665" i="3"/>
  <c r="H2664" i="3"/>
  <c r="K2579" i="3" l="1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578" i="3" l="1"/>
  <c r="H2578" i="3"/>
  <c r="K2558" i="3"/>
  <c r="K2559" i="3"/>
  <c r="K2560" i="3"/>
  <c r="K2561" i="3"/>
  <c r="K2562" i="3"/>
  <c r="K2563" i="3"/>
  <c r="K2564" i="3"/>
  <c r="L2564" i="3"/>
  <c r="N2564" i="3"/>
  <c r="K2565" i="3"/>
  <c r="K2566" i="3"/>
  <c r="K2567" i="3"/>
  <c r="K2568" i="3"/>
  <c r="K2569" i="3"/>
  <c r="K2570" i="3"/>
  <c r="K2571" i="3"/>
  <c r="K2572" i="3"/>
  <c r="L2572" i="3"/>
  <c r="N2572" i="3"/>
  <c r="K2573" i="3"/>
  <c r="K2574" i="3"/>
  <c r="K2575" i="3"/>
  <c r="K2576" i="3"/>
  <c r="K2577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58" i="3"/>
  <c r="M2572" i="3" l="1"/>
  <c r="M2564" i="3"/>
  <c r="K2441" i="3" l="1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N2320" i="3" l="1"/>
  <c r="N2440" i="3"/>
  <c r="N2439" i="3"/>
  <c r="N2438" i="3"/>
  <c r="N2437" i="3"/>
  <c r="N2436" i="3"/>
  <c r="N2435" i="3"/>
  <c r="N2434" i="3"/>
  <c r="N2427" i="3"/>
  <c r="N2426" i="3"/>
  <c r="N2425" i="3"/>
  <c r="N2424" i="3"/>
  <c r="N2423" i="3"/>
  <c r="N2422" i="3"/>
  <c r="N2421" i="3"/>
  <c r="N2400" i="3"/>
  <c r="N2399" i="3"/>
  <c r="N2398" i="3"/>
  <c r="N2397" i="3"/>
  <c r="N2396" i="3"/>
  <c r="N2381" i="3"/>
  <c r="N2380" i="3"/>
  <c r="N2379" i="3"/>
  <c r="N2378" i="3"/>
  <c r="N2377" i="3"/>
  <c r="N2376" i="3"/>
  <c r="N2375" i="3"/>
  <c r="N2374" i="3"/>
  <c r="N2373" i="3"/>
  <c r="N2372" i="3"/>
  <c r="N2371" i="3"/>
  <c r="N2370" i="3"/>
  <c r="N2369" i="3"/>
  <c r="N2368" i="3"/>
  <c r="N2367" i="3"/>
  <c r="N2366" i="3"/>
  <c r="N2365" i="3"/>
  <c r="N2362" i="3"/>
  <c r="N2361" i="3"/>
  <c r="N2360" i="3"/>
  <c r="N2359" i="3"/>
  <c r="N2358" i="3"/>
  <c r="N2353" i="3"/>
  <c r="N2352" i="3"/>
  <c r="N2351" i="3"/>
  <c r="N2350" i="3"/>
  <c r="N2349" i="3"/>
  <c r="N2348" i="3"/>
  <c r="N2347" i="3"/>
  <c r="N2346" i="3"/>
  <c r="N2345" i="3"/>
  <c r="N2344" i="3"/>
  <c r="N2337" i="3"/>
  <c r="N2336" i="3"/>
  <c r="L2440" i="3"/>
  <c r="L2439" i="3"/>
  <c r="L2438" i="3"/>
  <c r="L2437" i="3"/>
  <c r="L2436" i="3"/>
  <c r="L2435" i="3"/>
  <c r="L2434" i="3"/>
  <c r="L2427" i="3"/>
  <c r="L2426" i="3"/>
  <c r="L2425" i="3"/>
  <c r="L2424" i="3"/>
  <c r="L2423" i="3"/>
  <c r="L2422" i="3"/>
  <c r="L2421" i="3"/>
  <c r="L2400" i="3"/>
  <c r="L2399" i="3"/>
  <c r="L2398" i="3"/>
  <c r="L2397" i="3"/>
  <c r="L2396" i="3"/>
  <c r="L2381" i="3"/>
  <c r="L2380" i="3"/>
  <c r="L2379" i="3"/>
  <c r="L2378" i="3"/>
  <c r="L2377" i="3"/>
  <c r="L2376" i="3"/>
  <c r="L2375" i="3"/>
  <c r="L2374" i="3"/>
  <c r="L2373" i="3"/>
  <c r="L2372" i="3"/>
  <c r="L2371" i="3"/>
  <c r="L2370" i="3"/>
  <c r="L2369" i="3"/>
  <c r="L2368" i="3"/>
  <c r="L2367" i="3"/>
  <c r="L2366" i="3"/>
  <c r="L2365" i="3"/>
  <c r="L2362" i="3"/>
  <c r="L2361" i="3"/>
  <c r="L2360" i="3"/>
  <c r="L2359" i="3"/>
  <c r="L2358" i="3"/>
  <c r="L2353" i="3"/>
  <c r="L2352" i="3"/>
  <c r="L2351" i="3"/>
  <c r="L2350" i="3"/>
  <c r="L2349" i="3"/>
  <c r="L2348" i="3"/>
  <c r="L2347" i="3"/>
  <c r="L2346" i="3"/>
  <c r="L2345" i="3"/>
  <c r="L2344" i="3"/>
  <c r="L2337" i="3"/>
  <c r="L2336" i="3"/>
  <c r="L23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21" i="3"/>
  <c r="K2420" i="3" l="1"/>
  <c r="K2419" i="3"/>
  <c r="K2418" i="3"/>
  <c r="K2417" i="3"/>
  <c r="K2325" i="3" l="1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324" i="3" l="1"/>
  <c r="K2323" i="3"/>
  <c r="K2322" i="3"/>
  <c r="K2321" i="3"/>
  <c r="K2320" i="3"/>
  <c r="K2319" i="3"/>
  <c r="K2318" i="3"/>
  <c r="K2317" i="3"/>
  <c r="K2316" i="3"/>
  <c r="K2315" i="3"/>
  <c r="K2314" i="3"/>
  <c r="K2313" i="3"/>
  <c r="K2312" i="3"/>
  <c r="K2311" i="3"/>
  <c r="K2310" i="3"/>
  <c r="N2309" i="3"/>
  <c r="L2309" i="3"/>
  <c r="K2309" i="3"/>
  <c r="N2308" i="3"/>
  <c r="L2308" i="3"/>
  <c r="K2308" i="3"/>
  <c r="N2307" i="3"/>
  <c r="L2307" i="3"/>
  <c r="K2307" i="3"/>
  <c r="N2306" i="3"/>
  <c r="L2306" i="3"/>
  <c r="K2306" i="3"/>
  <c r="N2305" i="3"/>
  <c r="L2305" i="3"/>
  <c r="K2305" i="3"/>
  <c r="N2304" i="3"/>
  <c r="L2304" i="3"/>
  <c r="K2304" i="3"/>
  <c r="K2303" i="3"/>
  <c r="K2302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M2306" i="3" l="1"/>
  <c r="M2304" i="3"/>
  <c r="M2308" i="3"/>
  <c r="M2309" i="3"/>
  <c r="M2305" i="3"/>
  <c r="M2307" i="3"/>
  <c r="N2301" i="3"/>
  <c r="N2299" i="3"/>
  <c r="N2298" i="3"/>
  <c r="N2285" i="3"/>
  <c r="N2284" i="3"/>
  <c r="N2282" i="3"/>
  <c r="N2281" i="3"/>
  <c r="N2280" i="3"/>
  <c r="N2279" i="3"/>
  <c r="N2278" i="3"/>
  <c r="N2277" i="3"/>
  <c r="N2276" i="3"/>
  <c r="N2273" i="3"/>
  <c r="N2272" i="3"/>
  <c r="N2249" i="3"/>
  <c r="N2247" i="3"/>
  <c r="N2232" i="3"/>
  <c r="N2231" i="3"/>
  <c r="N2230" i="3"/>
  <c r="N2229" i="3"/>
  <c r="N2228" i="3"/>
  <c r="N2227" i="3"/>
  <c r="N2226" i="3"/>
  <c r="N2225" i="3"/>
  <c r="N2224" i="3"/>
  <c r="N2223" i="3"/>
  <c r="N2222" i="3"/>
  <c r="N2221" i="3"/>
  <c r="N2220" i="3"/>
  <c r="N2219" i="3"/>
  <c r="N2218" i="3"/>
  <c r="N2217" i="3"/>
  <c r="N2216" i="3"/>
  <c r="N2215" i="3"/>
  <c r="N2214" i="3"/>
  <c r="N2213" i="3"/>
  <c r="N2212" i="3"/>
  <c r="N2211" i="3"/>
  <c r="N2210" i="3"/>
  <c r="N2209" i="3"/>
  <c r="N2191" i="3"/>
  <c r="N2183" i="3"/>
  <c r="N2182" i="3"/>
  <c r="N2181" i="3"/>
  <c r="N2175" i="3"/>
  <c r="N2174" i="3"/>
  <c r="N2173" i="3"/>
  <c r="N2172" i="3"/>
  <c r="N2171" i="3"/>
  <c r="N2170" i="3"/>
  <c r="N2169" i="3"/>
  <c r="N2167" i="3"/>
  <c r="N2166" i="3"/>
  <c r="N2165" i="3"/>
  <c r="N2164" i="3"/>
  <c r="N2163" i="3"/>
  <c r="N2162" i="3"/>
  <c r="N2161" i="3"/>
  <c r="N2160" i="3"/>
  <c r="N2149" i="3"/>
  <c r="N2148" i="3"/>
  <c r="N2147" i="3"/>
  <c r="N2044" i="3"/>
  <c r="L2301" i="3"/>
  <c r="L2299" i="3"/>
  <c r="L2298" i="3"/>
  <c r="L2285" i="3"/>
  <c r="L2284" i="3"/>
  <c r="L2282" i="3"/>
  <c r="L2281" i="3"/>
  <c r="L2280" i="3"/>
  <c r="L2279" i="3"/>
  <c r="L2278" i="3"/>
  <c r="L2277" i="3"/>
  <c r="L2276" i="3"/>
  <c r="L2273" i="3"/>
  <c r="L2272" i="3"/>
  <c r="L2249" i="3"/>
  <c r="L2247" i="3"/>
  <c r="L2232" i="3"/>
  <c r="L2231" i="3"/>
  <c r="L2230" i="3"/>
  <c r="L2229" i="3"/>
  <c r="L2228" i="3"/>
  <c r="L2227" i="3"/>
  <c r="L2226" i="3"/>
  <c r="L2225" i="3"/>
  <c r="L2224" i="3"/>
  <c r="L2223" i="3"/>
  <c r="L2222" i="3"/>
  <c r="L2221" i="3"/>
  <c r="L2220" i="3"/>
  <c r="L2219" i="3"/>
  <c r="L2218" i="3"/>
  <c r="L2217" i="3"/>
  <c r="L2216" i="3"/>
  <c r="L2215" i="3"/>
  <c r="L2214" i="3"/>
  <c r="L2213" i="3"/>
  <c r="L2212" i="3"/>
  <c r="L2211" i="3"/>
  <c r="L2210" i="3"/>
  <c r="L2209" i="3"/>
  <c r="L2191" i="3"/>
  <c r="L2183" i="3"/>
  <c r="L2182" i="3"/>
  <c r="L2181" i="3"/>
  <c r="L2175" i="3"/>
  <c r="L2174" i="3"/>
  <c r="L2173" i="3"/>
  <c r="L2172" i="3"/>
  <c r="L2171" i="3"/>
  <c r="L2170" i="3"/>
  <c r="L2169" i="3"/>
  <c r="L2167" i="3"/>
  <c r="L2166" i="3"/>
  <c r="L2165" i="3"/>
  <c r="L2164" i="3"/>
  <c r="L2163" i="3"/>
  <c r="L2162" i="3"/>
  <c r="L2161" i="3"/>
  <c r="L2160" i="3"/>
  <c r="L2149" i="3"/>
  <c r="L2148" i="3"/>
  <c r="L2147" i="3"/>
  <c r="L2044" i="3"/>
  <c r="K2301" i="3"/>
  <c r="H2301" i="3"/>
  <c r="M2301" i="3" l="1"/>
  <c r="K2209" i="3"/>
  <c r="M2209" i="3"/>
  <c r="K2210" i="3"/>
  <c r="M2210" i="3"/>
  <c r="K2211" i="3"/>
  <c r="M2211" i="3"/>
  <c r="K2212" i="3"/>
  <c r="M2212" i="3"/>
  <c r="K2213" i="3"/>
  <c r="M2213" i="3"/>
  <c r="K2214" i="3"/>
  <c r="M2214" i="3"/>
  <c r="K2215" i="3"/>
  <c r="M2215" i="3"/>
  <c r="K2216" i="3"/>
  <c r="M2216" i="3"/>
  <c r="K2217" i="3"/>
  <c r="M2217" i="3"/>
  <c r="K2218" i="3"/>
  <c r="M2218" i="3"/>
  <c r="K2219" i="3"/>
  <c r="M2219" i="3"/>
  <c r="K2220" i="3"/>
  <c r="M2220" i="3"/>
  <c r="K2221" i="3"/>
  <c r="M2221" i="3"/>
  <c r="K2222" i="3"/>
  <c r="M2222" i="3"/>
  <c r="K2223" i="3"/>
  <c r="M2223" i="3"/>
  <c r="K2224" i="3"/>
  <c r="M2224" i="3"/>
  <c r="K2225" i="3"/>
  <c r="M2225" i="3"/>
  <c r="K2226" i="3"/>
  <c r="M2226" i="3"/>
  <c r="K2227" i="3"/>
  <c r="M2227" i="3"/>
  <c r="K2228" i="3"/>
  <c r="M2228" i="3"/>
  <c r="K2229" i="3"/>
  <c r="M2229" i="3"/>
  <c r="K2230" i="3"/>
  <c r="M2230" i="3"/>
  <c r="K2231" i="3"/>
  <c r="M2231" i="3"/>
  <c r="K2232" i="3"/>
  <c r="M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M2247" i="3"/>
  <c r="K2248" i="3"/>
  <c r="K2249" i="3"/>
  <c r="M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M2272" i="3"/>
  <c r="K2273" i="3"/>
  <c r="M2273" i="3"/>
  <c r="K2274" i="3"/>
  <c r="K2275" i="3"/>
  <c r="K2276" i="3"/>
  <c r="M2276" i="3"/>
  <c r="K2277" i="3"/>
  <c r="M2277" i="3"/>
  <c r="K2278" i="3"/>
  <c r="M2278" i="3"/>
  <c r="K2279" i="3"/>
  <c r="M2279" i="3"/>
  <c r="K2280" i="3"/>
  <c r="M2280" i="3"/>
  <c r="K2281" i="3"/>
  <c r="M2281" i="3"/>
  <c r="K2282" i="3"/>
  <c r="M2282" i="3"/>
  <c r="K2283" i="3"/>
  <c r="K2284" i="3"/>
  <c r="M2284" i="3"/>
  <c r="K2285" i="3"/>
  <c r="M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M2298" i="3"/>
  <c r="K2299" i="3"/>
  <c r="M2299" i="3"/>
  <c r="K2300" i="3"/>
  <c r="S2208" i="3" l="1"/>
  <c r="R2208" i="3"/>
  <c r="P2208" i="3"/>
  <c r="Q2208" i="3" s="1"/>
  <c r="S2207" i="3"/>
  <c r="R2207" i="3"/>
  <c r="P2207" i="3"/>
  <c r="Q2207" i="3" s="1"/>
  <c r="S2206" i="3"/>
  <c r="R2206" i="3"/>
  <c r="P2206" i="3"/>
  <c r="Q2206" i="3" s="1"/>
  <c r="S2205" i="3"/>
  <c r="R2205" i="3"/>
  <c r="P2205" i="3"/>
  <c r="Q2205" i="3" s="1"/>
  <c r="S2204" i="3"/>
  <c r="R2204" i="3"/>
  <c r="P2204" i="3"/>
  <c r="Q2204" i="3" s="1"/>
  <c r="S2203" i="3"/>
  <c r="R2203" i="3"/>
  <c r="P2203" i="3"/>
  <c r="Q2203" i="3" s="1"/>
  <c r="S2202" i="3"/>
  <c r="R2202" i="3"/>
  <c r="P2202" i="3"/>
  <c r="Q2202" i="3" s="1"/>
  <c r="S2201" i="3"/>
  <c r="R2201" i="3"/>
  <c r="P2201" i="3"/>
  <c r="Q2201" i="3" s="1"/>
  <c r="S2200" i="3"/>
  <c r="R2200" i="3"/>
  <c r="P2200" i="3"/>
  <c r="Q2200" i="3" s="1"/>
  <c r="S2199" i="3"/>
  <c r="R2199" i="3"/>
  <c r="P2199" i="3"/>
  <c r="Q2199" i="3" s="1"/>
  <c r="S2198" i="3"/>
  <c r="R2198" i="3"/>
  <c r="P2198" i="3"/>
  <c r="Q2198" i="3" s="1"/>
  <c r="S2197" i="3"/>
  <c r="R2197" i="3"/>
  <c r="P2197" i="3"/>
  <c r="Q2197" i="3" s="1"/>
  <c r="S2196" i="3"/>
  <c r="R2196" i="3"/>
  <c r="P2196" i="3"/>
  <c r="Q2196" i="3" s="1"/>
  <c r="S2195" i="3"/>
  <c r="R2195" i="3"/>
  <c r="P2195" i="3"/>
  <c r="Q2195" i="3" s="1"/>
  <c r="S2194" i="3"/>
  <c r="R2194" i="3"/>
  <c r="P2194" i="3"/>
  <c r="Q2194" i="3" s="1"/>
  <c r="S2193" i="3"/>
  <c r="R2193" i="3"/>
  <c r="P2193" i="3"/>
  <c r="Q2193" i="3" s="1"/>
  <c r="S2192" i="3"/>
  <c r="R2192" i="3"/>
  <c r="P2192" i="3"/>
  <c r="Q2192" i="3" s="1"/>
  <c r="S2191" i="3"/>
  <c r="R2191" i="3"/>
  <c r="P2191" i="3"/>
  <c r="Q2191" i="3" s="1"/>
  <c r="S2190" i="3"/>
  <c r="R2190" i="3"/>
  <c r="P2190" i="3"/>
  <c r="Q2190" i="3" s="1"/>
  <c r="S2189" i="3"/>
  <c r="R2189" i="3"/>
  <c r="P2189" i="3"/>
  <c r="Q2189" i="3" s="1"/>
  <c r="S2188" i="3"/>
  <c r="R2188" i="3"/>
  <c r="P2188" i="3"/>
  <c r="Q2188" i="3" s="1"/>
  <c r="N2208" i="3"/>
  <c r="L2208" i="3"/>
  <c r="M2208" i="3" s="1"/>
  <c r="K2208" i="3"/>
  <c r="N2207" i="3"/>
  <c r="L2207" i="3"/>
  <c r="M2207" i="3" s="1"/>
  <c r="K2207" i="3"/>
  <c r="N2206" i="3"/>
  <c r="L2206" i="3"/>
  <c r="M2206" i="3" s="1"/>
  <c r="K2206" i="3"/>
  <c r="N2205" i="3"/>
  <c r="L2205" i="3"/>
  <c r="M2205" i="3" s="1"/>
  <c r="K2205" i="3"/>
  <c r="N2204" i="3"/>
  <c r="L2204" i="3"/>
  <c r="M2204" i="3" s="1"/>
  <c r="K2204" i="3"/>
  <c r="N2203" i="3"/>
  <c r="L2203" i="3"/>
  <c r="M2203" i="3" s="1"/>
  <c r="K2203" i="3"/>
  <c r="N2202" i="3"/>
  <c r="L2202" i="3"/>
  <c r="M2202" i="3" s="1"/>
  <c r="K2202" i="3"/>
  <c r="N2201" i="3"/>
  <c r="L2201" i="3"/>
  <c r="M2201" i="3" s="1"/>
  <c r="K2201" i="3"/>
  <c r="N2200" i="3"/>
  <c r="L2200" i="3"/>
  <c r="M2200" i="3" s="1"/>
  <c r="K2200" i="3"/>
  <c r="N2199" i="3"/>
  <c r="L2199" i="3"/>
  <c r="M2199" i="3" s="1"/>
  <c r="K2199" i="3"/>
  <c r="N2198" i="3"/>
  <c r="L2198" i="3"/>
  <c r="M2198" i="3" s="1"/>
  <c r="K2198" i="3"/>
  <c r="N2197" i="3"/>
  <c r="L2197" i="3"/>
  <c r="M2197" i="3" s="1"/>
  <c r="K2197" i="3"/>
  <c r="N2196" i="3"/>
  <c r="L2196" i="3"/>
  <c r="M2196" i="3" s="1"/>
  <c r="K2196" i="3"/>
  <c r="N2195" i="3"/>
  <c r="L2195" i="3"/>
  <c r="M2195" i="3" s="1"/>
  <c r="K2195" i="3"/>
  <c r="N2194" i="3"/>
  <c r="L2194" i="3"/>
  <c r="M2194" i="3" s="1"/>
  <c r="K2194" i="3"/>
  <c r="N2193" i="3"/>
  <c r="L2193" i="3"/>
  <c r="M2193" i="3" s="1"/>
  <c r="K2193" i="3"/>
  <c r="N2192" i="3"/>
  <c r="L2192" i="3"/>
  <c r="M2192" i="3" s="1"/>
  <c r="K2192" i="3"/>
  <c r="M2191" i="3"/>
  <c r="K2191" i="3"/>
  <c r="N2190" i="3"/>
  <c r="L2190" i="3"/>
  <c r="M2190" i="3" s="1"/>
  <c r="K2190" i="3"/>
  <c r="N2189" i="3"/>
  <c r="L2189" i="3"/>
  <c r="M2189" i="3" s="1"/>
  <c r="K2189" i="3"/>
  <c r="N2188" i="3"/>
  <c r="L2188" i="3"/>
  <c r="M2188" i="3" s="1"/>
  <c r="K2188" i="3"/>
  <c r="N2159" i="3"/>
  <c r="N2158" i="3"/>
  <c r="N2157" i="3"/>
  <c r="N2156" i="3"/>
  <c r="N2155" i="3"/>
  <c r="N2154" i="3"/>
  <c r="N2153" i="3"/>
  <c r="N2152" i="3"/>
  <c r="N2151" i="3"/>
  <c r="N2150" i="3"/>
  <c r="N2146" i="3"/>
  <c r="N2145" i="3"/>
  <c r="N2144" i="3"/>
  <c r="N2143" i="3"/>
  <c r="N2142" i="3"/>
  <c r="N2141" i="3"/>
  <c r="N2140" i="3"/>
  <c r="N2139" i="3"/>
  <c r="N2138" i="3"/>
  <c r="N2137" i="3"/>
  <c r="N2136" i="3"/>
  <c r="N2135" i="3"/>
  <c r="N2134" i="3"/>
  <c r="N2133" i="3"/>
  <c r="N2132" i="3"/>
  <c r="N2131" i="3"/>
  <c r="N2130" i="3"/>
  <c r="N2127" i="3"/>
  <c r="N2125" i="3"/>
  <c r="N2124" i="3"/>
  <c r="N2123" i="3"/>
  <c r="N2122" i="3"/>
  <c r="N2121" i="3"/>
  <c r="N2115" i="3"/>
  <c r="L2159" i="3"/>
  <c r="L2158" i="3"/>
  <c r="L2157" i="3"/>
  <c r="L2156" i="3"/>
  <c r="L2155" i="3"/>
  <c r="L2154" i="3"/>
  <c r="L2153" i="3"/>
  <c r="L2152" i="3"/>
  <c r="L2151" i="3"/>
  <c r="L2150" i="3"/>
  <c r="L2146" i="3"/>
  <c r="L2145" i="3"/>
  <c r="L2144" i="3"/>
  <c r="L2143" i="3"/>
  <c r="L2142" i="3"/>
  <c r="L2141" i="3"/>
  <c r="L2140" i="3"/>
  <c r="L2139" i="3"/>
  <c r="L2138" i="3"/>
  <c r="L2137" i="3"/>
  <c r="L2136" i="3"/>
  <c r="L2135" i="3"/>
  <c r="L2134" i="3"/>
  <c r="L2133" i="3"/>
  <c r="L2132" i="3"/>
  <c r="L2131" i="3"/>
  <c r="L2130" i="3"/>
  <c r="L2127" i="3"/>
  <c r="L2125" i="3"/>
  <c r="L2124" i="3"/>
  <c r="L2123" i="3"/>
  <c r="L2122" i="3"/>
  <c r="L2121" i="3"/>
  <c r="L2115" i="3"/>
  <c r="S2183" i="3" l="1"/>
  <c r="R2183" i="3"/>
  <c r="S2182" i="3"/>
  <c r="R2182" i="3"/>
  <c r="S2181" i="3"/>
  <c r="R2181" i="3"/>
  <c r="S2175" i="3"/>
  <c r="R2175" i="3"/>
  <c r="S2174" i="3"/>
  <c r="R2174" i="3"/>
  <c r="S2173" i="3"/>
  <c r="R2173" i="3"/>
  <c r="S2172" i="3"/>
  <c r="R2172" i="3"/>
  <c r="S2171" i="3"/>
  <c r="R2171" i="3"/>
  <c r="S2170" i="3"/>
  <c r="R2170" i="3"/>
  <c r="S2169" i="3"/>
  <c r="R2169" i="3"/>
  <c r="S2167" i="3"/>
  <c r="R2167" i="3"/>
  <c r="S2166" i="3"/>
  <c r="R2166" i="3"/>
  <c r="S2165" i="3"/>
  <c r="R2165" i="3"/>
  <c r="S2164" i="3"/>
  <c r="R2164" i="3"/>
  <c r="S2163" i="3"/>
  <c r="R2163" i="3"/>
  <c r="S2162" i="3"/>
  <c r="R2162" i="3"/>
  <c r="S2161" i="3"/>
  <c r="R2161" i="3"/>
  <c r="S2160" i="3"/>
  <c r="R2160" i="3"/>
  <c r="S2159" i="3"/>
  <c r="R2159" i="3"/>
  <c r="S2158" i="3"/>
  <c r="R2158" i="3"/>
  <c r="S2157" i="3"/>
  <c r="R2157" i="3"/>
  <c r="S2156" i="3"/>
  <c r="R2156" i="3"/>
  <c r="S2155" i="3"/>
  <c r="R2155" i="3"/>
  <c r="S2154" i="3"/>
  <c r="R2154" i="3"/>
  <c r="S2153" i="3"/>
  <c r="R2153" i="3"/>
  <c r="S2152" i="3"/>
  <c r="R2152" i="3"/>
  <c r="S2151" i="3"/>
  <c r="R2151" i="3"/>
  <c r="S2150" i="3"/>
  <c r="R2150" i="3"/>
  <c r="S2149" i="3"/>
  <c r="R2149" i="3"/>
  <c r="S2148" i="3"/>
  <c r="R2148" i="3"/>
  <c r="S2147" i="3"/>
  <c r="R2147" i="3"/>
  <c r="S2146" i="3"/>
  <c r="R2146" i="3"/>
  <c r="S2145" i="3"/>
  <c r="R2145" i="3"/>
  <c r="S2144" i="3"/>
  <c r="R2144" i="3"/>
  <c r="S2143" i="3"/>
  <c r="R2143" i="3"/>
  <c r="S2142" i="3"/>
  <c r="R2142" i="3"/>
  <c r="S2141" i="3"/>
  <c r="R2141" i="3"/>
  <c r="S2140" i="3"/>
  <c r="R2140" i="3"/>
  <c r="S2139" i="3"/>
  <c r="R2139" i="3"/>
  <c r="S2138" i="3"/>
  <c r="R2138" i="3"/>
  <c r="S2137" i="3"/>
  <c r="R2137" i="3"/>
  <c r="S2136" i="3"/>
  <c r="R2136" i="3"/>
  <c r="S2135" i="3"/>
  <c r="R2135" i="3"/>
  <c r="S2134" i="3"/>
  <c r="R2134" i="3"/>
  <c r="S2133" i="3"/>
  <c r="R2133" i="3"/>
  <c r="S2132" i="3"/>
  <c r="R2132" i="3"/>
  <c r="S2131" i="3"/>
  <c r="R2131" i="3"/>
  <c r="S2130" i="3"/>
  <c r="R2130" i="3"/>
  <c r="S2127" i="3"/>
  <c r="R2127" i="3"/>
  <c r="S2125" i="3"/>
  <c r="R2125" i="3"/>
  <c r="S2124" i="3"/>
  <c r="R2124" i="3"/>
  <c r="S2123" i="3"/>
  <c r="R2123" i="3"/>
  <c r="S2122" i="3"/>
  <c r="R2122" i="3"/>
  <c r="S2121" i="3"/>
  <c r="R2121" i="3"/>
  <c r="S2115" i="3"/>
  <c r="R2115" i="3"/>
  <c r="S2044" i="3"/>
  <c r="R2044" i="3"/>
  <c r="P2183" i="3"/>
  <c r="P2182" i="3"/>
  <c r="P2181" i="3"/>
  <c r="P2175" i="3"/>
  <c r="P2174" i="3"/>
  <c r="P2173" i="3"/>
  <c r="P2172" i="3"/>
  <c r="P2171" i="3"/>
  <c r="P2170" i="3"/>
  <c r="P2169" i="3"/>
  <c r="P2167" i="3"/>
  <c r="P2166" i="3"/>
  <c r="P2165" i="3"/>
  <c r="P2164" i="3"/>
  <c r="P2163" i="3"/>
  <c r="P2162" i="3"/>
  <c r="P2161" i="3"/>
  <c r="P2160" i="3"/>
  <c r="P2159" i="3"/>
  <c r="P2158" i="3"/>
  <c r="P2157" i="3"/>
  <c r="P2156" i="3"/>
  <c r="P2155" i="3"/>
  <c r="P2154" i="3"/>
  <c r="P2153" i="3"/>
  <c r="P2152" i="3"/>
  <c r="P2151" i="3"/>
  <c r="P2150" i="3"/>
  <c r="P2149" i="3"/>
  <c r="P2148" i="3"/>
  <c r="P2147" i="3"/>
  <c r="P2146" i="3"/>
  <c r="P2145" i="3"/>
  <c r="P2144" i="3"/>
  <c r="P2143" i="3"/>
  <c r="P2142" i="3"/>
  <c r="P2141" i="3"/>
  <c r="P2140" i="3"/>
  <c r="P2139" i="3"/>
  <c r="P2138" i="3"/>
  <c r="P2137" i="3"/>
  <c r="P2136" i="3"/>
  <c r="P2135" i="3"/>
  <c r="P2134" i="3"/>
  <c r="P2133" i="3"/>
  <c r="P2132" i="3"/>
  <c r="P2131" i="3"/>
  <c r="P2130" i="3"/>
  <c r="P2127" i="3"/>
  <c r="P2125" i="3"/>
  <c r="P2124" i="3"/>
  <c r="P2123" i="3"/>
  <c r="P2122" i="3"/>
  <c r="P2121" i="3"/>
  <c r="P2115" i="3"/>
  <c r="P2044" i="3"/>
  <c r="Q2044" i="3" l="1"/>
  <c r="K2187" i="3"/>
  <c r="K2186" i="3"/>
  <c r="K2185" i="3"/>
  <c r="K2184" i="3"/>
  <c r="H2187" i="3"/>
  <c r="H2186" i="3"/>
  <c r="H2185" i="3"/>
  <c r="H2184" i="3"/>
  <c r="K2110" i="3" l="1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H2111" i="3"/>
  <c r="H2112" i="3"/>
  <c r="H2113" i="3"/>
  <c r="H2114" i="3"/>
  <c r="H2115" i="3"/>
  <c r="Q2115" i="3" s="1"/>
  <c r="H2116" i="3"/>
  <c r="H2117" i="3"/>
  <c r="H2118" i="3"/>
  <c r="H2119" i="3"/>
  <c r="H2120" i="3"/>
  <c r="H2121" i="3"/>
  <c r="M2121" i="3" s="1"/>
  <c r="H2122" i="3"/>
  <c r="Q2122" i="3" s="1"/>
  <c r="H2123" i="3"/>
  <c r="Q2123" i="3" s="1"/>
  <c r="H2124" i="3"/>
  <c r="M2124" i="3" s="1"/>
  <c r="H2125" i="3"/>
  <c r="Q2125" i="3" s="1"/>
  <c r="H2126" i="3"/>
  <c r="H2127" i="3"/>
  <c r="Q2127" i="3" s="1"/>
  <c r="H2128" i="3"/>
  <c r="H2129" i="3"/>
  <c r="H2130" i="3"/>
  <c r="Q2130" i="3" s="1"/>
  <c r="H2131" i="3"/>
  <c r="Q2131" i="3" s="1"/>
  <c r="H2132" i="3"/>
  <c r="Q2132" i="3" s="1"/>
  <c r="H2133" i="3"/>
  <c r="Q2133" i="3" s="1"/>
  <c r="H2134" i="3"/>
  <c r="Q2134" i="3" s="1"/>
  <c r="H2135" i="3"/>
  <c r="Q2135" i="3" s="1"/>
  <c r="H2136" i="3"/>
  <c r="Q2136" i="3" s="1"/>
  <c r="H2137" i="3"/>
  <c r="Q2137" i="3" s="1"/>
  <c r="H2138" i="3"/>
  <c r="Q2138" i="3" s="1"/>
  <c r="H2139" i="3"/>
  <c r="Q2139" i="3" s="1"/>
  <c r="H2140" i="3"/>
  <c r="Q2140" i="3" s="1"/>
  <c r="H2141" i="3"/>
  <c r="Q2141" i="3" s="1"/>
  <c r="H2142" i="3"/>
  <c r="Q2142" i="3" s="1"/>
  <c r="H2143" i="3"/>
  <c r="Q2143" i="3" s="1"/>
  <c r="H2144" i="3"/>
  <c r="Q2144" i="3" s="1"/>
  <c r="H2145" i="3"/>
  <c r="Q2145" i="3" s="1"/>
  <c r="H2146" i="3"/>
  <c r="Q2146" i="3" s="1"/>
  <c r="H2147" i="3"/>
  <c r="Q2147" i="3" s="1"/>
  <c r="H2148" i="3"/>
  <c r="M2148" i="3" s="1"/>
  <c r="H2149" i="3"/>
  <c r="Q2149" i="3" s="1"/>
  <c r="H2150" i="3"/>
  <c r="Q2150" i="3" s="1"/>
  <c r="H2151" i="3"/>
  <c r="Q2151" i="3" s="1"/>
  <c r="H2152" i="3"/>
  <c r="Q2152" i="3" s="1"/>
  <c r="H2153" i="3"/>
  <c r="Q2153" i="3" s="1"/>
  <c r="H2154" i="3"/>
  <c r="Q2154" i="3" s="1"/>
  <c r="H2155" i="3"/>
  <c r="Q2155" i="3" s="1"/>
  <c r="H2156" i="3"/>
  <c r="Q2156" i="3" s="1"/>
  <c r="H2157" i="3"/>
  <c r="Q2157" i="3" s="1"/>
  <c r="H2158" i="3"/>
  <c r="Q2158" i="3" s="1"/>
  <c r="H2159" i="3"/>
  <c r="Q2159" i="3" s="1"/>
  <c r="H2160" i="3"/>
  <c r="M2160" i="3" s="1"/>
  <c r="H2161" i="3"/>
  <c r="Q2161" i="3" s="1"/>
  <c r="H2162" i="3"/>
  <c r="Q2162" i="3" s="1"/>
  <c r="H2163" i="3"/>
  <c r="Q2163" i="3" s="1"/>
  <c r="H2164" i="3"/>
  <c r="Q2164" i="3" s="1"/>
  <c r="H2165" i="3"/>
  <c r="Q2165" i="3" s="1"/>
  <c r="H2166" i="3"/>
  <c r="Q2166" i="3" s="1"/>
  <c r="H2167" i="3"/>
  <c r="Q2167" i="3" s="1"/>
  <c r="H2168" i="3"/>
  <c r="H2169" i="3"/>
  <c r="Q2169" i="3" s="1"/>
  <c r="H2170" i="3"/>
  <c r="Q2170" i="3" s="1"/>
  <c r="H2171" i="3"/>
  <c r="M2171" i="3" s="1"/>
  <c r="H2172" i="3"/>
  <c r="Q2172" i="3" s="1"/>
  <c r="H2173" i="3"/>
  <c r="Q2173" i="3" s="1"/>
  <c r="H2174" i="3"/>
  <c r="M2174" i="3" s="1"/>
  <c r="H2175" i="3"/>
  <c r="Q2175" i="3" s="1"/>
  <c r="H2176" i="3"/>
  <c r="H2177" i="3"/>
  <c r="H2178" i="3"/>
  <c r="H2179" i="3"/>
  <c r="H2180" i="3"/>
  <c r="H2181" i="3"/>
  <c r="Q2181" i="3" s="1"/>
  <c r="H2182" i="3"/>
  <c r="Q2182" i="3" s="1"/>
  <c r="H2183" i="3"/>
  <c r="M2183" i="3" s="1"/>
  <c r="H2110" i="3"/>
  <c r="Q2160" i="3" l="1"/>
  <c r="Q2171" i="3"/>
  <c r="Q2124" i="3"/>
  <c r="Q2183" i="3"/>
  <c r="Q2121" i="3"/>
  <c r="Q2148" i="3"/>
  <c r="Q2174" i="3"/>
  <c r="M2149" i="3"/>
  <c r="M2166" i="3"/>
  <c r="M2140" i="3"/>
  <c r="M2146" i="3"/>
  <c r="M2136" i="3"/>
  <c r="M2115" i="3"/>
  <c r="M2164" i="3"/>
  <c r="M2156" i="3"/>
  <c r="M2152" i="3"/>
  <c r="M2155" i="3"/>
  <c r="M2139" i="3"/>
  <c r="M2158" i="3"/>
  <c r="M2163" i="3"/>
  <c r="M2173" i="3"/>
  <c r="M2169" i="3"/>
  <c r="M2172" i="3"/>
  <c r="M2133" i="3"/>
  <c r="M2142" i="3"/>
  <c r="M2130" i="3"/>
  <c r="M2143" i="3"/>
  <c r="M2181" i="3"/>
  <c r="M2161" i="3"/>
  <c r="M2175" i="3"/>
  <c r="M2145" i="3"/>
  <c r="M2141" i="3"/>
  <c r="M2127" i="3"/>
  <c r="M2162" i="3"/>
  <c r="M2151" i="3"/>
  <c r="M2131" i="3"/>
  <c r="M2144" i="3"/>
  <c r="M2135" i="3"/>
  <c r="M2182" i="3"/>
  <c r="M2147" i="3"/>
  <c r="M2138" i="3"/>
  <c r="M2154" i="3"/>
  <c r="M2134" i="3"/>
  <c r="M2167" i="3"/>
  <c r="M2150" i="3"/>
  <c r="M2123" i="3"/>
  <c r="M2157" i="3"/>
  <c r="M2137" i="3"/>
  <c r="M2170" i="3"/>
  <c r="M2153" i="3"/>
  <c r="M2122" i="3"/>
  <c r="M2125" i="3"/>
  <c r="M2159" i="3"/>
  <c r="M2132" i="3"/>
  <c r="M2165" i="3"/>
  <c r="K2097" i="3"/>
  <c r="L2097" i="3"/>
  <c r="N2097" i="3"/>
  <c r="K2098" i="3"/>
  <c r="L2098" i="3"/>
  <c r="N2098" i="3"/>
  <c r="K2099" i="3"/>
  <c r="L2099" i="3"/>
  <c r="N2099" i="3"/>
  <c r="K2100" i="3"/>
  <c r="L2100" i="3"/>
  <c r="N2100" i="3"/>
  <c r="K2101" i="3"/>
  <c r="L2101" i="3"/>
  <c r="N2101" i="3"/>
  <c r="K2102" i="3"/>
  <c r="L2102" i="3"/>
  <c r="N2102" i="3"/>
  <c r="K2103" i="3"/>
  <c r="L2103" i="3"/>
  <c r="N2103" i="3"/>
  <c r="K2104" i="3"/>
  <c r="L2104" i="3"/>
  <c r="N2104" i="3"/>
  <c r="K2105" i="3"/>
  <c r="L2105" i="3"/>
  <c r="N2105" i="3"/>
  <c r="K2106" i="3"/>
  <c r="L2106" i="3"/>
  <c r="N2106" i="3"/>
  <c r="K2107" i="3"/>
  <c r="L2107" i="3"/>
  <c r="N2107" i="3"/>
  <c r="K2108" i="3"/>
  <c r="L2108" i="3"/>
  <c r="N2108" i="3"/>
  <c r="K2109" i="3"/>
  <c r="L2109" i="3"/>
  <c r="N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N2089" i="3"/>
  <c r="N2088" i="3"/>
  <c r="N2082" i="3"/>
  <c r="N2081" i="3"/>
  <c r="N2080" i="3"/>
  <c r="N2065" i="3"/>
  <c r="N2064" i="3"/>
  <c r="N2063" i="3"/>
  <c r="N2061" i="3"/>
  <c r="N2060" i="3"/>
  <c r="N2059" i="3"/>
  <c r="N2058" i="3"/>
  <c r="N2057" i="3"/>
  <c r="N2056" i="3"/>
  <c r="N2055" i="3"/>
  <c r="N2053" i="3"/>
  <c r="N2052" i="3"/>
  <c r="N2047" i="3"/>
  <c r="N2046" i="3"/>
  <c r="N2041" i="3"/>
  <c r="N2040" i="3"/>
  <c r="N2039" i="3"/>
  <c r="N2038" i="3"/>
  <c r="N2037" i="3"/>
  <c r="N2036" i="3"/>
  <c r="N2035" i="3"/>
  <c r="N2034" i="3"/>
  <c r="N2033" i="3"/>
  <c r="N2032" i="3"/>
  <c r="N2031" i="3"/>
  <c r="N2030" i="3"/>
  <c r="N2029" i="3"/>
  <c r="N2028" i="3"/>
  <c r="N2027" i="3"/>
  <c r="N2026" i="3"/>
  <c r="N2025" i="3"/>
  <c r="N2024" i="3"/>
  <c r="N2023" i="3"/>
  <c r="N2022" i="3"/>
  <c r="N2021" i="3"/>
  <c r="N2020" i="3"/>
  <c r="N2019" i="3"/>
  <c r="N2018" i="3"/>
  <c r="N2017" i="3"/>
  <c r="N2016" i="3"/>
  <c r="N2015" i="3"/>
  <c r="N2014" i="3"/>
  <c r="N2013" i="3"/>
  <c r="N2012" i="3"/>
  <c r="N2011" i="3"/>
  <c r="N2010" i="3"/>
  <c r="N2006" i="3"/>
  <c r="N2005" i="3"/>
  <c r="N2004" i="3"/>
  <c r="N2003" i="3"/>
  <c r="N1999" i="3"/>
  <c r="N1998" i="3"/>
  <c r="N1996" i="3"/>
  <c r="N1995" i="3"/>
  <c r="N1983" i="3"/>
  <c r="N1982" i="3"/>
  <c r="N1981" i="3"/>
  <c r="N1980" i="3"/>
  <c r="N1921" i="3"/>
  <c r="N1920" i="3"/>
  <c r="N1777" i="3"/>
  <c r="N1776" i="3"/>
  <c r="L2089" i="3"/>
  <c r="L2088" i="3"/>
  <c r="L2082" i="3"/>
  <c r="L2081" i="3"/>
  <c r="L2080" i="3"/>
  <c r="L2065" i="3"/>
  <c r="L2064" i="3"/>
  <c r="L2063" i="3"/>
  <c r="L2061" i="3"/>
  <c r="L2060" i="3"/>
  <c r="L2059" i="3"/>
  <c r="L2058" i="3"/>
  <c r="L2057" i="3"/>
  <c r="L2056" i="3"/>
  <c r="L2055" i="3"/>
  <c r="L2053" i="3"/>
  <c r="L2052" i="3"/>
  <c r="L2047" i="3"/>
  <c r="L2046" i="3"/>
  <c r="L2041" i="3"/>
  <c r="L2040" i="3"/>
  <c r="L2039" i="3"/>
  <c r="L2038" i="3"/>
  <c r="L2037" i="3"/>
  <c r="L2036" i="3"/>
  <c r="L2035" i="3"/>
  <c r="L2034" i="3"/>
  <c r="L2033" i="3"/>
  <c r="L2032" i="3"/>
  <c r="L2031" i="3"/>
  <c r="L2030" i="3"/>
  <c r="L2029" i="3"/>
  <c r="L2028" i="3"/>
  <c r="L2027" i="3"/>
  <c r="L2026" i="3"/>
  <c r="L2025" i="3"/>
  <c r="L2024" i="3"/>
  <c r="L2023" i="3"/>
  <c r="L2022" i="3"/>
  <c r="L2021" i="3"/>
  <c r="L2020" i="3"/>
  <c r="L2019" i="3"/>
  <c r="L2018" i="3"/>
  <c r="L2017" i="3"/>
  <c r="L2016" i="3"/>
  <c r="L2015" i="3"/>
  <c r="L2014" i="3"/>
  <c r="L2013" i="3"/>
  <c r="L2012" i="3"/>
  <c r="L2011" i="3"/>
  <c r="L2010" i="3"/>
  <c r="L2006" i="3"/>
  <c r="L2005" i="3"/>
  <c r="L2004" i="3"/>
  <c r="L2003" i="3"/>
  <c r="L1999" i="3"/>
  <c r="L1998" i="3"/>
  <c r="L1996" i="3"/>
  <c r="L1995" i="3"/>
  <c r="L1983" i="3"/>
  <c r="L1982" i="3"/>
  <c r="L1981" i="3"/>
  <c r="L1980" i="3"/>
  <c r="L1921" i="3"/>
  <c r="L1920" i="3"/>
  <c r="L1777" i="3"/>
  <c r="L1776" i="3"/>
  <c r="H2109" i="3"/>
  <c r="M2098" i="3" l="1"/>
  <c r="M2100" i="3"/>
  <c r="M2104" i="3"/>
  <c r="M2106" i="3"/>
  <c r="M2107" i="3"/>
  <c r="M2103" i="3"/>
  <c r="M2102" i="3"/>
  <c r="M2101" i="3"/>
  <c r="M2097" i="3"/>
  <c r="M2109" i="3"/>
  <c r="M2099" i="3"/>
  <c r="M2105" i="3"/>
  <c r="M2108" i="3"/>
  <c r="N2066" i="3"/>
  <c r="N2054" i="3"/>
  <c r="N2051" i="3"/>
  <c r="N2050" i="3"/>
  <c r="N2049" i="3"/>
  <c r="N2048" i="3"/>
  <c r="N2045" i="3"/>
  <c r="N2043" i="3"/>
  <c r="N2042" i="3"/>
  <c r="N2009" i="3"/>
  <c r="N2008" i="3"/>
  <c r="N2007" i="3"/>
  <c r="N2002" i="3"/>
  <c r="N2001" i="3"/>
  <c r="N2000" i="3"/>
  <c r="N1997" i="3"/>
  <c r="N1986" i="3"/>
  <c r="N1985" i="3"/>
  <c r="N1984" i="3"/>
  <c r="N1979" i="3"/>
  <c r="L2066" i="3"/>
  <c r="L2054" i="3"/>
  <c r="L2051" i="3"/>
  <c r="L2050" i="3"/>
  <c r="L2049" i="3"/>
  <c r="L2048" i="3"/>
  <c r="L2045" i="3"/>
  <c r="L2043" i="3"/>
  <c r="L2042" i="3"/>
  <c r="L2009" i="3"/>
  <c r="L2008" i="3"/>
  <c r="L2007" i="3"/>
  <c r="L2002" i="3"/>
  <c r="L2001" i="3"/>
  <c r="L2000" i="3"/>
  <c r="L1997" i="3"/>
  <c r="L1986" i="3"/>
  <c r="L1985" i="3"/>
  <c r="L1984" i="3"/>
  <c r="L1979" i="3"/>
  <c r="K2096" i="3" l="1"/>
  <c r="K2095" i="3"/>
  <c r="K2094" i="3"/>
  <c r="K2093" i="3"/>
  <c r="K2092" i="3"/>
  <c r="K2091" i="3"/>
  <c r="K2090" i="3"/>
  <c r="M2089" i="3"/>
  <c r="K2089" i="3"/>
  <c r="M2088" i="3"/>
  <c r="K2088" i="3"/>
  <c r="K2087" i="3"/>
  <c r="K2086" i="3"/>
  <c r="K2085" i="3"/>
  <c r="K2084" i="3"/>
  <c r="K2083" i="3"/>
  <c r="M2082" i="3"/>
  <c r="K2082" i="3"/>
  <c r="M2081" i="3"/>
  <c r="K2081" i="3"/>
  <c r="M2080" i="3"/>
  <c r="K2080" i="3"/>
  <c r="K2079" i="3"/>
  <c r="K2078" i="3"/>
  <c r="K2077" i="3"/>
  <c r="K2076" i="3"/>
  <c r="K2075" i="3"/>
  <c r="K2074" i="3"/>
  <c r="K2073" i="3"/>
  <c r="K2072" i="3"/>
  <c r="K2071" i="3"/>
  <c r="K2070" i="3"/>
  <c r="K2069" i="3"/>
  <c r="K2068" i="3"/>
  <c r="K2067" i="3"/>
  <c r="M2066" i="3"/>
  <c r="K2066" i="3"/>
  <c r="M2065" i="3"/>
  <c r="K2065" i="3"/>
  <c r="M2064" i="3"/>
  <c r="K2064" i="3"/>
  <c r="M2063" i="3"/>
  <c r="K2063" i="3"/>
  <c r="K2062" i="3"/>
  <c r="M2061" i="3"/>
  <c r="K2061" i="3"/>
  <c r="M2060" i="3"/>
  <c r="K2060" i="3"/>
  <c r="M2059" i="3"/>
  <c r="K2059" i="3"/>
  <c r="M2058" i="3"/>
  <c r="K2058" i="3"/>
  <c r="M2057" i="3"/>
  <c r="K2057" i="3"/>
  <c r="M2056" i="3"/>
  <c r="K2056" i="3"/>
  <c r="M2055" i="3"/>
  <c r="K2055" i="3"/>
  <c r="M2054" i="3"/>
  <c r="K2054" i="3"/>
  <c r="M2053" i="3"/>
  <c r="K2053" i="3"/>
  <c r="M2052" i="3"/>
  <c r="K2052" i="3"/>
  <c r="M2051" i="3"/>
  <c r="K2051" i="3"/>
  <c r="M2050" i="3"/>
  <c r="K2050" i="3"/>
  <c r="M2049" i="3"/>
  <c r="K2049" i="3"/>
  <c r="M2048" i="3"/>
  <c r="K2048" i="3"/>
  <c r="M2047" i="3"/>
  <c r="K2047" i="3"/>
  <c r="M2046" i="3"/>
  <c r="K2046" i="3"/>
  <c r="M2045" i="3"/>
  <c r="K2045" i="3"/>
  <c r="M2044" i="3"/>
  <c r="K2044" i="3"/>
  <c r="M2043" i="3"/>
  <c r="K2043" i="3"/>
  <c r="M2042" i="3"/>
  <c r="K2042" i="3"/>
  <c r="M2041" i="3"/>
  <c r="K2041" i="3"/>
  <c r="M2040" i="3"/>
  <c r="K2040" i="3"/>
  <c r="M2039" i="3"/>
  <c r="K2039" i="3"/>
  <c r="M2038" i="3"/>
  <c r="K2038" i="3"/>
  <c r="M2037" i="3"/>
  <c r="K2037" i="3"/>
  <c r="M2036" i="3"/>
  <c r="K2036" i="3"/>
  <c r="M2035" i="3"/>
  <c r="K2035" i="3"/>
  <c r="M2034" i="3"/>
  <c r="K2034" i="3"/>
  <c r="M2033" i="3"/>
  <c r="K2033" i="3"/>
  <c r="M2032" i="3"/>
  <c r="K2032" i="3"/>
  <c r="M2031" i="3"/>
  <c r="K2031" i="3"/>
  <c r="M2030" i="3"/>
  <c r="K2030" i="3"/>
  <c r="M2029" i="3"/>
  <c r="K2029" i="3"/>
  <c r="M2028" i="3"/>
  <c r="K2028" i="3"/>
  <c r="M2027" i="3"/>
  <c r="K2027" i="3"/>
  <c r="M2026" i="3"/>
  <c r="K2026" i="3"/>
  <c r="M2025" i="3"/>
  <c r="K2025" i="3"/>
  <c r="M2024" i="3"/>
  <c r="K2024" i="3"/>
  <c r="M2023" i="3"/>
  <c r="K2023" i="3"/>
  <c r="M2022" i="3"/>
  <c r="K2022" i="3"/>
  <c r="M2021" i="3"/>
  <c r="K2021" i="3"/>
  <c r="M2020" i="3"/>
  <c r="K2020" i="3"/>
  <c r="M2019" i="3"/>
  <c r="K2019" i="3"/>
  <c r="M2018" i="3"/>
  <c r="K2018" i="3"/>
  <c r="M2017" i="3"/>
  <c r="K2017" i="3"/>
  <c r="M2016" i="3"/>
  <c r="K2016" i="3"/>
  <c r="M2015" i="3"/>
  <c r="K2015" i="3"/>
  <c r="M2014" i="3"/>
  <c r="K2014" i="3"/>
  <c r="M2013" i="3"/>
  <c r="K2013" i="3"/>
  <c r="M2012" i="3"/>
  <c r="K2012" i="3"/>
  <c r="M2011" i="3"/>
  <c r="K2011" i="3"/>
  <c r="M2010" i="3"/>
  <c r="K2010" i="3"/>
  <c r="M2009" i="3"/>
  <c r="K2009" i="3"/>
  <c r="M2008" i="3"/>
  <c r="K2008" i="3"/>
  <c r="M2007" i="3"/>
  <c r="K2007" i="3"/>
  <c r="M2006" i="3"/>
  <c r="K2006" i="3"/>
  <c r="M2005" i="3"/>
  <c r="K2005" i="3"/>
  <c r="M2004" i="3"/>
  <c r="K2004" i="3"/>
  <c r="M2003" i="3"/>
  <c r="K2003" i="3"/>
  <c r="M2002" i="3"/>
  <c r="K2002" i="3"/>
  <c r="M2001" i="3"/>
  <c r="K2001" i="3"/>
  <c r="M2000" i="3"/>
  <c r="K2000" i="3"/>
  <c r="M1999" i="3"/>
  <c r="K1999" i="3"/>
  <c r="M1998" i="3"/>
  <c r="K1998" i="3"/>
  <c r="M1997" i="3"/>
  <c r="K1997" i="3"/>
  <c r="M1996" i="3"/>
  <c r="K1996" i="3"/>
  <c r="M1995" i="3"/>
  <c r="K1995" i="3"/>
  <c r="N1994" i="3" l="1"/>
  <c r="N1993" i="3"/>
  <c r="N1992" i="3"/>
  <c r="N1991" i="3"/>
  <c r="N1990" i="3"/>
  <c r="N1989" i="3"/>
  <c r="N1988" i="3"/>
  <c r="N1987" i="3"/>
  <c r="N1977" i="3"/>
  <c r="N1976" i="3"/>
  <c r="N1974" i="3"/>
  <c r="N1973" i="3"/>
  <c r="N1972" i="3"/>
  <c r="N1971" i="3"/>
  <c r="N1970" i="3"/>
  <c r="N1969" i="3"/>
  <c r="N1968" i="3"/>
  <c r="N1967" i="3"/>
  <c r="N1966" i="3"/>
  <c r="N1965" i="3"/>
  <c r="N1964" i="3"/>
  <c r="N1963" i="3"/>
  <c r="N1961" i="3"/>
  <c r="N1960" i="3"/>
  <c r="N1953" i="3"/>
  <c r="N1934" i="3"/>
  <c r="N1932" i="3"/>
  <c r="N1931" i="3"/>
  <c r="L1994" i="3"/>
  <c r="L1993" i="3"/>
  <c r="L1992" i="3"/>
  <c r="L1991" i="3"/>
  <c r="L1990" i="3"/>
  <c r="L1989" i="3"/>
  <c r="L1988" i="3"/>
  <c r="L1987" i="3"/>
  <c r="L1977" i="3"/>
  <c r="L1976" i="3"/>
  <c r="L1974" i="3"/>
  <c r="L1973" i="3"/>
  <c r="L1972" i="3"/>
  <c r="L1971" i="3"/>
  <c r="L1970" i="3"/>
  <c r="L1969" i="3"/>
  <c r="L1968" i="3"/>
  <c r="L1967" i="3"/>
  <c r="L1966" i="3"/>
  <c r="L1965" i="3"/>
  <c r="L1964" i="3"/>
  <c r="L1963" i="3"/>
  <c r="L1961" i="3"/>
  <c r="L1960" i="3"/>
  <c r="L1953" i="3"/>
  <c r="L1934" i="3"/>
  <c r="L1932" i="3"/>
  <c r="L1931" i="3"/>
  <c r="K1987" i="3"/>
  <c r="K1988" i="3"/>
  <c r="K1989" i="3"/>
  <c r="K1990" i="3"/>
  <c r="K1991" i="3"/>
  <c r="K1992" i="3"/>
  <c r="K1993" i="3"/>
  <c r="K1994" i="3"/>
  <c r="H1987" i="3"/>
  <c r="H1988" i="3"/>
  <c r="H1989" i="3"/>
  <c r="H1990" i="3"/>
  <c r="H1991" i="3"/>
  <c r="H1992" i="3"/>
  <c r="H1993" i="3"/>
  <c r="H1994" i="3"/>
  <c r="M1994" i="3" l="1"/>
  <c r="M1987" i="3"/>
  <c r="M1990" i="3"/>
  <c r="M1993" i="3"/>
  <c r="M1992" i="3"/>
  <c r="M1991" i="3"/>
  <c r="M1988" i="3"/>
  <c r="M1989" i="3"/>
  <c r="K1930" i="3" l="1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H1986" i="3"/>
  <c r="H1985" i="3"/>
  <c r="M1985" i="3" s="1"/>
  <c r="H1984" i="3"/>
  <c r="M1984" i="3" s="1"/>
  <c r="H1983" i="3"/>
  <c r="M1983" i="3" s="1"/>
  <c r="H1982" i="3"/>
  <c r="M1982" i="3" s="1"/>
  <c r="H1981" i="3"/>
  <c r="M1981" i="3" s="1"/>
  <c r="H1980" i="3"/>
  <c r="H1979" i="3"/>
  <c r="M1979" i="3" s="1"/>
  <c r="H1978" i="3"/>
  <c r="H1977" i="3"/>
  <c r="H1976" i="3"/>
  <c r="M1976" i="3" s="1"/>
  <c r="H1975" i="3"/>
  <c r="H1974" i="3"/>
  <c r="M1974" i="3" s="1"/>
  <c r="H1973" i="3"/>
  <c r="M1973" i="3" s="1"/>
  <c r="H1972" i="3"/>
  <c r="M1972" i="3" s="1"/>
  <c r="H1971" i="3"/>
  <c r="H1970" i="3"/>
  <c r="M1970" i="3" s="1"/>
  <c r="H1969" i="3"/>
  <c r="M1969" i="3" s="1"/>
  <c r="H1968" i="3"/>
  <c r="H1967" i="3"/>
  <c r="M1967" i="3" s="1"/>
  <c r="H1966" i="3"/>
  <c r="M1966" i="3" s="1"/>
  <c r="H1965" i="3"/>
  <c r="M1965" i="3" s="1"/>
  <c r="H1964" i="3"/>
  <c r="M1964" i="3" s="1"/>
  <c r="H1963" i="3"/>
  <c r="M1963" i="3" s="1"/>
  <c r="H1962" i="3"/>
  <c r="H1961" i="3"/>
  <c r="M1961" i="3" s="1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M1934" i="3" s="1"/>
  <c r="H1933" i="3"/>
  <c r="H1932" i="3"/>
  <c r="H1931" i="3"/>
  <c r="M1931" i="3" s="1"/>
  <c r="H1930" i="3"/>
  <c r="M1960" i="3" l="1"/>
  <c r="M1968" i="3"/>
  <c r="M1932" i="3"/>
  <c r="M1971" i="3"/>
  <c r="M1977" i="3"/>
  <c r="M1980" i="3"/>
  <c r="M1986" i="3"/>
  <c r="M1953" i="3"/>
  <c r="N1929" i="3"/>
  <c r="N1928" i="3"/>
  <c r="N1927" i="3"/>
  <c r="N1926" i="3"/>
  <c r="N1925" i="3"/>
  <c r="N1924" i="3"/>
  <c r="N1923" i="3"/>
  <c r="N1918" i="3"/>
  <c r="N1914" i="3"/>
  <c r="N1912" i="3"/>
  <c r="N1895" i="3"/>
  <c r="N1886" i="3"/>
  <c r="N1885" i="3"/>
  <c r="N1872" i="3"/>
  <c r="N1871" i="3"/>
  <c r="N1870" i="3"/>
  <c r="N1869" i="3"/>
  <c r="N1862" i="3"/>
  <c r="N1861" i="3"/>
  <c r="N1860" i="3"/>
  <c r="N1859" i="3"/>
  <c r="N1858" i="3"/>
  <c r="N1857" i="3"/>
  <c r="N1856" i="3"/>
  <c r="N1855" i="3"/>
  <c r="N1854" i="3"/>
  <c r="N1853" i="3"/>
  <c r="N1851" i="3"/>
  <c r="N1850" i="3"/>
  <c r="N1849" i="3"/>
  <c r="N1848" i="3"/>
  <c r="N1847" i="3"/>
  <c r="N1846" i="3"/>
  <c r="N1843" i="3"/>
  <c r="N1842" i="3"/>
  <c r="N1841" i="3"/>
  <c r="N1840" i="3"/>
  <c r="N1839" i="3"/>
  <c r="N1837" i="3"/>
  <c r="N1836" i="3"/>
  <c r="N1835" i="3"/>
  <c r="N1834" i="3"/>
  <c r="N1833" i="3"/>
  <c r="N1832" i="3"/>
  <c r="N1831" i="3"/>
  <c r="N1830" i="3"/>
  <c r="N1829" i="3"/>
  <c r="N1828" i="3"/>
  <c r="N1827" i="3"/>
  <c r="N1826" i="3"/>
  <c r="N1825" i="3"/>
  <c r="N1824" i="3"/>
  <c r="N1823" i="3"/>
  <c r="N1822" i="3"/>
  <c r="N1821" i="3"/>
  <c r="N1820" i="3"/>
  <c r="N1819" i="3"/>
  <c r="N1818" i="3"/>
  <c r="N1817" i="3"/>
  <c r="N1816" i="3"/>
  <c r="N1815" i="3"/>
  <c r="N1814" i="3"/>
  <c r="N1813" i="3"/>
  <c r="N1812" i="3"/>
  <c r="N1811" i="3"/>
  <c r="N1810" i="3"/>
  <c r="N1809" i="3"/>
  <c r="N1799" i="3"/>
  <c r="N1798" i="3"/>
  <c r="N1795" i="3"/>
  <c r="N1794" i="3"/>
  <c r="L1929" i="3"/>
  <c r="L1928" i="3"/>
  <c r="L1927" i="3"/>
  <c r="L1926" i="3"/>
  <c r="L1925" i="3"/>
  <c r="L1924" i="3"/>
  <c r="L1923" i="3"/>
  <c r="L1918" i="3"/>
  <c r="L1914" i="3"/>
  <c r="L1912" i="3"/>
  <c r="L1895" i="3"/>
  <c r="L1886" i="3"/>
  <c r="L1885" i="3"/>
  <c r="L1872" i="3"/>
  <c r="L1871" i="3"/>
  <c r="L1870" i="3"/>
  <c r="L1869" i="3"/>
  <c r="L1862" i="3"/>
  <c r="L1861" i="3"/>
  <c r="L1860" i="3"/>
  <c r="L1859" i="3"/>
  <c r="L1858" i="3"/>
  <c r="L1857" i="3"/>
  <c r="L1856" i="3"/>
  <c r="L1855" i="3"/>
  <c r="L1854" i="3"/>
  <c r="L1853" i="3"/>
  <c r="L1851" i="3"/>
  <c r="L1850" i="3"/>
  <c r="L1849" i="3"/>
  <c r="L1848" i="3"/>
  <c r="L1847" i="3"/>
  <c r="L1846" i="3"/>
  <c r="L1843" i="3"/>
  <c r="L1842" i="3"/>
  <c r="L1841" i="3"/>
  <c r="L1840" i="3"/>
  <c r="L1839" i="3"/>
  <c r="L1837" i="3"/>
  <c r="L1836" i="3"/>
  <c r="L1835" i="3"/>
  <c r="L1834" i="3"/>
  <c r="L1833" i="3"/>
  <c r="L1832" i="3"/>
  <c r="L1831" i="3"/>
  <c r="L1830" i="3"/>
  <c r="L1829" i="3"/>
  <c r="L1828" i="3"/>
  <c r="L1827" i="3"/>
  <c r="L1826" i="3"/>
  <c r="L1825" i="3"/>
  <c r="L1824" i="3"/>
  <c r="L1823" i="3"/>
  <c r="L1822" i="3"/>
  <c r="L1821" i="3"/>
  <c r="L1820" i="3"/>
  <c r="L1819" i="3"/>
  <c r="L1818" i="3"/>
  <c r="L1817" i="3"/>
  <c r="L1816" i="3"/>
  <c r="L1815" i="3"/>
  <c r="L1814" i="3"/>
  <c r="L1813" i="3"/>
  <c r="L1812" i="3"/>
  <c r="L1811" i="3"/>
  <c r="L1810" i="3"/>
  <c r="L1809" i="3"/>
  <c r="L1799" i="3"/>
  <c r="L1798" i="3"/>
  <c r="L1795" i="3"/>
  <c r="L1794" i="3"/>
  <c r="K1923" i="3"/>
  <c r="K1924" i="3"/>
  <c r="K1925" i="3"/>
  <c r="K1926" i="3"/>
  <c r="K1927" i="3"/>
  <c r="K1928" i="3"/>
  <c r="K1929" i="3"/>
  <c r="H1923" i="3"/>
  <c r="H1924" i="3"/>
  <c r="H1925" i="3"/>
  <c r="H1926" i="3"/>
  <c r="H1927" i="3"/>
  <c r="H1928" i="3"/>
  <c r="H1929" i="3"/>
  <c r="H1919" i="3"/>
  <c r="H1920" i="3"/>
  <c r="H1921" i="3"/>
  <c r="H1922" i="3"/>
  <c r="K1919" i="3"/>
  <c r="K1920" i="3"/>
  <c r="K1921" i="3"/>
  <c r="K1922" i="3"/>
  <c r="H1917" i="3"/>
  <c r="H1918" i="3"/>
  <c r="H1916" i="3"/>
  <c r="K1916" i="3"/>
  <c r="K1917" i="3"/>
  <c r="K1918" i="3"/>
  <c r="M1929" i="3" l="1"/>
  <c r="M1923" i="3"/>
  <c r="M1924" i="3"/>
  <c r="M1927" i="3"/>
  <c r="M1928" i="3"/>
  <c r="M1920" i="3"/>
  <c r="M1925" i="3"/>
  <c r="M1926" i="3"/>
  <c r="M1921" i="3"/>
  <c r="M1918" i="3"/>
  <c r="N1838" i="3"/>
  <c r="N1808" i="3"/>
  <c r="N1807" i="3"/>
  <c r="N1806" i="3"/>
  <c r="N1805" i="3"/>
  <c r="N1804" i="3"/>
  <c r="N1803" i="3"/>
  <c r="N1802" i="3"/>
  <c r="N1801" i="3"/>
  <c r="N1800" i="3"/>
  <c r="N1797" i="3"/>
  <c r="N1796" i="3"/>
  <c r="N1793" i="3"/>
  <c r="N1792" i="3"/>
  <c r="N1791" i="3"/>
  <c r="N1790" i="3"/>
  <c r="N1789" i="3"/>
  <c r="N1788" i="3"/>
  <c r="N1787" i="3"/>
  <c r="N1786" i="3"/>
  <c r="N1785" i="3"/>
  <c r="N1762" i="3"/>
  <c r="N1761" i="3"/>
  <c r="N1760" i="3"/>
  <c r="N1759" i="3"/>
  <c r="N1758" i="3"/>
  <c r="N1757" i="3"/>
  <c r="N1756" i="3"/>
  <c r="N1755" i="3"/>
  <c r="N1754" i="3"/>
  <c r="N1753" i="3"/>
  <c r="N1752" i="3"/>
  <c r="N1751" i="3"/>
  <c r="N1748" i="3"/>
  <c r="N1747" i="3"/>
  <c r="N1746" i="3"/>
  <c r="N1745" i="3"/>
  <c r="N1744" i="3"/>
  <c r="N1743" i="3"/>
  <c r="N1742" i="3"/>
  <c r="N1741" i="3"/>
  <c r="N1740" i="3"/>
  <c r="N1739" i="3"/>
  <c r="N1738" i="3"/>
  <c r="N1737" i="3"/>
  <c r="N1736" i="3"/>
  <c r="N1735" i="3"/>
  <c r="N1734" i="3"/>
  <c r="N1733" i="3"/>
  <c r="N1732" i="3"/>
  <c r="N1731" i="3"/>
  <c r="N1730" i="3"/>
  <c r="N1729" i="3"/>
  <c r="N1728" i="3"/>
  <c r="N1727" i="3"/>
  <c r="N1726" i="3"/>
  <c r="N1725" i="3"/>
  <c r="N1724" i="3"/>
  <c r="N1723" i="3"/>
  <c r="N1722" i="3"/>
  <c r="N1721" i="3"/>
  <c r="N1719" i="3"/>
  <c r="N1718" i="3"/>
  <c r="N1700" i="3"/>
  <c r="N1699" i="3"/>
  <c r="N1698" i="3"/>
  <c r="N1697" i="3"/>
  <c r="N1696" i="3"/>
  <c r="N1695" i="3"/>
  <c r="N1694" i="3"/>
  <c r="N1693" i="3"/>
  <c r="N1685" i="3"/>
  <c r="L1838" i="3"/>
  <c r="L1808" i="3"/>
  <c r="L1807" i="3"/>
  <c r="L1806" i="3"/>
  <c r="L1805" i="3"/>
  <c r="L1804" i="3"/>
  <c r="L1803" i="3"/>
  <c r="L1802" i="3"/>
  <c r="L1801" i="3"/>
  <c r="L1800" i="3"/>
  <c r="L1797" i="3"/>
  <c r="L1796" i="3"/>
  <c r="L1793" i="3"/>
  <c r="L1792" i="3"/>
  <c r="L1791" i="3"/>
  <c r="L1790" i="3"/>
  <c r="L1789" i="3"/>
  <c r="L1788" i="3"/>
  <c r="L1787" i="3"/>
  <c r="L1786" i="3"/>
  <c r="L1785" i="3"/>
  <c r="L1762" i="3"/>
  <c r="L1761" i="3"/>
  <c r="L1760" i="3"/>
  <c r="L1759" i="3"/>
  <c r="L1758" i="3"/>
  <c r="L1757" i="3"/>
  <c r="L1756" i="3"/>
  <c r="L1755" i="3"/>
  <c r="L1754" i="3"/>
  <c r="L1753" i="3"/>
  <c r="L1752" i="3"/>
  <c r="L1751" i="3"/>
  <c r="L1748" i="3"/>
  <c r="L1747" i="3"/>
  <c r="L1746" i="3"/>
  <c r="L1745" i="3"/>
  <c r="L1744" i="3"/>
  <c r="L1743" i="3"/>
  <c r="L1742" i="3"/>
  <c r="L1741" i="3"/>
  <c r="L1740" i="3"/>
  <c r="L1739" i="3"/>
  <c r="L1738" i="3"/>
  <c r="L1737" i="3"/>
  <c r="L1736" i="3"/>
  <c r="L1735" i="3"/>
  <c r="L1734" i="3"/>
  <c r="L1733" i="3"/>
  <c r="L1732" i="3"/>
  <c r="L1731" i="3"/>
  <c r="L1730" i="3"/>
  <c r="L1729" i="3"/>
  <c r="L1728" i="3"/>
  <c r="L1727" i="3"/>
  <c r="L1726" i="3"/>
  <c r="L1725" i="3"/>
  <c r="L1724" i="3"/>
  <c r="L1723" i="3"/>
  <c r="L1722" i="3"/>
  <c r="L1721" i="3"/>
  <c r="L1719" i="3"/>
  <c r="L1718" i="3"/>
  <c r="L1700" i="3"/>
  <c r="L1699" i="3"/>
  <c r="L1698" i="3"/>
  <c r="L1697" i="3"/>
  <c r="L1696" i="3"/>
  <c r="L1695" i="3"/>
  <c r="L1694" i="3"/>
  <c r="L1693" i="3"/>
  <c r="L1685" i="3"/>
  <c r="N1684" i="3"/>
  <c r="L1684" i="3"/>
  <c r="K1785" i="3" l="1"/>
  <c r="M1785" i="3"/>
  <c r="K1786" i="3"/>
  <c r="M1786" i="3"/>
  <c r="K1787" i="3"/>
  <c r="M1787" i="3"/>
  <c r="K1788" i="3"/>
  <c r="M1788" i="3"/>
  <c r="K1789" i="3"/>
  <c r="M1789" i="3"/>
  <c r="K1790" i="3"/>
  <c r="M1790" i="3"/>
  <c r="K1791" i="3"/>
  <c r="M1791" i="3"/>
  <c r="K1792" i="3"/>
  <c r="M1792" i="3"/>
  <c r="K1793" i="3"/>
  <c r="M1793" i="3"/>
  <c r="K1794" i="3"/>
  <c r="M1794" i="3"/>
  <c r="K1795" i="3"/>
  <c r="M1795" i="3"/>
  <c r="K1796" i="3"/>
  <c r="M1796" i="3"/>
  <c r="K1797" i="3"/>
  <c r="M1797" i="3"/>
  <c r="K1798" i="3"/>
  <c r="M1798" i="3"/>
  <c r="K1799" i="3"/>
  <c r="M1799" i="3"/>
  <c r="K1800" i="3"/>
  <c r="M1800" i="3"/>
  <c r="K1801" i="3"/>
  <c r="M1801" i="3"/>
  <c r="K1802" i="3"/>
  <c r="M1802" i="3"/>
  <c r="K1803" i="3"/>
  <c r="M1803" i="3"/>
  <c r="K1804" i="3"/>
  <c r="M1804" i="3"/>
  <c r="K1805" i="3"/>
  <c r="M1805" i="3"/>
  <c r="K1806" i="3"/>
  <c r="M1806" i="3"/>
  <c r="K1807" i="3"/>
  <c r="M1807" i="3"/>
  <c r="K1808" i="3"/>
  <c r="M1808" i="3"/>
  <c r="K1809" i="3"/>
  <c r="M1809" i="3"/>
  <c r="K1810" i="3"/>
  <c r="M1810" i="3"/>
  <c r="K1811" i="3"/>
  <c r="M1811" i="3"/>
  <c r="K1812" i="3"/>
  <c r="M1812" i="3"/>
  <c r="K1813" i="3"/>
  <c r="M1813" i="3"/>
  <c r="K1814" i="3"/>
  <c r="M1814" i="3"/>
  <c r="K1815" i="3"/>
  <c r="M1815" i="3"/>
  <c r="K1816" i="3"/>
  <c r="M1816" i="3"/>
  <c r="K1817" i="3"/>
  <c r="M1817" i="3"/>
  <c r="K1818" i="3"/>
  <c r="M1818" i="3"/>
  <c r="K1819" i="3"/>
  <c r="M1819" i="3"/>
  <c r="K1820" i="3"/>
  <c r="M1820" i="3"/>
  <c r="K1821" i="3"/>
  <c r="M1821" i="3"/>
  <c r="K1822" i="3"/>
  <c r="M1822" i="3"/>
  <c r="K1823" i="3"/>
  <c r="M1823" i="3"/>
  <c r="K1824" i="3"/>
  <c r="M1824" i="3"/>
  <c r="K1825" i="3"/>
  <c r="M1825" i="3"/>
  <c r="K1826" i="3"/>
  <c r="M1826" i="3"/>
  <c r="K1827" i="3"/>
  <c r="M1827" i="3"/>
  <c r="K1828" i="3"/>
  <c r="M1828" i="3"/>
  <c r="K1829" i="3"/>
  <c r="M1829" i="3"/>
  <c r="K1830" i="3"/>
  <c r="M1830" i="3"/>
  <c r="K1831" i="3"/>
  <c r="M1831" i="3"/>
  <c r="K1832" i="3"/>
  <c r="M1832" i="3"/>
  <c r="K1833" i="3"/>
  <c r="M1833" i="3"/>
  <c r="K1834" i="3"/>
  <c r="M1834" i="3"/>
  <c r="K1835" i="3"/>
  <c r="M1835" i="3"/>
  <c r="K1836" i="3"/>
  <c r="M1836" i="3"/>
  <c r="K1837" i="3"/>
  <c r="M1837" i="3"/>
  <c r="K1838" i="3"/>
  <c r="M1838" i="3"/>
  <c r="K1839" i="3"/>
  <c r="M1839" i="3"/>
  <c r="K1840" i="3"/>
  <c r="M1840" i="3"/>
  <c r="K1841" i="3"/>
  <c r="M1841" i="3"/>
  <c r="K1842" i="3"/>
  <c r="M1842" i="3"/>
  <c r="K1843" i="3"/>
  <c r="M1843" i="3"/>
  <c r="K1844" i="3"/>
  <c r="K1845" i="3"/>
  <c r="K1846" i="3"/>
  <c r="M1846" i="3"/>
  <c r="K1847" i="3"/>
  <c r="M1847" i="3"/>
  <c r="K1848" i="3"/>
  <c r="M1848" i="3"/>
  <c r="K1849" i="3"/>
  <c r="M1849" i="3"/>
  <c r="K1850" i="3"/>
  <c r="M1850" i="3"/>
  <c r="K1851" i="3"/>
  <c r="M1851" i="3"/>
  <c r="K1852" i="3"/>
  <c r="K1853" i="3"/>
  <c r="M1853" i="3"/>
  <c r="K1854" i="3"/>
  <c r="M1854" i="3"/>
  <c r="K1855" i="3"/>
  <c r="M1855" i="3"/>
  <c r="K1856" i="3"/>
  <c r="M1856" i="3"/>
  <c r="K1857" i="3"/>
  <c r="M1857" i="3"/>
  <c r="K1858" i="3"/>
  <c r="M1858" i="3"/>
  <c r="K1859" i="3"/>
  <c r="M1859" i="3"/>
  <c r="K1860" i="3"/>
  <c r="M1860" i="3"/>
  <c r="K1861" i="3"/>
  <c r="M1861" i="3"/>
  <c r="K1862" i="3"/>
  <c r="M1862" i="3"/>
  <c r="K1863" i="3"/>
  <c r="K1864" i="3"/>
  <c r="K1865" i="3"/>
  <c r="K1866" i="3"/>
  <c r="K1867" i="3"/>
  <c r="K1868" i="3"/>
  <c r="K1869" i="3"/>
  <c r="M1869" i="3"/>
  <c r="K1870" i="3"/>
  <c r="M1870" i="3"/>
  <c r="K1871" i="3"/>
  <c r="M1871" i="3"/>
  <c r="K1872" i="3"/>
  <c r="M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M1885" i="3"/>
  <c r="K1886" i="3"/>
  <c r="M1886" i="3"/>
  <c r="K1887" i="3"/>
  <c r="K1888" i="3"/>
  <c r="K1889" i="3"/>
  <c r="K1890" i="3"/>
  <c r="K1891" i="3"/>
  <c r="K1892" i="3"/>
  <c r="K1893" i="3"/>
  <c r="K1894" i="3"/>
  <c r="K1895" i="3"/>
  <c r="M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M1912" i="3"/>
  <c r="K1913" i="3"/>
  <c r="K1914" i="3"/>
  <c r="M1914" i="3"/>
  <c r="K1915" i="3"/>
  <c r="K1763" i="3" l="1"/>
  <c r="L1763" i="3"/>
  <c r="N1763" i="3"/>
  <c r="H1763" i="3"/>
  <c r="K1783" i="3"/>
  <c r="L1783" i="3"/>
  <c r="N1783" i="3"/>
  <c r="H1783" i="3"/>
  <c r="N1784" i="3"/>
  <c r="N1782" i="3"/>
  <c r="N1781" i="3"/>
  <c r="N1780" i="3"/>
  <c r="N1779" i="3"/>
  <c r="N1778" i="3"/>
  <c r="N1775" i="3"/>
  <c r="N1771" i="3"/>
  <c r="N1770" i="3"/>
  <c r="N1769" i="3"/>
  <c r="N1768" i="3"/>
  <c r="N1750" i="3"/>
  <c r="N1749" i="3"/>
  <c r="N1720" i="3"/>
  <c r="N1712" i="3"/>
  <c r="N1711" i="3"/>
  <c r="N1710" i="3"/>
  <c r="N1709" i="3"/>
  <c r="N1708" i="3"/>
  <c r="N1707" i="3"/>
  <c r="N1706" i="3"/>
  <c r="N1705" i="3"/>
  <c r="N1704" i="3"/>
  <c r="N1703" i="3"/>
  <c r="N1702" i="3"/>
  <c r="N1701" i="3"/>
  <c r="N1692" i="3"/>
  <c r="N1691" i="3"/>
  <c r="N1690" i="3"/>
  <c r="N1689" i="3"/>
  <c r="N1688" i="3"/>
  <c r="N1687" i="3"/>
  <c r="N1686" i="3"/>
  <c r="N1683" i="3"/>
  <c r="N1682" i="3"/>
  <c r="N1681" i="3"/>
  <c r="N1680" i="3"/>
  <c r="N1679" i="3"/>
  <c r="N1678" i="3"/>
  <c r="N1677" i="3"/>
  <c r="N1676" i="3"/>
  <c r="N1675" i="3"/>
  <c r="N1669" i="3"/>
  <c r="N1668" i="3"/>
  <c r="N1667" i="3"/>
  <c r="N1666" i="3"/>
  <c r="N1665" i="3"/>
  <c r="N1664" i="3"/>
  <c r="N1663" i="3"/>
  <c r="N1662" i="3"/>
  <c r="N1661" i="3"/>
  <c r="N1660" i="3"/>
  <c r="N1659" i="3"/>
  <c r="N1658" i="3"/>
  <c r="N1657" i="3"/>
  <c r="N1656" i="3"/>
  <c r="N1655" i="3"/>
  <c r="N1654" i="3"/>
  <c r="N1653" i="3"/>
  <c r="N1652" i="3"/>
  <c r="N1651" i="3"/>
  <c r="N1650" i="3"/>
  <c r="N1649" i="3"/>
  <c r="N1648" i="3"/>
  <c r="N1647" i="3"/>
  <c r="N1646" i="3"/>
  <c r="N1645" i="3"/>
  <c r="N1644" i="3"/>
  <c r="N1643" i="3"/>
  <c r="N1642" i="3"/>
  <c r="N1641" i="3"/>
  <c r="N1637" i="3"/>
  <c r="N1636" i="3"/>
  <c r="N1635" i="3"/>
  <c r="N1634" i="3"/>
  <c r="N1633" i="3"/>
  <c r="N1632" i="3"/>
  <c r="L1784" i="3"/>
  <c r="L1782" i="3"/>
  <c r="L1781" i="3"/>
  <c r="L1780" i="3"/>
  <c r="L1779" i="3"/>
  <c r="L1778" i="3"/>
  <c r="L1775" i="3"/>
  <c r="L1771" i="3"/>
  <c r="L1770" i="3"/>
  <c r="L1769" i="3"/>
  <c r="L1768" i="3"/>
  <c r="L1750" i="3"/>
  <c r="L1749" i="3"/>
  <c r="L1720" i="3"/>
  <c r="L1712" i="3"/>
  <c r="L1711" i="3"/>
  <c r="L1710" i="3"/>
  <c r="L1709" i="3"/>
  <c r="L1708" i="3"/>
  <c r="L1707" i="3"/>
  <c r="L1706" i="3"/>
  <c r="L1705" i="3"/>
  <c r="L1704" i="3"/>
  <c r="L1703" i="3"/>
  <c r="L1702" i="3"/>
  <c r="L1701" i="3"/>
  <c r="L1692" i="3"/>
  <c r="L1691" i="3"/>
  <c r="L1690" i="3"/>
  <c r="L1689" i="3"/>
  <c r="L1688" i="3"/>
  <c r="L1687" i="3"/>
  <c r="L1686" i="3"/>
  <c r="L1683" i="3"/>
  <c r="L1682" i="3"/>
  <c r="L1681" i="3"/>
  <c r="L1680" i="3"/>
  <c r="L1679" i="3"/>
  <c r="L1678" i="3"/>
  <c r="L1677" i="3"/>
  <c r="L1676" i="3"/>
  <c r="L1675" i="3"/>
  <c r="L1669" i="3"/>
  <c r="L1668" i="3"/>
  <c r="L1667" i="3"/>
  <c r="L1666" i="3"/>
  <c r="L1665" i="3"/>
  <c r="L1664" i="3"/>
  <c r="L1663" i="3"/>
  <c r="L1662" i="3"/>
  <c r="L1661" i="3"/>
  <c r="L1660" i="3"/>
  <c r="L1659" i="3"/>
  <c r="L1658" i="3"/>
  <c r="L1657" i="3"/>
  <c r="L1656" i="3"/>
  <c r="L1655" i="3"/>
  <c r="L1654" i="3"/>
  <c r="L1653" i="3"/>
  <c r="L1652" i="3"/>
  <c r="L1651" i="3"/>
  <c r="L1650" i="3"/>
  <c r="L1649" i="3"/>
  <c r="L1648" i="3"/>
  <c r="L1647" i="3"/>
  <c r="L1646" i="3"/>
  <c r="L1645" i="3"/>
  <c r="L1644" i="3"/>
  <c r="L1643" i="3"/>
  <c r="L1642" i="3"/>
  <c r="L1641" i="3"/>
  <c r="L1637" i="3"/>
  <c r="L1636" i="3"/>
  <c r="L1635" i="3"/>
  <c r="L1634" i="3"/>
  <c r="L1633" i="3"/>
  <c r="L1632" i="3"/>
  <c r="N1631" i="3"/>
  <c r="L1631" i="3"/>
  <c r="K1778" i="3"/>
  <c r="K1779" i="3"/>
  <c r="K1780" i="3"/>
  <c r="K1781" i="3"/>
  <c r="K1782" i="3"/>
  <c r="K1784" i="3"/>
  <c r="H1778" i="3"/>
  <c r="H1779" i="3"/>
  <c r="H1780" i="3"/>
  <c r="H1781" i="3"/>
  <c r="H1782" i="3"/>
  <c r="H1784" i="3"/>
  <c r="K1776" i="3"/>
  <c r="K1777" i="3"/>
  <c r="H1776" i="3"/>
  <c r="H1777" i="3"/>
  <c r="K1768" i="3"/>
  <c r="K1769" i="3"/>
  <c r="K1770" i="3"/>
  <c r="K1771" i="3"/>
  <c r="K1772" i="3"/>
  <c r="K1773" i="3"/>
  <c r="K1774" i="3"/>
  <c r="K1775" i="3"/>
  <c r="H1768" i="3"/>
  <c r="H1769" i="3"/>
  <c r="H1770" i="3"/>
  <c r="H1771" i="3"/>
  <c r="H1772" i="3"/>
  <c r="H1773" i="3"/>
  <c r="H1774" i="3"/>
  <c r="H1775" i="3"/>
  <c r="M1779" i="3" l="1"/>
  <c r="M1784" i="3"/>
  <c r="M1776" i="3"/>
  <c r="M1769" i="3"/>
  <c r="M1763" i="3"/>
  <c r="M1778" i="3"/>
  <c r="M1782" i="3"/>
  <c r="M1771" i="3"/>
  <c r="M1780" i="3"/>
  <c r="M1783" i="3"/>
  <c r="M1781" i="3"/>
  <c r="M1777" i="3"/>
  <c r="M1770" i="3"/>
  <c r="M1768" i="3"/>
  <c r="M1775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37" i="3"/>
  <c r="H1636" i="3"/>
  <c r="H1635" i="3"/>
  <c r="H1634" i="3"/>
  <c r="H1633" i="3"/>
  <c r="H1632" i="3"/>
  <c r="N1767" i="3"/>
  <c r="L1767" i="3"/>
  <c r="K1767" i="3"/>
  <c r="N1766" i="3"/>
  <c r="L1766" i="3"/>
  <c r="K1766" i="3"/>
  <c r="N1765" i="3"/>
  <c r="L1765" i="3"/>
  <c r="K1765" i="3"/>
  <c r="N1764" i="3"/>
  <c r="L1764" i="3"/>
  <c r="K1764" i="3"/>
  <c r="H1767" i="3"/>
  <c r="H1766" i="3"/>
  <c r="H1765" i="3"/>
  <c r="H1764" i="3"/>
  <c r="N1717" i="3"/>
  <c r="N1716" i="3"/>
  <c r="N1715" i="3"/>
  <c r="N1714" i="3"/>
  <c r="N1713" i="3"/>
  <c r="N1674" i="3"/>
  <c r="N1673" i="3"/>
  <c r="N1672" i="3"/>
  <c r="N1671" i="3"/>
  <c r="N1670" i="3"/>
  <c r="N1640" i="3"/>
  <c r="N1639" i="3"/>
  <c r="N1638" i="3"/>
  <c r="N1630" i="3"/>
  <c r="N1629" i="3"/>
  <c r="N1628" i="3"/>
  <c r="N1627" i="3"/>
  <c r="N1626" i="3"/>
  <c r="N1625" i="3"/>
  <c r="N1624" i="3"/>
  <c r="N1623" i="3"/>
  <c r="N1622" i="3"/>
  <c r="N1621" i="3"/>
  <c r="N1620" i="3"/>
  <c r="N1619" i="3"/>
  <c r="N1618" i="3"/>
  <c r="N1599" i="3"/>
  <c r="N1598" i="3"/>
  <c r="N1597" i="3"/>
  <c r="N1596" i="3"/>
  <c r="N1592" i="3"/>
  <c r="N1591" i="3"/>
  <c r="N1590" i="3"/>
  <c r="N1589" i="3"/>
  <c r="N1588" i="3"/>
  <c r="N1587" i="3"/>
  <c r="N1583" i="3"/>
  <c r="N1582" i="3"/>
  <c r="N1581" i="3"/>
  <c r="N1580" i="3"/>
  <c r="N1579" i="3"/>
  <c r="N1578" i="3"/>
  <c r="N1577" i="3"/>
  <c r="N1576" i="3"/>
  <c r="N1575" i="3"/>
  <c r="N1574" i="3"/>
  <c r="N1573" i="3"/>
  <c r="N1572" i="3"/>
  <c r="N1571" i="3"/>
  <c r="L1717" i="3"/>
  <c r="L1716" i="3"/>
  <c r="L1715" i="3"/>
  <c r="L1714" i="3"/>
  <c r="L1713" i="3"/>
  <c r="L1674" i="3"/>
  <c r="L1673" i="3"/>
  <c r="L1672" i="3"/>
  <c r="L1671" i="3"/>
  <c r="L1670" i="3"/>
  <c r="L1640" i="3"/>
  <c r="L1639" i="3"/>
  <c r="L1638" i="3"/>
  <c r="L1630" i="3"/>
  <c r="L1629" i="3"/>
  <c r="L1628" i="3"/>
  <c r="L1627" i="3"/>
  <c r="L1626" i="3"/>
  <c r="L1625" i="3"/>
  <c r="L1624" i="3"/>
  <c r="L1623" i="3"/>
  <c r="L1622" i="3"/>
  <c r="L1621" i="3"/>
  <c r="L1620" i="3"/>
  <c r="L1619" i="3"/>
  <c r="L1618" i="3"/>
  <c r="L1599" i="3"/>
  <c r="L1598" i="3"/>
  <c r="L1597" i="3"/>
  <c r="L1596" i="3"/>
  <c r="L1592" i="3"/>
  <c r="L1591" i="3"/>
  <c r="L1590" i="3"/>
  <c r="L1589" i="3"/>
  <c r="L1588" i="3"/>
  <c r="L1587" i="3"/>
  <c r="L1583" i="3"/>
  <c r="L1582" i="3"/>
  <c r="L1581" i="3"/>
  <c r="L1580" i="3"/>
  <c r="L1579" i="3"/>
  <c r="L1578" i="3"/>
  <c r="L1577" i="3"/>
  <c r="L1576" i="3"/>
  <c r="L1575" i="3"/>
  <c r="L1574" i="3"/>
  <c r="L1573" i="3"/>
  <c r="L1572" i="3"/>
  <c r="L1571" i="3"/>
  <c r="N1560" i="3"/>
  <c r="L1560" i="3"/>
  <c r="M1766" i="3" l="1"/>
  <c r="M1764" i="3"/>
  <c r="M1765" i="3"/>
  <c r="M176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M1637" i="3"/>
  <c r="K1638" i="3"/>
  <c r="K1639" i="3"/>
  <c r="K1640" i="3"/>
  <c r="K1641" i="3"/>
  <c r="K1642" i="3"/>
  <c r="K1643" i="3"/>
  <c r="K1644" i="3"/>
  <c r="M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M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M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M1720" i="3"/>
  <c r="K1721" i="3"/>
  <c r="K1722" i="3"/>
  <c r="K1723" i="3"/>
  <c r="K1724" i="3"/>
  <c r="K1725" i="3"/>
  <c r="K1726" i="3"/>
  <c r="K1727" i="3"/>
  <c r="K1728" i="3"/>
  <c r="K1729" i="3"/>
  <c r="K1730" i="3"/>
  <c r="M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M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H1618" i="3"/>
  <c r="M1618" i="3" s="1"/>
  <c r="H1619" i="3"/>
  <c r="H1620" i="3"/>
  <c r="M1620" i="3" s="1"/>
  <c r="H1621" i="3"/>
  <c r="H1622" i="3"/>
  <c r="H1623" i="3"/>
  <c r="H1624" i="3"/>
  <c r="M1624" i="3" s="1"/>
  <c r="H1625" i="3"/>
  <c r="H1626" i="3"/>
  <c r="M1626" i="3" s="1"/>
  <c r="H1627" i="3"/>
  <c r="M1627" i="3" s="1"/>
  <c r="H1628" i="3"/>
  <c r="H1629" i="3"/>
  <c r="H1630" i="3"/>
  <c r="M1630" i="3" s="1"/>
  <c r="H1631" i="3"/>
  <c r="M1632" i="3"/>
  <c r="M1636" i="3"/>
  <c r="H1638" i="3"/>
  <c r="M1638" i="3" s="1"/>
  <c r="H1639" i="3"/>
  <c r="M1639" i="3" s="1"/>
  <c r="H1640" i="3"/>
  <c r="M1640" i="3" s="1"/>
  <c r="M1641" i="3"/>
  <c r="M1643" i="3"/>
  <c r="M1647" i="3"/>
  <c r="M1650" i="3"/>
  <c r="M1651" i="3"/>
  <c r="M1653" i="3"/>
  <c r="M1654" i="3"/>
  <c r="M1657" i="3"/>
  <c r="M1660" i="3"/>
  <c r="M1661" i="3"/>
  <c r="M1662" i="3"/>
  <c r="M1665" i="3"/>
  <c r="H1670" i="3"/>
  <c r="M1670" i="3" s="1"/>
  <c r="H1671" i="3"/>
  <c r="H1672" i="3"/>
  <c r="M1672" i="3" s="1"/>
  <c r="H1673" i="3"/>
  <c r="M1673" i="3" s="1"/>
  <c r="H1674" i="3"/>
  <c r="M1674" i="3" s="1"/>
  <c r="M1678" i="3"/>
  <c r="M1679" i="3"/>
  <c r="M1682" i="3"/>
  <c r="M1683" i="3"/>
  <c r="M1685" i="3"/>
  <c r="M1686" i="3"/>
  <c r="M1688" i="3"/>
  <c r="M1691" i="3"/>
  <c r="M1692" i="3"/>
  <c r="M1694" i="3"/>
  <c r="M1695" i="3"/>
  <c r="M1697" i="3"/>
  <c r="M1698" i="3"/>
  <c r="M1701" i="3"/>
  <c r="M1706" i="3"/>
  <c r="M1707" i="3"/>
  <c r="M1708" i="3"/>
  <c r="M1709" i="3"/>
  <c r="M1710" i="3"/>
  <c r="M1711" i="3"/>
  <c r="M1712" i="3"/>
  <c r="H1713" i="3"/>
  <c r="H1714" i="3"/>
  <c r="M1714" i="3" s="1"/>
  <c r="H1715" i="3"/>
  <c r="M1715" i="3" s="1"/>
  <c r="H1716" i="3"/>
  <c r="M1716" i="3" s="1"/>
  <c r="H1717" i="3"/>
  <c r="M1718" i="3"/>
  <c r="M1719" i="3"/>
  <c r="M1721" i="3"/>
  <c r="M1722" i="3"/>
  <c r="M1723" i="3"/>
  <c r="M1724" i="3"/>
  <c r="M1725" i="3"/>
  <c r="M1728" i="3"/>
  <c r="M1731" i="3"/>
  <c r="M1733" i="3"/>
  <c r="M1734" i="3"/>
  <c r="M1737" i="3"/>
  <c r="M1739" i="3"/>
  <c r="M1742" i="3"/>
  <c r="M1743" i="3"/>
  <c r="M1744" i="3"/>
  <c r="M1745" i="3"/>
  <c r="M1746" i="3"/>
  <c r="M1747" i="3"/>
  <c r="M1751" i="3"/>
  <c r="M1752" i="3"/>
  <c r="M1754" i="3"/>
  <c r="M1755" i="3"/>
  <c r="M1756" i="3"/>
  <c r="M1757" i="3"/>
  <c r="M1758" i="3"/>
  <c r="M1759" i="3"/>
  <c r="M1760" i="3"/>
  <c r="M1749" i="3" l="1"/>
  <c r="M1761" i="3"/>
  <c r="M1689" i="3"/>
  <c r="M1736" i="3"/>
  <c r="M1740" i="3"/>
  <c r="M1648" i="3"/>
  <c r="M1645" i="3"/>
  <c r="M1633" i="3"/>
  <c r="M1621" i="3"/>
  <c r="M1671" i="3"/>
  <c r="M1623" i="3"/>
  <c r="M1680" i="3"/>
  <c r="M1704" i="3"/>
  <c r="M1668" i="3"/>
  <c r="M1727" i="3"/>
  <c r="M1667" i="3"/>
  <c r="M1642" i="3"/>
  <c r="M1713" i="3"/>
  <c r="M1677" i="3"/>
  <c r="M1748" i="3"/>
  <c r="M1676" i="3"/>
  <c r="M1664" i="3"/>
  <c r="M1659" i="3"/>
  <c r="M1635" i="3"/>
  <c r="M1703" i="3"/>
  <c r="M1656" i="3"/>
  <c r="M1700" i="3"/>
  <c r="M1629" i="3"/>
  <c r="M1681" i="3"/>
  <c r="M1646" i="3"/>
  <c r="M1717" i="3"/>
  <c r="M1684" i="3"/>
  <c r="M1649" i="3"/>
  <c r="M1652" i="3"/>
  <c r="M1762" i="3"/>
  <c r="M1726" i="3"/>
  <c r="M1690" i="3"/>
  <c r="M1655" i="3"/>
  <c r="M1619" i="3"/>
  <c r="M1729" i="3"/>
  <c r="M1693" i="3"/>
  <c r="M1658" i="3"/>
  <c r="M1622" i="3"/>
  <c r="M1732" i="3"/>
  <c r="M1696" i="3"/>
  <c r="M1625" i="3"/>
  <c r="M1753" i="3"/>
  <c r="M1735" i="3"/>
  <c r="M1699" i="3"/>
  <c r="M1663" i="3"/>
  <c r="M1628" i="3"/>
  <c r="M1738" i="3"/>
  <c r="M1702" i="3"/>
  <c r="M1666" i="3"/>
  <c r="M1631" i="3"/>
  <c r="M1741" i="3"/>
  <c r="M1705" i="3"/>
  <c r="M1669" i="3"/>
  <c r="M1634" i="3"/>
  <c r="U1599" i="3"/>
  <c r="T1599" i="3"/>
  <c r="R1599" i="3"/>
  <c r="U1598" i="3"/>
  <c r="T1598" i="3"/>
  <c r="R1598" i="3"/>
  <c r="U1597" i="3"/>
  <c r="T1597" i="3"/>
  <c r="R1597" i="3"/>
  <c r="U1596" i="3"/>
  <c r="T1596" i="3"/>
  <c r="R1596" i="3"/>
  <c r="U1592" i="3"/>
  <c r="T1592" i="3"/>
  <c r="R1592" i="3"/>
  <c r="U1591" i="3"/>
  <c r="T1591" i="3"/>
  <c r="R1591" i="3"/>
  <c r="U1590" i="3"/>
  <c r="T1590" i="3"/>
  <c r="R1590" i="3"/>
  <c r="U1589" i="3"/>
  <c r="T1589" i="3"/>
  <c r="R1589" i="3"/>
  <c r="U1588" i="3"/>
  <c r="T1588" i="3"/>
  <c r="R1588" i="3"/>
  <c r="U1587" i="3"/>
  <c r="T1587" i="3"/>
  <c r="R1587" i="3"/>
  <c r="U1583" i="3"/>
  <c r="T1583" i="3"/>
  <c r="R1583" i="3"/>
  <c r="U1582" i="3"/>
  <c r="T1582" i="3"/>
  <c r="R1582" i="3"/>
  <c r="U1581" i="3"/>
  <c r="T1581" i="3"/>
  <c r="R1581" i="3"/>
  <c r="U1580" i="3"/>
  <c r="T1580" i="3"/>
  <c r="R1580" i="3"/>
  <c r="U1579" i="3"/>
  <c r="T1579" i="3"/>
  <c r="R1579" i="3"/>
  <c r="U1578" i="3"/>
  <c r="T1578" i="3"/>
  <c r="R1578" i="3"/>
  <c r="U1577" i="3"/>
  <c r="T1577" i="3"/>
  <c r="R1577" i="3"/>
  <c r="U1576" i="3"/>
  <c r="T1576" i="3"/>
  <c r="R1576" i="3"/>
  <c r="U1575" i="3"/>
  <c r="T1575" i="3"/>
  <c r="R1575" i="3"/>
  <c r="U1574" i="3"/>
  <c r="T1574" i="3"/>
  <c r="R1574" i="3"/>
  <c r="U1573" i="3"/>
  <c r="T1573" i="3"/>
  <c r="R1573" i="3"/>
  <c r="U1572" i="3"/>
  <c r="T1572" i="3"/>
  <c r="R1572" i="3"/>
  <c r="U1571" i="3"/>
  <c r="T1571" i="3"/>
  <c r="R1571" i="3"/>
  <c r="U1560" i="3"/>
  <c r="T1560" i="3"/>
  <c r="R1560" i="3"/>
  <c r="K1615" i="3"/>
  <c r="L1615" i="3"/>
  <c r="N1615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595" i="3"/>
  <c r="H1594" i="3"/>
  <c r="H1593" i="3"/>
  <c r="N1617" i="3"/>
  <c r="N1616" i="3"/>
  <c r="N1614" i="3"/>
  <c r="N1613" i="3"/>
  <c r="N1612" i="3"/>
  <c r="N1611" i="3"/>
  <c r="N1610" i="3"/>
  <c r="N1609" i="3"/>
  <c r="N1608" i="3"/>
  <c r="N1607" i="3"/>
  <c r="N1606" i="3"/>
  <c r="N1595" i="3"/>
  <c r="N1594" i="3"/>
  <c r="N1593" i="3"/>
  <c r="N1586" i="3"/>
  <c r="N1585" i="3"/>
  <c r="N1584" i="3"/>
  <c r="N1570" i="3"/>
  <c r="N1569" i="3"/>
  <c r="N1568" i="3"/>
  <c r="N1567" i="3"/>
  <c r="N1566" i="3"/>
  <c r="N1565" i="3"/>
  <c r="N1564" i="3"/>
  <c r="N1563" i="3"/>
  <c r="N1562" i="3"/>
  <c r="N1561" i="3"/>
  <c r="N1559" i="3"/>
  <c r="N1558" i="3"/>
  <c r="N1557" i="3"/>
  <c r="N1556" i="3"/>
  <c r="N1555" i="3"/>
  <c r="N1554" i="3"/>
  <c r="N1553" i="3"/>
  <c r="N1552" i="3"/>
  <c r="N1551" i="3"/>
  <c r="N1550" i="3"/>
  <c r="N1549" i="3"/>
  <c r="N1548" i="3"/>
  <c r="N1547" i="3"/>
  <c r="N1546" i="3"/>
  <c r="N1545" i="3"/>
  <c r="N1544" i="3"/>
  <c r="N1543" i="3"/>
  <c r="N1542" i="3"/>
  <c r="N1541" i="3"/>
  <c r="N1540" i="3"/>
  <c r="L1617" i="3"/>
  <c r="L1616" i="3"/>
  <c r="L1614" i="3"/>
  <c r="L1613" i="3"/>
  <c r="L1612" i="3"/>
  <c r="L1611" i="3"/>
  <c r="L1610" i="3"/>
  <c r="L1609" i="3"/>
  <c r="L1608" i="3"/>
  <c r="L1607" i="3"/>
  <c r="L1606" i="3"/>
  <c r="L1595" i="3"/>
  <c r="L1594" i="3"/>
  <c r="L1593" i="3"/>
  <c r="L1586" i="3"/>
  <c r="L1585" i="3"/>
  <c r="L1584" i="3"/>
  <c r="L1570" i="3"/>
  <c r="L1569" i="3"/>
  <c r="L1568" i="3"/>
  <c r="L1567" i="3"/>
  <c r="L1566" i="3"/>
  <c r="L1565" i="3"/>
  <c r="L1564" i="3"/>
  <c r="L1563" i="3"/>
  <c r="L1562" i="3"/>
  <c r="L1561" i="3"/>
  <c r="L1559" i="3"/>
  <c r="L1558" i="3"/>
  <c r="L1557" i="3"/>
  <c r="L1556" i="3"/>
  <c r="L1555" i="3"/>
  <c r="L1554" i="3"/>
  <c r="L1553" i="3"/>
  <c r="L1552" i="3"/>
  <c r="L1551" i="3"/>
  <c r="L1550" i="3"/>
  <c r="L1549" i="3"/>
  <c r="L1548" i="3"/>
  <c r="L1547" i="3"/>
  <c r="L1546" i="3"/>
  <c r="L1545" i="3"/>
  <c r="L1544" i="3"/>
  <c r="L1543" i="3"/>
  <c r="L1542" i="3"/>
  <c r="L1541" i="3"/>
  <c r="L1540" i="3"/>
  <c r="N1539" i="3"/>
  <c r="L1539" i="3"/>
  <c r="U1617" i="3"/>
  <c r="T1617" i="3"/>
  <c r="R1617" i="3"/>
  <c r="S1617" i="3" s="1"/>
  <c r="U1616" i="3"/>
  <c r="T1616" i="3"/>
  <c r="R1616" i="3"/>
  <c r="S1616" i="3" s="1"/>
  <c r="U1614" i="3"/>
  <c r="T1614" i="3"/>
  <c r="R1614" i="3"/>
  <c r="S1614" i="3" s="1"/>
  <c r="U1613" i="3"/>
  <c r="T1613" i="3"/>
  <c r="R1613" i="3"/>
  <c r="U1612" i="3"/>
  <c r="T1612" i="3"/>
  <c r="R1612" i="3"/>
  <c r="S1612" i="3" s="1"/>
  <c r="U1611" i="3"/>
  <c r="T1611" i="3"/>
  <c r="R1611" i="3"/>
  <c r="U1610" i="3"/>
  <c r="T1610" i="3"/>
  <c r="R1610" i="3"/>
  <c r="U1609" i="3"/>
  <c r="T1609" i="3"/>
  <c r="R1609" i="3"/>
  <c r="U1608" i="3"/>
  <c r="T1608" i="3"/>
  <c r="R1608" i="3"/>
  <c r="U1607" i="3"/>
  <c r="T1607" i="3"/>
  <c r="R1607" i="3"/>
  <c r="U1606" i="3"/>
  <c r="T1606" i="3"/>
  <c r="R1606" i="3"/>
  <c r="S1606" i="3" s="1"/>
  <c r="K1612" i="3"/>
  <c r="K1613" i="3"/>
  <c r="K1614" i="3"/>
  <c r="K1616" i="3"/>
  <c r="K1617" i="3"/>
  <c r="M1617" i="3"/>
  <c r="K1606" i="3"/>
  <c r="K1607" i="3"/>
  <c r="K1608" i="3"/>
  <c r="K1609" i="3"/>
  <c r="K1610" i="3"/>
  <c r="K1611" i="3"/>
  <c r="S1613" i="3" l="1"/>
  <c r="S1610" i="3"/>
  <c r="M1613" i="3"/>
  <c r="M1612" i="3"/>
  <c r="M1611" i="3"/>
  <c r="M1616" i="3"/>
  <c r="S1609" i="3"/>
  <c r="M1609" i="3"/>
  <c r="M1614" i="3"/>
  <c r="M1615" i="3"/>
  <c r="M1607" i="3"/>
  <c r="M1608" i="3"/>
  <c r="S1607" i="3"/>
  <c r="S1611" i="3"/>
  <c r="S1608" i="3"/>
  <c r="M1610" i="3"/>
  <c r="M1606" i="3"/>
  <c r="K1600" i="3"/>
  <c r="L1600" i="3"/>
  <c r="N1600" i="3"/>
  <c r="K1601" i="3"/>
  <c r="L1601" i="3"/>
  <c r="N1601" i="3"/>
  <c r="K1602" i="3"/>
  <c r="L1602" i="3"/>
  <c r="N1602" i="3"/>
  <c r="K1603" i="3"/>
  <c r="L1603" i="3"/>
  <c r="N1603" i="3"/>
  <c r="K1604" i="3"/>
  <c r="L1604" i="3"/>
  <c r="N1604" i="3"/>
  <c r="K1605" i="3"/>
  <c r="L1605" i="3"/>
  <c r="N1605" i="3"/>
  <c r="H1605" i="3"/>
  <c r="H1604" i="3"/>
  <c r="H1603" i="3"/>
  <c r="H1602" i="3"/>
  <c r="H1601" i="3"/>
  <c r="H1600" i="3"/>
  <c r="N1538" i="3"/>
  <c r="N1537" i="3"/>
  <c r="N1536" i="3"/>
  <c r="N1535" i="3"/>
  <c r="N1534" i="3"/>
  <c r="N1533" i="3"/>
  <c r="N1532" i="3"/>
  <c r="N1531" i="3"/>
  <c r="N1530" i="3"/>
  <c r="N1529" i="3"/>
  <c r="N1520" i="3"/>
  <c r="N1519" i="3"/>
  <c r="N1518" i="3"/>
  <c r="N1517" i="3"/>
  <c r="N1510" i="3"/>
  <c r="N1509" i="3"/>
  <c r="N1508" i="3"/>
  <c r="N1507" i="3"/>
  <c r="N1506" i="3"/>
  <c r="N1505" i="3"/>
  <c r="N1504" i="3"/>
  <c r="N1503" i="3"/>
  <c r="N1502" i="3"/>
  <c r="N1501" i="3"/>
  <c r="N1500" i="3"/>
  <c r="N1499" i="3"/>
  <c r="N1498" i="3"/>
  <c r="N1497" i="3"/>
  <c r="N1496" i="3"/>
  <c r="N1489" i="3"/>
  <c r="N1488" i="3"/>
  <c r="N1487" i="3"/>
  <c r="N1486" i="3"/>
  <c r="N1485" i="3"/>
  <c r="N1484" i="3"/>
  <c r="N1483" i="3"/>
  <c r="N1482" i="3"/>
  <c r="N1481" i="3"/>
  <c r="N1470" i="3"/>
  <c r="N1469" i="3"/>
  <c r="N1467" i="3"/>
  <c r="L1538" i="3"/>
  <c r="L1537" i="3"/>
  <c r="L1536" i="3"/>
  <c r="L1535" i="3"/>
  <c r="L1534" i="3"/>
  <c r="L1533" i="3"/>
  <c r="L1532" i="3"/>
  <c r="L1531" i="3"/>
  <c r="L1530" i="3"/>
  <c r="L1529" i="3"/>
  <c r="L1520" i="3"/>
  <c r="L1519" i="3"/>
  <c r="L1518" i="3"/>
  <c r="L1517" i="3"/>
  <c r="L1510" i="3"/>
  <c r="L1509" i="3"/>
  <c r="L1508" i="3"/>
  <c r="L1507" i="3"/>
  <c r="L1506" i="3"/>
  <c r="L1505" i="3"/>
  <c r="L1504" i="3"/>
  <c r="L1503" i="3"/>
  <c r="L1502" i="3"/>
  <c r="L1501" i="3"/>
  <c r="L1500" i="3"/>
  <c r="L1499" i="3"/>
  <c r="L1498" i="3"/>
  <c r="L1497" i="3"/>
  <c r="L1496" i="3"/>
  <c r="L1489" i="3"/>
  <c r="L1488" i="3"/>
  <c r="L1487" i="3"/>
  <c r="L1486" i="3"/>
  <c r="L1485" i="3"/>
  <c r="L1484" i="3"/>
  <c r="L1483" i="3"/>
  <c r="L1482" i="3"/>
  <c r="L1481" i="3"/>
  <c r="L1470" i="3"/>
  <c r="L1469" i="3"/>
  <c r="L1467" i="3"/>
  <c r="N1426" i="3"/>
  <c r="L1426" i="3"/>
  <c r="M1602" i="3" l="1"/>
  <c r="M1605" i="3"/>
  <c r="M1604" i="3"/>
  <c r="M1601" i="3"/>
  <c r="M1603" i="3"/>
  <c r="M1600" i="3"/>
  <c r="U1595" i="3"/>
  <c r="T1595" i="3"/>
  <c r="R1595" i="3"/>
  <c r="U1594" i="3"/>
  <c r="T1594" i="3"/>
  <c r="R1594" i="3"/>
  <c r="U1593" i="3"/>
  <c r="T1593" i="3"/>
  <c r="R1593" i="3"/>
  <c r="U1586" i="3"/>
  <c r="T1586" i="3"/>
  <c r="R1586" i="3"/>
  <c r="U1585" i="3"/>
  <c r="T1585" i="3"/>
  <c r="R1585" i="3"/>
  <c r="U1584" i="3"/>
  <c r="T1584" i="3"/>
  <c r="R1584" i="3"/>
  <c r="U1570" i="3"/>
  <c r="T1570" i="3"/>
  <c r="R1570" i="3"/>
  <c r="U1569" i="3"/>
  <c r="T1569" i="3"/>
  <c r="R1569" i="3"/>
  <c r="U1568" i="3"/>
  <c r="T1568" i="3"/>
  <c r="R1568" i="3"/>
  <c r="U1567" i="3"/>
  <c r="T1567" i="3"/>
  <c r="R1567" i="3"/>
  <c r="U1566" i="3"/>
  <c r="T1566" i="3"/>
  <c r="R1566" i="3"/>
  <c r="U1565" i="3"/>
  <c r="T1565" i="3"/>
  <c r="R1565" i="3"/>
  <c r="U1564" i="3"/>
  <c r="T1564" i="3"/>
  <c r="R1564" i="3"/>
  <c r="U1563" i="3"/>
  <c r="T1563" i="3"/>
  <c r="R1563" i="3"/>
  <c r="U1562" i="3"/>
  <c r="T1562" i="3"/>
  <c r="R1562" i="3"/>
  <c r="U1561" i="3"/>
  <c r="T1561" i="3"/>
  <c r="R1561" i="3"/>
  <c r="U1559" i="3"/>
  <c r="T1559" i="3"/>
  <c r="R1559" i="3"/>
  <c r="U1558" i="3"/>
  <c r="T1558" i="3"/>
  <c r="R1558" i="3"/>
  <c r="U1557" i="3"/>
  <c r="T1557" i="3"/>
  <c r="R1557" i="3"/>
  <c r="U1556" i="3"/>
  <c r="T1556" i="3"/>
  <c r="R1556" i="3"/>
  <c r="U1555" i="3"/>
  <c r="T1555" i="3"/>
  <c r="R1555" i="3"/>
  <c r="U1554" i="3"/>
  <c r="T1554" i="3"/>
  <c r="R1554" i="3"/>
  <c r="U1553" i="3"/>
  <c r="T1553" i="3"/>
  <c r="R1553" i="3"/>
  <c r="U1552" i="3"/>
  <c r="T1552" i="3"/>
  <c r="R1552" i="3"/>
  <c r="U1551" i="3"/>
  <c r="T1551" i="3"/>
  <c r="R1551" i="3"/>
  <c r="U1550" i="3"/>
  <c r="T1550" i="3"/>
  <c r="R1550" i="3"/>
  <c r="U1549" i="3"/>
  <c r="T1549" i="3"/>
  <c r="R1549" i="3"/>
  <c r="U1548" i="3"/>
  <c r="T1548" i="3"/>
  <c r="R1548" i="3"/>
  <c r="U1547" i="3"/>
  <c r="T1547" i="3"/>
  <c r="R1547" i="3"/>
  <c r="U1546" i="3"/>
  <c r="T1546" i="3"/>
  <c r="R1546" i="3"/>
  <c r="U1545" i="3"/>
  <c r="T1545" i="3"/>
  <c r="R1545" i="3"/>
  <c r="U1544" i="3"/>
  <c r="T1544" i="3"/>
  <c r="R1544" i="3"/>
  <c r="U1543" i="3"/>
  <c r="T1543" i="3"/>
  <c r="R1543" i="3"/>
  <c r="U1542" i="3"/>
  <c r="T1542" i="3"/>
  <c r="R1542" i="3"/>
  <c r="U1541" i="3"/>
  <c r="T1541" i="3"/>
  <c r="R1541" i="3"/>
  <c r="U1540" i="3"/>
  <c r="T1540" i="3"/>
  <c r="R1540" i="3"/>
  <c r="U1539" i="3"/>
  <c r="T1539" i="3"/>
  <c r="R1539" i="3"/>
  <c r="U1538" i="3"/>
  <c r="T1538" i="3"/>
  <c r="R1538" i="3"/>
  <c r="U1537" i="3"/>
  <c r="T1537" i="3"/>
  <c r="R1537" i="3"/>
  <c r="U1536" i="3"/>
  <c r="T1536" i="3"/>
  <c r="R1536" i="3"/>
  <c r="U1535" i="3"/>
  <c r="T1535" i="3"/>
  <c r="R1535" i="3"/>
  <c r="U1534" i="3"/>
  <c r="T1534" i="3"/>
  <c r="R1534" i="3"/>
  <c r="U1533" i="3"/>
  <c r="T1533" i="3"/>
  <c r="R1533" i="3"/>
  <c r="U1532" i="3"/>
  <c r="T1532" i="3"/>
  <c r="R1532" i="3"/>
  <c r="U1531" i="3"/>
  <c r="T1531" i="3"/>
  <c r="R1531" i="3"/>
  <c r="U1530" i="3"/>
  <c r="T1530" i="3"/>
  <c r="R1530" i="3"/>
  <c r="U1529" i="3"/>
  <c r="T1529" i="3"/>
  <c r="R1529" i="3"/>
  <c r="U1520" i="3"/>
  <c r="T1520" i="3"/>
  <c r="R1520" i="3"/>
  <c r="U1519" i="3"/>
  <c r="T1519" i="3"/>
  <c r="R1519" i="3"/>
  <c r="U1518" i="3"/>
  <c r="T1518" i="3"/>
  <c r="R1518" i="3"/>
  <c r="U1517" i="3"/>
  <c r="T1517" i="3"/>
  <c r="R1517" i="3"/>
  <c r="U1510" i="3"/>
  <c r="T1510" i="3"/>
  <c r="R1510" i="3"/>
  <c r="U1509" i="3"/>
  <c r="T1509" i="3"/>
  <c r="R1509" i="3"/>
  <c r="U1508" i="3"/>
  <c r="T1508" i="3"/>
  <c r="R1508" i="3"/>
  <c r="U1507" i="3"/>
  <c r="T1507" i="3"/>
  <c r="R1507" i="3"/>
  <c r="U1506" i="3"/>
  <c r="T1506" i="3"/>
  <c r="R1506" i="3"/>
  <c r="U1505" i="3"/>
  <c r="T1505" i="3"/>
  <c r="R1505" i="3"/>
  <c r="U1504" i="3"/>
  <c r="T1504" i="3"/>
  <c r="R1504" i="3"/>
  <c r="U1503" i="3"/>
  <c r="T1503" i="3"/>
  <c r="R1503" i="3"/>
  <c r="U1502" i="3"/>
  <c r="T1502" i="3"/>
  <c r="R1502" i="3"/>
  <c r="U1501" i="3"/>
  <c r="T1501" i="3"/>
  <c r="R1501" i="3"/>
  <c r="U1500" i="3"/>
  <c r="T1500" i="3"/>
  <c r="R1500" i="3"/>
  <c r="U1499" i="3"/>
  <c r="T1499" i="3"/>
  <c r="R1499" i="3"/>
  <c r="U1498" i="3"/>
  <c r="T1498" i="3"/>
  <c r="R1498" i="3"/>
  <c r="U1497" i="3"/>
  <c r="T1497" i="3"/>
  <c r="R1497" i="3"/>
  <c r="U1496" i="3"/>
  <c r="T1496" i="3"/>
  <c r="R1496" i="3"/>
  <c r="U1489" i="3"/>
  <c r="T1489" i="3"/>
  <c r="R1489" i="3"/>
  <c r="U1488" i="3"/>
  <c r="T1488" i="3"/>
  <c r="R1488" i="3"/>
  <c r="U1487" i="3"/>
  <c r="T1487" i="3"/>
  <c r="R1487" i="3"/>
  <c r="U1486" i="3"/>
  <c r="T1486" i="3"/>
  <c r="R1486" i="3"/>
  <c r="U1485" i="3"/>
  <c r="T1485" i="3"/>
  <c r="R1485" i="3"/>
  <c r="U1484" i="3"/>
  <c r="T1484" i="3"/>
  <c r="R1484" i="3"/>
  <c r="U1483" i="3"/>
  <c r="T1483" i="3"/>
  <c r="R1483" i="3"/>
  <c r="U1482" i="3"/>
  <c r="T1482" i="3"/>
  <c r="R1482" i="3"/>
  <c r="U1481" i="3"/>
  <c r="T1481" i="3"/>
  <c r="R1481" i="3"/>
  <c r="U1470" i="3"/>
  <c r="T1470" i="3"/>
  <c r="R1470" i="3"/>
  <c r="U1469" i="3"/>
  <c r="T1469" i="3"/>
  <c r="R1469" i="3"/>
  <c r="U1467" i="3"/>
  <c r="T1467" i="3"/>
  <c r="R1467" i="3"/>
  <c r="U1426" i="3"/>
  <c r="T1426" i="3"/>
  <c r="R1426" i="3"/>
  <c r="K1529" i="3" l="1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H1599" i="3"/>
  <c r="S1599" i="3" s="1"/>
  <c r="H1598" i="3"/>
  <c r="S1598" i="3" s="1"/>
  <c r="H1597" i="3"/>
  <c r="S1597" i="3" s="1"/>
  <c r="H1596" i="3"/>
  <c r="S1596" i="3" s="1"/>
  <c r="S1595" i="3"/>
  <c r="S1594" i="3"/>
  <c r="S1593" i="3"/>
  <c r="H1592" i="3"/>
  <c r="S1592" i="3" s="1"/>
  <c r="H1591" i="3"/>
  <c r="S1591" i="3" s="1"/>
  <c r="H1590" i="3"/>
  <c r="S1590" i="3" s="1"/>
  <c r="H1589" i="3"/>
  <c r="S1589" i="3" s="1"/>
  <c r="H1588" i="3"/>
  <c r="S1588" i="3" s="1"/>
  <c r="H1587" i="3"/>
  <c r="S1587" i="3" s="1"/>
  <c r="H1586" i="3"/>
  <c r="S1586" i="3" s="1"/>
  <c r="H1585" i="3"/>
  <c r="S1585" i="3" s="1"/>
  <c r="H1584" i="3"/>
  <c r="S1584" i="3" s="1"/>
  <c r="H1583" i="3"/>
  <c r="S1583" i="3" s="1"/>
  <c r="H1582" i="3"/>
  <c r="S1582" i="3" s="1"/>
  <c r="H1581" i="3"/>
  <c r="S1581" i="3" s="1"/>
  <c r="H1580" i="3"/>
  <c r="S1580" i="3" s="1"/>
  <c r="H1579" i="3"/>
  <c r="S1579" i="3" s="1"/>
  <c r="H1578" i="3"/>
  <c r="S1578" i="3" s="1"/>
  <c r="H1577" i="3"/>
  <c r="S1577" i="3" s="1"/>
  <c r="H1576" i="3"/>
  <c r="S1576" i="3" s="1"/>
  <c r="H1575" i="3"/>
  <c r="S1575" i="3" s="1"/>
  <c r="H1574" i="3"/>
  <c r="S1574" i="3" s="1"/>
  <c r="H1573" i="3"/>
  <c r="S1573" i="3" s="1"/>
  <c r="H1572" i="3"/>
  <c r="S1572" i="3" s="1"/>
  <c r="H1571" i="3"/>
  <c r="S1571" i="3" s="1"/>
  <c r="H1570" i="3"/>
  <c r="S1570" i="3" s="1"/>
  <c r="H1569" i="3"/>
  <c r="S1569" i="3" s="1"/>
  <c r="H1568" i="3"/>
  <c r="S1568" i="3" s="1"/>
  <c r="H1567" i="3"/>
  <c r="S1567" i="3" s="1"/>
  <c r="H1566" i="3"/>
  <c r="S1566" i="3" s="1"/>
  <c r="H1565" i="3"/>
  <c r="S1565" i="3" s="1"/>
  <c r="H1564" i="3"/>
  <c r="S1564" i="3" s="1"/>
  <c r="H1563" i="3"/>
  <c r="S1563" i="3" s="1"/>
  <c r="H1562" i="3"/>
  <c r="S1562" i="3" s="1"/>
  <c r="H1561" i="3"/>
  <c r="S1561" i="3" s="1"/>
  <c r="H1560" i="3"/>
  <c r="S1560" i="3" s="1"/>
  <c r="H1559" i="3"/>
  <c r="S1559" i="3" s="1"/>
  <c r="H1558" i="3"/>
  <c r="S1558" i="3" s="1"/>
  <c r="H1557" i="3"/>
  <c r="S1557" i="3" s="1"/>
  <c r="H1556" i="3"/>
  <c r="S1556" i="3" s="1"/>
  <c r="H1555" i="3"/>
  <c r="S1555" i="3" s="1"/>
  <c r="H1554" i="3"/>
  <c r="S1554" i="3" s="1"/>
  <c r="H1553" i="3"/>
  <c r="S1553" i="3" s="1"/>
  <c r="H1552" i="3"/>
  <c r="S1552" i="3" s="1"/>
  <c r="H1551" i="3"/>
  <c r="S1551" i="3" s="1"/>
  <c r="H1550" i="3"/>
  <c r="S1550" i="3" s="1"/>
  <c r="H1549" i="3"/>
  <c r="S1549" i="3" s="1"/>
  <c r="H1548" i="3"/>
  <c r="S1548" i="3" s="1"/>
  <c r="H1547" i="3"/>
  <c r="S1547" i="3" s="1"/>
  <c r="H1546" i="3"/>
  <c r="S1546" i="3" s="1"/>
  <c r="H1545" i="3"/>
  <c r="S1545" i="3" s="1"/>
  <c r="H1544" i="3"/>
  <c r="S1544" i="3" s="1"/>
  <c r="H1543" i="3"/>
  <c r="S1543" i="3" s="1"/>
  <c r="H1542" i="3"/>
  <c r="S1542" i="3" s="1"/>
  <c r="H1541" i="3"/>
  <c r="S1541" i="3" s="1"/>
  <c r="H1540" i="3"/>
  <c r="S1540" i="3" s="1"/>
  <c r="H1539" i="3"/>
  <c r="S1539" i="3" s="1"/>
  <c r="H1538" i="3"/>
  <c r="S1538" i="3" s="1"/>
  <c r="H1537" i="3"/>
  <c r="S1537" i="3" s="1"/>
  <c r="H1536" i="3"/>
  <c r="S1536" i="3" s="1"/>
  <c r="H1535" i="3"/>
  <c r="S1535" i="3" s="1"/>
  <c r="H1534" i="3"/>
  <c r="S1534" i="3" s="1"/>
  <c r="H1533" i="3"/>
  <c r="S1533" i="3" s="1"/>
  <c r="H1532" i="3"/>
  <c r="S1532" i="3" s="1"/>
  <c r="H1531" i="3"/>
  <c r="S1531" i="3" s="1"/>
  <c r="H1530" i="3"/>
  <c r="S1530" i="3" s="1"/>
  <c r="H1529" i="3"/>
  <c r="S1529" i="3" s="1"/>
  <c r="M1575" i="3" l="1"/>
  <c r="M1581" i="3"/>
  <c r="M1571" i="3"/>
  <c r="M1584" i="3"/>
  <c r="M1596" i="3"/>
  <c r="M1564" i="3"/>
  <c r="M1565" i="3"/>
  <c r="M1577" i="3"/>
  <c r="M1547" i="3"/>
  <c r="M1559" i="3"/>
  <c r="M1545" i="3"/>
  <c r="M1569" i="3"/>
  <c r="M1538" i="3"/>
  <c r="M1532" i="3"/>
  <c r="M1590" i="3"/>
  <c r="M1535" i="3"/>
  <c r="M1593" i="3"/>
  <c r="M1589" i="3"/>
  <c r="M1585" i="3"/>
  <c r="M1570" i="3"/>
  <c r="M1566" i="3"/>
  <c r="M1578" i="3"/>
  <c r="M1536" i="3"/>
  <c r="M1550" i="3"/>
  <c r="M1588" i="3"/>
  <c r="M1587" i="3"/>
  <c r="M1557" i="3"/>
  <c r="M1553" i="3"/>
  <c r="M1529" i="3"/>
  <c r="M1544" i="3"/>
  <c r="M1574" i="3"/>
  <c r="M1555" i="3"/>
  <c r="M1551" i="3"/>
  <c r="M1563" i="3"/>
  <c r="M1599" i="3"/>
  <c r="M1592" i="3"/>
  <c r="M1562" i="3"/>
  <c r="M1539" i="3"/>
  <c r="M1558" i="3"/>
  <c r="M1546" i="3"/>
  <c r="M1554" i="3"/>
  <c r="M1595" i="3"/>
  <c r="M1561" i="3"/>
  <c r="M1542" i="3"/>
  <c r="M1572" i="3"/>
  <c r="M1530" i="3"/>
  <c r="M1560" i="3"/>
  <c r="M1541" i="3"/>
  <c r="M1537" i="3"/>
  <c r="M1533" i="3"/>
  <c r="M1582" i="3"/>
  <c r="M1597" i="3"/>
  <c r="M1567" i="3"/>
  <c r="M1556" i="3"/>
  <c r="M1552" i="3"/>
  <c r="M1548" i="3"/>
  <c r="M1531" i="3"/>
  <c r="M1591" i="3"/>
  <c r="M1534" i="3"/>
  <c r="M1580" i="3"/>
  <c r="M1594" i="3"/>
  <c r="M1573" i="3"/>
  <c r="M1540" i="3"/>
  <c r="M1598" i="3"/>
  <c r="M1583" i="3"/>
  <c r="M1576" i="3"/>
  <c r="M1543" i="3"/>
  <c r="M1579" i="3"/>
  <c r="M1586" i="3"/>
  <c r="M1549" i="3"/>
  <c r="M1568" i="3"/>
  <c r="R1528" i="3"/>
  <c r="S1528" i="3" s="1"/>
  <c r="T1528" i="3"/>
  <c r="U1528" i="3"/>
  <c r="K1528" i="3"/>
  <c r="L1528" i="3"/>
  <c r="N1528" i="3"/>
  <c r="H1528" i="3"/>
  <c r="H1527" i="3"/>
  <c r="K1527" i="3"/>
  <c r="L1527" i="3"/>
  <c r="N1527" i="3"/>
  <c r="R1527" i="3"/>
  <c r="S1527" i="3" s="1"/>
  <c r="T1527" i="3"/>
  <c r="U1527" i="3"/>
  <c r="U1526" i="3"/>
  <c r="T1526" i="3"/>
  <c r="R1526" i="3"/>
  <c r="U1525" i="3"/>
  <c r="T1525" i="3"/>
  <c r="R1525" i="3"/>
  <c r="U1524" i="3"/>
  <c r="T1524" i="3"/>
  <c r="R1524" i="3"/>
  <c r="U1523" i="3"/>
  <c r="T1523" i="3"/>
  <c r="R1523" i="3"/>
  <c r="U1522" i="3"/>
  <c r="T1522" i="3"/>
  <c r="R1522" i="3"/>
  <c r="U1521" i="3"/>
  <c r="T1521" i="3"/>
  <c r="R1521" i="3"/>
  <c r="U1516" i="3"/>
  <c r="T1516" i="3"/>
  <c r="R1516" i="3"/>
  <c r="N1526" i="3"/>
  <c r="N1525" i="3"/>
  <c r="N1524" i="3"/>
  <c r="N1523" i="3"/>
  <c r="N1522" i="3"/>
  <c r="N1521" i="3"/>
  <c r="N1516" i="3"/>
  <c r="N1495" i="3"/>
  <c r="N1494" i="3"/>
  <c r="N1493" i="3"/>
  <c r="N1492" i="3"/>
  <c r="N1491" i="3"/>
  <c r="N1490" i="3"/>
  <c r="N1477" i="3"/>
  <c r="N1476" i="3"/>
  <c r="N1475" i="3"/>
  <c r="N1474" i="3"/>
  <c r="N1473" i="3"/>
  <c r="N1472" i="3"/>
  <c r="N1471" i="3"/>
  <c r="N1468" i="3"/>
  <c r="N1466" i="3"/>
  <c r="N1465" i="3"/>
  <c r="N1464" i="3"/>
  <c r="N1463" i="3"/>
  <c r="N1462" i="3"/>
  <c r="N1461" i="3"/>
  <c r="N1460" i="3"/>
  <c r="N1459" i="3"/>
  <c r="N1458" i="3"/>
  <c r="N1457" i="3"/>
  <c r="N1453" i="3"/>
  <c r="N1452" i="3"/>
  <c r="N1451" i="3"/>
  <c r="N1450" i="3"/>
  <c r="N1449" i="3"/>
  <c r="N1448" i="3"/>
  <c r="N1447" i="3"/>
  <c r="N1446" i="3"/>
  <c r="N1445" i="3"/>
  <c r="N1444" i="3"/>
  <c r="N1443" i="3"/>
  <c r="N1442" i="3"/>
  <c r="N1441" i="3"/>
  <c r="N1440" i="3"/>
  <c r="N1439" i="3"/>
  <c r="N1438" i="3"/>
  <c r="N1437" i="3"/>
  <c r="N1436" i="3"/>
  <c r="N1435" i="3"/>
  <c r="N1434" i="3"/>
  <c r="N1433" i="3"/>
  <c r="N1432" i="3"/>
  <c r="N1429" i="3"/>
  <c r="N1423" i="3"/>
  <c r="L1526" i="3"/>
  <c r="L1525" i="3"/>
  <c r="L1524" i="3"/>
  <c r="L1523" i="3"/>
  <c r="L1522" i="3"/>
  <c r="L1521" i="3"/>
  <c r="L1516" i="3"/>
  <c r="L1495" i="3"/>
  <c r="L1494" i="3"/>
  <c r="L1493" i="3"/>
  <c r="L1492" i="3"/>
  <c r="L1491" i="3"/>
  <c r="L1490" i="3"/>
  <c r="L1477" i="3"/>
  <c r="L1476" i="3"/>
  <c r="L1475" i="3"/>
  <c r="L1474" i="3"/>
  <c r="L1473" i="3"/>
  <c r="L1472" i="3"/>
  <c r="L1471" i="3"/>
  <c r="L1468" i="3"/>
  <c r="L1466" i="3"/>
  <c r="L1465" i="3"/>
  <c r="L1464" i="3"/>
  <c r="L1463" i="3"/>
  <c r="L1462" i="3"/>
  <c r="L1461" i="3"/>
  <c r="L1460" i="3"/>
  <c r="L1459" i="3"/>
  <c r="L1458" i="3"/>
  <c r="L1457" i="3"/>
  <c r="L1453" i="3"/>
  <c r="L1452" i="3"/>
  <c r="L1451" i="3"/>
  <c r="L1450" i="3"/>
  <c r="L1449" i="3"/>
  <c r="L1448" i="3"/>
  <c r="L1447" i="3"/>
  <c r="L1446" i="3"/>
  <c r="L1445" i="3"/>
  <c r="L1444" i="3"/>
  <c r="L1443" i="3"/>
  <c r="L1442" i="3"/>
  <c r="L1441" i="3"/>
  <c r="L1440" i="3"/>
  <c r="L1439" i="3"/>
  <c r="L1438" i="3"/>
  <c r="L1437" i="3"/>
  <c r="L1436" i="3"/>
  <c r="L1435" i="3"/>
  <c r="L1434" i="3"/>
  <c r="L1433" i="3"/>
  <c r="L1432" i="3"/>
  <c r="L1429" i="3"/>
  <c r="L1423" i="3"/>
  <c r="N1422" i="3"/>
  <c r="L1422" i="3"/>
  <c r="K1521" i="3"/>
  <c r="K1522" i="3"/>
  <c r="K1523" i="3"/>
  <c r="K1524" i="3"/>
  <c r="K1525" i="3"/>
  <c r="K1526" i="3"/>
  <c r="H1521" i="3"/>
  <c r="H1522" i="3"/>
  <c r="H1523" i="3"/>
  <c r="H1524" i="3"/>
  <c r="H1525" i="3"/>
  <c r="H1526" i="3"/>
  <c r="M1528" i="3" l="1"/>
  <c r="M1527" i="3"/>
  <c r="M1525" i="3"/>
  <c r="M1521" i="3"/>
  <c r="M1526" i="3"/>
  <c r="M1522" i="3"/>
  <c r="M1524" i="3"/>
  <c r="M1523" i="3"/>
  <c r="S1523" i="3"/>
  <c r="S1524" i="3"/>
  <c r="S1521" i="3"/>
  <c r="S1525" i="3"/>
  <c r="S1522" i="3"/>
  <c r="S1526" i="3"/>
  <c r="K1516" i="3"/>
  <c r="K1517" i="3"/>
  <c r="K1518" i="3"/>
  <c r="K1519" i="3"/>
  <c r="K1520" i="3"/>
  <c r="H1516" i="3"/>
  <c r="S1516" i="3" s="1"/>
  <c r="H1517" i="3"/>
  <c r="S1517" i="3" s="1"/>
  <c r="H1518" i="3"/>
  <c r="S1518" i="3" s="1"/>
  <c r="H1519" i="3"/>
  <c r="H1520" i="3"/>
  <c r="M1520" i="3" l="1"/>
  <c r="S1520" i="3"/>
  <c r="M1519" i="3"/>
  <c r="S1519" i="3"/>
  <c r="M1516" i="3"/>
  <c r="M1518" i="3"/>
  <c r="M1517" i="3"/>
  <c r="U1515" i="3"/>
  <c r="T1515" i="3"/>
  <c r="R1515" i="3"/>
  <c r="U1514" i="3"/>
  <c r="T1514" i="3"/>
  <c r="R1514" i="3"/>
  <c r="U1513" i="3"/>
  <c r="T1513" i="3"/>
  <c r="R1513" i="3"/>
  <c r="U1512" i="3"/>
  <c r="T1512" i="3"/>
  <c r="R1512" i="3"/>
  <c r="U1511" i="3"/>
  <c r="T1511" i="3"/>
  <c r="R1511" i="3"/>
  <c r="S1511" i="3" s="1"/>
  <c r="K1511" i="3"/>
  <c r="L1511" i="3"/>
  <c r="N1511" i="3"/>
  <c r="K1512" i="3"/>
  <c r="L1512" i="3"/>
  <c r="N1512" i="3"/>
  <c r="K1513" i="3"/>
  <c r="L1513" i="3"/>
  <c r="N1513" i="3"/>
  <c r="K1514" i="3"/>
  <c r="L1514" i="3"/>
  <c r="N1514" i="3"/>
  <c r="K1515" i="3"/>
  <c r="L1515" i="3"/>
  <c r="N1515" i="3"/>
  <c r="H1515" i="3"/>
  <c r="H1514" i="3"/>
  <c r="H1513" i="3"/>
  <c r="H1512" i="3"/>
  <c r="H1511" i="3"/>
  <c r="N1480" i="3"/>
  <c r="N1479" i="3"/>
  <c r="N1478" i="3"/>
  <c r="N1456" i="3"/>
  <c r="N1455" i="3"/>
  <c r="N1454" i="3"/>
  <c r="N1431" i="3"/>
  <c r="N1430" i="3"/>
  <c r="N1428" i="3"/>
  <c r="N1427" i="3"/>
  <c r="N1425" i="3"/>
  <c r="N1424" i="3"/>
  <c r="N1421" i="3"/>
  <c r="N1420" i="3"/>
  <c r="N1419" i="3"/>
  <c r="N1392" i="3"/>
  <c r="N1391" i="3"/>
  <c r="N1390" i="3"/>
  <c r="N1389" i="3"/>
  <c r="N1388" i="3"/>
  <c r="N1387" i="3"/>
  <c r="N1386" i="3"/>
  <c r="N1385" i="3"/>
  <c r="N1384" i="3"/>
  <c r="N1383" i="3"/>
  <c r="N1382" i="3"/>
  <c r="N1381" i="3"/>
  <c r="N1380" i="3"/>
  <c r="N1379" i="3"/>
  <c r="N1378" i="3"/>
  <c r="N1377" i="3"/>
  <c r="N1376" i="3"/>
  <c r="N1375" i="3"/>
  <c r="N1374" i="3"/>
  <c r="N1373" i="3"/>
  <c r="N1372" i="3"/>
  <c r="N1371" i="3"/>
  <c r="N1370" i="3"/>
  <c r="N1369" i="3"/>
  <c r="N1368" i="3"/>
  <c r="N1367" i="3"/>
  <c r="N1359" i="3"/>
  <c r="N1358" i="3"/>
  <c r="N1357" i="3"/>
  <c r="N1356" i="3"/>
  <c r="N1355" i="3"/>
  <c r="N1354" i="3"/>
  <c r="N1353" i="3"/>
  <c r="N1352" i="3"/>
  <c r="N1351" i="3"/>
  <c r="N1350" i="3"/>
  <c r="L1480" i="3"/>
  <c r="L1479" i="3"/>
  <c r="L1478" i="3"/>
  <c r="L1456" i="3"/>
  <c r="L1455" i="3"/>
  <c r="L1454" i="3"/>
  <c r="L1431" i="3"/>
  <c r="L1430" i="3"/>
  <c r="L1428" i="3"/>
  <c r="L1427" i="3"/>
  <c r="L1425" i="3"/>
  <c r="L1424" i="3"/>
  <c r="L1421" i="3"/>
  <c r="L1420" i="3"/>
  <c r="L1419" i="3"/>
  <c r="L1392" i="3"/>
  <c r="L1391" i="3"/>
  <c r="L1390" i="3"/>
  <c r="L1389" i="3"/>
  <c r="L1388" i="3"/>
  <c r="L1387" i="3"/>
  <c r="L1386" i="3"/>
  <c r="L1385" i="3"/>
  <c r="L1384" i="3"/>
  <c r="L1383" i="3"/>
  <c r="L1382" i="3"/>
  <c r="L1381" i="3"/>
  <c r="L1380" i="3"/>
  <c r="L1379" i="3"/>
  <c r="L1378" i="3"/>
  <c r="L1377" i="3"/>
  <c r="L1376" i="3"/>
  <c r="L1375" i="3"/>
  <c r="L1374" i="3"/>
  <c r="L1373" i="3"/>
  <c r="L1372" i="3"/>
  <c r="L1371" i="3"/>
  <c r="L1370" i="3"/>
  <c r="L1369" i="3"/>
  <c r="L1368" i="3"/>
  <c r="L1367" i="3"/>
  <c r="L1359" i="3"/>
  <c r="L1358" i="3"/>
  <c r="L1357" i="3"/>
  <c r="L1356" i="3"/>
  <c r="L1355" i="3"/>
  <c r="L1354" i="3"/>
  <c r="L1353" i="3"/>
  <c r="L1352" i="3"/>
  <c r="L1351" i="3"/>
  <c r="L1350" i="3"/>
  <c r="N1349" i="3"/>
  <c r="L1349" i="3"/>
  <c r="S1512" i="3" l="1"/>
  <c r="M1513" i="3"/>
  <c r="S1513" i="3"/>
  <c r="S1515" i="3"/>
  <c r="M1515" i="3"/>
  <c r="M1511" i="3"/>
  <c r="M1514" i="3"/>
  <c r="M1512" i="3"/>
  <c r="S1514" i="3"/>
  <c r="U1495" i="3"/>
  <c r="T1495" i="3"/>
  <c r="U1494" i="3"/>
  <c r="T1494" i="3"/>
  <c r="U1493" i="3"/>
  <c r="T1493" i="3"/>
  <c r="U1492" i="3"/>
  <c r="T1492" i="3"/>
  <c r="U1491" i="3"/>
  <c r="T1491" i="3"/>
  <c r="U1490" i="3"/>
  <c r="T1490" i="3"/>
  <c r="U1480" i="3"/>
  <c r="T1480" i="3"/>
  <c r="U1479" i="3"/>
  <c r="T1479" i="3"/>
  <c r="U1478" i="3"/>
  <c r="T1478" i="3"/>
  <c r="U1477" i="3"/>
  <c r="T1477" i="3"/>
  <c r="U1476" i="3"/>
  <c r="T1476" i="3"/>
  <c r="U1475" i="3"/>
  <c r="T1475" i="3"/>
  <c r="U1474" i="3"/>
  <c r="T1474" i="3"/>
  <c r="U1473" i="3"/>
  <c r="T1473" i="3"/>
  <c r="U1472" i="3"/>
  <c r="T1472" i="3"/>
  <c r="U1471" i="3"/>
  <c r="T1471" i="3"/>
  <c r="U1468" i="3"/>
  <c r="T1468" i="3"/>
  <c r="U1466" i="3"/>
  <c r="T1466" i="3"/>
  <c r="U1465" i="3"/>
  <c r="T1465" i="3"/>
  <c r="U1464" i="3"/>
  <c r="T1464" i="3"/>
  <c r="U1463" i="3"/>
  <c r="T1463" i="3"/>
  <c r="U1462" i="3"/>
  <c r="T1462" i="3"/>
  <c r="U1461" i="3"/>
  <c r="T1461" i="3"/>
  <c r="U1460" i="3"/>
  <c r="T1460" i="3"/>
  <c r="U1459" i="3"/>
  <c r="T1459" i="3"/>
  <c r="U1458" i="3"/>
  <c r="T1458" i="3"/>
  <c r="U1457" i="3"/>
  <c r="T1457" i="3"/>
  <c r="U1456" i="3"/>
  <c r="T1456" i="3"/>
  <c r="U1455" i="3"/>
  <c r="T1455" i="3"/>
  <c r="U1454" i="3"/>
  <c r="T1454" i="3"/>
  <c r="U1453" i="3"/>
  <c r="T1453" i="3"/>
  <c r="U1452" i="3"/>
  <c r="T1452" i="3"/>
  <c r="U1451" i="3"/>
  <c r="T1451" i="3"/>
  <c r="U1450" i="3"/>
  <c r="T1450" i="3"/>
  <c r="U1449" i="3"/>
  <c r="T1449" i="3"/>
  <c r="U1448" i="3"/>
  <c r="T1448" i="3"/>
  <c r="U1447" i="3"/>
  <c r="T1447" i="3"/>
  <c r="U1446" i="3"/>
  <c r="T1446" i="3"/>
  <c r="U1445" i="3"/>
  <c r="T1445" i="3"/>
  <c r="U1444" i="3"/>
  <c r="T1444" i="3"/>
  <c r="U1443" i="3"/>
  <c r="T1443" i="3"/>
  <c r="U1442" i="3"/>
  <c r="T1442" i="3"/>
  <c r="U1441" i="3"/>
  <c r="T1441" i="3"/>
  <c r="U1440" i="3"/>
  <c r="T1440" i="3"/>
  <c r="U1439" i="3"/>
  <c r="T1439" i="3"/>
  <c r="U1438" i="3"/>
  <c r="T1438" i="3"/>
  <c r="U1437" i="3"/>
  <c r="T1437" i="3"/>
  <c r="U1436" i="3"/>
  <c r="T1436" i="3"/>
  <c r="U1435" i="3"/>
  <c r="T1435" i="3"/>
  <c r="U1434" i="3"/>
  <c r="T1434" i="3"/>
  <c r="U1433" i="3"/>
  <c r="T1433" i="3"/>
  <c r="U1432" i="3"/>
  <c r="T1432" i="3"/>
  <c r="U1431" i="3"/>
  <c r="T1431" i="3"/>
  <c r="U1430" i="3"/>
  <c r="T1430" i="3"/>
  <c r="U1429" i="3"/>
  <c r="T1429" i="3"/>
  <c r="U1428" i="3"/>
  <c r="T1428" i="3"/>
  <c r="U1427" i="3"/>
  <c r="T1427" i="3"/>
  <c r="U1425" i="3"/>
  <c r="T1425" i="3"/>
  <c r="U1424" i="3"/>
  <c r="T1424" i="3"/>
  <c r="U1423" i="3"/>
  <c r="T1423" i="3"/>
  <c r="U1422" i="3"/>
  <c r="T1422" i="3"/>
  <c r="U1421" i="3"/>
  <c r="T1421" i="3"/>
  <c r="U1420" i="3"/>
  <c r="T1420" i="3"/>
  <c r="U1419" i="3"/>
  <c r="T1419" i="3"/>
  <c r="U1392" i="3"/>
  <c r="T1392" i="3"/>
  <c r="U1391" i="3"/>
  <c r="T1391" i="3"/>
  <c r="U1390" i="3"/>
  <c r="T1390" i="3"/>
  <c r="U1389" i="3"/>
  <c r="T1389" i="3"/>
  <c r="U1388" i="3"/>
  <c r="T1388" i="3"/>
  <c r="U1387" i="3"/>
  <c r="T1387" i="3"/>
  <c r="U1386" i="3"/>
  <c r="T1386" i="3"/>
  <c r="U1385" i="3"/>
  <c r="T1385" i="3"/>
  <c r="U1384" i="3"/>
  <c r="T1384" i="3"/>
  <c r="U1383" i="3"/>
  <c r="T1383" i="3"/>
  <c r="U1382" i="3"/>
  <c r="T1382" i="3"/>
  <c r="U1381" i="3"/>
  <c r="T1381" i="3"/>
  <c r="U1380" i="3"/>
  <c r="T1380" i="3"/>
  <c r="U1379" i="3"/>
  <c r="T1379" i="3"/>
  <c r="U1378" i="3"/>
  <c r="T1378" i="3"/>
  <c r="U1377" i="3"/>
  <c r="T1377" i="3"/>
  <c r="U1376" i="3"/>
  <c r="T1376" i="3"/>
  <c r="U1375" i="3"/>
  <c r="T1375" i="3"/>
  <c r="U1374" i="3"/>
  <c r="T1374" i="3"/>
  <c r="U1373" i="3"/>
  <c r="T1373" i="3"/>
  <c r="U1372" i="3"/>
  <c r="T1372" i="3"/>
  <c r="U1371" i="3"/>
  <c r="T1371" i="3"/>
  <c r="U1370" i="3"/>
  <c r="T1370" i="3"/>
  <c r="U1369" i="3"/>
  <c r="T1369" i="3"/>
  <c r="U1368" i="3"/>
  <c r="T1368" i="3"/>
  <c r="U1367" i="3"/>
  <c r="T1367" i="3"/>
  <c r="U1359" i="3"/>
  <c r="T1359" i="3"/>
  <c r="U1358" i="3"/>
  <c r="T1358" i="3"/>
  <c r="U1357" i="3"/>
  <c r="T1357" i="3"/>
  <c r="U1356" i="3"/>
  <c r="T1356" i="3"/>
  <c r="U1355" i="3"/>
  <c r="T1355" i="3"/>
  <c r="U1354" i="3"/>
  <c r="T1354" i="3"/>
  <c r="U1353" i="3"/>
  <c r="T1353" i="3"/>
  <c r="U1352" i="3"/>
  <c r="T1352" i="3"/>
  <c r="U1351" i="3"/>
  <c r="T1351" i="3"/>
  <c r="U1350" i="3"/>
  <c r="T1350" i="3"/>
  <c r="R1495" i="3"/>
  <c r="R1494" i="3"/>
  <c r="R1493" i="3"/>
  <c r="R1492" i="3"/>
  <c r="R1491" i="3"/>
  <c r="R1490" i="3"/>
  <c r="R1480" i="3"/>
  <c r="R1479" i="3"/>
  <c r="R1478" i="3"/>
  <c r="R1477" i="3"/>
  <c r="R1476" i="3"/>
  <c r="R1475" i="3"/>
  <c r="R1474" i="3"/>
  <c r="R1473" i="3"/>
  <c r="R1472" i="3"/>
  <c r="R1471" i="3"/>
  <c r="R1468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5" i="3"/>
  <c r="R1424" i="3"/>
  <c r="R1423" i="3"/>
  <c r="R1422" i="3"/>
  <c r="R1421" i="3"/>
  <c r="R1420" i="3"/>
  <c r="R1419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59" i="3"/>
  <c r="R1358" i="3"/>
  <c r="R1357" i="3"/>
  <c r="R1356" i="3"/>
  <c r="R1355" i="3"/>
  <c r="R1354" i="3"/>
  <c r="R1353" i="3"/>
  <c r="R1352" i="3"/>
  <c r="R1351" i="3"/>
  <c r="R1350" i="3"/>
  <c r="U1349" i="3"/>
  <c r="T1349" i="3"/>
  <c r="R1349" i="3"/>
  <c r="K1419" i="3" l="1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H1510" i="3"/>
  <c r="S1510" i="3" s="1"/>
  <c r="H1509" i="3"/>
  <c r="S1509" i="3" s="1"/>
  <c r="H1508" i="3"/>
  <c r="S1508" i="3" s="1"/>
  <c r="H1507" i="3"/>
  <c r="S1507" i="3" s="1"/>
  <c r="H1506" i="3"/>
  <c r="S1506" i="3" s="1"/>
  <c r="H1505" i="3"/>
  <c r="S1505" i="3" s="1"/>
  <c r="H1504" i="3"/>
  <c r="S1504" i="3" s="1"/>
  <c r="H1503" i="3"/>
  <c r="S1503" i="3" s="1"/>
  <c r="H1502" i="3"/>
  <c r="S1502" i="3" s="1"/>
  <c r="H1501" i="3"/>
  <c r="S1501" i="3" s="1"/>
  <c r="H1500" i="3"/>
  <c r="S1500" i="3" s="1"/>
  <c r="H1499" i="3"/>
  <c r="S1499" i="3" s="1"/>
  <c r="H1498" i="3"/>
  <c r="S1498" i="3" s="1"/>
  <c r="H1497" i="3"/>
  <c r="S1497" i="3" s="1"/>
  <c r="H1496" i="3"/>
  <c r="S1496" i="3" s="1"/>
  <c r="H1495" i="3"/>
  <c r="S1495" i="3" s="1"/>
  <c r="H1494" i="3"/>
  <c r="S1494" i="3" s="1"/>
  <c r="H1493" i="3"/>
  <c r="S1493" i="3" s="1"/>
  <c r="H1492" i="3"/>
  <c r="S1492" i="3" s="1"/>
  <c r="H1491" i="3"/>
  <c r="S1491" i="3" s="1"/>
  <c r="H1490" i="3"/>
  <c r="S1490" i="3" s="1"/>
  <c r="H1489" i="3"/>
  <c r="S1489" i="3" s="1"/>
  <c r="H1488" i="3"/>
  <c r="S1488" i="3" s="1"/>
  <c r="H1487" i="3"/>
  <c r="S1487" i="3" s="1"/>
  <c r="H1486" i="3"/>
  <c r="S1486" i="3" s="1"/>
  <c r="H1485" i="3"/>
  <c r="S1485" i="3" s="1"/>
  <c r="H1484" i="3"/>
  <c r="S1484" i="3" s="1"/>
  <c r="H1483" i="3"/>
  <c r="S1483" i="3" s="1"/>
  <c r="H1482" i="3"/>
  <c r="S1482" i="3" s="1"/>
  <c r="H1481" i="3"/>
  <c r="S1481" i="3" s="1"/>
  <c r="H1480" i="3"/>
  <c r="S1480" i="3" s="1"/>
  <c r="H1479" i="3"/>
  <c r="S1479" i="3" s="1"/>
  <c r="H1478" i="3"/>
  <c r="S1478" i="3" s="1"/>
  <c r="H1477" i="3"/>
  <c r="S1477" i="3" s="1"/>
  <c r="H1476" i="3"/>
  <c r="S1476" i="3" s="1"/>
  <c r="H1475" i="3"/>
  <c r="S1475" i="3" s="1"/>
  <c r="H1474" i="3"/>
  <c r="S1474" i="3" s="1"/>
  <c r="H1473" i="3"/>
  <c r="S1473" i="3" s="1"/>
  <c r="H1472" i="3"/>
  <c r="S1472" i="3" s="1"/>
  <c r="H1471" i="3"/>
  <c r="S1471" i="3" s="1"/>
  <c r="H1470" i="3"/>
  <c r="S1470" i="3" s="1"/>
  <c r="H1469" i="3"/>
  <c r="S1469" i="3" s="1"/>
  <c r="H1468" i="3"/>
  <c r="S1468" i="3" s="1"/>
  <c r="H1467" i="3"/>
  <c r="S1467" i="3" s="1"/>
  <c r="H1466" i="3"/>
  <c r="S1466" i="3" s="1"/>
  <c r="H1465" i="3"/>
  <c r="S1465" i="3" s="1"/>
  <c r="H1464" i="3"/>
  <c r="S1464" i="3" s="1"/>
  <c r="H1463" i="3"/>
  <c r="S1463" i="3" s="1"/>
  <c r="H1462" i="3"/>
  <c r="S1462" i="3" s="1"/>
  <c r="H1461" i="3"/>
  <c r="S1461" i="3" s="1"/>
  <c r="H1460" i="3"/>
  <c r="S1460" i="3" s="1"/>
  <c r="H1459" i="3"/>
  <c r="S1459" i="3" s="1"/>
  <c r="H1458" i="3"/>
  <c r="S1458" i="3" s="1"/>
  <c r="H1457" i="3"/>
  <c r="S1457" i="3" s="1"/>
  <c r="H1456" i="3"/>
  <c r="S1456" i="3" s="1"/>
  <c r="H1455" i="3"/>
  <c r="S1455" i="3" s="1"/>
  <c r="H1454" i="3"/>
  <c r="S1454" i="3" s="1"/>
  <c r="H1453" i="3"/>
  <c r="S1453" i="3" s="1"/>
  <c r="H1452" i="3"/>
  <c r="S1452" i="3" s="1"/>
  <c r="H1451" i="3"/>
  <c r="S1451" i="3" s="1"/>
  <c r="H1450" i="3"/>
  <c r="S1450" i="3" s="1"/>
  <c r="H1449" i="3"/>
  <c r="S1449" i="3" s="1"/>
  <c r="H1448" i="3"/>
  <c r="S1448" i="3" s="1"/>
  <c r="H1447" i="3"/>
  <c r="S1447" i="3" s="1"/>
  <c r="H1446" i="3"/>
  <c r="S1446" i="3" s="1"/>
  <c r="H1445" i="3"/>
  <c r="S1445" i="3" s="1"/>
  <c r="H1444" i="3"/>
  <c r="S1444" i="3" s="1"/>
  <c r="H1443" i="3"/>
  <c r="S1443" i="3" s="1"/>
  <c r="H1442" i="3"/>
  <c r="S1442" i="3" s="1"/>
  <c r="H1441" i="3"/>
  <c r="S1441" i="3" s="1"/>
  <c r="H1440" i="3"/>
  <c r="S1440" i="3" s="1"/>
  <c r="H1439" i="3"/>
  <c r="S1439" i="3" s="1"/>
  <c r="H1438" i="3"/>
  <c r="S1438" i="3" s="1"/>
  <c r="H1437" i="3"/>
  <c r="S1437" i="3" s="1"/>
  <c r="H1436" i="3"/>
  <c r="S1436" i="3" s="1"/>
  <c r="H1435" i="3"/>
  <c r="S1435" i="3" s="1"/>
  <c r="H1434" i="3"/>
  <c r="H1433" i="3"/>
  <c r="S1433" i="3" s="1"/>
  <c r="H1432" i="3"/>
  <c r="S1432" i="3" s="1"/>
  <c r="H1431" i="3"/>
  <c r="S1431" i="3" s="1"/>
  <c r="H1430" i="3"/>
  <c r="S1430" i="3" s="1"/>
  <c r="H1429" i="3"/>
  <c r="S1429" i="3" s="1"/>
  <c r="H1428" i="3"/>
  <c r="S1428" i="3" s="1"/>
  <c r="H1427" i="3"/>
  <c r="S1427" i="3" s="1"/>
  <c r="H1426" i="3"/>
  <c r="S1426" i="3" s="1"/>
  <c r="H1425" i="3"/>
  <c r="H1424" i="3"/>
  <c r="H1423" i="3"/>
  <c r="S1423" i="3" s="1"/>
  <c r="H1422" i="3"/>
  <c r="S1422" i="3" s="1"/>
  <c r="H1421" i="3"/>
  <c r="S1421" i="3" s="1"/>
  <c r="H1420" i="3"/>
  <c r="S1420" i="3" s="1"/>
  <c r="H1419" i="3"/>
  <c r="S1419" i="3" s="1"/>
  <c r="M1505" i="3" l="1"/>
  <c r="M1442" i="3"/>
  <c r="M1430" i="3"/>
  <c r="M1508" i="3"/>
  <c r="M1496" i="3"/>
  <c r="M1489" i="3"/>
  <c r="M1500" i="3"/>
  <c r="M1503" i="3"/>
  <c r="M1451" i="3"/>
  <c r="M1487" i="3"/>
  <c r="M1427" i="3"/>
  <c r="M1419" i="3"/>
  <c r="M1454" i="3"/>
  <c r="M1485" i="3"/>
  <c r="M1460" i="3"/>
  <c r="M1448" i="3"/>
  <c r="M1428" i="3"/>
  <c r="M1484" i="3"/>
  <c r="M1457" i="3"/>
  <c r="M1453" i="3"/>
  <c r="M1449" i="3"/>
  <c r="M1445" i="3"/>
  <c r="M1422" i="3"/>
  <c r="M1481" i="3"/>
  <c r="M1425" i="3"/>
  <c r="S1425" i="3"/>
  <c r="M1507" i="3"/>
  <c r="M1472" i="3"/>
  <c r="M1433" i="3"/>
  <c r="M1424" i="3"/>
  <c r="S1424" i="3"/>
  <c r="M1499" i="3"/>
  <c r="M1421" i="3"/>
  <c r="M1506" i="3"/>
  <c r="M1475" i="3"/>
  <c r="M1471" i="3"/>
  <c r="M1436" i="3"/>
  <c r="M1502" i="3"/>
  <c r="M1467" i="3"/>
  <c r="M1463" i="3"/>
  <c r="M1493" i="3"/>
  <c r="M1434" i="3"/>
  <c r="S1434" i="3"/>
  <c r="M1469" i="3"/>
  <c r="M1494" i="3"/>
  <c r="M1478" i="3"/>
  <c r="M1490" i="3"/>
  <c r="M1439" i="3"/>
  <c r="M1435" i="3"/>
  <c r="M1431" i="3"/>
  <c r="M1466" i="3"/>
  <c r="M1510" i="3"/>
  <c r="M1492" i="3"/>
  <c r="M1474" i="3"/>
  <c r="M1456" i="3"/>
  <c r="M1438" i="3"/>
  <c r="M1488" i="3"/>
  <c r="M1470" i="3"/>
  <c r="M1452" i="3"/>
  <c r="M1495" i="3"/>
  <c r="M1477" i="3"/>
  <c r="M1459" i="3"/>
  <c r="M1441" i="3"/>
  <c r="M1509" i="3"/>
  <c r="M1491" i="3"/>
  <c r="M1473" i="3"/>
  <c r="M1455" i="3"/>
  <c r="M1437" i="3"/>
  <c r="M1498" i="3"/>
  <c r="M1444" i="3"/>
  <c r="M1476" i="3"/>
  <c r="M1458" i="3"/>
  <c r="M1440" i="3"/>
  <c r="M1420" i="3"/>
  <c r="M1462" i="3"/>
  <c r="M1501" i="3"/>
  <c r="M1483" i="3"/>
  <c r="M1465" i="3"/>
  <c r="M1447" i="3"/>
  <c r="M1423" i="3"/>
  <c r="M1497" i="3"/>
  <c r="M1479" i="3"/>
  <c r="M1461" i="3"/>
  <c r="M1443" i="3"/>
  <c r="M1426" i="3"/>
  <c r="M1480" i="3"/>
  <c r="M1504" i="3"/>
  <c r="M1486" i="3"/>
  <c r="M1468" i="3"/>
  <c r="M1450" i="3"/>
  <c r="M1429" i="3"/>
  <c r="M1482" i="3"/>
  <c r="M1464" i="3"/>
  <c r="M1446" i="3"/>
  <c r="M1432" i="3"/>
  <c r="N1418" i="3"/>
  <c r="N1417" i="3"/>
  <c r="N1416" i="3"/>
  <c r="N1415" i="3"/>
  <c r="N1414" i="3"/>
  <c r="N1413" i="3"/>
  <c r="N1412" i="3"/>
  <c r="N1411" i="3"/>
  <c r="N1410" i="3"/>
  <c r="N1409" i="3"/>
  <c r="N1408" i="3"/>
  <c r="N1407" i="3"/>
  <c r="N1406" i="3"/>
  <c r="N1405" i="3"/>
  <c r="N1404" i="3"/>
  <c r="N1395" i="3"/>
  <c r="N1393" i="3"/>
  <c r="N1363" i="3"/>
  <c r="N1362" i="3"/>
  <c r="N1361" i="3"/>
  <c r="N1360" i="3"/>
  <c r="N1348" i="3"/>
  <c r="N1347" i="3"/>
  <c r="N1346" i="3"/>
  <c r="N1345" i="3"/>
  <c r="N1344" i="3"/>
  <c r="N1343" i="3"/>
  <c r="N1342" i="3"/>
  <c r="N1339" i="3"/>
  <c r="N1338" i="3"/>
  <c r="N1337" i="3"/>
  <c r="N1336" i="3"/>
  <c r="N1335" i="3"/>
  <c r="N1334" i="3"/>
  <c r="N1333" i="3"/>
  <c r="N1332" i="3"/>
  <c r="N1331" i="3"/>
  <c r="N1330" i="3"/>
  <c r="N1329" i="3"/>
  <c r="N1328" i="3"/>
  <c r="N1327" i="3"/>
  <c r="N1326" i="3"/>
  <c r="N1325" i="3"/>
  <c r="N1324" i="3"/>
  <c r="N1323" i="3"/>
  <c r="N1322" i="3"/>
  <c r="N1321" i="3"/>
  <c r="N1320" i="3"/>
  <c r="N1319" i="3"/>
  <c r="N1318" i="3"/>
  <c r="L1418" i="3"/>
  <c r="L1417" i="3"/>
  <c r="L1416" i="3"/>
  <c r="L1415" i="3"/>
  <c r="L1414" i="3"/>
  <c r="L1413" i="3"/>
  <c r="L1412" i="3"/>
  <c r="L1411" i="3"/>
  <c r="L1410" i="3"/>
  <c r="L1409" i="3"/>
  <c r="L1408" i="3"/>
  <c r="L1407" i="3"/>
  <c r="L1406" i="3"/>
  <c r="L1405" i="3"/>
  <c r="L1404" i="3"/>
  <c r="L1395" i="3"/>
  <c r="L1393" i="3"/>
  <c r="L1363" i="3"/>
  <c r="L1362" i="3"/>
  <c r="L1361" i="3"/>
  <c r="L1360" i="3"/>
  <c r="L1348" i="3"/>
  <c r="L1347" i="3"/>
  <c r="L1346" i="3"/>
  <c r="L1345" i="3"/>
  <c r="L1344" i="3"/>
  <c r="L1343" i="3"/>
  <c r="L1342" i="3"/>
  <c r="L1339" i="3"/>
  <c r="L1338" i="3"/>
  <c r="L1337" i="3"/>
  <c r="L1336" i="3"/>
  <c r="L1335" i="3"/>
  <c r="L1334" i="3"/>
  <c r="L1333" i="3"/>
  <c r="L1332" i="3"/>
  <c r="L1331" i="3"/>
  <c r="L1330" i="3"/>
  <c r="L1329" i="3"/>
  <c r="L1328" i="3"/>
  <c r="L1327" i="3"/>
  <c r="L1326" i="3"/>
  <c r="L1325" i="3"/>
  <c r="L1324" i="3"/>
  <c r="L1323" i="3"/>
  <c r="L1322" i="3"/>
  <c r="L1321" i="3"/>
  <c r="L1320" i="3"/>
  <c r="L1319" i="3"/>
  <c r="L1318" i="3"/>
  <c r="N1317" i="3"/>
  <c r="L1317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M1404" i="3" l="1"/>
  <c r="M1411" i="3"/>
  <c r="M1412" i="3"/>
  <c r="M1414" i="3"/>
  <c r="M1409" i="3"/>
  <c r="M1413" i="3"/>
  <c r="M1418" i="3"/>
  <c r="M1405" i="3"/>
  <c r="M1406" i="3"/>
  <c r="M1416" i="3"/>
  <c r="M1417" i="3"/>
  <c r="M1410" i="3"/>
  <c r="M1407" i="3"/>
  <c r="M1408" i="3"/>
  <c r="M1415" i="3"/>
  <c r="U1366" i="3"/>
  <c r="U1365" i="3"/>
  <c r="U1364" i="3"/>
  <c r="U1363" i="3"/>
  <c r="U1362" i="3"/>
  <c r="U1361" i="3"/>
  <c r="U1360" i="3"/>
  <c r="U1348" i="3"/>
  <c r="U1347" i="3"/>
  <c r="U1346" i="3"/>
  <c r="U1345" i="3"/>
  <c r="U1344" i="3"/>
  <c r="U1343" i="3"/>
  <c r="U1342" i="3"/>
  <c r="U1341" i="3"/>
  <c r="U1340" i="3"/>
  <c r="U1339" i="3"/>
  <c r="U1338" i="3"/>
  <c r="U1337" i="3"/>
  <c r="U1336" i="3"/>
  <c r="U1335" i="3"/>
  <c r="U1334" i="3"/>
  <c r="U1333" i="3"/>
  <c r="U1332" i="3"/>
  <c r="U1331" i="3"/>
  <c r="U1330" i="3"/>
  <c r="U1329" i="3"/>
  <c r="U1328" i="3"/>
  <c r="U1327" i="3"/>
  <c r="U1326" i="3"/>
  <c r="U1325" i="3"/>
  <c r="U1324" i="3"/>
  <c r="U1323" i="3"/>
  <c r="U1322" i="3"/>
  <c r="U1321" i="3"/>
  <c r="U1320" i="3"/>
  <c r="U1319" i="3"/>
  <c r="U1318" i="3"/>
  <c r="U1317" i="3"/>
  <c r="U1316" i="3"/>
  <c r="U1315" i="3"/>
  <c r="U1314" i="3"/>
  <c r="U1313" i="3"/>
  <c r="U1312" i="3"/>
  <c r="U1311" i="3"/>
  <c r="U1310" i="3"/>
  <c r="U1309" i="3"/>
  <c r="U1308" i="3"/>
  <c r="U1307" i="3"/>
  <c r="U1306" i="3"/>
  <c r="U1305" i="3"/>
  <c r="U1304" i="3"/>
  <c r="U1303" i="3"/>
  <c r="U1302" i="3"/>
  <c r="U1301" i="3"/>
  <c r="U1300" i="3"/>
  <c r="U1299" i="3"/>
  <c r="U1298" i="3"/>
  <c r="U1297" i="3"/>
  <c r="U1296" i="3"/>
  <c r="U1295" i="3"/>
  <c r="U1294" i="3"/>
  <c r="U1293" i="3"/>
  <c r="U1292" i="3"/>
  <c r="U1291" i="3"/>
  <c r="U1290" i="3"/>
  <c r="U1289" i="3"/>
  <c r="U1288" i="3"/>
  <c r="U1287" i="3"/>
  <c r="U1286" i="3"/>
  <c r="U1285" i="3"/>
  <c r="U1284" i="3"/>
  <c r="U1283" i="3"/>
  <c r="U1282" i="3"/>
  <c r="U1281" i="3"/>
  <c r="U1280" i="3"/>
  <c r="U1279" i="3"/>
  <c r="U1278" i="3"/>
  <c r="U1277" i="3"/>
  <c r="U1276" i="3"/>
  <c r="R1276" i="3"/>
  <c r="T1366" i="3"/>
  <c r="T1365" i="3"/>
  <c r="T1364" i="3"/>
  <c r="T1363" i="3"/>
  <c r="T1362" i="3"/>
  <c r="T1361" i="3"/>
  <c r="T1360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S1391" i="3"/>
  <c r="S1390" i="3"/>
  <c r="S1389" i="3"/>
  <c r="S1388" i="3"/>
  <c r="S1387" i="3"/>
  <c r="S1386" i="3"/>
  <c r="S1385" i="3"/>
  <c r="S1384" i="3"/>
  <c r="S1383" i="3"/>
  <c r="S1382" i="3"/>
  <c r="S1381" i="3"/>
  <c r="S1380" i="3"/>
  <c r="S1379" i="3"/>
  <c r="S1378" i="3"/>
  <c r="S1377" i="3"/>
  <c r="S1376" i="3"/>
  <c r="S1375" i="3"/>
  <c r="S1374" i="3"/>
  <c r="S1373" i="3"/>
  <c r="S1372" i="3"/>
  <c r="S1371" i="3"/>
  <c r="S1370" i="3"/>
  <c r="S1369" i="3"/>
  <c r="S1368" i="3"/>
  <c r="S1367" i="3"/>
  <c r="R1366" i="3"/>
  <c r="S1366" i="3" s="1"/>
  <c r="R1365" i="3"/>
  <c r="S1365" i="3" s="1"/>
  <c r="R1364" i="3"/>
  <c r="S1364" i="3" s="1"/>
  <c r="R1363" i="3"/>
  <c r="S1363" i="3" s="1"/>
  <c r="R1362" i="3"/>
  <c r="S1362" i="3" s="1"/>
  <c r="R1361" i="3"/>
  <c r="S1361" i="3" s="1"/>
  <c r="R1360" i="3"/>
  <c r="S1360" i="3" s="1"/>
  <c r="S1359" i="3"/>
  <c r="S1358" i="3"/>
  <c r="S1357" i="3"/>
  <c r="S1356" i="3"/>
  <c r="S1355" i="3"/>
  <c r="S1354" i="3"/>
  <c r="S1353" i="3"/>
  <c r="S1352" i="3"/>
  <c r="S1351" i="3"/>
  <c r="S1350" i="3"/>
  <c r="S1349" i="3"/>
  <c r="R1348" i="3"/>
  <c r="S1348" i="3" s="1"/>
  <c r="R1347" i="3"/>
  <c r="S1347" i="3" s="1"/>
  <c r="R1346" i="3"/>
  <c r="S1346" i="3" s="1"/>
  <c r="R1345" i="3"/>
  <c r="S1345" i="3" s="1"/>
  <c r="R1344" i="3"/>
  <c r="S1344" i="3" s="1"/>
  <c r="R1343" i="3"/>
  <c r="S1343" i="3" s="1"/>
  <c r="R1342" i="3"/>
  <c r="S1342" i="3" s="1"/>
  <c r="R1341" i="3"/>
  <c r="S1341" i="3" s="1"/>
  <c r="R1340" i="3"/>
  <c r="S1340" i="3" s="1"/>
  <c r="R1339" i="3"/>
  <c r="S1339" i="3" s="1"/>
  <c r="R1338" i="3"/>
  <c r="S1338" i="3" s="1"/>
  <c r="R1337" i="3"/>
  <c r="S1337" i="3" s="1"/>
  <c r="R1336" i="3"/>
  <c r="S1336" i="3" s="1"/>
  <c r="R1335" i="3"/>
  <c r="S1335" i="3" s="1"/>
  <c r="R1334" i="3"/>
  <c r="S1334" i="3" s="1"/>
  <c r="R1333" i="3"/>
  <c r="S1333" i="3" s="1"/>
  <c r="R1332" i="3"/>
  <c r="S1332" i="3" s="1"/>
  <c r="R1331" i="3"/>
  <c r="S1331" i="3" s="1"/>
  <c r="R1330" i="3"/>
  <c r="S1330" i="3" s="1"/>
  <c r="R1329" i="3"/>
  <c r="S1329" i="3" s="1"/>
  <c r="R1328" i="3"/>
  <c r="S1328" i="3" s="1"/>
  <c r="R1327" i="3"/>
  <c r="S1327" i="3" s="1"/>
  <c r="R1326" i="3"/>
  <c r="S1326" i="3" s="1"/>
  <c r="R1325" i="3"/>
  <c r="S1325" i="3" s="1"/>
  <c r="R1324" i="3"/>
  <c r="S1324" i="3" s="1"/>
  <c r="R1323" i="3"/>
  <c r="S1323" i="3" s="1"/>
  <c r="R1322" i="3"/>
  <c r="S1322" i="3" s="1"/>
  <c r="R1321" i="3"/>
  <c r="S1321" i="3" s="1"/>
  <c r="R1320" i="3"/>
  <c r="S1320" i="3" s="1"/>
  <c r="R1319" i="3"/>
  <c r="S1319" i="3" s="1"/>
  <c r="R1318" i="3"/>
  <c r="S1318" i="3" s="1"/>
  <c r="R1317" i="3"/>
  <c r="S1317" i="3" s="1"/>
  <c r="R1316" i="3"/>
  <c r="S1316" i="3" s="1"/>
  <c r="R1315" i="3"/>
  <c r="S1315" i="3" s="1"/>
  <c r="R1314" i="3"/>
  <c r="S1314" i="3" s="1"/>
  <c r="R1313" i="3"/>
  <c r="S1313" i="3" s="1"/>
  <c r="R1312" i="3"/>
  <c r="S1312" i="3" s="1"/>
  <c r="R1311" i="3"/>
  <c r="S1311" i="3" s="1"/>
  <c r="R1310" i="3"/>
  <c r="S1310" i="3" s="1"/>
  <c r="R1309" i="3"/>
  <c r="S1309" i="3" s="1"/>
  <c r="R1308" i="3"/>
  <c r="S1308" i="3" s="1"/>
  <c r="R1307" i="3"/>
  <c r="S1307" i="3" s="1"/>
  <c r="R1306" i="3"/>
  <c r="S1306" i="3" s="1"/>
  <c r="R1305" i="3"/>
  <c r="S1305" i="3" s="1"/>
  <c r="R1304" i="3"/>
  <c r="S1304" i="3" s="1"/>
  <c r="R1303" i="3"/>
  <c r="S1303" i="3" s="1"/>
  <c r="R1302" i="3"/>
  <c r="S1302" i="3" s="1"/>
  <c r="R1301" i="3"/>
  <c r="S1301" i="3" s="1"/>
  <c r="R1300" i="3"/>
  <c r="S1300" i="3" s="1"/>
  <c r="R1299" i="3"/>
  <c r="R1298" i="3"/>
  <c r="R1297" i="3"/>
  <c r="R1296" i="3"/>
  <c r="R1295" i="3"/>
  <c r="R1294" i="3"/>
  <c r="R1293" i="3"/>
  <c r="R1292" i="3"/>
  <c r="S1292" i="3" s="1"/>
  <c r="R1291" i="3"/>
  <c r="S1291" i="3" s="1"/>
  <c r="R1290" i="3"/>
  <c r="S1290" i="3" s="1"/>
  <c r="R1289" i="3"/>
  <c r="S1289" i="3" s="1"/>
  <c r="R1288" i="3"/>
  <c r="S1288" i="3" s="1"/>
  <c r="R1287" i="3"/>
  <c r="S1287" i="3" s="1"/>
  <c r="R1286" i="3"/>
  <c r="S1286" i="3" s="1"/>
  <c r="R1285" i="3"/>
  <c r="S1285" i="3" s="1"/>
  <c r="R1284" i="3"/>
  <c r="R1283" i="3"/>
  <c r="R1282" i="3"/>
  <c r="R1281" i="3"/>
  <c r="R1280" i="3"/>
  <c r="R1279" i="3"/>
  <c r="R1278" i="3"/>
  <c r="R1277" i="3"/>
  <c r="T1395" i="3" l="1"/>
  <c r="T1393" i="3"/>
  <c r="R1395" i="3"/>
  <c r="R1393" i="3"/>
  <c r="S1392" i="3" l="1"/>
  <c r="N1403" i="3"/>
  <c r="L1403" i="3"/>
  <c r="N1402" i="3"/>
  <c r="L1402" i="3"/>
  <c r="N1401" i="3"/>
  <c r="L1401" i="3"/>
  <c r="N1400" i="3"/>
  <c r="L1400" i="3"/>
  <c r="N1399" i="3"/>
  <c r="L1399" i="3"/>
  <c r="N1398" i="3"/>
  <c r="L1398" i="3"/>
  <c r="N1397" i="3"/>
  <c r="L1397" i="3"/>
  <c r="N1396" i="3"/>
  <c r="L1396" i="3"/>
  <c r="N1394" i="3"/>
  <c r="L1394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N1366" i="3"/>
  <c r="L1366" i="3"/>
  <c r="M1366" i="3" s="1"/>
  <c r="N1365" i="3"/>
  <c r="L1365" i="3"/>
  <c r="M1365" i="3" s="1"/>
  <c r="N1364" i="3"/>
  <c r="L1364" i="3"/>
  <c r="M1364" i="3" s="1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N1341" i="3"/>
  <c r="L1341" i="3"/>
  <c r="M1341" i="3" s="1"/>
  <c r="N1340" i="3"/>
  <c r="L1340" i="3"/>
  <c r="M1340" i="3" s="1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N1316" i="3"/>
  <c r="L1316" i="3"/>
  <c r="M1316" i="3" s="1"/>
  <c r="N1315" i="3"/>
  <c r="L1315" i="3"/>
  <c r="M1315" i="3" s="1"/>
  <c r="N1314" i="3"/>
  <c r="L1314" i="3"/>
  <c r="M1314" i="3" s="1"/>
  <c r="N1313" i="3"/>
  <c r="L1313" i="3"/>
  <c r="M1313" i="3" s="1"/>
  <c r="N1312" i="3"/>
  <c r="L1312" i="3"/>
  <c r="M1312" i="3" s="1"/>
  <c r="N1311" i="3"/>
  <c r="L1311" i="3"/>
  <c r="M1311" i="3" s="1"/>
  <c r="N1310" i="3"/>
  <c r="L1310" i="3"/>
  <c r="M1310" i="3" s="1"/>
  <c r="N1309" i="3"/>
  <c r="L1309" i="3"/>
  <c r="M1309" i="3" s="1"/>
  <c r="N1308" i="3"/>
  <c r="L1308" i="3"/>
  <c r="M1308" i="3" s="1"/>
  <c r="N1307" i="3"/>
  <c r="L1307" i="3"/>
  <c r="M1307" i="3" s="1"/>
  <c r="N1306" i="3"/>
  <c r="L1306" i="3"/>
  <c r="M1306" i="3" s="1"/>
  <c r="N1305" i="3"/>
  <c r="L1305" i="3"/>
  <c r="M1305" i="3" s="1"/>
  <c r="N1304" i="3"/>
  <c r="L1304" i="3"/>
  <c r="M1304" i="3" s="1"/>
  <c r="N1303" i="3"/>
  <c r="L1303" i="3"/>
  <c r="M1303" i="3" s="1"/>
  <c r="N1302" i="3"/>
  <c r="L1302" i="3"/>
  <c r="M1302" i="3" s="1"/>
  <c r="N1301" i="3"/>
  <c r="L1301" i="3"/>
  <c r="M1301" i="3" s="1"/>
  <c r="N1300" i="3"/>
  <c r="L1300" i="3"/>
  <c r="M1300" i="3" s="1"/>
  <c r="N1275" i="3"/>
  <c r="L1275" i="3"/>
  <c r="N1274" i="3"/>
  <c r="L1274" i="3"/>
  <c r="N1273" i="3"/>
  <c r="L1273" i="3"/>
  <c r="N1272" i="3"/>
  <c r="L1272" i="3"/>
  <c r="N1271" i="3"/>
  <c r="L1271" i="3"/>
  <c r="N1270" i="3"/>
  <c r="L1270" i="3"/>
  <c r="N1269" i="3"/>
  <c r="L1269" i="3"/>
  <c r="N1268" i="3"/>
  <c r="L1268" i="3"/>
  <c r="N1267" i="3"/>
  <c r="L1267" i="3"/>
  <c r="N1266" i="3"/>
  <c r="L1266" i="3"/>
  <c r="N1265" i="3"/>
  <c r="L1265" i="3"/>
  <c r="N1264" i="3"/>
  <c r="L1264" i="3"/>
  <c r="N1262" i="3"/>
  <c r="L1262" i="3"/>
  <c r="N1261" i="3"/>
  <c r="L1261" i="3"/>
  <c r="N1260" i="3"/>
  <c r="L1260" i="3"/>
  <c r="N1259" i="3"/>
  <c r="L1259" i="3"/>
  <c r="N1258" i="3"/>
  <c r="L1258" i="3"/>
  <c r="N1257" i="3"/>
  <c r="L1257" i="3"/>
  <c r="N1256" i="3"/>
  <c r="L1256" i="3"/>
  <c r="N1255" i="3"/>
  <c r="L1255" i="3"/>
  <c r="N1254" i="3"/>
  <c r="L1254" i="3"/>
  <c r="N1248" i="3"/>
  <c r="L1248" i="3"/>
  <c r="N1247" i="3"/>
  <c r="L1247" i="3"/>
  <c r="N1246" i="3"/>
  <c r="L1246" i="3"/>
  <c r="N1245" i="3"/>
  <c r="L1245" i="3"/>
  <c r="N1244" i="3"/>
  <c r="L1244" i="3"/>
  <c r="N1243" i="3"/>
  <c r="L1243" i="3"/>
  <c r="N1242" i="3"/>
  <c r="L1242" i="3"/>
  <c r="N1241" i="3"/>
  <c r="L1241" i="3"/>
  <c r="N1240" i="3"/>
  <c r="L1240" i="3"/>
  <c r="N1239" i="3"/>
  <c r="L1239" i="3"/>
  <c r="N1238" i="3"/>
  <c r="L1238" i="3"/>
  <c r="N1237" i="3"/>
  <c r="L1237" i="3"/>
  <c r="N1236" i="3"/>
  <c r="L1236" i="3"/>
  <c r="N1235" i="3"/>
  <c r="L1235" i="3"/>
  <c r="N1234" i="3"/>
  <c r="L1234" i="3"/>
  <c r="N1233" i="3"/>
  <c r="L1233" i="3"/>
  <c r="N1232" i="3"/>
  <c r="L1232" i="3"/>
  <c r="N1211" i="3"/>
  <c r="L1211" i="3"/>
  <c r="N1210" i="3"/>
  <c r="L1210" i="3"/>
  <c r="K1393" i="3"/>
  <c r="K1394" i="3"/>
  <c r="K1395" i="3"/>
  <c r="K1396" i="3"/>
  <c r="K1397" i="3"/>
  <c r="K1398" i="3"/>
  <c r="K1399" i="3"/>
  <c r="K1400" i="3"/>
  <c r="K1401" i="3"/>
  <c r="K1402" i="3"/>
  <c r="K1403" i="3"/>
  <c r="H1403" i="3"/>
  <c r="H1402" i="3"/>
  <c r="H1401" i="3"/>
  <c r="H1400" i="3"/>
  <c r="H1399" i="3"/>
  <c r="H1398" i="3"/>
  <c r="H1397" i="3"/>
  <c r="H1396" i="3"/>
  <c r="H1395" i="3"/>
  <c r="S1395" i="3" s="1"/>
  <c r="H1394" i="3"/>
  <c r="H1393" i="3"/>
  <c r="S1393" i="3" s="1"/>
  <c r="N1209" i="3"/>
  <c r="L1209" i="3"/>
  <c r="M1395" i="3" l="1"/>
  <c r="M1403" i="3"/>
  <c r="M1398" i="3"/>
  <c r="M1393" i="3"/>
  <c r="M1399" i="3"/>
  <c r="M1394" i="3"/>
  <c r="M1400" i="3"/>
  <c r="M1401" i="3"/>
  <c r="M1396" i="3"/>
  <c r="M1402" i="3"/>
  <c r="M1397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U1275" i="3" l="1"/>
  <c r="U1274" i="3"/>
  <c r="U1273" i="3"/>
  <c r="U1272" i="3"/>
  <c r="U1271" i="3"/>
  <c r="U1270" i="3"/>
  <c r="U1269" i="3"/>
  <c r="U1268" i="3"/>
  <c r="U1267" i="3"/>
  <c r="U1266" i="3"/>
  <c r="U1265" i="3"/>
  <c r="U1264" i="3"/>
  <c r="U1262" i="3"/>
  <c r="U1261" i="3"/>
  <c r="U1260" i="3"/>
  <c r="U1259" i="3"/>
  <c r="U1258" i="3"/>
  <c r="U1257" i="3"/>
  <c r="U1256" i="3"/>
  <c r="U1255" i="3"/>
  <c r="U1254" i="3"/>
  <c r="U1248" i="3"/>
  <c r="U1247" i="3"/>
  <c r="U1246" i="3"/>
  <c r="U1245" i="3"/>
  <c r="U1244" i="3"/>
  <c r="U1243" i="3"/>
  <c r="U1242" i="3"/>
  <c r="U1241" i="3"/>
  <c r="U1240" i="3"/>
  <c r="U1239" i="3"/>
  <c r="U1238" i="3"/>
  <c r="U1237" i="3"/>
  <c r="U1236" i="3"/>
  <c r="U1235" i="3"/>
  <c r="U1234" i="3"/>
  <c r="U1233" i="3"/>
  <c r="U1232" i="3"/>
  <c r="U1211" i="3"/>
  <c r="U1210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2" i="3"/>
  <c r="T1261" i="3"/>
  <c r="T1260" i="3"/>
  <c r="T1259" i="3"/>
  <c r="T1258" i="3"/>
  <c r="T1257" i="3"/>
  <c r="T1256" i="3"/>
  <c r="T1255" i="3"/>
  <c r="T1254" i="3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11" i="3"/>
  <c r="T1210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2" i="3"/>
  <c r="R1261" i="3"/>
  <c r="R1260" i="3"/>
  <c r="R1259" i="3"/>
  <c r="R1258" i="3"/>
  <c r="R1257" i="3"/>
  <c r="R1256" i="3"/>
  <c r="R1255" i="3"/>
  <c r="R1254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11" i="3"/>
  <c r="R1210" i="3"/>
  <c r="U1209" i="3"/>
  <c r="T1209" i="3"/>
  <c r="R1209" i="3"/>
  <c r="H1294" i="3" l="1"/>
  <c r="S1294" i="3" s="1"/>
  <c r="H1295" i="3"/>
  <c r="S1295" i="3" s="1"/>
  <c r="H1296" i="3"/>
  <c r="S1296" i="3" s="1"/>
  <c r="H1297" i="3"/>
  <c r="S1297" i="3" s="1"/>
  <c r="H1298" i="3"/>
  <c r="S1298" i="3" s="1"/>
  <c r="H1299" i="3"/>
  <c r="S1299" i="3" s="1"/>
  <c r="H1293" i="3"/>
  <c r="S1293" i="3" s="1"/>
  <c r="N1299" i="3"/>
  <c r="N1298" i="3"/>
  <c r="N1297" i="3"/>
  <c r="N1296" i="3"/>
  <c r="N1295" i="3"/>
  <c r="N1294" i="3"/>
  <c r="N1293" i="3"/>
  <c r="N1292" i="3"/>
  <c r="N1291" i="3"/>
  <c r="N1290" i="3"/>
  <c r="N1289" i="3"/>
  <c r="N1288" i="3"/>
  <c r="N1287" i="3"/>
  <c r="N1286" i="3"/>
  <c r="N1285" i="3"/>
  <c r="N1284" i="3"/>
  <c r="N1283" i="3"/>
  <c r="N1282" i="3"/>
  <c r="N1281" i="3"/>
  <c r="N1280" i="3"/>
  <c r="N1276" i="3"/>
  <c r="N1263" i="3"/>
  <c r="N1253" i="3"/>
  <c r="N1252" i="3"/>
  <c r="N1251" i="3"/>
  <c r="N1250" i="3"/>
  <c r="N1249" i="3"/>
  <c r="N1231" i="3"/>
  <c r="N1225" i="3"/>
  <c r="N1224" i="3"/>
  <c r="N1223" i="3"/>
  <c r="N1222" i="3"/>
  <c r="N1220" i="3"/>
  <c r="N1219" i="3"/>
  <c r="N1218" i="3"/>
  <c r="N1217" i="3"/>
  <c r="N1216" i="3"/>
  <c r="N1215" i="3"/>
  <c r="N1214" i="3"/>
  <c r="N1213" i="3"/>
  <c r="N1212" i="3"/>
  <c r="N1208" i="3"/>
  <c r="N1207" i="3"/>
  <c r="N1206" i="3"/>
  <c r="N1205" i="3"/>
  <c r="N1204" i="3"/>
  <c r="N1203" i="3"/>
  <c r="N1202" i="3"/>
  <c r="N1201" i="3"/>
  <c r="N1200" i="3"/>
  <c r="N1199" i="3"/>
  <c r="N1198" i="3"/>
  <c r="N1197" i="3"/>
  <c r="N1196" i="3"/>
  <c r="N1195" i="3"/>
  <c r="N1190" i="3"/>
  <c r="N1189" i="3"/>
  <c r="N1188" i="3"/>
  <c r="N1187" i="3"/>
  <c r="N1186" i="3"/>
  <c r="N1185" i="3"/>
  <c r="N1184" i="3"/>
  <c r="N1183" i="3"/>
  <c r="N1182" i="3"/>
  <c r="N1181" i="3"/>
  <c r="N1180" i="3"/>
  <c r="N1179" i="3"/>
  <c r="N1178" i="3"/>
  <c r="N1177" i="3"/>
  <c r="N1176" i="3"/>
  <c r="N1175" i="3"/>
  <c r="N1174" i="3"/>
  <c r="N1173" i="3"/>
  <c r="N1172" i="3"/>
  <c r="N1171" i="3"/>
  <c r="N1170" i="3"/>
  <c r="N1169" i="3"/>
  <c r="N1168" i="3"/>
  <c r="N1167" i="3"/>
  <c r="N1166" i="3"/>
  <c r="N1158" i="3"/>
  <c r="L1299" i="3"/>
  <c r="L1298" i="3"/>
  <c r="L1297" i="3"/>
  <c r="L1296" i="3"/>
  <c r="L1295" i="3"/>
  <c r="L1294" i="3"/>
  <c r="L1293" i="3"/>
  <c r="L1292" i="3"/>
  <c r="M1292" i="3" s="1"/>
  <c r="L1291" i="3"/>
  <c r="M1291" i="3" s="1"/>
  <c r="L1290" i="3"/>
  <c r="M1290" i="3" s="1"/>
  <c r="L1289" i="3"/>
  <c r="M1289" i="3" s="1"/>
  <c r="L1288" i="3"/>
  <c r="M1288" i="3" s="1"/>
  <c r="L1287" i="3"/>
  <c r="M1287" i="3" s="1"/>
  <c r="L1286" i="3"/>
  <c r="M1286" i="3" s="1"/>
  <c r="L1285" i="3"/>
  <c r="M1285" i="3" s="1"/>
  <c r="L1284" i="3"/>
  <c r="L1283" i="3"/>
  <c r="L1282" i="3"/>
  <c r="L1281" i="3"/>
  <c r="L1280" i="3"/>
  <c r="L1276" i="3"/>
  <c r="L1263" i="3"/>
  <c r="L1253" i="3"/>
  <c r="L1252" i="3"/>
  <c r="L1251" i="3"/>
  <c r="L1250" i="3"/>
  <c r="L1249" i="3"/>
  <c r="L1231" i="3"/>
  <c r="L1225" i="3"/>
  <c r="L1224" i="3"/>
  <c r="L1223" i="3"/>
  <c r="L1222" i="3"/>
  <c r="L1220" i="3"/>
  <c r="L1219" i="3"/>
  <c r="L1218" i="3"/>
  <c r="L1217" i="3"/>
  <c r="L1216" i="3"/>
  <c r="L1215" i="3"/>
  <c r="L1214" i="3"/>
  <c r="L1213" i="3"/>
  <c r="L1212" i="3"/>
  <c r="L1208" i="3"/>
  <c r="L1207" i="3"/>
  <c r="L1206" i="3"/>
  <c r="L1205" i="3"/>
  <c r="L1204" i="3"/>
  <c r="L1203" i="3"/>
  <c r="L1202" i="3"/>
  <c r="L1201" i="3"/>
  <c r="L1200" i="3"/>
  <c r="L1199" i="3"/>
  <c r="L1198" i="3"/>
  <c r="L1197" i="3"/>
  <c r="L1196" i="3"/>
  <c r="L1195" i="3"/>
  <c r="L1190" i="3"/>
  <c r="L1189" i="3"/>
  <c r="L1188" i="3"/>
  <c r="L1187" i="3"/>
  <c r="L1186" i="3"/>
  <c r="L1185" i="3"/>
  <c r="L1184" i="3"/>
  <c r="L1183" i="3"/>
  <c r="L1182" i="3"/>
  <c r="L1181" i="3"/>
  <c r="L1180" i="3"/>
  <c r="L1179" i="3"/>
  <c r="L1178" i="3"/>
  <c r="L1177" i="3"/>
  <c r="L1176" i="3"/>
  <c r="L1175" i="3"/>
  <c r="L1174" i="3"/>
  <c r="L1173" i="3"/>
  <c r="L1172" i="3"/>
  <c r="L1171" i="3"/>
  <c r="L1170" i="3"/>
  <c r="L1169" i="3"/>
  <c r="L1168" i="3"/>
  <c r="L1167" i="3"/>
  <c r="L1166" i="3"/>
  <c r="L1158" i="3"/>
  <c r="N1154" i="3"/>
  <c r="L1154" i="3"/>
  <c r="K1293" i="3"/>
  <c r="K1294" i="3"/>
  <c r="K1295" i="3"/>
  <c r="K1296" i="3"/>
  <c r="K1297" i="3"/>
  <c r="K1298" i="3"/>
  <c r="K1299" i="3"/>
  <c r="K1285" i="3"/>
  <c r="K1286" i="3"/>
  <c r="K1287" i="3"/>
  <c r="K1288" i="3"/>
  <c r="K1289" i="3"/>
  <c r="K1290" i="3"/>
  <c r="K1291" i="3"/>
  <c r="K1292" i="3"/>
  <c r="M1299" i="3" l="1"/>
  <c r="M1294" i="3"/>
  <c r="M1296" i="3"/>
  <c r="M1293" i="3"/>
  <c r="M1298" i="3"/>
  <c r="M1295" i="3"/>
  <c r="M1297" i="3"/>
  <c r="N1279" i="3"/>
  <c r="N1278" i="3"/>
  <c r="N1277" i="3"/>
  <c r="N1230" i="3"/>
  <c r="N1227" i="3"/>
  <c r="N1226" i="3"/>
  <c r="N1221" i="3"/>
  <c r="N1194" i="3"/>
  <c r="N1193" i="3"/>
  <c r="N1192" i="3"/>
  <c r="N1191" i="3"/>
  <c r="N1165" i="3"/>
  <c r="N1164" i="3"/>
  <c r="N1163" i="3"/>
  <c r="N1162" i="3"/>
  <c r="N1161" i="3"/>
  <c r="N1160" i="3"/>
  <c r="N1159" i="3"/>
  <c r="N1157" i="3"/>
  <c r="N1156" i="3"/>
  <c r="N1155" i="3"/>
  <c r="N1153" i="3"/>
  <c r="N1152" i="3"/>
  <c r="N1151" i="3"/>
  <c r="N1150" i="3"/>
  <c r="N1149" i="3"/>
  <c r="N1148" i="3"/>
  <c r="N1147" i="3"/>
  <c r="N1146" i="3"/>
  <c r="N1145" i="3"/>
  <c r="N1144" i="3"/>
  <c r="N1143" i="3"/>
  <c r="N1142" i="3"/>
  <c r="N1103" i="3"/>
  <c r="N1102" i="3"/>
  <c r="N1101" i="3"/>
  <c r="N1100" i="3"/>
  <c r="N1099" i="3"/>
  <c r="N1098" i="3"/>
  <c r="N1097" i="3"/>
  <c r="N1096" i="3"/>
  <c r="N1095" i="3"/>
  <c r="N1094" i="3"/>
  <c r="N1093" i="3"/>
  <c r="N1092" i="3"/>
  <c r="N1091" i="3"/>
  <c r="N1090" i="3"/>
  <c r="N1087" i="3"/>
  <c r="N1086" i="3"/>
  <c r="N1085" i="3"/>
  <c r="N1084" i="3"/>
  <c r="N1083" i="3"/>
  <c r="N1082" i="3"/>
  <c r="N1081" i="3"/>
  <c r="N1080" i="3"/>
  <c r="N1079" i="3"/>
  <c r="N1078" i="3"/>
  <c r="N1077" i="3"/>
  <c r="N1076" i="3"/>
  <c r="N1075" i="3"/>
  <c r="N1067" i="3"/>
  <c r="N1064" i="3"/>
  <c r="N1061" i="3"/>
  <c r="N1060" i="3"/>
  <c r="N1059" i="3"/>
  <c r="N1058" i="3"/>
  <c r="N1057" i="3"/>
  <c r="N1056" i="3"/>
  <c r="N1055" i="3"/>
  <c r="N1054" i="3"/>
  <c r="N1053" i="3"/>
  <c r="N1052" i="3"/>
  <c r="N1051" i="3"/>
  <c r="N1043" i="3"/>
  <c r="N1042" i="3"/>
  <c r="N1041" i="3"/>
  <c r="N1037" i="3"/>
  <c r="N1036" i="3"/>
  <c r="N1035" i="3"/>
  <c r="N990" i="3"/>
  <c r="N989" i="3"/>
  <c r="N982" i="3"/>
  <c r="N979" i="3"/>
  <c r="N975" i="3"/>
  <c r="N973" i="3"/>
  <c r="N968" i="3"/>
  <c r="L1279" i="3"/>
  <c r="L1278" i="3"/>
  <c r="L1277" i="3"/>
  <c r="L1230" i="3"/>
  <c r="L1227" i="3"/>
  <c r="L1226" i="3"/>
  <c r="L1221" i="3"/>
  <c r="L1194" i="3"/>
  <c r="L1193" i="3"/>
  <c r="L1192" i="3"/>
  <c r="L1191" i="3"/>
  <c r="L1165" i="3"/>
  <c r="L1164" i="3"/>
  <c r="L1163" i="3"/>
  <c r="L1162" i="3"/>
  <c r="L1161" i="3"/>
  <c r="L1160" i="3"/>
  <c r="L1159" i="3"/>
  <c r="L1157" i="3"/>
  <c r="L1156" i="3"/>
  <c r="L1155" i="3"/>
  <c r="L1153" i="3"/>
  <c r="L1152" i="3"/>
  <c r="L1151" i="3"/>
  <c r="L1150" i="3"/>
  <c r="L1149" i="3"/>
  <c r="L1148" i="3"/>
  <c r="L1147" i="3"/>
  <c r="L1146" i="3"/>
  <c r="L1145" i="3"/>
  <c r="L1144" i="3"/>
  <c r="L1143" i="3"/>
  <c r="L1142" i="3"/>
  <c r="L1103" i="3"/>
  <c r="L1102" i="3"/>
  <c r="L1101" i="3"/>
  <c r="L1100" i="3"/>
  <c r="L1099" i="3"/>
  <c r="L1098" i="3"/>
  <c r="L1097" i="3"/>
  <c r="L1096" i="3"/>
  <c r="L1095" i="3"/>
  <c r="L1094" i="3"/>
  <c r="L1093" i="3"/>
  <c r="L1092" i="3"/>
  <c r="L1091" i="3"/>
  <c r="L1090" i="3"/>
  <c r="L1087" i="3"/>
  <c r="L1086" i="3"/>
  <c r="L1085" i="3"/>
  <c r="L1084" i="3"/>
  <c r="L1083" i="3"/>
  <c r="L1082" i="3"/>
  <c r="L1081" i="3"/>
  <c r="L1080" i="3"/>
  <c r="L1079" i="3"/>
  <c r="L1078" i="3"/>
  <c r="L1077" i="3"/>
  <c r="L1076" i="3"/>
  <c r="L1075" i="3"/>
  <c r="L1067" i="3"/>
  <c r="L1064" i="3"/>
  <c r="L1061" i="3"/>
  <c r="L1060" i="3"/>
  <c r="L1059" i="3"/>
  <c r="L1058" i="3"/>
  <c r="L1057" i="3"/>
  <c r="L1056" i="3"/>
  <c r="L1055" i="3"/>
  <c r="L1054" i="3"/>
  <c r="L1053" i="3"/>
  <c r="L1052" i="3"/>
  <c r="L1051" i="3"/>
  <c r="L1043" i="3"/>
  <c r="L1042" i="3"/>
  <c r="L1041" i="3"/>
  <c r="L1037" i="3"/>
  <c r="L1036" i="3"/>
  <c r="L1035" i="3"/>
  <c r="L990" i="3"/>
  <c r="L989" i="3"/>
  <c r="L982" i="3"/>
  <c r="L979" i="3"/>
  <c r="L975" i="3"/>
  <c r="L973" i="3"/>
  <c r="L968" i="3"/>
  <c r="N967" i="3"/>
  <c r="L967" i="3"/>
  <c r="K1276" i="3"/>
  <c r="K1277" i="3"/>
  <c r="K1278" i="3"/>
  <c r="K1279" i="3"/>
  <c r="K1280" i="3"/>
  <c r="K1281" i="3"/>
  <c r="K1282" i="3"/>
  <c r="K1283" i="3"/>
  <c r="K1284" i="3"/>
  <c r="H1276" i="3"/>
  <c r="S1276" i="3" s="1"/>
  <c r="H1284" i="3"/>
  <c r="S1284" i="3" s="1"/>
  <c r="H1283" i="3"/>
  <c r="S1283" i="3" s="1"/>
  <c r="H1282" i="3"/>
  <c r="S1282" i="3" s="1"/>
  <c r="H1281" i="3"/>
  <c r="S1281" i="3" s="1"/>
  <c r="H1280" i="3"/>
  <c r="S1280" i="3" s="1"/>
  <c r="H1279" i="3"/>
  <c r="S1279" i="3" s="1"/>
  <c r="H1278" i="3"/>
  <c r="S1278" i="3" s="1"/>
  <c r="H1277" i="3"/>
  <c r="S1277" i="3" s="1"/>
  <c r="M1278" i="3" l="1"/>
  <c r="M1279" i="3"/>
  <c r="M1277" i="3"/>
  <c r="M1282" i="3"/>
  <c r="M1276" i="3"/>
  <c r="M1281" i="3"/>
  <c r="M1284" i="3"/>
  <c r="M1280" i="3"/>
  <c r="M1283" i="3"/>
  <c r="U1263" i="3"/>
  <c r="T1263" i="3"/>
  <c r="U1253" i="3"/>
  <c r="T1253" i="3"/>
  <c r="U1252" i="3"/>
  <c r="T1252" i="3"/>
  <c r="U1251" i="3"/>
  <c r="T1251" i="3"/>
  <c r="U1250" i="3"/>
  <c r="T1250" i="3"/>
  <c r="U1249" i="3"/>
  <c r="T1249" i="3"/>
  <c r="U1231" i="3"/>
  <c r="T1231" i="3"/>
  <c r="U1230" i="3"/>
  <c r="T1230" i="3"/>
  <c r="U1227" i="3"/>
  <c r="T1227" i="3"/>
  <c r="U1226" i="3"/>
  <c r="T1226" i="3"/>
  <c r="U1225" i="3"/>
  <c r="T1225" i="3"/>
  <c r="U1224" i="3"/>
  <c r="T1224" i="3"/>
  <c r="U1223" i="3"/>
  <c r="T1223" i="3"/>
  <c r="U1222" i="3"/>
  <c r="T1222" i="3"/>
  <c r="U1221" i="3"/>
  <c r="T1221" i="3"/>
  <c r="U1220" i="3"/>
  <c r="T1220" i="3"/>
  <c r="U1219" i="3"/>
  <c r="T1219" i="3"/>
  <c r="U1218" i="3"/>
  <c r="T1218" i="3"/>
  <c r="U1217" i="3"/>
  <c r="T1217" i="3"/>
  <c r="U1216" i="3"/>
  <c r="T1216" i="3"/>
  <c r="U1215" i="3"/>
  <c r="T1215" i="3"/>
  <c r="U1214" i="3"/>
  <c r="T1214" i="3"/>
  <c r="U1213" i="3"/>
  <c r="T1213" i="3"/>
  <c r="U1212" i="3"/>
  <c r="T1212" i="3"/>
  <c r="U1208" i="3"/>
  <c r="T1208" i="3"/>
  <c r="U1207" i="3"/>
  <c r="T1207" i="3"/>
  <c r="U1206" i="3"/>
  <c r="T1206" i="3"/>
  <c r="U1205" i="3"/>
  <c r="T1205" i="3"/>
  <c r="U1204" i="3"/>
  <c r="T1204" i="3"/>
  <c r="U1203" i="3"/>
  <c r="T1203" i="3"/>
  <c r="U1202" i="3"/>
  <c r="T1202" i="3"/>
  <c r="U1201" i="3"/>
  <c r="T1201" i="3"/>
  <c r="U1200" i="3"/>
  <c r="T1200" i="3"/>
  <c r="U1199" i="3"/>
  <c r="T1199" i="3"/>
  <c r="U1198" i="3"/>
  <c r="T1198" i="3"/>
  <c r="U1197" i="3"/>
  <c r="T1197" i="3"/>
  <c r="U1196" i="3"/>
  <c r="T1196" i="3"/>
  <c r="U1195" i="3"/>
  <c r="T1195" i="3"/>
  <c r="U1194" i="3"/>
  <c r="T1194" i="3"/>
  <c r="U1193" i="3"/>
  <c r="T1193" i="3"/>
  <c r="U1192" i="3"/>
  <c r="T1192" i="3"/>
  <c r="U1191" i="3"/>
  <c r="T1191" i="3"/>
  <c r="U1190" i="3"/>
  <c r="T1190" i="3"/>
  <c r="U1189" i="3"/>
  <c r="T1189" i="3"/>
  <c r="U1188" i="3"/>
  <c r="T1188" i="3"/>
  <c r="U1187" i="3"/>
  <c r="T1187" i="3"/>
  <c r="U1186" i="3"/>
  <c r="T1186" i="3"/>
  <c r="U1185" i="3"/>
  <c r="T1185" i="3"/>
  <c r="U1184" i="3"/>
  <c r="T1184" i="3"/>
  <c r="U1183" i="3"/>
  <c r="T1183" i="3"/>
  <c r="U1182" i="3"/>
  <c r="T1182" i="3"/>
  <c r="U1181" i="3"/>
  <c r="T1181" i="3"/>
  <c r="U1180" i="3"/>
  <c r="T1180" i="3"/>
  <c r="U1179" i="3"/>
  <c r="T1179" i="3"/>
  <c r="U1178" i="3"/>
  <c r="T1178" i="3"/>
  <c r="U1177" i="3"/>
  <c r="T1177" i="3"/>
  <c r="U1176" i="3"/>
  <c r="T1176" i="3"/>
  <c r="U1175" i="3"/>
  <c r="T1175" i="3"/>
  <c r="U1174" i="3"/>
  <c r="T1174" i="3"/>
  <c r="U1173" i="3"/>
  <c r="T1173" i="3"/>
  <c r="U1172" i="3"/>
  <c r="T1172" i="3"/>
  <c r="U1171" i="3"/>
  <c r="T1171" i="3"/>
  <c r="U1170" i="3"/>
  <c r="T1170" i="3"/>
  <c r="U1169" i="3"/>
  <c r="T1169" i="3"/>
  <c r="U1168" i="3"/>
  <c r="T1168" i="3"/>
  <c r="U1167" i="3"/>
  <c r="T1167" i="3"/>
  <c r="U1166" i="3"/>
  <c r="T1166" i="3"/>
  <c r="U1165" i="3"/>
  <c r="T1165" i="3"/>
  <c r="U1164" i="3"/>
  <c r="T1164" i="3"/>
  <c r="U1163" i="3"/>
  <c r="T1163" i="3"/>
  <c r="U1162" i="3"/>
  <c r="T1162" i="3"/>
  <c r="U1161" i="3"/>
  <c r="T1161" i="3"/>
  <c r="U1160" i="3"/>
  <c r="T1160" i="3"/>
  <c r="U1159" i="3"/>
  <c r="T1159" i="3"/>
  <c r="U1158" i="3"/>
  <c r="T1158" i="3"/>
  <c r="U1157" i="3"/>
  <c r="T1157" i="3"/>
  <c r="U1156" i="3"/>
  <c r="T1156" i="3"/>
  <c r="U1155" i="3"/>
  <c r="T1155" i="3"/>
  <c r="U1154" i="3"/>
  <c r="T1154" i="3"/>
  <c r="U1153" i="3"/>
  <c r="T1153" i="3"/>
  <c r="U1152" i="3"/>
  <c r="T1152" i="3"/>
  <c r="U1151" i="3"/>
  <c r="T1151" i="3"/>
  <c r="U1150" i="3"/>
  <c r="T1150" i="3"/>
  <c r="U1149" i="3"/>
  <c r="T1149" i="3"/>
  <c r="U1148" i="3"/>
  <c r="T1148" i="3"/>
  <c r="U1147" i="3"/>
  <c r="T1147" i="3"/>
  <c r="U1146" i="3"/>
  <c r="T1146" i="3"/>
  <c r="U1145" i="3"/>
  <c r="T1145" i="3"/>
  <c r="U1144" i="3"/>
  <c r="T1144" i="3"/>
  <c r="U1143" i="3"/>
  <c r="T1143" i="3"/>
  <c r="U1142" i="3"/>
  <c r="T1142" i="3"/>
  <c r="U1103" i="3"/>
  <c r="T1103" i="3"/>
  <c r="U1102" i="3"/>
  <c r="T1102" i="3"/>
  <c r="U1101" i="3"/>
  <c r="T1101" i="3"/>
  <c r="U1100" i="3"/>
  <c r="T1100" i="3"/>
  <c r="U1099" i="3"/>
  <c r="T1099" i="3"/>
  <c r="U1098" i="3"/>
  <c r="T1098" i="3"/>
  <c r="U1097" i="3"/>
  <c r="T1097" i="3"/>
  <c r="U1096" i="3"/>
  <c r="T1096" i="3"/>
  <c r="U1095" i="3"/>
  <c r="T1095" i="3"/>
  <c r="U1094" i="3"/>
  <c r="T1094" i="3"/>
  <c r="U1093" i="3"/>
  <c r="T1093" i="3"/>
  <c r="U1092" i="3"/>
  <c r="T1092" i="3"/>
  <c r="U1091" i="3"/>
  <c r="T1091" i="3"/>
  <c r="U1090" i="3"/>
  <c r="T1090" i="3"/>
  <c r="U1087" i="3"/>
  <c r="T1087" i="3"/>
  <c r="U1086" i="3"/>
  <c r="T1086" i="3"/>
  <c r="U1085" i="3"/>
  <c r="T1085" i="3"/>
  <c r="U1084" i="3"/>
  <c r="T1084" i="3"/>
  <c r="U1083" i="3"/>
  <c r="T1083" i="3"/>
  <c r="U1082" i="3"/>
  <c r="T1082" i="3"/>
  <c r="U1081" i="3"/>
  <c r="T1081" i="3"/>
  <c r="U1080" i="3"/>
  <c r="T1080" i="3"/>
  <c r="U1079" i="3"/>
  <c r="T1079" i="3"/>
  <c r="U1078" i="3"/>
  <c r="T1078" i="3"/>
  <c r="U1077" i="3"/>
  <c r="T1077" i="3"/>
  <c r="U1076" i="3"/>
  <c r="T1076" i="3"/>
  <c r="U1075" i="3"/>
  <c r="T1075" i="3"/>
  <c r="U1067" i="3"/>
  <c r="T1067" i="3"/>
  <c r="U1064" i="3"/>
  <c r="T1064" i="3"/>
  <c r="U1061" i="3"/>
  <c r="T1061" i="3"/>
  <c r="U1060" i="3"/>
  <c r="T1060" i="3"/>
  <c r="U1059" i="3"/>
  <c r="T1059" i="3"/>
  <c r="U1058" i="3"/>
  <c r="T1058" i="3"/>
  <c r="U1057" i="3"/>
  <c r="T1057" i="3"/>
  <c r="U1056" i="3"/>
  <c r="T1056" i="3"/>
  <c r="U1055" i="3"/>
  <c r="T1055" i="3"/>
  <c r="U1054" i="3"/>
  <c r="T1054" i="3"/>
  <c r="U1053" i="3"/>
  <c r="T1053" i="3"/>
  <c r="U1052" i="3"/>
  <c r="T1052" i="3"/>
  <c r="U1051" i="3"/>
  <c r="T1051" i="3"/>
  <c r="U1043" i="3"/>
  <c r="T1043" i="3"/>
  <c r="U1042" i="3"/>
  <c r="T1042" i="3"/>
  <c r="U1041" i="3"/>
  <c r="T1041" i="3"/>
  <c r="U1037" i="3"/>
  <c r="T1037" i="3"/>
  <c r="U1036" i="3"/>
  <c r="T1036" i="3"/>
  <c r="U1035" i="3"/>
  <c r="T1035" i="3"/>
  <c r="U990" i="3"/>
  <c r="T990" i="3"/>
  <c r="U989" i="3"/>
  <c r="T989" i="3"/>
  <c r="U982" i="3"/>
  <c r="T982" i="3"/>
  <c r="U979" i="3"/>
  <c r="T979" i="3"/>
  <c r="U975" i="3"/>
  <c r="T975" i="3"/>
  <c r="U973" i="3"/>
  <c r="T973" i="3"/>
  <c r="U968" i="3"/>
  <c r="T968" i="3"/>
  <c r="R1263" i="3"/>
  <c r="R1253" i="3"/>
  <c r="R1252" i="3"/>
  <c r="R1251" i="3"/>
  <c r="R1250" i="3"/>
  <c r="R1249" i="3"/>
  <c r="R1231" i="3"/>
  <c r="R1230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67" i="3"/>
  <c r="R1064" i="3"/>
  <c r="R1061" i="3"/>
  <c r="R1060" i="3"/>
  <c r="R1059" i="3"/>
  <c r="R1058" i="3"/>
  <c r="R1057" i="3"/>
  <c r="R1056" i="3"/>
  <c r="R1055" i="3"/>
  <c r="R1054" i="3"/>
  <c r="R1053" i="3"/>
  <c r="R1052" i="3"/>
  <c r="R1051" i="3"/>
  <c r="R1043" i="3"/>
  <c r="R1042" i="3"/>
  <c r="R1041" i="3"/>
  <c r="R1037" i="3"/>
  <c r="R1036" i="3"/>
  <c r="R1035" i="3"/>
  <c r="R990" i="3"/>
  <c r="R989" i="3"/>
  <c r="R982" i="3"/>
  <c r="R979" i="3"/>
  <c r="R975" i="3"/>
  <c r="R973" i="3"/>
  <c r="R968" i="3"/>
  <c r="U967" i="3"/>
  <c r="T967" i="3"/>
  <c r="R967" i="3"/>
  <c r="K1142" i="3" l="1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L1228" i="3"/>
  <c r="N1228" i="3"/>
  <c r="K1229" i="3"/>
  <c r="L1229" i="3"/>
  <c r="N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S1263" i="3" s="1"/>
  <c r="H1262" i="3"/>
  <c r="H1261" i="3"/>
  <c r="H1260" i="3"/>
  <c r="H1259" i="3"/>
  <c r="H1258" i="3"/>
  <c r="H1257" i="3"/>
  <c r="H1256" i="3"/>
  <c r="H1255" i="3"/>
  <c r="H1254" i="3"/>
  <c r="H1253" i="3"/>
  <c r="S1253" i="3" s="1"/>
  <c r="H1252" i="3"/>
  <c r="S1252" i="3" s="1"/>
  <c r="H1251" i="3"/>
  <c r="S1251" i="3" s="1"/>
  <c r="H1250" i="3"/>
  <c r="S1250" i="3" s="1"/>
  <c r="H1249" i="3"/>
  <c r="S1249" i="3" s="1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S1231" i="3" s="1"/>
  <c r="H1230" i="3"/>
  <c r="S1230" i="3" s="1"/>
  <c r="H1229" i="3"/>
  <c r="H1228" i="3"/>
  <c r="H1227" i="3"/>
  <c r="S1227" i="3" s="1"/>
  <c r="H1226" i="3"/>
  <c r="S1226" i="3" s="1"/>
  <c r="H1225" i="3"/>
  <c r="S1225" i="3" s="1"/>
  <c r="H1224" i="3"/>
  <c r="S1224" i="3" s="1"/>
  <c r="H1223" i="3"/>
  <c r="S1223" i="3" s="1"/>
  <c r="H1222" i="3"/>
  <c r="S1222" i="3" s="1"/>
  <c r="H1221" i="3"/>
  <c r="S1221" i="3" s="1"/>
  <c r="H1220" i="3"/>
  <c r="S1220" i="3" s="1"/>
  <c r="H1219" i="3"/>
  <c r="S1219" i="3" s="1"/>
  <c r="H1218" i="3"/>
  <c r="S1218" i="3" s="1"/>
  <c r="H1217" i="3"/>
  <c r="S1217" i="3" s="1"/>
  <c r="H1216" i="3"/>
  <c r="S1216" i="3" s="1"/>
  <c r="H1215" i="3"/>
  <c r="S1215" i="3" s="1"/>
  <c r="H1214" i="3"/>
  <c r="S1214" i="3" s="1"/>
  <c r="H1213" i="3"/>
  <c r="S1213" i="3" s="1"/>
  <c r="H1212" i="3"/>
  <c r="S1212" i="3" s="1"/>
  <c r="H1211" i="3"/>
  <c r="H1210" i="3"/>
  <c r="H1209" i="3"/>
  <c r="S1209" i="3" s="1"/>
  <c r="H1208" i="3"/>
  <c r="S1208" i="3" s="1"/>
  <c r="H1207" i="3"/>
  <c r="S1207" i="3" s="1"/>
  <c r="H1206" i="3"/>
  <c r="S1206" i="3" s="1"/>
  <c r="H1205" i="3"/>
  <c r="S1205" i="3" s="1"/>
  <c r="H1204" i="3"/>
  <c r="S1204" i="3" s="1"/>
  <c r="H1203" i="3"/>
  <c r="S1203" i="3" s="1"/>
  <c r="H1202" i="3"/>
  <c r="S1202" i="3" s="1"/>
  <c r="H1201" i="3"/>
  <c r="S1201" i="3" s="1"/>
  <c r="H1200" i="3"/>
  <c r="S1200" i="3" s="1"/>
  <c r="H1199" i="3"/>
  <c r="S1199" i="3" s="1"/>
  <c r="H1198" i="3"/>
  <c r="S1198" i="3" s="1"/>
  <c r="H1197" i="3"/>
  <c r="S1197" i="3" s="1"/>
  <c r="H1196" i="3"/>
  <c r="S1196" i="3" s="1"/>
  <c r="H1195" i="3"/>
  <c r="S1195" i="3" s="1"/>
  <c r="H1194" i="3"/>
  <c r="S1194" i="3" s="1"/>
  <c r="H1193" i="3"/>
  <c r="S1193" i="3" s="1"/>
  <c r="H1192" i="3"/>
  <c r="S1192" i="3" s="1"/>
  <c r="H1191" i="3"/>
  <c r="S1191" i="3" s="1"/>
  <c r="H1190" i="3"/>
  <c r="S1190" i="3" s="1"/>
  <c r="H1189" i="3"/>
  <c r="S1189" i="3" s="1"/>
  <c r="H1188" i="3"/>
  <c r="S1188" i="3" s="1"/>
  <c r="H1187" i="3"/>
  <c r="S1187" i="3" s="1"/>
  <c r="H1186" i="3"/>
  <c r="S1186" i="3" s="1"/>
  <c r="H1185" i="3"/>
  <c r="S1185" i="3" s="1"/>
  <c r="H1184" i="3"/>
  <c r="S1184" i="3" s="1"/>
  <c r="H1183" i="3"/>
  <c r="S1183" i="3" s="1"/>
  <c r="H1182" i="3"/>
  <c r="S1182" i="3" s="1"/>
  <c r="H1181" i="3"/>
  <c r="S1181" i="3" s="1"/>
  <c r="H1180" i="3"/>
  <c r="S1180" i="3" s="1"/>
  <c r="H1179" i="3"/>
  <c r="S1179" i="3" s="1"/>
  <c r="H1178" i="3"/>
  <c r="S1178" i="3" s="1"/>
  <c r="H1177" i="3"/>
  <c r="S1177" i="3" s="1"/>
  <c r="H1176" i="3"/>
  <c r="S1176" i="3" s="1"/>
  <c r="H1175" i="3"/>
  <c r="S1175" i="3" s="1"/>
  <c r="H1174" i="3"/>
  <c r="S1174" i="3" s="1"/>
  <c r="H1173" i="3"/>
  <c r="S1173" i="3" s="1"/>
  <c r="H1172" i="3"/>
  <c r="S1172" i="3" s="1"/>
  <c r="H1171" i="3"/>
  <c r="S1171" i="3" s="1"/>
  <c r="H1170" i="3"/>
  <c r="S1170" i="3" s="1"/>
  <c r="H1169" i="3"/>
  <c r="S1169" i="3" s="1"/>
  <c r="H1168" i="3"/>
  <c r="S1168" i="3" s="1"/>
  <c r="H1167" i="3"/>
  <c r="S1167" i="3" s="1"/>
  <c r="H1166" i="3"/>
  <c r="S1166" i="3" s="1"/>
  <c r="H1165" i="3"/>
  <c r="S1165" i="3" s="1"/>
  <c r="H1164" i="3"/>
  <c r="S1164" i="3" s="1"/>
  <c r="H1163" i="3"/>
  <c r="S1163" i="3" s="1"/>
  <c r="H1162" i="3"/>
  <c r="S1162" i="3" s="1"/>
  <c r="H1161" i="3"/>
  <c r="S1161" i="3" s="1"/>
  <c r="H1160" i="3"/>
  <c r="S1160" i="3" s="1"/>
  <c r="H1159" i="3"/>
  <c r="S1159" i="3" s="1"/>
  <c r="H1158" i="3"/>
  <c r="S1158" i="3" s="1"/>
  <c r="H1157" i="3"/>
  <c r="S1157" i="3" s="1"/>
  <c r="H1156" i="3"/>
  <c r="S1156" i="3" s="1"/>
  <c r="H1155" i="3"/>
  <c r="S1155" i="3" s="1"/>
  <c r="H1154" i="3"/>
  <c r="S1154" i="3" s="1"/>
  <c r="H1153" i="3"/>
  <c r="S1153" i="3" s="1"/>
  <c r="H1152" i="3"/>
  <c r="S1152" i="3" s="1"/>
  <c r="H1151" i="3"/>
  <c r="S1151" i="3" s="1"/>
  <c r="H1150" i="3"/>
  <c r="S1150" i="3" s="1"/>
  <c r="H1149" i="3"/>
  <c r="H1148" i="3"/>
  <c r="S1148" i="3" s="1"/>
  <c r="H1147" i="3"/>
  <c r="S1147" i="3" s="1"/>
  <c r="H1146" i="3"/>
  <c r="H1145" i="3"/>
  <c r="S1145" i="3" s="1"/>
  <c r="H1144" i="3"/>
  <c r="S1144" i="3" s="1"/>
  <c r="H1143" i="3"/>
  <c r="S1143" i="3" s="1"/>
  <c r="H1142" i="3"/>
  <c r="S1142" i="3" s="1"/>
  <c r="S1240" i="3" l="1"/>
  <c r="M1240" i="3"/>
  <c r="S1267" i="3"/>
  <c r="M1267" i="3"/>
  <c r="S1256" i="3"/>
  <c r="M1256" i="3"/>
  <c r="S1210" i="3"/>
  <c r="M1210" i="3"/>
  <c r="S1234" i="3"/>
  <c r="M1234" i="3"/>
  <c r="S1246" i="3"/>
  <c r="M1246" i="3"/>
  <c r="S1258" i="3"/>
  <c r="M1258" i="3"/>
  <c r="S1270" i="3"/>
  <c r="M1270" i="3"/>
  <c r="S1243" i="3"/>
  <c r="M1243" i="3"/>
  <c r="S1244" i="3"/>
  <c r="M1244" i="3"/>
  <c r="S1211" i="3"/>
  <c r="M1211" i="3"/>
  <c r="S1235" i="3"/>
  <c r="M1235" i="3"/>
  <c r="S1247" i="3"/>
  <c r="M1247" i="3"/>
  <c r="S1259" i="3"/>
  <c r="M1259" i="3"/>
  <c r="S1271" i="3"/>
  <c r="M1271" i="3"/>
  <c r="S1236" i="3"/>
  <c r="M1236" i="3"/>
  <c r="S1272" i="3"/>
  <c r="M1272" i="3"/>
  <c r="S1237" i="3"/>
  <c r="M1237" i="3"/>
  <c r="S1238" i="3"/>
  <c r="M1238" i="3"/>
  <c r="S1262" i="3"/>
  <c r="M1262" i="3"/>
  <c r="S1274" i="3"/>
  <c r="M1274" i="3"/>
  <c r="S1248" i="3"/>
  <c r="M1248" i="3"/>
  <c r="S1260" i="3"/>
  <c r="M1260" i="3"/>
  <c r="S1261" i="3"/>
  <c r="M1261" i="3"/>
  <c r="S1273" i="3"/>
  <c r="M1273" i="3"/>
  <c r="S1239" i="3"/>
  <c r="M1239" i="3"/>
  <c r="S1275" i="3"/>
  <c r="M1275" i="3"/>
  <c r="S1264" i="3"/>
  <c r="M1264" i="3"/>
  <c r="S1241" i="3"/>
  <c r="M1241" i="3"/>
  <c r="S1265" i="3"/>
  <c r="M1265" i="3"/>
  <c r="S1242" i="3"/>
  <c r="M1242" i="3"/>
  <c r="S1254" i="3"/>
  <c r="M1254" i="3"/>
  <c r="S1266" i="3"/>
  <c r="M1266" i="3"/>
  <c r="S1255" i="3"/>
  <c r="M1255" i="3"/>
  <c r="S1232" i="3"/>
  <c r="M1232" i="3"/>
  <c r="S1268" i="3"/>
  <c r="M1268" i="3"/>
  <c r="S1233" i="3"/>
  <c r="M1233" i="3"/>
  <c r="S1245" i="3"/>
  <c r="M1245" i="3"/>
  <c r="S1257" i="3"/>
  <c r="M1257" i="3"/>
  <c r="S1269" i="3"/>
  <c r="M1269" i="3"/>
  <c r="M1224" i="3"/>
  <c r="M1146" i="3"/>
  <c r="M1149" i="3"/>
  <c r="M1201" i="3"/>
  <c r="M1197" i="3"/>
  <c r="M1161" i="3"/>
  <c r="M1188" i="3"/>
  <c r="M1152" i="3"/>
  <c r="M1206" i="3"/>
  <c r="M1194" i="3"/>
  <c r="M1170" i="3"/>
  <c r="M1263" i="3"/>
  <c r="M1251" i="3"/>
  <c r="M1200" i="3"/>
  <c r="M1145" i="3"/>
  <c r="M1227" i="3"/>
  <c r="M1176" i="3"/>
  <c r="M1212" i="3"/>
  <c r="M1215" i="3"/>
  <c r="M1164" i="3"/>
  <c r="M1203" i="3"/>
  <c r="M1199" i="3"/>
  <c r="M1191" i="3"/>
  <c r="S1146" i="3"/>
  <c r="M1230" i="3"/>
  <c r="M1179" i="3"/>
  <c r="M1222" i="3"/>
  <c r="M1218" i="3"/>
  <c r="M1167" i="3"/>
  <c r="M1163" i="3"/>
  <c r="M1155" i="3"/>
  <c r="M1253" i="3"/>
  <c r="M1143" i="3"/>
  <c r="S1149" i="3"/>
  <c r="M1229" i="3"/>
  <c r="M1225" i="3"/>
  <c r="M1182" i="3"/>
  <c r="M1221" i="3"/>
  <c r="M1217" i="3"/>
  <c r="M1209" i="3"/>
  <c r="M1158" i="3"/>
  <c r="M1185" i="3"/>
  <c r="M1181" i="3"/>
  <c r="M1173" i="3"/>
  <c r="M1249" i="3"/>
  <c r="M1231" i="3"/>
  <c r="M1213" i="3"/>
  <c r="M1195" i="3"/>
  <c r="M1177" i="3"/>
  <c r="M1159" i="3"/>
  <c r="M1220" i="3"/>
  <c r="M1202" i="3"/>
  <c r="M1184" i="3"/>
  <c r="M1166" i="3"/>
  <c r="M1148" i="3"/>
  <c r="M1252" i="3"/>
  <c r="M1216" i="3"/>
  <c r="M1198" i="3"/>
  <c r="M1180" i="3"/>
  <c r="M1162" i="3"/>
  <c r="M1144" i="3"/>
  <c r="M1223" i="3"/>
  <c r="M1205" i="3"/>
  <c r="M1187" i="3"/>
  <c r="M1169" i="3"/>
  <c r="M1151" i="3"/>
  <c r="M1219" i="3"/>
  <c r="M1183" i="3"/>
  <c r="M1165" i="3"/>
  <c r="M1147" i="3"/>
  <c r="M1226" i="3"/>
  <c r="M1208" i="3"/>
  <c r="M1190" i="3"/>
  <c r="M1172" i="3"/>
  <c r="M1154" i="3"/>
  <c r="M1204" i="3"/>
  <c r="M1186" i="3"/>
  <c r="M1168" i="3"/>
  <c r="M1150" i="3"/>
  <c r="M1193" i="3"/>
  <c r="M1175" i="3"/>
  <c r="M1157" i="3"/>
  <c r="M1207" i="3"/>
  <c r="M1189" i="3"/>
  <c r="M1171" i="3"/>
  <c r="M1153" i="3"/>
  <c r="M1250" i="3"/>
  <c r="M1214" i="3"/>
  <c r="M1196" i="3"/>
  <c r="M1178" i="3"/>
  <c r="M1160" i="3"/>
  <c r="M1142" i="3"/>
  <c r="M1228" i="3"/>
  <c r="M1192" i="3"/>
  <c r="M1174" i="3"/>
  <c r="M1156" i="3"/>
  <c r="W990" i="3"/>
  <c r="W989" i="3"/>
  <c r="W982" i="3"/>
  <c r="W979" i="3"/>
  <c r="W975" i="3"/>
  <c r="W973" i="3"/>
  <c r="W968" i="3"/>
  <c r="W967" i="3"/>
  <c r="L1141" i="3" l="1"/>
  <c r="N1141" i="3"/>
  <c r="K1141" i="3"/>
  <c r="H1141" i="3"/>
  <c r="N1140" i="3"/>
  <c r="N1139" i="3"/>
  <c r="N1138" i="3"/>
  <c r="N1137" i="3"/>
  <c r="N1136" i="3"/>
  <c r="N1135" i="3"/>
  <c r="N1134" i="3"/>
  <c r="N1133" i="3"/>
  <c r="N1132" i="3"/>
  <c r="N1131" i="3"/>
  <c r="N1130" i="3"/>
  <c r="N1129" i="3"/>
  <c r="N1128" i="3"/>
  <c r="N1127" i="3"/>
  <c r="N1126" i="3"/>
  <c r="N1125" i="3"/>
  <c r="N1124" i="3"/>
  <c r="N1123" i="3"/>
  <c r="N1122" i="3"/>
  <c r="N1121" i="3"/>
  <c r="N1120" i="3"/>
  <c r="N1119" i="3"/>
  <c r="N1118" i="3"/>
  <c r="N1117" i="3"/>
  <c r="N1116" i="3"/>
  <c r="N1115" i="3"/>
  <c r="N1114" i="3"/>
  <c r="N1113" i="3"/>
  <c r="N1112" i="3"/>
  <c r="N1111" i="3"/>
  <c r="N1110" i="3"/>
  <c r="N1109" i="3"/>
  <c r="N1108" i="3"/>
  <c r="N1107" i="3"/>
  <c r="N1106" i="3"/>
  <c r="N1105" i="3"/>
  <c r="N1104" i="3"/>
  <c r="N1089" i="3"/>
  <c r="N1088" i="3"/>
  <c r="N1074" i="3"/>
  <c r="N1073" i="3"/>
  <c r="N1072" i="3"/>
  <c r="N1071" i="3"/>
  <c r="N1070" i="3"/>
  <c r="N1069" i="3"/>
  <c r="N1068" i="3"/>
  <c r="N1063" i="3"/>
  <c r="N1062" i="3"/>
  <c r="N1050" i="3"/>
  <c r="N1049" i="3"/>
  <c r="N1048" i="3"/>
  <c r="N1047" i="3"/>
  <c r="N1046" i="3"/>
  <c r="N1045" i="3"/>
  <c r="N1044" i="3"/>
  <c r="N1040" i="3"/>
  <c r="N1039" i="3"/>
  <c r="N1038" i="3"/>
  <c r="N1034" i="3"/>
  <c r="N1033" i="3"/>
  <c r="N1032" i="3"/>
  <c r="N1031" i="3"/>
  <c r="N1028" i="3"/>
  <c r="N1027" i="3"/>
  <c r="N1026" i="3"/>
  <c r="N1025" i="3"/>
  <c r="N1024" i="3"/>
  <c r="N1023" i="3"/>
  <c r="N1022" i="3"/>
  <c r="N1021" i="3"/>
  <c r="N1020" i="3"/>
  <c r="N1019" i="3"/>
  <c r="N1018" i="3"/>
  <c r="N1017" i="3"/>
  <c r="N1016" i="3"/>
  <c r="N1015" i="3"/>
  <c r="N1014" i="3"/>
  <c r="N1013" i="3"/>
  <c r="N1012" i="3"/>
  <c r="N1011" i="3"/>
  <c r="N1010" i="3"/>
  <c r="N1009" i="3"/>
  <c r="N1008" i="3"/>
  <c r="N1007" i="3"/>
  <c r="N1006" i="3"/>
  <c r="N1005" i="3"/>
  <c r="N1004" i="3"/>
  <c r="N1002" i="3"/>
  <c r="N1001" i="3"/>
  <c r="N1000" i="3"/>
  <c r="N999" i="3"/>
  <c r="N998" i="3"/>
  <c r="N997" i="3"/>
  <c r="N996" i="3"/>
  <c r="N995" i="3"/>
  <c r="N994" i="3"/>
  <c r="N993" i="3"/>
  <c r="N992" i="3"/>
  <c r="N991" i="3"/>
  <c r="N988" i="3"/>
  <c r="N987" i="3"/>
  <c r="N986" i="3"/>
  <c r="N985" i="3"/>
  <c r="N984" i="3"/>
  <c r="N983" i="3"/>
  <c r="N981" i="3"/>
  <c r="N980" i="3"/>
  <c r="N978" i="3"/>
  <c r="N977" i="3"/>
  <c r="L1140" i="3"/>
  <c r="L1139" i="3"/>
  <c r="L1138" i="3"/>
  <c r="L1137" i="3"/>
  <c r="L1136" i="3"/>
  <c r="L1135" i="3"/>
  <c r="L1134" i="3"/>
  <c r="L1133" i="3"/>
  <c r="L1132" i="3"/>
  <c r="L1131" i="3"/>
  <c r="L1130" i="3"/>
  <c r="L1129" i="3"/>
  <c r="L1128" i="3"/>
  <c r="M1128" i="3" s="1"/>
  <c r="L1127" i="3"/>
  <c r="M1127" i="3" s="1"/>
  <c r="L1126" i="3"/>
  <c r="M1126" i="3" s="1"/>
  <c r="L1125" i="3"/>
  <c r="M1125" i="3" s="1"/>
  <c r="L1124" i="3"/>
  <c r="M1124" i="3" s="1"/>
  <c r="L1123" i="3"/>
  <c r="M1123" i="3" s="1"/>
  <c r="L1122" i="3"/>
  <c r="M1122" i="3" s="1"/>
  <c r="L1121" i="3"/>
  <c r="M1121" i="3" s="1"/>
  <c r="L1120" i="3"/>
  <c r="M1120" i="3" s="1"/>
  <c r="L1119" i="3"/>
  <c r="M1119" i="3" s="1"/>
  <c r="L1118" i="3"/>
  <c r="M1118" i="3" s="1"/>
  <c r="L1117" i="3"/>
  <c r="M1117" i="3" s="1"/>
  <c r="L1116" i="3"/>
  <c r="M1116" i="3" s="1"/>
  <c r="L1115" i="3"/>
  <c r="M1115" i="3" s="1"/>
  <c r="L1114" i="3"/>
  <c r="M1114" i="3" s="1"/>
  <c r="L1113" i="3"/>
  <c r="M1113" i="3" s="1"/>
  <c r="L1112" i="3"/>
  <c r="M1112" i="3" s="1"/>
  <c r="L1111" i="3"/>
  <c r="M1111" i="3" s="1"/>
  <c r="L1110" i="3"/>
  <c r="M1110" i="3" s="1"/>
  <c r="L1109" i="3"/>
  <c r="M1109" i="3" s="1"/>
  <c r="L1108" i="3"/>
  <c r="M1108" i="3" s="1"/>
  <c r="L1107" i="3"/>
  <c r="M1107" i="3" s="1"/>
  <c r="L1106" i="3"/>
  <c r="M1106" i="3" s="1"/>
  <c r="L1105" i="3"/>
  <c r="M1105" i="3" s="1"/>
  <c r="L1104" i="3"/>
  <c r="M1104" i="3" s="1"/>
  <c r="L1089" i="3"/>
  <c r="L1088" i="3"/>
  <c r="L1074" i="3"/>
  <c r="L1073" i="3"/>
  <c r="L1072" i="3"/>
  <c r="L1071" i="3"/>
  <c r="L1070" i="3"/>
  <c r="L1069" i="3"/>
  <c r="L1068" i="3"/>
  <c r="L1063" i="3"/>
  <c r="L1062" i="3"/>
  <c r="L1050" i="3"/>
  <c r="L1049" i="3"/>
  <c r="L1048" i="3"/>
  <c r="L1047" i="3"/>
  <c r="L1046" i="3"/>
  <c r="L1045" i="3"/>
  <c r="L1044" i="3"/>
  <c r="L1040" i="3"/>
  <c r="L1039" i="3"/>
  <c r="L1038" i="3"/>
  <c r="L1034" i="3"/>
  <c r="L1033" i="3"/>
  <c r="L1032" i="3"/>
  <c r="L1031" i="3"/>
  <c r="L1028" i="3"/>
  <c r="L1027" i="3"/>
  <c r="L1026" i="3"/>
  <c r="L1025" i="3"/>
  <c r="L1024" i="3"/>
  <c r="L1023" i="3"/>
  <c r="L1022" i="3"/>
  <c r="L1021" i="3"/>
  <c r="L1020" i="3"/>
  <c r="L1019" i="3"/>
  <c r="L1018" i="3"/>
  <c r="L1017" i="3"/>
  <c r="L1016" i="3"/>
  <c r="L1015" i="3"/>
  <c r="L1014" i="3"/>
  <c r="L1013" i="3"/>
  <c r="L1012" i="3"/>
  <c r="L1011" i="3"/>
  <c r="L1010" i="3"/>
  <c r="L1009" i="3"/>
  <c r="L1008" i="3"/>
  <c r="L1007" i="3"/>
  <c r="L1006" i="3"/>
  <c r="L1005" i="3"/>
  <c r="L1004" i="3"/>
  <c r="L1002" i="3"/>
  <c r="L1001" i="3"/>
  <c r="L1000" i="3"/>
  <c r="L999" i="3"/>
  <c r="L998" i="3"/>
  <c r="L997" i="3"/>
  <c r="L996" i="3"/>
  <c r="L995" i="3"/>
  <c r="L994" i="3"/>
  <c r="L993" i="3"/>
  <c r="L992" i="3"/>
  <c r="L991" i="3"/>
  <c r="L988" i="3"/>
  <c r="L987" i="3"/>
  <c r="L986" i="3"/>
  <c r="L985" i="3"/>
  <c r="L984" i="3"/>
  <c r="L983" i="3"/>
  <c r="L981" i="3"/>
  <c r="L980" i="3"/>
  <c r="L978" i="3"/>
  <c r="L977" i="3"/>
  <c r="N965" i="3"/>
  <c r="L965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M1134" i="3" l="1"/>
  <c r="M1139" i="3"/>
  <c r="M1133" i="3"/>
  <c r="M1136" i="3"/>
  <c r="M1141" i="3"/>
  <c r="M1131" i="3"/>
  <c r="M1132" i="3"/>
  <c r="M1129" i="3"/>
  <c r="M1137" i="3"/>
  <c r="M1138" i="3"/>
  <c r="M1130" i="3"/>
  <c r="M1140" i="3"/>
  <c r="M1135" i="3"/>
  <c r="U1089" i="3"/>
  <c r="T1089" i="3"/>
  <c r="U1088" i="3"/>
  <c r="T1088" i="3"/>
  <c r="U1074" i="3"/>
  <c r="T1074" i="3"/>
  <c r="U1073" i="3"/>
  <c r="T1073" i="3"/>
  <c r="U1072" i="3"/>
  <c r="T1072" i="3"/>
  <c r="U1071" i="3"/>
  <c r="T1071" i="3"/>
  <c r="U1070" i="3"/>
  <c r="T1070" i="3"/>
  <c r="U1069" i="3"/>
  <c r="T1069" i="3"/>
  <c r="U1068" i="3"/>
  <c r="T1068" i="3"/>
  <c r="U1063" i="3"/>
  <c r="T1063" i="3"/>
  <c r="U1062" i="3"/>
  <c r="T1062" i="3"/>
  <c r="U1050" i="3"/>
  <c r="T1050" i="3"/>
  <c r="U1049" i="3"/>
  <c r="T1049" i="3"/>
  <c r="U1048" i="3"/>
  <c r="T1048" i="3"/>
  <c r="U1047" i="3"/>
  <c r="T1047" i="3"/>
  <c r="U1046" i="3"/>
  <c r="T1046" i="3"/>
  <c r="U1045" i="3"/>
  <c r="T1045" i="3"/>
  <c r="U1044" i="3"/>
  <c r="T1044" i="3"/>
  <c r="U1040" i="3"/>
  <c r="T1040" i="3"/>
  <c r="U1039" i="3"/>
  <c r="T1039" i="3"/>
  <c r="U1038" i="3"/>
  <c r="T1038" i="3"/>
  <c r="U1034" i="3"/>
  <c r="T1034" i="3"/>
  <c r="U1033" i="3"/>
  <c r="T1033" i="3"/>
  <c r="U1032" i="3"/>
  <c r="T1032" i="3"/>
  <c r="U1031" i="3"/>
  <c r="T1031" i="3"/>
  <c r="U1028" i="3"/>
  <c r="T1028" i="3"/>
  <c r="U1027" i="3"/>
  <c r="T1027" i="3"/>
  <c r="U1026" i="3"/>
  <c r="T1026" i="3"/>
  <c r="U1025" i="3"/>
  <c r="T1025" i="3"/>
  <c r="U1024" i="3"/>
  <c r="T1024" i="3"/>
  <c r="U1023" i="3"/>
  <c r="T1023" i="3"/>
  <c r="U1022" i="3"/>
  <c r="T1022" i="3"/>
  <c r="U1021" i="3"/>
  <c r="T1021" i="3"/>
  <c r="U1020" i="3"/>
  <c r="T1020" i="3"/>
  <c r="U1019" i="3"/>
  <c r="T1019" i="3"/>
  <c r="U1018" i="3"/>
  <c r="T1018" i="3"/>
  <c r="U1017" i="3"/>
  <c r="T1017" i="3"/>
  <c r="U1016" i="3"/>
  <c r="T1016" i="3"/>
  <c r="U1015" i="3"/>
  <c r="T1015" i="3"/>
  <c r="U1014" i="3"/>
  <c r="T1014" i="3"/>
  <c r="U1013" i="3"/>
  <c r="T1013" i="3"/>
  <c r="U1012" i="3"/>
  <c r="T1012" i="3"/>
  <c r="U1011" i="3"/>
  <c r="T1011" i="3"/>
  <c r="U1010" i="3"/>
  <c r="T1010" i="3"/>
  <c r="U1009" i="3"/>
  <c r="T1009" i="3"/>
  <c r="U1008" i="3"/>
  <c r="T1008" i="3"/>
  <c r="U1007" i="3"/>
  <c r="T1007" i="3"/>
  <c r="U1006" i="3"/>
  <c r="T1006" i="3"/>
  <c r="U1005" i="3"/>
  <c r="T1005" i="3"/>
  <c r="U1004" i="3"/>
  <c r="T1004" i="3"/>
  <c r="U1002" i="3"/>
  <c r="T1002" i="3"/>
  <c r="U1001" i="3"/>
  <c r="T1001" i="3"/>
  <c r="U1000" i="3"/>
  <c r="T1000" i="3"/>
  <c r="U999" i="3"/>
  <c r="T999" i="3"/>
  <c r="U998" i="3"/>
  <c r="T998" i="3"/>
  <c r="U997" i="3"/>
  <c r="T997" i="3"/>
  <c r="U996" i="3"/>
  <c r="T996" i="3"/>
  <c r="U995" i="3"/>
  <c r="T995" i="3"/>
  <c r="U994" i="3"/>
  <c r="T994" i="3"/>
  <c r="U993" i="3"/>
  <c r="T993" i="3"/>
  <c r="U992" i="3"/>
  <c r="T992" i="3"/>
  <c r="U991" i="3"/>
  <c r="T991" i="3"/>
  <c r="U988" i="3"/>
  <c r="T988" i="3"/>
  <c r="U987" i="3"/>
  <c r="T987" i="3"/>
  <c r="U986" i="3"/>
  <c r="T986" i="3"/>
  <c r="U985" i="3"/>
  <c r="T985" i="3"/>
  <c r="U984" i="3"/>
  <c r="T984" i="3"/>
  <c r="U983" i="3"/>
  <c r="T983" i="3"/>
  <c r="U981" i="3"/>
  <c r="T981" i="3"/>
  <c r="U980" i="3"/>
  <c r="T980" i="3"/>
  <c r="U978" i="3"/>
  <c r="T978" i="3"/>
  <c r="U977" i="3"/>
  <c r="T977" i="3"/>
  <c r="U965" i="3"/>
  <c r="T965" i="3"/>
  <c r="R965" i="3"/>
  <c r="R1089" i="3"/>
  <c r="R1088" i="3"/>
  <c r="R1074" i="3"/>
  <c r="R1073" i="3"/>
  <c r="R1072" i="3"/>
  <c r="R1071" i="3"/>
  <c r="R1070" i="3"/>
  <c r="R1069" i="3"/>
  <c r="R1068" i="3"/>
  <c r="R1063" i="3"/>
  <c r="R1062" i="3"/>
  <c r="R1050" i="3"/>
  <c r="R1049" i="3"/>
  <c r="R1048" i="3"/>
  <c r="R1047" i="3"/>
  <c r="R1046" i="3"/>
  <c r="R1045" i="3"/>
  <c r="R1044" i="3"/>
  <c r="R1040" i="3"/>
  <c r="R1039" i="3"/>
  <c r="R1038" i="3"/>
  <c r="R1034" i="3"/>
  <c r="R1033" i="3"/>
  <c r="R1032" i="3"/>
  <c r="R1031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88" i="3"/>
  <c r="R987" i="3"/>
  <c r="R986" i="3"/>
  <c r="R985" i="3"/>
  <c r="R984" i="3"/>
  <c r="R983" i="3"/>
  <c r="R981" i="3"/>
  <c r="R980" i="3"/>
  <c r="R978" i="3"/>
  <c r="R977" i="3"/>
  <c r="N1066" i="3" l="1"/>
  <c r="N1030" i="3"/>
  <c r="N1003" i="3"/>
  <c r="N976" i="3"/>
  <c r="N974" i="3"/>
  <c r="N972" i="3"/>
  <c r="N971" i="3"/>
  <c r="N970" i="3"/>
  <c r="N969" i="3"/>
  <c r="N966" i="3"/>
  <c r="N964" i="3"/>
  <c r="N963" i="3"/>
  <c r="N962" i="3"/>
  <c r="N961" i="3"/>
  <c r="N938" i="3"/>
  <c r="N937" i="3"/>
  <c r="N936" i="3"/>
  <c r="N935" i="3"/>
  <c r="N933" i="3"/>
  <c r="N931" i="3"/>
  <c r="N930" i="3"/>
  <c r="N929" i="3"/>
  <c r="N927" i="3"/>
  <c r="N926" i="3"/>
  <c r="N925" i="3"/>
  <c r="N923" i="3"/>
  <c r="N922" i="3"/>
  <c r="N921" i="3"/>
  <c r="N920" i="3"/>
  <c r="N919" i="3"/>
  <c r="N917" i="3"/>
  <c r="N916" i="3"/>
  <c r="N915" i="3"/>
  <c r="N913" i="3"/>
  <c r="N912" i="3"/>
  <c r="N911" i="3"/>
  <c r="N910" i="3"/>
  <c r="N908" i="3"/>
  <c r="N907" i="3"/>
  <c r="N906" i="3"/>
  <c r="N905" i="3"/>
  <c r="N903" i="3"/>
  <c r="N899" i="3"/>
  <c r="N898" i="3"/>
  <c r="N897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668" i="3"/>
  <c r="N637" i="3"/>
  <c r="N631" i="3"/>
  <c r="N630" i="3"/>
  <c r="L1066" i="3"/>
  <c r="L1030" i="3"/>
  <c r="L1003" i="3"/>
  <c r="L976" i="3"/>
  <c r="L974" i="3"/>
  <c r="L972" i="3"/>
  <c r="L971" i="3"/>
  <c r="L970" i="3"/>
  <c r="L969" i="3"/>
  <c r="L966" i="3"/>
  <c r="L964" i="3"/>
  <c r="L963" i="3"/>
  <c r="L962" i="3"/>
  <c r="L961" i="3"/>
  <c r="L938" i="3"/>
  <c r="L937" i="3"/>
  <c r="L936" i="3"/>
  <c r="L935" i="3"/>
  <c r="L933" i="3"/>
  <c r="L931" i="3"/>
  <c r="L930" i="3"/>
  <c r="L929" i="3"/>
  <c r="L927" i="3"/>
  <c r="L926" i="3"/>
  <c r="L925" i="3"/>
  <c r="L923" i="3"/>
  <c r="L922" i="3"/>
  <c r="L921" i="3"/>
  <c r="L920" i="3"/>
  <c r="L919" i="3"/>
  <c r="L917" i="3"/>
  <c r="L916" i="3"/>
  <c r="L915" i="3"/>
  <c r="L913" i="3"/>
  <c r="L912" i="3"/>
  <c r="L911" i="3"/>
  <c r="L910" i="3"/>
  <c r="L908" i="3"/>
  <c r="L907" i="3"/>
  <c r="L906" i="3"/>
  <c r="L905" i="3"/>
  <c r="L903" i="3"/>
  <c r="L899" i="3"/>
  <c r="L898" i="3"/>
  <c r="L897" i="3"/>
  <c r="L889" i="3"/>
  <c r="L888" i="3"/>
  <c r="L887" i="3"/>
  <c r="L886" i="3"/>
  <c r="L885" i="3"/>
  <c r="L884" i="3"/>
  <c r="L883" i="3"/>
  <c r="L882" i="3"/>
  <c r="L881" i="3"/>
  <c r="L880" i="3"/>
  <c r="L879" i="3"/>
  <c r="L878" i="3"/>
  <c r="L877" i="3"/>
  <c r="L876" i="3"/>
  <c r="L875" i="3"/>
  <c r="L874" i="3"/>
  <c r="L668" i="3"/>
  <c r="L637" i="3"/>
  <c r="L631" i="3"/>
  <c r="L630" i="3"/>
  <c r="N629" i="3"/>
  <c r="L629" i="3"/>
  <c r="U1066" i="3" l="1"/>
  <c r="U1030" i="3"/>
  <c r="U1003" i="3"/>
  <c r="U976" i="3"/>
  <c r="U974" i="3"/>
  <c r="U972" i="3"/>
  <c r="U971" i="3"/>
  <c r="U970" i="3"/>
  <c r="U969" i="3"/>
  <c r="U966" i="3"/>
  <c r="U964" i="3"/>
  <c r="U963" i="3"/>
  <c r="U962" i="3"/>
  <c r="U961" i="3"/>
  <c r="U938" i="3"/>
  <c r="U937" i="3"/>
  <c r="U936" i="3"/>
  <c r="U935" i="3"/>
  <c r="U933" i="3"/>
  <c r="U931" i="3"/>
  <c r="U930" i="3"/>
  <c r="U929" i="3"/>
  <c r="U927" i="3"/>
  <c r="U926" i="3"/>
  <c r="U925" i="3"/>
  <c r="U923" i="3"/>
  <c r="U922" i="3"/>
  <c r="U921" i="3"/>
  <c r="U920" i="3"/>
  <c r="U919" i="3"/>
  <c r="U917" i="3"/>
  <c r="U916" i="3"/>
  <c r="U915" i="3"/>
  <c r="U913" i="3"/>
  <c r="U912" i="3"/>
  <c r="U911" i="3"/>
  <c r="U910" i="3"/>
  <c r="U908" i="3"/>
  <c r="U907" i="3"/>
  <c r="U906" i="3"/>
  <c r="U905" i="3"/>
  <c r="U903" i="3"/>
  <c r="U899" i="3"/>
  <c r="U898" i="3"/>
  <c r="U897" i="3"/>
  <c r="U889" i="3"/>
  <c r="U888" i="3"/>
  <c r="U887" i="3"/>
  <c r="U886" i="3"/>
  <c r="U885" i="3"/>
  <c r="U884" i="3"/>
  <c r="U883" i="3"/>
  <c r="U882" i="3"/>
  <c r="U881" i="3"/>
  <c r="U880" i="3"/>
  <c r="U879" i="3"/>
  <c r="U878" i="3"/>
  <c r="U877" i="3"/>
  <c r="U876" i="3"/>
  <c r="U875" i="3"/>
  <c r="U874" i="3"/>
  <c r="U668" i="3"/>
  <c r="U637" i="3"/>
  <c r="U631" i="3"/>
  <c r="U630" i="3"/>
  <c r="T1066" i="3"/>
  <c r="T1030" i="3"/>
  <c r="T1003" i="3"/>
  <c r="T976" i="3"/>
  <c r="T974" i="3"/>
  <c r="T972" i="3"/>
  <c r="T971" i="3"/>
  <c r="T970" i="3"/>
  <c r="T969" i="3"/>
  <c r="T966" i="3"/>
  <c r="T964" i="3"/>
  <c r="T963" i="3"/>
  <c r="T962" i="3"/>
  <c r="T961" i="3"/>
  <c r="T938" i="3"/>
  <c r="T937" i="3"/>
  <c r="T936" i="3"/>
  <c r="T935" i="3"/>
  <c r="T933" i="3"/>
  <c r="T931" i="3"/>
  <c r="T930" i="3"/>
  <c r="T929" i="3"/>
  <c r="T927" i="3"/>
  <c r="T926" i="3"/>
  <c r="T925" i="3"/>
  <c r="T923" i="3"/>
  <c r="T922" i="3"/>
  <c r="T921" i="3"/>
  <c r="T920" i="3"/>
  <c r="T919" i="3"/>
  <c r="T917" i="3"/>
  <c r="T916" i="3"/>
  <c r="T915" i="3"/>
  <c r="T913" i="3"/>
  <c r="T912" i="3"/>
  <c r="T911" i="3"/>
  <c r="T910" i="3"/>
  <c r="T908" i="3"/>
  <c r="T907" i="3"/>
  <c r="T906" i="3"/>
  <c r="T905" i="3"/>
  <c r="T903" i="3"/>
  <c r="T899" i="3"/>
  <c r="T898" i="3"/>
  <c r="T897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668" i="3"/>
  <c r="T637" i="3"/>
  <c r="T631" i="3"/>
  <c r="T630" i="3"/>
  <c r="R1066" i="3"/>
  <c r="R1030" i="3"/>
  <c r="R1003" i="3"/>
  <c r="R976" i="3"/>
  <c r="R974" i="3"/>
  <c r="R972" i="3"/>
  <c r="R971" i="3"/>
  <c r="R970" i="3"/>
  <c r="R969" i="3"/>
  <c r="R966" i="3"/>
  <c r="R964" i="3"/>
  <c r="R963" i="3"/>
  <c r="R962" i="3"/>
  <c r="R961" i="3"/>
  <c r="R938" i="3"/>
  <c r="R937" i="3"/>
  <c r="R936" i="3"/>
  <c r="R935" i="3"/>
  <c r="R933" i="3"/>
  <c r="R931" i="3"/>
  <c r="R930" i="3"/>
  <c r="R929" i="3"/>
  <c r="R927" i="3"/>
  <c r="R926" i="3"/>
  <c r="R925" i="3"/>
  <c r="R923" i="3"/>
  <c r="R922" i="3"/>
  <c r="R921" i="3"/>
  <c r="R920" i="3"/>
  <c r="R919" i="3"/>
  <c r="R917" i="3"/>
  <c r="R916" i="3"/>
  <c r="R915" i="3"/>
  <c r="R913" i="3"/>
  <c r="R912" i="3"/>
  <c r="R911" i="3"/>
  <c r="R910" i="3"/>
  <c r="R908" i="3"/>
  <c r="R907" i="3"/>
  <c r="R906" i="3"/>
  <c r="R905" i="3"/>
  <c r="R903" i="3"/>
  <c r="R899" i="3"/>
  <c r="R898" i="3"/>
  <c r="R897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668" i="3"/>
  <c r="R637" i="3"/>
  <c r="R631" i="3"/>
  <c r="R630" i="3"/>
  <c r="U629" i="3"/>
  <c r="T629" i="3"/>
  <c r="R629" i="3"/>
  <c r="K962" i="3" l="1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L1029" i="3"/>
  <c r="N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L1065" i="3"/>
  <c r="N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H1103" i="3"/>
  <c r="H1102" i="3"/>
  <c r="H1101" i="3"/>
  <c r="H1100" i="3"/>
  <c r="H1099" i="3"/>
  <c r="S1099" i="3" s="1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S1062" i="3" s="1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S1044" i="3" s="1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S1031" i="3" s="1"/>
  <c r="H1030" i="3"/>
  <c r="H1029" i="3"/>
  <c r="H1028" i="3"/>
  <c r="H1027" i="3"/>
  <c r="H1026" i="3"/>
  <c r="H1025" i="3"/>
  <c r="S1025" i="3" s="1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M1046" i="3" l="1"/>
  <c r="M1058" i="3"/>
  <c r="S1007" i="3"/>
  <c r="S1081" i="3"/>
  <c r="S1093" i="3"/>
  <c r="S1022" i="3"/>
  <c r="S1010" i="3"/>
  <c r="M966" i="3"/>
  <c r="M978" i="3"/>
  <c r="S1084" i="3"/>
  <c r="M1102" i="3"/>
  <c r="S1035" i="3"/>
  <c r="S1059" i="3"/>
  <c r="S1096" i="3"/>
  <c r="S1047" i="3"/>
  <c r="S963" i="3"/>
  <c r="S971" i="3"/>
  <c r="S975" i="3"/>
  <c r="S983" i="3"/>
  <c r="S987" i="3"/>
  <c r="S995" i="3"/>
  <c r="S1019" i="3"/>
  <c r="S1032" i="3"/>
  <c r="S1036" i="3"/>
  <c r="S1056" i="3"/>
  <c r="S1069" i="3"/>
  <c r="S1073" i="3"/>
  <c r="S1004" i="3"/>
  <c r="S1008" i="3"/>
  <c r="S1012" i="3"/>
  <c r="S1016" i="3"/>
  <c r="S1028" i="3"/>
  <c r="S1041" i="3"/>
  <c r="S1045" i="3"/>
  <c r="S1049" i="3"/>
  <c r="S1053" i="3"/>
  <c r="S1066" i="3"/>
  <c r="S1078" i="3"/>
  <c r="S1090" i="3"/>
  <c r="S1102" i="3"/>
  <c r="S1072" i="3"/>
  <c r="S965" i="3"/>
  <c r="S969" i="3"/>
  <c r="S973" i="3"/>
  <c r="S977" i="3"/>
  <c r="S981" i="3"/>
  <c r="S985" i="3"/>
  <c r="S989" i="3"/>
  <c r="S993" i="3"/>
  <c r="S997" i="3"/>
  <c r="S1001" i="3"/>
  <c r="S1013" i="3"/>
  <c r="S1017" i="3"/>
  <c r="S1038" i="3"/>
  <c r="S1050" i="3"/>
  <c r="S1054" i="3"/>
  <c r="S1075" i="3"/>
  <c r="S1087" i="3"/>
  <c r="S1068" i="3"/>
  <c r="S1086" i="3"/>
  <c r="S1005" i="3"/>
  <c r="S1023" i="3"/>
  <c r="S1042" i="3"/>
  <c r="S1060" i="3"/>
  <c r="S1079" i="3"/>
  <c r="S1097" i="3"/>
  <c r="S1026" i="3"/>
  <c r="S962" i="3"/>
  <c r="S966" i="3"/>
  <c r="S970" i="3"/>
  <c r="S974" i="3"/>
  <c r="S978" i="3"/>
  <c r="S982" i="3"/>
  <c r="S986" i="3"/>
  <c r="S990" i="3"/>
  <c r="S994" i="3"/>
  <c r="S998" i="3"/>
  <c r="S1009" i="3"/>
  <c r="S1027" i="3"/>
  <c r="S1046" i="3"/>
  <c r="S1064" i="3"/>
  <c r="S1083" i="3"/>
  <c r="S1101" i="3"/>
  <c r="S1002" i="3"/>
  <c r="S1020" i="3"/>
  <c r="S1039" i="3"/>
  <c r="S1057" i="3"/>
  <c r="S1076" i="3"/>
  <c r="S1094" i="3"/>
  <c r="S1006" i="3"/>
  <c r="S1024" i="3"/>
  <c r="S1043" i="3"/>
  <c r="S1061" i="3"/>
  <c r="S1080" i="3"/>
  <c r="S1098" i="3"/>
  <c r="S1091" i="3"/>
  <c r="S1003" i="3"/>
  <c r="S1021" i="3"/>
  <c r="S1040" i="3"/>
  <c r="S1058" i="3"/>
  <c r="S1077" i="3"/>
  <c r="S1095" i="3"/>
  <c r="S979" i="3"/>
  <c r="S991" i="3"/>
  <c r="S999" i="3"/>
  <c r="S1014" i="3"/>
  <c r="S1033" i="3"/>
  <c r="S1051" i="3"/>
  <c r="S1070" i="3"/>
  <c r="S1088" i="3"/>
  <c r="S964" i="3"/>
  <c r="S968" i="3"/>
  <c r="S972" i="3"/>
  <c r="S976" i="3"/>
  <c r="S980" i="3"/>
  <c r="S984" i="3"/>
  <c r="S988" i="3"/>
  <c r="S992" i="3"/>
  <c r="S996" i="3"/>
  <c r="S1000" i="3"/>
  <c r="S1018" i="3"/>
  <c r="S1037" i="3"/>
  <c r="S1055" i="3"/>
  <c r="S1074" i="3"/>
  <c r="S1092" i="3"/>
  <c r="S967" i="3"/>
  <c r="S1011" i="3"/>
  <c r="S1030" i="3"/>
  <c r="S1048" i="3"/>
  <c r="S1067" i="3"/>
  <c r="S1085" i="3"/>
  <c r="S1103" i="3"/>
  <c r="S1015" i="3"/>
  <c r="S1034" i="3"/>
  <c r="S1052" i="3"/>
  <c r="S1071" i="3"/>
  <c r="S1089" i="3"/>
  <c r="S1063" i="3"/>
  <c r="S1082" i="3"/>
  <c r="S1100" i="3"/>
  <c r="M980" i="3"/>
  <c r="M995" i="3"/>
  <c r="M992" i="3"/>
  <c r="M1004" i="3"/>
  <c r="M1016" i="3"/>
  <c r="M1052" i="3"/>
  <c r="M986" i="3"/>
  <c r="M1022" i="3"/>
  <c r="M965" i="3"/>
  <c r="M977" i="3"/>
  <c r="M1049" i="3"/>
  <c r="M1013" i="3"/>
  <c r="M1009" i="3"/>
  <c r="M1067" i="3"/>
  <c r="M1031" i="3"/>
  <c r="M971" i="3"/>
  <c r="M1094" i="3"/>
  <c r="M1090" i="3"/>
  <c r="M1082" i="3"/>
  <c r="M1078" i="3"/>
  <c r="M1070" i="3"/>
  <c r="M1034" i="3"/>
  <c r="M1010" i="3"/>
  <c r="M998" i="3"/>
  <c r="M1061" i="3"/>
  <c r="M1027" i="3"/>
  <c r="M989" i="3"/>
  <c r="M981" i="3"/>
  <c r="M1042" i="3"/>
  <c r="M1019" i="3"/>
  <c r="M969" i="3"/>
  <c r="M1015" i="3"/>
  <c r="M988" i="3"/>
  <c r="M972" i="3"/>
  <c r="M1103" i="3"/>
  <c r="M1099" i="3"/>
  <c r="M1091" i="3"/>
  <c r="M1087" i="3"/>
  <c r="M1079" i="3"/>
  <c r="M1075" i="3"/>
  <c r="M1045" i="3"/>
  <c r="M1041" i="3"/>
  <c r="M1037" i="3"/>
  <c r="M1007" i="3"/>
  <c r="M1003" i="3"/>
  <c r="M968" i="3"/>
  <c r="M1060" i="3"/>
  <c r="M1063" i="3"/>
  <c r="M1025" i="3"/>
  <c r="M991" i="3"/>
  <c r="M983" i="3"/>
  <c r="M975" i="3"/>
  <c r="M1098" i="3"/>
  <c r="M1074" i="3"/>
  <c r="M1055" i="3"/>
  <c r="M1044" i="3"/>
  <c r="M1006" i="3"/>
  <c r="M963" i="3"/>
  <c r="M1086" i="3"/>
  <c r="M1051" i="3"/>
  <c r="M1024" i="3"/>
  <c r="M974" i="3"/>
  <c r="M1043" i="3"/>
  <c r="M1039" i="3"/>
  <c r="M1001" i="3"/>
  <c r="M962" i="3"/>
  <c r="M1073" i="3"/>
  <c r="M1028" i="3"/>
  <c r="M1040" i="3"/>
  <c r="M1064" i="3"/>
  <c r="M1056" i="3"/>
  <c r="M1038" i="3"/>
  <c r="M1020" i="3"/>
  <c r="M1002" i="3"/>
  <c r="M984" i="3"/>
  <c r="M987" i="3"/>
  <c r="M967" i="3"/>
  <c r="M1059" i="3"/>
  <c r="M1023" i="3"/>
  <c r="M1005" i="3"/>
  <c r="M1101" i="3"/>
  <c r="M1097" i="3"/>
  <c r="M1093" i="3"/>
  <c r="M1089" i="3"/>
  <c r="M1085" i="3"/>
  <c r="M1081" i="3"/>
  <c r="M1077" i="3"/>
  <c r="M1066" i="3"/>
  <c r="M1048" i="3"/>
  <c r="M1030" i="3"/>
  <c r="M1012" i="3"/>
  <c r="M994" i="3"/>
  <c r="M970" i="3"/>
  <c r="M973" i="3"/>
  <c r="M976" i="3"/>
  <c r="M964" i="3"/>
  <c r="M1008" i="3"/>
  <c r="M1069" i="3"/>
  <c r="M1100" i="3"/>
  <c r="M1088" i="3"/>
  <c r="M1080" i="3"/>
  <c r="M1047" i="3"/>
  <c r="M1029" i="3"/>
  <c r="M1011" i="3"/>
  <c r="M993" i="3"/>
  <c r="M979" i="3"/>
  <c r="M1062" i="3"/>
  <c r="M1026" i="3"/>
  <c r="M990" i="3"/>
  <c r="M1033" i="3"/>
  <c r="M997" i="3"/>
  <c r="M1096" i="3"/>
  <c r="M1092" i="3"/>
  <c r="M1084" i="3"/>
  <c r="M1076" i="3"/>
  <c r="M1065" i="3"/>
  <c r="M1072" i="3"/>
  <c r="M1054" i="3"/>
  <c r="M1036" i="3"/>
  <c r="M1018" i="3"/>
  <c r="M1000" i="3"/>
  <c r="M982" i="3"/>
  <c r="M1068" i="3"/>
  <c r="M1050" i="3"/>
  <c r="M1032" i="3"/>
  <c r="M1014" i="3"/>
  <c r="M996" i="3"/>
  <c r="M985" i="3"/>
  <c r="M1095" i="3"/>
  <c r="M1083" i="3"/>
  <c r="M1057" i="3"/>
  <c r="M1021" i="3"/>
  <c r="M1071" i="3"/>
  <c r="M1053" i="3"/>
  <c r="M1035" i="3"/>
  <c r="M1017" i="3"/>
  <c r="M999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09" i="3"/>
  <c r="N904" i="3"/>
  <c r="N902" i="3"/>
  <c r="N901" i="3"/>
  <c r="N896" i="3"/>
  <c r="N895" i="3"/>
  <c r="N894" i="3"/>
  <c r="N893" i="3"/>
  <c r="N892" i="3"/>
  <c r="N891" i="3"/>
  <c r="N890" i="3"/>
  <c r="N873" i="3"/>
  <c r="N872" i="3"/>
  <c r="N871" i="3"/>
  <c r="N870" i="3"/>
  <c r="N858" i="3"/>
  <c r="N854" i="3"/>
  <c r="N853" i="3"/>
  <c r="N852" i="3"/>
  <c r="N851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33" i="3"/>
  <c r="N688" i="3"/>
  <c r="L960" i="3"/>
  <c r="L959" i="3"/>
  <c r="L958" i="3"/>
  <c r="L957" i="3"/>
  <c r="L956" i="3"/>
  <c r="L955" i="3"/>
  <c r="L954" i="3"/>
  <c r="L953" i="3"/>
  <c r="L952" i="3"/>
  <c r="L951" i="3"/>
  <c r="L950" i="3"/>
  <c r="L949" i="3"/>
  <c r="L948" i="3"/>
  <c r="L947" i="3"/>
  <c r="L946" i="3"/>
  <c r="L945" i="3"/>
  <c r="L909" i="3"/>
  <c r="L904" i="3"/>
  <c r="L902" i="3"/>
  <c r="L901" i="3"/>
  <c r="L896" i="3"/>
  <c r="L895" i="3"/>
  <c r="L894" i="3"/>
  <c r="L893" i="3"/>
  <c r="L892" i="3"/>
  <c r="L891" i="3"/>
  <c r="L890" i="3"/>
  <c r="L873" i="3"/>
  <c r="L872" i="3"/>
  <c r="L871" i="3"/>
  <c r="L870" i="3"/>
  <c r="L858" i="3"/>
  <c r="L854" i="3"/>
  <c r="L853" i="3"/>
  <c r="L852" i="3"/>
  <c r="L851" i="3"/>
  <c r="L844" i="3"/>
  <c r="L843" i="3"/>
  <c r="L842" i="3"/>
  <c r="L841" i="3"/>
  <c r="L840" i="3"/>
  <c r="L839" i="3"/>
  <c r="L838" i="3"/>
  <c r="L837" i="3"/>
  <c r="L836" i="3"/>
  <c r="L835" i="3"/>
  <c r="L834" i="3"/>
  <c r="L833" i="3"/>
  <c r="L832" i="3"/>
  <c r="L831" i="3"/>
  <c r="L830" i="3"/>
  <c r="L829" i="3"/>
  <c r="L828" i="3"/>
  <c r="L827" i="3"/>
  <c r="L826" i="3"/>
  <c r="L825" i="3"/>
  <c r="L824" i="3"/>
  <c r="L823" i="3"/>
  <c r="L822" i="3"/>
  <c r="L821" i="3"/>
  <c r="L820" i="3"/>
  <c r="L819" i="3"/>
  <c r="L818" i="3"/>
  <c r="L817" i="3"/>
  <c r="L816" i="3"/>
  <c r="L815" i="3"/>
  <c r="L814" i="3"/>
  <c r="L813" i="3"/>
  <c r="L812" i="3"/>
  <c r="L811" i="3"/>
  <c r="L810" i="3"/>
  <c r="L809" i="3"/>
  <c r="L808" i="3"/>
  <c r="L807" i="3"/>
  <c r="L806" i="3"/>
  <c r="L805" i="3"/>
  <c r="L804" i="3"/>
  <c r="L803" i="3"/>
  <c r="L802" i="3"/>
  <c r="L801" i="3"/>
  <c r="L800" i="3"/>
  <c r="L799" i="3"/>
  <c r="L733" i="3"/>
  <c r="L688" i="3"/>
  <c r="N159" i="3"/>
  <c r="L159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H954" i="3"/>
  <c r="H955" i="3"/>
  <c r="H956" i="3"/>
  <c r="H957" i="3"/>
  <c r="H958" i="3"/>
  <c r="H959" i="3"/>
  <c r="H960" i="3"/>
  <c r="H961" i="3"/>
  <c r="S961" i="3" s="1"/>
  <c r="H945" i="3"/>
  <c r="H946" i="3"/>
  <c r="H947" i="3"/>
  <c r="H948" i="3"/>
  <c r="H949" i="3"/>
  <c r="H950" i="3"/>
  <c r="H951" i="3"/>
  <c r="H952" i="3"/>
  <c r="H953" i="3"/>
  <c r="M949" i="3" l="1"/>
  <c r="M961" i="3"/>
  <c r="M947" i="3"/>
  <c r="M957" i="3"/>
  <c r="M954" i="3"/>
  <c r="M960" i="3"/>
  <c r="M951" i="3"/>
  <c r="M955" i="3"/>
  <c r="M946" i="3"/>
  <c r="M948" i="3"/>
  <c r="M959" i="3"/>
  <c r="M952" i="3"/>
  <c r="M945" i="3"/>
  <c r="M958" i="3"/>
  <c r="M950" i="3"/>
  <c r="M953" i="3"/>
  <c r="M956" i="3"/>
  <c r="U909" i="3"/>
  <c r="T909" i="3"/>
  <c r="U904" i="3"/>
  <c r="T904" i="3"/>
  <c r="U902" i="3"/>
  <c r="T902" i="3"/>
  <c r="U901" i="3"/>
  <c r="T901" i="3"/>
  <c r="U896" i="3"/>
  <c r="T896" i="3"/>
  <c r="U895" i="3"/>
  <c r="T895" i="3"/>
  <c r="U894" i="3"/>
  <c r="T894" i="3"/>
  <c r="U893" i="3"/>
  <c r="T893" i="3"/>
  <c r="U892" i="3"/>
  <c r="T892" i="3"/>
  <c r="U891" i="3"/>
  <c r="T891" i="3"/>
  <c r="U890" i="3"/>
  <c r="T890" i="3"/>
  <c r="U873" i="3"/>
  <c r="T873" i="3"/>
  <c r="U872" i="3"/>
  <c r="T872" i="3"/>
  <c r="U871" i="3"/>
  <c r="T871" i="3"/>
  <c r="U870" i="3"/>
  <c r="T870" i="3"/>
  <c r="U858" i="3"/>
  <c r="T858" i="3"/>
  <c r="U854" i="3"/>
  <c r="T854" i="3"/>
  <c r="U853" i="3"/>
  <c r="T853" i="3"/>
  <c r="U852" i="3"/>
  <c r="T852" i="3"/>
  <c r="U851" i="3"/>
  <c r="T851" i="3"/>
  <c r="U844" i="3"/>
  <c r="T844" i="3"/>
  <c r="U843" i="3"/>
  <c r="T843" i="3"/>
  <c r="U842" i="3"/>
  <c r="T842" i="3"/>
  <c r="U841" i="3"/>
  <c r="T841" i="3"/>
  <c r="U840" i="3"/>
  <c r="T840" i="3"/>
  <c r="U839" i="3"/>
  <c r="T839" i="3"/>
  <c r="U838" i="3"/>
  <c r="T838" i="3"/>
  <c r="U837" i="3"/>
  <c r="T837" i="3"/>
  <c r="U836" i="3"/>
  <c r="T836" i="3"/>
  <c r="U835" i="3"/>
  <c r="T835" i="3"/>
  <c r="U834" i="3"/>
  <c r="T834" i="3"/>
  <c r="U833" i="3"/>
  <c r="T833" i="3"/>
  <c r="U832" i="3"/>
  <c r="T832" i="3"/>
  <c r="U831" i="3"/>
  <c r="T831" i="3"/>
  <c r="U830" i="3"/>
  <c r="T830" i="3"/>
  <c r="U829" i="3"/>
  <c r="T829" i="3"/>
  <c r="U828" i="3"/>
  <c r="T828" i="3"/>
  <c r="U827" i="3"/>
  <c r="T827" i="3"/>
  <c r="U826" i="3"/>
  <c r="T826" i="3"/>
  <c r="U825" i="3"/>
  <c r="T825" i="3"/>
  <c r="U824" i="3"/>
  <c r="T824" i="3"/>
  <c r="U823" i="3"/>
  <c r="T823" i="3"/>
  <c r="U822" i="3"/>
  <c r="T822" i="3"/>
  <c r="U821" i="3"/>
  <c r="T821" i="3"/>
  <c r="U820" i="3"/>
  <c r="T820" i="3"/>
  <c r="U819" i="3"/>
  <c r="T819" i="3"/>
  <c r="U818" i="3"/>
  <c r="T818" i="3"/>
  <c r="U817" i="3"/>
  <c r="T817" i="3"/>
  <c r="U816" i="3"/>
  <c r="T816" i="3"/>
  <c r="U815" i="3"/>
  <c r="T815" i="3"/>
  <c r="U814" i="3"/>
  <c r="T814" i="3"/>
  <c r="U813" i="3"/>
  <c r="T813" i="3"/>
  <c r="U812" i="3"/>
  <c r="T812" i="3"/>
  <c r="U811" i="3"/>
  <c r="T811" i="3"/>
  <c r="U810" i="3"/>
  <c r="T810" i="3"/>
  <c r="U809" i="3"/>
  <c r="T809" i="3"/>
  <c r="U808" i="3"/>
  <c r="T808" i="3"/>
  <c r="U807" i="3"/>
  <c r="T807" i="3"/>
  <c r="U806" i="3"/>
  <c r="T806" i="3"/>
  <c r="U805" i="3"/>
  <c r="T805" i="3"/>
  <c r="U804" i="3"/>
  <c r="T804" i="3"/>
  <c r="U803" i="3"/>
  <c r="T803" i="3"/>
  <c r="U802" i="3"/>
  <c r="T802" i="3"/>
  <c r="U801" i="3"/>
  <c r="T801" i="3"/>
  <c r="U800" i="3"/>
  <c r="T800" i="3"/>
  <c r="U799" i="3"/>
  <c r="T799" i="3"/>
  <c r="U733" i="3"/>
  <c r="T733" i="3"/>
  <c r="U688" i="3"/>
  <c r="T688" i="3"/>
  <c r="R909" i="3"/>
  <c r="R904" i="3"/>
  <c r="R902" i="3"/>
  <c r="R901" i="3"/>
  <c r="R896" i="3"/>
  <c r="R895" i="3"/>
  <c r="R894" i="3"/>
  <c r="R893" i="3"/>
  <c r="R892" i="3"/>
  <c r="R891" i="3"/>
  <c r="R890" i="3"/>
  <c r="R873" i="3"/>
  <c r="R872" i="3"/>
  <c r="R871" i="3"/>
  <c r="R870" i="3"/>
  <c r="R858" i="3"/>
  <c r="R854" i="3"/>
  <c r="R853" i="3"/>
  <c r="R852" i="3"/>
  <c r="R851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33" i="3"/>
  <c r="R688" i="3"/>
  <c r="U159" i="3"/>
  <c r="T159" i="3"/>
  <c r="R159" i="3"/>
  <c r="U215" i="3" l="1"/>
  <c r="T215" i="3"/>
  <c r="R215" i="3"/>
  <c r="U864" i="3" l="1"/>
  <c r="U863" i="3"/>
  <c r="U862" i="3"/>
  <c r="U861" i="3"/>
  <c r="U860" i="3"/>
  <c r="U856" i="3"/>
  <c r="U855" i="3"/>
  <c r="U482" i="3"/>
  <c r="U230" i="3"/>
  <c r="U220" i="3"/>
  <c r="U217" i="3"/>
  <c r="U216" i="3"/>
  <c r="U200" i="3"/>
  <c r="T864" i="3"/>
  <c r="T863" i="3"/>
  <c r="T862" i="3"/>
  <c r="T861" i="3"/>
  <c r="T860" i="3"/>
  <c r="T856" i="3"/>
  <c r="T855" i="3"/>
  <c r="T482" i="3"/>
  <c r="T230" i="3"/>
  <c r="T220" i="3"/>
  <c r="T217" i="3"/>
  <c r="T216" i="3"/>
  <c r="T200" i="3"/>
  <c r="R864" i="3"/>
  <c r="R863" i="3"/>
  <c r="R862" i="3"/>
  <c r="R861" i="3"/>
  <c r="R860" i="3"/>
  <c r="R856" i="3"/>
  <c r="R855" i="3"/>
  <c r="R482" i="3"/>
  <c r="R230" i="3"/>
  <c r="R220" i="3"/>
  <c r="R217" i="3"/>
  <c r="R216" i="3"/>
  <c r="R200" i="3"/>
  <c r="U157" i="3"/>
  <c r="T157" i="3"/>
  <c r="R157" i="3"/>
  <c r="U944" i="3"/>
  <c r="T944" i="3"/>
  <c r="R944" i="3"/>
  <c r="U943" i="3"/>
  <c r="T943" i="3"/>
  <c r="R943" i="3"/>
  <c r="U942" i="3"/>
  <c r="T942" i="3"/>
  <c r="R942" i="3"/>
  <c r="S942" i="3" s="1"/>
  <c r="U941" i="3"/>
  <c r="T941" i="3"/>
  <c r="R941" i="3"/>
  <c r="U940" i="3"/>
  <c r="T940" i="3"/>
  <c r="R940" i="3"/>
  <c r="N944" i="3"/>
  <c r="L944" i="3"/>
  <c r="K944" i="3"/>
  <c r="N943" i="3"/>
  <c r="L943" i="3"/>
  <c r="K943" i="3"/>
  <c r="N942" i="3"/>
  <c r="L942" i="3"/>
  <c r="K942" i="3"/>
  <c r="N941" i="3"/>
  <c r="L941" i="3"/>
  <c r="K941" i="3"/>
  <c r="N940" i="3"/>
  <c r="L940" i="3"/>
  <c r="K940" i="3"/>
  <c r="N900" i="3"/>
  <c r="N869" i="3"/>
  <c r="N868" i="3"/>
  <c r="N867" i="3"/>
  <c r="N866" i="3"/>
  <c r="N865" i="3"/>
  <c r="N864" i="3"/>
  <c r="N863" i="3"/>
  <c r="N862" i="3"/>
  <c r="N861" i="3"/>
  <c r="N860" i="3"/>
  <c r="N859" i="3"/>
  <c r="N857" i="3"/>
  <c r="N856" i="3"/>
  <c r="N855" i="3"/>
  <c r="N850" i="3"/>
  <c r="N849" i="3"/>
  <c r="N848" i="3"/>
  <c r="N847" i="3"/>
  <c r="N846" i="3"/>
  <c r="N845" i="3"/>
  <c r="N798" i="3"/>
  <c r="N797" i="3"/>
  <c r="N796" i="3"/>
  <c r="N795" i="3"/>
  <c r="N794" i="3"/>
  <c r="N793" i="3"/>
  <c r="N792" i="3"/>
  <c r="N791" i="3"/>
  <c r="N790" i="3"/>
  <c r="N789" i="3"/>
  <c r="N788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36" i="3"/>
  <c r="N735" i="3"/>
  <c r="N734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09" i="3"/>
  <c r="N708" i="3"/>
  <c r="N707" i="3"/>
  <c r="N706" i="3"/>
  <c r="N705" i="3"/>
  <c r="N699" i="3"/>
  <c r="N698" i="3"/>
  <c r="N695" i="3"/>
  <c r="N694" i="3"/>
  <c r="N693" i="3"/>
  <c r="N692" i="3"/>
  <c r="N691" i="3"/>
  <c r="N690" i="3"/>
  <c r="N689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49" i="3"/>
  <c r="N647" i="3"/>
  <c r="N646" i="3"/>
  <c r="N644" i="3"/>
  <c r="N643" i="3"/>
  <c r="N642" i="3"/>
  <c r="N638" i="3"/>
  <c r="N636" i="3"/>
  <c r="N632" i="3"/>
  <c r="N626" i="3"/>
  <c r="N625" i="3"/>
  <c r="N624" i="3"/>
  <c r="N482" i="3"/>
  <c r="N480" i="3"/>
  <c r="N391" i="3"/>
  <c r="N370" i="3"/>
  <c r="N364" i="3"/>
  <c r="N362" i="3"/>
  <c r="N361" i="3"/>
  <c r="N360" i="3"/>
  <c r="N358" i="3"/>
  <c r="N354" i="3"/>
  <c r="N353" i="3"/>
  <c r="N268" i="3"/>
  <c r="N245" i="3"/>
  <c r="N244" i="3"/>
  <c r="N230" i="3"/>
  <c r="N220" i="3"/>
  <c r="N217" i="3"/>
  <c r="N216" i="3"/>
  <c r="N215" i="3"/>
  <c r="N214" i="3"/>
  <c r="N200" i="3"/>
  <c r="L900" i="3"/>
  <c r="L869" i="3"/>
  <c r="L868" i="3"/>
  <c r="L867" i="3"/>
  <c r="L866" i="3"/>
  <c r="L865" i="3"/>
  <c r="L864" i="3"/>
  <c r="L863" i="3"/>
  <c r="L862" i="3"/>
  <c r="L861" i="3"/>
  <c r="L860" i="3"/>
  <c r="L859" i="3"/>
  <c r="L857" i="3"/>
  <c r="L856" i="3"/>
  <c r="L855" i="3"/>
  <c r="L850" i="3"/>
  <c r="L849" i="3"/>
  <c r="L848" i="3"/>
  <c r="L847" i="3"/>
  <c r="L846" i="3"/>
  <c r="L845" i="3"/>
  <c r="L798" i="3"/>
  <c r="L797" i="3"/>
  <c r="L796" i="3"/>
  <c r="L795" i="3"/>
  <c r="L794" i="3"/>
  <c r="L793" i="3"/>
  <c r="L792" i="3"/>
  <c r="L791" i="3"/>
  <c r="L790" i="3"/>
  <c r="L789" i="3"/>
  <c r="L788" i="3"/>
  <c r="L787" i="3"/>
  <c r="L786" i="3"/>
  <c r="L785" i="3"/>
  <c r="L784" i="3"/>
  <c r="L783" i="3"/>
  <c r="L782" i="3"/>
  <c r="L781" i="3"/>
  <c r="L780" i="3"/>
  <c r="L779" i="3"/>
  <c r="L778" i="3"/>
  <c r="L777" i="3"/>
  <c r="L776" i="3"/>
  <c r="L736" i="3"/>
  <c r="L735" i="3"/>
  <c r="L734" i="3"/>
  <c r="L732" i="3"/>
  <c r="L731" i="3"/>
  <c r="L730" i="3"/>
  <c r="L729" i="3"/>
  <c r="L728" i="3"/>
  <c r="L727" i="3"/>
  <c r="L726" i="3"/>
  <c r="L725" i="3"/>
  <c r="L724" i="3"/>
  <c r="L723" i="3"/>
  <c r="L722" i="3"/>
  <c r="L721" i="3"/>
  <c r="L720" i="3"/>
  <c r="L719" i="3"/>
  <c r="L718" i="3"/>
  <c r="L717" i="3"/>
  <c r="L716" i="3"/>
  <c r="L709" i="3"/>
  <c r="L708" i="3"/>
  <c r="L707" i="3"/>
  <c r="L706" i="3"/>
  <c r="L705" i="3"/>
  <c r="L699" i="3"/>
  <c r="L698" i="3"/>
  <c r="L695" i="3"/>
  <c r="L694" i="3"/>
  <c r="L693" i="3"/>
  <c r="L692" i="3"/>
  <c r="L691" i="3"/>
  <c r="L690" i="3"/>
  <c r="L689" i="3"/>
  <c r="L686" i="3"/>
  <c r="L685" i="3"/>
  <c r="L684" i="3"/>
  <c r="L683" i="3"/>
  <c r="L682" i="3"/>
  <c r="L681" i="3"/>
  <c r="L680" i="3"/>
  <c r="L679" i="3"/>
  <c r="L678" i="3"/>
  <c r="L677" i="3"/>
  <c r="L676" i="3"/>
  <c r="L675" i="3"/>
  <c r="L649" i="3"/>
  <c r="L647" i="3"/>
  <c r="L646" i="3"/>
  <c r="L644" i="3"/>
  <c r="L643" i="3"/>
  <c r="L642" i="3"/>
  <c r="L638" i="3"/>
  <c r="L636" i="3"/>
  <c r="L632" i="3"/>
  <c r="L626" i="3"/>
  <c r="L625" i="3"/>
  <c r="L624" i="3"/>
  <c r="L482" i="3"/>
  <c r="L480" i="3"/>
  <c r="L391" i="3"/>
  <c r="L370" i="3"/>
  <c r="L364" i="3"/>
  <c r="L362" i="3"/>
  <c r="L361" i="3"/>
  <c r="L360" i="3"/>
  <c r="L358" i="3"/>
  <c r="L354" i="3"/>
  <c r="L353" i="3"/>
  <c r="L268" i="3"/>
  <c r="L245" i="3"/>
  <c r="L244" i="3"/>
  <c r="L230" i="3"/>
  <c r="L220" i="3"/>
  <c r="L217" i="3"/>
  <c r="L216" i="3"/>
  <c r="L215" i="3"/>
  <c r="L214" i="3"/>
  <c r="L200" i="3"/>
  <c r="N157" i="3"/>
  <c r="L157" i="3"/>
  <c r="H940" i="3"/>
  <c r="H941" i="3"/>
  <c r="H942" i="3"/>
  <c r="H943" i="3"/>
  <c r="H944" i="3"/>
  <c r="S940" i="3" l="1"/>
  <c r="S943" i="3"/>
  <c r="S941" i="3"/>
  <c r="S944" i="3"/>
  <c r="M941" i="3"/>
  <c r="M942" i="3"/>
  <c r="M944" i="3"/>
  <c r="M943" i="3"/>
  <c r="M940" i="3"/>
  <c r="R781" i="3"/>
  <c r="T781" i="3"/>
  <c r="U781" i="3"/>
  <c r="R782" i="3"/>
  <c r="T782" i="3"/>
  <c r="U782" i="3"/>
  <c r="R783" i="3"/>
  <c r="T783" i="3"/>
  <c r="U783" i="3"/>
  <c r="R784" i="3"/>
  <c r="T784" i="3"/>
  <c r="U784" i="3"/>
  <c r="R785" i="3"/>
  <c r="T785" i="3"/>
  <c r="U785" i="3"/>
  <c r="R786" i="3"/>
  <c r="T786" i="3"/>
  <c r="U786" i="3"/>
  <c r="R787" i="3"/>
  <c r="T787" i="3"/>
  <c r="U787" i="3"/>
  <c r="R788" i="3"/>
  <c r="T788" i="3"/>
  <c r="U788" i="3"/>
  <c r="R789" i="3"/>
  <c r="T789" i="3"/>
  <c r="U789" i="3"/>
  <c r="R790" i="3"/>
  <c r="T790" i="3"/>
  <c r="U790" i="3"/>
  <c r="R791" i="3"/>
  <c r="T791" i="3"/>
  <c r="U791" i="3"/>
  <c r="R792" i="3"/>
  <c r="T792" i="3"/>
  <c r="U792" i="3"/>
  <c r="R793" i="3"/>
  <c r="T793" i="3"/>
  <c r="U793" i="3"/>
  <c r="R794" i="3"/>
  <c r="T794" i="3"/>
  <c r="U794" i="3"/>
  <c r="R795" i="3"/>
  <c r="T795" i="3"/>
  <c r="U795" i="3"/>
  <c r="R796" i="3"/>
  <c r="T796" i="3"/>
  <c r="U796" i="3"/>
  <c r="R797" i="3"/>
  <c r="T797" i="3"/>
  <c r="U797" i="3"/>
  <c r="R798" i="3"/>
  <c r="T798" i="3"/>
  <c r="U798" i="3"/>
  <c r="R845" i="3"/>
  <c r="T845" i="3"/>
  <c r="U845" i="3"/>
  <c r="R846" i="3"/>
  <c r="T846" i="3"/>
  <c r="U846" i="3"/>
  <c r="R847" i="3"/>
  <c r="T847" i="3"/>
  <c r="U847" i="3"/>
  <c r="R848" i="3"/>
  <c r="T848" i="3"/>
  <c r="U848" i="3"/>
  <c r="R849" i="3"/>
  <c r="T849" i="3"/>
  <c r="U849" i="3"/>
  <c r="R850" i="3"/>
  <c r="T850" i="3"/>
  <c r="U850" i="3"/>
  <c r="R857" i="3"/>
  <c r="T857" i="3"/>
  <c r="U857" i="3"/>
  <c r="R859" i="3"/>
  <c r="T859" i="3"/>
  <c r="U859" i="3"/>
  <c r="R865" i="3"/>
  <c r="T865" i="3"/>
  <c r="U865" i="3"/>
  <c r="R866" i="3"/>
  <c r="T866" i="3"/>
  <c r="U866" i="3"/>
  <c r="R867" i="3"/>
  <c r="T867" i="3"/>
  <c r="U867" i="3"/>
  <c r="R868" i="3"/>
  <c r="T868" i="3"/>
  <c r="U868" i="3"/>
  <c r="R869" i="3"/>
  <c r="T869" i="3"/>
  <c r="U869" i="3"/>
  <c r="R900" i="3"/>
  <c r="T900" i="3"/>
  <c r="U900" i="3"/>
  <c r="R914" i="3"/>
  <c r="T914" i="3"/>
  <c r="U914" i="3"/>
  <c r="R918" i="3"/>
  <c r="T918" i="3"/>
  <c r="U918" i="3"/>
  <c r="R924" i="3"/>
  <c r="T924" i="3"/>
  <c r="U924" i="3"/>
  <c r="R928" i="3"/>
  <c r="T928" i="3"/>
  <c r="U928" i="3"/>
  <c r="R932" i="3"/>
  <c r="T932" i="3"/>
  <c r="U932" i="3"/>
  <c r="R934" i="3"/>
  <c r="T934" i="3"/>
  <c r="U934" i="3"/>
  <c r="R939" i="3"/>
  <c r="T939" i="3"/>
  <c r="U939" i="3"/>
  <c r="T780" i="3"/>
  <c r="T779" i="3"/>
  <c r="T778" i="3"/>
  <c r="T777" i="3"/>
  <c r="T776" i="3"/>
  <c r="T736" i="3"/>
  <c r="T735" i="3"/>
  <c r="T734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09" i="3"/>
  <c r="T708" i="3"/>
  <c r="T707" i="3"/>
  <c r="T706" i="3"/>
  <c r="T705" i="3"/>
  <c r="T699" i="3"/>
  <c r="T698" i="3"/>
  <c r="T695" i="3"/>
  <c r="T694" i="3"/>
  <c r="T693" i="3"/>
  <c r="T692" i="3"/>
  <c r="T691" i="3"/>
  <c r="T690" i="3"/>
  <c r="T689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49" i="3"/>
  <c r="T647" i="3"/>
  <c r="T646" i="3"/>
  <c r="T644" i="3"/>
  <c r="T643" i="3"/>
  <c r="T642" i="3"/>
  <c r="T638" i="3"/>
  <c r="T636" i="3"/>
  <c r="T632" i="3"/>
  <c r="T626" i="3"/>
  <c r="T625" i="3"/>
  <c r="T624" i="3"/>
  <c r="T480" i="3"/>
  <c r="T391" i="3"/>
  <c r="T370" i="3"/>
  <c r="T364" i="3"/>
  <c r="T362" i="3"/>
  <c r="T361" i="3"/>
  <c r="T360" i="3"/>
  <c r="T358" i="3"/>
  <c r="T354" i="3"/>
  <c r="T353" i="3"/>
  <c r="T268" i="3"/>
  <c r="T245" i="3"/>
  <c r="T244" i="3"/>
  <c r="T214" i="3"/>
  <c r="U780" i="3"/>
  <c r="U779" i="3"/>
  <c r="U778" i="3"/>
  <c r="U777" i="3"/>
  <c r="U776" i="3"/>
  <c r="U736" i="3"/>
  <c r="U735" i="3"/>
  <c r="U734" i="3"/>
  <c r="U732" i="3"/>
  <c r="U731" i="3"/>
  <c r="U730" i="3"/>
  <c r="U729" i="3"/>
  <c r="U728" i="3"/>
  <c r="U727" i="3"/>
  <c r="U726" i="3"/>
  <c r="U725" i="3"/>
  <c r="U724" i="3"/>
  <c r="U723" i="3"/>
  <c r="U722" i="3"/>
  <c r="U721" i="3"/>
  <c r="U720" i="3"/>
  <c r="U719" i="3"/>
  <c r="U718" i="3"/>
  <c r="U717" i="3"/>
  <c r="U716" i="3"/>
  <c r="U709" i="3"/>
  <c r="U708" i="3"/>
  <c r="U707" i="3"/>
  <c r="U706" i="3"/>
  <c r="U705" i="3"/>
  <c r="U699" i="3"/>
  <c r="U698" i="3"/>
  <c r="U695" i="3"/>
  <c r="U694" i="3"/>
  <c r="U693" i="3"/>
  <c r="U692" i="3"/>
  <c r="U691" i="3"/>
  <c r="U690" i="3"/>
  <c r="U689" i="3"/>
  <c r="U686" i="3"/>
  <c r="U685" i="3"/>
  <c r="U684" i="3"/>
  <c r="U683" i="3"/>
  <c r="U682" i="3"/>
  <c r="U681" i="3"/>
  <c r="U680" i="3"/>
  <c r="U679" i="3"/>
  <c r="U678" i="3"/>
  <c r="U677" i="3"/>
  <c r="U676" i="3"/>
  <c r="U675" i="3"/>
  <c r="U649" i="3"/>
  <c r="U647" i="3"/>
  <c r="U646" i="3"/>
  <c r="U644" i="3"/>
  <c r="U643" i="3"/>
  <c r="U642" i="3"/>
  <c r="U638" i="3"/>
  <c r="U636" i="3"/>
  <c r="U632" i="3"/>
  <c r="U626" i="3"/>
  <c r="U625" i="3"/>
  <c r="U624" i="3"/>
  <c r="U480" i="3"/>
  <c r="U391" i="3"/>
  <c r="U370" i="3"/>
  <c r="U364" i="3"/>
  <c r="U362" i="3"/>
  <c r="U361" i="3"/>
  <c r="U360" i="3"/>
  <c r="U358" i="3"/>
  <c r="U354" i="3"/>
  <c r="U353" i="3"/>
  <c r="U268" i="3"/>
  <c r="U245" i="3"/>
  <c r="U244" i="3"/>
  <c r="U214" i="3"/>
  <c r="R780" i="3"/>
  <c r="R779" i="3"/>
  <c r="R778" i="3"/>
  <c r="R777" i="3"/>
  <c r="R776" i="3"/>
  <c r="R736" i="3"/>
  <c r="R735" i="3"/>
  <c r="R734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09" i="3"/>
  <c r="R708" i="3"/>
  <c r="R707" i="3"/>
  <c r="R706" i="3"/>
  <c r="R705" i="3"/>
  <c r="R699" i="3"/>
  <c r="R698" i="3"/>
  <c r="R695" i="3"/>
  <c r="R694" i="3"/>
  <c r="R693" i="3"/>
  <c r="R692" i="3"/>
  <c r="R691" i="3"/>
  <c r="R690" i="3"/>
  <c r="R689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49" i="3"/>
  <c r="R647" i="3"/>
  <c r="R646" i="3"/>
  <c r="R644" i="3"/>
  <c r="R643" i="3"/>
  <c r="R642" i="3"/>
  <c r="R638" i="3"/>
  <c r="R636" i="3"/>
  <c r="R632" i="3"/>
  <c r="R626" i="3"/>
  <c r="R625" i="3"/>
  <c r="R624" i="3"/>
  <c r="R480" i="3"/>
  <c r="R391" i="3"/>
  <c r="R370" i="3"/>
  <c r="R364" i="3"/>
  <c r="R362" i="3"/>
  <c r="R361" i="3"/>
  <c r="R360" i="3"/>
  <c r="R358" i="3"/>
  <c r="R354" i="3"/>
  <c r="R353" i="3"/>
  <c r="R268" i="3"/>
  <c r="R245" i="3"/>
  <c r="R244" i="3"/>
  <c r="R214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L914" i="3"/>
  <c r="N914" i="3"/>
  <c r="K915" i="3"/>
  <c r="K916" i="3"/>
  <c r="K917" i="3"/>
  <c r="K918" i="3"/>
  <c r="L918" i="3"/>
  <c r="N918" i="3"/>
  <c r="K919" i="3"/>
  <c r="K920" i="3"/>
  <c r="K921" i="3"/>
  <c r="K922" i="3"/>
  <c r="K923" i="3"/>
  <c r="K924" i="3"/>
  <c r="L924" i="3"/>
  <c r="N924" i="3"/>
  <c r="K925" i="3"/>
  <c r="K926" i="3"/>
  <c r="K927" i="3"/>
  <c r="K928" i="3"/>
  <c r="L928" i="3"/>
  <c r="N928" i="3"/>
  <c r="K929" i="3"/>
  <c r="K930" i="3"/>
  <c r="K931" i="3"/>
  <c r="K932" i="3"/>
  <c r="L932" i="3"/>
  <c r="N932" i="3"/>
  <c r="K933" i="3"/>
  <c r="K934" i="3"/>
  <c r="L934" i="3"/>
  <c r="N934" i="3"/>
  <c r="K935" i="3"/>
  <c r="K936" i="3"/>
  <c r="K937" i="3"/>
  <c r="K938" i="3"/>
  <c r="K939" i="3"/>
  <c r="L939" i="3"/>
  <c r="N939" i="3"/>
  <c r="H781" i="3"/>
  <c r="H782" i="3"/>
  <c r="H783" i="3"/>
  <c r="S783" i="3" s="1"/>
  <c r="H784" i="3"/>
  <c r="H785" i="3"/>
  <c r="H786" i="3"/>
  <c r="H787" i="3"/>
  <c r="S787" i="3" s="1"/>
  <c r="H788" i="3"/>
  <c r="H789" i="3"/>
  <c r="H790" i="3"/>
  <c r="H791" i="3"/>
  <c r="H792" i="3"/>
  <c r="H793" i="3"/>
  <c r="H794" i="3"/>
  <c r="H795" i="3"/>
  <c r="H796" i="3"/>
  <c r="H797" i="3"/>
  <c r="H798" i="3"/>
  <c r="H799" i="3"/>
  <c r="S799" i="3" s="1"/>
  <c r="H800" i="3"/>
  <c r="H801" i="3"/>
  <c r="H802" i="3"/>
  <c r="S802" i="3" s="1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S820" i="3" s="1"/>
  <c r="H821" i="3"/>
  <c r="H822" i="3"/>
  <c r="H823" i="3"/>
  <c r="S823" i="3" s="1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S838" i="3" s="1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S790" i="3" l="1"/>
  <c r="S859" i="3"/>
  <c r="S928" i="3"/>
  <c r="S892" i="3"/>
  <c r="S871" i="3"/>
  <c r="S889" i="3"/>
  <c r="S781" i="3"/>
  <c r="S817" i="3"/>
  <c r="S880" i="3"/>
  <c r="S856" i="3"/>
  <c r="S907" i="3"/>
  <c r="S925" i="3"/>
  <c r="S913" i="3"/>
  <c r="S877" i="3"/>
  <c r="S853" i="3"/>
  <c r="S841" i="3"/>
  <c r="S916" i="3"/>
  <c r="S796" i="3"/>
  <c r="S931" i="3"/>
  <c r="S831" i="3"/>
  <c r="S895" i="3"/>
  <c r="S922" i="3"/>
  <c r="S870" i="3"/>
  <c r="S866" i="3"/>
  <c r="S850" i="3"/>
  <c r="S805" i="3"/>
  <c r="M816" i="3"/>
  <c r="S934" i="3"/>
  <c r="S910" i="3"/>
  <c r="S898" i="3"/>
  <c r="S874" i="3"/>
  <c r="S862" i="3"/>
  <c r="S939" i="3"/>
  <c r="S924" i="3"/>
  <c r="S847" i="3"/>
  <c r="S816" i="3"/>
  <c r="S808" i="3"/>
  <c r="S904" i="3"/>
  <c r="S885" i="3"/>
  <c r="S784" i="3"/>
  <c r="S938" i="3"/>
  <c r="S919" i="3"/>
  <c r="S811" i="3"/>
  <c r="S835" i="3"/>
  <c r="S865" i="3"/>
  <c r="S834" i="3"/>
  <c r="S830" i="3"/>
  <c r="S826" i="3"/>
  <c r="M841" i="3"/>
  <c r="M829" i="3"/>
  <c r="S903" i="3"/>
  <c r="S888" i="3"/>
  <c r="S937" i="3"/>
  <c r="S849" i="3"/>
  <c r="S814" i="3"/>
  <c r="S868" i="3"/>
  <c r="S829" i="3"/>
  <c r="S798" i="3"/>
  <c r="S794" i="3"/>
  <c r="S906" i="3"/>
  <c r="S902" i="3"/>
  <c r="S883" i="3"/>
  <c r="S786" i="3"/>
  <c r="S921" i="3"/>
  <c r="S852" i="3"/>
  <c r="S844" i="3"/>
  <c r="S813" i="3"/>
  <c r="S867" i="3"/>
  <c r="S832" i="3"/>
  <c r="S793" i="3"/>
  <c r="S901" i="3"/>
  <c r="S886" i="3"/>
  <c r="S927" i="3"/>
  <c r="S909" i="3"/>
  <c r="S891" i="3"/>
  <c r="S873" i="3"/>
  <c r="S855" i="3"/>
  <c r="S837" i="3"/>
  <c r="S819" i="3"/>
  <c r="S801" i="3"/>
  <c r="S869" i="3"/>
  <c r="S833" i="3"/>
  <c r="S815" i="3"/>
  <c r="S797" i="3"/>
  <c r="S920" i="3"/>
  <c r="M810" i="3"/>
  <c r="S923" i="3"/>
  <c r="S905" i="3"/>
  <c r="S887" i="3"/>
  <c r="S851" i="3"/>
  <c r="S930" i="3"/>
  <c r="S912" i="3"/>
  <c r="S894" i="3"/>
  <c r="S876" i="3"/>
  <c r="S858" i="3"/>
  <c r="S840" i="3"/>
  <c r="S822" i="3"/>
  <c r="S804" i="3"/>
  <c r="S926" i="3"/>
  <c r="S908" i="3"/>
  <c r="S890" i="3"/>
  <c r="S872" i="3"/>
  <c r="S854" i="3"/>
  <c r="S836" i="3"/>
  <c r="S818" i="3"/>
  <c r="S800" i="3"/>
  <c r="S933" i="3"/>
  <c r="S915" i="3"/>
  <c r="S897" i="3"/>
  <c r="S879" i="3"/>
  <c r="S861" i="3"/>
  <c r="S843" i="3"/>
  <c r="S825" i="3"/>
  <c r="S807" i="3"/>
  <c r="S789" i="3"/>
  <c r="S884" i="3"/>
  <c r="S848" i="3"/>
  <c r="S812" i="3"/>
  <c r="M846" i="3"/>
  <c r="S929" i="3"/>
  <c r="S911" i="3"/>
  <c r="S893" i="3"/>
  <c r="S875" i="3"/>
  <c r="S857" i="3"/>
  <c r="S839" i="3"/>
  <c r="S821" i="3"/>
  <c r="S803" i="3"/>
  <c r="S782" i="3"/>
  <c r="S936" i="3"/>
  <c r="S918" i="3"/>
  <c r="S900" i="3"/>
  <c r="S882" i="3"/>
  <c r="S864" i="3"/>
  <c r="S846" i="3"/>
  <c r="S828" i="3"/>
  <c r="S810" i="3"/>
  <c r="S792" i="3"/>
  <c r="S785" i="3"/>
  <c r="M931" i="3"/>
  <c r="M919" i="3"/>
  <c r="M907" i="3"/>
  <c r="S932" i="3"/>
  <c r="S914" i="3"/>
  <c r="S896" i="3"/>
  <c r="S878" i="3"/>
  <c r="S860" i="3"/>
  <c r="S842" i="3"/>
  <c r="S824" i="3"/>
  <c r="S806" i="3"/>
  <c r="S788" i="3"/>
  <c r="S795" i="3"/>
  <c r="S935" i="3"/>
  <c r="S917" i="3"/>
  <c r="S899" i="3"/>
  <c r="S881" i="3"/>
  <c r="S863" i="3"/>
  <c r="S845" i="3"/>
  <c r="S827" i="3"/>
  <c r="S809" i="3"/>
  <c r="S791" i="3"/>
  <c r="M828" i="3"/>
  <c r="M852" i="3"/>
  <c r="M932" i="3"/>
  <c r="M862" i="3"/>
  <c r="M885" i="3"/>
  <c r="M873" i="3"/>
  <c r="M849" i="3"/>
  <c r="M910" i="3"/>
  <c r="M939" i="3"/>
  <c r="M927" i="3"/>
  <c r="M825" i="3"/>
  <c r="M837" i="3"/>
  <c r="M860" i="3"/>
  <c r="M911" i="3"/>
  <c r="M934" i="3"/>
  <c r="M886" i="3"/>
  <c r="M878" i="3"/>
  <c r="M898" i="3"/>
  <c r="M834" i="3"/>
  <c r="M798" i="3"/>
  <c r="M813" i="3"/>
  <c r="M809" i="3"/>
  <c r="M892" i="3"/>
  <c r="M880" i="3"/>
  <c r="M845" i="3"/>
  <c r="M795" i="3"/>
  <c r="M922" i="3"/>
  <c r="M914" i="3"/>
  <c r="M832" i="3"/>
  <c r="M804" i="3"/>
  <c r="M796" i="3"/>
  <c r="M937" i="3"/>
  <c r="M855" i="3"/>
  <c r="M843" i="3"/>
  <c r="M929" i="3"/>
  <c r="M925" i="3"/>
  <c r="M921" i="3"/>
  <c r="M917" i="3"/>
  <c r="M913" i="3"/>
  <c r="M909" i="3"/>
  <c r="M905" i="3"/>
  <c r="M901" i="3"/>
  <c r="M831" i="3"/>
  <c r="M827" i="3"/>
  <c r="M819" i="3"/>
  <c r="M807" i="3"/>
  <c r="M791" i="3"/>
  <c r="M783" i="3"/>
  <c r="M881" i="3"/>
  <c r="M865" i="3"/>
  <c r="M857" i="3"/>
  <c r="M850" i="3"/>
  <c r="M889" i="3"/>
  <c r="M869" i="3"/>
  <c r="M904" i="3"/>
  <c r="M822" i="3"/>
  <c r="M814" i="3"/>
  <c r="M874" i="3"/>
  <c r="M893" i="3"/>
  <c r="M877" i="3"/>
  <c r="M920" i="3"/>
  <c r="M792" i="3"/>
  <c r="M896" i="3"/>
  <c r="M868" i="3"/>
  <c r="M786" i="3"/>
  <c r="M801" i="3"/>
  <c r="M928" i="3"/>
  <c r="M916" i="3"/>
  <c r="M895" i="3"/>
  <c r="M891" i="3"/>
  <c r="M883" i="3"/>
  <c r="M875" i="3"/>
  <c r="M871" i="3"/>
  <c r="M793" i="3"/>
  <c r="M789" i="3"/>
  <c r="M938" i="3"/>
  <c r="M859" i="3"/>
  <c r="M840" i="3"/>
  <c r="M902" i="3"/>
  <c r="M884" i="3"/>
  <c r="M866" i="3"/>
  <c r="M838" i="3"/>
  <c r="M820" i="3"/>
  <c r="M802" i="3"/>
  <c r="M784" i="3"/>
  <c r="M823" i="3"/>
  <c r="M805" i="3"/>
  <c r="M787" i="3"/>
  <c r="M923" i="3"/>
  <c r="M887" i="3"/>
  <c r="M856" i="3"/>
  <c r="M930" i="3"/>
  <c r="M912" i="3"/>
  <c r="M894" i="3"/>
  <c r="M876" i="3"/>
  <c r="M858" i="3"/>
  <c r="M848" i="3"/>
  <c r="M830" i="3"/>
  <c r="M812" i="3"/>
  <c r="M794" i="3"/>
  <c r="M872" i="3"/>
  <c r="M844" i="3"/>
  <c r="M826" i="3"/>
  <c r="M808" i="3"/>
  <c r="M790" i="3"/>
  <c r="M926" i="3"/>
  <c r="M908" i="3"/>
  <c r="M890" i="3"/>
  <c r="M933" i="3"/>
  <c r="M915" i="3"/>
  <c r="M897" i="3"/>
  <c r="M879" i="3"/>
  <c r="M861" i="3"/>
  <c r="M851" i="3"/>
  <c r="M833" i="3"/>
  <c r="M815" i="3"/>
  <c r="M797" i="3"/>
  <c r="M847" i="3"/>
  <c r="M811" i="3"/>
  <c r="M936" i="3"/>
  <c r="M918" i="3"/>
  <c r="M900" i="3"/>
  <c r="M882" i="3"/>
  <c r="M864" i="3"/>
  <c r="M854" i="3"/>
  <c r="M836" i="3"/>
  <c r="M818" i="3"/>
  <c r="M800" i="3"/>
  <c r="M782" i="3"/>
  <c r="M903" i="3"/>
  <c r="M867" i="3"/>
  <c r="M839" i="3"/>
  <c r="M821" i="3"/>
  <c r="M803" i="3"/>
  <c r="M785" i="3"/>
  <c r="M899" i="3"/>
  <c r="M863" i="3"/>
  <c r="M853" i="3"/>
  <c r="M835" i="3"/>
  <c r="M817" i="3"/>
  <c r="M799" i="3"/>
  <c r="M781" i="3"/>
  <c r="M935" i="3"/>
  <c r="M924" i="3"/>
  <c r="M906" i="3"/>
  <c r="M888" i="3"/>
  <c r="M870" i="3"/>
  <c r="M842" i="3"/>
  <c r="M824" i="3"/>
  <c r="M806" i="3"/>
  <c r="M788" i="3"/>
  <c r="T672" i="3"/>
  <c r="R672" i="3"/>
  <c r="K770" i="3" l="1"/>
  <c r="L770" i="3"/>
  <c r="N770" i="3"/>
  <c r="K771" i="3"/>
  <c r="L771" i="3"/>
  <c r="N771" i="3"/>
  <c r="K772" i="3"/>
  <c r="L772" i="3"/>
  <c r="N772" i="3"/>
  <c r="K773" i="3"/>
  <c r="L773" i="3"/>
  <c r="N773" i="3"/>
  <c r="K774" i="3"/>
  <c r="L774" i="3"/>
  <c r="N774" i="3"/>
  <c r="K775" i="3"/>
  <c r="L775" i="3"/>
  <c r="N775" i="3"/>
  <c r="K776" i="3"/>
  <c r="K777" i="3"/>
  <c r="K778" i="3"/>
  <c r="K779" i="3"/>
  <c r="K780" i="3"/>
  <c r="H770" i="3"/>
  <c r="H771" i="3"/>
  <c r="H772" i="3"/>
  <c r="H773" i="3"/>
  <c r="H774" i="3"/>
  <c r="H775" i="3"/>
  <c r="H776" i="3"/>
  <c r="S776" i="3" s="1"/>
  <c r="H777" i="3"/>
  <c r="S777" i="3" s="1"/>
  <c r="H778" i="3"/>
  <c r="S778" i="3" s="1"/>
  <c r="H779" i="3"/>
  <c r="S779" i="3" s="1"/>
  <c r="H780" i="3"/>
  <c r="N769" i="3"/>
  <c r="N768" i="3"/>
  <c r="N767" i="3"/>
  <c r="N766" i="3"/>
  <c r="N765" i="3"/>
  <c r="N764" i="3"/>
  <c r="N763" i="3"/>
  <c r="N704" i="3"/>
  <c r="N703" i="3"/>
  <c r="N702" i="3"/>
  <c r="N701" i="3"/>
  <c r="N700" i="3"/>
  <c r="N697" i="3"/>
  <c r="N696" i="3"/>
  <c r="N674" i="3"/>
  <c r="N673" i="3"/>
  <c r="N672" i="3"/>
  <c r="N654" i="3"/>
  <c r="N653" i="3"/>
  <c r="N652" i="3"/>
  <c r="N651" i="3"/>
  <c r="N650" i="3"/>
  <c r="N648" i="3"/>
  <c r="N645" i="3"/>
  <c r="N641" i="3"/>
  <c r="N640" i="3"/>
  <c r="N639" i="3"/>
  <c r="N635" i="3"/>
  <c r="N634" i="3"/>
  <c r="N633" i="3"/>
  <c r="N628" i="3"/>
  <c r="N627" i="3"/>
  <c r="N623" i="3"/>
  <c r="N622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84" i="3"/>
  <c r="N382" i="3"/>
  <c r="N381" i="3"/>
  <c r="N380" i="3"/>
  <c r="N379" i="3"/>
  <c r="N378" i="3"/>
  <c r="N377" i="3"/>
  <c r="N376" i="3"/>
  <c r="N375" i="3"/>
  <c r="N374" i="3"/>
  <c r="N372" i="3"/>
  <c r="N371" i="3"/>
  <c r="N365" i="3"/>
  <c r="N363" i="3"/>
  <c r="N270" i="3"/>
  <c r="N257" i="3"/>
  <c r="N243" i="3"/>
  <c r="N223" i="3"/>
  <c r="N219" i="3"/>
  <c r="N218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70" i="3"/>
  <c r="N163" i="3"/>
  <c r="N162" i="3"/>
  <c r="N161" i="3"/>
  <c r="N160" i="3"/>
  <c r="N158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L769" i="3"/>
  <c r="L768" i="3"/>
  <c r="L767" i="3"/>
  <c r="L766" i="3"/>
  <c r="L765" i="3"/>
  <c r="L764" i="3"/>
  <c r="L763" i="3"/>
  <c r="L704" i="3"/>
  <c r="L703" i="3"/>
  <c r="L702" i="3"/>
  <c r="L701" i="3"/>
  <c r="L700" i="3"/>
  <c r="L697" i="3"/>
  <c r="L696" i="3"/>
  <c r="L674" i="3"/>
  <c r="L673" i="3"/>
  <c r="L672" i="3"/>
  <c r="L654" i="3"/>
  <c r="L653" i="3"/>
  <c r="L652" i="3"/>
  <c r="L651" i="3"/>
  <c r="L650" i="3"/>
  <c r="L648" i="3"/>
  <c r="L645" i="3"/>
  <c r="L641" i="3"/>
  <c r="L640" i="3"/>
  <c r="L639" i="3"/>
  <c r="L635" i="3"/>
  <c r="L634" i="3"/>
  <c r="L633" i="3"/>
  <c r="L628" i="3"/>
  <c r="L627" i="3"/>
  <c r="L623" i="3"/>
  <c r="L622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602" i="3"/>
  <c r="L601" i="3"/>
  <c r="L600" i="3"/>
  <c r="L599" i="3"/>
  <c r="L598" i="3"/>
  <c r="L597" i="3"/>
  <c r="L596" i="3"/>
  <c r="L584" i="3"/>
  <c r="L382" i="3"/>
  <c r="L381" i="3"/>
  <c r="L380" i="3"/>
  <c r="L379" i="3"/>
  <c r="L378" i="3"/>
  <c r="L377" i="3"/>
  <c r="L376" i="3"/>
  <c r="L375" i="3"/>
  <c r="L374" i="3"/>
  <c r="L372" i="3"/>
  <c r="L371" i="3"/>
  <c r="L365" i="3"/>
  <c r="L363" i="3"/>
  <c r="L270" i="3"/>
  <c r="L257" i="3"/>
  <c r="L243" i="3"/>
  <c r="L223" i="3"/>
  <c r="L219" i="3"/>
  <c r="L218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70" i="3"/>
  <c r="L163" i="3"/>
  <c r="L162" i="3"/>
  <c r="L161" i="3"/>
  <c r="L160" i="3"/>
  <c r="L158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N10" i="3"/>
  <c r="L10" i="3"/>
  <c r="K763" i="3"/>
  <c r="K764" i="3"/>
  <c r="K765" i="3"/>
  <c r="K766" i="3"/>
  <c r="K767" i="3"/>
  <c r="K768" i="3"/>
  <c r="K769" i="3"/>
  <c r="H763" i="3"/>
  <c r="H764" i="3"/>
  <c r="H765" i="3"/>
  <c r="H766" i="3"/>
  <c r="H767" i="3"/>
  <c r="H768" i="3"/>
  <c r="H769" i="3"/>
  <c r="M780" i="3" l="1"/>
  <c r="M779" i="3"/>
  <c r="S780" i="3"/>
  <c r="M771" i="3"/>
  <c r="M770" i="3"/>
  <c r="M777" i="3"/>
  <c r="M776" i="3"/>
  <c r="M774" i="3"/>
  <c r="M773" i="3"/>
  <c r="M768" i="3"/>
  <c r="M772" i="3"/>
  <c r="M775" i="3"/>
  <c r="M778" i="3"/>
  <c r="M769" i="3"/>
  <c r="M767" i="3"/>
  <c r="M765" i="3"/>
  <c r="M764" i="3"/>
  <c r="M763" i="3"/>
  <c r="M766" i="3"/>
  <c r="N762" i="3" l="1"/>
  <c r="L762" i="3"/>
  <c r="K762" i="3"/>
  <c r="N761" i="3"/>
  <c r="L761" i="3"/>
  <c r="K761" i="3"/>
  <c r="N760" i="3"/>
  <c r="L760" i="3"/>
  <c r="K760" i="3"/>
  <c r="N759" i="3"/>
  <c r="L759" i="3"/>
  <c r="K759" i="3"/>
  <c r="N758" i="3"/>
  <c r="L758" i="3"/>
  <c r="K758" i="3"/>
  <c r="N757" i="3"/>
  <c r="L757" i="3"/>
  <c r="K757" i="3"/>
  <c r="N756" i="3"/>
  <c r="L756" i="3"/>
  <c r="K756" i="3"/>
  <c r="N755" i="3"/>
  <c r="L755" i="3"/>
  <c r="K755" i="3"/>
  <c r="N754" i="3"/>
  <c r="L754" i="3"/>
  <c r="K754" i="3"/>
  <c r="N753" i="3"/>
  <c r="L753" i="3"/>
  <c r="K753" i="3"/>
  <c r="H754" i="3"/>
  <c r="H755" i="3"/>
  <c r="H756" i="3"/>
  <c r="H757" i="3"/>
  <c r="H758" i="3"/>
  <c r="H759" i="3"/>
  <c r="H760" i="3"/>
  <c r="H761" i="3"/>
  <c r="H762" i="3"/>
  <c r="H753" i="3"/>
  <c r="N745" i="3"/>
  <c r="N743" i="3"/>
  <c r="N742" i="3"/>
  <c r="N741" i="3"/>
  <c r="N740" i="3"/>
  <c r="N739" i="3"/>
  <c r="N738" i="3"/>
  <c r="N737" i="3"/>
  <c r="N671" i="3"/>
  <c r="N670" i="3"/>
  <c r="N669" i="3"/>
  <c r="N667" i="3"/>
  <c r="N621" i="3"/>
  <c r="N617" i="3"/>
  <c r="N616" i="3"/>
  <c r="N615" i="3"/>
  <c r="N595" i="3"/>
  <c r="N594" i="3"/>
  <c r="N593" i="3"/>
  <c r="N592" i="3"/>
  <c r="N591" i="3"/>
  <c r="N590" i="3"/>
  <c r="N589" i="3"/>
  <c r="N588" i="3"/>
  <c r="N587" i="3"/>
  <c r="N586" i="3"/>
  <c r="N585" i="3"/>
  <c r="N583" i="3"/>
  <c r="N582" i="3"/>
  <c r="N581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1" i="3"/>
  <c r="N479" i="3"/>
  <c r="N475" i="3"/>
  <c r="N474" i="3"/>
  <c r="N473" i="3"/>
  <c r="N472" i="3"/>
  <c r="N471" i="3"/>
  <c r="N470" i="3"/>
  <c r="N469" i="3"/>
  <c r="N468" i="3"/>
  <c r="N467" i="3"/>
  <c r="N466" i="3"/>
  <c r="N435" i="3"/>
  <c r="N434" i="3"/>
  <c r="N433" i="3"/>
  <c r="N432" i="3"/>
  <c r="N431" i="3"/>
  <c r="N430" i="3"/>
  <c r="N429" i="3"/>
  <c r="N428" i="3"/>
  <c r="N427" i="3"/>
  <c r="N426" i="3"/>
  <c r="N425" i="3"/>
  <c r="N421" i="3"/>
  <c r="N420" i="3"/>
  <c r="N418" i="3"/>
  <c r="N417" i="3"/>
  <c r="N402" i="3"/>
  <c r="N400" i="3"/>
  <c r="N397" i="3"/>
  <c r="N131" i="3"/>
  <c r="L745" i="3"/>
  <c r="L744" i="3"/>
  <c r="L743" i="3"/>
  <c r="L742" i="3"/>
  <c r="L741" i="3"/>
  <c r="L740" i="3"/>
  <c r="L739" i="3"/>
  <c r="L738" i="3"/>
  <c r="L737" i="3"/>
  <c r="L671" i="3"/>
  <c r="L670" i="3"/>
  <c r="L669" i="3"/>
  <c r="L667" i="3"/>
  <c r="L621" i="3"/>
  <c r="L617" i="3"/>
  <c r="L616" i="3"/>
  <c r="L615" i="3"/>
  <c r="L595" i="3"/>
  <c r="L594" i="3"/>
  <c r="L593" i="3"/>
  <c r="L592" i="3"/>
  <c r="L591" i="3"/>
  <c r="L590" i="3"/>
  <c r="L589" i="3"/>
  <c r="L588" i="3"/>
  <c r="L587" i="3"/>
  <c r="L586" i="3"/>
  <c r="L585" i="3"/>
  <c r="L583" i="3"/>
  <c r="L582" i="3"/>
  <c r="L581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1" i="3"/>
  <c r="L479" i="3"/>
  <c r="L475" i="3"/>
  <c r="L474" i="3"/>
  <c r="L473" i="3"/>
  <c r="L472" i="3"/>
  <c r="L471" i="3"/>
  <c r="L470" i="3"/>
  <c r="L469" i="3"/>
  <c r="L468" i="3"/>
  <c r="L467" i="3"/>
  <c r="L466" i="3"/>
  <c r="L435" i="3"/>
  <c r="L434" i="3"/>
  <c r="L433" i="3"/>
  <c r="L432" i="3"/>
  <c r="L431" i="3"/>
  <c r="L430" i="3"/>
  <c r="L429" i="3"/>
  <c r="L428" i="3"/>
  <c r="L427" i="3"/>
  <c r="L426" i="3"/>
  <c r="L425" i="3"/>
  <c r="L421" i="3"/>
  <c r="L420" i="3"/>
  <c r="L418" i="3"/>
  <c r="L417" i="3"/>
  <c r="L402" i="3"/>
  <c r="L400" i="3"/>
  <c r="L397" i="3"/>
  <c r="L131" i="3"/>
  <c r="N4" i="3"/>
  <c r="L4" i="3"/>
  <c r="M760" i="3" l="1"/>
  <c r="M753" i="3"/>
  <c r="M756" i="3"/>
  <c r="M759" i="3"/>
  <c r="M757" i="3"/>
  <c r="M761" i="3"/>
  <c r="M758" i="3"/>
  <c r="M754" i="3"/>
  <c r="M762" i="3"/>
  <c r="M755" i="3"/>
  <c r="K182" i="3"/>
  <c r="L182" i="3"/>
  <c r="N182" i="3"/>
  <c r="H182" i="3"/>
  <c r="M182" i="3" l="1"/>
  <c r="N41" i="3"/>
  <c r="N15" i="3"/>
  <c r="N13" i="3"/>
  <c r="N12" i="3"/>
  <c r="N11" i="3"/>
  <c r="N9" i="3"/>
  <c r="N8" i="3"/>
  <c r="N7" i="3"/>
  <c r="N6" i="3"/>
  <c r="L41" i="3"/>
  <c r="L15" i="3"/>
  <c r="M15" i="3" s="1"/>
  <c r="L13" i="3"/>
  <c r="M13" i="3" s="1"/>
  <c r="L12" i="3"/>
  <c r="M12" i="3" s="1"/>
  <c r="L11" i="3"/>
  <c r="M11" i="3" s="1"/>
  <c r="L9" i="3"/>
  <c r="M9" i="3" s="1"/>
  <c r="L8" i="3"/>
  <c r="M8" i="3" s="1"/>
  <c r="L7" i="3"/>
  <c r="M7" i="3" s="1"/>
  <c r="L6" i="3"/>
  <c r="M6" i="3" s="1"/>
  <c r="N5" i="3"/>
  <c r="L5" i="3"/>
  <c r="M5" i="3" s="1"/>
  <c r="K15" i="3"/>
  <c r="K5" i="3"/>
  <c r="K6" i="3"/>
  <c r="K7" i="3"/>
  <c r="K8" i="3"/>
  <c r="K9" i="3"/>
  <c r="K10" i="3"/>
  <c r="M10" i="3"/>
  <c r="K11" i="3"/>
  <c r="K12" i="3"/>
  <c r="K13" i="3"/>
  <c r="K746" i="3"/>
  <c r="L746" i="3"/>
  <c r="N746" i="3"/>
  <c r="K747" i="3"/>
  <c r="L747" i="3"/>
  <c r="N747" i="3"/>
  <c r="K748" i="3"/>
  <c r="L748" i="3"/>
  <c r="N748" i="3"/>
  <c r="K749" i="3"/>
  <c r="L749" i="3"/>
  <c r="N749" i="3"/>
  <c r="K750" i="3"/>
  <c r="L750" i="3"/>
  <c r="N750" i="3"/>
  <c r="K751" i="3"/>
  <c r="L751" i="3"/>
  <c r="N751" i="3"/>
  <c r="K752" i="3"/>
  <c r="L752" i="3"/>
  <c r="N752" i="3"/>
  <c r="H752" i="3"/>
  <c r="H751" i="3"/>
  <c r="H750" i="3"/>
  <c r="H749" i="3"/>
  <c r="H748" i="3"/>
  <c r="H747" i="3"/>
  <c r="H746" i="3"/>
  <c r="M747" i="3" l="1"/>
  <c r="M752" i="3"/>
  <c r="M750" i="3"/>
  <c r="M749" i="3"/>
  <c r="M748" i="3"/>
  <c r="M751" i="3"/>
  <c r="M746" i="3"/>
  <c r="N715" i="3" l="1"/>
  <c r="N714" i="3"/>
  <c r="N713" i="3"/>
  <c r="N712" i="3"/>
  <c r="N711" i="3"/>
  <c r="N710" i="3"/>
  <c r="N68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20" i="3"/>
  <c r="N619" i="3"/>
  <c r="N618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477" i="3"/>
  <c r="N476" i="3"/>
  <c r="N457" i="3"/>
  <c r="N424" i="3"/>
  <c r="N423" i="3"/>
  <c r="N422" i="3"/>
  <c r="N419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1" i="3"/>
  <c r="N399" i="3"/>
  <c r="N398" i="3"/>
  <c r="N396" i="3"/>
  <c r="N395" i="3"/>
  <c r="N394" i="3"/>
  <c r="N393" i="3"/>
  <c r="N392" i="3"/>
  <c r="N390" i="3"/>
  <c r="N389" i="3"/>
  <c r="N388" i="3"/>
  <c r="N387" i="3"/>
  <c r="N386" i="3"/>
  <c r="N385" i="3"/>
  <c r="N384" i="3"/>
  <c r="N383" i="3"/>
  <c r="N373" i="3"/>
  <c r="N369" i="3"/>
  <c r="N368" i="3"/>
  <c r="N367" i="3"/>
  <c r="N366" i="3"/>
  <c r="N359" i="3"/>
  <c r="N235" i="3"/>
  <c r="N222" i="3"/>
  <c r="N221" i="3"/>
  <c r="N137" i="3"/>
  <c r="N136" i="3"/>
  <c r="N135" i="3"/>
  <c r="N134" i="3"/>
  <c r="N130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80" i="3"/>
  <c r="N79" i="3"/>
  <c r="N78" i="3"/>
  <c r="N77" i="3"/>
  <c r="N76" i="3"/>
  <c r="N75" i="3"/>
  <c r="N74" i="3"/>
  <c r="N72" i="3"/>
  <c r="N71" i="3"/>
  <c r="N69" i="3"/>
  <c r="N67" i="3"/>
  <c r="N65" i="3"/>
  <c r="N64" i="3"/>
  <c r="N63" i="3"/>
  <c r="N62" i="3"/>
  <c r="N60" i="3"/>
  <c r="N59" i="3"/>
  <c r="N58" i="3"/>
  <c r="N55" i="3"/>
  <c r="N54" i="3"/>
  <c r="N50" i="3"/>
  <c r="N48" i="3"/>
  <c r="N46" i="3"/>
  <c r="N45" i="3"/>
  <c r="N42" i="3"/>
  <c r="N39" i="3"/>
  <c r="N37" i="3"/>
  <c r="N34" i="3"/>
  <c r="N33" i="3"/>
  <c r="N31" i="3"/>
  <c r="N29" i="3"/>
  <c r="N28" i="3"/>
  <c r="N27" i="3"/>
  <c r="N26" i="3"/>
  <c r="N23" i="3"/>
  <c r="N19" i="3"/>
  <c r="N18" i="3"/>
  <c r="N17" i="3"/>
  <c r="N16" i="3"/>
  <c r="L715" i="3"/>
  <c r="L714" i="3"/>
  <c r="L713" i="3"/>
  <c r="L712" i="3"/>
  <c r="L711" i="3"/>
  <c r="L710" i="3"/>
  <c r="L687" i="3"/>
  <c r="L666" i="3"/>
  <c r="L665" i="3"/>
  <c r="L664" i="3"/>
  <c r="L663" i="3"/>
  <c r="L662" i="3"/>
  <c r="L661" i="3"/>
  <c r="L660" i="3"/>
  <c r="L659" i="3"/>
  <c r="L658" i="3"/>
  <c r="L657" i="3"/>
  <c r="L656" i="3"/>
  <c r="L655" i="3"/>
  <c r="L620" i="3"/>
  <c r="L619" i="3"/>
  <c r="L618" i="3"/>
  <c r="L580" i="3"/>
  <c r="L579" i="3"/>
  <c r="L578" i="3"/>
  <c r="L577" i="3"/>
  <c r="L576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60" i="3"/>
  <c r="L559" i="3"/>
  <c r="L558" i="3"/>
  <c r="L557" i="3"/>
  <c r="L556" i="3"/>
  <c r="L555" i="3"/>
  <c r="L554" i="3"/>
  <c r="L553" i="3"/>
  <c r="L552" i="3"/>
  <c r="L551" i="3"/>
  <c r="L550" i="3"/>
  <c r="L549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477" i="3"/>
  <c r="L476" i="3"/>
  <c r="L457" i="3"/>
  <c r="L424" i="3"/>
  <c r="L423" i="3"/>
  <c r="L422" i="3"/>
  <c r="L419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1" i="3"/>
  <c r="L399" i="3"/>
  <c r="L398" i="3"/>
  <c r="L396" i="3"/>
  <c r="L395" i="3"/>
  <c r="L394" i="3"/>
  <c r="L393" i="3"/>
  <c r="L392" i="3"/>
  <c r="L390" i="3"/>
  <c r="L389" i="3"/>
  <c r="L388" i="3"/>
  <c r="L387" i="3"/>
  <c r="L386" i="3"/>
  <c r="L385" i="3"/>
  <c r="L384" i="3"/>
  <c r="L383" i="3"/>
  <c r="L373" i="3"/>
  <c r="L369" i="3"/>
  <c r="L368" i="3"/>
  <c r="L367" i="3"/>
  <c r="L366" i="3"/>
  <c r="L359" i="3"/>
  <c r="L235" i="3"/>
  <c r="L222" i="3"/>
  <c r="L221" i="3"/>
  <c r="L137" i="3"/>
  <c r="L136" i="3"/>
  <c r="L135" i="3"/>
  <c r="L134" i="3"/>
  <c r="L130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80" i="3"/>
  <c r="L79" i="3"/>
  <c r="L78" i="3"/>
  <c r="L77" i="3"/>
  <c r="L76" i="3"/>
  <c r="L75" i="3"/>
  <c r="L74" i="3"/>
  <c r="L72" i="3"/>
  <c r="L71" i="3"/>
  <c r="L69" i="3"/>
  <c r="L67" i="3"/>
  <c r="L65" i="3"/>
  <c r="L64" i="3"/>
  <c r="L63" i="3"/>
  <c r="L62" i="3"/>
  <c r="L60" i="3"/>
  <c r="L59" i="3"/>
  <c r="L58" i="3"/>
  <c r="L55" i="3"/>
  <c r="L54" i="3"/>
  <c r="L50" i="3"/>
  <c r="L48" i="3"/>
  <c r="L46" i="3"/>
  <c r="L45" i="3"/>
  <c r="L42" i="3"/>
  <c r="L39" i="3"/>
  <c r="L37" i="3"/>
  <c r="L34" i="3"/>
  <c r="L33" i="3"/>
  <c r="L31" i="3"/>
  <c r="L29" i="3"/>
  <c r="L28" i="3"/>
  <c r="L27" i="3"/>
  <c r="L26" i="3"/>
  <c r="L23" i="3"/>
  <c r="L19" i="3"/>
  <c r="L18" i="3"/>
  <c r="L17" i="3"/>
  <c r="L16" i="3"/>
  <c r="N533" i="3"/>
  <c r="N532" i="3"/>
  <c r="N531" i="3"/>
  <c r="N530" i="3"/>
  <c r="N529" i="3"/>
  <c r="N528" i="3"/>
  <c r="N527" i="3"/>
  <c r="N526" i="3"/>
  <c r="N500" i="3"/>
  <c r="N499" i="3"/>
  <c r="N498" i="3"/>
  <c r="N478" i="3"/>
  <c r="N465" i="3"/>
  <c r="N464" i="3"/>
  <c r="N463" i="3"/>
  <c r="N462" i="3"/>
  <c r="N461" i="3"/>
  <c r="N460" i="3"/>
  <c r="N459" i="3"/>
  <c r="N458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357" i="3"/>
  <c r="N356" i="3"/>
  <c r="N355" i="3"/>
  <c r="N352" i="3"/>
  <c r="N351" i="3"/>
  <c r="N350" i="3"/>
  <c r="N349" i="3"/>
  <c r="N348" i="3"/>
  <c r="N347" i="3"/>
  <c r="N346" i="3"/>
  <c r="N345" i="3"/>
  <c r="N269" i="3"/>
  <c r="N267" i="3"/>
  <c r="N266" i="3"/>
  <c r="N265" i="3"/>
  <c r="N264" i="3"/>
  <c r="N263" i="3"/>
  <c r="N262" i="3"/>
  <c r="N261" i="3"/>
  <c r="N260" i="3"/>
  <c r="N259" i="3"/>
  <c r="N258" i="3"/>
  <c r="N256" i="3"/>
  <c r="N255" i="3"/>
  <c r="N254" i="3"/>
  <c r="N253" i="3"/>
  <c r="N252" i="3"/>
  <c r="N251" i="3"/>
  <c r="N250" i="3"/>
  <c r="N249" i="3"/>
  <c r="N248" i="3"/>
  <c r="N247" i="3"/>
  <c r="N246" i="3"/>
  <c r="N242" i="3"/>
  <c r="N241" i="3"/>
  <c r="N240" i="3"/>
  <c r="N239" i="3"/>
  <c r="N238" i="3"/>
  <c r="N237" i="3"/>
  <c r="N236" i="3"/>
  <c r="N234" i="3"/>
  <c r="N224" i="3"/>
  <c r="N213" i="3"/>
  <c r="L533" i="3"/>
  <c r="L532" i="3"/>
  <c r="L531" i="3"/>
  <c r="L530" i="3"/>
  <c r="L529" i="3"/>
  <c r="L528" i="3"/>
  <c r="L527" i="3"/>
  <c r="L526" i="3"/>
  <c r="L500" i="3"/>
  <c r="L499" i="3"/>
  <c r="L498" i="3"/>
  <c r="L478" i="3"/>
  <c r="L465" i="3"/>
  <c r="L464" i="3"/>
  <c r="L463" i="3"/>
  <c r="L462" i="3"/>
  <c r="L461" i="3"/>
  <c r="L460" i="3"/>
  <c r="L459" i="3"/>
  <c r="L458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357" i="3"/>
  <c r="L356" i="3"/>
  <c r="L355" i="3"/>
  <c r="L352" i="3"/>
  <c r="L351" i="3"/>
  <c r="L350" i="3"/>
  <c r="L349" i="3"/>
  <c r="L348" i="3"/>
  <c r="L347" i="3"/>
  <c r="L346" i="3"/>
  <c r="L345" i="3"/>
  <c r="L269" i="3"/>
  <c r="L267" i="3"/>
  <c r="L266" i="3"/>
  <c r="L265" i="3"/>
  <c r="L264" i="3"/>
  <c r="L263" i="3"/>
  <c r="L262" i="3"/>
  <c r="L261" i="3"/>
  <c r="L260" i="3"/>
  <c r="L259" i="3"/>
  <c r="L258" i="3"/>
  <c r="L256" i="3"/>
  <c r="L255" i="3"/>
  <c r="L254" i="3"/>
  <c r="L253" i="3"/>
  <c r="L252" i="3"/>
  <c r="L251" i="3"/>
  <c r="L250" i="3"/>
  <c r="L249" i="3"/>
  <c r="L248" i="3"/>
  <c r="L247" i="3"/>
  <c r="L246" i="3"/>
  <c r="L242" i="3"/>
  <c r="L241" i="3"/>
  <c r="L240" i="3"/>
  <c r="L239" i="3"/>
  <c r="L238" i="3"/>
  <c r="L237" i="3"/>
  <c r="L236" i="3"/>
  <c r="L234" i="3"/>
  <c r="L224" i="3"/>
  <c r="L213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S624" i="3" s="1"/>
  <c r="H625" i="3"/>
  <c r="S625" i="3" s="1"/>
  <c r="H626" i="3"/>
  <c r="S626" i="3" s="1"/>
  <c r="H627" i="3"/>
  <c r="H628" i="3"/>
  <c r="H629" i="3"/>
  <c r="S629" i="3" s="1"/>
  <c r="H630" i="3"/>
  <c r="S630" i="3" s="1"/>
  <c r="H631" i="3"/>
  <c r="S631" i="3" s="1"/>
  <c r="H632" i="3"/>
  <c r="S632" i="3" s="1"/>
  <c r="H633" i="3"/>
  <c r="H634" i="3"/>
  <c r="H635" i="3"/>
  <c r="H636" i="3"/>
  <c r="S636" i="3" s="1"/>
  <c r="H637" i="3"/>
  <c r="S637" i="3" s="1"/>
  <c r="H638" i="3"/>
  <c r="S638" i="3" s="1"/>
  <c r="H639" i="3"/>
  <c r="H640" i="3"/>
  <c r="H641" i="3"/>
  <c r="H642" i="3"/>
  <c r="S642" i="3" s="1"/>
  <c r="H643" i="3"/>
  <c r="S643" i="3" s="1"/>
  <c r="H644" i="3"/>
  <c r="S644" i="3" s="1"/>
  <c r="H645" i="3"/>
  <c r="H646" i="3"/>
  <c r="S646" i="3" s="1"/>
  <c r="H647" i="3"/>
  <c r="S647" i="3" s="1"/>
  <c r="H648" i="3"/>
  <c r="H649" i="3"/>
  <c r="S649" i="3" s="1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S668" i="3" s="1"/>
  <c r="H669" i="3"/>
  <c r="H670" i="3"/>
  <c r="H671" i="3"/>
  <c r="H672" i="3"/>
  <c r="S672" i="3" s="1"/>
  <c r="H673" i="3"/>
  <c r="H674" i="3"/>
  <c r="H675" i="3"/>
  <c r="S675" i="3" s="1"/>
  <c r="H676" i="3"/>
  <c r="S676" i="3" s="1"/>
  <c r="H677" i="3"/>
  <c r="S677" i="3" s="1"/>
  <c r="H678" i="3"/>
  <c r="S678" i="3" s="1"/>
  <c r="H679" i="3"/>
  <c r="S679" i="3" s="1"/>
  <c r="H680" i="3"/>
  <c r="S680" i="3" s="1"/>
  <c r="H681" i="3"/>
  <c r="S681" i="3" s="1"/>
  <c r="H682" i="3"/>
  <c r="S682" i="3" s="1"/>
  <c r="H683" i="3"/>
  <c r="S683" i="3" s="1"/>
  <c r="H684" i="3"/>
  <c r="S684" i="3" s="1"/>
  <c r="H685" i="3"/>
  <c r="S685" i="3" s="1"/>
  <c r="H686" i="3"/>
  <c r="S686" i="3" s="1"/>
  <c r="H687" i="3"/>
  <c r="H688" i="3"/>
  <c r="S688" i="3" s="1"/>
  <c r="H689" i="3"/>
  <c r="S689" i="3" s="1"/>
  <c r="H690" i="3"/>
  <c r="S690" i="3" s="1"/>
  <c r="H691" i="3"/>
  <c r="S691" i="3" s="1"/>
  <c r="H692" i="3"/>
  <c r="S692" i="3" s="1"/>
  <c r="H693" i="3"/>
  <c r="S693" i="3" s="1"/>
  <c r="H694" i="3"/>
  <c r="S694" i="3" s="1"/>
  <c r="H695" i="3"/>
  <c r="S695" i="3" s="1"/>
  <c r="H696" i="3"/>
  <c r="H697" i="3"/>
  <c r="H698" i="3"/>
  <c r="S698" i="3" s="1"/>
  <c r="H699" i="3"/>
  <c r="S699" i="3" s="1"/>
  <c r="H700" i="3"/>
  <c r="H701" i="3"/>
  <c r="H702" i="3"/>
  <c r="H703" i="3"/>
  <c r="H704" i="3"/>
  <c r="H705" i="3"/>
  <c r="S705" i="3" s="1"/>
  <c r="H706" i="3"/>
  <c r="S706" i="3" s="1"/>
  <c r="H707" i="3"/>
  <c r="S707" i="3" s="1"/>
  <c r="H708" i="3"/>
  <c r="S708" i="3" s="1"/>
  <c r="H709" i="3"/>
  <c r="S709" i="3" s="1"/>
  <c r="H710" i="3"/>
  <c r="H711" i="3"/>
  <c r="H712" i="3"/>
  <c r="H713" i="3"/>
  <c r="H714" i="3"/>
  <c r="H715" i="3"/>
  <c r="H716" i="3"/>
  <c r="S716" i="3" s="1"/>
  <c r="H717" i="3"/>
  <c r="S717" i="3" s="1"/>
  <c r="H718" i="3"/>
  <c r="S718" i="3" s="1"/>
  <c r="H719" i="3"/>
  <c r="S719" i="3" s="1"/>
  <c r="H720" i="3"/>
  <c r="S720" i="3" s="1"/>
  <c r="H721" i="3"/>
  <c r="S721" i="3" s="1"/>
  <c r="H722" i="3"/>
  <c r="S722" i="3" s="1"/>
  <c r="H723" i="3"/>
  <c r="S723" i="3" s="1"/>
  <c r="H724" i="3"/>
  <c r="S724" i="3" s="1"/>
  <c r="H725" i="3"/>
  <c r="S725" i="3" s="1"/>
  <c r="H726" i="3"/>
  <c r="S726" i="3" s="1"/>
  <c r="H727" i="3"/>
  <c r="S727" i="3" s="1"/>
  <c r="H728" i="3"/>
  <c r="S728" i="3" s="1"/>
  <c r="H729" i="3"/>
  <c r="S729" i="3" s="1"/>
  <c r="H730" i="3"/>
  <c r="S730" i="3" s="1"/>
  <c r="H731" i="3"/>
  <c r="S731" i="3" s="1"/>
  <c r="H732" i="3"/>
  <c r="S732" i="3" s="1"/>
  <c r="H733" i="3"/>
  <c r="S733" i="3" s="1"/>
  <c r="H734" i="3"/>
  <c r="S734" i="3" s="1"/>
  <c r="H735" i="3"/>
  <c r="S735" i="3" s="1"/>
  <c r="H736" i="3"/>
  <c r="S736" i="3" s="1"/>
  <c r="H737" i="3"/>
  <c r="H738" i="3"/>
  <c r="H739" i="3"/>
  <c r="H740" i="3"/>
  <c r="H741" i="3"/>
  <c r="H742" i="3"/>
  <c r="H743" i="3"/>
  <c r="H744" i="3"/>
  <c r="Q744" i="3" s="1"/>
  <c r="H745" i="3"/>
  <c r="H498" i="3"/>
  <c r="M675" i="3" l="1"/>
  <c r="M627" i="3"/>
  <c r="M603" i="3"/>
  <c r="M735" i="3"/>
  <c r="M579" i="3"/>
  <c r="M567" i="3"/>
  <c r="M543" i="3"/>
  <c r="M687" i="3"/>
  <c r="M651" i="3"/>
  <c r="M615" i="3"/>
  <c r="M555" i="3"/>
  <c r="M639" i="3"/>
  <c r="M699" i="3"/>
  <c r="M531" i="3"/>
  <c r="M498" i="3"/>
  <c r="M546" i="3"/>
  <c r="M558" i="3"/>
  <c r="M582" i="3"/>
  <c r="M606" i="3"/>
  <c r="M522" i="3"/>
  <c r="M594" i="3"/>
  <c r="M510" i="3"/>
  <c r="M519" i="3"/>
  <c r="M507" i="3"/>
  <c r="M502" i="3"/>
  <c r="M514" i="3"/>
  <c r="M526" i="3"/>
  <c r="M538" i="3"/>
  <c r="M550" i="3"/>
  <c r="M562" i="3"/>
  <c r="M574" i="3"/>
  <c r="M586" i="3"/>
  <c r="M598" i="3"/>
  <c r="M610" i="3"/>
  <c r="M622" i="3"/>
  <c r="M634" i="3"/>
  <c r="M646" i="3"/>
  <c r="M658" i="3"/>
  <c r="M670" i="3"/>
  <c r="M682" i="3"/>
  <c r="M642" i="3"/>
  <c r="M726" i="3"/>
  <c r="M630" i="3"/>
  <c r="M690" i="3"/>
  <c r="M666" i="3"/>
  <c r="M694" i="3"/>
  <c r="M706" i="3"/>
  <c r="M718" i="3"/>
  <c r="M730" i="3"/>
  <c r="M742" i="3"/>
  <c r="M654" i="3"/>
  <c r="M738" i="3"/>
  <c r="M509" i="3"/>
  <c r="M521" i="3"/>
  <c r="M533" i="3"/>
  <c r="M545" i="3"/>
  <c r="M557" i="3"/>
  <c r="M569" i="3"/>
  <c r="M581" i="3"/>
  <c r="M593" i="3"/>
  <c r="M605" i="3"/>
  <c r="M617" i="3"/>
  <c r="M629" i="3"/>
  <c r="M641" i="3"/>
  <c r="M653" i="3"/>
  <c r="M665" i="3"/>
  <c r="M677" i="3"/>
  <c r="M689" i="3"/>
  <c r="M701" i="3"/>
  <c r="M713" i="3"/>
  <c r="M725" i="3"/>
  <c r="M737" i="3"/>
  <c r="M551" i="3"/>
  <c r="M635" i="3"/>
  <c r="M743" i="3"/>
  <c r="M527" i="3"/>
  <c r="M570" i="3"/>
  <c r="M503" i="3"/>
  <c r="M515" i="3"/>
  <c r="M539" i="3"/>
  <c r="M563" i="3"/>
  <c r="M575" i="3"/>
  <c r="M587" i="3"/>
  <c r="M599" i="3"/>
  <c r="M611" i="3"/>
  <c r="M623" i="3"/>
  <c r="M647" i="3"/>
  <c r="M659" i="3"/>
  <c r="M671" i="3"/>
  <c r="M683" i="3"/>
  <c r="M695" i="3"/>
  <c r="M707" i="3"/>
  <c r="M719" i="3"/>
  <c r="M731" i="3"/>
  <c r="M618" i="3"/>
  <c r="M534" i="3"/>
  <c r="M734" i="3"/>
  <c r="M722" i="3"/>
  <c r="M710" i="3"/>
  <c r="M686" i="3"/>
  <c r="M674" i="3"/>
  <c r="M662" i="3"/>
  <c r="M650" i="3"/>
  <c r="M638" i="3"/>
  <c r="M626" i="3"/>
  <c r="M614" i="3"/>
  <c r="M590" i="3"/>
  <c r="M506" i="3"/>
  <c r="M508" i="3"/>
  <c r="M520" i="3"/>
  <c r="M532" i="3"/>
  <c r="M544" i="3"/>
  <c r="M556" i="3"/>
  <c r="M568" i="3"/>
  <c r="M580" i="3"/>
  <c r="M592" i="3"/>
  <c r="M604" i="3"/>
  <c r="M616" i="3"/>
  <c r="M628" i="3"/>
  <c r="M640" i="3"/>
  <c r="M652" i="3"/>
  <c r="M664" i="3"/>
  <c r="M676" i="3"/>
  <c r="M688" i="3"/>
  <c r="M700" i="3"/>
  <c r="M712" i="3"/>
  <c r="M724" i="3"/>
  <c r="M736" i="3"/>
  <c r="M723" i="3"/>
  <c r="M714" i="3"/>
  <c r="M711" i="3"/>
  <c r="M702" i="3"/>
  <c r="M698" i="3"/>
  <c r="M678" i="3"/>
  <c r="M663" i="3"/>
  <c r="M602" i="3"/>
  <c r="M591" i="3"/>
  <c r="M578" i="3"/>
  <c r="M566" i="3"/>
  <c r="M554" i="3"/>
  <c r="M542" i="3"/>
  <c r="M530" i="3"/>
  <c r="M518" i="3"/>
  <c r="M744" i="3"/>
  <c r="M732" i="3"/>
  <c r="M720" i="3"/>
  <c r="M708" i="3"/>
  <c r="M696" i="3"/>
  <c r="M684" i="3"/>
  <c r="M672" i="3"/>
  <c r="M660" i="3"/>
  <c r="M648" i="3"/>
  <c r="M636" i="3"/>
  <c r="M624" i="3"/>
  <c r="M612" i="3"/>
  <c r="M600" i="3"/>
  <c r="M588" i="3"/>
  <c r="M576" i="3"/>
  <c r="M564" i="3"/>
  <c r="M552" i="3"/>
  <c r="M540" i="3"/>
  <c r="M528" i="3"/>
  <c r="M516" i="3"/>
  <c r="M504" i="3"/>
  <c r="M499" i="3"/>
  <c r="M511" i="3"/>
  <c r="M523" i="3"/>
  <c r="M535" i="3"/>
  <c r="M547" i="3"/>
  <c r="M559" i="3"/>
  <c r="M571" i="3"/>
  <c r="M583" i="3"/>
  <c r="M595" i="3"/>
  <c r="M607" i="3"/>
  <c r="M619" i="3"/>
  <c r="M631" i="3"/>
  <c r="M643" i="3"/>
  <c r="M655" i="3"/>
  <c r="M667" i="3"/>
  <c r="M679" i="3"/>
  <c r="M691" i="3"/>
  <c r="M703" i="3"/>
  <c r="M715" i="3"/>
  <c r="M727" i="3"/>
  <c r="M739" i="3"/>
  <c r="M512" i="3"/>
  <c r="M608" i="3"/>
  <c r="M728" i="3"/>
  <c r="M500" i="3"/>
  <c r="M524" i="3"/>
  <c r="M536" i="3"/>
  <c r="M548" i="3"/>
  <c r="M560" i="3"/>
  <c r="M572" i="3"/>
  <c r="M584" i="3"/>
  <c r="M596" i="3"/>
  <c r="M620" i="3"/>
  <c r="M632" i="3"/>
  <c r="M644" i="3"/>
  <c r="M656" i="3"/>
  <c r="M668" i="3"/>
  <c r="M680" i="3"/>
  <c r="M692" i="3"/>
  <c r="M704" i="3"/>
  <c r="M716" i="3"/>
  <c r="M740" i="3"/>
  <c r="M501" i="3"/>
  <c r="M513" i="3"/>
  <c r="M525" i="3"/>
  <c r="M537" i="3"/>
  <c r="M549" i="3"/>
  <c r="M561" i="3"/>
  <c r="M573" i="3"/>
  <c r="M585" i="3"/>
  <c r="M597" i="3"/>
  <c r="M609" i="3"/>
  <c r="M621" i="3"/>
  <c r="M633" i="3"/>
  <c r="M645" i="3"/>
  <c r="M657" i="3"/>
  <c r="M669" i="3"/>
  <c r="M681" i="3"/>
  <c r="M693" i="3"/>
  <c r="M705" i="3"/>
  <c r="M717" i="3"/>
  <c r="M729" i="3"/>
  <c r="M741" i="3"/>
  <c r="M505" i="3"/>
  <c r="M517" i="3"/>
  <c r="M529" i="3"/>
  <c r="M541" i="3"/>
  <c r="M553" i="3"/>
  <c r="M565" i="3"/>
  <c r="M577" i="3"/>
  <c r="M589" i="3"/>
  <c r="M601" i="3"/>
  <c r="M613" i="3"/>
  <c r="M625" i="3"/>
  <c r="M637" i="3"/>
  <c r="M649" i="3"/>
  <c r="M661" i="3"/>
  <c r="M673" i="3"/>
  <c r="M685" i="3"/>
  <c r="M697" i="3"/>
  <c r="M709" i="3"/>
  <c r="M721" i="3"/>
  <c r="M733" i="3"/>
  <c r="M745" i="3"/>
  <c r="N344" i="3" l="1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33" i="3"/>
  <c r="N232" i="3"/>
  <c r="N231" i="3"/>
  <c r="N229" i="3"/>
  <c r="N228" i="3"/>
  <c r="N227" i="3"/>
  <c r="N226" i="3"/>
  <c r="N225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199" i="3"/>
  <c r="N181" i="3"/>
  <c r="N180" i="3"/>
  <c r="N179" i="3"/>
  <c r="N178" i="3"/>
  <c r="N177" i="3"/>
  <c r="N176" i="3"/>
  <c r="N175" i="3"/>
  <c r="N174" i="3"/>
  <c r="N173" i="3"/>
  <c r="N172" i="3"/>
  <c r="N171" i="3"/>
  <c r="N169" i="3"/>
  <c r="N168" i="3"/>
  <c r="N167" i="3"/>
  <c r="N166" i="3"/>
  <c r="N165" i="3"/>
  <c r="N164" i="3"/>
  <c r="N133" i="3"/>
  <c r="N132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73" i="3"/>
  <c r="N70" i="3"/>
  <c r="N68" i="3"/>
  <c r="N66" i="3"/>
  <c r="N61" i="3"/>
  <c r="N57" i="3"/>
  <c r="N56" i="3"/>
  <c r="N53" i="3"/>
  <c r="N52" i="3"/>
  <c r="N51" i="3"/>
  <c r="N49" i="3"/>
  <c r="N47" i="3"/>
  <c r="N44" i="3"/>
  <c r="N43" i="3"/>
  <c r="N40" i="3"/>
  <c r="N38" i="3"/>
  <c r="N36" i="3"/>
  <c r="N35" i="3"/>
  <c r="N32" i="3"/>
  <c r="N30" i="3"/>
  <c r="N25" i="3"/>
  <c r="N24" i="3"/>
  <c r="N22" i="3"/>
  <c r="N21" i="3"/>
  <c r="N20" i="3"/>
  <c r="N14" i="3"/>
  <c r="N3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33" i="3"/>
  <c r="L232" i="3"/>
  <c r="L231" i="3"/>
  <c r="L229" i="3"/>
  <c r="L228" i="3"/>
  <c r="L227" i="3"/>
  <c r="L226" i="3"/>
  <c r="L225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199" i="3"/>
  <c r="L181" i="3"/>
  <c r="L180" i="3"/>
  <c r="L179" i="3"/>
  <c r="L178" i="3"/>
  <c r="L177" i="3"/>
  <c r="L176" i="3"/>
  <c r="L175" i="3"/>
  <c r="L174" i="3"/>
  <c r="L173" i="3"/>
  <c r="L172" i="3"/>
  <c r="L171" i="3"/>
  <c r="L169" i="3"/>
  <c r="L168" i="3"/>
  <c r="L167" i="3"/>
  <c r="L166" i="3"/>
  <c r="L165" i="3"/>
  <c r="L164" i="3"/>
  <c r="L133" i="3"/>
  <c r="L132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73" i="3"/>
  <c r="L70" i="3"/>
  <c r="L68" i="3"/>
  <c r="L66" i="3"/>
  <c r="L61" i="3"/>
  <c r="L57" i="3"/>
  <c r="L56" i="3"/>
  <c r="L53" i="3"/>
  <c r="L52" i="3"/>
  <c r="L51" i="3"/>
  <c r="L49" i="3"/>
  <c r="L47" i="3"/>
  <c r="L44" i="3"/>
  <c r="L43" i="3"/>
  <c r="L40" i="3"/>
  <c r="L38" i="3"/>
  <c r="L36" i="3"/>
  <c r="L35" i="3"/>
  <c r="L32" i="3"/>
  <c r="L30" i="3"/>
  <c r="L25" i="3"/>
  <c r="L24" i="3"/>
  <c r="L22" i="3"/>
  <c r="L21" i="3"/>
  <c r="L20" i="3"/>
  <c r="L14" i="3"/>
  <c r="L3" i="3"/>
  <c r="N2" i="3"/>
  <c r="L2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H345" i="3"/>
  <c r="M345" i="3" s="1"/>
  <c r="H346" i="3"/>
  <c r="M346" i="3" s="1"/>
  <c r="H347" i="3"/>
  <c r="M347" i="3" s="1"/>
  <c r="H348" i="3"/>
  <c r="M348" i="3" s="1"/>
  <c r="H349" i="3"/>
  <c r="M349" i="3" s="1"/>
  <c r="H350" i="3"/>
  <c r="M350" i="3" s="1"/>
  <c r="H351" i="3"/>
  <c r="M351" i="3" s="1"/>
  <c r="H352" i="3"/>
  <c r="M352" i="3" s="1"/>
  <c r="H353" i="3"/>
  <c r="S353" i="3" s="1"/>
  <c r="H354" i="3"/>
  <c r="S354" i="3" s="1"/>
  <c r="H355" i="3"/>
  <c r="M355" i="3" s="1"/>
  <c r="H356" i="3"/>
  <c r="M356" i="3" s="1"/>
  <c r="H357" i="3"/>
  <c r="M357" i="3" s="1"/>
  <c r="H358" i="3"/>
  <c r="S358" i="3" s="1"/>
  <c r="H359" i="3"/>
  <c r="M359" i="3" s="1"/>
  <c r="H360" i="3"/>
  <c r="S360" i="3" s="1"/>
  <c r="H361" i="3"/>
  <c r="S361" i="3" s="1"/>
  <c r="H362" i="3"/>
  <c r="S362" i="3" s="1"/>
  <c r="H363" i="3"/>
  <c r="H364" i="3"/>
  <c r="S364" i="3" s="1"/>
  <c r="H365" i="3"/>
  <c r="H366" i="3"/>
  <c r="M366" i="3" s="1"/>
  <c r="H367" i="3"/>
  <c r="M367" i="3" s="1"/>
  <c r="H368" i="3"/>
  <c r="M368" i="3" s="1"/>
  <c r="H369" i="3"/>
  <c r="M369" i="3" s="1"/>
  <c r="H370" i="3"/>
  <c r="S370" i="3" s="1"/>
  <c r="H371" i="3"/>
  <c r="H372" i="3"/>
  <c r="H373" i="3"/>
  <c r="M373" i="3" s="1"/>
  <c r="H374" i="3"/>
  <c r="H375" i="3"/>
  <c r="H376" i="3"/>
  <c r="H377" i="3"/>
  <c r="H378" i="3"/>
  <c r="H379" i="3"/>
  <c r="H380" i="3"/>
  <c r="H381" i="3"/>
  <c r="H382" i="3"/>
  <c r="H383" i="3"/>
  <c r="M383" i="3" s="1"/>
  <c r="H384" i="3"/>
  <c r="M384" i="3" s="1"/>
  <c r="H385" i="3"/>
  <c r="M385" i="3" s="1"/>
  <c r="H386" i="3"/>
  <c r="M386" i="3" s="1"/>
  <c r="H387" i="3"/>
  <c r="M387" i="3" s="1"/>
  <c r="H388" i="3"/>
  <c r="M388" i="3" s="1"/>
  <c r="H389" i="3"/>
  <c r="M389" i="3" s="1"/>
  <c r="H390" i="3"/>
  <c r="M390" i="3" s="1"/>
  <c r="H391" i="3"/>
  <c r="S391" i="3" s="1"/>
  <c r="H392" i="3"/>
  <c r="M392" i="3" s="1"/>
  <c r="H393" i="3"/>
  <c r="M393" i="3" s="1"/>
  <c r="H394" i="3"/>
  <c r="M394" i="3" s="1"/>
  <c r="H395" i="3"/>
  <c r="M395" i="3" s="1"/>
  <c r="H396" i="3"/>
  <c r="M396" i="3" s="1"/>
  <c r="H397" i="3"/>
  <c r="M397" i="3" s="1"/>
  <c r="H398" i="3"/>
  <c r="M398" i="3" s="1"/>
  <c r="H399" i="3"/>
  <c r="M399" i="3" s="1"/>
  <c r="H400" i="3"/>
  <c r="M400" i="3" s="1"/>
  <c r="H401" i="3"/>
  <c r="M401" i="3" s="1"/>
  <c r="H402" i="3"/>
  <c r="M402" i="3" s="1"/>
  <c r="H403" i="3"/>
  <c r="M403" i="3" s="1"/>
  <c r="H404" i="3"/>
  <c r="M404" i="3" s="1"/>
  <c r="H405" i="3"/>
  <c r="M405" i="3" s="1"/>
  <c r="H406" i="3"/>
  <c r="M406" i="3" s="1"/>
  <c r="H407" i="3"/>
  <c r="M407" i="3" s="1"/>
  <c r="H408" i="3"/>
  <c r="M408" i="3" s="1"/>
  <c r="H409" i="3"/>
  <c r="M409" i="3" s="1"/>
  <c r="H410" i="3"/>
  <c r="M410" i="3" s="1"/>
  <c r="H411" i="3"/>
  <c r="M411" i="3" s="1"/>
  <c r="H412" i="3"/>
  <c r="M412" i="3" s="1"/>
  <c r="H413" i="3"/>
  <c r="M413" i="3" s="1"/>
  <c r="H414" i="3"/>
  <c r="M414" i="3" s="1"/>
  <c r="H415" i="3"/>
  <c r="M415" i="3" s="1"/>
  <c r="H416" i="3"/>
  <c r="M416" i="3" s="1"/>
  <c r="H417" i="3"/>
  <c r="M417" i="3" s="1"/>
  <c r="H418" i="3"/>
  <c r="M418" i="3" s="1"/>
  <c r="H419" i="3"/>
  <c r="M419" i="3" s="1"/>
  <c r="H420" i="3"/>
  <c r="M420" i="3" s="1"/>
  <c r="H421" i="3"/>
  <c r="M421" i="3" s="1"/>
  <c r="H422" i="3"/>
  <c r="M422" i="3" s="1"/>
  <c r="H423" i="3"/>
  <c r="M423" i="3" s="1"/>
  <c r="H424" i="3"/>
  <c r="M424" i="3" s="1"/>
  <c r="H425" i="3"/>
  <c r="M425" i="3" s="1"/>
  <c r="H426" i="3"/>
  <c r="M426" i="3" s="1"/>
  <c r="H427" i="3"/>
  <c r="M427" i="3" s="1"/>
  <c r="H428" i="3"/>
  <c r="M428" i="3" s="1"/>
  <c r="H429" i="3"/>
  <c r="M429" i="3" s="1"/>
  <c r="H430" i="3"/>
  <c r="M430" i="3" s="1"/>
  <c r="H431" i="3"/>
  <c r="M431" i="3" s="1"/>
  <c r="H432" i="3"/>
  <c r="M432" i="3" s="1"/>
  <c r="H433" i="3"/>
  <c r="M433" i="3" s="1"/>
  <c r="H434" i="3"/>
  <c r="M434" i="3" s="1"/>
  <c r="H435" i="3"/>
  <c r="M435" i="3" s="1"/>
  <c r="H436" i="3"/>
  <c r="M436" i="3" s="1"/>
  <c r="H437" i="3"/>
  <c r="M437" i="3" s="1"/>
  <c r="H438" i="3"/>
  <c r="M438" i="3" s="1"/>
  <c r="H439" i="3"/>
  <c r="M439" i="3" s="1"/>
  <c r="H440" i="3"/>
  <c r="M440" i="3" s="1"/>
  <c r="H441" i="3"/>
  <c r="M441" i="3" s="1"/>
  <c r="H442" i="3"/>
  <c r="M442" i="3" s="1"/>
  <c r="H443" i="3"/>
  <c r="M443" i="3" s="1"/>
  <c r="H444" i="3"/>
  <c r="M444" i="3" s="1"/>
  <c r="H445" i="3"/>
  <c r="M445" i="3" s="1"/>
  <c r="H446" i="3"/>
  <c r="M446" i="3" s="1"/>
  <c r="H447" i="3"/>
  <c r="M447" i="3" s="1"/>
  <c r="H448" i="3"/>
  <c r="M448" i="3" s="1"/>
  <c r="H449" i="3"/>
  <c r="M449" i="3" s="1"/>
  <c r="H450" i="3"/>
  <c r="M450" i="3" s="1"/>
  <c r="H451" i="3"/>
  <c r="M451" i="3" s="1"/>
  <c r="H452" i="3"/>
  <c r="M452" i="3" s="1"/>
  <c r="H453" i="3"/>
  <c r="M453" i="3" s="1"/>
  <c r="H454" i="3"/>
  <c r="M454" i="3" s="1"/>
  <c r="H455" i="3"/>
  <c r="M455" i="3" s="1"/>
  <c r="H456" i="3"/>
  <c r="M456" i="3" s="1"/>
  <c r="H457" i="3"/>
  <c r="M457" i="3" s="1"/>
  <c r="H458" i="3"/>
  <c r="M458" i="3" s="1"/>
  <c r="H459" i="3"/>
  <c r="M459" i="3" s="1"/>
  <c r="H460" i="3"/>
  <c r="M460" i="3" s="1"/>
  <c r="H461" i="3"/>
  <c r="M461" i="3" s="1"/>
  <c r="H462" i="3"/>
  <c r="M462" i="3" s="1"/>
  <c r="H463" i="3"/>
  <c r="M463" i="3" s="1"/>
  <c r="H464" i="3"/>
  <c r="M464" i="3" s="1"/>
  <c r="H465" i="3"/>
  <c r="M465" i="3" s="1"/>
  <c r="H466" i="3"/>
  <c r="M466" i="3" s="1"/>
  <c r="H467" i="3"/>
  <c r="M467" i="3" s="1"/>
  <c r="H468" i="3"/>
  <c r="M468" i="3" s="1"/>
  <c r="H469" i="3"/>
  <c r="M469" i="3" s="1"/>
  <c r="H470" i="3"/>
  <c r="M470" i="3" s="1"/>
  <c r="H471" i="3"/>
  <c r="M471" i="3" s="1"/>
  <c r="H472" i="3"/>
  <c r="M472" i="3" s="1"/>
  <c r="H473" i="3"/>
  <c r="M473" i="3" s="1"/>
  <c r="H474" i="3"/>
  <c r="M474" i="3" s="1"/>
  <c r="H475" i="3"/>
  <c r="M475" i="3" s="1"/>
  <c r="H476" i="3"/>
  <c r="M476" i="3" s="1"/>
  <c r="H477" i="3"/>
  <c r="M477" i="3" s="1"/>
  <c r="H478" i="3"/>
  <c r="M478" i="3" s="1"/>
  <c r="H479" i="3"/>
  <c r="M479" i="3" s="1"/>
  <c r="H480" i="3"/>
  <c r="S480" i="3" s="1"/>
  <c r="H481" i="3"/>
  <c r="M481" i="3" s="1"/>
  <c r="H482" i="3"/>
  <c r="S482" i="3" s="1"/>
  <c r="H483" i="3"/>
  <c r="M483" i="3" s="1"/>
  <c r="H484" i="3"/>
  <c r="M484" i="3" s="1"/>
  <c r="H485" i="3"/>
  <c r="M485" i="3" s="1"/>
  <c r="H486" i="3"/>
  <c r="M486" i="3" s="1"/>
  <c r="H487" i="3"/>
  <c r="M487" i="3" s="1"/>
  <c r="H488" i="3"/>
  <c r="M488" i="3" s="1"/>
  <c r="H489" i="3"/>
  <c r="M489" i="3" s="1"/>
  <c r="H490" i="3"/>
  <c r="M490" i="3" s="1"/>
  <c r="H491" i="3"/>
  <c r="M491" i="3" s="1"/>
  <c r="H492" i="3"/>
  <c r="M492" i="3" s="1"/>
  <c r="H493" i="3"/>
  <c r="M493" i="3" s="1"/>
  <c r="H494" i="3"/>
  <c r="M494" i="3" s="1"/>
  <c r="H495" i="3"/>
  <c r="M495" i="3" s="1"/>
  <c r="H496" i="3"/>
  <c r="M496" i="3" s="1"/>
  <c r="H497" i="3"/>
  <c r="M497" i="3" s="1"/>
  <c r="M371" i="3" l="1"/>
  <c r="M381" i="3"/>
  <c r="M378" i="3"/>
  <c r="M354" i="3"/>
  <c r="M377" i="3"/>
  <c r="M365" i="3"/>
  <c r="M353" i="3"/>
  <c r="M380" i="3"/>
  <c r="M364" i="3"/>
  <c r="M363" i="3"/>
  <c r="M391" i="3"/>
  <c r="M379" i="3"/>
  <c r="M376" i="3"/>
  <c r="M375" i="3"/>
  <c r="M482" i="3"/>
  <c r="M374" i="3"/>
  <c r="M362" i="3"/>
  <c r="M361" i="3"/>
  <c r="M480" i="3"/>
  <c r="M372" i="3"/>
  <c r="M360" i="3"/>
  <c r="M382" i="3"/>
  <c r="M370" i="3"/>
  <c r="M358" i="3"/>
  <c r="K338" i="3"/>
  <c r="K339" i="3"/>
  <c r="K340" i="3"/>
  <c r="K341" i="3"/>
  <c r="K342" i="3"/>
  <c r="K343" i="3"/>
  <c r="K344" i="3"/>
  <c r="H338" i="3"/>
  <c r="H339" i="3"/>
  <c r="H340" i="3"/>
  <c r="H341" i="3"/>
  <c r="H342" i="3"/>
  <c r="H343" i="3"/>
  <c r="H344" i="3"/>
  <c r="K337" i="3"/>
  <c r="K336" i="3"/>
  <c r="K335" i="3"/>
  <c r="K334" i="3"/>
  <c r="K333" i="3"/>
  <c r="K332" i="3"/>
  <c r="K331" i="3"/>
  <c r="H337" i="3"/>
  <c r="H336" i="3"/>
  <c r="H335" i="3"/>
  <c r="H334" i="3"/>
  <c r="H333" i="3"/>
  <c r="H332" i="3"/>
  <c r="H331" i="3"/>
  <c r="M341" i="3" l="1"/>
  <c r="M338" i="3"/>
  <c r="M344" i="3"/>
  <c r="M340" i="3"/>
  <c r="M343" i="3"/>
  <c r="M333" i="3"/>
  <c r="M339" i="3"/>
  <c r="M342" i="3"/>
  <c r="M331" i="3"/>
  <c r="M334" i="3"/>
  <c r="M332" i="3"/>
  <c r="M335" i="3"/>
  <c r="M336" i="3"/>
  <c r="M337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4" i="3"/>
  <c r="K4" i="3"/>
  <c r="K3" i="3"/>
  <c r="K2" i="3"/>
  <c r="H3" i="3"/>
  <c r="H4" i="3"/>
  <c r="H14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M99" i="3" s="1"/>
  <c r="H100" i="3"/>
  <c r="M100" i="3" s="1"/>
  <c r="H101" i="3"/>
  <c r="M101" i="3" s="1"/>
  <c r="H102" i="3"/>
  <c r="M102" i="3" s="1"/>
  <c r="H103" i="3"/>
  <c r="M103" i="3" s="1"/>
  <c r="H104" i="3"/>
  <c r="M104" i="3" s="1"/>
  <c r="H105" i="3"/>
  <c r="M105" i="3" s="1"/>
  <c r="H106" i="3"/>
  <c r="M106" i="3" s="1"/>
  <c r="H107" i="3"/>
  <c r="M107" i="3" s="1"/>
  <c r="H108" i="3"/>
  <c r="M108" i="3" s="1"/>
  <c r="H109" i="3"/>
  <c r="M109" i="3" s="1"/>
  <c r="H110" i="3"/>
  <c r="M110" i="3" s="1"/>
  <c r="H111" i="3"/>
  <c r="M111" i="3" s="1"/>
  <c r="H112" i="3"/>
  <c r="M112" i="3" s="1"/>
  <c r="H113" i="3"/>
  <c r="M113" i="3" s="1"/>
  <c r="H114" i="3"/>
  <c r="M114" i="3" s="1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M130" i="3" s="1"/>
  <c r="H131" i="3"/>
  <c r="M131" i="3" s="1"/>
  <c r="H132" i="3"/>
  <c r="H133" i="3"/>
  <c r="H134" i="3"/>
  <c r="M134" i="3" s="1"/>
  <c r="H135" i="3"/>
  <c r="M135" i="3" s="1"/>
  <c r="H136" i="3"/>
  <c r="M136" i="3" s="1"/>
  <c r="H137" i="3"/>
  <c r="M137" i="3" s="1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S157" i="3" s="1"/>
  <c r="H158" i="3"/>
  <c r="H159" i="3"/>
  <c r="S159" i="3" s="1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S200" i="3" s="1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M213" i="3" s="1"/>
  <c r="H214" i="3"/>
  <c r="S214" i="3" s="1"/>
  <c r="H215" i="3"/>
  <c r="S215" i="3" s="1"/>
  <c r="H216" i="3"/>
  <c r="S216" i="3" s="1"/>
  <c r="H217" i="3"/>
  <c r="S217" i="3" s="1"/>
  <c r="H218" i="3"/>
  <c r="H219" i="3"/>
  <c r="H220" i="3"/>
  <c r="S220" i="3" s="1"/>
  <c r="H221" i="3"/>
  <c r="M221" i="3" s="1"/>
  <c r="H222" i="3"/>
  <c r="M222" i="3" s="1"/>
  <c r="H223" i="3"/>
  <c r="H224" i="3"/>
  <c r="M224" i="3" s="1"/>
  <c r="H225" i="3"/>
  <c r="H226" i="3"/>
  <c r="H227" i="3"/>
  <c r="H228" i="3"/>
  <c r="H229" i="3"/>
  <c r="H230" i="3"/>
  <c r="S230" i="3" s="1"/>
  <c r="H231" i="3"/>
  <c r="H232" i="3"/>
  <c r="H233" i="3"/>
  <c r="H234" i="3"/>
  <c r="M234" i="3" s="1"/>
  <c r="H235" i="3"/>
  <c r="M235" i="3" s="1"/>
  <c r="H236" i="3"/>
  <c r="M236" i="3" s="1"/>
  <c r="H237" i="3"/>
  <c r="M237" i="3" s="1"/>
  <c r="H238" i="3"/>
  <c r="M238" i="3" s="1"/>
  <c r="H239" i="3"/>
  <c r="M239" i="3" s="1"/>
  <c r="H240" i="3"/>
  <c r="M240" i="3" s="1"/>
  <c r="H241" i="3"/>
  <c r="M241" i="3" s="1"/>
  <c r="H242" i="3"/>
  <c r="M242" i="3" s="1"/>
  <c r="H243" i="3"/>
  <c r="H244" i="3"/>
  <c r="S244" i="3" s="1"/>
  <c r="H245" i="3"/>
  <c r="S245" i="3" s="1"/>
  <c r="H246" i="3"/>
  <c r="M246" i="3" s="1"/>
  <c r="H247" i="3"/>
  <c r="M247" i="3" s="1"/>
  <c r="H248" i="3"/>
  <c r="M248" i="3" s="1"/>
  <c r="H249" i="3"/>
  <c r="M249" i="3" s="1"/>
  <c r="H250" i="3"/>
  <c r="M250" i="3" s="1"/>
  <c r="H251" i="3"/>
  <c r="M251" i="3" s="1"/>
  <c r="H252" i="3"/>
  <c r="M252" i="3" s="1"/>
  <c r="H253" i="3"/>
  <c r="M253" i="3" s="1"/>
  <c r="H254" i="3"/>
  <c r="M254" i="3" s="1"/>
  <c r="H255" i="3"/>
  <c r="M255" i="3" s="1"/>
  <c r="H256" i="3"/>
  <c r="M256" i="3" s="1"/>
  <c r="H257" i="3"/>
  <c r="H258" i="3"/>
  <c r="M258" i="3" s="1"/>
  <c r="H259" i="3"/>
  <c r="M259" i="3" s="1"/>
  <c r="H260" i="3"/>
  <c r="M260" i="3" s="1"/>
  <c r="H261" i="3"/>
  <c r="M261" i="3" s="1"/>
  <c r="H262" i="3"/>
  <c r="M262" i="3" s="1"/>
  <c r="H263" i="3"/>
  <c r="M263" i="3" s="1"/>
  <c r="H264" i="3"/>
  <c r="M264" i="3" s="1"/>
  <c r="H265" i="3"/>
  <c r="M265" i="3" s="1"/>
  <c r="H266" i="3"/>
  <c r="M266" i="3" s="1"/>
  <c r="H267" i="3"/>
  <c r="M267" i="3" s="1"/>
  <c r="H268" i="3"/>
  <c r="S268" i="3" s="1"/>
  <c r="H269" i="3"/>
  <c r="M269" i="3" s="1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2" i="3"/>
  <c r="R1" i="3" s="1"/>
  <c r="M154" i="3" l="1"/>
  <c r="M189" i="3"/>
  <c r="M152" i="3"/>
  <c r="M257" i="3"/>
  <c r="M245" i="3"/>
  <c r="M197" i="3"/>
  <c r="M185" i="3"/>
  <c r="M160" i="3"/>
  <c r="M148" i="3"/>
  <c r="M184" i="3"/>
  <c r="M243" i="3"/>
  <c r="M219" i="3"/>
  <c r="M195" i="3"/>
  <c r="M183" i="3"/>
  <c r="M170" i="3"/>
  <c r="M158" i="3"/>
  <c r="M146" i="3"/>
  <c r="M220" i="3"/>
  <c r="M159" i="3"/>
  <c r="M230" i="3"/>
  <c r="M218" i="3"/>
  <c r="M194" i="3"/>
  <c r="M157" i="3"/>
  <c r="M145" i="3"/>
  <c r="M196" i="3"/>
  <c r="M217" i="3"/>
  <c r="M193" i="3"/>
  <c r="M156" i="3"/>
  <c r="M144" i="3"/>
  <c r="M268" i="3"/>
  <c r="M244" i="3"/>
  <c r="M147" i="3"/>
  <c r="M216" i="3"/>
  <c r="M192" i="3"/>
  <c r="M155" i="3"/>
  <c r="M143" i="3"/>
  <c r="M215" i="3"/>
  <c r="M191" i="3"/>
  <c r="M142" i="3"/>
  <c r="M214" i="3"/>
  <c r="M190" i="3"/>
  <c r="M153" i="3"/>
  <c r="M141" i="3"/>
  <c r="M140" i="3"/>
  <c r="M200" i="3"/>
  <c r="M188" i="3"/>
  <c r="M163" i="3"/>
  <c r="M151" i="3"/>
  <c r="M139" i="3"/>
  <c r="M187" i="3"/>
  <c r="M162" i="3"/>
  <c r="M150" i="3"/>
  <c r="M223" i="3"/>
  <c r="M138" i="3"/>
  <c r="M270" i="3"/>
  <c r="M198" i="3"/>
  <c r="M186" i="3"/>
  <c r="M161" i="3"/>
  <c r="M149" i="3"/>
  <c r="M76" i="3"/>
  <c r="M64" i="3"/>
  <c r="M28" i="3"/>
  <c r="M16" i="3"/>
  <c r="M75" i="3"/>
  <c r="M63" i="3"/>
  <c r="M39" i="3"/>
  <c r="M27" i="3"/>
  <c r="M74" i="3"/>
  <c r="M62" i="3"/>
  <c r="M50" i="3"/>
  <c r="M26" i="3"/>
  <c r="M37" i="3"/>
  <c r="M72" i="3"/>
  <c r="M60" i="3"/>
  <c r="M48" i="3"/>
  <c r="M71" i="3"/>
  <c r="M59" i="3"/>
  <c r="M23" i="3"/>
  <c r="M58" i="3"/>
  <c r="M46" i="3"/>
  <c r="M34" i="3"/>
  <c r="M69" i="3"/>
  <c r="M45" i="3"/>
  <c r="M33" i="3"/>
  <c r="M80" i="3"/>
  <c r="M79" i="3"/>
  <c r="M67" i="3"/>
  <c r="M55" i="3"/>
  <c r="M31" i="3"/>
  <c r="M19" i="3"/>
  <c r="M78" i="3"/>
  <c r="M54" i="3"/>
  <c r="M42" i="3"/>
  <c r="M18" i="3"/>
  <c r="M77" i="3"/>
  <c r="M65" i="3"/>
  <c r="M29" i="3"/>
  <c r="M17" i="3"/>
  <c r="M3" i="3"/>
  <c r="M306" i="3"/>
  <c r="M294" i="3"/>
  <c r="M318" i="3"/>
  <c r="M330" i="3"/>
  <c r="M21" i="3"/>
  <c r="M14" i="3"/>
  <c r="M291" i="3"/>
  <c r="M279" i="3"/>
  <c r="M231" i="3"/>
  <c r="M207" i="3"/>
  <c r="M2" i="3"/>
  <c r="M326" i="3"/>
  <c r="M314" i="3"/>
  <c r="M302" i="3"/>
  <c r="M327" i="3"/>
  <c r="M321" i="3"/>
  <c r="M315" i="3"/>
  <c r="M309" i="3"/>
  <c r="M303" i="3"/>
  <c r="M297" i="3"/>
  <c r="M286" i="3"/>
  <c r="M280" i="3"/>
  <c r="M274" i="3"/>
  <c r="M232" i="3"/>
  <c r="M226" i="3"/>
  <c r="M208" i="3"/>
  <c r="M202" i="3"/>
  <c r="M177" i="3"/>
  <c r="M171" i="3"/>
  <c r="M165" i="3"/>
  <c r="M129" i="3"/>
  <c r="M123" i="3"/>
  <c r="M117" i="3"/>
  <c r="M93" i="3"/>
  <c r="M87" i="3"/>
  <c r="M81" i="3"/>
  <c r="M57" i="3"/>
  <c r="M51" i="3"/>
  <c r="M22" i="3"/>
  <c r="M176" i="3"/>
  <c r="M164" i="3"/>
  <c r="M128" i="3"/>
  <c r="M122" i="3"/>
  <c r="M116" i="3"/>
  <c r="M98" i="3"/>
  <c r="M92" i="3"/>
  <c r="M86" i="3"/>
  <c r="M68" i="3"/>
  <c r="M56" i="3"/>
  <c r="M44" i="3"/>
  <c r="M38" i="3"/>
  <c r="M32" i="3"/>
  <c r="M273" i="3"/>
  <c r="M225" i="3"/>
  <c r="M320" i="3"/>
  <c r="M285" i="3"/>
  <c r="M325" i="3"/>
  <c r="M319" i="3"/>
  <c r="M313" i="3"/>
  <c r="M307" i="3"/>
  <c r="M301" i="3"/>
  <c r="M295" i="3"/>
  <c r="M290" i="3"/>
  <c r="M284" i="3"/>
  <c r="M278" i="3"/>
  <c r="M272" i="3"/>
  <c r="M212" i="3"/>
  <c r="M206" i="3"/>
  <c r="M181" i="3"/>
  <c r="M175" i="3"/>
  <c r="M169" i="3"/>
  <c r="M133" i="3"/>
  <c r="M127" i="3"/>
  <c r="M121" i="3"/>
  <c r="M115" i="3"/>
  <c r="M97" i="3"/>
  <c r="M91" i="3"/>
  <c r="M85" i="3"/>
  <c r="M73" i="3"/>
  <c r="M61" i="3"/>
  <c r="M49" i="3"/>
  <c r="M43" i="3"/>
  <c r="M25" i="3"/>
  <c r="M20" i="3"/>
  <c r="M296" i="3"/>
  <c r="M201" i="3"/>
  <c r="M324" i="3"/>
  <c r="M312" i="3"/>
  <c r="M300" i="3"/>
  <c r="M289" i="3"/>
  <c r="M283" i="3"/>
  <c r="M277" i="3"/>
  <c r="M271" i="3"/>
  <c r="M229" i="3"/>
  <c r="M211" i="3"/>
  <c r="M205" i="3"/>
  <c r="M199" i="3"/>
  <c r="M180" i="3"/>
  <c r="M174" i="3"/>
  <c r="M168" i="3"/>
  <c r="M132" i="3"/>
  <c r="M126" i="3"/>
  <c r="M120" i="3"/>
  <c r="M96" i="3"/>
  <c r="M90" i="3"/>
  <c r="M84" i="3"/>
  <c r="M66" i="3"/>
  <c r="M36" i="3"/>
  <c r="M30" i="3"/>
  <c r="M24" i="3"/>
  <c r="M308" i="3"/>
  <c r="M4" i="3"/>
  <c r="M329" i="3"/>
  <c r="M323" i="3"/>
  <c r="M317" i="3"/>
  <c r="M311" i="3"/>
  <c r="M305" i="3"/>
  <c r="M299" i="3"/>
  <c r="M293" i="3"/>
  <c r="M288" i="3"/>
  <c r="M282" i="3"/>
  <c r="M276" i="3"/>
  <c r="M228" i="3"/>
  <c r="M210" i="3"/>
  <c r="M204" i="3"/>
  <c r="M179" i="3"/>
  <c r="M173" i="3"/>
  <c r="M167" i="3"/>
  <c r="M125" i="3"/>
  <c r="M119" i="3"/>
  <c r="M95" i="3"/>
  <c r="M89" i="3"/>
  <c r="M83" i="3"/>
  <c r="M53" i="3"/>
  <c r="M47" i="3"/>
  <c r="M41" i="3"/>
  <c r="M35" i="3"/>
  <c r="M328" i="3"/>
  <c r="M322" i="3"/>
  <c r="M316" i="3"/>
  <c r="M310" i="3"/>
  <c r="M304" i="3"/>
  <c r="M298" i="3"/>
  <c r="M292" i="3"/>
  <c r="M287" i="3"/>
  <c r="M281" i="3"/>
  <c r="M275" i="3"/>
  <c r="M233" i="3"/>
  <c r="M227" i="3"/>
  <c r="M209" i="3"/>
  <c r="M203" i="3"/>
  <c r="M178" i="3"/>
  <c r="M172" i="3"/>
  <c r="M166" i="3"/>
  <c r="M124" i="3"/>
  <c r="M118" i="3"/>
  <c r="M94" i="3"/>
  <c r="M88" i="3"/>
  <c r="M82" i="3"/>
  <c r="M70" i="3"/>
  <c r="M52" i="3"/>
  <c r="M40" i="3"/>
  <c r="M2435" i="3" l="1"/>
  <c r="M2439" i="3"/>
  <c r="M2421" i="3"/>
  <c r="M2425" i="3"/>
  <c r="M2436" i="3"/>
  <c r="M2422" i="3"/>
  <c r="M2426" i="3"/>
  <c r="M2440" i="3"/>
  <c r="M2427" i="3"/>
  <c r="M2434" i="3"/>
  <c r="M2424" i="3"/>
  <c r="M2437" i="3"/>
  <c r="M2423" i="3"/>
  <c r="M2438" i="3"/>
  <c r="M2399" i="3"/>
  <c r="M2376" i="3"/>
  <c r="M2352" i="3"/>
  <c r="M2398" i="3"/>
  <c r="M2375" i="3"/>
  <c r="M2351" i="3"/>
  <c r="M2379" i="3"/>
  <c r="M2397" i="3"/>
  <c r="M2374" i="3"/>
  <c r="M2362" i="3"/>
  <c r="M2350" i="3"/>
  <c r="M2368" i="3"/>
  <c r="M2367" i="3"/>
  <c r="M2378" i="3"/>
  <c r="M2396" i="3"/>
  <c r="M2373" i="3"/>
  <c r="M2361" i="3"/>
  <c r="M2349" i="3"/>
  <c r="M2337" i="3"/>
  <c r="M2372" i="3"/>
  <c r="M2360" i="3"/>
  <c r="M2348" i="3"/>
  <c r="M2336" i="3"/>
  <c r="M2344" i="3"/>
  <c r="M2371" i="3"/>
  <c r="M2359" i="3"/>
  <c r="M2347" i="3"/>
  <c r="M2370" i="3"/>
  <c r="M2358" i="3"/>
  <c r="M2346" i="3"/>
  <c r="M2320" i="3"/>
  <c r="M2381" i="3"/>
  <c r="M2369" i="3"/>
  <c r="M2345" i="3"/>
  <c r="M2380" i="3"/>
  <c r="M2366" i="3"/>
  <c r="M2400" i="3"/>
  <c r="M2377" i="3"/>
  <c r="M2365" i="3"/>
  <c r="M2353" i="3"/>
  <c r="L2790" i="3" l="1"/>
  <c r="M2790" i="3" s="1"/>
  <c r="N2789" i="3"/>
  <c r="L2789" i="3"/>
  <c r="M2789" i="3" s="1"/>
  <c r="N2790" i="3"/>
  <c r="N2693" i="3"/>
  <c r="N2663" i="3"/>
  <c r="N2648" i="3"/>
  <c r="N2633" i="3"/>
  <c r="L2773" i="3"/>
  <c r="M2773" i="3" s="1"/>
  <c r="L2690" i="3"/>
  <c r="M2690" i="3" s="1"/>
  <c r="L2660" i="3"/>
  <c r="M2660" i="3" s="1"/>
  <c r="L2645" i="3"/>
  <c r="M2645" i="3" s="1"/>
  <c r="L2627" i="3"/>
  <c r="M2627" i="3" s="1"/>
  <c r="N2685" i="3"/>
  <c r="N2683" i="3"/>
  <c r="L2631" i="3"/>
  <c r="M2631" i="3" s="1"/>
  <c r="N2775" i="3"/>
  <c r="N2692" i="3"/>
  <c r="N2662" i="3"/>
  <c r="N2647" i="3"/>
  <c r="N2632" i="3"/>
  <c r="L2772" i="3"/>
  <c r="M2772" i="3" s="1"/>
  <c r="L2701" i="3"/>
  <c r="M2701" i="3" s="1"/>
  <c r="L2689" i="3"/>
  <c r="M2689" i="3" s="1"/>
  <c r="L2659" i="3"/>
  <c r="M2659" i="3" s="1"/>
  <c r="L2644" i="3"/>
  <c r="M2644" i="3" s="1"/>
  <c r="L2626" i="3"/>
  <c r="M2626" i="3" s="1"/>
  <c r="L1774" i="3"/>
  <c r="M1774" i="3" s="1"/>
  <c r="N2774" i="3"/>
  <c r="N2691" i="3"/>
  <c r="N2661" i="3"/>
  <c r="N2646" i="3"/>
  <c r="N2631" i="3"/>
  <c r="L2771" i="3"/>
  <c r="M2771" i="3" s="1"/>
  <c r="L2688" i="3"/>
  <c r="M2688" i="3" s="1"/>
  <c r="L2658" i="3"/>
  <c r="M2658" i="3" s="1"/>
  <c r="L2643" i="3"/>
  <c r="M2643" i="3" s="1"/>
  <c r="L2390" i="3"/>
  <c r="M2390" i="3" s="1"/>
  <c r="N2637" i="3"/>
  <c r="N2635" i="3"/>
  <c r="L2692" i="3"/>
  <c r="M2692" i="3" s="1"/>
  <c r="N2634" i="3"/>
  <c r="L2661" i="3"/>
  <c r="M2661" i="3" s="1"/>
  <c r="N2773" i="3"/>
  <c r="N2690" i="3"/>
  <c r="N2660" i="3"/>
  <c r="N2645" i="3"/>
  <c r="N2627" i="3"/>
  <c r="L2687" i="3"/>
  <c r="M2687" i="3" s="1"/>
  <c r="L2657" i="3"/>
  <c r="M2657" i="3" s="1"/>
  <c r="L2641" i="3"/>
  <c r="M2641" i="3" s="1"/>
  <c r="L2300" i="3"/>
  <c r="M2300" i="3" s="1"/>
  <c r="L2176" i="3"/>
  <c r="M2176" i="3" s="1"/>
  <c r="N2772" i="3"/>
  <c r="N2701" i="3"/>
  <c r="N2689" i="3"/>
  <c r="N2659" i="3"/>
  <c r="N2644" i="3"/>
  <c r="N2626" i="3"/>
  <c r="L2686" i="3"/>
  <c r="M2686" i="3" s="1"/>
  <c r="L2656" i="3"/>
  <c r="M2656" i="3" s="1"/>
  <c r="L2638" i="3"/>
  <c r="M2638" i="3" s="1"/>
  <c r="L2177" i="3"/>
  <c r="M2177" i="3" s="1"/>
  <c r="L2637" i="3"/>
  <c r="M2637" i="3" s="1"/>
  <c r="L2694" i="3"/>
  <c r="M2694" i="3" s="1"/>
  <c r="N2651" i="3"/>
  <c r="N2771" i="3"/>
  <c r="N2688" i="3"/>
  <c r="N2658" i="3"/>
  <c r="N2643" i="3"/>
  <c r="N2390" i="3"/>
  <c r="L2685" i="3"/>
  <c r="M2685" i="3" s="1"/>
  <c r="L2655" i="3"/>
  <c r="M2655" i="3" s="1"/>
  <c r="N2655" i="3"/>
  <c r="L2651" i="3"/>
  <c r="M2651" i="3" s="1"/>
  <c r="L2775" i="3"/>
  <c r="M2775" i="3" s="1"/>
  <c r="L2647" i="3"/>
  <c r="M2647" i="3" s="1"/>
  <c r="N2682" i="3"/>
  <c r="N2687" i="3"/>
  <c r="N2657" i="3"/>
  <c r="N2641" i="3"/>
  <c r="N2300" i="3"/>
  <c r="L2755" i="3"/>
  <c r="M2755" i="3" s="1"/>
  <c r="L2684" i="3"/>
  <c r="M2684" i="3" s="1"/>
  <c r="L2654" i="3"/>
  <c r="M2654" i="3" s="1"/>
  <c r="L2636" i="3"/>
  <c r="M2636" i="3" s="1"/>
  <c r="N1774" i="3"/>
  <c r="L2634" i="3"/>
  <c r="M2634" i="3" s="1"/>
  <c r="L2662" i="3"/>
  <c r="M2662" i="3" s="1"/>
  <c r="N2686" i="3"/>
  <c r="N2656" i="3"/>
  <c r="N2638" i="3"/>
  <c r="N2177" i="3"/>
  <c r="L2683" i="3"/>
  <c r="M2683" i="3" s="1"/>
  <c r="L2652" i="3"/>
  <c r="M2652" i="3" s="1"/>
  <c r="L2635" i="3"/>
  <c r="M2635" i="3" s="1"/>
  <c r="N2176" i="3"/>
  <c r="L2682" i="3"/>
  <c r="M2682" i="3" s="1"/>
  <c r="N2652" i="3"/>
  <c r="L2646" i="3"/>
  <c r="M2646" i="3" s="1"/>
  <c r="N2755" i="3"/>
  <c r="N2684" i="3"/>
  <c r="N2654" i="3"/>
  <c r="N2636" i="3"/>
  <c r="L2693" i="3"/>
  <c r="M2693" i="3" s="1"/>
  <c r="L2663" i="3"/>
  <c r="M2663" i="3" s="1"/>
  <c r="L2648" i="3"/>
  <c r="M2648" i="3" s="1"/>
  <c r="L2633" i="3"/>
  <c r="M2633" i="3" s="1"/>
  <c r="L2632" i="3"/>
  <c r="M2632" i="3" s="1"/>
  <c r="N2694" i="3"/>
  <c r="L2774" i="3"/>
  <c r="M2774" i="3" s="1"/>
  <c r="L2691" i="3"/>
  <c r="M2691" i="3" s="1"/>
  <c r="M3313" i="3" l="1"/>
  <c r="M3306" i="3"/>
  <c r="M3299" i="3"/>
  <c r="M3302" i="3"/>
  <c r="M3314" i="3"/>
  <c r="M3310" i="3"/>
  <c r="M3307" i="3"/>
  <c r="M3303" i="3"/>
  <c r="M3311" i="3"/>
  <c r="M3300" i="3"/>
  <c r="M3301" i="3"/>
  <c r="M3308" i="3"/>
  <c r="M3304" i="3"/>
  <c r="M3312" i="3"/>
  <c r="M3309" i="3"/>
  <c r="M3305" i="3"/>
  <c r="M3194" i="3"/>
  <c r="M3296" i="3"/>
  <c r="M3284" i="3"/>
  <c r="M3272" i="3"/>
  <c r="M3260" i="3"/>
  <c r="M3236" i="3"/>
  <c r="M3224" i="3"/>
  <c r="M3187" i="3"/>
  <c r="M3262" i="3"/>
  <c r="M3283" i="3"/>
  <c r="M3271" i="3"/>
  <c r="M3235" i="3"/>
  <c r="M3223" i="3"/>
  <c r="M3275" i="3"/>
  <c r="M3226" i="3"/>
  <c r="M3282" i="3"/>
  <c r="M3270" i="3"/>
  <c r="M3258" i="3"/>
  <c r="M3234" i="3"/>
  <c r="M3222" i="3"/>
  <c r="M3274" i="3"/>
  <c r="M3281" i="3"/>
  <c r="M3269" i="3"/>
  <c r="M3257" i="3"/>
  <c r="M3245" i="3"/>
  <c r="M3233" i="3"/>
  <c r="M3221" i="3"/>
  <c r="M3263" i="3"/>
  <c r="M3189" i="3"/>
  <c r="M3292" i="3"/>
  <c r="M3280" i="3"/>
  <c r="M3268" i="3"/>
  <c r="M3256" i="3"/>
  <c r="M3244" i="3"/>
  <c r="M3232" i="3"/>
  <c r="M3220" i="3"/>
  <c r="M3170" i="3"/>
  <c r="M3250" i="3"/>
  <c r="M3291" i="3"/>
  <c r="M3279" i="3"/>
  <c r="M3267" i="3"/>
  <c r="M3255" i="3"/>
  <c r="M3243" i="3"/>
  <c r="M3231" i="3"/>
  <c r="M3219" i="3"/>
  <c r="M3287" i="3"/>
  <c r="M3286" i="3"/>
  <c r="M3290" i="3"/>
  <c r="M3278" i="3"/>
  <c r="M3266" i="3"/>
  <c r="M3254" i="3"/>
  <c r="M3242" i="3"/>
  <c r="M3230" i="3"/>
  <c r="M3193" i="3"/>
  <c r="M3215" i="3"/>
  <c r="M3289" i="3"/>
  <c r="M3277" i="3"/>
  <c r="M3265" i="3"/>
  <c r="M3253" i="3"/>
  <c r="M3241" i="3"/>
  <c r="M3229" i="3"/>
  <c r="M3217" i="3"/>
  <c r="M3251" i="3"/>
  <c r="M3288" i="3"/>
  <c r="M3276" i="3"/>
  <c r="M3264" i="3"/>
  <c r="M3252" i="3"/>
  <c r="M3240" i="3"/>
  <c r="M3228" i="3"/>
  <c r="M3216" i="3"/>
  <c r="M3227" i="3"/>
  <c r="M3238" i="3"/>
  <c r="M3297" i="3"/>
  <c r="M3285" i="3"/>
  <c r="M3273" i="3"/>
  <c r="M3261" i="3"/>
  <c r="M3249" i="3"/>
  <c r="M3237" i="3"/>
  <c r="M3225" i="3"/>
  <c r="M3239" i="3"/>
  <c r="M3437" i="3" l="1"/>
  <c r="M3440" i="3"/>
  <c r="M3436" i="3"/>
  <c r="M3439" i="3"/>
  <c r="M3438" i="3"/>
  <c r="L4254" i="3" l="1"/>
  <c r="M4254" i="3" s="1"/>
  <c r="L4370" i="3"/>
  <c r="M4370" i="3" s="1"/>
  <c r="N4325" i="3"/>
  <c r="L4293" i="3"/>
  <c r="M4293" i="3" s="1"/>
  <c r="M4486" i="3"/>
  <c r="L4316" i="3"/>
  <c r="M4316" i="3" s="1"/>
  <c r="L4272" i="3"/>
  <c r="M4272" i="3" s="1"/>
  <c r="M4518" i="3"/>
  <c r="M4509" i="3"/>
  <c r="L4223" i="3"/>
  <c r="M4223" i="3" s="1"/>
  <c r="L4410" i="3"/>
  <c r="M4410" i="3" s="1"/>
  <c r="N4433" i="3"/>
  <c r="L4432" i="3"/>
  <c r="M4432" i="3" s="1"/>
  <c r="N4224" i="3"/>
  <c r="L4433" i="3"/>
  <c r="M4433" i="3" s="1"/>
  <c r="L4233" i="3"/>
  <c r="M4233" i="3" s="1"/>
  <c r="N4339" i="3"/>
  <c r="M4532" i="3"/>
  <c r="N4358" i="3"/>
  <c r="L4243" i="3"/>
  <c r="M4243" i="3" s="1"/>
  <c r="N4393" i="3"/>
  <c r="L4332" i="3"/>
  <c r="M4332" i="3" s="1"/>
  <c r="N4317" i="3"/>
  <c r="N4221" i="3"/>
  <c r="L4349" i="3"/>
  <c r="M4349" i="3" s="1"/>
  <c r="N4490" i="3"/>
  <c r="M4550" i="3"/>
  <c r="L4218" i="3"/>
  <c r="M4218" i="3" s="1"/>
  <c r="N4412" i="3"/>
  <c r="L4406" i="3"/>
  <c r="M4406" i="3" s="1"/>
  <c r="M4385" i="3"/>
  <c r="N4225" i="3"/>
  <c r="L4352" i="3"/>
  <c r="M4352" i="3" s="1"/>
  <c r="L4317" i="3"/>
  <c r="M4317" i="3" s="1"/>
  <c r="M4566" i="3"/>
  <c r="L4238" i="3"/>
  <c r="M4238" i="3" s="1"/>
  <c r="L4334" i="3"/>
  <c r="M4334" i="3" s="1"/>
  <c r="M4449" i="3"/>
  <c r="L4230" i="3"/>
  <c r="M4230" i="3" s="1"/>
  <c r="M4473" i="3"/>
  <c r="L4232" i="3"/>
  <c r="M4232" i="3" s="1"/>
  <c r="M4474" i="3"/>
  <c r="L4313" i="3"/>
  <c r="M4313" i="3" s="1"/>
  <c r="N4315" i="3"/>
  <c r="M4508" i="3"/>
  <c r="N4334" i="3"/>
  <c r="M4527" i="3"/>
  <c r="M4383" i="3"/>
  <c r="L4219" i="3"/>
  <c r="M4219" i="3" s="1"/>
  <c r="N4357" i="3"/>
  <c r="M4538" i="3"/>
  <c r="N4285" i="3"/>
  <c r="N4296" i="3"/>
  <c r="L4489" i="3"/>
  <c r="M4489" i="3" s="1"/>
  <c r="L4345" i="3"/>
  <c r="M4345" i="3" s="1"/>
  <c r="M4464" i="3"/>
  <c r="L4296" i="3"/>
  <c r="M4296" i="3" s="1"/>
  <c r="N4487" i="3"/>
  <c r="N4343" i="3"/>
  <c r="M4536" i="3"/>
  <c r="N4342" i="3"/>
  <c r="M4535" i="3"/>
  <c r="M4391" i="3"/>
  <c r="L4227" i="3"/>
  <c r="M4227" i="3" s="1"/>
  <c r="N4293" i="3"/>
  <c r="L4434" i="3"/>
  <c r="M4434" i="3" s="1"/>
  <c r="L4234" i="3"/>
  <c r="M4234" i="3" s="1"/>
  <c r="M4481" i="3"/>
  <c r="M4363" i="3"/>
  <c r="N4311" i="3"/>
  <c r="M4400" i="3"/>
  <c r="N4409" i="3"/>
  <c r="M4423" i="3"/>
  <c r="L4372" i="3"/>
  <c r="M4372" i="3" s="1"/>
  <c r="L4461" i="3"/>
  <c r="M4461" i="3" s="1"/>
  <c r="N4323" i="3"/>
  <c r="M4388" i="3"/>
  <c r="L4337" i="3"/>
  <c r="M4337" i="3" s="1"/>
  <c r="N4233" i="3"/>
  <c r="L4294" i="3"/>
  <c r="M4294" i="3" s="1"/>
  <c r="L4207" i="3"/>
  <c r="M4207" i="3" s="1"/>
  <c r="M4471" i="3"/>
  <c r="L4247" i="3"/>
  <c r="M4247" i="3" s="1"/>
  <c r="M4497" i="3"/>
  <c r="L4248" i="3"/>
  <c r="M4248" i="3" s="1"/>
  <c r="M4498" i="3"/>
  <c r="M4365" i="3"/>
  <c r="N4303" i="3"/>
  <c r="M4496" i="3"/>
  <c r="N4348" i="3"/>
  <c r="N4322" i="3"/>
  <c r="M4515" i="3"/>
  <c r="L4310" i="3"/>
  <c r="M4310" i="3" s="1"/>
  <c r="L4256" i="3"/>
  <c r="M4256" i="3" s="1"/>
  <c r="L4445" i="3"/>
  <c r="M4445" i="3" s="1"/>
  <c r="N4445" i="3"/>
  <c r="M4468" i="3"/>
  <c r="M4565" i="3"/>
  <c r="N4249" i="3"/>
  <c r="L4242" i="3"/>
  <c r="M4242" i="3" s="1"/>
  <c r="M4425" i="3"/>
  <c r="L4373" i="3"/>
  <c r="M4373" i="3" s="1"/>
  <c r="N4335" i="3"/>
  <c r="M4386" i="3"/>
  <c r="L4246" i="3"/>
  <c r="M4246" i="3" s="1"/>
  <c r="M4519" i="3"/>
  <c r="L4303" i="3"/>
  <c r="M4303" i="3" s="1"/>
  <c r="M4545" i="3"/>
  <c r="L4304" i="3"/>
  <c r="M4304" i="3" s="1"/>
  <c r="M4546" i="3"/>
  <c r="M4485" i="3"/>
  <c r="N4270" i="3"/>
  <c r="M4472" i="3"/>
  <c r="N4338" i="3"/>
  <c r="N4324" i="3"/>
  <c r="N4298" i="3"/>
  <c r="M4491" i="3"/>
  <c r="L4347" i="3"/>
  <c r="M4347" i="3" s="1"/>
  <c r="N4489" i="3"/>
  <c r="N4321" i="3"/>
  <c r="L4490" i="3"/>
  <c r="M4490" i="3" s="1"/>
  <c r="N4240" i="3"/>
  <c r="M4453" i="3"/>
  <c r="L4309" i="3"/>
  <c r="M4309" i="3" s="1"/>
  <c r="M4428" i="3"/>
  <c r="L4240" i="3"/>
  <c r="M4240" i="3" s="1"/>
  <c r="N4307" i="3"/>
  <c r="M4476" i="3"/>
  <c r="N4306" i="3"/>
  <c r="M4499" i="3"/>
  <c r="L4355" i="3"/>
  <c r="M4355" i="3" s="1"/>
  <c r="L4249" i="3"/>
  <c r="M4249" i="3" s="1"/>
  <c r="M4504" i="3"/>
  <c r="L4306" i="3"/>
  <c r="M4306" i="3" s="1"/>
  <c r="M4553" i="3"/>
  <c r="M4418" i="3"/>
  <c r="M4459" i="3"/>
  <c r="N4271" i="3"/>
  <c r="L4351" i="3"/>
  <c r="M4351" i="3" s="1"/>
  <c r="L4409" i="3"/>
  <c r="M4409" i="3" s="1"/>
  <c r="L4462" i="3"/>
  <c r="M4462" i="3" s="1"/>
  <c r="L4302" i="3"/>
  <c r="M4302" i="3" s="1"/>
  <c r="L4339" i="3"/>
  <c r="M4339" i="3" s="1"/>
  <c r="L4340" i="3"/>
  <c r="M4340" i="3" s="1"/>
  <c r="M4448" i="3"/>
  <c r="N4314" i="3"/>
  <c r="N4444" i="3"/>
  <c r="N4254" i="3"/>
  <c r="L4323" i="3"/>
  <c r="M4323" i="3" s="1"/>
  <c r="N4297" i="3"/>
  <c r="N4216" i="3"/>
  <c r="L4285" i="3"/>
  <c r="M4285" i="3" s="1"/>
  <c r="L4216" i="3"/>
  <c r="M4216" i="3" s="1"/>
  <c r="N4283" i="3"/>
  <c r="N4282" i="3"/>
  <c r="L4331" i="3"/>
  <c r="M4331" i="3" s="1"/>
  <c r="L4235" i="3"/>
  <c r="M4235" i="3" s="1"/>
  <c r="M4492" i="3"/>
  <c r="N4232" i="3"/>
  <c r="L4222" i="3"/>
  <c r="M4222" i="3" s="1"/>
  <c r="L4298" i="3"/>
  <c r="M4298" i="3" s="1"/>
  <c r="L4446" i="3"/>
  <c r="M4446" i="3" s="1"/>
  <c r="M4389" i="3"/>
  <c r="M4422" i="3"/>
  <c r="L4282" i="3"/>
  <c r="M4282" i="3" s="1"/>
  <c r="M4543" i="3"/>
  <c r="L4322" i="3"/>
  <c r="M4322" i="3" s="1"/>
  <c r="N4212" i="3"/>
  <c r="L4324" i="3"/>
  <c r="M4324" i="3" s="1"/>
  <c r="N4213" i="3"/>
  <c r="N4316" i="3"/>
  <c r="N4411" i="3"/>
  <c r="N4247" i="3"/>
  <c r="M4460" i="3"/>
  <c r="N4470" i="3"/>
  <c r="N4326" i="3"/>
  <c r="N4312" i="3"/>
  <c r="N4430" i="3"/>
  <c r="N4286" i="3"/>
  <c r="M4479" i="3"/>
  <c r="L4335" i="3"/>
  <c r="M4335" i="3" s="1"/>
  <c r="N4309" i="3"/>
  <c r="M4478" i="3"/>
  <c r="N4392" i="3"/>
  <c r="N4228" i="3"/>
  <c r="M4441" i="3"/>
  <c r="L4297" i="3"/>
  <c r="M4297" i="3" s="1"/>
  <c r="M4416" i="3"/>
  <c r="L4228" i="3"/>
  <c r="M4228" i="3" s="1"/>
  <c r="N4295" i="3"/>
  <c r="M4404" i="3"/>
  <c r="N4294" i="3"/>
  <c r="L4487" i="3"/>
  <c r="M4487" i="3" s="1"/>
  <c r="L4343" i="3"/>
  <c r="M4343" i="3" s="1"/>
  <c r="L4289" i="3"/>
  <c r="M4289" i="3" s="1"/>
  <c r="M4528" i="3"/>
  <c r="L4326" i="3"/>
  <c r="M4326" i="3" s="1"/>
  <c r="N4220" i="3"/>
  <c r="M4437" i="3"/>
  <c r="L4220" i="3"/>
  <c r="M4220" i="3" s="1"/>
  <c r="M4483" i="3"/>
  <c r="M4516" i="3"/>
  <c r="L4269" i="3"/>
  <c r="M4269" i="3" s="1"/>
  <c r="M4469" i="3"/>
  <c r="N4431" i="3"/>
  <c r="M4567" i="3"/>
  <c r="N4236" i="3"/>
  <c r="N4237" i="3"/>
  <c r="N4235" i="3"/>
  <c r="N4300" i="3"/>
  <c r="M4467" i="3"/>
  <c r="M4466" i="3"/>
  <c r="M4429" i="3"/>
  <c r="L4392" i="3"/>
  <c r="M4392" i="3" s="1"/>
  <c r="L4308" i="3"/>
  <c r="M4308" i="3" s="1"/>
  <c r="M4475" i="3"/>
  <c r="L4291" i="3"/>
  <c r="M4291" i="3" s="1"/>
  <c r="M4442" i="3"/>
  <c r="M4540" i="3"/>
  <c r="N4328" i="3"/>
  <c r="L4314" i="3"/>
  <c r="M4314" i="3" s="1"/>
  <c r="L4224" i="3"/>
  <c r="M4224" i="3" s="1"/>
  <c r="M4493" i="3"/>
  <c r="M4426" i="3"/>
  <c r="M4374" i="3"/>
  <c r="M4510" i="3"/>
  <c r="L4318" i="3"/>
  <c r="M4318" i="3" s="1"/>
  <c r="N4234" i="3"/>
  <c r="L4358" i="3"/>
  <c r="M4358" i="3" s="1"/>
  <c r="N4292" i="3"/>
  <c r="M4360" i="3"/>
  <c r="N4299" i="3"/>
  <c r="N4223" i="3"/>
  <c r="M4436" i="3"/>
  <c r="N4446" i="3"/>
  <c r="N4302" i="3"/>
  <c r="N4432" i="3"/>
  <c r="N4288" i="3"/>
  <c r="N4406" i="3"/>
  <c r="N4242" i="3"/>
  <c r="M4455" i="3"/>
  <c r="L4311" i="3"/>
  <c r="M4311" i="3" s="1"/>
  <c r="N4253" i="3"/>
  <c r="N4368" i="3"/>
  <c r="M4561" i="3"/>
  <c r="M4417" i="3"/>
  <c r="L4253" i="3"/>
  <c r="M4253" i="3" s="1"/>
  <c r="M4380" i="3"/>
  <c r="N4415" i="3"/>
  <c r="N4251" i="3"/>
  <c r="N4250" i="3"/>
  <c r="L4463" i="3"/>
  <c r="M4463" i="3" s="1"/>
  <c r="L4319" i="3"/>
  <c r="M4319" i="3" s="1"/>
  <c r="L4325" i="3"/>
  <c r="M4325" i="3" s="1"/>
  <c r="N4219" i="3"/>
  <c r="M4362" i="3"/>
  <c r="N4304" i="3"/>
  <c r="M4482" i="3"/>
  <c r="L4292" i="3"/>
  <c r="M4292" i="3" s="1"/>
  <c r="M4531" i="3"/>
  <c r="N4230" i="3"/>
  <c r="N4241" i="3"/>
  <c r="N4356" i="3"/>
  <c r="M4405" i="3"/>
  <c r="L4241" i="3"/>
  <c r="M4241" i="3" s="1"/>
  <c r="M4451" i="3"/>
  <c r="L4307" i="3"/>
  <c r="M4307" i="3" s="1"/>
  <c r="N4353" i="3"/>
  <c r="L4341" i="3"/>
  <c r="M4341" i="3" s="1"/>
  <c r="M4378" i="3"/>
  <c r="M4506" i="3"/>
  <c r="L4312" i="3"/>
  <c r="M4312" i="3" s="1"/>
  <c r="M4534" i="3"/>
  <c r="L4301" i="3"/>
  <c r="M4301" i="3" s="1"/>
  <c r="L4270" i="3"/>
  <c r="M4270" i="3" s="1"/>
  <c r="M4450" i="3"/>
  <c r="M4395" i="3"/>
  <c r="M4501" i="3"/>
  <c r="M4533" i="3"/>
  <c r="M4564" i="3"/>
  <c r="L4350" i="3"/>
  <c r="M4350" i="3" s="1"/>
  <c r="L4244" i="3"/>
  <c r="M4244" i="3" s="1"/>
  <c r="M4541" i="3"/>
  <c r="M4447" i="3"/>
  <c r="L4268" i="3"/>
  <c r="M4268" i="3" s="1"/>
  <c r="M4558" i="3"/>
  <c r="L4338" i="3"/>
  <c r="M4338" i="3" s="1"/>
  <c r="N4289" i="3"/>
  <c r="M4375" i="3"/>
  <c r="N4340" i="3"/>
  <c r="M4376" i="3"/>
  <c r="N4347" i="3"/>
  <c r="M4568" i="3"/>
  <c r="M4424" i="3"/>
  <c r="N4434" i="3"/>
  <c r="N4290" i="3"/>
  <c r="N4256" i="3"/>
  <c r="M4443" i="3"/>
  <c r="L4299" i="3"/>
  <c r="M4299" i="3" s="1"/>
  <c r="M4549" i="3"/>
  <c r="L4368" i="3"/>
  <c r="M4368" i="3" s="1"/>
  <c r="N4239" i="3"/>
  <c r="N4238" i="3"/>
  <c r="N4243" i="3"/>
  <c r="N4352" i="3"/>
  <c r="M4555" i="3"/>
  <c r="L4336" i="3"/>
  <c r="M4336" i="3" s="1"/>
  <c r="L4237" i="3"/>
  <c r="M4237" i="3" s="1"/>
  <c r="L4231" i="3"/>
  <c r="M4231" i="3" s="1"/>
  <c r="M4366" i="3"/>
  <c r="N4231" i="3"/>
  <c r="M4402" i="3"/>
  <c r="L4271" i="3"/>
  <c r="M4271" i="3" s="1"/>
  <c r="L4225" i="3"/>
  <c r="M4225" i="3" s="1"/>
  <c r="L4470" i="3"/>
  <c r="M4470" i="3" s="1"/>
  <c r="L4329" i="3"/>
  <c r="M4329" i="3" s="1"/>
  <c r="N4255" i="3"/>
  <c r="L4354" i="3"/>
  <c r="M4354" i="3" s="1"/>
  <c r="N4337" i="3"/>
  <c r="M4394" i="3"/>
  <c r="M4396" i="3"/>
  <c r="M4556" i="3"/>
  <c r="N4269" i="3"/>
  <c r="N4408" i="3"/>
  <c r="N4218" i="3"/>
  <c r="L4431" i="3"/>
  <c r="M4431" i="3" s="1"/>
  <c r="L4287" i="3"/>
  <c r="M4287" i="3" s="1"/>
  <c r="N4229" i="3"/>
  <c r="N4488" i="3"/>
  <c r="N4344" i="3"/>
  <c r="M4537" i="3"/>
  <c r="L4393" i="3"/>
  <c r="M4393" i="3" s="1"/>
  <c r="L4229" i="3"/>
  <c r="M4229" i="3" s="1"/>
  <c r="L4356" i="3"/>
  <c r="M4356" i="3" s="1"/>
  <c r="N4227" i="3"/>
  <c r="N4226" i="3"/>
  <c r="M4439" i="3"/>
  <c r="L4295" i="3"/>
  <c r="M4295" i="3" s="1"/>
  <c r="N4341" i="3"/>
  <c r="M4361" i="3"/>
  <c r="N4301" i="3"/>
  <c r="M4398" i="3"/>
  <c r="M4530" i="3"/>
  <c r="L4328" i="3"/>
  <c r="M4328" i="3" s="1"/>
  <c r="N4222" i="3"/>
  <c r="M4551" i="3"/>
  <c r="M4562" i="3"/>
  <c r="N4320" i="3"/>
  <c r="L4369" i="3"/>
  <c r="M4369" i="3" s="1"/>
  <c r="M4560" i="3"/>
  <c r="M4559" i="3"/>
  <c r="L4251" i="3"/>
  <c r="M4251" i="3" s="1"/>
  <c r="M4397" i="3"/>
  <c r="M4435" i="3"/>
  <c r="M4364" i="3"/>
  <c r="M4387" i="3"/>
  <c r="N4207" i="3"/>
  <c r="M4454" i="3"/>
  <c r="M4520" i="3"/>
  <c r="N4372" i="3"/>
  <c r="M4539" i="3"/>
  <c r="L4488" i="3"/>
  <c r="M4488" i="3" s="1"/>
  <c r="L4315" i="3"/>
  <c r="M4315" i="3" s="1"/>
  <c r="N4268" i="3"/>
  <c r="L4221" i="3"/>
  <c r="M4221" i="3" s="1"/>
  <c r="L4444" i="3"/>
  <c r="M4444" i="3" s="1"/>
  <c r="L4300" i="3"/>
  <c r="M4300" i="3" s="1"/>
  <c r="L4245" i="3"/>
  <c r="M4245" i="3" s="1"/>
  <c r="M4494" i="3"/>
  <c r="M4401" i="3"/>
  <c r="M4390" i="3"/>
  <c r="L4411" i="3"/>
  <c r="M4411" i="3" s="1"/>
  <c r="L4412" i="3"/>
  <c r="M4412" i="3" s="1"/>
  <c r="N4351" i="3"/>
  <c r="M4544" i="3"/>
  <c r="N4410" i="3"/>
  <c r="N4246" i="3"/>
  <c r="N4370" i="3"/>
  <c r="M4563" i="3"/>
  <c r="M4419" i="3"/>
  <c r="L4255" i="3"/>
  <c r="M4255" i="3" s="1"/>
  <c r="N4217" i="3"/>
  <c r="N4332" i="3"/>
  <c r="M4525" i="3"/>
  <c r="M4381" i="3"/>
  <c r="L4217" i="3"/>
  <c r="M4217" i="3" s="1"/>
  <c r="L4344" i="3"/>
  <c r="M4344" i="3" s="1"/>
  <c r="N4215" i="3"/>
  <c r="N4214" i="3"/>
  <c r="M4427" i="3"/>
  <c r="L4283" i="3"/>
  <c r="M4283" i="3" s="1"/>
  <c r="N4329" i="3"/>
  <c r="M4377" i="3"/>
  <c r="N4349" i="3"/>
  <c r="M4414" i="3"/>
  <c r="M4554" i="3"/>
  <c r="L4348" i="3"/>
  <c r="M4348" i="3" s="1"/>
  <c r="N4248" i="3"/>
  <c r="L4407" i="3"/>
  <c r="M4407" i="3" s="1"/>
  <c r="M4513" i="3"/>
  <c r="M4512" i="3"/>
  <c r="N4367" i="3"/>
  <c r="L4415" i="3"/>
  <c r="M4415" i="3" s="1"/>
  <c r="N4461" i="3"/>
  <c r="L4327" i="3"/>
  <c r="M4327" i="3" s="1"/>
  <c r="N4313" i="3"/>
  <c r="N4373" i="3"/>
  <c r="M4542" i="3"/>
  <c r="L4430" i="3"/>
  <c r="M4430" i="3" s="1"/>
  <c r="L4212" i="3"/>
  <c r="M4212" i="3" s="1"/>
  <c r="N4327" i="3"/>
  <c r="N4346" i="3"/>
  <c r="N4369" i="3"/>
  <c r="N4308" i="3"/>
  <c r="L4226" i="3"/>
  <c r="M4226" i="3" s="1"/>
  <c r="M4465" i="3"/>
  <c r="N4355" i="3"/>
  <c r="M4547" i="3"/>
  <c r="N4413" i="3"/>
  <c r="L4290" i="3"/>
  <c r="M4290" i="3" s="1"/>
  <c r="N4407" i="3"/>
  <c r="M4495" i="3"/>
  <c r="N4350" i="3"/>
  <c r="N4345" i="3"/>
  <c r="L4357" i="3"/>
  <c r="M4357" i="3" s="1"/>
  <c r="N4331" i="3"/>
  <c r="M4523" i="3"/>
  <c r="L4342" i="3"/>
  <c r="M4342" i="3" s="1"/>
  <c r="L4236" i="3"/>
  <c r="M4236" i="3" s="1"/>
  <c r="L4286" i="3"/>
  <c r="M4286" i="3" s="1"/>
  <c r="N4333" i="3"/>
  <c r="L4333" i="3"/>
  <c r="M4333" i="3" s="1"/>
  <c r="N4319" i="3"/>
  <c r="M4511" i="3"/>
  <c r="N4305" i="3"/>
  <c r="M4457" i="3"/>
  <c r="M4384" i="3"/>
  <c r="M4521" i="3"/>
  <c r="M4526" i="3"/>
  <c r="L4321" i="3"/>
  <c r="M4321" i="3" s="1"/>
  <c r="M4548" i="3"/>
  <c r="M4403" i="3"/>
  <c r="N4272" i="3"/>
  <c r="M4505" i="3"/>
  <c r="M4420" i="3"/>
  <c r="M4456" i="3"/>
  <c r="N4462" i="3"/>
  <c r="M4399" i="3"/>
  <c r="L4353" i="3"/>
  <c r="M4353" i="3" s="1"/>
  <c r="N4284" i="3"/>
  <c r="N4354" i="3"/>
  <c r="M4552" i="3"/>
  <c r="N4287" i="3"/>
  <c r="M4359" i="3"/>
  <c r="N4245" i="3"/>
  <c r="M4477" i="3"/>
  <c r="N4318" i="3"/>
  <c r="L4250" i="3"/>
  <c r="M4250" i="3" s="1"/>
  <c r="L4288" i="3"/>
  <c r="M4288" i="3" s="1"/>
  <c r="N4336" i="3"/>
  <c r="M4502" i="3"/>
  <c r="M4452" i="3"/>
  <c r="M4524" i="3"/>
  <c r="M4379" i="3"/>
  <c r="L4213" i="3"/>
  <c r="M4213" i="3" s="1"/>
  <c r="M4529" i="3"/>
  <c r="M4438" i="3"/>
  <c r="M4517" i="3"/>
  <c r="M4522" i="3"/>
  <c r="M4514" i="3"/>
  <c r="M4440" i="3"/>
  <c r="M4500" i="3"/>
  <c r="L4367" i="3"/>
  <c r="M4367" i="3" s="1"/>
  <c r="L4305" i="3"/>
  <c r="M4305" i="3" s="1"/>
  <c r="N4244" i="3"/>
  <c r="M4507" i="3"/>
  <c r="M4557" i="3"/>
  <c r="M4421" i="3"/>
  <c r="L4320" i="3"/>
  <c r="M4320" i="3" s="1"/>
  <c r="L4239" i="3"/>
  <c r="M4239" i="3" s="1"/>
  <c r="L4413" i="3"/>
  <c r="M4413" i="3" s="1"/>
  <c r="L4346" i="3"/>
  <c r="M4346" i="3" s="1"/>
  <c r="N4371" i="3"/>
  <c r="N4310" i="3"/>
  <c r="L4284" i="3"/>
  <c r="M4284" i="3" s="1"/>
  <c r="L4215" i="3"/>
  <c r="M4215" i="3" s="1"/>
  <c r="M4382" i="3"/>
  <c r="L4408" i="3"/>
  <c r="M4408" i="3" s="1"/>
  <c r="M4503" i="3"/>
  <c r="L4252" i="3"/>
  <c r="M4252" i="3" s="1"/>
  <c r="M4480" i="3"/>
  <c r="N4291" i="3"/>
  <c r="L4371" i="3"/>
  <c r="M4371" i="3" s="1"/>
  <c r="M4458" i="3"/>
  <c r="M4484" i="3"/>
  <c r="N4252" i="3"/>
  <c r="N4330" i="3"/>
  <c r="L4214" i="3"/>
  <c r="M4214" i="3" s="1"/>
  <c r="L4330" i="3"/>
  <c r="M4330" i="3" s="1"/>
  <c r="N4463" i="3"/>
  <c r="N4117" i="3"/>
  <c r="N4005" i="3"/>
  <c r="N3993" i="3"/>
  <c r="N3980" i="3"/>
  <c r="N3951" i="3"/>
  <c r="N3919" i="3"/>
  <c r="N3899" i="3"/>
  <c r="N3883" i="3"/>
  <c r="L4001" i="3"/>
  <c r="M4001" i="3" s="1"/>
  <c r="L3989" i="3"/>
  <c r="M3989" i="3" s="1"/>
  <c r="L3976" i="3"/>
  <c r="M3976" i="3" s="1"/>
  <c r="L3947" i="3"/>
  <c r="M3947" i="3" s="1"/>
  <c r="L3915" i="3"/>
  <c r="M3915" i="3" s="1"/>
  <c r="L3892" i="3"/>
  <c r="M3892" i="3" s="1"/>
  <c r="N3871" i="3"/>
  <c r="L4117" i="3"/>
  <c r="M4117" i="3" s="1"/>
  <c r="N4004" i="3"/>
  <c r="N3992" i="3"/>
  <c r="N3979" i="3"/>
  <c r="N3950" i="3"/>
  <c r="N3918" i="3"/>
  <c r="N3898" i="3"/>
  <c r="N3882" i="3"/>
  <c r="L4000" i="3"/>
  <c r="M4000" i="3" s="1"/>
  <c r="L3945" i="3"/>
  <c r="M3945" i="3" s="1"/>
  <c r="L3914" i="3"/>
  <c r="M3914" i="3" s="1"/>
  <c r="N4003" i="3"/>
  <c r="N3991" i="3"/>
  <c r="N3978" i="3"/>
  <c r="N3949" i="3"/>
  <c r="N3917" i="3"/>
  <c r="N3897" i="3"/>
  <c r="N3873" i="3"/>
  <c r="L3999" i="3"/>
  <c r="M3999" i="3" s="1"/>
  <c r="L3987" i="3"/>
  <c r="M3987" i="3" s="1"/>
  <c r="L3974" i="3"/>
  <c r="M3974" i="3" s="1"/>
  <c r="L3932" i="3"/>
  <c r="M3932" i="3" s="1"/>
  <c r="L3913" i="3"/>
  <c r="M3913" i="3" s="1"/>
  <c r="L3890" i="3"/>
  <c r="M3890" i="3" s="1"/>
  <c r="N4116" i="3"/>
  <c r="N4002" i="3"/>
  <c r="N3990" i="3"/>
  <c r="N3977" i="3"/>
  <c r="N3948" i="3"/>
  <c r="N3916" i="3"/>
  <c r="N3893" i="3"/>
  <c r="N3872" i="3"/>
  <c r="L3998" i="3"/>
  <c r="M3998" i="3" s="1"/>
  <c r="L3986" i="3"/>
  <c r="M3986" i="3" s="1"/>
  <c r="L3973" i="3"/>
  <c r="M3973" i="3" s="1"/>
  <c r="L3924" i="3"/>
  <c r="M3924" i="3" s="1"/>
  <c r="L3912" i="3"/>
  <c r="M3912" i="3" s="1"/>
  <c r="L4116" i="3"/>
  <c r="M4116" i="3" s="1"/>
  <c r="N4001" i="3"/>
  <c r="N3989" i="3"/>
  <c r="N3976" i="3"/>
  <c r="N3947" i="3"/>
  <c r="N3915" i="3"/>
  <c r="N3892" i="3"/>
  <c r="L4010" i="3"/>
  <c r="M4010" i="3" s="1"/>
  <c r="L3997" i="3"/>
  <c r="M3997" i="3" s="1"/>
  <c r="L3985" i="3"/>
  <c r="M3985" i="3" s="1"/>
  <c r="L3972" i="3"/>
  <c r="M3972" i="3" s="1"/>
  <c r="L3923" i="3"/>
  <c r="M3923" i="3" s="1"/>
  <c r="L3911" i="3"/>
  <c r="M3911" i="3" s="1"/>
  <c r="L3888" i="3"/>
  <c r="M3888" i="3" s="1"/>
  <c r="L3886" i="3"/>
  <c r="M3886" i="3" s="1"/>
  <c r="N3998" i="3"/>
  <c r="N3924" i="3"/>
  <c r="L4006" i="3"/>
  <c r="M4006" i="3" s="1"/>
  <c r="L3952" i="3"/>
  <c r="M3952" i="3" s="1"/>
  <c r="L3885" i="3"/>
  <c r="M3885" i="3" s="1"/>
  <c r="N3971" i="3"/>
  <c r="N3910" i="3"/>
  <c r="L3979" i="3"/>
  <c r="M3979" i="3" s="1"/>
  <c r="L3882" i="3"/>
  <c r="M3882" i="3" s="1"/>
  <c r="N4000" i="3"/>
  <c r="N3988" i="3"/>
  <c r="N3975" i="3"/>
  <c r="N3945" i="3"/>
  <c r="N3914" i="3"/>
  <c r="N3891" i="3"/>
  <c r="L4009" i="3"/>
  <c r="M4009" i="3" s="1"/>
  <c r="L3996" i="3"/>
  <c r="M3996" i="3" s="1"/>
  <c r="L3984" i="3"/>
  <c r="M3984" i="3" s="1"/>
  <c r="L3971" i="3"/>
  <c r="M3971" i="3" s="1"/>
  <c r="L3922" i="3"/>
  <c r="M3922" i="3" s="1"/>
  <c r="L3910" i="3"/>
  <c r="M3910" i="3" s="1"/>
  <c r="L3887" i="3"/>
  <c r="M3887" i="3" s="1"/>
  <c r="N3973" i="3"/>
  <c r="N3889" i="3"/>
  <c r="L3981" i="3"/>
  <c r="M3981" i="3" s="1"/>
  <c r="L3900" i="3"/>
  <c r="M3900" i="3" s="1"/>
  <c r="N3984" i="3"/>
  <c r="L3992" i="3"/>
  <c r="M3992" i="3" s="1"/>
  <c r="L3918" i="3"/>
  <c r="M3918" i="3" s="1"/>
  <c r="L3871" i="3"/>
  <c r="M3871" i="3" s="1"/>
  <c r="N3999" i="3"/>
  <c r="N3987" i="3"/>
  <c r="N3974" i="3"/>
  <c r="N3932" i="3"/>
  <c r="N3913" i="3"/>
  <c r="N3890" i="3"/>
  <c r="L4008" i="3"/>
  <c r="M4008" i="3" s="1"/>
  <c r="L3995" i="3"/>
  <c r="M3995" i="3" s="1"/>
  <c r="L3982" i="3"/>
  <c r="M3982" i="3" s="1"/>
  <c r="L3970" i="3"/>
  <c r="M3970" i="3" s="1"/>
  <c r="L3921" i="3"/>
  <c r="M3921" i="3" s="1"/>
  <c r="L3909" i="3"/>
  <c r="M3909" i="3" s="1"/>
  <c r="N3986" i="3"/>
  <c r="N3912" i="3"/>
  <c r="L3994" i="3"/>
  <c r="M3994" i="3" s="1"/>
  <c r="L3920" i="3"/>
  <c r="M3920" i="3" s="1"/>
  <c r="N3996" i="3"/>
  <c r="L4004" i="3"/>
  <c r="M4004" i="3" s="1"/>
  <c r="L3898" i="3"/>
  <c r="M3898" i="3" s="1"/>
  <c r="N4010" i="3"/>
  <c r="N3997" i="3"/>
  <c r="N3985" i="3"/>
  <c r="N3972" i="3"/>
  <c r="N3923" i="3"/>
  <c r="N3911" i="3"/>
  <c r="N3888" i="3"/>
  <c r="L4005" i="3"/>
  <c r="M4005" i="3" s="1"/>
  <c r="L3993" i="3"/>
  <c r="M3993" i="3" s="1"/>
  <c r="L3980" i="3"/>
  <c r="M3980" i="3" s="1"/>
  <c r="L3951" i="3"/>
  <c r="M3951" i="3" s="1"/>
  <c r="L3919" i="3"/>
  <c r="M3919" i="3" s="1"/>
  <c r="L3899" i="3"/>
  <c r="M3899" i="3" s="1"/>
  <c r="L3883" i="3"/>
  <c r="M3883" i="3" s="1"/>
  <c r="N4009" i="3"/>
  <c r="N3922" i="3"/>
  <c r="N3887" i="3"/>
  <c r="L3950" i="3"/>
  <c r="M3950" i="3" s="1"/>
  <c r="L3889" i="3"/>
  <c r="M3889" i="3" s="1"/>
  <c r="N4008" i="3"/>
  <c r="N3995" i="3"/>
  <c r="N3982" i="3"/>
  <c r="N3970" i="3"/>
  <c r="N3921" i="3"/>
  <c r="N3909" i="3"/>
  <c r="N3886" i="3"/>
  <c r="L4003" i="3"/>
  <c r="M4003" i="3" s="1"/>
  <c r="L3991" i="3"/>
  <c r="M3991" i="3" s="1"/>
  <c r="L3978" i="3"/>
  <c r="M3978" i="3" s="1"/>
  <c r="L3949" i="3"/>
  <c r="M3949" i="3" s="1"/>
  <c r="L3917" i="3"/>
  <c r="M3917" i="3" s="1"/>
  <c r="L3897" i="3"/>
  <c r="M3897" i="3" s="1"/>
  <c r="L3873" i="3"/>
  <c r="M3873" i="3" s="1"/>
  <c r="L3988" i="3"/>
  <c r="M3988" i="3" s="1"/>
  <c r="N4006" i="3"/>
  <c r="N3994" i="3"/>
  <c r="N3981" i="3"/>
  <c r="N3952" i="3"/>
  <c r="N3920" i="3"/>
  <c r="N3900" i="3"/>
  <c r="N3885" i="3"/>
  <c r="L4002" i="3"/>
  <c r="M4002" i="3" s="1"/>
  <c r="L3990" i="3"/>
  <c r="M3990" i="3" s="1"/>
  <c r="L3977" i="3"/>
  <c r="M3977" i="3" s="1"/>
  <c r="L3948" i="3"/>
  <c r="M3948" i="3" s="1"/>
  <c r="L3916" i="3"/>
  <c r="M3916" i="3" s="1"/>
  <c r="L3893" i="3"/>
  <c r="M3893" i="3" s="1"/>
  <c r="L3872" i="3"/>
  <c r="M3872" i="3" s="1"/>
  <c r="L3975" i="3"/>
  <c r="M3975" i="3" s="1"/>
  <c r="L3891" i="3"/>
  <c r="M3891" i="3" s="1"/>
  <c r="L3936" i="3" l="1"/>
  <c r="M3936" i="3" s="1"/>
  <c r="L3940" i="3"/>
  <c r="M3940" i="3" s="1"/>
  <c r="L3944" i="3"/>
  <c r="M3944" i="3" s="1"/>
  <c r="N3940" i="3"/>
  <c r="L3929" i="3"/>
  <c r="M3929" i="3" s="1"/>
  <c r="L3942" i="3"/>
  <c r="M3942" i="3" s="1"/>
  <c r="N3930" i="3"/>
  <c r="L3953" i="3"/>
  <c r="M3953" i="3" s="1"/>
  <c r="L3941" i="3"/>
  <c r="M3941" i="3" s="1"/>
  <c r="N3941" i="3"/>
  <c r="L3938" i="3"/>
  <c r="M3938" i="3" s="1"/>
  <c r="N3942" i="3"/>
  <c r="L3935" i="3"/>
  <c r="M3935" i="3" s="1"/>
  <c r="N3953" i="3"/>
  <c r="N3936" i="3"/>
  <c r="N3944" i="3"/>
  <c r="N3937" i="3"/>
  <c r="L3930" i="3"/>
  <c r="M3930" i="3" s="1"/>
  <c r="N3929" i="3"/>
  <c r="L3943" i="3"/>
  <c r="M3943" i="3" s="1"/>
  <c r="L3933" i="3"/>
  <c r="M3933" i="3" s="1"/>
  <c r="L3937" i="3"/>
  <c r="M3937" i="3" s="1"/>
  <c r="N3933" i="3"/>
  <c r="N3934" i="3"/>
  <c r="N3943" i="3"/>
  <c r="N3938" i="3"/>
  <c r="N3939" i="3"/>
  <c r="L3939" i="3"/>
  <c r="M3939" i="3" s="1"/>
  <c r="L3934" i="3"/>
  <c r="M3934" i="3" s="1"/>
  <c r="N3935" i="3"/>
  <c r="N3877" i="3"/>
  <c r="N3858" i="3"/>
  <c r="N3843" i="3"/>
  <c r="L3902" i="3"/>
  <c r="M3902" i="3" s="1"/>
  <c r="L3867" i="3"/>
  <c r="M3867" i="3" s="1"/>
  <c r="L3853" i="3"/>
  <c r="M3853" i="3" s="1"/>
  <c r="L3838" i="3"/>
  <c r="M3838" i="3" s="1"/>
  <c r="L3836" i="3"/>
  <c r="M3836" i="3" s="1"/>
  <c r="L3846" i="3"/>
  <c r="M3846" i="3" s="1"/>
  <c r="N3837" i="3"/>
  <c r="L3906" i="3"/>
  <c r="M3906" i="3" s="1"/>
  <c r="N3862" i="3"/>
  <c r="L3839" i="3"/>
  <c r="M3839" i="3" s="1"/>
  <c r="N3906" i="3"/>
  <c r="N3875" i="3"/>
  <c r="N3857" i="3"/>
  <c r="N3842" i="3"/>
  <c r="L3901" i="3"/>
  <c r="M3901" i="3" s="1"/>
  <c r="L3866" i="3"/>
  <c r="M3866" i="3" s="1"/>
  <c r="L3849" i="3"/>
  <c r="M3849" i="3" s="1"/>
  <c r="L3837" i="3"/>
  <c r="M3837" i="3" s="1"/>
  <c r="L3863" i="3"/>
  <c r="M3863" i="3" s="1"/>
  <c r="L3861" i="3"/>
  <c r="M3861" i="3" s="1"/>
  <c r="L3843" i="3"/>
  <c r="M3843" i="3" s="1"/>
  <c r="L3874" i="3"/>
  <c r="M3874" i="3" s="1"/>
  <c r="L3840" i="3"/>
  <c r="M3840" i="3" s="1"/>
  <c r="N3905" i="3"/>
  <c r="N3874" i="3"/>
  <c r="N3856" i="3"/>
  <c r="N3841" i="3"/>
  <c r="L3884" i="3"/>
  <c r="M3884" i="3" s="1"/>
  <c r="L3865" i="3"/>
  <c r="M3865" i="3" s="1"/>
  <c r="L3848" i="3"/>
  <c r="M3848" i="3" s="1"/>
  <c r="N3835" i="3"/>
  <c r="L3879" i="3"/>
  <c r="M3879" i="3" s="1"/>
  <c r="N3848" i="3"/>
  <c r="N3846" i="3"/>
  <c r="L3904" i="3"/>
  <c r="M3904" i="3" s="1"/>
  <c r="N3904" i="3"/>
  <c r="N3869" i="3"/>
  <c r="N3855" i="3"/>
  <c r="N3840" i="3"/>
  <c r="L3881" i="3"/>
  <c r="M3881" i="3" s="1"/>
  <c r="L3864" i="3"/>
  <c r="M3864" i="3" s="1"/>
  <c r="L3847" i="3"/>
  <c r="M3847" i="3" s="1"/>
  <c r="L3835" i="3"/>
  <c r="M3835" i="3" s="1"/>
  <c r="L3845" i="3"/>
  <c r="M3845" i="3" s="1"/>
  <c r="L3858" i="3"/>
  <c r="M3858" i="3" s="1"/>
  <c r="N3863" i="3"/>
  <c r="N3844" i="3"/>
  <c r="N3903" i="3"/>
  <c r="N3868" i="3"/>
  <c r="N3854" i="3"/>
  <c r="N3839" i="3"/>
  <c r="L3880" i="3"/>
  <c r="M3880" i="3" s="1"/>
  <c r="L3878" i="3"/>
  <c r="M3878" i="3" s="1"/>
  <c r="N3847" i="3"/>
  <c r="L3841" i="3"/>
  <c r="M3841" i="3" s="1"/>
  <c r="L3903" i="3"/>
  <c r="M3903" i="3" s="1"/>
  <c r="N3902" i="3"/>
  <c r="N3867" i="3"/>
  <c r="N3853" i="3"/>
  <c r="N3838" i="3"/>
  <c r="L3862" i="3"/>
  <c r="M3862" i="3" s="1"/>
  <c r="N3836" i="3"/>
  <c r="L3842" i="3"/>
  <c r="M3842" i="3" s="1"/>
  <c r="L3856" i="3"/>
  <c r="M3856" i="3" s="1"/>
  <c r="L3868" i="3"/>
  <c r="M3868" i="3" s="1"/>
  <c r="N3901" i="3"/>
  <c r="N3866" i="3"/>
  <c r="N3849" i="3"/>
  <c r="L3844" i="3"/>
  <c r="M3844" i="3" s="1"/>
  <c r="L3875" i="3"/>
  <c r="M3875" i="3" s="1"/>
  <c r="N3845" i="3"/>
  <c r="N3884" i="3"/>
  <c r="N3865" i="3"/>
  <c r="L3877" i="3"/>
  <c r="M3877" i="3" s="1"/>
  <c r="L3905" i="3"/>
  <c r="M3905" i="3" s="1"/>
  <c r="L3869" i="3"/>
  <c r="M3869" i="3" s="1"/>
  <c r="N3881" i="3"/>
  <c r="N3864" i="3"/>
  <c r="L3857" i="3"/>
  <c r="M3857" i="3" s="1"/>
  <c r="L3855" i="3"/>
  <c r="M3855" i="3" s="1"/>
  <c r="N3880" i="3"/>
  <c r="N3861" i="3"/>
  <c r="N3879" i="3"/>
  <c r="N3878" i="3"/>
  <c r="L3854" i="3"/>
  <c r="M3854" i="3" s="1"/>
  <c r="N3908" i="3" l="1"/>
  <c r="N3834" i="3"/>
  <c r="N3802" i="3"/>
  <c r="N3789" i="3"/>
  <c r="N3773" i="3"/>
  <c r="N3761" i="3"/>
  <c r="L3851" i="3"/>
  <c r="M3851" i="3" s="1"/>
  <c r="L3804" i="3"/>
  <c r="M3804" i="3" s="1"/>
  <c r="L3792" i="3"/>
  <c r="M3792" i="3" s="1"/>
  <c r="L3775" i="3"/>
  <c r="M3775" i="3" s="1"/>
  <c r="L3763" i="3"/>
  <c r="M3763" i="3" s="1"/>
  <c r="N3759" i="3"/>
  <c r="L3830" i="3"/>
  <c r="M3830" i="3" s="1"/>
  <c r="L3796" i="3"/>
  <c r="M3796" i="3" s="1"/>
  <c r="L3766" i="3"/>
  <c r="M3766" i="3" s="1"/>
  <c r="L3852" i="3"/>
  <c r="M3852" i="3" s="1"/>
  <c r="N3907" i="3"/>
  <c r="N3833" i="3"/>
  <c r="N3801" i="3"/>
  <c r="N3788" i="3"/>
  <c r="N3772" i="3"/>
  <c r="N3760" i="3"/>
  <c r="L3850" i="3"/>
  <c r="M3850" i="3" s="1"/>
  <c r="L3803" i="3"/>
  <c r="M3803" i="3" s="1"/>
  <c r="L3790" i="3"/>
  <c r="M3790" i="3" s="1"/>
  <c r="L3774" i="3"/>
  <c r="M3774" i="3" s="1"/>
  <c r="L3762" i="3"/>
  <c r="M3762" i="3" s="1"/>
  <c r="L3786" i="3"/>
  <c r="M3786" i="3" s="1"/>
  <c r="L3785" i="3"/>
  <c r="M3785" i="3" s="1"/>
  <c r="L3870" i="3"/>
  <c r="M3870" i="3" s="1"/>
  <c r="N3775" i="3"/>
  <c r="N3896" i="3"/>
  <c r="N3832" i="3"/>
  <c r="N3800" i="3"/>
  <c r="N3787" i="3"/>
  <c r="N3771" i="3"/>
  <c r="L3908" i="3"/>
  <c r="M3908" i="3" s="1"/>
  <c r="L3834" i="3"/>
  <c r="M3834" i="3" s="1"/>
  <c r="L3802" i="3"/>
  <c r="M3802" i="3" s="1"/>
  <c r="L3789" i="3"/>
  <c r="M3789" i="3" s="1"/>
  <c r="L3773" i="3"/>
  <c r="M3773" i="3" s="1"/>
  <c r="L3761" i="3"/>
  <c r="M3761" i="3" s="1"/>
  <c r="L3760" i="3"/>
  <c r="M3760" i="3" s="1"/>
  <c r="L3787" i="3"/>
  <c r="M3787" i="3" s="1"/>
  <c r="L3759" i="3"/>
  <c r="M3759" i="3" s="1"/>
  <c r="L3876" i="3"/>
  <c r="M3876" i="3" s="1"/>
  <c r="L3807" i="3"/>
  <c r="M3807" i="3" s="1"/>
  <c r="N3762" i="3"/>
  <c r="N3895" i="3"/>
  <c r="N3831" i="3"/>
  <c r="N3799" i="3"/>
  <c r="N3786" i="3"/>
  <c r="N3770" i="3"/>
  <c r="L3907" i="3"/>
  <c r="M3907" i="3" s="1"/>
  <c r="L3833" i="3"/>
  <c r="M3833" i="3" s="1"/>
  <c r="L3801" i="3"/>
  <c r="M3801" i="3" s="1"/>
  <c r="L3788" i="3"/>
  <c r="M3788" i="3" s="1"/>
  <c r="L3772" i="3"/>
  <c r="M3772" i="3" s="1"/>
  <c r="L3800" i="3"/>
  <c r="M3800" i="3" s="1"/>
  <c r="L3770" i="3"/>
  <c r="M3770" i="3" s="1"/>
  <c r="L3769" i="3"/>
  <c r="M3769" i="3" s="1"/>
  <c r="L3784" i="3"/>
  <c r="M3784" i="3" s="1"/>
  <c r="L3795" i="3"/>
  <c r="M3795" i="3" s="1"/>
  <c r="L3765" i="3"/>
  <c r="M3765" i="3" s="1"/>
  <c r="L3764" i="3"/>
  <c r="M3764" i="3" s="1"/>
  <c r="N3894" i="3"/>
  <c r="N3830" i="3"/>
  <c r="N3798" i="3"/>
  <c r="N3785" i="3"/>
  <c r="N3769" i="3"/>
  <c r="L3896" i="3"/>
  <c r="M3896" i="3" s="1"/>
  <c r="L3832" i="3"/>
  <c r="M3832" i="3" s="1"/>
  <c r="L3771" i="3"/>
  <c r="M3771" i="3" s="1"/>
  <c r="L3829" i="3"/>
  <c r="M3829" i="3" s="1"/>
  <c r="L3808" i="3"/>
  <c r="M3808" i="3" s="1"/>
  <c r="N3792" i="3"/>
  <c r="N3876" i="3"/>
  <c r="N3829" i="3"/>
  <c r="N3797" i="3"/>
  <c r="N3784" i="3"/>
  <c r="N3768" i="3"/>
  <c r="L3895" i="3"/>
  <c r="M3895" i="3" s="1"/>
  <c r="L3831" i="3"/>
  <c r="M3831" i="3" s="1"/>
  <c r="L3799" i="3"/>
  <c r="M3799" i="3" s="1"/>
  <c r="L3798" i="3"/>
  <c r="M3798" i="3" s="1"/>
  <c r="L3768" i="3"/>
  <c r="M3768" i="3" s="1"/>
  <c r="N3764" i="3"/>
  <c r="L3777" i="3"/>
  <c r="M3777" i="3" s="1"/>
  <c r="N3870" i="3"/>
  <c r="N3808" i="3"/>
  <c r="N3796" i="3"/>
  <c r="N3783" i="3"/>
  <c r="N3767" i="3"/>
  <c r="L3894" i="3"/>
  <c r="M3894" i="3" s="1"/>
  <c r="L3783" i="3"/>
  <c r="M3783" i="3" s="1"/>
  <c r="N3763" i="3"/>
  <c r="N3860" i="3"/>
  <c r="N3807" i="3"/>
  <c r="N3795" i="3"/>
  <c r="N3782" i="3"/>
  <c r="N3766" i="3"/>
  <c r="L3797" i="3"/>
  <c r="M3797" i="3" s="1"/>
  <c r="L3860" i="3"/>
  <c r="M3860" i="3" s="1"/>
  <c r="L3806" i="3"/>
  <c r="M3806" i="3" s="1"/>
  <c r="L3776" i="3"/>
  <c r="M3776" i="3" s="1"/>
  <c r="N3859" i="3"/>
  <c r="N3806" i="3"/>
  <c r="N3794" i="3"/>
  <c r="N3777" i="3"/>
  <c r="N3765" i="3"/>
  <c r="L3767" i="3"/>
  <c r="M3767" i="3" s="1"/>
  <c r="L3794" i="3"/>
  <c r="M3794" i="3" s="1"/>
  <c r="N3852" i="3"/>
  <c r="N3805" i="3"/>
  <c r="N3793" i="3"/>
  <c r="N3776" i="3"/>
  <c r="L3782" i="3"/>
  <c r="M3782" i="3" s="1"/>
  <c r="L3805" i="3"/>
  <c r="M3805" i="3" s="1"/>
  <c r="N3851" i="3"/>
  <c r="N3804" i="3"/>
  <c r="L3859" i="3"/>
  <c r="M3859" i="3" s="1"/>
  <c r="N3850" i="3"/>
  <c r="N3803" i="3"/>
  <c r="N3790" i="3"/>
  <c r="N3774" i="3"/>
  <c r="L3793" i="3"/>
  <c r="M3793" i="3" s="1"/>
  <c r="N3779" i="3" l="1"/>
  <c r="N3746" i="3"/>
  <c r="N3733" i="3"/>
  <c r="L3791" i="3"/>
  <c r="M3791" i="3" s="1"/>
  <c r="L3749" i="3"/>
  <c r="M3749" i="3" s="1"/>
  <c r="L3736" i="3"/>
  <c r="M3736" i="3" s="1"/>
  <c r="L3724" i="3"/>
  <c r="M3724" i="3" s="1"/>
  <c r="L3735" i="3"/>
  <c r="M3735" i="3" s="1"/>
  <c r="N3743" i="3"/>
  <c r="L3746" i="3"/>
  <c r="M3746" i="3" s="1"/>
  <c r="N3735" i="3"/>
  <c r="L3819" i="3"/>
  <c r="M3819" i="3" s="1"/>
  <c r="L3823" i="3"/>
  <c r="M3823" i="3" s="1"/>
  <c r="L3827" i="3"/>
  <c r="M3827" i="3" s="1"/>
  <c r="N3778" i="3"/>
  <c r="N3745" i="3"/>
  <c r="N3732" i="3"/>
  <c r="L3781" i="3"/>
  <c r="M3781" i="3" s="1"/>
  <c r="L3748" i="3"/>
  <c r="M3748" i="3" s="1"/>
  <c r="L3723" i="3"/>
  <c r="M3723" i="3" s="1"/>
  <c r="N3730" i="3"/>
  <c r="L3733" i="3"/>
  <c r="M3733" i="3" s="1"/>
  <c r="N3748" i="3"/>
  <c r="N3819" i="3"/>
  <c r="N3823" i="3"/>
  <c r="N3827" i="3"/>
  <c r="N3758" i="3"/>
  <c r="N3744" i="3"/>
  <c r="N3731" i="3"/>
  <c r="L3780" i="3"/>
  <c r="M3780" i="3" s="1"/>
  <c r="L3747" i="3"/>
  <c r="M3747" i="3" s="1"/>
  <c r="L3734" i="3"/>
  <c r="M3734" i="3" s="1"/>
  <c r="N3722" i="3"/>
  <c r="N3756" i="3"/>
  <c r="L3779" i="3"/>
  <c r="M3779" i="3" s="1"/>
  <c r="L3722" i="3"/>
  <c r="M3722" i="3" s="1"/>
  <c r="L3816" i="3"/>
  <c r="M3816" i="3" s="1"/>
  <c r="L3824" i="3"/>
  <c r="M3824" i="3" s="1"/>
  <c r="L3828" i="3"/>
  <c r="M3828" i="3" s="1"/>
  <c r="N3754" i="3"/>
  <c r="N3742" i="3"/>
  <c r="N3729" i="3"/>
  <c r="L3778" i="3"/>
  <c r="M3778" i="3" s="1"/>
  <c r="L3745" i="3"/>
  <c r="M3745" i="3" s="1"/>
  <c r="L3732" i="3"/>
  <c r="M3732" i="3" s="1"/>
  <c r="N3737" i="3"/>
  <c r="L3739" i="3"/>
  <c r="M3739" i="3" s="1"/>
  <c r="L3738" i="3"/>
  <c r="M3738" i="3" s="1"/>
  <c r="N3816" i="3"/>
  <c r="N3824" i="3"/>
  <c r="N3828" i="3"/>
  <c r="N3753" i="3"/>
  <c r="N3741" i="3"/>
  <c r="N3728" i="3"/>
  <c r="L3758" i="3"/>
  <c r="M3758" i="3" s="1"/>
  <c r="L3744" i="3"/>
  <c r="M3744" i="3" s="1"/>
  <c r="L3731" i="3"/>
  <c r="M3731" i="3" s="1"/>
  <c r="N3725" i="3"/>
  <c r="N3724" i="3"/>
  <c r="L3751" i="3"/>
  <c r="M3751" i="3" s="1"/>
  <c r="N3752" i="3"/>
  <c r="N3739" i="3"/>
  <c r="N3727" i="3"/>
  <c r="L3756" i="3"/>
  <c r="M3756" i="3" s="1"/>
  <c r="L3743" i="3"/>
  <c r="M3743" i="3" s="1"/>
  <c r="L3730" i="3"/>
  <c r="M3730" i="3" s="1"/>
  <c r="N3726" i="3"/>
  <c r="L3742" i="3"/>
  <c r="M3742" i="3" s="1"/>
  <c r="L3728" i="3"/>
  <c r="M3728" i="3" s="1"/>
  <c r="L3727" i="3"/>
  <c r="M3727" i="3" s="1"/>
  <c r="N3781" i="3"/>
  <c r="L3817" i="3"/>
  <c r="M3817" i="3" s="1"/>
  <c r="L3825" i="3"/>
  <c r="M3825" i="3" s="1"/>
  <c r="N3751" i="3"/>
  <c r="N3738" i="3"/>
  <c r="L3754" i="3"/>
  <c r="M3754" i="3" s="1"/>
  <c r="L3729" i="3"/>
  <c r="M3729" i="3" s="1"/>
  <c r="L3741" i="3"/>
  <c r="M3741" i="3" s="1"/>
  <c r="L3818" i="3"/>
  <c r="M3818" i="3" s="1"/>
  <c r="L3726" i="3"/>
  <c r="M3726" i="3" s="1"/>
  <c r="N3817" i="3"/>
  <c r="N3825" i="3"/>
  <c r="N3814" i="3"/>
  <c r="N3750" i="3"/>
  <c r="L3753" i="3"/>
  <c r="M3753" i="3" s="1"/>
  <c r="L3752" i="3"/>
  <c r="M3752" i="3" s="1"/>
  <c r="N3723" i="3"/>
  <c r="N3791" i="3"/>
  <c r="N3749" i="3"/>
  <c r="N3736" i="3"/>
  <c r="L3826" i="3"/>
  <c r="M3826" i="3" s="1"/>
  <c r="N3818" i="3"/>
  <c r="N3826" i="3"/>
  <c r="N3780" i="3"/>
  <c r="N3747" i="3"/>
  <c r="N3734" i="3"/>
  <c r="L3814" i="3"/>
  <c r="M3814" i="3" s="1"/>
  <c r="L3750" i="3"/>
  <c r="M3750" i="3" s="1"/>
  <c r="L3737" i="3"/>
  <c r="M3737" i="3" s="1"/>
  <c r="L3725" i="3"/>
  <c r="M3725" i="3" s="1"/>
  <c r="N3719" i="3" l="1"/>
  <c r="N3707" i="3"/>
  <c r="N3666" i="3"/>
  <c r="N3654" i="3"/>
  <c r="N3641" i="3"/>
  <c r="L3720" i="3"/>
  <c r="M3720" i="3" s="1"/>
  <c r="L3708" i="3"/>
  <c r="M3708" i="3" s="1"/>
  <c r="L3667" i="3"/>
  <c r="M3667" i="3" s="1"/>
  <c r="L3655" i="3"/>
  <c r="M3655" i="3" s="1"/>
  <c r="L3642" i="3"/>
  <c r="M3642" i="3" s="1"/>
  <c r="L3705" i="3"/>
  <c r="M3705" i="3" s="1"/>
  <c r="L3652" i="3"/>
  <c r="M3652" i="3" s="1"/>
  <c r="L3649" i="3"/>
  <c r="M3649" i="3" s="1"/>
  <c r="L3757" i="3"/>
  <c r="M3757" i="3" s="1"/>
  <c r="L3711" i="3"/>
  <c r="M3711" i="3" s="1"/>
  <c r="L3740" i="3"/>
  <c r="M3740" i="3" s="1"/>
  <c r="N3718" i="3"/>
  <c r="N3706" i="3"/>
  <c r="N3665" i="3"/>
  <c r="N3653" i="3"/>
  <c r="N3640" i="3"/>
  <c r="L3719" i="3"/>
  <c r="M3719" i="3" s="1"/>
  <c r="L3707" i="3"/>
  <c r="M3707" i="3" s="1"/>
  <c r="L3666" i="3"/>
  <c r="M3666" i="3" s="1"/>
  <c r="L3654" i="3"/>
  <c r="M3654" i="3" s="1"/>
  <c r="L3641" i="3"/>
  <c r="M3641" i="3" s="1"/>
  <c r="L3813" i="3"/>
  <c r="M3813" i="3" s="1"/>
  <c r="L3702" i="3"/>
  <c r="M3702" i="3" s="1"/>
  <c r="L3712" i="3"/>
  <c r="M3712" i="3" s="1"/>
  <c r="L3658" i="3"/>
  <c r="M3658" i="3" s="1"/>
  <c r="L3710" i="3"/>
  <c r="M3710" i="3" s="1"/>
  <c r="L3643" i="3"/>
  <c r="M3643" i="3" s="1"/>
  <c r="N3813" i="3"/>
  <c r="N3717" i="3"/>
  <c r="N3705" i="3"/>
  <c r="N3664" i="3"/>
  <c r="N3652" i="3"/>
  <c r="N3622" i="3"/>
  <c r="L3718" i="3"/>
  <c r="M3718" i="3" s="1"/>
  <c r="L3706" i="3"/>
  <c r="M3706" i="3" s="1"/>
  <c r="L3665" i="3"/>
  <c r="M3665" i="3" s="1"/>
  <c r="L3653" i="3"/>
  <c r="M3653" i="3" s="1"/>
  <c r="L3640" i="3"/>
  <c r="M3640" i="3" s="1"/>
  <c r="L3717" i="3"/>
  <c r="M3717" i="3" s="1"/>
  <c r="L3622" i="3"/>
  <c r="M3622" i="3" s="1"/>
  <c r="L3701" i="3"/>
  <c r="M3701" i="3" s="1"/>
  <c r="N3657" i="3"/>
  <c r="N3643" i="3"/>
  <c r="N3812" i="3"/>
  <c r="N3716" i="3"/>
  <c r="N3704" i="3"/>
  <c r="N3663" i="3"/>
  <c r="N3651" i="3"/>
  <c r="L3664" i="3"/>
  <c r="M3664" i="3" s="1"/>
  <c r="L3661" i="3"/>
  <c r="M3661" i="3" s="1"/>
  <c r="L3700" i="3"/>
  <c r="M3700" i="3" s="1"/>
  <c r="N3668" i="3"/>
  <c r="N3811" i="3"/>
  <c r="N3715" i="3"/>
  <c r="N3703" i="3"/>
  <c r="N3662" i="3"/>
  <c r="N3650" i="3"/>
  <c r="L3812" i="3"/>
  <c r="M3812" i="3" s="1"/>
  <c r="L3716" i="3"/>
  <c r="M3716" i="3" s="1"/>
  <c r="L3704" i="3"/>
  <c r="M3704" i="3" s="1"/>
  <c r="L3663" i="3"/>
  <c r="M3663" i="3" s="1"/>
  <c r="L3651" i="3"/>
  <c r="M3651" i="3" s="1"/>
  <c r="N3621" i="3"/>
  <c r="L3662" i="3"/>
  <c r="M3662" i="3" s="1"/>
  <c r="L3621" i="3"/>
  <c r="M3621" i="3" s="1"/>
  <c r="L3660" i="3"/>
  <c r="M3660" i="3" s="1"/>
  <c r="L3646" i="3"/>
  <c r="M3646" i="3" s="1"/>
  <c r="L3685" i="3"/>
  <c r="M3685" i="3" s="1"/>
  <c r="L3684" i="3"/>
  <c r="M3684" i="3" s="1"/>
  <c r="N3810" i="3"/>
  <c r="N3714" i="3"/>
  <c r="N3702" i="3"/>
  <c r="N3661" i="3"/>
  <c r="N3649" i="3"/>
  <c r="L3811" i="3"/>
  <c r="M3811" i="3" s="1"/>
  <c r="L3715" i="3"/>
  <c r="M3715" i="3" s="1"/>
  <c r="L3703" i="3"/>
  <c r="M3703" i="3" s="1"/>
  <c r="L3650" i="3"/>
  <c r="M3650" i="3" s="1"/>
  <c r="L3713" i="3"/>
  <c r="M3713" i="3" s="1"/>
  <c r="L3755" i="3"/>
  <c r="M3755" i="3" s="1"/>
  <c r="N3656" i="3"/>
  <c r="N3809" i="3"/>
  <c r="N3713" i="3"/>
  <c r="N3701" i="3"/>
  <c r="N3660" i="3"/>
  <c r="N3648" i="3"/>
  <c r="L3810" i="3"/>
  <c r="M3810" i="3" s="1"/>
  <c r="L3714" i="3"/>
  <c r="M3714" i="3" s="1"/>
  <c r="L3648" i="3"/>
  <c r="M3648" i="3" s="1"/>
  <c r="N3684" i="3"/>
  <c r="L3709" i="3"/>
  <c r="M3709" i="3" s="1"/>
  <c r="N3757" i="3"/>
  <c r="N3712" i="3"/>
  <c r="N3700" i="3"/>
  <c r="N3659" i="3"/>
  <c r="N3646" i="3"/>
  <c r="L3809" i="3"/>
  <c r="M3809" i="3" s="1"/>
  <c r="N3644" i="3"/>
  <c r="L3657" i="3"/>
  <c r="M3657" i="3" s="1"/>
  <c r="N3755" i="3"/>
  <c r="N3711" i="3"/>
  <c r="N3685" i="3"/>
  <c r="N3658" i="3"/>
  <c r="N3645" i="3"/>
  <c r="L3659" i="3"/>
  <c r="M3659" i="3" s="1"/>
  <c r="N3709" i="3"/>
  <c r="N3740" i="3"/>
  <c r="N3710" i="3"/>
  <c r="L3645" i="3"/>
  <c r="M3645" i="3" s="1"/>
  <c r="L3656" i="3"/>
  <c r="M3656" i="3" s="1"/>
  <c r="N3721" i="3"/>
  <c r="L3644" i="3"/>
  <c r="M3644" i="3" s="1"/>
  <c r="N3720" i="3"/>
  <c r="N3708" i="3"/>
  <c r="N3667" i="3"/>
  <c r="N3655" i="3"/>
  <c r="N3642" i="3"/>
  <c r="L3721" i="3"/>
  <c r="M3721" i="3" s="1"/>
  <c r="L3668" i="3"/>
  <c r="M3668" i="3" s="1"/>
  <c r="L3616" i="3" l="1"/>
  <c r="M3616" i="3" s="1"/>
  <c r="N3613" i="3"/>
  <c r="L3630" i="3"/>
  <c r="M3630" i="3" s="1"/>
  <c r="N3694" i="3"/>
  <c r="L3624" i="3"/>
  <c r="M3624" i="3" s="1"/>
  <c r="N3623" i="3"/>
  <c r="L3687" i="3"/>
  <c r="M3687" i="3" s="1"/>
  <c r="L3637" i="3"/>
  <c r="M3637" i="3" s="1"/>
  <c r="N3596" i="3"/>
  <c r="N3689" i="3"/>
  <c r="L3632" i="3"/>
  <c r="M3632" i="3" s="1"/>
  <c r="N3620" i="3"/>
  <c r="L3633" i="3"/>
  <c r="M3633" i="3" s="1"/>
  <c r="N3593" i="3"/>
  <c r="N3678" i="3"/>
  <c r="N3698" i="3"/>
  <c r="L3603" i="3"/>
  <c r="M3603" i="3" s="1"/>
  <c r="N3601" i="3"/>
  <c r="L3629" i="3"/>
  <c r="M3629" i="3" s="1"/>
  <c r="L3625" i="3"/>
  <c r="M3625" i="3" s="1"/>
  <c r="N3681" i="3"/>
  <c r="L3611" i="3"/>
  <c r="M3611" i="3" s="1"/>
  <c r="N3610" i="3"/>
  <c r="N3585" i="3"/>
  <c r="N3677" i="3"/>
  <c r="L3620" i="3"/>
  <c r="M3620" i="3" s="1"/>
  <c r="L3688" i="3"/>
  <c r="M3688" i="3" s="1"/>
  <c r="N3629" i="3"/>
  <c r="N3595" i="3"/>
  <c r="N3690" i="3"/>
  <c r="L3623" i="3"/>
  <c r="M3623" i="3" s="1"/>
  <c r="N3628" i="3"/>
  <c r="L3584" i="3"/>
  <c r="M3584" i="3" s="1"/>
  <c r="L3627" i="3"/>
  <c r="M3627" i="3" s="1"/>
  <c r="N3581" i="3"/>
  <c r="N3695" i="3"/>
  <c r="L3612" i="3"/>
  <c r="M3612" i="3" s="1"/>
  <c r="N3639" i="3"/>
  <c r="L3599" i="3"/>
  <c r="M3599" i="3" s="1"/>
  <c r="N3598" i="3"/>
  <c r="N3691" i="3"/>
  <c r="L3609" i="3"/>
  <c r="M3609" i="3" s="1"/>
  <c r="L3690" i="3"/>
  <c r="M3690" i="3" s="1"/>
  <c r="N3647" i="3"/>
  <c r="L3607" i="3"/>
  <c r="M3607" i="3" s="1"/>
  <c r="L3676" i="3"/>
  <c r="M3676" i="3" s="1"/>
  <c r="L3631" i="3"/>
  <c r="M3631" i="3" s="1"/>
  <c r="L3691" i="3"/>
  <c r="M3691" i="3" s="1"/>
  <c r="L3677" i="3"/>
  <c r="M3677" i="3" s="1"/>
  <c r="L3686" i="3"/>
  <c r="M3686" i="3" s="1"/>
  <c r="N3616" i="3"/>
  <c r="L3699" i="3"/>
  <c r="M3699" i="3" s="1"/>
  <c r="L3614" i="3"/>
  <c r="M3614" i="3" s="1"/>
  <c r="L3696" i="3"/>
  <c r="M3696" i="3" s="1"/>
  <c r="N3682" i="3"/>
  <c r="L3600" i="3"/>
  <c r="M3600" i="3" s="1"/>
  <c r="N3624" i="3"/>
  <c r="L3571" i="3"/>
  <c r="M3571" i="3" s="1"/>
  <c r="N3679" i="3"/>
  <c r="L3597" i="3"/>
  <c r="M3597" i="3" s="1"/>
  <c r="L3678" i="3"/>
  <c r="M3678" i="3" s="1"/>
  <c r="N3632" i="3"/>
  <c r="N3687" i="3"/>
  <c r="N3607" i="3"/>
  <c r="N3699" i="3"/>
  <c r="N3606" i="3"/>
  <c r="N3603" i="3"/>
  <c r="N3697" i="3"/>
  <c r="L3602" i="3"/>
  <c r="M3602" i="3" s="1"/>
  <c r="L3683" i="3"/>
  <c r="M3683" i="3" s="1"/>
  <c r="N3625" i="3"/>
  <c r="L3572" i="3"/>
  <c r="M3572" i="3" s="1"/>
  <c r="N3611" i="3"/>
  <c r="N3566" i="3"/>
  <c r="L3693" i="3"/>
  <c r="M3693" i="3" s="1"/>
  <c r="N3637" i="3"/>
  <c r="L3566" i="3"/>
  <c r="M3566" i="3" s="1"/>
  <c r="L3619" i="3"/>
  <c r="M3619" i="3" s="1"/>
  <c r="L3638" i="3"/>
  <c r="M3638" i="3" s="1"/>
  <c r="N3619" i="3"/>
  <c r="N3584" i="3"/>
  <c r="N3627" i="3"/>
  <c r="L3583" i="3"/>
  <c r="M3583" i="3" s="1"/>
  <c r="N3612" i="3"/>
  <c r="L3598" i="3"/>
  <c r="M3598" i="3" s="1"/>
  <c r="N3599" i="3"/>
  <c r="N3630" i="3"/>
  <c r="L3680" i="3"/>
  <c r="M3680" i="3" s="1"/>
  <c r="N3609" i="3"/>
  <c r="L3585" i="3"/>
  <c r="M3585" i="3" s="1"/>
  <c r="L3606" i="3"/>
  <c r="M3606" i="3" s="1"/>
  <c r="N3631" i="3"/>
  <c r="L3605" i="3"/>
  <c r="M3605" i="3" s="1"/>
  <c r="L3610" i="3"/>
  <c r="M3610" i="3" s="1"/>
  <c r="L3698" i="3"/>
  <c r="M3698" i="3" s="1"/>
  <c r="N3614" i="3"/>
  <c r="N3605" i="3"/>
  <c r="N3600" i="3"/>
  <c r="L3596" i="3"/>
  <c r="M3596" i="3" s="1"/>
  <c r="N3571" i="3"/>
  <c r="L3618" i="3"/>
  <c r="M3618" i="3" s="1"/>
  <c r="N3597" i="3"/>
  <c r="N3688" i="3"/>
  <c r="L3689" i="3"/>
  <c r="M3689" i="3" s="1"/>
  <c r="L3679" i="3"/>
  <c r="M3679" i="3" s="1"/>
  <c r="L3647" i="3"/>
  <c r="M3647" i="3" s="1"/>
  <c r="N3602" i="3"/>
  <c r="L3593" i="3"/>
  <c r="M3593" i="3" s="1"/>
  <c r="N3572" i="3"/>
  <c r="L3594" i="3"/>
  <c r="M3594" i="3" s="1"/>
  <c r="L3694" i="3"/>
  <c r="M3694" i="3" s="1"/>
  <c r="N3686" i="3"/>
  <c r="L3617" i="3"/>
  <c r="M3617" i="3" s="1"/>
  <c r="L3608" i="3"/>
  <c r="M3608" i="3" s="1"/>
  <c r="N3676" i="3"/>
  <c r="N3633" i="3"/>
  <c r="N3583" i="3"/>
  <c r="L3626" i="3"/>
  <c r="M3626" i="3" s="1"/>
  <c r="L3695" i="3"/>
  <c r="M3695" i="3" s="1"/>
  <c r="N3618" i="3"/>
  <c r="L3681" i="3"/>
  <c r="M3681" i="3" s="1"/>
  <c r="N3680" i="3"/>
  <c r="L3697" i="3"/>
  <c r="M3697" i="3" s="1"/>
  <c r="N3696" i="3"/>
  <c r="L3613" i="3"/>
  <c r="M3613" i="3" s="1"/>
  <c r="L3682" i="3"/>
  <c r="M3682" i="3" s="1"/>
  <c r="N3693" i="3"/>
  <c r="N3594" i="3"/>
  <c r="N3683" i="3"/>
  <c r="L3601" i="3"/>
  <c r="M3601" i="3" s="1"/>
  <c r="N3617" i="3"/>
  <c r="N3604" i="3"/>
  <c r="L3628" i="3"/>
  <c r="M3628" i="3" s="1"/>
  <c r="N3626" i="3"/>
  <c r="L3581" i="3"/>
  <c r="M3581" i="3" s="1"/>
  <c r="L3604" i="3"/>
  <c r="M3604" i="3" s="1"/>
  <c r="L3639" i="3"/>
  <c r="M3639" i="3" s="1"/>
  <c r="N3638" i="3"/>
  <c r="L3595" i="3"/>
  <c r="M3595" i="3" s="1"/>
  <c r="N3608" i="3"/>
  <c r="L3692" i="3" l="1"/>
  <c r="M3692" i="3" s="1"/>
  <c r="L3510" i="3"/>
  <c r="M3510" i="3" s="1"/>
  <c r="L3588" i="3"/>
  <c r="M3588" i="3" s="1"/>
  <c r="N3564" i="3"/>
  <c r="L3591" i="3"/>
  <c r="M3591" i="3" s="1"/>
  <c r="N3398" i="3"/>
  <c r="L3582" i="3"/>
  <c r="M3582" i="3" s="1"/>
  <c r="N3576" i="3"/>
  <c r="N3541" i="3"/>
  <c r="N3574" i="3"/>
  <c r="L3615" i="3"/>
  <c r="M3615" i="3" s="1"/>
  <c r="N3524" i="3"/>
  <c r="N3672" i="3"/>
  <c r="L3574" i="3"/>
  <c r="M3574" i="3" s="1"/>
  <c r="N3673" i="3"/>
  <c r="L3592" i="3"/>
  <c r="M3592" i="3" s="1"/>
  <c r="L3508" i="3"/>
  <c r="M3508" i="3" s="1"/>
  <c r="N3539" i="3"/>
  <c r="N3674" i="3"/>
  <c r="N3692" i="3"/>
  <c r="L3522" i="3"/>
  <c r="M3522" i="3" s="1"/>
  <c r="L3570" i="3"/>
  <c r="M3570" i="3" s="1"/>
  <c r="N3533" i="3"/>
  <c r="L3540" i="3"/>
  <c r="M3540" i="3" s="1"/>
  <c r="L3533" i="3"/>
  <c r="M3533" i="3" s="1"/>
  <c r="L3567" i="3"/>
  <c r="M3567" i="3" s="1"/>
  <c r="N3561" i="3"/>
  <c r="N3529" i="3"/>
  <c r="N3540" i="3"/>
  <c r="L3562" i="3"/>
  <c r="M3562" i="3" s="1"/>
  <c r="L3579" i="3"/>
  <c r="M3579" i="3" s="1"/>
  <c r="N3588" i="3"/>
  <c r="L3525" i="3"/>
  <c r="M3525" i="3" s="1"/>
  <c r="N3526" i="3"/>
  <c r="L3568" i="3"/>
  <c r="M3568" i="3" s="1"/>
  <c r="N3592" i="3"/>
  <c r="N3669" i="3"/>
  <c r="L3634" i="3"/>
  <c r="M3634" i="3" s="1"/>
  <c r="L3538" i="3"/>
  <c r="M3538" i="3" s="1"/>
  <c r="N3521" i="3"/>
  <c r="N3634" i="3"/>
  <c r="L3520" i="3"/>
  <c r="M3520" i="3" s="1"/>
  <c r="L3535" i="3"/>
  <c r="M3535" i="3" s="1"/>
  <c r="N3530" i="3"/>
  <c r="N3512" i="3"/>
  <c r="N3528" i="3"/>
  <c r="N3537" i="3"/>
  <c r="L3636" i="3"/>
  <c r="M3636" i="3" s="1"/>
  <c r="N3615" i="3"/>
  <c r="N3589" i="3"/>
  <c r="L3586" i="3"/>
  <c r="M3586" i="3" s="1"/>
  <c r="L3578" i="3"/>
  <c r="M3578" i="3" s="1"/>
  <c r="N3582" i="3"/>
  <c r="L3561" i="3"/>
  <c r="M3561" i="3" s="1"/>
  <c r="L3526" i="3"/>
  <c r="M3526" i="3" s="1"/>
  <c r="L3671" i="3"/>
  <c r="M3671" i="3" s="1"/>
  <c r="N3578" i="3"/>
  <c r="L3519" i="3"/>
  <c r="M3519" i="3" s="1"/>
  <c r="L3523" i="3"/>
  <c r="M3523" i="3" s="1"/>
  <c r="N3513" i="3"/>
  <c r="L3635" i="3"/>
  <c r="M3635" i="3" s="1"/>
  <c r="L3530" i="3"/>
  <c r="M3530" i="3" s="1"/>
  <c r="N3508" i="3"/>
  <c r="L3564" i="3"/>
  <c r="M3564" i="3" s="1"/>
  <c r="N3570" i="3"/>
  <c r="N3577" i="3"/>
  <c r="N3573" i="3"/>
  <c r="N3568" i="3"/>
  <c r="L3541" i="3"/>
  <c r="M3541" i="3" s="1"/>
  <c r="N3510" i="3"/>
  <c r="N3567" i="3"/>
  <c r="N3569" i="3"/>
  <c r="L3509" i="3"/>
  <c r="M3509" i="3" s="1"/>
  <c r="L3587" i="3"/>
  <c r="M3587" i="3" s="1"/>
  <c r="N3563" i="3"/>
  <c r="L3575" i="3"/>
  <c r="M3575" i="3" s="1"/>
  <c r="L3398" i="3"/>
  <c r="M3398" i="3" s="1"/>
  <c r="L3532" i="3"/>
  <c r="M3532" i="3" s="1"/>
  <c r="N3509" i="3"/>
  <c r="N3525" i="3"/>
  <c r="L3511" i="3"/>
  <c r="M3511" i="3" s="1"/>
  <c r="N3519" i="3"/>
  <c r="N3535" i="3"/>
  <c r="N3536" i="3"/>
  <c r="L3565" i="3"/>
  <c r="M3565" i="3" s="1"/>
  <c r="L3569" i="3"/>
  <c r="M3569" i="3" s="1"/>
  <c r="N3532" i="3"/>
  <c r="L3674" i="3"/>
  <c r="M3674" i="3" s="1"/>
  <c r="L3521" i="3"/>
  <c r="M3521" i="3" s="1"/>
  <c r="L3580" i="3"/>
  <c r="M3580" i="3" s="1"/>
  <c r="L3563" i="3"/>
  <c r="M3563" i="3" s="1"/>
  <c r="N3671" i="3"/>
  <c r="N3562" i="3"/>
  <c r="N3670" i="3"/>
  <c r="L3536" i="3"/>
  <c r="M3536" i="3" s="1"/>
  <c r="N3523" i="3"/>
  <c r="N3636" i="3"/>
  <c r="N3511" i="3"/>
  <c r="L3537" i="3"/>
  <c r="M3537" i="3" s="1"/>
  <c r="N3520" i="3"/>
  <c r="L3577" i="3"/>
  <c r="M3577" i="3" s="1"/>
  <c r="N3538" i="3"/>
  <c r="L3512" i="3"/>
  <c r="M3512" i="3" s="1"/>
  <c r="N3531" i="3"/>
  <c r="N3527" i="3"/>
  <c r="L3673" i="3"/>
  <c r="M3673" i="3" s="1"/>
  <c r="N3580" i="3"/>
  <c r="L3531" i="3"/>
  <c r="M3531" i="3" s="1"/>
  <c r="L3670" i="3"/>
  <c r="M3670" i="3" s="1"/>
  <c r="L3590" i="3"/>
  <c r="M3590" i="3" s="1"/>
  <c r="N3575" i="3"/>
  <c r="L3589" i="3"/>
  <c r="M3589" i="3" s="1"/>
  <c r="N3565" i="3"/>
  <c r="L3529" i="3"/>
  <c r="M3529" i="3" s="1"/>
  <c r="N3587" i="3"/>
  <c r="L3513" i="3"/>
  <c r="M3513" i="3" s="1"/>
  <c r="L3528" i="3"/>
  <c r="M3528" i="3" s="1"/>
  <c r="N3586" i="3"/>
  <c r="L3573" i="3"/>
  <c r="M3573" i="3" s="1"/>
  <c r="N3534" i="3"/>
  <c r="L3534" i="3"/>
  <c r="M3534" i="3" s="1"/>
  <c r="N3590" i="3"/>
  <c r="L3539" i="3"/>
  <c r="M3539" i="3" s="1"/>
  <c r="N3522" i="3"/>
  <c r="N3635" i="3"/>
  <c r="N3591" i="3"/>
  <c r="L3527" i="3"/>
  <c r="M3527" i="3" s="1"/>
  <c r="L3672" i="3"/>
  <c r="M3672" i="3" s="1"/>
  <c r="N3579" i="3"/>
  <c r="L3576" i="3"/>
  <c r="M3576" i="3" s="1"/>
  <c r="L3524" i="3"/>
  <c r="M3524" i="3" s="1"/>
  <c r="L3669" i="3"/>
  <c r="M3669" i="3" s="1"/>
  <c r="N3544" i="3" l="1"/>
  <c r="L3555" i="3"/>
  <c r="M3555" i="3" s="1"/>
  <c r="N3548" i="3"/>
  <c r="L3482" i="3"/>
  <c r="M3482" i="3" s="1"/>
  <c r="L3488" i="3"/>
  <c r="M3488" i="3" s="1"/>
  <c r="L3559" i="3"/>
  <c r="M3559" i="3" s="1"/>
  <c r="L3560" i="3"/>
  <c r="M3560" i="3" s="1"/>
  <c r="N3550" i="3"/>
  <c r="L3489" i="3"/>
  <c r="M3489" i="3" s="1"/>
  <c r="L3474" i="3"/>
  <c r="M3474" i="3" s="1"/>
  <c r="N3554" i="3"/>
  <c r="L3455" i="3"/>
  <c r="M3455" i="3" s="1"/>
  <c r="L3475" i="3"/>
  <c r="M3475" i="3" s="1"/>
  <c r="N3514" i="3"/>
  <c r="N3464" i="3"/>
  <c r="N3490" i="3"/>
  <c r="L3557" i="3"/>
  <c r="M3557" i="3" s="1"/>
  <c r="N3553" i="3"/>
  <c r="N3547" i="3"/>
  <c r="L3466" i="3"/>
  <c r="M3466" i="3" s="1"/>
  <c r="N3518" i="3"/>
  <c r="N3479" i="3"/>
  <c r="L3497" i="3"/>
  <c r="M3497" i="3" s="1"/>
  <c r="N3472" i="3"/>
  <c r="L3476" i="3"/>
  <c r="M3476" i="3" s="1"/>
  <c r="N3493" i="3"/>
  <c r="L3501" i="3"/>
  <c r="M3501" i="3" s="1"/>
  <c r="N3486" i="3"/>
  <c r="N3465" i="3"/>
  <c r="N3481" i="3"/>
  <c r="L3546" i="3"/>
  <c r="M3546" i="3" s="1"/>
  <c r="L3484" i="3"/>
  <c r="M3484" i="3" s="1"/>
  <c r="N3476" i="3"/>
  <c r="L3465" i="3"/>
  <c r="M3465" i="3" s="1"/>
  <c r="L3473" i="3"/>
  <c r="M3473" i="3" s="1"/>
  <c r="N3516" i="3"/>
  <c r="N3499" i="3"/>
  <c r="N3556" i="3"/>
  <c r="N3557" i="3"/>
  <c r="N3466" i="3"/>
  <c r="L3553" i="3"/>
  <c r="M3553" i="3" s="1"/>
  <c r="N3471" i="3"/>
  <c r="L3481" i="3"/>
  <c r="M3481" i="3" s="1"/>
  <c r="N3559" i="3"/>
  <c r="N3491" i="3"/>
  <c r="N3497" i="3"/>
  <c r="L3496" i="3"/>
  <c r="M3496" i="3" s="1"/>
  <c r="N3500" i="3"/>
  <c r="L3480" i="3"/>
  <c r="M3480" i="3" s="1"/>
  <c r="L3500" i="3"/>
  <c r="M3500" i="3" s="1"/>
  <c r="N3488" i="3"/>
  <c r="L3516" i="3"/>
  <c r="M3516" i="3" s="1"/>
  <c r="N3485" i="3"/>
  <c r="L3471" i="3"/>
  <c r="M3471" i="3" s="1"/>
  <c r="N3560" i="3"/>
  <c r="L3556" i="3"/>
  <c r="M3556" i="3" s="1"/>
  <c r="L3472" i="3"/>
  <c r="M3472" i="3" s="1"/>
  <c r="N3498" i="3"/>
  <c r="L3552" i="3"/>
  <c r="M3552" i="3" s="1"/>
  <c r="N3469" i="3"/>
  <c r="L3495" i="3"/>
  <c r="M3495" i="3" s="1"/>
  <c r="L3491" i="3"/>
  <c r="M3491" i="3" s="1"/>
  <c r="N3549" i="3"/>
  <c r="L3550" i="3"/>
  <c r="M3550" i="3" s="1"/>
  <c r="N3517" i="3"/>
  <c r="N3555" i="3"/>
  <c r="L3470" i="3"/>
  <c r="M3470" i="3" s="1"/>
  <c r="N3475" i="3"/>
  <c r="L3544" i="3"/>
  <c r="M3544" i="3" s="1"/>
  <c r="N3551" i="3"/>
  <c r="L3517" i="3"/>
  <c r="M3517" i="3" s="1"/>
  <c r="N3501" i="3"/>
  <c r="L3487" i="3"/>
  <c r="M3487" i="3" s="1"/>
  <c r="N3495" i="3"/>
  <c r="L3486" i="3"/>
  <c r="M3486" i="3" s="1"/>
  <c r="N3545" i="3"/>
  <c r="N3502" i="3"/>
  <c r="L3498" i="3"/>
  <c r="M3498" i="3" s="1"/>
  <c r="N3455" i="3"/>
  <c r="N3259" i="3"/>
  <c r="N3478" i="3"/>
  <c r="N3477" i="3"/>
  <c r="L3485" i="3"/>
  <c r="M3485" i="3" s="1"/>
  <c r="L3259" i="3"/>
  <c r="M3259" i="3" s="1"/>
  <c r="N3473" i="3"/>
  <c r="N3492" i="3"/>
  <c r="N3552" i="3"/>
  <c r="N3480" i="3"/>
  <c r="L3493" i="3"/>
  <c r="M3493" i="3" s="1"/>
  <c r="L3548" i="3"/>
  <c r="M3548" i="3" s="1"/>
  <c r="L3464" i="3"/>
  <c r="M3464" i="3" s="1"/>
  <c r="L3494" i="3"/>
  <c r="M3494" i="3" s="1"/>
  <c r="L3554" i="3"/>
  <c r="M3554" i="3" s="1"/>
  <c r="N3494" i="3"/>
  <c r="N3496" i="3"/>
  <c r="L3502" i="3"/>
  <c r="M3502" i="3" s="1"/>
  <c r="L3468" i="3"/>
  <c r="M3468" i="3" s="1"/>
  <c r="N3546" i="3"/>
  <c r="L3518" i="3"/>
  <c r="M3518" i="3" s="1"/>
  <c r="N3515" i="3"/>
  <c r="L3478" i="3"/>
  <c r="M3478" i="3" s="1"/>
  <c r="N3474" i="3"/>
  <c r="N3470" i="3"/>
  <c r="L3514" i="3"/>
  <c r="M3514" i="3" s="1"/>
  <c r="N3487" i="3"/>
  <c r="L3492" i="3"/>
  <c r="M3492" i="3" s="1"/>
  <c r="L3547" i="3"/>
  <c r="M3547" i="3" s="1"/>
  <c r="N3558" i="3"/>
  <c r="L3479" i="3"/>
  <c r="M3479" i="3" s="1"/>
  <c r="L3469" i="3"/>
  <c r="M3469" i="3" s="1"/>
  <c r="L3551" i="3"/>
  <c r="M3551" i="3" s="1"/>
  <c r="N3482" i="3"/>
  <c r="N3489" i="3"/>
  <c r="L3490" i="3"/>
  <c r="M3490" i="3" s="1"/>
  <c r="L3483" i="3"/>
  <c r="M3483" i="3" s="1"/>
  <c r="L3499" i="3"/>
  <c r="M3499" i="3" s="1"/>
  <c r="L3549" i="3"/>
  <c r="M3549" i="3" s="1"/>
  <c r="N3468" i="3"/>
  <c r="L3558" i="3"/>
  <c r="M3558" i="3" s="1"/>
  <c r="N3484" i="3"/>
  <c r="L3515" i="3"/>
  <c r="M3515" i="3" s="1"/>
  <c r="L3477" i="3"/>
  <c r="M3477" i="3" s="1"/>
  <c r="N3483" i="3"/>
  <c r="L3545" i="3"/>
  <c r="M3545" i="3" s="1"/>
  <c r="L3543" i="3" l="1"/>
  <c r="M3543" i="3" s="1"/>
  <c r="L3414" i="3"/>
  <c r="M3414" i="3" s="1"/>
  <c r="N3449" i="3"/>
  <c r="L3419" i="3"/>
  <c r="M3419" i="3" s="1"/>
  <c r="N3504" i="3"/>
  <c r="L3201" i="3"/>
  <c r="M3201" i="3" s="1"/>
  <c r="L3453" i="3"/>
  <c r="M3453" i="3" s="1"/>
  <c r="N3423" i="3"/>
  <c r="L3506" i="3"/>
  <c r="M3506" i="3" s="1"/>
  <c r="N3420" i="3"/>
  <c r="N3391" i="3"/>
  <c r="N3450" i="3"/>
  <c r="N3400" i="3"/>
  <c r="L3504" i="3"/>
  <c r="M3504" i="3" s="1"/>
  <c r="L3395" i="3"/>
  <c r="M3395" i="3" s="1"/>
  <c r="L3389" i="3"/>
  <c r="M3389" i="3" s="1"/>
  <c r="N3452" i="3"/>
  <c r="N3419" i="3"/>
  <c r="L3390" i="3"/>
  <c r="M3390" i="3" s="1"/>
  <c r="L3462" i="3"/>
  <c r="M3462" i="3" s="1"/>
  <c r="L3406" i="3"/>
  <c r="M3406" i="3" s="1"/>
  <c r="L3450" i="3"/>
  <c r="M3450" i="3" s="1"/>
  <c r="L3416" i="3"/>
  <c r="M3416" i="3" s="1"/>
  <c r="L3424" i="3"/>
  <c r="M3424" i="3" s="1"/>
  <c r="L3423" i="3"/>
  <c r="M3423" i="3" s="1"/>
  <c r="N3395" i="3"/>
  <c r="N3461" i="3"/>
  <c r="N3394" i="3"/>
  <c r="N3467" i="3"/>
  <c r="L3507" i="3"/>
  <c r="M3507" i="3" s="1"/>
  <c r="N3417" i="3"/>
  <c r="L3457" i="3"/>
  <c r="M3457" i="3" s="1"/>
  <c r="N3421" i="3"/>
  <c r="L3459" i="3"/>
  <c r="M3459" i="3" s="1"/>
  <c r="L3458" i="3"/>
  <c r="M3458" i="3" s="1"/>
  <c r="L3452" i="3"/>
  <c r="M3452" i="3" s="1"/>
  <c r="L3449" i="3"/>
  <c r="M3449" i="3" s="1"/>
  <c r="L3456" i="3"/>
  <c r="M3456" i="3" s="1"/>
  <c r="L3447" i="3"/>
  <c r="M3447" i="3" s="1"/>
  <c r="N3389" i="3"/>
  <c r="L3417" i="3"/>
  <c r="M3417" i="3" s="1"/>
  <c r="L3421" i="3"/>
  <c r="M3421" i="3" s="1"/>
  <c r="L3403" i="3"/>
  <c r="M3403" i="3" s="1"/>
  <c r="L3451" i="3"/>
  <c r="M3451" i="3" s="1"/>
  <c r="L3405" i="3"/>
  <c r="M3405" i="3" s="1"/>
  <c r="N3463" i="3"/>
  <c r="L3463" i="3"/>
  <c r="M3463" i="3" s="1"/>
  <c r="N3460" i="3"/>
  <c r="L3454" i="3"/>
  <c r="M3454" i="3" s="1"/>
  <c r="N3456" i="3"/>
  <c r="N3402" i="3"/>
  <c r="L3401" i="3"/>
  <c r="M3401" i="3" s="1"/>
  <c r="N3506" i="3"/>
  <c r="N3457" i="3"/>
  <c r="N3416" i="3"/>
  <c r="N3418" i="3"/>
  <c r="N3507" i="3"/>
  <c r="N3447" i="3"/>
  <c r="N3505" i="3"/>
  <c r="N3392" i="3"/>
  <c r="N3542" i="3"/>
  <c r="L3505" i="3"/>
  <c r="M3505" i="3" s="1"/>
  <c r="N3201" i="3"/>
  <c r="L3392" i="3"/>
  <c r="M3392" i="3" s="1"/>
  <c r="L3399" i="3"/>
  <c r="M3399" i="3" s="1"/>
  <c r="N3454" i="3"/>
  <c r="L3460" i="3"/>
  <c r="M3460" i="3" s="1"/>
  <c r="N3453" i="3"/>
  <c r="L3467" i="3"/>
  <c r="M3467" i="3" s="1"/>
  <c r="L3422" i="3"/>
  <c r="M3422" i="3" s="1"/>
  <c r="L3402" i="3"/>
  <c r="M3402" i="3" s="1"/>
  <c r="N3404" i="3"/>
  <c r="L3420" i="3"/>
  <c r="M3420" i="3" s="1"/>
  <c r="L3448" i="3"/>
  <c r="M3448" i="3" s="1"/>
  <c r="L3391" i="3"/>
  <c r="M3391" i="3" s="1"/>
  <c r="L3413" i="3"/>
  <c r="M3413" i="3" s="1"/>
  <c r="N3462" i="3"/>
  <c r="N3401" i="3"/>
  <c r="N3446" i="3"/>
  <c r="N3451" i="3"/>
  <c r="N3424" i="3"/>
  <c r="N3403" i="3"/>
  <c r="L3446" i="3"/>
  <c r="M3446" i="3" s="1"/>
  <c r="L3388" i="3"/>
  <c r="M3388" i="3" s="1"/>
  <c r="N3448" i="3"/>
  <c r="N3543" i="3"/>
  <c r="N3399" i="3"/>
  <c r="L3461" i="3"/>
  <c r="M3461" i="3" s="1"/>
  <c r="L3394" i="3"/>
  <c r="M3394" i="3" s="1"/>
  <c r="N3406" i="3"/>
  <c r="L3404" i="3"/>
  <c r="M3404" i="3" s="1"/>
  <c r="L3542" i="3"/>
  <c r="M3542" i="3" s="1"/>
  <c r="L3503" i="3"/>
  <c r="M3503" i="3" s="1"/>
  <c r="N3413" i="3"/>
  <c r="N3405" i="3"/>
  <c r="N3458" i="3"/>
  <c r="N3459" i="3"/>
  <c r="N3503" i="3"/>
  <c r="N3388" i="3"/>
  <c r="L3418" i="3"/>
  <c r="M3418" i="3" s="1"/>
  <c r="L3400" i="3"/>
  <c r="M3400" i="3" s="1"/>
  <c r="N3390" i="3"/>
  <c r="N3414" i="3"/>
  <c r="N3422" i="3"/>
  <c r="N3445" i="3" l="1"/>
  <c r="N3378" i="3"/>
  <c r="L3415" i="3"/>
  <c r="M3415" i="3" s="1"/>
  <c r="L3393" i="3"/>
  <c r="M3393" i="3" s="1"/>
  <c r="L3352" i="3"/>
  <c r="M3352" i="3" s="1"/>
  <c r="L3364" i="3"/>
  <c r="M3364" i="3" s="1"/>
  <c r="L3368" i="3"/>
  <c r="M3368" i="3" s="1"/>
  <c r="L3358" i="3"/>
  <c r="M3358" i="3" s="1"/>
  <c r="L3347" i="3"/>
  <c r="M3347" i="3" s="1"/>
  <c r="L3441" i="3"/>
  <c r="M3441" i="3" s="1"/>
  <c r="L3366" i="3"/>
  <c r="M3366" i="3" s="1"/>
  <c r="L3378" i="3"/>
  <c r="M3378" i="3" s="1"/>
  <c r="L3355" i="3"/>
  <c r="M3355" i="3" s="1"/>
  <c r="N3355" i="3"/>
  <c r="L3371" i="3"/>
  <c r="M3371" i="3" s="1"/>
  <c r="L3386" i="3"/>
  <c r="M3386" i="3" s="1"/>
  <c r="L3384" i="3"/>
  <c r="M3384" i="3" s="1"/>
  <c r="N3365" i="3"/>
  <c r="N3430" i="3"/>
  <c r="N3369" i="3"/>
  <c r="N3350" i="3"/>
  <c r="N3352" i="3"/>
  <c r="L3372" i="3"/>
  <c r="M3372" i="3" s="1"/>
  <c r="L3435" i="3"/>
  <c r="M3435" i="3" s="1"/>
  <c r="N3444" i="3"/>
  <c r="N3384" i="3"/>
  <c r="L3381" i="3"/>
  <c r="M3381" i="3" s="1"/>
  <c r="N3429" i="3"/>
  <c r="N3368" i="3"/>
  <c r="L3353" i="3"/>
  <c r="M3353" i="3" s="1"/>
  <c r="L3349" i="3"/>
  <c r="M3349" i="3" s="1"/>
  <c r="N3370" i="3"/>
  <c r="N3387" i="3"/>
  <c r="N3377" i="3"/>
  <c r="N3431" i="3"/>
  <c r="L3351" i="3"/>
  <c r="M3351" i="3" s="1"/>
  <c r="L3382" i="3"/>
  <c r="M3382" i="3" s="1"/>
  <c r="L3363" i="3"/>
  <c r="M3363" i="3" s="1"/>
  <c r="N3364" i="3"/>
  <c r="L3350" i="3"/>
  <c r="M3350" i="3" s="1"/>
  <c r="N3373" i="3"/>
  <c r="L3376" i="3"/>
  <c r="M3376" i="3" s="1"/>
  <c r="L3354" i="3"/>
  <c r="M3354" i="3" s="1"/>
  <c r="L3357" i="3"/>
  <c r="M3357" i="3" s="1"/>
  <c r="N3442" i="3"/>
  <c r="N3376" i="3"/>
  <c r="L3348" i="3"/>
  <c r="M3348" i="3" s="1"/>
  <c r="N3372" i="3"/>
  <c r="N3443" i="3"/>
  <c r="L3430" i="3"/>
  <c r="M3430" i="3" s="1"/>
  <c r="L3377" i="3"/>
  <c r="M3377" i="3" s="1"/>
  <c r="L3380" i="3"/>
  <c r="M3380" i="3" s="1"/>
  <c r="L3367" i="3"/>
  <c r="M3367" i="3" s="1"/>
  <c r="N3386" i="3"/>
  <c r="L3432" i="3"/>
  <c r="M3432" i="3" s="1"/>
  <c r="N3371" i="3"/>
  <c r="N3379" i="3"/>
  <c r="N3441" i="3"/>
  <c r="L3445" i="3"/>
  <c r="M3445" i="3" s="1"/>
  <c r="N3349" i="3"/>
  <c r="N3347" i="3"/>
  <c r="L3385" i="3"/>
  <c r="M3385" i="3" s="1"/>
  <c r="L3370" i="3"/>
  <c r="M3370" i="3" s="1"/>
  <c r="L3369" i="3"/>
  <c r="M3369" i="3" s="1"/>
  <c r="L3356" i="3"/>
  <c r="M3356" i="3" s="1"/>
  <c r="L3434" i="3"/>
  <c r="M3434" i="3" s="1"/>
  <c r="N3435" i="3"/>
  <c r="N3375" i="3"/>
  <c r="N3433" i="3"/>
  <c r="N3374" i="3"/>
  <c r="L3429" i="3"/>
  <c r="M3429" i="3" s="1"/>
  <c r="N3415" i="3"/>
  <c r="L3383" i="3"/>
  <c r="M3383" i="3" s="1"/>
  <c r="L3443" i="3"/>
  <c r="M3443" i="3" s="1"/>
  <c r="N3358" i="3"/>
  <c r="N3357" i="3"/>
  <c r="N3383" i="3"/>
  <c r="L3442" i="3"/>
  <c r="M3442" i="3" s="1"/>
  <c r="N3380" i="3"/>
  <c r="N3385" i="3"/>
  <c r="N3354" i="3"/>
  <c r="L3374" i="3"/>
  <c r="M3374" i="3" s="1"/>
  <c r="L3431" i="3"/>
  <c r="M3431" i="3" s="1"/>
  <c r="L3379" i="3"/>
  <c r="M3379" i="3" s="1"/>
  <c r="N3393" i="3"/>
  <c r="N3348" i="3"/>
  <c r="N3432" i="3"/>
  <c r="N3353" i="3"/>
  <c r="L3387" i="3"/>
  <c r="M3387" i="3" s="1"/>
  <c r="L3365" i="3"/>
  <c r="M3365" i="3" s="1"/>
  <c r="N3351" i="3"/>
  <c r="N3356" i="3"/>
  <c r="N3363" i="3"/>
  <c r="L3373" i="3"/>
  <c r="M3373" i="3" s="1"/>
  <c r="N3360" i="3"/>
  <c r="N3382" i="3"/>
  <c r="L3433" i="3"/>
  <c r="M3433" i="3" s="1"/>
  <c r="N3366" i="3"/>
  <c r="N3367" i="3"/>
  <c r="L3360" i="3"/>
  <c r="M3360" i="3" s="1"/>
  <c r="L3375" i="3"/>
  <c r="M3375" i="3" s="1"/>
  <c r="N3381" i="3"/>
  <c r="L3444" i="3"/>
  <c r="M3444" i="3" s="1"/>
  <c r="N3434" i="3"/>
  <c r="N3331" i="3" l="1"/>
  <c r="N3324" i="3"/>
  <c r="N3412" i="3"/>
  <c r="L3361" i="3"/>
  <c r="M3361" i="3" s="1"/>
  <c r="N3332" i="3"/>
  <c r="L3362" i="3"/>
  <c r="M3362" i="3" s="1"/>
  <c r="N3409" i="3"/>
  <c r="L3323" i="3"/>
  <c r="M3323" i="3" s="1"/>
  <c r="N3361" i="3"/>
  <c r="N3338" i="3"/>
  <c r="N3294" i="3"/>
  <c r="N3295" i="3"/>
  <c r="N3336" i="3"/>
  <c r="L3340" i="3"/>
  <c r="M3340" i="3" s="1"/>
  <c r="N3339" i="3"/>
  <c r="L3325" i="3"/>
  <c r="M3325" i="3" s="1"/>
  <c r="N3334" i="3"/>
  <c r="N3408" i="3"/>
  <c r="L3409" i="3"/>
  <c r="M3409" i="3" s="1"/>
  <c r="N3337" i="3"/>
  <c r="N3319" i="3"/>
  <c r="L3324" i="3"/>
  <c r="M3324" i="3" s="1"/>
  <c r="N3427" i="3"/>
  <c r="L3329" i="3"/>
  <c r="M3329" i="3" s="1"/>
  <c r="N3362" i="3"/>
  <c r="N3329" i="3"/>
  <c r="L3341" i="3"/>
  <c r="M3341" i="3" s="1"/>
  <c r="L3332" i="3"/>
  <c r="M3332" i="3" s="1"/>
  <c r="N3333" i="3"/>
  <c r="L3331" i="3"/>
  <c r="M3331" i="3" s="1"/>
  <c r="N3315" i="3"/>
  <c r="L3317" i="3"/>
  <c r="M3317" i="3" s="1"/>
  <c r="L3426" i="3"/>
  <c r="M3426" i="3" s="1"/>
  <c r="N3326" i="3"/>
  <c r="L3342" i="3"/>
  <c r="M3342" i="3" s="1"/>
  <c r="N3328" i="3"/>
  <c r="L3343" i="3"/>
  <c r="M3343" i="3" s="1"/>
  <c r="L3407" i="3"/>
  <c r="M3407" i="3" s="1"/>
  <c r="L3425" i="3"/>
  <c r="M3425" i="3" s="1"/>
  <c r="L3334" i="3"/>
  <c r="M3334" i="3" s="1"/>
  <c r="L3338" i="3"/>
  <c r="M3338" i="3" s="1"/>
  <c r="N3410" i="3"/>
  <c r="N3318" i="3"/>
  <c r="L3345" i="3"/>
  <c r="M3345" i="3" s="1"/>
  <c r="N3359" i="3"/>
  <c r="L3318" i="3"/>
  <c r="M3318" i="3" s="1"/>
  <c r="N3426" i="3"/>
  <c r="N3322" i="3"/>
  <c r="L3339" i="3"/>
  <c r="M3339" i="3" s="1"/>
  <c r="L3298" i="3"/>
  <c r="M3298" i="3" s="1"/>
  <c r="L3321" i="3"/>
  <c r="M3321" i="3" s="1"/>
  <c r="L3293" i="3"/>
  <c r="M3293" i="3" s="1"/>
  <c r="L3397" i="3"/>
  <c r="M3397" i="3" s="1"/>
  <c r="N3428" i="3"/>
  <c r="L3327" i="3"/>
  <c r="M3327" i="3" s="1"/>
  <c r="N3316" i="3"/>
  <c r="N3340" i="3"/>
  <c r="N3325" i="3"/>
  <c r="L3396" i="3"/>
  <c r="M3396" i="3" s="1"/>
  <c r="L3326" i="3"/>
  <c r="M3326" i="3" s="1"/>
  <c r="N3298" i="3"/>
  <c r="L3322" i="3"/>
  <c r="M3322" i="3" s="1"/>
  <c r="L3295" i="3"/>
  <c r="M3295" i="3" s="1"/>
  <c r="N3321" i="3"/>
  <c r="N3317" i="3"/>
  <c r="N3396" i="3"/>
  <c r="L3411" i="3"/>
  <c r="M3411" i="3" s="1"/>
  <c r="L3408" i="3"/>
  <c r="M3408" i="3" s="1"/>
  <c r="N3323" i="3"/>
  <c r="N3341" i="3"/>
  <c r="L3427" i="3"/>
  <c r="M3427" i="3" s="1"/>
  <c r="L3344" i="3"/>
  <c r="M3344" i="3" s="1"/>
  <c r="L3333" i="3"/>
  <c r="M3333" i="3" s="1"/>
  <c r="L3316" i="3"/>
  <c r="M3316" i="3" s="1"/>
  <c r="N3343" i="3"/>
  <c r="N3293" i="3"/>
  <c r="N3346" i="3"/>
  <c r="L3294" i="3"/>
  <c r="M3294" i="3" s="1"/>
  <c r="L3336" i="3"/>
  <c r="M3336" i="3" s="1"/>
  <c r="L3315" i="3"/>
  <c r="M3315" i="3" s="1"/>
  <c r="L3412" i="3"/>
  <c r="M3412" i="3" s="1"/>
  <c r="L3410" i="3"/>
  <c r="M3410" i="3" s="1"/>
  <c r="N3411" i="3"/>
  <c r="L3359" i="3"/>
  <c r="M3359" i="3" s="1"/>
  <c r="N3425" i="3"/>
  <c r="N3344" i="3"/>
  <c r="N3330" i="3"/>
  <c r="L3335" i="3"/>
  <c r="M3335" i="3" s="1"/>
  <c r="L3330" i="3"/>
  <c r="M3330" i="3" s="1"/>
  <c r="N3327" i="3"/>
  <c r="N3342" i="3"/>
  <c r="L3328" i="3"/>
  <c r="M3328" i="3" s="1"/>
  <c r="N3335" i="3"/>
  <c r="L3337" i="3"/>
  <c r="M3337" i="3" s="1"/>
  <c r="N3320" i="3"/>
  <c r="N3397" i="3"/>
  <c r="L3319" i="3"/>
  <c r="M3319" i="3" s="1"/>
  <c r="L3428" i="3"/>
  <c r="M3428" i="3" s="1"/>
  <c r="L3346" i="3"/>
  <c r="M3346" i="3" s="1"/>
  <c r="N3407" i="3"/>
  <c r="N3345" i="3"/>
  <c r="L3320" i="3"/>
  <c r="M3320" i="3" s="1"/>
  <c r="L3190" i="3" l="1"/>
  <c r="M3190" i="3" s="1"/>
  <c r="L3129" i="3"/>
  <c r="M3129" i="3" s="1"/>
  <c r="L3149" i="3"/>
  <c r="M3149" i="3" s="1"/>
  <c r="L3162" i="3"/>
  <c r="M3162" i="3" s="1"/>
  <c r="N3136" i="3"/>
  <c r="N3172" i="3"/>
  <c r="N3126" i="3"/>
  <c r="N3247" i="3"/>
  <c r="L3122" i="3"/>
  <c r="M3122" i="3" s="1"/>
  <c r="L3143" i="3"/>
  <c r="M3143" i="3" s="1"/>
  <c r="N3146" i="3"/>
  <c r="N3137" i="3"/>
  <c r="N3153" i="3"/>
  <c r="N3218" i="3"/>
  <c r="L3126" i="3"/>
  <c r="M3126" i="3" s="1"/>
  <c r="N3182" i="3"/>
  <c r="L3218" i="3"/>
  <c r="M3218" i="3" s="1"/>
  <c r="N3212" i="3"/>
  <c r="N3248" i="3"/>
  <c r="N3203" i="3"/>
  <c r="L3205" i="3"/>
  <c r="M3205" i="3" s="1"/>
  <c r="L3196" i="3"/>
  <c r="M3196" i="3" s="1"/>
  <c r="N3176" i="3"/>
  <c r="L3212" i="3"/>
  <c r="M3212" i="3" s="1"/>
  <c r="L3179" i="3"/>
  <c r="M3179" i="3" s="1"/>
  <c r="N3152" i="3"/>
  <c r="N3211" i="3"/>
  <c r="N3178" i="3"/>
  <c r="L3125" i="3"/>
  <c r="M3125" i="3" s="1"/>
  <c r="N3197" i="3"/>
  <c r="N3128" i="3"/>
  <c r="L3173" i="3"/>
  <c r="M3173" i="3" s="1"/>
  <c r="L3207" i="3"/>
  <c r="M3207" i="3" s="1"/>
  <c r="L3208" i="3"/>
  <c r="M3208" i="3" s="1"/>
  <c r="L3136" i="3"/>
  <c r="M3136" i="3" s="1"/>
  <c r="N3125" i="3"/>
  <c r="L3211" i="3"/>
  <c r="M3211" i="3" s="1"/>
  <c r="N3185" i="3"/>
  <c r="L3145" i="3"/>
  <c r="M3145" i="3" s="1"/>
  <c r="L3192" i="3"/>
  <c r="M3192" i="3" s="1"/>
  <c r="L3144" i="3"/>
  <c r="M3144" i="3" s="1"/>
  <c r="L3127" i="3"/>
  <c r="M3127" i="3" s="1"/>
  <c r="L3206" i="3"/>
  <c r="M3206" i="3" s="1"/>
  <c r="N3196" i="3"/>
  <c r="L3152" i="3"/>
  <c r="M3152" i="3" s="1"/>
  <c r="N3210" i="3"/>
  <c r="L3146" i="3"/>
  <c r="M3146" i="3" s="1"/>
  <c r="N3143" i="3"/>
  <c r="L3175" i="3"/>
  <c r="M3175" i="3" s="1"/>
  <c r="N3183" i="3"/>
  <c r="L3248" i="3"/>
  <c r="M3248" i="3" s="1"/>
  <c r="L3197" i="3"/>
  <c r="M3197" i="3" s="1"/>
  <c r="L3148" i="3"/>
  <c r="M3148" i="3" s="1"/>
  <c r="N3186" i="3"/>
  <c r="L3213" i="3"/>
  <c r="M3213" i="3" s="1"/>
  <c r="N3122" i="3"/>
  <c r="L3184" i="3"/>
  <c r="M3184" i="3" s="1"/>
  <c r="L3153" i="3"/>
  <c r="M3153" i="3" s="1"/>
  <c r="N3198" i="3"/>
  <c r="N3165" i="3"/>
  <c r="N3204" i="3"/>
  <c r="N3190" i="3"/>
  <c r="N3209" i="3"/>
  <c r="N3135" i="3"/>
  <c r="N3207" i="3"/>
  <c r="N3142" i="3"/>
  <c r="N3246" i="3"/>
  <c r="L3163" i="3"/>
  <c r="M3163" i="3" s="1"/>
  <c r="L3177" i="3"/>
  <c r="M3177" i="3" s="1"/>
  <c r="N3145" i="3"/>
  <c r="L3176" i="3"/>
  <c r="M3176" i="3" s="1"/>
  <c r="L3151" i="3"/>
  <c r="M3151" i="3" s="1"/>
  <c r="L3185" i="3"/>
  <c r="M3185" i="3" s="1"/>
  <c r="N3179" i="3"/>
  <c r="L3183" i="3"/>
  <c r="M3183" i="3" s="1"/>
  <c r="L3147" i="3"/>
  <c r="M3147" i="3" s="1"/>
  <c r="N3148" i="3"/>
  <c r="L3165" i="3"/>
  <c r="M3165" i="3" s="1"/>
  <c r="N3195" i="3"/>
  <c r="L3198" i="3"/>
  <c r="M3198" i="3" s="1"/>
  <c r="N3154" i="3"/>
  <c r="L3154" i="3"/>
  <c r="M3154" i="3" s="1"/>
  <c r="N3177" i="3"/>
  <c r="N3181" i="3"/>
  <c r="L3199" i="3"/>
  <c r="M3199" i="3" s="1"/>
  <c r="N3149" i="3"/>
  <c r="L3135" i="3"/>
  <c r="M3135" i="3" s="1"/>
  <c r="N3191" i="3"/>
  <c r="L3214" i="3"/>
  <c r="M3214" i="3" s="1"/>
  <c r="L3202" i="3"/>
  <c r="M3202" i="3" s="1"/>
  <c r="N3163" i="3"/>
  <c r="N3205" i="3"/>
  <c r="N3214" i="3"/>
  <c r="L3186" i="3"/>
  <c r="M3186" i="3" s="1"/>
  <c r="N3174" i="3"/>
  <c r="L3180" i="3"/>
  <c r="M3180" i="3" s="1"/>
  <c r="N3206" i="3"/>
  <c r="N3150" i="3"/>
  <c r="N3164" i="3"/>
  <c r="N3208" i="3"/>
  <c r="L3203" i="3"/>
  <c r="M3203" i="3" s="1"/>
  <c r="N3162" i="3"/>
  <c r="N3144" i="3"/>
  <c r="N3166" i="3"/>
  <c r="N3180" i="3"/>
  <c r="N3127" i="3"/>
  <c r="L3195" i="3"/>
  <c r="M3195" i="3" s="1"/>
  <c r="N3213" i="3"/>
  <c r="N3200" i="3"/>
  <c r="N3192" i="3"/>
  <c r="L3200" i="3"/>
  <c r="M3200" i="3" s="1"/>
  <c r="L3174" i="3"/>
  <c r="M3174" i="3" s="1"/>
  <c r="N3173" i="3"/>
  <c r="N3184" i="3"/>
  <c r="L3182" i="3"/>
  <c r="M3182" i="3" s="1"/>
  <c r="L3181" i="3"/>
  <c r="M3181" i="3" s="1"/>
  <c r="L3150" i="3"/>
  <c r="M3150" i="3" s="1"/>
  <c r="N3147" i="3"/>
  <c r="N3188" i="3"/>
  <c r="L3172" i="3"/>
  <c r="M3172" i="3" s="1"/>
  <c r="L3204" i="3"/>
  <c r="M3204" i="3" s="1"/>
  <c r="L3188" i="3"/>
  <c r="M3188" i="3" s="1"/>
  <c r="L3164" i="3"/>
  <c r="M3164" i="3" s="1"/>
  <c r="L3137" i="3"/>
  <c r="M3137" i="3" s="1"/>
  <c r="L3246" i="3"/>
  <c r="M3246" i="3" s="1"/>
  <c r="N3199" i="3"/>
  <c r="L3247" i="3"/>
  <c r="M3247" i="3" s="1"/>
  <c r="L3209" i="3"/>
  <c r="M3209" i="3" s="1"/>
  <c r="N3202" i="3"/>
  <c r="L3178" i="3"/>
  <c r="M3178" i="3" s="1"/>
  <c r="L3128" i="3"/>
  <c r="M3128" i="3" s="1"/>
  <c r="N3175" i="3"/>
  <c r="L3166" i="3"/>
  <c r="M3166" i="3" s="1"/>
  <c r="L3138" i="3"/>
  <c r="M3138" i="3" s="1"/>
  <c r="L3142" i="3"/>
  <c r="M3142" i="3" s="1"/>
  <c r="L3191" i="3"/>
  <c r="M3191" i="3" s="1"/>
  <c r="L3210" i="3"/>
  <c r="M3210" i="3" s="1"/>
  <c r="N3151" i="3"/>
  <c r="N3138" i="3"/>
  <c r="N3129" i="3"/>
  <c r="N3124" i="3" l="1"/>
  <c r="L3082" i="3"/>
  <c r="M3082" i="3" s="1"/>
  <c r="L3121" i="3"/>
  <c r="M3121" i="3" s="1"/>
  <c r="L3130" i="3"/>
  <c r="M3130" i="3" s="1"/>
  <c r="N3088" i="3"/>
  <c r="L3131" i="3"/>
  <c r="M3131" i="3" s="1"/>
  <c r="N3099" i="3"/>
  <c r="L3124" i="3"/>
  <c r="M3124" i="3" s="1"/>
  <c r="N3100" i="3"/>
  <c r="N3090" i="3"/>
  <c r="N3131" i="3"/>
  <c r="L3076" i="3"/>
  <c r="M3076" i="3" s="1"/>
  <c r="L3111" i="3"/>
  <c r="M3111" i="3" s="1"/>
  <c r="N3092" i="3"/>
  <c r="N3078" i="3"/>
  <c r="N3082" i="3"/>
  <c r="L3120" i="3"/>
  <c r="M3120" i="3" s="1"/>
  <c r="N3080" i="3"/>
  <c r="N3076" i="3"/>
  <c r="N3117" i="3"/>
  <c r="L3115" i="3"/>
  <c r="M3115" i="3" s="1"/>
  <c r="N3103" i="3"/>
  <c r="L3102" i="3"/>
  <c r="M3102" i="3" s="1"/>
  <c r="N3123" i="3"/>
  <c r="N3134" i="3"/>
  <c r="N3094" i="3"/>
  <c r="N3132" i="3"/>
  <c r="N3115" i="3"/>
  <c r="L3107" i="3"/>
  <c r="M3107" i="3" s="1"/>
  <c r="L3088" i="3"/>
  <c r="M3088" i="3" s="1"/>
  <c r="L3171" i="3"/>
  <c r="M3171" i="3" s="1"/>
  <c r="N3105" i="3"/>
  <c r="L3097" i="3"/>
  <c r="M3097" i="3" s="1"/>
  <c r="L3139" i="3"/>
  <c r="M3139" i="3" s="1"/>
  <c r="N3106" i="3"/>
  <c r="N3168" i="3"/>
  <c r="L3118" i="3"/>
  <c r="M3118" i="3" s="1"/>
  <c r="N3130" i="3"/>
  <c r="N3133" i="3"/>
  <c r="L3110" i="3"/>
  <c r="M3110" i="3" s="1"/>
  <c r="L3100" i="3"/>
  <c r="M3100" i="3" s="1"/>
  <c r="L3112" i="3"/>
  <c r="M3112" i="3" s="1"/>
  <c r="L3123" i="3"/>
  <c r="M3123" i="3" s="1"/>
  <c r="N3086" i="3"/>
  <c r="N3139" i="3"/>
  <c r="N3171" i="3"/>
  <c r="L3089" i="3"/>
  <c r="M3089" i="3" s="1"/>
  <c r="N3169" i="3"/>
  <c r="N3121" i="3"/>
  <c r="L3133" i="3"/>
  <c r="M3133" i="3" s="1"/>
  <c r="L3078" i="3"/>
  <c r="M3078" i="3" s="1"/>
  <c r="N3098" i="3"/>
  <c r="L3095" i="3"/>
  <c r="M3095" i="3" s="1"/>
  <c r="N3083" i="3"/>
  <c r="L3093" i="3"/>
  <c r="M3093" i="3" s="1"/>
  <c r="N3114" i="3"/>
  <c r="N3112" i="3"/>
  <c r="L3103" i="3"/>
  <c r="M3103" i="3" s="1"/>
  <c r="L3092" i="3"/>
  <c r="M3092" i="3" s="1"/>
  <c r="L3168" i="3"/>
  <c r="M3168" i="3" s="1"/>
  <c r="N3095" i="3"/>
  <c r="N3118" i="3"/>
  <c r="N3116" i="3"/>
  <c r="L3113" i="3"/>
  <c r="M3113" i="3" s="1"/>
  <c r="L3083" i="3"/>
  <c r="M3083" i="3" s="1"/>
  <c r="L3105" i="3"/>
  <c r="M3105" i="3" s="1"/>
  <c r="L3081" i="3"/>
  <c r="M3081" i="3" s="1"/>
  <c r="L3085" i="3"/>
  <c r="M3085" i="3" s="1"/>
  <c r="N3109" i="3"/>
  <c r="L3080" i="3"/>
  <c r="M3080" i="3" s="1"/>
  <c r="L3109" i="3"/>
  <c r="M3109" i="3" s="1"/>
  <c r="N3104" i="3"/>
  <c r="L3098" i="3"/>
  <c r="M3098" i="3" s="1"/>
  <c r="N3120" i="3"/>
  <c r="N3108" i="3"/>
  <c r="L3114" i="3"/>
  <c r="M3114" i="3" s="1"/>
  <c r="N3096" i="3"/>
  <c r="L3096" i="3"/>
  <c r="M3096" i="3" s="1"/>
  <c r="L3077" i="3"/>
  <c r="M3077" i="3" s="1"/>
  <c r="N3102" i="3"/>
  <c r="N3097" i="3"/>
  <c r="L3090" i="3"/>
  <c r="M3090" i="3" s="1"/>
  <c r="L3132" i="3"/>
  <c r="M3132" i="3" s="1"/>
  <c r="L3079" i="3"/>
  <c r="M3079" i="3" s="1"/>
  <c r="N3077" i="3"/>
  <c r="L3084" i="3"/>
  <c r="M3084" i="3" s="1"/>
  <c r="L3169" i="3"/>
  <c r="M3169" i="3" s="1"/>
  <c r="N3079" i="3"/>
  <c r="L3117" i="3"/>
  <c r="M3117" i="3" s="1"/>
  <c r="N3107" i="3"/>
  <c r="L3094" i="3"/>
  <c r="M3094" i="3" s="1"/>
  <c r="L3108" i="3"/>
  <c r="M3108" i="3" s="1"/>
  <c r="N3075" i="3"/>
  <c r="N3093" i="3"/>
  <c r="L3091" i="3"/>
  <c r="M3091" i="3" s="1"/>
  <c r="L3075" i="3"/>
  <c r="M3075" i="3" s="1"/>
  <c r="L3119" i="3"/>
  <c r="M3119" i="3" s="1"/>
  <c r="N3089" i="3"/>
  <c r="L3134" i="3"/>
  <c r="M3134" i="3" s="1"/>
  <c r="L3086" i="3"/>
  <c r="M3086" i="3" s="1"/>
  <c r="N3087" i="3"/>
  <c r="L3106" i="3"/>
  <c r="M3106" i="3" s="1"/>
  <c r="N3119" i="3"/>
  <c r="L3104" i="3"/>
  <c r="M3104" i="3" s="1"/>
  <c r="N3110" i="3"/>
  <c r="N3111" i="3"/>
  <c r="N3091" i="3"/>
  <c r="L3116" i="3"/>
  <c r="M3116" i="3" s="1"/>
  <c r="N3113" i="3"/>
  <c r="N3085" i="3"/>
  <c r="L3099" i="3"/>
  <c r="M3099" i="3" s="1"/>
  <c r="N3081" i="3"/>
  <c r="N3084" i="3"/>
  <c r="L3087" i="3"/>
  <c r="M3087" i="3" s="1"/>
  <c r="N3157" i="3" l="1"/>
  <c r="L3071" i="3"/>
  <c r="M3071" i="3" s="1"/>
  <c r="N3158" i="3"/>
  <c r="L3045" i="3"/>
  <c r="M3045" i="3" s="1"/>
  <c r="L3051" i="3"/>
  <c r="M3051" i="3" s="1"/>
  <c r="N3040" i="3"/>
  <c r="N3066" i="3"/>
  <c r="L3004" i="3"/>
  <c r="M3004" i="3" s="1"/>
  <c r="N3001" i="3"/>
  <c r="N3059" i="3"/>
  <c r="L3070" i="3"/>
  <c r="M3070" i="3" s="1"/>
  <c r="L2996" i="3"/>
  <c r="M2996" i="3" s="1"/>
  <c r="N3003" i="3"/>
  <c r="N3037" i="3"/>
  <c r="L3047" i="3"/>
  <c r="M3047" i="3" s="1"/>
  <c r="L3012" i="3"/>
  <c r="M3012" i="3" s="1"/>
  <c r="N3008" i="3"/>
  <c r="L3065" i="3"/>
  <c r="M3065" i="3" s="1"/>
  <c r="L3074" i="3"/>
  <c r="M3074" i="3" s="1"/>
  <c r="N3011" i="3"/>
  <c r="L2998" i="3"/>
  <c r="M2998" i="3" s="1"/>
  <c r="N3048" i="3"/>
  <c r="L3069" i="3"/>
  <c r="M3069" i="3" s="1"/>
  <c r="L3068" i="3"/>
  <c r="M3068" i="3" s="1"/>
  <c r="L3014" i="3"/>
  <c r="M3014" i="3" s="1"/>
  <c r="N3004" i="3"/>
  <c r="L3011" i="3"/>
  <c r="M3011" i="3" s="1"/>
  <c r="N3038" i="3"/>
  <c r="L3066" i="3"/>
  <c r="M3066" i="3" s="1"/>
  <c r="N3068" i="3"/>
  <c r="L3062" i="3"/>
  <c r="M3062" i="3" s="1"/>
  <c r="L3052" i="3"/>
  <c r="M3052" i="3" s="1"/>
  <c r="N3074" i="3"/>
  <c r="L3017" i="3"/>
  <c r="M3017" i="3" s="1"/>
  <c r="N3002" i="3"/>
  <c r="L3055" i="3"/>
  <c r="M3055" i="3" s="1"/>
  <c r="L3008" i="3"/>
  <c r="M3008" i="3" s="1"/>
  <c r="L3061" i="3"/>
  <c r="M3061" i="3" s="1"/>
  <c r="N3161" i="3"/>
  <c r="N3063" i="3"/>
  <c r="L3056" i="3"/>
  <c r="M3056" i="3" s="1"/>
  <c r="L3054" i="3"/>
  <c r="M3054" i="3" s="1"/>
  <c r="L3040" i="3"/>
  <c r="M3040" i="3" s="1"/>
  <c r="L3043" i="3"/>
  <c r="M3043" i="3" s="1"/>
  <c r="L3000" i="3"/>
  <c r="M3000" i="3" s="1"/>
  <c r="N3045" i="3"/>
  <c r="N3072" i="3"/>
  <c r="L3046" i="3"/>
  <c r="M3046" i="3" s="1"/>
  <c r="N3042" i="3"/>
  <c r="L3140" i="3"/>
  <c r="M3140" i="3" s="1"/>
  <c r="N3056" i="3"/>
  <c r="L3159" i="3"/>
  <c r="M3159" i="3" s="1"/>
  <c r="L3013" i="3"/>
  <c r="M3013" i="3" s="1"/>
  <c r="N3014" i="3"/>
  <c r="N3155" i="3"/>
  <c r="N2998" i="3"/>
  <c r="N3049" i="3"/>
  <c r="N3047" i="3"/>
  <c r="N3017" i="3"/>
  <c r="L3048" i="3"/>
  <c r="M3048" i="3" s="1"/>
  <c r="N3016" i="3"/>
  <c r="L3050" i="3"/>
  <c r="M3050" i="3" s="1"/>
  <c r="L3001" i="3"/>
  <c r="M3001" i="3" s="1"/>
  <c r="L3057" i="3"/>
  <c r="M3057" i="3" s="1"/>
  <c r="N3062" i="3"/>
  <c r="L3003" i="3"/>
  <c r="M3003" i="3" s="1"/>
  <c r="N3141" i="3"/>
  <c r="L3060" i="3"/>
  <c r="M3060" i="3" s="1"/>
  <c r="N3057" i="3"/>
  <c r="N3069" i="3"/>
  <c r="L3016" i="3"/>
  <c r="M3016" i="3" s="1"/>
  <c r="N2994" i="3"/>
  <c r="N3156" i="3"/>
  <c r="N3054" i="3"/>
  <c r="N3064" i="3"/>
  <c r="N2997" i="3"/>
  <c r="L3157" i="3"/>
  <c r="M3157" i="3" s="1"/>
  <c r="L3044" i="3"/>
  <c r="M3044" i="3" s="1"/>
  <c r="N3140" i="3"/>
  <c r="N3043" i="3"/>
  <c r="N3055" i="3"/>
  <c r="N3061" i="3"/>
  <c r="L3063" i="3"/>
  <c r="M3063" i="3" s="1"/>
  <c r="N3070" i="3"/>
  <c r="N3000" i="3"/>
  <c r="N3044" i="3"/>
  <c r="L3160" i="3"/>
  <c r="M3160" i="3" s="1"/>
  <c r="L3067" i="3"/>
  <c r="M3067" i="3" s="1"/>
  <c r="N3065" i="3"/>
  <c r="N3051" i="3"/>
  <c r="L3141" i="3"/>
  <c r="M3141" i="3" s="1"/>
  <c r="L3037" i="3"/>
  <c r="M3037" i="3" s="1"/>
  <c r="L2997" i="3"/>
  <c r="M2997" i="3" s="1"/>
  <c r="L3053" i="3"/>
  <c r="M3053" i="3" s="1"/>
  <c r="L3010" i="3"/>
  <c r="M3010" i="3" s="1"/>
  <c r="L3167" i="3"/>
  <c r="M3167" i="3" s="1"/>
  <c r="L3155" i="3"/>
  <c r="M3155" i="3" s="1"/>
  <c r="L2994" i="3"/>
  <c r="M2994" i="3" s="1"/>
  <c r="N3013" i="3"/>
  <c r="N3167" i="3"/>
  <c r="L3158" i="3"/>
  <c r="M3158" i="3" s="1"/>
  <c r="N3052" i="3"/>
  <c r="L3161" i="3"/>
  <c r="M3161" i="3" s="1"/>
  <c r="L3064" i="3"/>
  <c r="M3064" i="3" s="1"/>
  <c r="L3072" i="3"/>
  <c r="M3072" i="3" s="1"/>
  <c r="N2996" i="3"/>
  <c r="L3049" i="3"/>
  <c r="M3049" i="3" s="1"/>
  <c r="N3101" i="3"/>
  <c r="L3156" i="3"/>
  <c r="M3156" i="3" s="1"/>
  <c r="N3050" i="3"/>
  <c r="N3071" i="3"/>
  <c r="L3042" i="3"/>
  <c r="M3042" i="3" s="1"/>
  <c r="L3015" i="3"/>
  <c r="M3015" i="3" s="1"/>
  <c r="N3073" i="3"/>
  <c r="N3012" i="3"/>
  <c r="N3067" i="3"/>
  <c r="N3160" i="3"/>
  <c r="N3060" i="3"/>
  <c r="N2999" i="3"/>
  <c r="N3010" i="3"/>
  <c r="N3159" i="3"/>
  <c r="L2999" i="3"/>
  <c r="M2999" i="3" s="1"/>
  <c r="N3041" i="3"/>
  <c r="N3046" i="3"/>
  <c r="N3053" i="3"/>
  <c r="L3059" i="3"/>
  <c r="M3059" i="3" s="1"/>
  <c r="L3038" i="3"/>
  <c r="M3038" i="3" s="1"/>
  <c r="L3002" i="3"/>
  <c r="M3002" i="3" s="1"/>
  <c r="L3073" i="3"/>
  <c r="M3073" i="3" s="1"/>
  <c r="L3058" i="3"/>
  <c r="M3058" i="3" s="1"/>
  <c r="N3058" i="3"/>
  <c r="L3101" i="3"/>
  <c r="M3101" i="3" s="1"/>
  <c r="L3041" i="3"/>
  <c r="M3041" i="3" s="1"/>
  <c r="N3015" i="3"/>
  <c r="N2811" i="3" l="1"/>
  <c r="N2987" i="3"/>
  <c r="N2966" i="3"/>
  <c r="L2983" i="3"/>
  <c r="M2983" i="3" s="1"/>
  <c r="L2979" i="3"/>
  <c r="M2979" i="3" s="1"/>
  <c r="N2979" i="3"/>
  <c r="L2964" i="3"/>
  <c r="M2964" i="3" s="1"/>
  <c r="N3035" i="3"/>
  <c r="L2965" i="3"/>
  <c r="M2965" i="3" s="1"/>
  <c r="L2995" i="3"/>
  <c r="M2995" i="3" s="1"/>
  <c r="L2989" i="3"/>
  <c r="M2989" i="3" s="1"/>
  <c r="L2970" i="3"/>
  <c r="M2970" i="3" s="1"/>
  <c r="N2984" i="3"/>
  <c r="N3039" i="3"/>
  <c r="N2972" i="3"/>
  <c r="N3036" i="3"/>
  <c r="L2812" i="3"/>
  <c r="M2812" i="3" s="1"/>
  <c r="N3033" i="3"/>
  <c r="N2968" i="3"/>
  <c r="N2973" i="3"/>
  <c r="N2974" i="3"/>
  <c r="N2981" i="3"/>
  <c r="L3034" i="3"/>
  <c r="M3034" i="3" s="1"/>
  <c r="N2958" i="3"/>
  <c r="N2961" i="3"/>
  <c r="N2959" i="3"/>
  <c r="N2960" i="3"/>
  <c r="N2957" i="3"/>
  <c r="L2974" i="3"/>
  <c r="M2974" i="3" s="1"/>
  <c r="N2978" i="3"/>
  <c r="L2960" i="3"/>
  <c r="M2960" i="3" s="1"/>
  <c r="L2967" i="3"/>
  <c r="M2967" i="3" s="1"/>
  <c r="L3033" i="3"/>
  <c r="M3033" i="3" s="1"/>
  <c r="N2991" i="3"/>
  <c r="N2977" i="3"/>
  <c r="L3007" i="3"/>
  <c r="M3007" i="3" s="1"/>
  <c r="N2970" i="3"/>
  <c r="N2812" i="3"/>
  <c r="L2954" i="3"/>
  <c r="M2954" i="3" s="1"/>
  <c r="L2978" i="3"/>
  <c r="M2978" i="3" s="1"/>
  <c r="L2966" i="3"/>
  <c r="M2966" i="3" s="1"/>
  <c r="L2952" i="3"/>
  <c r="M2952" i="3" s="1"/>
  <c r="N2985" i="3"/>
  <c r="L2968" i="3"/>
  <c r="M2968" i="3" s="1"/>
  <c r="L2985" i="3"/>
  <c r="M2985" i="3" s="1"/>
  <c r="N2952" i="3"/>
  <c r="N2990" i="3"/>
  <c r="N3006" i="3"/>
  <c r="L2977" i="3"/>
  <c r="M2977" i="3" s="1"/>
  <c r="L2972" i="3"/>
  <c r="M2972" i="3" s="1"/>
  <c r="N2967" i="3"/>
  <c r="N2993" i="3"/>
  <c r="L3036" i="3"/>
  <c r="M3036" i="3" s="1"/>
  <c r="N2971" i="3"/>
  <c r="N3034" i="3"/>
  <c r="N2969" i="3"/>
  <c r="L2955" i="3"/>
  <c r="M2955" i="3" s="1"/>
  <c r="L2975" i="3"/>
  <c r="M2975" i="3" s="1"/>
  <c r="L2987" i="3"/>
  <c r="M2987" i="3" s="1"/>
  <c r="L3009" i="3"/>
  <c r="M3009" i="3" s="1"/>
  <c r="N2964" i="3"/>
  <c r="L3035" i="3"/>
  <c r="M3035" i="3" s="1"/>
  <c r="N3009" i="3"/>
  <c r="L2957" i="3"/>
  <c r="M2957" i="3" s="1"/>
  <c r="N2975" i="3"/>
  <c r="N2982" i="3"/>
  <c r="L2982" i="3"/>
  <c r="M2982" i="3" s="1"/>
  <c r="L2971" i="3"/>
  <c r="M2971" i="3" s="1"/>
  <c r="L2992" i="3"/>
  <c r="M2992" i="3" s="1"/>
  <c r="L2986" i="3"/>
  <c r="M2986" i="3" s="1"/>
  <c r="N2954" i="3"/>
  <c r="L2990" i="3"/>
  <c r="M2990" i="3" s="1"/>
  <c r="L2811" i="3"/>
  <c r="M2811" i="3" s="1"/>
  <c r="L2991" i="3"/>
  <c r="M2991" i="3" s="1"/>
  <c r="L2993" i="3"/>
  <c r="M2993" i="3" s="1"/>
  <c r="L2984" i="3"/>
  <c r="M2984" i="3" s="1"/>
  <c r="L2962" i="3"/>
  <c r="M2962" i="3" s="1"/>
  <c r="L2959" i="3"/>
  <c r="M2959" i="3" s="1"/>
  <c r="N2995" i="3"/>
  <c r="N2983" i="3"/>
  <c r="N2976" i="3"/>
  <c r="N2986" i="3"/>
  <c r="L2963" i="3"/>
  <c r="M2963" i="3" s="1"/>
  <c r="L3006" i="3"/>
  <c r="M3006" i="3" s="1"/>
  <c r="L2976" i="3"/>
  <c r="M2976" i="3" s="1"/>
  <c r="L2981" i="3"/>
  <c r="M2981" i="3" s="1"/>
  <c r="L3039" i="3"/>
  <c r="M3039" i="3" s="1"/>
  <c r="L2961" i="3"/>
  <c r="M2961" i="3" s="1"/>
  <c r="N2989" i="3"/>
  <c r="N3007" i="3"/>
  <c r="N2965" i="3"/>
  <c r="L2988" i="3"/>
  <c r="M2988" i="3" s="1"/>
  <c r="N2963" i="3"/>
  <c r="N2980" i="3"/>
  <c r="N2962" i="3"/>
  <c r="L2973" i="3"/>
  <c r="M2973" i="3" s="1"/>
  <c r="L2969" i="3"/>
  <c r="M2969" i="3" s="1"/>
  <c r="L2980" i="3"/>
  <c r="M2980" i="3" s="1"/>
  <c r="N2988" i="3"/>
  <c r="N2992" i="3"/>
  <c r="N2955" i="3"/>
  <c r="L2958" i="3"/>
  <c r="M2958" i="3" s="1"/>
  <c r="N3021" i="3" l="1"/>
  <c r="L2920" i="3"/>
  <c r="M2920" i="3" s="1"/>
  <c r="N3005" i="3"/>
  <c r="N2915" i="3"/>
  <c r="L2907" i="3"/>
  <c r="M2907" i="3" s="1"/>
  <c r="L2943" i="3"/>
  <c r="M2943" i="3" s="1"/>
  <c r="L2932" i="3"/>
  <c r="M2932" i="3" s="1"/>
  <c r="N2932" i="3"/>
  <c r="L2904" i="3"/>
  <c r="M2904" i="3" s="1"/>
  <c r="L2945" i="3"/>
  <c r="M2945" i="3" s="1"/>
  <c r="N2917" i="3"/>
  <c r="N2920" i="3"/>
  <c r="L2902" i="3"/>
  <c r="M2902" i="3" s="1"/>
  <c r="N2897" i="3"/>
  <c r="N3023" i="3"/>
  <c r="L3005" i="3"/>
  <c r="M3005" i="3" s="1"/>
  <c r="L2916" i="3"/>
  <c r="M2916" i="3" s="1"/>
  <c r="L3021" i="3"/>
  <c r="M3021" i="3" s="1"/>
  <c r="L2944" i="3"/>
  <c r="M2944" i="3" s="1"/>
  <c r="L2923" i="3"/>
  <c r="M2923" i="3" s="1"/>
  <c r="L2903" i="3"/>
  <c r="M2903" i="3" s="1"/>
  <c r="L2922" i="3"/>
  <c r="M2922" i="3" s="1"/>
  <c r="N2914" i="3"/>
  <c r="N3019" i="3"/>
  <c r="L2946" i="3"/>
  <c r="M2946" i="3" s="1"/>
  <c r="L2917" i="3"/>
  <c r="M2917" i="3" s="1"/>
  <c r="L3019" i="3"/>
  <c r="M3019" i="3" s="1"/>
  <c r="L2915" i="3"/>
  <c r="M2915" i="3" s="1"/>
  <c r="N2951" i="3"/>
  <c r="N2946" i="3"/>
  <c r="L2914" i="3"/>
  <c r="M2914" i="3" s="1"/>
  <c r="L2947" i="3"/>
  <c r="M2947" i="3" s="1"/>
  <c r="L2949" i="3"/>
  <c r="M2949" i="3" s="1"/>
  <c r="L2897" i="3"/>
  <c r="M2897" i="3" s="1"/>
  <c r="N2919" i="3"/>
  <c r="N2896" i="3"/>
  <c r="N2869" i="3"/>
  <c r="N2949" i="3"/>
  <c r="N2900" i="3"/>
  <c r="N2950" i="3"/>
  <c r="L2910" i="3"/>
  <c r="M2910" i="3" s="1"/>
  <c r="N2895" i="3"/>
  <c r="L2912" i="3"/>
  <c r="M2912" i="3" s="1"/>
  <c r="N2922" i="3"/>
  <c r="L3018" i="3"/>
  <c r="M3018" i="3" s="1"/>
  <c r="L2896" i="3"/>
  <c r="M2896" i="3" s="1"/>
  <c r="N2906" i="3"/>
  <c r="L2900" i="3"/>
  <c r="M2900" i="3" s="1"/>
  <c r="N2902" i="3"/>
  <c r="L2901" i="3"/>
  <c r="M2901" i="3" s="1"/>
  <c r="N2931" i="3"/>
  <c r="N2945" i="3"/>
  <c r="N2953" i="3"/>
  <c r="N2907" i="3"/>
  <c r="N2912" i="3"/>
  <c r="N2947" i="3"/>
  <c r="N3018" i="3"/>
  <c r="N2943" i="3"/>
  <c r="N2918" i="3"/>
  <c r="L3023" i="3"/>
  <c r="M3023" i="3" s="1"/>
  <c r="N2901" i="3"/>
  <c r="N2898" i="3"/>
  <c r="N2905" i="3"/>
  <c r="N2923" i="3"/>
  <c r="N2948" i="3"/>
  <c r="L2906" i="3"/>
  <c r="M2906" i="3" s="1"/>
  <c r="N2910" i="3"/>
  <c r="N2916" i="3"/>
  <c r="L2869" i="3"/>
  <c r="M2869" i="3" s="1"/>
  <c r="L2951" i="3"/>
  <c r="M2951" i="3" s="1"/>
  <c r="L2931" i="3"/>
  <c r="M2931" i="3" s="1"/>
  <c r="L2895" i="3"/>
  <c r="M2895" i="3" s="1"/>
  <c r="N2903" i="3"/>
  <c r="N3022" i="3"/>
  <c r="L3022" i="3"/>
  <c r="M3022" i="3" s="1"/>
  <c r="L3020" i="3"/>
  <c r="M3020" i="3" s="1"/>
  <c r="N3020" i="3"/>
  <c r="L2905" i="3"/>
  <c r="M2905" i="3" s="1"/>
  <c r="L2956" i="3"/>
  <c r="M2956" i="3" s="1"/>
  <c r="L2921" i="3"/>
  <c r="M2921" i="3" s="1"/>
  <c r="L2948" i="3"/>
  <c r="M2948" i="3" s="1"/>
  <c r="L2898" i="3"/>
  <c r="M2898" i="3" s="1"/>
  <c r="L2953" i="3"/>
  <c r="M2953" i="3" s="1"/>
  <c r="N2904" i="3"/>
  <c r="N2956" i="3"/>
  <c r="N2944" i="3"/>
  <c r="L2918" i="3"/>
  <c r="M2918" i="3" s="1"/>
  <c r="L2919" i="3"/>
  <c r="M2919" i="3" s="1"/>
  <c r="L2950" i="3"/>
  <c r="M2950" i="3" s="1"/>
  <c r="N2921" i="3"/>
  <c r="N2926" i="3" l="1"/>
  <c r="N2933" i="3"/>
  <c r="L2856" i="3"/>
  <c r="M2856" i="3" s="1"/>
  <c r="L2873" i="3"/>
  <c r="M2873" i="3" s="1"/>
  <c r="L2933" i="3"/>
  <c r="M2933" i="3" s="1"/>
  <c r="N2843" i="3"/>
  <c r="N2877" i="3"/>
  <c r="L2874" i="3"/>
  <c r="M2874" i="3" s="1"/>
  <c r="N2842" i="3"/>
  <c r="L2866" i="3"/>
  <c r="M2866" i="3" s="1"/>
  <c r="L2859" i="3"/>
  <c r="M2859" i="3" s="1"/>
  <c r="L2853" i="3"/>
  <c r="M2853" i="3" s="1"/>
  <c r="N2866" i="3"/>
  <c r="L2862" i="3"/>
  <c r="M2862" i="3" s="1"/>
  <c r="N2881" i="3"/>
  <c r="L2885" i="3"/>
  <c r="M2885" i="3" s="1"/>
  <c r="N2854" i="3"/>
  <c r="L2879" i="3"/>
  <c r="M2879" i="3" s="1"/>
  <c r="N2884" i="3"/>
  <c r="L2868" i="3"/>
  <c r="M2868" i="3" s="1"/>
  <c r="L2908" i="3"/>
  <c r="M2908" i="3" s="1"/>
  <c r="N2890" i="3"/>
  <c r="L2929" i="3"/>
  <c r="M2929" i="3" s="1"/>
  <c r="N2855" i="3"/>
  <c r="N2878" i="3"/>
  <c r="L2851" i="3"/>
  <c r="M2851" i="3" s="1"/>
  <c r="N2909" i="3"/>
  <c r="N2871" i="3"/>
  <c r="N2880" i="3"/>
  <c r="L2841" i="3"/>
  <c r="M2841" i="3" s="1"/>
  <c r="N2859" i="3"/>
  <c r="L2881" i="3"/>
  <c r="M2881" i="3" s="1"/>
  <c r="N2867" i="3"/>
  <c r="N2861" i="3"/>
  <c r="L2887" i="3"/>
  <c r="M2887" i="3" s="1"/>
  <c r="L2925" i="3"/>
  <c r="M2925" i="3" s="1"/>
  <c r="L2840" i="3"/>
  <c r="M2840" i="3" s="1"/>
  <c r="N2783" i="3"/>
  <c r="L2864" i="3"/>
  <c r="M2864" i="3" s="1"/>
  <c r="L2861" i="3"/>
  <c r="M2861" i="3" s="1"/>
  <c r="L2870" i="3"/>
  <c r="M2870" i="3" s="1"/>
  <c r="L2876" i="3"/>
  <c r="M2876" i="3" s="1"/>
  <c r="L2882" i="3"/>
  <c r="M2882" i="3" s="1"/>
  <c r="L2849" i="3"/>
  <c r="M2849" i="3" s="1"/>
  <c r="N2908" i="3"/>
  <c r="L2783" i="3"/>
  <c r="M2783" i="3" s="1"/>
  <c r="N2860" i="3"/>
  <c r="L2928" i="3"/>
  <c r="M2928" i="3" s="1"/>
  <c r="L2782" i="3"/>
  <c r="M2782" i="3" s="1"/>
  <c r="N2887" i="3"/>
  <c r="N2886" i="3"/>
  <c r="L2842" i="3"/>
  <c r="M2842" i="3" s="1"/>
  <c r="N2828" i="3"/>
  <c r="N2844" i="3"/>
  <c r="N2851" i="3"/>
  <c r="L2884" i="3"/>
  <c r="M2884" i="3" s="1"/>
  <c r="L2886" i="3"/>
  <c r="M2886" i="3" s="1"/>
  <c r="N2929" i="3"/>
  <c r="L2838" i="3"/>
  <c r="M2838" i="3" s="1"/>
  <c r="N2868" i="3"/>
  <c r="L2843" i="3"/>
  <c r="M2843" i="3" s="1"/>
  <c r="L2837" i="3"/>
  <c r="M2837" i="3" s="1"/>
  <c r="L2871" i="3"/>
  <c r="M2871" i="3" s="1"/>
  <c r="N2845" i="3"/>
  <c r="N2888" i="3"/>
  <c r="N2883" i="3"/>
  <c r="N2882" i="3"/>
  <c r="N2849" i="3"/>
  <c r="L2942" i="3"/>
  <c r="M2942" i="3" s="1"/>
  <c r="L2909" i="3"/>
  <c r="M2909" i="3" s="1"/>
  <c r="N2837" i="3"/>
  <c r="N2874" i="3"/>
  <c r="L2857" i="3"/>
  <c r="M2857" i="3" s="1"/>
  <c r="N2927" i="3"/>
  <c r="L2934" i="3"/>
  <c r="M2934" i="3" s="1"/>
  <c r="L2877" i="3"/>
  <c r="M2877" i="3" s="1"/>
  <c r="N2863" i="3"/>
  <c r="L2850" i="3"/>
  <c r="M2850" i="3" s="1"/>
  <c r="N2934" i="3"/>
  <c r="L2913" i="3"/>
  <c r="M2913" i="3" s="1"/>
  <c r="N2872" i="3"/>
  <c r="N2850" i="3"/>
  <c r="N2879" i="3"/>
  <c r="N2840" i="3"/>
  <c r="N2913" i="3"/>
  <c r="L2781" i="3"/>
  <c r="M2781" i="3" s="1"/>
  <c r="N2841" i="3"/>
  <c r="L2880" i="3"/>
  <c r="M2880" i="3" s="1"/>
  <c r="N2862" i="3"/>
  <c r="N2928" i="3"/>
  <c r="L2828" i="3"/>
  <c r="M2828" i="3" s="1"/>
  <c r="L2888" i="3"/>
  <c r="M2888" i="3" s="1"/>
  <c r="N2858" i="3"/>
  <c r="L2911" i="3"/>
  <c r="M2911" i="3" s="1"/>
  <c r="N2838" i="3"/>
  <c r="N2875" i="3"/>
  <c r="L2878" i="3"/>
  <c r="M2878" i="3" s="1"/>
  <c r="N2865" i="3"/>
  <c r="N2889" i="3"/>
  <c r="N2925" i="3"/>
  <c r="L2865" i="3"/>
  <c r="M2865" i="3" s="1"/>
  <c r="L2863" i="3"/>
  <c r="M2863" i="3" s="1"/>
  <c r="L2926" i="3"/>
  <c r="M2926" i="3" s="1"/>
  <c r="N2942" i="3"/>
  <c r="L2875" i="3"/>
  <c r="M2875" i="3" s="1"/>
  <c r="N2935" i="3"/>
  <c r="L2890" i="3"/>
  <c r="M2890" i="3" s="1"/>
  <c r="N2857" i="3"/>
  <c r="N2885" i="3"/>
  <c r="N2864" i="3"/>
  <c r="L2935" i="3"/>
  <c r="M2935" i="3" s="1"/>
  <c r="L2927" i="3"/>
  <c r="M2927" i="3" s="1"/>
  <c r="L2883" i="3"/>
  <c r="M2883" i="3" s="1"/>
  <c r="L2854" i="3"/>
  <c r="M2854" i="3" s="1"/>
  <c r="L2852" i="3"/>
  <c r="M2852" i="3" s="1"/>
  <c r="N2856" i="3"/>
  <c r="N2873" i="3"/>
  <c r="L2845" i="3"/>
  <c r="M2845" i="3" s="1"/>
  <c r="L2858" i="3"/>
  <c r="M2858" i="3" s="1"/>
  <c r="N2782" i="3"/>
  <c r="L2844" i="3"/>
  <c r="M2844" i="3" s="1"/>
  <c r="N2853" i="3"/>
  <c r="L2855" i="3"/>
  <c r="M2855" i="3" s="1"/>
  <c r="N2870" i="3"/>
  <c r="L2872" i="3"/>
  <c r="M2872" i="3" s="1"/>
  <c r="N2876" i="3"/>
  <c r="N2781" i="3"/>
  <c r="L2867" i="3"/>
  <c r="M2867" i="3" s="1"/>
  <c r="L2889" i="3"/>
  <c r="M2889" i="3" s="1"/>
  <c r="L2860" i="3"/>
  <c r="M2860" i="3" s="1"/>
  <c r="N2852" i="3"/>
  <c r="N2911" i="3"/>
  <c r="L2930" i="3" l="1"/>
  <c r="M2930" i="3" s="1"/>
  <c r="N2924" i="3"/>
  <c r="N2767" i="3"/>
  <c r="L2899" i="3"/>
  <c r="M2899" i="3" s="1"/>
  <c r="N2930" i="3"/>
  <c r="L2825" i="3"/>
  <c r="M2825" i="3" s="1"/>
  <c r="L2834" i="3"/>
  <c r="M2834" i="3" s="1"/>
  <c r="N2822" i="3"/>
  <c r="N2743" i="3"/>
  <c r="L2822" i="3"/>
  <c r="M2822" i="3" s="1"/>
  <c r="N2831" i="3"/>
  <c r="N2830" i="3"/>
  <c r="N2846" i="3"/>
  <c r="N2824" i="3"/>
  <c r="N2748" i="3"/>
  <c r="L2787" i="3"/>
  <c r="M2787" i="3" s="1"/>
  <c r="N2763" i="3"/>
  <c r="N2826" i="3"/>
  <c r="L2824" i="3"/>
  <c r="M2824" i="3" s="1"/>
  <c r="L2754" i="3"/>
  <c r="M2754" i="3" s="1"/>
  <c r="N2894" i="3"/>
  <c r="L2762" i="3"/>
  <c r="M2762" i="3" s="1"/>
  <c r="N2825" i="3"/>
  <c r="N2750" i="3"/>
  <c r="L2894" i="3"/>
  <c r="M2894" i="3" s="1"/>
  <c r="L2753" i="3"/>
  <c r="M2753" i="3" s="1"/>
  <c r="N2817" i="3"/>
  <c r="N2847" i="3"/>
  <c r="L2829" i="3"/>
  <c r="M2829" i="3" s="1"/>
  <c r="N2891" i="3"/>
  <c r="L2924" i="3"/>
  <c r="M2924" i="3" s="1"/>
  <c r="L2817" i="3"/>
  <c r="M2817" i="3" s="1"/>
  <c r="N2765" i="3"/>
  <c r="L2848" i="3"/>
  <c r="M2848" i="3" s="1"/>
  <c r="L2846" i="3"/>
  <c r="M2846" i="3" s="1"/>
  <c r="L2785" i="3"/>
  <c r="M2785" i="3" s="1"/>
  <c r="N2754" i="3"/>
  <c r="L2823" i="3"/>
  <c r="M2823" i="3" s="1"/>
  <c r="N2746" i="3"/>
  <c r="L2832" i="3"/>
  <c r="M2832" i="3" s="1"/>
  <c r="L2769" i="3"/>
  <c r="M2769" i="3" s="1"/>
  <c r="N2757" i="3"/>
  <c r="L2847" i="3"/>
  <c r="M2847" i="3" s="1"/>
  <c r="N2848" i="3"/>
  <c r="L2777" i="3"/>
  <c r="M2777" i="3" s="1"/>
  <c r="N2769" i="3"/>
  <c r="L2893" i="3"/>
  <c r="M2893" i="3" s="1"/>
  <c r="L2750" i="3"/>
  <c r="M2750" i="3" s="1"/>
  <c r="N2818" i="3"/>
  <c r="L2836" i="3"/>
  <c r="M2836" i="3" s="1"/>
  <c r="L2757" i="3"/>
  <c r="M2757" i="3" s="1"/>
  <c r="L2765" i="3"/>
  <c r="M2765" i="3" s="1"/>
  <c r="L2821" i="3"/>
  <c r="M2821" i="3" s="1"/>
  <c r="N2780" i="3"/>
  <c r="N2807" i="3"/>
  <c r="N2768" i="3"/>
  <c r="N2762" i="3"/>
  <c r="L2835" i="3"/>
  <c r="M2835" i="3" s="1"/>
  <c r="L2748" i="3"/>
  <c r="M2748" i="3" s="1"/>
  <c r="L2819" i="3"/>
  <c r="M2819" i="3" s="1"/>
  <c r="N2761" i="3"/>
  <c r="N2784" i="3"/>
  <c r="N2760" i="3"/>
  <c r="L2786" i="3"/>
  <c r="M2786" i="3" s="1"/>
  <c r="N2839" i="3"/>
  <c r="N2892" i="3"/>
  <c r="L2751" i="3"/>
  <c r="M2751" i="3" s="1"/>
  <c r="N2776" i="3"/>
  <c r="L2756" i="3"/>
  <c r="M2756" i="3" s="1"/>
  <c r="L2761" i="3"/>
  <c r="M2761" i="3" s="1"/>
  <c r="L2779" i="3"/>
  <c r="M2779" i="3" s="1"/>
  <c r="N2823" i="3"/>
  <c r="N2834" i="3"/>
  <c r="L2759" i="3"/>
  <c r="M2759" i="3" s="1"/>
  <c r="L2760" i="3"/>
  <c r="M2760" i="3" s="1"/>
  <c r="L2820" i="3"/>
  <c r="M2820" i="3" s="1"/>
  <c r="L2891" i="3"/>
  <c r="M2891" i="3" s="1"/>
  <c r="N2832" i="3"/>
  <c r="L2814" i="3"/>
  <c r="M2814" i="3" s="1"/>
  <c r="N2787" i="3"/>
  <c r="L2807" i="3"/>
  <c r="M2807" i="3" s="1"/>
  <c r="L2758" i="3"/>
  <c r="M2758" i="3" s="1"/>
  <c r="N2816" i="3"/>
  <c r="L2780" i="3"/>
  <c r="M2780" i="3" s="1"/>
  <c r="N2756" i="3"/>
  <c r="L2766" i="3"/>
  <c r="M2766" i="3" s="1"/>
  <c r="L2833" i="3"/>
  <c r="M2833" i="3" s="1"/>
  <c r="L2744" i="3"/>
  <c r="M2744" i="3" s="1"/>
  <c r="N2836" i="3"/>
  <c r="N2758" i="3"/>
  <c r="N2819" i="3"/>
  <c r="L2747" i="3"/>
  <c r="M2747" i="3" s="1"/>
  <c r="N2766" i="3"/>
  <c r="N2779" i="3"/>
  <c r="N2759" i="3"/>
  <c r="N2899" i="3"/>
  <c r="N2751" i="3"/>
  <c r="N2770" i="3"/>
  <c r="L2826" i="3"/>
  <c r="M2826" i="3" s="1"/>
  <c r="L2767" i="3"/>
  <c r="M2767" i="3" s="1"/>
  <c r="N2821" i="3"/>
  <c r="N2820" i="3"/>
  <c r="L2743" i="3"/>
  <c r="M2743" i="3" s="1"/>
  <c r="L2763" i="3"/>
  <c r="M2763" i="3" s="1"/>
  <c r="N2809" i="3"/>
  <c r="L2827" i="3"/>
  <c r="M2827" i="3" s="1"/>
  <c r="N2753" i="3"/>
  <c r="L2818" i="3"/>
  <c r="M2818" i="3" s="1"/>
  <c r="N2814" i="3"/>
  <c r="L2809" i="3"/>
  <c r="M2809" i="3" s="1"/>
  <c r="N2835" i="3"/>
  <c r="N2744" i="3"/>
  <c r="N2893" i="3"/>
  <c r="L2788" i="3"/>
  <c r="M2788" i="3" s="1"/>
  <c r="N2785" i="3"/>
  <c r="L2892" i="3"/>
  <c r="M2892" i="3" s="1"/>
  <c r="L2776" i="3"/>
  <c r="M2776" i="3" s="1"/>
  <c r="L2831" i="3"/>
  <c r="M2831" i="3" s="1"/>
  <c r="L2830" i="3"/>
  <c r="M2830" i="3" s="1"/>
  <c r="N2777" i="3"/>
  <c r="L2778" i="3"/>
  <c r="M2778" i="3" s="1"/>
  <c r="L2768" i="3"/>
  <c r="M2768" i="3" s="1"/>
  <c r="L2770" i="3"/>
  <c r="M2770" i="3" s="1"/>
  <c r="N2815" i="3"/>
  <c r="N2829" i="3"/>
  <c r="L2816" i="3"/>
  <c r="M2816" i="3" s="1"/>
  <c r="N2778" i="3"/>
  <c r="N2833" i="3"/>
  <c r="L2784" i="3"/>
  <c r="M2784" i="3" s="1"/>
  <c r="N2788" i="3"/>
  <c r="L2764" i="3"/>
  <c r="M2764" i="3" s="1"/>
  <c r="N2764" i="3"/>
  <c r="N2786" i="3"/>
  <c r="L2839" i="3"/>
  <c r="M2839" i="3" s="1"/>
  <c r="L2746" i="3"/>
  <c r="M2746" i="3" s="1"/>
  <c r="N2827" i="3"/>
  <c r="N2747" i="3"/>
  <c r="L2815" i="3"/>
  <c r="M2815" i="3" s="1"/>
  <c r="N2799" i="3" l="1"/>
  <c r="N2738" i="3"/>
  <c r="L2727" i="3"/>
  <c r="M2727" i="3" s="1"/>
  <c r="L2702" i="3"/>
  <c r="M2702" i="3" s="1"/>
  <c r="N2720" i="3"/>
  <c r="N2752" i="3"/>
  <c r="N2714" i="3"/>
  <c r="L2705" i="3"/>
  <c r="M2705" i="3" s="1"/>
  <c r="N2805" i="3"/>
  <c r="L2805" i="3"/>
  <c r="M2805" i="3" s="1"/>
  <c r="N2737" i="3"/>
  <c r="N2732" i="3"/>
  <c r="N2802" i="3"/>
  <c r="N2803" i="3"/>
  <c r="L2724" i="3"/>
  <c r="M2724" i="3" s="1"/>
  <c r="N2797" i="3"/>
  <c r="N2712" i="3"/>
  <c r="L2795" i="3"/>
  <c r="M2795" i="3" s="1"/>
  <c r="N2718" i="3"/>
  <c r="L2737" i="3"/>
  <c r="M2737" i="3" s="1"/>
  <c r="L2803" i="3"/>
  <c r="M2803" i="3" s="1"/>
  <c r="L2813" i="3"/>
  <c r="M2813" i="3" s="1"/>
  <c r="L2721" i="3"/>
  <c r="M2721" i="3" s="1"/>
  <c r="N2798" i="3"/>
  <c r="N2707" i="3"/>
  <c r="L2710" i="3"/>
  <c r="M2710" i="3" s="1"/>
  <c r="L2720" i="3"/>
  <c r="M2720" i="3" s="1"/>
  <c r="L2732" i="3"/>
  <c r="M2732" i="3" s="1"/>
  <c r="L2704" i="3"/>
  <c r="M2704" i="3" s="1"/>
  <c r="N2722" i="3"/>
  <c r="L2796" i="3"/>
  <c r="M2796" i="3" s="1"/>
  <c r="N2727" i="3"/>
  <c r="L2719" i="3"/>
  <c r="M2719" i="3" s="1"/>
  <c r="L2711" i="3"/>
  <c r="M2711" i="3" s="1"/>
  <c r="L2802" i="3"/>
  <c r="M2802" i="3" s="1"/>
  <c r="L2800" i="3"/>
  <c r="M2800" i="3" s="1"/>
  <c r="N2735" i="3"/>
  <c r="L2723" i="3"/>
  <c r="M2723" i="3" s="1"/>
  <c r="N2734" i="3"/>
  <c r="L2806" i="3"/>
  <c r="M2806" i="3" s="1"/>
  <c r="N2709" i="3"/>
  <c r="L2707" i="3"/>
  <c r="M2707" i="3" s="1"/>
  <c r="N2703" i="3"/>
  <c r="L2716" i="3"/>
  <c r="M2716" i="3" s="1"/>
  <c r="N2704" i="3"/>
  <c r="N2724" i="3"/>
  <c r="N2716" i="3"/>
  <c r="L2797" i="3"/>
  <c r="M2797" i="3" s="1"/>
  <c r="N2810" i="3"/>
  <c r="N2723" i="3"/>
  <c r="N2796" i="3"/>
  <c r="N2725" i="3"/>
  <c r="L2739" i="3"/>
  <c r="M2739" i="3" s="1"/>
  <c r="L2696" i="3"/>
  <c r="M2696" i="3" s="1"/>
  <c r="N2721" i="3"/>
  <c r="L2715" i="3"/>
  <c r="M2715" i="3" s="1"/>
  <c r="L2791" i="3"/>
  <c r="M2791" i="3" s="1"/>
  <c r="N2791" i="3"/>
  <c r="N2715" i="3"/>
  <c r="L2736" i="3"/>
  <c r="M2736" i="3" s="1"/>
  <c r="L2718" i="3"/>
  <c r="M2718" i="3" s="1"/>
  <c r="N2705" i="3"/>
  <c r="N2745" i="3"/>
  <c r="L2700" i="3"/>
  <c r="M2700" i="3" s="1"/>
  <c r="L2804" i="3"/>
  <c r="M2804" i="3" s="1"/>
  <c r="N2739" i="3"/>
  <c r="N2740" i="3"/>
  <c r="L2792" i="3"/>
  <c r="M2792" i="3" s="1"/>
  <c r="L2794" i="3"/>
  <c r="M2794" i="3" s="1"/>
  <c r="L2799" i="3"/>
  <c r="M2799" i="3" s="1"/>
  <c r="N2699" i="3"/>
  <c r="L2699" i="3"/>
  <c r="M2699" i="3" s="1"/>
  <c r="L2729" i="3"/>
  <c r="M2729" i="3" s="1"/>
  <c r="N2808" i="3"/>
  <c r="L2726" i="3"/>
  <c r="M2726" i="3" s="1"/>
  <c r="L2749" i="3"/>
  <c r="M2749" i="3" s="1"/>
  <c r="L2725" i="3"/>
  <c r="M2725" i="3" s="1"/>
  <c r="L2722" i="3"/>
  <c r="M2722" i="3" s="1"/>
  <c r="N2717" i="3"/>
  <c r="N2731" i="3"/>
  <c r="L2709" i="3"/>
  <c r="M2709" i="3" s="1"/>
  <c r="L2714" i="3"/>
  <c r="M2714" i="3" s="1"/>
  <c r="N2728" i="3"/>
  <c r="L2698" i="3"/>
  <c r="M2698" i="3" s="1"/>
  <c r="N2813" i="3"/>
  <c r="L2740" i="3"/>
  <c r="M2740" i="3" s="1"/>
  <c r="L2708" i="3"/>
  <c r="M2708" i="3" s="1"/>
  <c r="N2696" i="3"/>
  <c r="L2810" i="3"/>
  <c r="M2810" i="3" s="1"/>
  <c r="N2804" i="3"/>
  <c r="L2798" i="3"/>
  <c r="M2798" i="3" s="1"/>
  <c r="L2731" i="3"/>
  <c r="M2731" i="3" s="1"/>
  <c r="N2719" i="3"/>
  <c r="L2741" i="3"/>
  <c r="M2741" i="3" s="1"/>
  <c r="N2806" i="3"/>
  <c r="L2735" i="3"/>
  <c r="M2735" i="3" s="1"/>
  <c r="N2793" i="3"/>
  <c r="N2736" i="3"/>
  <c r="L2703" i="3"/>
  <c r="M2703" i="3" s="1"/>
  <c r="L2730" i="3"/>
  <c r="M2730" i="3" s="1"/>
  <c r="N2695" i="3"/>
  <c r="N2792" i="3"/>
  <c r="L2706" i="3"/>
  <c r="M2706" i="3" s="1"/>
  <c r="L2742" i="3"/>
  <c r="M2742" i="3" s="1"/>
  <c r="N2795" i="3"/>
  <c r="N2729" i="3"/>
  <c r="L2745" i="3"/>
  <c r="M2745" i="3" s="1"/>
  <c r="N2697" i="3"/>
  <c r="L2695" i="3"/>
  <c r="M2695" i="3" s="1"/>
  <c r="N2713" i="3"/>
  <c r="N2733" i="3"/>
  <c r="L2713" i="3"/>
  <c r="M2713" i="3" s="1"/>
  <c r="L2793" i="3"/>
  <c r="M2793" i="3" s="1"/>
  <c r="N2801" i="3"/>
  <c r="N2730" i="3"/>
  <c r="L2733" i="3"/>
  <c r="M2733" i="3" s="1"/>
  <c r="L2728" i="3"/>
  <c r="M2728" i="3" s="1"/>
  <c r="N2702" i="3"/>
  <c r="L2801" i="3"/>
  <c r="M2801" i="3" s="1"/>
  <c r="L2738" i="3"/>
  <c r="M2738" i="3" s="1"/>
  <c r="L2717" i="3"/>
  <c r="M2717" i="3" s="1"/>
  <c r="N2726" i="3"/>
  <c r="L2697" i="3"/>
  <c r="M2697" i="3" s="1"/>
  <c r="N2741" i="3"/>
  <c r="L2808" i="3"/>
  <c r="M2808" i="3" s="1"/>
  <c r="N2706" i="3"/>
  <c r="N2710" i="3"/>
  <c r="N2698" i="3"/>
  <c r="N2708" i="3"/>
  <c r="N2700" i="3"/>
  <c r="N2800" i="3"/>
  <c r="N2742" i="3"/>
  <c r="L2734" i="3"/>
  <c r="M2734" i="3" s="1"/>
  <c r="L2752" i="3"/>
  <c r="M2752" i="3" s="1"/>
  <c r="N2794" i="3"/>
  <c r="N2711" i="3"/>
  <c r="N2749" i="3"/>
  <c r="L2712" i="3"/>
  <c r="M2712" i="3" s="1"/>
  <c r="N2681" i="3" l="1"/>
  <c r="N2604" i="3"/>
  <c r="L2601" i="3"/>
  <c r="M2601" i="3" s="1"/>
  <c r="L2629" i="3"/>
  <c r="M2629" i="3" s="1"/>
  <c r="N2639" i="3"/>
  <c r="L2619" i="3"/>
  <c r="M2619" i="3" s="1"/>
  <c r="N2603" i="3"/>
  <c r="N2594" i="3"/>
  <c r="L2666" i="3"/>
  <c r="M2666" i="3" s="1"/>
  <c r="L2605" i="3"/>
  <c r="M2605" i="3" s="1"/>
  <c r="L2585" i="3"/>
  <c r="M2585" i="3" s="1"/>
  <c r="N2606" i="3"/>
  <c r="N2602" i="3"/>
  <c r="L2630" i="3"/>
  <c r="M2630" i="3" s="1"/>
  <c r="L2611" i="3"/>
  <c r="M2611" i="3" s="1"/>
  <c r="N2605" i="3"/>
  <c r="L2676" i="3"/>
  <c r="M2676" i="3" s="1"/>
  <c r="N2620" i="3"/>
  <c r="N2677" i="3"/>
  <c r="L2596" i="3"/>
  <c r="M2596" i="3" s="1"/>
  <c r="N2612" i="3"/>
  <c r="L2681" i="3"/>
  <c r="M2681" i="3" s="1"/>
  <c r="L2624" i="3"/>
  <c r="M2624" i="3" s="1"/>
  <c r="L2678" i="3"/>
  <c r="M2678" i="3" s="1"/>
  <c r="N2640" i="3"/>
  <c r="L2617" i="3"/>
  <c r="M2617" i="3" s="1"/>
  <c r="N2653" i="3"/>
  <c r="N2671" i="3"/>
  <c r="N2618" i="3"/>
  <c r="L2621" i="3"/>
  <c r="M2621" i="3" s="1"/>
  <c r="L2594" i="3"/>
  <c r="M2594" i="3" s="1"/>
  <c r="L2615" i="3"/>
  <c r="M2615" i="3" s="1"/>
  <c r="N2614" i="3"/>
  <c r="N2600" i="3"/>
  <c r="L2668" i="3"/>
  <c r="M2668" i="3" s="1"/>
  <c r="L2602" i="3"/>
  <c r="M2602" i="3" s="1"/>
  <c r="N2616" i="3"/>
  <c r="N2679" i="3"/>
  <c r="N2615" i="3"/>
  <c r="L2607" i="3"/>
  <c r="M2607" i="3" s="1"/>
  <c r="L2675" i="3"/>
  <c r="M2675" i="3" s="1"/>
  <c r="N2628" i="3"/>
  <c r="L2672" i="3"/>
  <c r="M2672" i="3" s="1"/>
  <c r="L2642" i="3"/>
  <c r="M2642" i="3" s="1"/>
  <c r="L2606" i="3"/>
  <c r="M2606" i="3" s="1"/>
  <c r="L2628" i="3"/>
  <c r="M2628" i="3" s="1"/>
  <c r="L2671" i="3"/>
  <c r="M2671" i="3" s="1"/>
  <c r="N2667" i="3"/>
  <c r="N2674" i="3"/>
  <c r="N2669" i="3"/>
  <c r="L2653" i="3"/>
  <c r="M2653" i="3" s="1"/>
  <c r="N2621" i="3"/>
  <c r="L2612" i="3"/>
  <c r="M2612" i="3" s="1"/>
  <c r="N2619" i="3"/>
  <c r="N2630" i="3"/>
  <c r="N2678" i="3"/>
  <c r="L2679" i="3"/>
  <c r="M2679" i="3" s="1"/>
  <c r="N2675" i="3"/>
  <c r="L2613" i="3"/>
  <c r="M2613" i="3" s="1"/>
  <c r="L2618" i="3"/>
  <c r="M2618" i="3" s="1"/>
  <c r="N2585" i="3"/>
  <c r="L2674" i="3"/>
  <c r="M2674" i="3" s="1"/>
  <c r="N2610" i="3"/>
  <c r="L2622" i="3"/>
  <c r="M2622" i="3" s="1"/>
  <c r="N2625" i="3"/>
  <c r="L2677" i="3"/>
  <c r="M2677" i="3" s="1"/>
  <c r="N2622" i="3"/>
  <c r="L2616" i="3"/>
  <c r="M2616" i="3" s="1"/>
  <c r="N2672" i="3"/>
  <c r="N2680" i="3"/>
  <c r="N2642" i="3"/>
  <c r="L2597" i="3"/>
  <c r="M2597" i="3" s="1"/>
  <c r="L2620" i="3"/>
  <c r="M2620" i="3" s="1"/>
  <c r="L2639" i="3"/>
  <c r="M2639" i="3" s="1"/>
  <c r="L2623" i="3"/>
  <c r="M2623" i="3" s="1"/>
  <c r="L2610" i="3"/>
  <c r="M2610" i="3" s="1"/>
  <c r="N2596" i="3"/>
  <c r="L2625" i="3"/>
  <c r="M2625" i="3" s="1"/>
  <c r="N2601" i="3"/>
  <c r="N2676" i="3"/>
  <c r="N2617" i="3"/>
  <c r="L2640" i="3"/>
  <c r="M2640" i="3" s="1"/>
  <c r="N2670" i="3"/>
  <c r="N2607" i="3"/>
  <c r="N2629" i="3"/>
  <c r="L2673" i="3"/>
  <c r="M2673" i="3" s="1"/>
  <c r="N2624" i="3"/>
  <c r="N2666" i="3"/>
  <c r="L2604" i="3"/>
  <c r="M2604" i="3" s="1"/>
  <c r="L2603" i="3"/>
  <c r="M2603" i="3" s="1"/>
  <c r="L2614" i="3"/>
  <c r="M2614" i="3" s="1"/>
  <c r="N2611" i="3"/>
  <c r="L2667" i="3"/>
  <c r="M2667" i="3" s="1"/>
  <c r="N2673" i="3"/>
  <c r="L2680" i="3"/>
  <c r="M2680" i="3" s="1"/>
  <c r="N2623" i="3"/>
  <c r="L2669" i="3"/>
  <c r="M2669" i="3" s="1"/>
  <c r="N2597" i="3"/>
  <c r="N2613" i="3"/>
  <c r="N2668" i="3"/>
  <c r="L2670" i="3"/>
  <c r="M2670" i="3" s="1"/>
  <c r="L2600" i="3"/>
  <c r="M2600" i="3" s="1"/>
  <c r="N2591" i="3" l="1"/>
  <c r="L2542" i="3"/>
  <c r="M2542" i="3" s="1"/>
  <c r="L2609" i="3"/>
  <c r="M2609" i="3" s="1"/>
  <c r="L2526" i="3"/>
  <c r="M2526" i="3" s="1"/>
  <c r="L2593" i="3"/>
  <c r="M2593" i="3" s="1"/>
  <c r="N2551" i="3"/>
  <c r="N2553" i="3"/>
  <c r="N2584" i="3"/>
  <c r="L2576" i="3"/>
  <c r="M2576" i="3" s="1"/>
  <c r="N2665" i="3"/>
  <c r="L2574" i="3"/>
  <c r="M2574" i="3" s="1"/>
  <c r="N2575" i="3"/>
  <c r="L2528" i="3"/>
  <c r="M2528" i="3" s="1"/>
  <c r="N2581" i="3"/>
  <c r="N2590" i="3"/>
  <c r="L2579" i="3"/>
  <c r="M2579" i="3" s="1"/>
  <c r="L2552" i="3"/>
  <c r="M2552" i="3" s="1"/>
  <c r="N2574" i="3"/>
  <c r="L2546" i="3"/>
  <c r="M2546" i="3" s="1"/>
  <c r="N2589" i="3"/>
  <c r="N2542" i="3"/>
  <c r="L2549" i="3"/>
  <c r="M2549" i="3" s="1"/>
  <c r="L2551" i="3"/>
  <c r="M2551" i="3" s="1"/>
  <c r="N2555" i="3"/>
  <c r="N2532" i="3"/>
  <c r="N2531" i="3"/>
  <c r="L2649" i="3"/>
  <c r="M2649" i="3" s="1"/>
  <c r="N2586" i="3"/>
  <c r="N2583" i="3"/>
  <c r="N2537" i="3"/>
  <c r="L2598" i="3"/>
  <c r="M2598" i="3" s="1"/>
  <c r="N2557" i="3"/>
  <c r="L2529" i="3"/>
  <c r="M2529" i="3" s="1"/>
  <c r="N2592" i="3"/>
  <c r="N2544" i="3"/>
  <c r="N2599" i="3"/>
  <c r="N2543" i="3"/>
  <c r="L2582" i="3"/>
  <c r="M2582" i="3" s="1"/>
  <c r="N2554" i="3"/>
  <c r="N2528" i="3"/>
  <c r="N2580" i="3"/>
  <c r="L2591" i="3"/>
  <c r="M2591" i="3" s="1"/>
  <c r="N2579" i="3"/>
  <c r="N2582" i="3"/>
  <c r="L2595" i="3"/>
  <c r="M2595" i="3" s="1"/>
  <c r="N2530" i="3"/>
  <c r="L2545" i="3"/>
  <c r="M2545" i="3" s="1"/>
  <c r="L2536" i="3"/>
  <c r="M2536" i="3" s="1"/>
  <c r="N2547" i="3"/>
  <c r="N2588" i="3"/>
  <c r="L2599" i="3"/>
  <c r="M2599" i="3" s="1"/>
  <c r="L2532" i="3"/>
  <c r="M2532" i="3" s="1"/>
  <c r="L2550" i="3"/>
  <c r="M2550" i="3" s="1"/>
  <c r="L2665" i="3"/>
  <c r="M2665" i="3" s="1"/>
  <c r="N2598" i="3"/>
  <c r="N2549" i="3"/>
  <c r="L2664" i="3"/>
  <c r="M2664" i="3" s="1"/>
  <c r="N2576" i="3"/>
  <c r="L2584" i="3"/>
  <c r="M2584" i="3" s="1"/>
  <c r="L2554" i="3"/>
  <c r="M2554" i="3" s="1"/>
  <c r="L2650" i="3"/>
  <c r="M2650" i="3" s="1"/>
  <c r="N2536" i="3"/>
  <c r="L2544" i="3"/>
  <c r="M2544" i="3" s="1"/>
  <c r="L2581" i="3"/>
  <c r="M2581" i="3" s="1"/>
  <c r="L2590" i="3"/>
  <c r="M2590" i="3" s="1"/>
  <c r="N2593" i="3"/>
  <c r="N2556" i="3"/>
  <c r="L2608" i="3"/>
  <c r="M2608" i="3" s="1"/>
  <c r="N2545" i="3"/>
  <c r="L2586" i="3"/>
  <c r="M2586" i="3" s="1"/>
  <c r="L2556" i="3"/>
  <c r="M2556" i="3" s="1"/>
  <c r="N2649" i="3"/>
  <c r="L2580" i="3"/>
  <c r="M2580" i="3" s="1"/>
  <c r="L2583" i="3"/>
  <c r="M2583" i="3" s="1"/>
  <c r="L2537" i="3"/>
  <c r="M2537" i="3" s="1"/>
  <c r="L2555" i="3"/>
  <c r="M2555" i="3" s="1"/>
  <c r="N2526" i="3"/>
  <c r="N2650" i="3"/>
  <c r="N2608" i="3"/>
  <c r="N2527" i="3"/>
  <c r="L2575" i="3"/>
  <c r="M2575" i="3" s="1"/>
  <c r="L2548" i="3"/>
  <c r="M2548" i="3" s="1"/>
  <c r="L2530" i="3"/>
  <c r="M2530" i="3" s="1"/>
  <c r="N2595" i="3"/>
  <c r="N2552" i="3"/>
  <c r="L2547" i="3"/>
  <c r="M2547" i="3" s="1"/>
  <c r="N2548" i="3"/>
  <c r="L2515" i="3"/>
  <c r="M2515" i="3" s="1"/>
  <c r="N2546" i="3"/>
  <c r="L2587" i="3"/>
  <c r="M2587" i="3" s="1"/>
  <c r="N2550" i="3"/>
  <c r="L2557" i="3"/>
  <c r="M2557" i="3" s="1"/>
  <c r="N2587" i="3"/>
  <c r="L2527" i="3"/>
  <c r="M2527" i="3" s="1"/>
  <c r="N2529" i="3"/>
  <c r="L2592" i="3"/>
  <c r="M2592" i="3" s="1"/>
  <c r="L2588" i="3"/>
  <c r="M2588" i="3" s="1"/>
  <c r="N2609" i="3"/>
  <c r="N2515" i="3"/>
  <c r="L2531" i="3"/>
  <c r="M2531" i="3" s="1"/>
  <c r="L2553" i="3"/>
  <c r="M2553" i="3" s="1"/>
  <c r="L2543" i="3"/>
  <c r="M2543" i="3" s="1"/>
  <c r="L2589" i="3"/>
  <c r="M2589" i="3" s="1"/>
  <c r="N2664" i="3"/>
  <c r="N2560" i="3" l="1"/>
  <c r="N2484" i="3"/>
  <c r="L2506" i="3"/>
  <c r="M2506" i="3" s="1"/>
  <c r="N2569" i="3"/>
  <c r="L2571" i="3"/>
  <c r="M2571" i="3" s="1"/>
  <c r="N2511" i="3"/>
  <c r="L2516" i="3"/>
  <c r="M2516" i="3" s="1"/>
  <c r="L2517" i="3"/>
  <c r="M2517" i="3" s="1"/>
  <c r="N2516" i="3"/>
  <c r="N2521" i="3"/>
  <c r="N2523" i="3"/>
  <c r="L2519" i="3"/>
  <c r="M2519" i="3" s="1"/>
  <c r="N2482" i="3"/>
  <c r="L2562" i="3"/>
  <c r="M2562" i="3" s="1"/>
  <c r="L2518" i="3"/>
  <c r="M2518" i="3" s="1"/>
  <c r="L2482" i="3"/>
  <c r="M2482" i="3" s="1"/>
  <c r="N2525" i="3"/>
  <c r="L2566" i="3"/>
  <c r="M2566" i="3" s="1"/>
  <c r="L2503" i="3"/>
  <c r="M2503" i="3" s="1"/>
  <c r="L2494" i="3"/>
  <c r="M2494" i="3" s="1"/>
  <c r="L2483" i="3"/>
  <c r="M2483" i="3" s="1"/>
  <c r="L2558" i="3"/>
  <c r="M2558" i="3" s="1"/>
  <c r="L2509" i="3"/>
  <c r="M2509" i="3" s="1"/>
  <c r="N2573" i="3"/>
  <c r="L2505" i="3"/>
  <c r="M2505" i="3" s="1"/>
  <c r="N2562" i="3"/>
  <c r="L2492" i="3"/>
  <c r="M2492" i="3" s="1"/>
  <c r="N2514" i="3"/>
  <c r="N2506" i="3"/>
  <c r="N2568" i="3"/>
  <c r="L2511" i="3"/>
  <c r="M2511" i="3" s="1"/>
  <c r="N2499" i="3"/>
  <c r="L2490" i="3"/>
  <c r="M2490" i="3" s="1"/>
  <c r="N2534" i="3"/>
  <c r="N2509" i="3"/>
  <c r="L2504" i="3"/>
  <c r="M2504" i="3" s="1"/>
  <c r="N2497" i="3"/>
  <c r="L2476" i="3"/>
  <c r="M2476" i="3" s="1"/>
  <c r="N2478" i="3"/>
  <c r="L2573" i="3"/>
  <c r="M2573" i="3" s="1"/>
  <c r="N2570" i="3"/>
  <c r="N2498" i="3"/>
  <c r="N2495" i="3"/>
  <c r="L2524" i="3"/>
  <c r="M2524" i="3" s="1"/>
  <c r="N2512" i="3"/>
  <c r="L2498" i="3"/>
  <c r="M2498" i="3" s="1"/>
  <c r="L2477" i="3"/>
  <c r="M2477" i="3" s="1"/>
  <c r="N2459" i="3"/>
  <c r="N2513" i="3"/>
  <c r="L2499" i="3"/>
  <c r="M2499" i="3" s="1"/>
  <c r="N2563" i="3"/>
  <c r="N2490" i="3"/>
  <c r="N2558" i="3"/>
  <c r="N2571" i="3"/>
  <c r="N2502" i="3"/>
  <c r="L2501" i="3"/>
  <c r="M2501" i="3" s="1"/>
  <c r="N2505" i="3"/>
  <c r="N2487" i="3"/>
  <c r="N2559" i="3"/>
  <c r="L2510" i="3"/>
  <c r="M2510" i="3" s="1"/>
  <c r="L2525" i="3"/>
  <c r="M2525" i="3" s="1"/>
  <c r="N2476" i="3"/>
  <c r="N2566" i="3"/>
  <c r="N2517" i="3"/>
  <c r="N2493" i="3"/>
  <c r="L2513" i="3"/>
  <c r="M2513" i="3" s="1"/>
  <c r="L2570" i="3"/>
  <c r="M2570" i="3" s="1"/>
  <c r="L2534" i="3"/>
  <c r="M2534" i="3" s="1"/>
  <c r="N2520" i="3"/>
  <c r="L2560" i="3"/>
  <c r="M2560" i="3" s="1"/>
  <c r="L2484" i="3"/>
  <c r="M2484" i="3" s="1"/>
  <c r="L2559" i="3"/>
  <c r="M2559" i="3" s="1"/>
  <c r="L2561" i="3"/>
  <c r="M2561" i="3" s="1"/>
  <c r="L2479" i="3"/>
  <c r="M2479" i="3" s="1"/>
  <c r="L2521" i="3"/>
  <c r="M2521" i="3" s="1"/>
  <c r="L2569" i="3"/>
  <c r="M2569" i="3" s="1"/>
  <c r="L2487" i="3"/>
  <c r="M2487" i="3" s="1"/>
  <c r="L2489" i="3"/>
  <c r="M2489" i="3" s="1"/>
  <c r="L2500" i="3"/>
  <c r="M2500" i="3" s="1"/>
  <c r="L2481" i="3"/>
  <c r="M2481" i="3" s="1"/>
  <c r="N2480" i="3"/>
  <c r="N2504" i="3"/>
  <c r="L2493" i="3"/>
  <c r="M2493" i="3" s="1"/>
  <c r="N2483" i="3"/>
  <c r="N2501" i="3"/>
  <c r="L2563" i="3"/>
  <c r="M2563" i="3" s="1"/>
  <c r="N2492" i="3"/>
  <c r="L2478" i="3"/>
  <c r="M2478" i="3" s="1"/>
  <c r="N2494" i="3"/>
  <c r="N2486" i="3"/>
  <c r="L2523" i="3"/>
  <c r="M2523" i="3" s="1"/>
  <c r="L2520" i="3"/>
  <c r="M2520" i="3" s="1"/>
  <c r="L2497" i="3"/>
  <c r="M2497" i="3" s="1"/>
  <c r="N2567" i="3"/>
  <c r="N2481" i="3"/>
  <c r="N2503" i="3"/>
  <c r="N2488" i="3"/>
  <c r="N2518" i="3"/>
  <c r="L2508" i="3"/>
  <c r="M2508" i="3" s="1"/>
  <c r="N2489" i="3"/>
  <c r="L2522" i="3"/>
  <c r="M2522" i="3" s="1"/>
  <c r="N2477" i="3"/>
  <c r="N2519" i="3"/>
  <c r="L2495" i="3"/>
  <c r="M2495" i="3" s="1"/>
  <c r="L2514" i="3"/>
  <c r="M2514" i="3" s="1"/>
  <c r="L2491" i="3"/>
  <c r="M2491" i="3" s="1"/>
  <c r="N2496" i="3"/>
  <c r="L2502" i="3"/>
  <c r="M2502" i="3" s="1"/>
  <c r="L2512" i="3"/>
  <c r="M2512" i="3" s="1"/>
  <c r="L2480" i="3"/>
  <c r="M2480" i="3" s="1"/>
  <c r="N2578" i="3"/>
  <c r="N2561" i="3"/>
  <c r="N2565" i="3"/>
  <c r="L2578" i="3"/>
  <c r="M2578" i="3" s="1"/>
  <c r="L2568" i="3"/>
  <c r="M2568" i="3" s="1"/>
  <c r="L2496" i="3"/>
  <c r="M2496" i="3" s="1"/>
  <c r="L2567" i="3"/>
  <c r="M2567" i="3" s="1"/>
  <c r="N2510" i="3"/>
  <c r="L2488" i="3"/>
  <c r="M2488" i="3" s="1"/>
  <c r="N2491" i="3"/>
  <c r="N2522" i="3"/>
  <c r="N2508" i="3"/>
  <c r="L2577" i="3"/>
  <c r="M2577" i="3" s="1"/>
  <c r="N2524" i="3"/>
  <c r="N2577" i="3"/>
  <c r="N2500" i="3"/>
  <c r="L2459" i="3"/>
  <c r="M2459" i="3" s="1"/>
  <c r="L2486" i="3"/>
  <c r="M2486" i="3" s="1"/>
  <c r="N2479" i="3"/>
  <c r="L2565" i="3"/>
  <c r="M2565" i="3" s="1"/>
  <c r="N2538" i="3" l="1"/>
  <c r="N2385" i="3"/>
  <c r="L2462" i="3"/>
  <c r="M2462" i="3" s="1"/>
  <c r="L2464" i="3"/>
  <c r="M2464" i="3" s="1"/>
  <c r="N2460" i="3"/>
  <c r="L2456" i="3"/>
  <c r="M2456" i="3" s="1"/>
  <c r="N2473" i="3"/>
  <c r="N2453" i="3"/>
  <c r="L2406" i="3"/>
  <c r="M2406" i="3" s="1"/>
  <c r="L2443" i="3"/>
  <c r="M2443" i="3" s="1"/>
  <c r="L2470" i="3"/>
  <c r="M2470" i="3" s="1"/>
  <c r="L2389" i="3"/>
  <c r="M2389" i="3" s="1"/>
  <c r="L2411" i="3"/>
  <c r="M2411" i="3" s="1"/>
  <c r="L2539" i="3"/>
  <c r="M2539" i="3" s="1"/>
  <c r="L2474" i="3"/>
  <c r="M2474" i="3" s="1"/>
  <c r="L2412" i="3"/>
  <c r="M2412" i="3" s="1"/>
  <c r="L2469" i="3"/>
  <c r="M2469" i="3" s="1"/>
  <c r="L2388" i="3"/>
  <c r="M2388" i="3" s="1"/>
  <c r="N2475" i="3"/>
  <c r="L2405" i="3"/>
  <c r="M2405" i="3" s="1"/>
  <c r="L2448" i="3"/>
  <c r="M2448" i="3" s="1"/>
  <c r="N2414" i="3"/>
  <c r="L2455" i="3"/>
  <c r="M2455" i="3" s="1"/>
  <c r="L2433" i="3"/>
  <c r="M2433" i="3" s="1"/>
  <c r="N2454" i="3"/>
  <c r="N2382" i="3"/>
  <c r="L2392" i="3"/>
  <c r="M2392" i="3" s="1"/>
  <c r="N2444" i="3"/>
  <c r="N2413" i="3"/>
  <c r="N2449" i="3"/>
  <c r="N2455" i="3"/>
  <c r="L2454" i="3"/>
  <c r="M2454" i="3" s="1"/>
  <c r="N2432" i="3"/>
  <c r="L2460" i="3"/>
  <c r="M2460" i="3" s="1"/>
  <c r="L2395" i="3"/>
  <c r="M2395" i="3" s="1"/>
  <c r="L2382" i="3"/>
  <c r="M2382" i="3" s="1"/>
  <c r="L2540" i="3"/>
  <c r="M2540" i="3" s="1"/>
  <c r="L2451" i="3"/>
  <c r="M2451" i="3" s="1"/>
  <c r="L2384" i="3"/>
  <c r="M2384" i="3" s="1"/>
  <c r="L2442" i="3"/>
  <c r="M2442" i="3" s="1"/>
  <c r="N2428" i="3"/>
  <c r="L2430" i="3"/>
  <c r="M2430" i="3" s="1"/>
  <c r="N2394" i="3"/>
  <c r="N2415" i="3"/>
  <c r="L2387" i="3"/>
  <c r="M2387" i="3" s="1"/>
  <c r="N2446" i="3"/>
  <c r="N2412" i="3"/>
  <c r="N2363" i="3"/>
  <c r="N2471" i="3"/>
  <c r="L2386" i="3"/>
  <c r="M2386" i="3" s="1"/>
  <c r="L2507" i="3"/>
  <c r="M2507" i="3" s="1"/>
  <c r="L2453" i="3"/>
  <c r="M2453" i="3" s="1"/>
  <c r="N2391" i="3"/>
  <c r="L2431" i="3"/>
  <c r="M2431" i="3" s="1"/>
  <c r="L2468" i="3"/>
  <c r="M2468" i="3" s="1"/>
  <c r="N2387" i="3"/>
  <c r="L2450" i="3"/>
  <c r="M2450" i="3" s="1"/>
  <c r="N2470" i="3"/>
  <c r="N2474" i="3"/>
  <c r="L2415" i="3"/>
  <c r="M2415" i="3" s="1"/>
  <c r="N2406" i="3"/>
  <c r="L2403" i="3"/>
  <c r="M2403" i="3" s="1"/>
  <c r="L2363" i="3"/>
  <c r="M2363" i="3" s="1"/>
  <c r="L2485" i="3"/>
  <c r="M2485" i="3" s="1"/>
  <c r="N2443" i="3"/>
  <c r="L2445" i="3"/>
  <c r="M2445" i="3" s="1"/>
  <c r="N2466" i="3"/>
  <c r="N2451" i="3"/>
  <c r="L2429" i="3"/>
  <c r="M2429" i="3" s="1"/>
  <c r="L2404" i="3"/>
  <c r="M2404" i="3" s="1"/>
  <c r="L2458" i="3"/>
  <c r="M2458" i="3" s="1"/>
  <c r="N2533" i="3"/>
  <c r="L2393" i="3"/>
  <c r="M2393" i="3" s="1"/>
  <c r="N2469" i="3"/>
  <c r="N2408" i="3"/>
  <c r="N2433" i="3"/>
  <c r="N2456" i="3"/>
  <c r="N2448" i="3"/>
  <c r="N2485" i="3"/>
  <c r="L2533" i="3"/>
  <c r="M2533" i="3" s="1"/>
  <c r="N2405" i="3"/>
  <c r="N2535" i="3"/>
  <c r="N2472" i="3"/>
  <c r="L2413" i="3"/>
  <c r="M2413" i="3" s="1"/>
  <c r="L2461" i="3"/>
  <c r="M2461" i="3" s="1"/>
  <c r="N2404" i="3"/>
  <c r="N2364" i="3"/>
  <c r="N2383" i="3"/>
  <c r="L2364" i="3"/>
  <c r="M2364" i="3" s="1"/>
  <c r="N2464" i="3"/>
  <c r="N2468" i="3"/>
  <c r="L2466" i="3"/>
  <c r="M2466" i="3" s="1"/>
  <c r="N2462" i="3"/>
  <c r="N2458" i="3"/>
  <c r="N2541" i="3"/>
  <c r="N2393" i="3"/>
  <c r="N2463" i="3"/>
  <c r="L2394" i="3"/>
  <c r="M2394" i="3" s="1"/>
  <c r="L2401" i="3"/>
  <c r="M2401" i="3" s="1"/>
  <c r="N2452" i="3"/>
  <c r="N2416" i="3"/>
  <c r="N2402" i="3"/>
  <c r="L2408" i="3"/>
  <c r="M2408" i="3" s="1"/>
  <c r="N2442" i="3"/>
  <c r="L2407" i="3"/>
  <c r="M2407" i="3" s="1"/>
  <c r="N2403" i="3"/>
  <c r="L2449" i="3"/>
  <c r="M2449" i="3" s="1"/>
  <c r="N2392" i="3"/>
  <c r="N2539" i="3"/>
  <c r="N2388" i="3"/>
  <c r="N2401" i="3"/>
  <c r="N2389" i="3"/>
  <c r="L2538" i="3"/>
  <c r="M2538" i="3" s="1"/>
  <c r="N2465" i="3"/>
  <c r="L2535" i="3"/>
  <c r="M2535" i="3" s="1"/>
  <c r="L2428" i="3"/>
  <c r="M2428" i="3" s="1"/>
  <c r="N2410" i="3"/>
  <c r="L2383" i="3"/>
  <c r="M2383" i="3" s="1"/>
  <c r="L2414" i="3"/>
  <c r="M2414" i="3" s="1"/>
  <c r="N2507" i="3"/>
  <c r="L2475" i="3"/>
  <c r="M2475" i="3" s="1"/>
  <c r="L2402" i="3"/>
  <c r="M2402" i="3" s="1"/>
  <c r="N2540" i="3"/>
  <c r="L2541" i="3"/>
  <c r="M2541" i="3" s="1"/>
  <c r="L2457" i="3"/>
  <c r="M2457" i="3" s="1"/>
  <c r="L2465" i="3"/>
  <c r="M2465" i="3" s="1"/>
  <c r="L2391" i="3"/>
  <c r="M2391" i="3" s="1"/>
  <c r="L2447" i="3"/>
  <c r="M2447" i="3" s="1"/>
  <c r="L2446" i="3"/>
  <c r="M2446" i="3" s="1"/>
  <c r="L2319" i="3"/>
  <c r="M2319" i="3" s="1"/>
  <c r="N2467" i="3"/>
  <c r="L2444" i="3"/>
  <c r="M2444" i="3" s="1"/>
  <c r="L2471" i="3"/>
  <c r="M2471" i="3" s="1"/>
  <c r="N2409" i="3"/>
  <c r="L2432" i="3"/>
  <c r="M2432" i="3" s="1"/>
  <c r="N2411" i="3"/>
  <c r="N2457" i="3"/>
  <c r="N2431" i="3"/>
  <c r="N2384" i="3"/>
  <c r="L2409" i="3"/>
  <c r="M2409" i="3" s="1"/>
  <c r="L2472" i="3"/>
  <c r="M2472" i="3" s="1"/>
  <c r="N2441" i="3"/>
  <c r="N2461" i="3"/>
  <c r="N2430" i="3"/>
  <c r="N2429" i="3"/>
  <c r="L2385" i="3"/>
  <c r="M2385" i="3" s="1"/>
  <c r="L2452" i="3"/>
  <c r="M2452" i="3" s="1"/>
  <c r="L2410" i="3"/>
  <c r="M2410" i="3" s="1"/>
  <c r="N2447" i="3"/>
  <c r="N2450" i="3"/>
  <c r="L2463" i="3"/>
  <c r="M2463" i="3" s="1"/>
  <c r="L2473" i="3"/>
  <c r="M2473" i="3" s="1"/>
  <c r="L2416" i="3"/>
  <c r="M2416" i="3" s="1"/>
  <c r="N2395" i="3"/>
  <c r="L2467" i="3"/>
  <c r="M2467" i="3" s="1"/>
  <c r="N2407" i="3"/>
  <c r="N2445" i="3"/>
  <c r="L2441" i="3"/>
  <c r="M2441" i="3" s="1"/>
  <c r="N2319" i="3"/>
  <c r="N2386" i="3"/>
  <c r="N2287" i="3" l="1"/>
  <c r="L2354" i="3"/>
  <c r="M2354" i="3" s="1"/>
  <c r="N2418" i="3"/>
  <c r="N2321" i="3"/>
  <c r="N2330" i="3"/>
  <c r="L2294" i="3"/>
  <c r="M2294" i="3" s="1"/>
  <c r="L2356" i="3"/>
  <c r="M2356" i="3" s="1"/>
  <c r="N2283" i="3"/>
  <c r="L2291" i="3"/>
  <c r="M2291" i="3" s="1"/>
  <c r="N2333" i="3"/>
  <c r="L2283" i="3"/>
  <c r="M2283" i="3" s="1"/>
  <c r="L2331" i="3"/>
  <c r="M2331" i="3" s="1"/>
  <c r="N2317" i="3"/>
  <c r="N2288" i="3"/>
  <c r="L2286" i="3"/>
  <c r="M2286" i="3" s="1"/>
  <c r="N2322" i="3"/>
  <c r="L2289" i="3"/>
  <c r="M2289" i="3" s="1"/>
  <c r="L2317" i="3"/>
  <c r="M2317" i="3" s="1"/>
  <c r="L2287" i="3"/>
  <c r="M2287" i="3" s="1"/>
  <c r="N2354" i="3"/>
  <c r="N2323" i="3"/>
  <c r="N2420" i="3"/>
  <c r="N2325" i="3"/>
  <c r="L2316" i="3"/>
  <c r="M2316" i="3" s="1"/>
  <c r="L2296" i="3"/>
  <c r="M2296" i="3" s="1"/>
  <c r="N2332" i="3"/>
  <c r="L2322" i="3"/>
  <c r="M2322" i="3" s="1"/>
  <c r="N2286" i="3"/>
  <c r="L2325" i="3"/>
  <c r="M2325" i="3" s="1"/>
  <c r="L2335" i="3"/>
  <c r="M2335" i="3" s="1"/>
  <c r="N2297" i="3"/>
  <c r="N2274" i="3"/>
  <c r="L2343" i="3"/>
  <c r="M2343" i="3" s="1"/>
  <c r="N2342" i="3"/>
  <c r="L2332" i="3"/>
  <c r="M2332" i="3" s="1"/>
  <c r="L2292" i="3"/>
  <c r="M2292" i="3" s="1"/>
  <c r="L2334" i="3"/>
  <c r="M2334" i="3" s="1"/>
  <c r="N2292" i="3"/>
  <c r="L2290" i="3"/>
  <c r="M2290" i="3" s="1"/>
  <c r="N2335" i="3"/>
  <c r="N2295" i="3"/>
  <c r="N2289" i="3"/>
  <c r="L2293" i="3"/>
  <c r="M2293" i="3" s="1"/>
  <c r="L2357" i="3"/>
  <c r="M2357" i="3" s="1"/>
  <c r="N2338" i="3"/>
  <c r="N2334" i="3"/>
  <c r="N2316" i="3"/>
  <c r="L2342" i="3"/>
  <c r="M2342" i="3" s="1"/>
  <c r="N2331" i="3"/>
  <c r="L2288" i="3"/>
  <c r="M2288" i="3" s="1"/>
  <c r="N2419" i="3"/>
  <c r="N2356" i="3"/>
  <c r="L2330" i="3"/>
  <c r="M2330" i="3" s="1"/>
  <c r="N2291" i="3"/>
  <c r="N2355" i="3"/>
  <c r="L2321" i="3"/>
  <c r="M2321" i="3" s="1"/>
  <c r="L2340" i="3"/>
  <c r="M2340" i="3" s="1"/>
  <c r="L2420" i="3"/>
  <c r="M2420" i="3" s="1"/>
  <c r="N2326" i="3"/>
  <c r="L2338" i="3"/>
  <c r="M2338" i="3" s="1"/>
  <c r="N2329" i="3"/>
  <c r="N2275" i="3"/>
  <c r="N2324" i="3"/>
  <c r="N2296" i="3"/>
  <c r="L2297" i="3"/>
  <c r="M2297" i="3" s="1"/>
  <c r="L2327" i="3"/>
  <c r="M2327" i="3" s="1"/>
  <c r="N2340" i="3"/>
  <c r="L2274" i="3"/>
  <c r="M2274" i="3" s="1"/>
  <c r="N2293" i="3"/>
  <c r="L2326" i="3"/>
  <c r="M2326" i="3" s="1"/>
  <c r="L2419" i="3"/>
  <c r="M2419" i="3" s="1"/>
  <c r="L2333" i="3"/>
  <c r="M2333" i="3" s="1"/>
  <c r="N2327" i="3"/>
  <c r="N2341" i="3"/>
  <c r="L2295" i="3"/>
  <c r="M2295" i="3" s="1"/>
  <c r="L2417" i="3"/>
  <c r="M2417" i="3" s="1"/>
  <c r="N2343" i="3"/>
  <c r="L2355" i="3"/>
  <c r="M2355" i="3" s="1"/>
  <c r="L2329" i="3"/>
  <c r="M2329" i="3" s="1"/>
  <c r="L2323" i="3"/>
  <c r="M2323" i="3" s="1"/>
  <c r="L2341" i="3"/>
  <c r="M2341" i="3" s="1"/>
  <c r="L2275" i="3"/>
  <c r="M2275" i="3" s="1"/>
  <c r="N2339" i="3"/>
  <c r="L2328" i="3"/>
  <c r="M2328" i="3" s="1"/>
  <c r="L2324" i="3"/>
  <c r="M2324" i="3" s="1"/>
  <c r="N2417" i="3"/>
  <c r="N2290" i="3"/>
  <c r="L2339" i="3"/>
  <c r="M2339" i="3" s="1"/>
  <c r="L2418" i="3"/>
  <c r="M2418" i="3" s="1"/>
  <c r="N2328" i="3"/>
  <c r="N2357" i="3"/>
  <c r="N2294" i="3"/>
  <c r="L2315" i="3" l="1"/>
  <c r="M2315" i="3" s="1"/>
  <c r="N2265" i="3"/>
  <c r="N2262" i="3"/>
  <c r="N2257" i="3"/>
  <c r="N2259" i="3"/>
  <c r="N2248" i="3"/>
  <c r="N2242" i="3"/>
  <c r="L2261" i="3"/>
  <c r="M2261" i="3" s="1"/>
  <c r="L2233" i="3"/>
  <c r="M2233" i="3" s="1"/>
  <c r="N2244" i="3"/>
  <c r="L2265" i="3"/>
  <c r="M2265" i="3" s="1"/>
  <c r="N2312" i="3"/>
  <c r="L2262" i="3"/>
  <c r="M2262" i="3" s="1"/>
  <c r="L2240" i="3"/>
  <c r="M2240" i="3" s="1"/>
  <c r="L2269" i="3"/>
  <c r="M2269" i="3" s="1"/>
  <c r="N2270" i="3"/>
  <c r="N2261" i="3"/>
  <c r="N2256" i="3"/>
  <c r="L2268" i="3"/>
  <c r="M2268" i="3" s="1"/>
  <c r="L2318" i="3"/>
  <c r="M2318" i="3" s="1"/>
  <c r="L2242" i="3"/>
  <c r="M2242" i="3" s="1"/>
  <c r="L2235" i="3"/>
  <c r="M2235" i="3" s="1"/>
  <c r="L2256" i="3"/>
  <c r="M2256" i="3" s="1"/>
  <c r="L2257" i="3"/>
  <c r="M2257" i="3" s="1"/>
  <c r="N2315" i="3"/>
  <c r="N2266" i="3"/>
  <c r="L2252" i="3"/>
  <c r="M2252" i="3" s="1"/>
  <c r="N2241" i="3"/>
  <c r="N2311" i="3"/>
  <c r="N2318" i="3"/>
  <c r="N2260" i="3"/>
  <c r="L2246" i="3"/>
  <c r="M2246" i="3" s="1"/>
  <c r="N2314" i="3"/>
  <c r="L2314" i="3"/>
  <c r="M2314" i="3" s="1"/>
  <c r="N2264" i="3"/>
  <c r="N2267" i="3"/>
  <c r="L2310" i="3"/>
  <c r="M2310" i="3" s="1"/>
  <c r="L2270" i="3"/>
  <c r="M2270" i="3" s="1"/>
  <c r="N2253" i="3"/>
  <c r="N2313" i="3"/>
  <c r="L2243" i="3"/>
  <c r="M2243" i="3" s="1"/>
  <c r="L2255" i="3"/>
  <c r="M2255" i="3" s="1"/>
  <c r="L2248" i="3"/>
  <c r="M2248" i="3" s="1"/>
  <c r="N2255" i="3"/>
  <c r="L2264" i="3"/>
  <c r="M2264" i="3" s="1"/>
  <c r="N2250" i="3"/>
  <c r="N2302" i="3"/>
  <c r="L2241" i="3"/>
  <c r="M2241" i="3" s="1"/>
  <c r="N2234" i="3"/>
  <c r="L2244" i="3"/>
  <c r="M2244" i="3" s="1"/>
  <c r="N2310" i="3"/>
  <c r="L2313" i="3"/>
  <c r="M2313" i="3" s="1"/>
  <c r="N2246" i="3"/>
  <c r="N2252" i="3"/>
  <c r="L2263" i="3"/>
  <c r="M2263" i="3" s="1"/>
  <c r="N2233" i="3"/>
  <c r="L2312" i="3"/>
  <c r="M2312" i="3" s="1"/>
  <c r="L2260" i="3"/>
  <c r="M2260" i="3" s="1"/>
  <c r="L2238" i="3"/>
  <c r="M2238" i="3" s="1"/>
  <c r="L2251" i="3"/>
  <c r="M2251" i="3" s="1"/>
  <c r="N2239" i="3"/>
  <c r="N2268" i="3"/>
  <c r="L2236" i="3"/>
  <c r="M2236" i="3" s="1"/>
  <c r="L2303" i="3"/>
  <c r="M2303" i="3" s="1"/>
  <c r="L2266" i="3"/>
  <c r="M2266" i="3" s="1"/>
  <c r="L2302" i="3"/>
  <c r="M2302" i="3" s="1"/>
  <c r="N2269" i="3"/>
  <c r="L2237" i="3"/>
  <c r="M2237" i="3" s="1"/>
  <c r="N2236" i="3"/>
  <c r="L2271" i="3"/>
  <c r="M2271" i="3" s="1"/>
  <c r="N2251" i="3"/>
  <c r="L2267" i="3"/>
  <c r="M2267" i="3" s="1"/>
  <c r="L2234" i="3"/>
  <c r="M2234" i="3" s="1"/>
  <c r="N2237" i="3"/>
  <c r="N2258" i="3"/>
  <c r="N2254" i="3"/>
  <c r="N2263" i="3"/>
  <c r="N2245" i="3"/>
  <c r="N2303" i="3"/>
  <c r="L2253" i="3"/>
  <c r="M2253" i="3" s="1"/>
  <c r="L2258" i="3"/>
  <c r="M2258" i="3" s="1"/>
  <c r="L2250" i="3"/>
  <c r="M2250" i="3" s="1"/>
  <c r="L2311" i="3"/>
  <c r="M2311" i="3" s="1"/>
  <c r="L2254" i="3"/>
  <c r="M2254" i="3" s="1"/>
  <c r="N2235" i="3"/>
  <c r="N2243" i="3"/>
  <c r="L2259" i="3"/>
  <c r="M2259" i="3" s="1"/>
  <c r="N2271" i="3"/>
  <c r="L2245" i="3"/>
  <c r="M2245" i="3" s="1"/>
  <c r="N2238" i="3"/>
  <c r="N2240" i="3"/>
  <c r="L2239" i="3"/>
  <c r="M2239" i="3" s="1"/>
  <c r="N2120" i="3" l="1"/>
  <c r="N2085" i="3"/>
  <c r="N2113" i="3"/>
  <c r="N2129" i="3"/>
  <c r="L2070" i="3"/>
  <c r="M2070" i="3" s="1"/>
  <c r="L2096" i="3"/>
  <c r="M2096" i="3" s="1"/>
  <c r="L2062" i="3"/>
  <c r="M2062" i="3" s="1"/>
  <c r="L2168" i="3"/>
  <c r="M2168" i="3" s="1"/>
  <c r="L2078" i="3"/>
  <c r="M2078" i="3" s="1"/>
  <c r="L2094" i="3"/>
  <c r="M2094" i="3" s="1"/>
  <c r="N2126" i="3"/>
  <c r="N2075" i="3"/>
  <c r="L2095" i="3"/>
  <c r="M2095" i="3" s="1"/>
  <c r="L2068" i="3"/>
  <c r="M2068" i="3" s="1"/>
  <c r="N2073" i="3"/>
  <c r="L2075" i="3"/>
  <c r="M2075" i="3" s="1"/>
  <c r="L2067" i="3"/>
  <c r="M2067" i="3" s="1"/>
  <c r="N2111" i="3"/>
  <c r="L2083" i="3"/>
  <c r="M2083" i="3" s="1"/>
  <c r="L2084" i="3"/>
  <c r="M2084" i="3" s="1"/>
  <c r="N2110" i="3"/>
  <c r="L2120" i="3"/>
  <c r="M2120" i="3" s="1"/>
  <c r="L2113" i="3"/>
  <c r="M2113" i="3" s="1"/>
  <c r="L2085" i="3"/>
  <c r="M2085" i="3" s="1"/>
  <c r="N2096" i="3"/>
  <c r="N2086" i="3"/>
  <c r="N2078" i="3"/>
  <c r="L2178" i="3"/>
  <c r="M2178" i="3" s="1"/>
  <c r="L2093" i="3"/>
  <c r="M2093" i="3" s="1"/>
  <c r="N2185" i="3"/>
  <c r="N2079" i="3"/>
  <c r="L2087" i="3"/>
  <c r="M2087" i="3" s="1"/>
  <c r="L2179" i="3"/>
  <c r="M2179" i="3" s="1"/>
  <c r="N2090" i="3"/>
  <c r="L2091" i="3"/>
  <c r="M2091" i="3" s="1"/>
  <c r="N2168" i="3"/>
  <c r="N2091" i="3"/>
  <c r="L2126" i="3"/>
  <c r="M2126" i="3" s="1"/>
  <c r="L2076" i="3"/>
  <c r="M2076" i="3" s="1"/>
  <c r="N2119" i="3"/>
  <c r="L2119" i="3"/>
  <c r="M2119" i="3" s="1"/>
  <c r="N2077" i="3"/>
  <c r="L2187" i="3"/>
  <c r="M2187" i="3" s="1"/>
  <c r="N2186" i="3"/>
  <c r="N2092" i="3"/>
  <c r="L2074" i="3"/>
  <c r="M2074" i="3" s="1"/>
  <c r="N2074" i="3"/>
  <c r="L2079" i="3"/>
  <c r="M2079" i="3" s="1"/>
  <c r="N2117" i="3"/>
  <c r="L1917" i="3"/>
  <c r="M1917" i="3" s="1"/>
  <c r="N2184" i="3"/>
  <c r="N2062" i="3"/>
  <c r="L2117" i="3"/>
  <c r="M2117" i="3" s="1"/>
  <c r="N2068" i="3"/>
  <c r="N2118" i="3"/>
  <c r="L2118" i="3"/>
  <c r="M2118" i="3" s="1"/>
  <c r="N2178" i="3"/>
  <c r="N2087" i="3"/>
  <c r="L2111" i="3"/>
  <c r="M2111" i="3" s="1"/>
  <c r="N2093" i="3"/>
  <c r="L1916" i="3"/>
  <c r="M1916" i="3" s="1"/>
  <c r="L2129" i="3"/>
  <c r="M2129" i="3" s="1"/>
  <c r="N2114" i="3"/>
  <c r="N1916" i="3"/>
  <c r="N2112" i="3"/>
  <c r="L2071" i="3"/>
  <c r="M2071" i="3" s="1"/>
  <c r="L2185" i="3"/>
  <c r="M2185" i="3" s="1"/>
  <c r="L2110" i="3"/>
  <c r="M2110" i="3" s="1"/>
  <c r="N2128" i="3"/>
  <c r="L2116" i="3"/>
  <c r="M2116" i="3" s="1"/>
  <c r="L2186" i="3"/>
  <c r="M2186" i="3" s="1"/>
  <c r="N2187" i="3"/>
  <c r="N2076" i="3"/>
  <c r="L2112" i="3"/>
  <c r="M2112" i="3" s="1"/>
  <c r="L2114" i="3"/>
  <c r="M2114" i="3" s="1"/>
  <c r="N2084" i="3"/>
  <c r="N2179" i="3"/>
  <c r="N2067" i="3"/>
  <c r="L2090" i="3"/>
  <c r="M2090" i="3" s="1"/>
  <c r="N2070" i="3"/>
  <c r="L2073" i="3"/>
  <c r="M2073" i="3" s="1"/>
  <c r="N2083" i="3"/>
  <c r="L1919" i="3"/>
  <c r="M1919" i="3" s="1"/>
  <c r="L2128" i="3"/>
  <c r="M2128" i="3" s="1"/>
  <c r="L2069" i="3"/>
  <c r="M2069" i="3" s="1"/>
  <c r="N2116" i="3"/>
  <c r="L2184" i="3"/>
  <c r="M2184" i="3" s="1"/>
  <c r="N1919" i="3"/>
  <c r="N2072" i="3"/>
  <c r="L2077" i="3"/>
  <c r="M2077" i="3" s="1"/>
  <c r="L2092" i="3"/>
  <c r="M2092" i="3" s="1"/>
  <c r="N2071" i="3"/>
  <c r="L2072" i="3"/>
  <c r="M2072" i="3" s="1"/>
  <c r="N2095" i="3"/>
  <c r="N2069" i="3"/>
  <c r="N2180" i="3"/>
  <c r="N2094" i="3"/>
  <c r="N1917" i="3"/>
  <c r="L2180" i="3"/>
  <c r="M2180" i="3" s="1"/>
  <c r="L2086" i="3"/>
  <c r="M2086" i="3" s="1"/>
  <c r="N1958" i="3" l="1"/>
  <c r="N1922" i="3"/>
  <c r="N1772" i="3"/>
  <c r="L1978" i="3"/>
  <c r="M1978" i="3" s="1"/>
  <c r="L1950" i="3"/>
  <c r="M1950" i="3" s="1"/>
  <c r="L1852" i="3"/>
  <c r="M1852" i="3" s="1"/>
  <c r="L1874" i="3"/>
  <c r="M1874" i="3" s="1"/>
  <c r="N1890" i="3"/>
  <c r="N1881" i="3"/>
  <c r="L1868" i="3"/>
  <c r="M1868" i="3" s="1"/>
  <c r="L1962" i="3"/>
  <c r="M1962" i="3" s="1"/>
  <c r="L1896" i="3"/>
  <c r="M1896" i="3" s="1"/>
  <c r="N1933" i="3"/>
  <c r="N1877" i="3"/>
  <c r="L1898" i="3"/>
  <c r="M1898" i="3" s="1"/>
  <c r="L1933" i="3"/>
  <c r="M1933" i="3" s="1"/>
  <c r="L1907" i="3"/>
  <c r="M1907" i="3" s="1"/>
  <c r="N1863" i="3"/>
  <c r="L1901" i="3"/>
  <c r="M1901" i="3" s="1"/>
  <c r="L1867" i="3"/>
  <c r="M1867" i="3" s="1"/>
  <c r="L1930" i="3"/>
  <c r="M1930" i="3" s="1"/>
  <c r="N1878" i="3"/>
  <c r="L1845" i="3"/>
  <c r="M1845" i="3" s="1"/>
  <c r="N1883" i="3"/>
  <c r="N1852" i="3"/>
  <c r="L1772" i="3"/>
  <c r="M1772" i="3" s="1"/>
  <c r="L1866" i="3"/>
  <c r="M1866" i="3" s="1"/>
  <c r="L1941" i="3"/>
  <c r="M1941" i="3" s="1"/>
  <c r="L1947" i="3"/>
  <c r="M1947" i="3" s="1"/>
  <c r="L1922" i="3"/>
  <c r="M1922" i="3" s="1"/>
  <c r="N1893" i="3"/>
  <c r="N1892" i="3"/>
  <c r="N1882" i="3"/>
  <c r="N1880" i="3"/>
  <c r="L1945" i="3"/>
  <c r="M1945" i="3" s="1"/>
  <c r="L1938" i="3"/>
  <c r="M1938" i="3" s="1"/>
  <c r="N1884" i="3"/>
  <c r="N1959" i="3"/>
  <c r="L1915" i="3"/>
  <c r="M1915" i="3" s="1"/>
  <c r="N1975" i="3"/>
  <c r="N1899" i="3"/>
  <c r="L1877" i="3"/>
  <c r="M1877" i="3" s="1"/>
  <c r="N1945" i="3"/>
  <c r="N1773" i="3"/>
  <c r="N1915" i="3"/>
  <c r="L1883" i="3"/>
  <c r="M1883" i="3" s="1"/>
  <c r="L1863" i="3"/>
  <c r="M1863" i="3" s="1"/>
  <c r="N1946" i="3"/>
  <c r="N1904" i="3"/>
  <c r="L1865" i="3"/>
  <c r="M1865" i="3" s="1"/>
  <c r="N1955" i="3"/>
  <c r="L1894" i="3"/>
  <c r="M1894" i="3" s="1"/>
  <c r="N1952" i="3"/>
  <c r="L1844" i="3"/>
  <c r="M1844" i="3" s="1"/>
  <c r="L1911" i="3"/>
  <c r="M1911" i="3" s="1"/>
  <c r="L1897" i="3"/>
  <c r="M1897" i="3" s="1"/>
  <c r="L1905" i="3"/>
  <c r="M1905" i="3" s="1"/>
  <c r="N1875" i="3"/>
  <c r="N1940" i="3"/>
  <c r="L1957" i="3"/>
  <c r="M1957" i="3" s="1"/>
  <c r="N1879" i="3"/>
  <c r="L1900" i="3"/>
  <c r="M1900" i="3" s="1"/>
  <c r="N1898" i="3"/>
  <c r="N1942" i="3"/>
  <c r="L1888" i="3"/>
  <c r="M1888" i="3" s="1"/>
  <c r="N1866" i="3"/>
  <c r="L1873" i="3"/>
  <c r="M1873" i="3" s="1"/>
  <c r="N1962" i="3"/>
  <c r="L1910" i="3"/>
  <c r="M1910" i="3" s="1"/>
  <c r="N1844" i="3"/>
  <c r="N1949" i="3"/>
  <c r="N1913" i="3"/>
  <c r="L1952" i="3"/>
  <c r="M1952" i="3" s="1"/>
  <c r="N1947" i="3"/>
  <c r="L1908" i="3"/>
  <c r="M1908" i="3" s="1"/>
  <c r="N1944" i="3"/>
  <c r="L1876" i="3"/>
  <c r="M1876" i="3" s="1"/>
  <c r="N1864" i="3"/>
  <c r="L1881" i="3"/>
  <c r="M1881" i="3" s="1"/>
  <c r="L1958" i="3"/>
  <c r="M1958" i="3" s="1"/>
  <c r="N1907" i="3"/>
  <c r="L1890" i="3"/>
  <c r="M1890" i="3" s="1"/>
  <c r="N1873" i="3"/>
  <c r="N1897" i="3"/>
  <c r="L1906" i="3"/>
  <c r="M1906" i="3" s="1"/>
  <c r="N1935" i="3"/>
  <c r="L1879" i="3"/>
  <c r="M1879" i="3" s="1"/>
  <c r="N1936" i="3"/>
  <c r="L1904" i="3"/>
  <c r="M1904" i="3" s="1"/>
  <c r="N1867" i="3"/>
  <c r="L1864" i="3"/>
  <c r="M1864" i="3" s="1"/>
  <c r="N1845" i="3"/>
  <c r="L1949" i="3"/>
  <c r="M1949" i="3" s="1"/>
  <c r="N1910" i="3"/>
  <c r="N1948" i="3"/>
  <c r="N1900" i="3"/>
  <c r="L1939" i="3"/>
  <c r="M1939" i="3" s="1"/>
  <c r="N1938" i="3"/>
  <c r="L1956" i="3"/>
  <c r="M1956" i="3" s="1"/>
  <c r="L1942" i="3"/>
  <c r="M1942" i="3" s="1"/>
  <c r="N1908" i="3"/>
  <c r="N1865" i="3"/>
  <c r="N1909" i="3"/>
  <c r="L1936" i="3"/>
  <c r="M1936" i="3" s="1"/>
  <c r="N1888" i="3"/>
  <c r="L1909" i="3"/>
  <c r="M1909" i="3" s="1"/>
  <c r="N1902" i="3"/>
  <c r="N1951" i="3"/>
  <c r="N1937" i="3"/>
  <c r="N1930" i="3"/>
  <c r="N1874" i="3"/>
  <c r="L1948" i="3"/>
  <c r="M1948" i="3" s="1"/>
  <c r="N1903" i="3"/>
  <c r="L1913" i="3"/>
  <c r="M1913" i="3" s="1"/>
  <c r="L1955" i="3"/>
  <c r="M1955" i="3" s="1"/>
  <c r="N1956" i="3"/>
  <c r="L1959" i="3"/>
  <c r="M1959" i="3" s="1"/>
  <c r="N1868" i="3"/>
  <c r="N1957" i="3"/>
  <c r="L1944" i="3"/>
  <c r="M1944" i="3" s="1"/>
  <c r="L1899" i="3"/>
  <c r="M1899" i="3" s="1"/>
  <c r="N1978" i="3"/>
  <c r="L1882" i="3"/>
  <c r="M1882" i="3" s="1"/>
  <c r="L1875" i="3"/>
  <c r="M1875" i="3" s="1"/>
  <c r="L1773" i="3"/>
  <c r="M1773" i="3" s="1"/>
  <c r="N1894" i="3"/>
  <c r="L1943" i="3"/>
  <c r="M1943" i="3" s="1"/>
  <c r="L1903" i="3"/>
  <c r="M1903" i="3" s="1"/>
  <c r="L1940" i="3"/>
  <c r="M1940" i="3" s="1"/>
  <c r="L1878" i="3"/>
  <c r="M1878" i="3" s="1"/>
  <c r="N1906" i="3"/>
  <c r="L1892" i="3"/>
  <c r="M1892" i="3" s="1"/>
  <c r="N1911" i="3"/>
  <c r="L1893" i="3"/>
  <c r="M1893" i="3" s="1"/>
  <c r="L1975" i="3"/>
  <c r="M1975" i="3" s="1"/>
  <c r="L1935" i="3"/>
  <c r="M1935" i="3" s="1"/>
  <c r="N1891" i="3"/>
  <c r="N1939" i="3"/>
  <c r="L1946" i="3"/>
  <c r="M1946" i="3" s="1"/>
  <c r="L1951" i="3"/>
  <c r="M1951" i="3" s="1"/>
  <c r="N1954" i="3"/>
  <c r="L1880" i="3"/>
  <c r="M1880" i="3" s="1"/>
  <c r="L1884" i="3"/>
  <c r="M1884" i="3" s="1"/>
  <c r="N1941" i="3"/>
  <c r="L1954" i="3"/>
  <c r="M1954" i="3" s="1"/>
  <c r="L1891" i="3"/>
  <c r="M1891" i="3" s="1"/>
  <c r="L1887" i="3"/>
  <c r="M1887" i="3" s="1"/>
  <c r="N1889" i="3"/>
  <c r="N1905" i="3"/>
  <c r="N1896" i="3"/>
  <c r="L1889" i="3"/>
  <c r="M1889" i="3" s="1"/>
  <c r="N1901" i="3"/>
  <c r="L1937" i="3"/>
  <c r="M1937" i="3" s="1"/>
  <c r="N1950" i="3"/>
  <c r="L1902" i="3"/>
  <c r="M1902" i="3" s="1"/>
  <c r="N1943" i="3"/>
  <c r="N1887" i="3"/>
  <c r="N187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B277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xuất sai hàng, chờ check MEGA</t>
        </r>
      </text>
    </comment>
  </commentList>
</comments>
</file>

<file path=xl/sharedStrings.xml><?xml version="1.0" encoding="utf-8"?>
<sst xmlns="http://schemas.openxmlformats.org/spreadsheetml/2006/main" count="34995" uniqueCount="5378">
  <si>
    <t>Ngày hóa đơn</t>
  </si>
  <si>
    <t>Số hóa đơn</t>
  </si>
  <si>
    <t>Ký hiệu HĐ</t>
  </si>
  <si>
    <t>Diễn giải</t>
  </si>
  <si>
    <t>Doanh số bán chưa có thuế GTGT</t>
  </si>
  <si>
    <t>Thuế suất</t>
  </si>
  <si>
    <t>Thuế GTGT</t>
  </si>
  <si>
    <t>Tên người mua</t>
  </si>
  <si>
    <t>Mã số thuế người mua</t>
  </si>
  <si>
    <t>00000644</t>
  </si>
  <si>
    <t>1C23TNN</t>
  </si>
  <si>
    <t>12102972</t>
  </si>
  <si>
    <t>10%</t>
  </si>
  <si>
    <t>CÔNG TY TNHH MM MEGA MARKET (VIỆT NAM)</t>
  </si>
  <si>
    <t>0302249586</t>
  </si>
  <si>
    <t>00000645</t>
  </si>
  <si>
    <t>29150448</t>
  </si>
  <si>
    <t>00000646</t>
  </si>
  <si>
    <t>50984034</t>
  </si>
  <si>
    <t>00000849</t>
  </si>
  <si>
    <t>11147774</t>
  </si>
  <si>
    <t>00001372</t>
  </si>
  <si>
    <t>10176136</t>
  </si>
  <si>
    <t>00001373</t>
  </si>
  <si>
    <t>50984121</t>
  </si>
  <si>
    <t>00001374</t>
  </si>
  <si>
    <t>10177524</t>
  </si>
  <si>
    <t>00001375</t>
  </si>
  <si>
    <t>10179448</t>
  </si>
  <si>
    <t>00001398</t>
  </si>
  <si>
    <t>12110026</t>
  </si>
  <si>
    <t>00001472</t>
  </si>
  <si>
    <t>11150933</t>
  </si>
  <si>
    <t>00001473</t>
  </si>
  <si>
    <t>50984429</t>
  </si>
  <si>
    <t>00002121</t>
  </si>
  <si>
    <t>10183289</t>
  </si>
  <si>
    <t>00002122</t>
  </si>
  <si>
    <t>10183089</t>
  </si>
  <si>
    <t>00002123</t>
  </si>
  <si>
    <t>10183967</t>
  </si>
  <si>
    <t>00002125</t>
  </si>
  <si>
    <t>10184554</t>
  </si>
  <si>
    <t>00002126</t>
  </si>
  <si>
    <t>10184038</t>
  </si>
  <si>
    <t>00002127</t>
  </si>
  <si>
    <t>11153889</t>
  </si>
  <si>
    <t>00002128</t>
  </si>
  <si>
    <t>10185012</t>
  </si>
  <si>
    <t>00002139</t>
  </si>
  <si>
    <t>10179940</t>
  </si>
  <si>
    <t>00000641</t>
  </si>
  <si>
    <t>16386568</t>
  </si>
  <si>
    <t>CHI NHÁNH CÔNG TY TNHH MM MEGA MARKET (VIỆT NAM) TẠI HẢI PHÒNG</t>
  </si>
  <si>
    <t>0302249586-003</t>
  </si>
  <si>
    <t>00000834</t>
  </si>
  <si>
    <t>16387878</t>
  </si>
  <si>
    <t>00001382</t>
  </si>
  <si>
    <t>16389594</t>
  </si>
  <si>
    <t>00001480</t>
  </si>
  <si>
    <t>16391750</t>
  </si>
  <si>
    <t>00001481</t>
  </si>
  <si>
    <t>16391216</t>
  </si>
  <si>
    <t>00001483</t>
  </si>
  <si>
    <t>16391057</t>
  </si>
  <si>
    <t>00002116</t>
  </si>
  <si>
    <t>16391225</t>
  </si>
  <si>
    <t>00002118</t>
  </si>
  <si>
    <t>16392929</t>
  </si>
  <si>
    <t>00002183</t>
  </si>
  <si>
    <t>16393469</t>
  </si>
  <si>
    <t>00000829</t>
  </si>
  <si>
    <t>28295202</t>
  </si>
  <si>
    <t>CHI NHÁNH CÔNG TY TNHH MM MEGA MARKET (VIỆT NAM) TẠI KIÊN GIANG</t>
  </si>
  <si>
    <t>0302249586-015</t>
  </si>
  <si>
    <t>00001476</t>
  </si>
  <si>
    <t>28298636</t>
  </si>
  <si>
    <t>00001477</t>
  </si>
  <si>
    <t>28298123</t>
  </si>
  <si>
    <t>00001478</t>
  </si>
  <si>
    <t>28298103</t>
  </si>
  <si>
    <t>00000643</t>
  </si>
  <si>
    <t>24278449</t>
  </si>
  <si>
    <t>CHI NHÁNH CÔNG TY TNHH MM MEGA MARKET (VIỆT NAM) TẠI QUẢNG NINH</t>
  </si>
  <si>
    <t>0302249586-012</t>
  </si>
  <si>
    <t>00001379</t>
  </si>
  <si>
    <t>24280678</t>
  </si>
  <si>
    <t>00001377</t>
  </si>
  <si>
    <t>20335101</t>
  </si>
  <si>
    <t>CHI NHÁNH CÔNG TY TNHH MM MEGA MARKET (VIỆT NAM) TẠI TỈNH AN GIANG</t>
  </si>
  <si>
    <t>0302249586-006</t>
  </si>
  <si>
    <t>00000830</t>
  </si>
  <si>
    <t>22307179</t>
  </si>
  <si>
    <t>CHI NHÁNH CÔNG TY TNHH MM MEGA MARKET (VIỆT NAM) TẠI TỈNH BÀ RỊA - VŨNG TÀU</t>
  </si>
  <si>
    <t>0302249586-009</t>
  </si>
  <si>
    <t>00001378</t>
  </si>
  <si>
    <t>22308735</t>
  </si>
  <si>
    <t>00002120</t>
  </si>
  <si>
    <t>22311704</t>
  </si>
  <si>
    <t>00001370</t>
  </si>
  <si>
    <t>19353021</t>
  </si>
  <si>
    <t>CHI NHÁNH CÔNG TY TNHH MM MEGA MARKET (VIỆT NAM) TẠI TỈNH BÌNH DƯƠNG</t>
  </si>
  <si>
    <t>0302249586-008</t>
  </si>
  <si>
    <t>00001475</t>
  </si>
  <si>
    <t>19354340</t>
  </si>
  <si>
    <t>00000642</t>
  </si>
  <si>
    <t>21199249</t>
  </si>
  <si>
    <t>CHI NHÁNH CÔNG TY TNHH MM MEGA MARKET (VIỆT NAM) TẠI TỈNH BÌNH ĐỊNH</t>
  </si>
  <si>
    <t>0302249586-007</t>
  </si>
  <si>
    <t>00000831</t>
  </si>
  <si>
    <t>21199964</t>
  </si>
  <si>
    <t>00001381</t>
  </si>
  <si>
    <t>27298878</t>
  </si>
  <si>
    <t>CHI NHÁNH CÔNG TY TNHH MM MEGA MARKET (VIỆT NAM) TẠI TỈNH ĐẮK LẮK</t>
  </si>
  <si>
    <t>0302249586-014</t>
  </si>
  <si>
    <t>00001371</t>
  </si>
  <si>
    <t>18118684</t>
  </si>
  <si>
    <t>CHI NHÁNH CÔNG TY TNHH MM MEGA MARKET (VIỆT NAM) TẠI THÀNH PHỐ BIÊN HÒA</t>
  </si>
  <si>
    <t>0302249586-005</t>
  </si>
  <si>
    <t>00001397</t>
  </si>
  <si>
    <t>18119815</t>
  </si>
  <si>
    <t>00001474</t>
  </si>
  <si>
    <t>18122078</t>
  </si>
  <si>
    <t>00002115</t>
  </si>
  <si>
    <t>18123159</t>
  </si>
  <si>
    <t>00002124</t>
  </si>
  <si>
    <t>18123935</t>
  </si>
  <si>
    <t>00002129</t>
  </si>
  <si>
    <t>18125879</t>
  </si>
  <si>
    <t>00000833</t>
  </si>
  <si>
    <t>15076561</t>
  </si>
  <si>
    <t>CHI NHÁNH CÔNG TY TNHH MM MEGA MARKET (VIỆT NAM) TẠI THÀNH PHỐ CẦN THƠ</t>
  </si>
  <si>
    <t>0302249586-002</t>
  </si>
  <si>
    <t>00001482</t>
  </si>
  <si>
    <t>15079249</t>
  </si>
  <si>
    <t>00002117</t>
  </si>
  <si>
    <t>15080920</t>
  </si>
  <si>
    <t>00000832</t>
  </si>
  <si>
    <t>17151843</t>
  </si>
  <si>
    <t>CHI NHÁNH CÔNG TY TNHH MM MEGA MARKET (VIỆT NAM) TẠI THÀNH PHỐ ĐÀ NẴNG</t>
  </si>
  <si>
    <t>0302249586-004</t>
  </si>
  <si>
    <t>00001376</t>
  </si>
  <si>
    <t>17154727</t>
  </si>
  <si>
    <t>00002119</t>
  </si>
  <si>
    <t>17156773</t>
  </si>
  <si>
    <t>00001368</t>
  </si>
  <si>
    <t>13204346</t>
  </si>
  <si>
    <t>CHI NHÁNH CÔNG TY TNHH MM MEGA MARKET (VIỆT NAM) TẠI THÀNH PHỐ HÀ NỘI</t>
  </si>
  <si>
    <t>0302249586-001</t>
  </si>
  <si>
    <t>00001369</t>
  </si>
  <si>
    <t>26356515</t>
  </si>
  <si>
    <t>00002131</t>
  </si>
  <si>
    <t>14071199</t>
  </si>
  <si>
    <t>00002132</t>
  </si>
  <si>
    <t>90294852</t>
  </si>
  <si>
    <t>00002133</t>
  </si>
  <si>
    <t>13205002</t>
  </si>
  <si>
    <t>00002134</t>
  </si>
  <si>
    <t>13207268</t>
  </si>
  <si>
    <t>00002135</t>
  </si>
  <si>
    <t>13207322</t>
  </si>
  <si>
    <t>00002136</t>
  </si>
  <si>
    <t>14069880</t>
  </si>
  <si>
    <t>00002137</t>
  </si>
  <si>
    <t>26359222</t>
  </si>
  <si>
    <t>00002138</t>
  </si>
  <si>
    <t>14068906</t>
  </si>
  <si>
    <t>00002181</t>
  </si>
  <si>
    <t>26360918</t>
  </si>
  <si>
    <t>00002182</t>
  </si>
  <si>
    <t>13209920</t>
  </si>
  <si>
    <t>00002184</t>
  </si>
  <si>
    <t>26359891</t>
  </si>
  <si>
    <t>00001380</t>
  </si>
  <si>
    <t>25308599</t>
  </si>
  <si>
    <t>CHI NHÁNH CÔNG TY TNHH MM MEGA MARKET (VIỆT NAM) TẠI THÀNH PHỐ NHA TRANG</t>
  </si>
  <si>
    <t>0302249586-011</t>
  </si>
  <si>
    <t>00001479</t>
  </si>
  <si>
    <t>25309394</t>
  </si>
  <si>
    <t>00003517</t>
  </si>
  <si>
    <t>28303644</t>
  </si>
  <si>
    <t>00003518</t>
  </si>
  <si>
    <t>28303613</t>
  </si>
  <si>
    <t>00003519</t>
  </si>
  <si>
    <t>17162293</t>
  </si>
  <si>
    <t>00003520</t>
  </si>
  <si>
    <t>15085577</t>
  </si>
  <si>
    <t>00003521</t>
  </si>
  <si>
    <t>18127794</t>
  </si>
  <si>
    <t>00003522</t>
  </si>
  <si>
    <t>18127779</t>
  </si>
  <si>
    <t>00003849</t>
  </si>
  <si>
    <t>10186805</t>
  </si>
  <si>
    <t>00003850</t>
  </si>
  <si>
    <t>10190881</t>
  </si>
  <si>
    <t>00003901</t>
  </si>
  <si>
    <t>11155152</t>
  </si>
  <si>
    <t>00003902</t>
  </si>
  <si>
    <t>11155838</t>
  </si>
  <si>
    <t>00003903</t>
  </si>
  <si>
    <t>11159414</t>
  </si>
  <si>
    <t>00003904</t>
  </si>
  <si>
    <t>12114274</t>
  </si>
  <si>
    <t>00003905</t>
  </si>
  <si>
    <t>27305466</t>
  </si>
  <si>
    <t>00003906</t>
  </si>
  <si>
    <t>25315910</t>
  </si>
  <si>
    <t>00003907</t>
  </si>
  <si>
    <t>25315469</t>
  </si>
  <si>
    <t>00003908</t>
  </si>
  <si>
    <t>22317031</t>
  </si>
  <si>
    <t>00003909</t>
  </si>
  <si>
    <t>16399033</t>
  </si>
  <si>
    <t>00006270</t>
  </si>
  <si>
    <t>26362655</t>
  </si>
  <si>
    <t>00006271</t>
  </si>
  <si>
    <t>90296715 - Mega Thanh Xuân</t>
  </si>
  <si>
    <t>00006272</t>
  </si>
  <si>
    <t>90296099</t>
  </si>
  <si>
    <t>00006273</t>
  </si>
  <si>
    <t>14073240</t>
  </si>
  <si>
    <t>00006274</t>
  </si>
  <si>
    <t>13212304</t>
  </si>
  <si>
    <t>00006275</t>
  </si>
  <si>
    <t>26365259</t>
  </si>
  <si>
    <t>00006276</t>
  </si>
  <si>
    <t>13217952</t>
  </si>
  <si>
    <t>00006277</t>
  </si>
  <si>
    <t>26363583</t>
  </si>
  <si>
    <t>00006278</t>
  </si>
  <si>
    <t>27307406</t>
  </si>
  <si>
    <t>00006279</t>
  </si>
  <si>
    <t>20344643</t>
  </si>
  <si>
    <t>00006280</t>
  </si>
  <si>
    <t>16400842</t>
  </si>
  <si>
    <t>00006281</t>
  </si>
  <si>
    <t>15088038</t>
  </si>
  <si>
    <t>00006282</t>
  </si>
  <si>
    <t>29155061</t>
  </si>
  <si>
    <t>00006287</t>
  </si>
  <si>
    <t>10190576</t>
  </si>
  <si>
    <t>00006288</t>
  </si>
  <si>
    <t>19361776</t>
  </si>
  <si>
    <t>00006289</t>
  </si>
  <si>
    <t>19361459</t>
  </si>
  <si>
    <t>00008648</t>
  </si>
  <si>
    <t>10194056</t>
  </si>
  <si>
    <t>00008649</t>
  </si>
  <si>
    <t>18133089</t>
  </si>
  <si>
    <t>00008650</t>
  </si>
  <si>
    <t>12121474 - Mega Hiệp Phú</t>
  </si>
  <si>
    <t>00008651</t>
  </si>
  <si>
    <t>25317571</t>
  </si>
  <si>
    <t>00008652</t>
  </si>
  <si>
    <t>24289140</t>
  </si>
  <si>
    <t>00008653</t>
  </si>
  <si>
    <t>22319062</t>
  </si>
  <si>
    <t>00008654</t>
  </si>
  <si>
    <t>20344952</t>
  </si>
  <si>
    <t>00008655</t>
  </si>
  <si>
    <t>16402265</t>
  </si>
  <si>
    <t>00008656</t>
  </si>
  <si>
    <t>15088961</t>
  </si>
  <si>
    <t>00008657</t>
  </si>
  <si>
    <t>25318783</t>
  </si>
  <si>
    <t>00008658</t>
  </si>
  <si>
    <t>24290450</t>
  </si>
  <si>
    <t>00008659</t>
  </si>
  <si>
    <t>23199700</t>
  </si>
  <si>
    <t>00008660</t>
  </si>
  <si>
    <t>17168261</t>
  </si>
  <si>
    <t>00008661</t>
  </si>
  <si>
    <t>16403761</t>
  </si>
  <si>
    <t>00008662</t>
  </si>
  <si>
    <t>15090533</t>
  </si>
  <si>
    <t>00008663</t>
  </si>
  <si>
    <t>14076654</t>
  </si>
  <si>
    <t>00008664</t>
  </si>
  <si>
    <t>14078741</t>
  </si>
  <si>
    <t>00008665</t>
  </si>
  <si>
    <t>26367100</t>
  </si>
  <si>
    <t>00008666</t>
  </si>
  <si>
    <t>13219893</t>
  </si>
  <si>
    <t>00009019</t>
  </si>
  <si>
    <t>25319825</t>
  </si>
  <si>
    <t>00009020</t>
  </si>
  <si>
    <t>15091622</t>
  </si>
  <si>
    <t>00009021</t>
  </si>
  <si>
    <t>12124372 - Mega Hiệp Phú</t>
  </si>
  <si>
    <t>00009022</t>
  </si>
  <si>
    <t>Mega An Phú-10197729</t>
  </si>
  <si>
    <t>CHI NHÁNH CÔNG TY TNHH MM MEGA MARKET ( VIỆT NAM) TẠI TỈNH NGHỆ AN</t>
  </si>
  <si>
    <t>0302249586-013</t>
  </si>
  <si>
    <t>00010480</t>
  </si>
  <si>
    <t>29159395 - Mega Hưng Phú</t>
  </si>
  <si>
    <t>00010481</t>
  </si>
  <si>
    <t>17168935</t>
  </si>
  <si>
    <t>00010482</t>
  </si>
  <si>
    <t>27311198</t>
  </si>
  <si>
    <t>00010483</t>
  </si>
  <si>
    <t>25321308</t>
  </si>
  <si>
    <t>00010484</t>
  </si>
  <si>
    <t>22322670</t>
  </si>
  <si>
    <t>00010485</t>
  </si>
  <si>
    <t>21210823</t>
  </si>
  <si>
    <t>00010486</t>
  </si>
  <si>
    <t>20348762</t>
  </si>
  <si>
    <t>00010487</t>
  </si>
  <si>
    <t>17171050</t>
  </si>
  <si>
    <t>00010488</t>
  </si>
  <si>
    <t>16406877</t>
  </si>
  <si>
    <t>00010489</t>
  </si>
  <si>
    <t>15093068</t>
  </si>
  <si>
    <t>00010490</t>
  </si>
  <si>
    <t>28310702</t>
  </si>
  <si>
    <t>00010491</t>
  </si>
  <si>
    <t>27311942</t>
  </si>
  <si>
    <t>00010492</t>
  </si>
  <si>
    <t>19369518</t>
  </si>
  <si>
    <t>00010493</t>
  </si>
  <si>
    <t>11168083 - Mega Bình Phú</t>
  </si>
  <si>
    <t>00010494</t>
  </si>
  <si>
    <t>12127235 - Mega Hiệp Phú</t>
  </si>
  <si>
    <t>00010495</t>
  </si>
  <si>
    <t>14080141 - Mega Hoàng Mai</t>
  </si>
  <si>
    <t>00010496</t>
  </si>
  <si>
    <t>14080913 - Mega Hoàng Mai</t>
  </si>
  <si>
    <t>00010497</t>
  </si>
  <si>
    <t>14078179 - Mega Hoàng Mai</t>
  </si>
  <si>
    <t>00010498</t>
  </si>
  <si>
    <t>13222719 - Mega Thăng Long</t>
  </si>
  <si>
    <t>00010499</t>
  </si>
  <si>
    <t>14080816 - Mega Hoàng Mai</t>
  </si>
  <si>
    <t>00010500</t>
  </si>
  <si>
    <t>26370979 - Mega Hà Đông</t>
  </si>
  <si>
    <t>00010501</t>
  </si>
  <si>
    <t>26370368 - Mega Hà Đông</t>
  </si>
  <si>
    <t>00011265</t>
  </si>
  <si>
    <t>16407983</t>
  </si>
  <si>
    <t>00011266</t>
  </si>
  <si>
    <t>22324278 ( ĐON HÀNG ĐẶT NGÀY 01-03-2023 CÓ KM )</t>
  </si>
  <si>
    <t>00011267</t>
  </si>
  <si>
    <t>21211194</t>
  </si>
  <si>
    <t>00011268</t>
  </si>
  <si>
    <t>17172370</t>
  </si>
  <si>
    <t>00013157</t>
  </si>
  <si>
    <t>18141717</t>
  </si>
  <si>
    <t>00013160</t>
  </si>
  <si>
    <t>21211824 ( GIAO QUA CHÀNH XE VÌ KHÁCH ĐẶT)</t>
  </si>
  <si>
    <t>00013161</t>
  </si>
  <si>
    <t>24294867</t>
  </si>
  <si>
    <t>00013162</t>
  </si>
  <si>
    <t>21212486</t>
  </si>
  <si>
    <t>00013163</t>
  </si>
  <si>
    <t>10201289 - Mega An Phú</t>
  </si>
  <si>
    <t>00013164</t>
  </si>
  <si>
    <t>13225152 - Mega Thăng Long</t>
  </si>
  <si>
    <t>00013165</t>
  </si>
  <si>
    <t>90903766 - Mega Thanh Xuân</t>
  </si>
  <si>
    <t>00013166</t>
  </si>
  <si>
    <t>13224751 - Mega Thăng Long</t>
  </si>
  <si>
    <t>00013167</t>
  </si>
  <si>
    <t>13224849 - Mega Thăng Long</t>
  </si>
  <si>
    <t>00013194</t>
  </si>
  <si>
    <t>12129909 - Mega Hiệp Phú</t>
  </si>
  <si>
    <t>00013195</t>
  </si>
  <si>
    <t>27314275</t>
  </si>
  <si>
    <t>00013196</t>
  </si>
  <si>
    <t>28314330</t>
  </si>
  <si>
    <t>00013197</t>
  </si>
  <si>
    <t>25324086</t>
  </si>
  <si>
    <t>00013198</t>
  </si>
  <si>
    <t>20351740</t>
  </si>
  <si>
    <t>00013199</t>
  </si>
  <si>
    <t>17175916</t>
  </si>
  <si>
    <t>00013200</t>
  </si>
  <si>
    <t>16410652</t>
  </si>
  <si>
    <t>00013201</t>
  </si>
  <si>
    <t>15096894</t>
  </si>
  <si>
    <t>00013202</t>
  </si>
  <si>
    <t>15096645</t>
  </si>
  <si>
    <t>00014840</t>
  </si>
  <si>
    <t>25325468</t>
  </si>
  <si>
    <t>00014841</t>
  </si>
  <si>
    <t>23205057</t>
  </si>
  <si>
    <t>00014842</t>
  </si>
  <si>
    <t>22327831</t>
  </si>
  <si>
    <t>00014843</t>
  </si>
  <si>
    <t>16412576</t>
  </si>
  <si>
    <t>00014844</t>
  </si>
  <si>
    <t>18143577</t>
  </si>
  <si>
    <t>00014845</t>
  </si>
  <si>
    <t>29162129 - Mega Hưng Phú</t>
  </si>
  <si>
    <t>00014846</t>
  </si>
  <si>
    <t>10204861 - Mega An Phú</t>
  </si>
  <si>
    <t>00014847</t>
  </si>
  <si>
    <t>10206798</t>
  </si>
  <si>
    <t>00014848</t>
  </si>
  <si>
    <t>11173631 - Mega Bình Phú</t>
  </si>
  <si>
    <t>00014849</t>
  </si>
  <si>
    <t>11174198 - Mega Bình Phú</t>
  </si>
  <si>
    <t>00014850</t>
  </si>
  <si>
    <t>11173964 - Mega Bình Phú</t>
  </si>
  <si>
    <t>00014851</t>
  </si>
  <si>
    <t>19373558</t>
  </si>
  <si>
    <t>00014852</t>
  </si>
  <si>
    <t>19373656</t>
  </si>
  <si>
    <t>00014853</t>
  </si>
  <si>
    <t>19373508</t>
  </si>
  <si>
    <t>00014854</t>
  </si>
  <si>
    <t>12132793 - Mega Hiệp Phú</t>
  </si>
  <si>
    <t>00014855</t>
  </si>
  <si>
    <t>12132881 - Mega Hiệp Phú</t>
  </si>
  <si>
    <t>00014856</t>
  </si>
  <si>
    <t>14085814 - Mega Hoàng Mai</t>
  </si>
  <si>
    <t>00014857</t>
  </si>
  <si>
    <t>14085720 - Mega Hoàng Mai</t>
  </si>
  <si>
    <t>00014858</t>
  </si>
  <si>
    <t>13229084 - Mega Thăng Long</t>
  </si>
  <si>
    <t>00014859</t>
  </si>
  <si>
    <t>26376150 - Mega Hà Đông</t>
  </si>
  <si>
    <t>00014860</t>
  </si>
  <si>
    <t>26376419 - Mega Hà Đông</t>
  </si>
  <si>
    <t>00014861</t>
  </si>
  <si>
    <t>26373867 - Mega Hà Đông</t>
  </si>
  <si>
    <t>00015705</t>
  </si>
  <si>
    <t>15099206</t>
  </si>
  <si>
    <t>00015706</t>
  </si>
  <si>
    <t>15099450</t>
  </si>
  <si>
    <t>00015707</t>
  </si>
  <si>
    <t>16413585</t>
  </si>
  <si>
    <t>00015708</t>
  </si>
  <si>
    <t>20354100</t>
  </si>
  <si>
    <t>00015709</t>
  </si>
  <si>
    <t>24297736</t>
  </si>
  <si>
    <t>00015710</t>
  </si>
  <si>
    <t>25326408</t>
  </si>
  <si>
    <t>00015711</t>
  </si>
  <si>
    <t>28316136</t>
  </si>
  <si>
    <t>00015712</t>
  </si>
  <si>
    <t>17179185</t>
  </si>
  <si>
    <t>00015713</t>
  </si>
  <si>
    <t>25231094</t>
  </si>
  <si>
    <t>00015714</t>
  </si>
  <si>
    <t>27238722</t>
  </si>
  <si>
    <t>00015715</t>
  </si>
  <si>
    <t>20252702</t>
  </si>
  <si>
    <t>00015716</t>
  </si>
  <si>
    <t>28256017</t>
  </si>
  <si>
    <t>00015717</t>
  </si>
  <si>
    <t>25269261</t>
  </si>
  <si>
    <t>00015718</t>
  </si>
  <si>
    <t>25269364</t>
  </si>
  <si>
    <t>00015719</t>
  </si>
  <si>
    <t>22277844</t>
  </si>
  <si>
    <t>00015720</t>
  </si>
  <si>
    <t>20293537</t>
  </si>
  <si>
    <t>00015721</t>
  </si>
  <si>
    <t>15012701</t>
  </si>
  <si>
    <t>00015722</t>
  </si>
  <si>
    <t>15043397</t>
  </si>
  <si>
    <t>00015723</t>
  </si>
  <si>
    <t>15043657</t>
  </si>
  <si>
    <t>00015724</t>
  </si>
  <si>
    <t>13129281 - Mega Thăng Long(2022)</t>
  </si>
  <si>
    <t>00015730</t>
  </si>
  <si>
    <t>10208391 - Mega An Phú</t>
  </si>
  <si>
    <t>00015732</t>
  </si>
  <si>
    <t>21215183 ( giao chành xe)</t>
  </si>
  <si>
    <t>00015733</t>
  </si>
  <si>
    <t>16410927</t>
  </si>
  <si>
    <t>00016741</t>
  </si>
  <si>
    <t>14088203</t>
  </si>
  <si>
    <t>00016742</t>
  </si>
  <si>
    <t>14088250</t>
  </si>
  <si>
    <t>00016743</t>
  </si>
  <si>
    <t>14088540</t>
  </si>
  <si>
    <t>00016744</t>
  </si>
  <si>
    <t>26378159</t>
  </si>
  <si>
    <t>00016745</t>
  </si>
  <si>
    <t>14089346</t>
  </si>
  <si>
    <t>00016746</t>
  </si>
  <si>
    <t>18144542</t>
  </si>
  <si>
    <t>00016747</t>
  </si>
  <si>
    <t>20355734</t>
  </si>
  <si>
    <t>00016748</t>
  </si>
  <si>
    <t>16415222</t>
  </si>
  <si>
    <t>00016749</t>
  </si>
  <si>
    <t>21215809</t>
  </si>
  <si>
    <t>00016750</t>
  </si>
  <si>
    <t>22329490</t>
  </si>
  <si>
    <t>00016751</t>
  </si>
  <si>
    <t>28317668</t>
  </si>
  <si>
    <t>00016752</t>
  </si>
  <si>
    <t>25328714</t>
  </si>
  <si>
    <t>00016754</t>
  </si>
  <si>
    <t>22330232</t>
  </si>
  <si>
    <t>00016755</t>
  </si>
  <si>
    <t>27318739</t>
  </si>
  <si>
    <t>00017503</t>
  </si>
  <si>
    <t>19377162</t>
  </si>
  <si>
    <t>00017504</t>
  </si>
  <si>
    <t>12136041</t>
  </si>
  <si>
    <t>00018690</t>
  </si>
  <si>
    <t>50988210</t>
  </si>
  <si>
    <t>00018691</t>
  </si>
  <si>
    <t>29164422</t>
  </si>
  <si>
    <t>00018692</t>
  </si>
  <si>
    <t>11179683</t>
  </si>
  <si>
    <t>00018693</t>
  </si>
  <si>
    <t>11179991</t>
  </si>
  <si>
    <t>00018694</t>
  </si>
  <si>
    <t>18149591</t>
  </si>
  <si>
    <t>00018695</t>
  </si>
  <si>
    <t>15103633</t>
  </si>
  <si>
    <t>00018697</t>
  </si>
  <si>
    <t>15103732</t>
  </si>
  <si>
    <t>00018699</t>
  </si>
  <si>
    <t>17182705</t>
  </si>
  <si>
    <t>00018700</t>
  </si>
  <si>
    <t>28320264</t>
  </si>
  <si>
    <t>00018702</t>
  </si>
  <si>
    <t>20356620</t>
  </si>
  <si>
    <t>00018703</t>
  </si>
  <si>
    <t>20356376</t>
  </si>
  <si>
    <t>00018704</t>
  </si>
  <si>
    <t>16415945</t>
  </si>
  <si>
    <t>00018705</t>
  </si>
  <si>
    <t>10211608</t>
  </si>
  <si>
    <t>00018706</t>
  </si>
  <si>
    <t>10211867</t>
  </si>
  <si>
    <t>00018758</t>
  </si>
  <si>
    <t>10215276</t>
  </si>
  <si>
    <t>00018759</t>
  </si>
  <si>
    <t>10215552</t>
  </si>
  <si>
    <t>00018760</t>
  </si>
  <si>
    <t>16419056</t>
  </si>
  <si>
    <t>00018761</t>
  </si>
  <si>
    <t>20358732</t>
  </si>
  <si>
    <t>00018762</t>
  </si>
  <si>
    <t>25330804</t>
  </si>
  <si>
    <t>00018763</t>
  </si>
  <si>
    <t>27321011</t>
  </si>
  <si>
    <t>00018764</t>
  </si>
  <si>
    <t>28320846</t>
  </si>
  <si>
    <t>00018765</t>
  </si>
  <si>
    <t>18151455</t>
  </si>
  <si>
    <t>00018766</t>
  </si>
  <si>
    <t>13237335</t>
  </si>
  <si>
    <t>00018767</t>
  </si>
  <si>
    <t>13237724</t>
  </si>
  <si>
    <t>00019053</t>
  </si>
  <si>
    <t>90311519</t>
  </si>
  <si>
    <t>00019054</t>
  </si>
  <si>
    <t>14094194</t>
  </si>
  <si>
    <t>00019055</t>
  </si>
  <si>
    <t>14094464</t>
  </si>
  <si>
    <t>00000001</t>
  </si>
  <si>
    <t>00000076</t>
  </si>
  <si>
    <t>00000021</t>
  </si>
  <si>
    <t>00000023</t>
  </si>
  <si>
    <t>00000018</t>
  </si>
  <si>
    <t>00000025</t>
  </si>
  <si>
    <t>00000038</t>
  </si>
  <si>
    <t>00000039</t>
  </si>
  <si>
    <t>00000036</t>
  </si>
  <si>
    <t>00000041</t>
  </si>
  <si>
    <t>00000490</t>
  </si>
  <si>
    <t>00000061</t>
  </si>
  <si>
    <t>00000462</t>
  </si>
  <si>
    <t>00000073</t>
  </si>
  <si>
    <t>00000683</t>
  </si>
  <si>
    <t>00000071</t>
  </si>
  <si>
    <t>00000052</t>
  </si>
  <si>
    <t>00000078</t>
  </si>
  <si>
    <t>00000045</t>
  </si>
  <si>
    <t>00000145</t>
  </si>
  <si>
    <t>00000019</t>
  </si>
  <si>
    <t>00000075</t>
  </si>
  <si>
    <t>00000058</t>
  </si>
  <si>
    <t>00000050</t>
  </si>
  <si>
    <t>00000056</t>
  </si>
  <si>
    <t>00000051</t>
  </si>
  <si>
    <t>00000108</t>
  </si>
  <si>
    <t>00000149</t>
  </si>
  <si>
    <t>00000098</t>
  </si>
  <si>
    <t>00000080</t>
  </si>
  <si>
    <t>00000104</t>
  </si>
  <si>
    <t>00000127</t>
  </si>
  <si>
    <t>Hàng trả</t>
  </si>
  <si>
    <t>Hàng trả - phiếu MH000474</t>
  </si>
  <si>
    <t>Hàng trả - CAN DATE</t>
  </si>
  <si>
    <t>Hàng trả - phiếu MH000591</t>
  </si>
  <si>
    <t>Hàng trả - NHƯ ĐÃ THỎA THUẬN</t>
  </si>
  <si>
    <t>Hàng trả - phiếu MH000170</t>
  </si>
  <si>
    <t>00002353</t>
  </si>
  <si>
    <t>10970</t>
  </si>
  <si>
    <t>10969</t>
  </si>
  <si>
    <t>10968</t>
  </si>
  <si>
    <t>10967</t>
  </si>
  <si>
    <t>10966</t>
  </si>
  <si>
    <t>10965</t>
  </si>
  <si>
    <t>00001629</t>
  </si>
  <si>
    <t>00006568</t>
  </si>
  <si>
    <t>00006567</t>
  </si>
  <si>
    <t xml:space="preserve"> 00006566</t>
  </si>
  <si>
    <t>00006565</t>
  </si>
  <si>
    <t>00006564</t>
  </si>
  <si>
    <t>00006563</t>
  </si>
  <si>
    <t>00000587</t>
  </si>
  <si>
    <t>00002190</t>
  </si>
  <si>
    <t>00001567</t>
  </si>
  <si>
    <t>00001027</t>
  </si>
  <si>
    <t>00000943</t>
  </si>
  <si>
    <t>00000696</t>
  </si>
  <si>
    <t>00000530</t>
  </si>
  <si>
    <t>Hỗ trợ phí vận chuyển T2/2023 theo HD 2353</t>
  </si>
  <si>
    <t>Hỗ trợ cung cấp thông tin 0.5% theo HD 10970</t>
  </si>
  <si>
    <t>HỖ TRỢ TRƯNG BÀY SẢN PHẨM 2% theo HD 10969</t>
  </si>
  <si>
    <t>HỖ TRỢ NHÓM HÀNG TRỌNG ĐIỂM 3.5% theo HD 10968</t>
  </si>
  <si>
    <t>HỖ TRỢ CÙNG HỢP TÁC 2.25%  theo HD 10967</t>
  </si>
  <si>
    <t>HỖ TRỢ TIẾP THỊ 5.3%  theo HD 10966</t>
  </si>
  <si>
    <t>Hỗ trợ thêm 1%  theo HD 10965</t>
  </si>
  <si>
    <t>Hỗ trợ phí vận chuyển T01/2023 theo HD 1629</t>
  </si>
  <si>
    <t>HỖ TRỢ CUNG CẤP THÔNG TIN 0.5%  theo HD 6568</t>
  </si>
  <si>
    <t>HỖ TRỢ TRƯNG BÀY SẢN PHẨM 2%  theo HD 6567</t>
  </si>
  <si>
    <t>HỖ TRỢ NHÓM HÀNG TRỌNG ĐIỂM 3.5%  theo HD 6566</t>
  </si>
  <si>
    <t>HỖ TRỢ CÙNG HỢP TÁC 2.25%  theo HD 6565</t>
  </si>
  <si>
    <t>HỖ TRỢ TIẾP THỊ 5.3% theo HD 6564</t>
  </si>
  <si>
    <t>HỖ TRỢ THÊM 1%  theo HD 6563</t>
  </si>
  <si>
    <t>Hỗ trợ phí vận chuyển T12/2022  theo HD 587</t>
  </si>
  <si>
    <t>Hỗ trợ cung cấp thông tin 0.5%  HD 2190</t>
  </si>
  <si>
    <t>Hỗ trợ thêm 1%  theo HD 1567</t>
  </si>
  <si>
    <t>Hỗ trợ trưng bày sản phẩm 2%  theo HD 1027</t>
  </si>
  <si>
    <t>Hỗ trợ cùng hợp tác 2.25%  theo HD 943</t>
  </si>
  <si>
    <t>Hỗ trợ nhóm hàng trọng điểm 3.5%  theo HD 696</t>
  </si>
  <si>
    <t>Hỗ trợ tiếp thị 5.3%  HD 530</t>
  </si>
  <si>
    <t>Ngày đến hạn thanh toán</t>
  </si>
  <si>
    <t>KH thanh toán</t>
  </si>
  <si>
    <t>Chênh lệch</t>
  </si>
  <si>
    <t>Ngày KH thanh toán</t>
  </si>
  <si>
    <t>00000181</t>
  </si>
  <si>
    <t>00000185</t>
  </si>
  <si>
    <t>00000126</t>
  </si>
  <si>
    <t>00000150</t>
  </si>
  <si>
    <t>Hàng trả - Mega Cần Thơ</t>
  </si>
  <si>
    <t>Hàng trả - phiếu MH000506</t>
  </si>
  <si>
    <t>Hàng trả - phiếu MH000507</t>
  </si>
  <si>
    <t>Hàng trả - Mega Vũng Tàu</t>
  </si>
  <si>
    <t>Hàng trả - phiếu MH000509</t>
  </si>
  <si>
    <t>Thành tiền</t>
  </si>
  <si>
    <t>25a</t>
  </si>
  <si>
    <t>61a</t>
  </si>
  <si>
    <t>56a</t>
  </si>
  <si>
    <t>80a</t>
  </si>
  <si>
    <t>HỖ TRỢ NHÓM HÀNG TRỌNG ĐIỂM 3.5% theo HD 16278</t>
  </si>
  <si>
    <t>HỖ TRỢ TRƯNG BÀY SẢN PHẨM 2% theo HD 16279</t>
  </si>
  <si>
    <t>Hỗ trợ thêm 1%  theo HD 14922</t>
  </si>
  <si>
    <t>Hỗ trợ cung cấp thông tin 0.5% theo HD 14864</t>
  </si>
  <si>
    <t>HỖ TRỢ TIẾP THỊ 5.3%  theo HD 16276</t>
  </si>
  <si>
    <t>HỖ TRỢ CÙNG HỢP TÁC 2.25%  theo HD 16277</t>
  </si>
  <si>
    <t>Hỗ trợ phí vận chuyển T3/2023 theo HD 3347</t>
  </si>
  <si>
    <t>00016278</t>
  </si>
  <si>
    <t>00016279</t>
  </si>
  <si>
    <t>00014922</t>
  </si>
  <si>
    <t>00014864</t>
  </si>
  <si>
    <t>00016276</t>
  </si>
  <si>
    <t>00016277</t>
  </si>
  <si>
    <t>00003347</t>
  </si>
  <si>
    <t>Hàng trả - Mega Biên Hòa</t>
  </si>
  <si>
    <t>Hàng trả - phiếu MH000517</t>
  </si>
  <si>
    <t>Hàng trả - Mega Hà Nội</t>
  </si>
  <si>
    <t>Hàng trả - Mega An Giang</t>
  </si>
  <si>
    <t>Hàng trả - Mega Đắk Lắk</t>
  </si>
  <si>
    <t>00000095</t>
  </si>
  <si>
    <t>00000154</t>
  </si>
  <si>
    <t>00000116</t>
  </si>
  <si>
    <t>00000234</t>
  </si>
  <si>
    <t>00000161</t>
  </si>
  <si>
    <t>00000117</t>
  </si>
  <si>
    <t>00000122</t>
  </si>
  <si>
    <t>1K23TDL</t>
  </si>
  <si>
    <t>1K23TVU</t>
  </si>
  <si>
    <t>1K23THA</t>
  </si>
  <si>
    <t>00000172</t>
  </si>
  <si>
    <t>Hàng trả - Mega Hà Nội phiếu MH000700</t>
  </si>
  <si>
    <t>1K23THL</t>
  </si>
  <si>
    <t>1K23TKG</t>
  </si>
  <si>
    <t>Hàng trả - Mega Kiên Giang - phiếu MH000518</t>
  </si>
  <si>
    <t>00000247</t>
  </si>
  <si>
    <t>00020177</t>
  </si>
  <si>
    <t>19381406</t>
  </si>
  <si>
    <t>00020178</t>
  </si>
  <si>
    <t>15106479</t>
  </si>
  <si>
    <t>00020179</t>
  </si>
  <si>
    <t>22334926</t>
  </si>
  <si>
    <t>00020180</t>
  </si>
  <si>
    <t>17186942</t>
  </si>
  <si>
    <t>00020181</t>
  </si>
  <si>
    <t>11183065</t>
  </si>
  <si>
    <t>00020182</t>
  </si>
  <si>
    <t>12141800</t>
  </si>
  <si>
    <t>00020183</t>
  </si>
  <si>
    <t>12142203</t>
  </si>
  <si>
    <t>00020184</t>
  </si>
  <si>
    <t>13240084</t>
  </si>
  <si>
    <t>00020185</t>
  </si>
  <si>
    <t>13240965</t>
  </si>
  <si>
    <t>00020186</t>
  </si>
  <si>
    <t>26385892</t>
  </si>
  <si>
    <t>00020479</t>
  </si>
  <si>
    <t>50989153</t>
  </si>
  <si>
    <t>00020480</t>
  </si>
  <si>
    <t>16421862</t>
  </si>
  <si>
    <t>00020481</t>
  </si>
  <si>
    <t>24304654</t>
  </si>
  <si>
    <t>00020482</t>
  </si>
  <si>
    <t>27324142</t>
  </si>
  <si>
    <t>00020483</t>
  </si>
  <si>
    <t>20361443</t>
  </si>
  <si>
    <t>00020484</t>
  </si>
  <si>
    <t>22335483</t>
  </si>
  <si>
    <t>00020498</t>
  </si>
  <si>
    <t>10219221</t>
  </si>
  <si>
    <t>00020499</t>
  </si>
  <si>
    <t>10216418</t>
  </si>
  <si>
    <t>00020604</t>
  </si>
  <si>
    <t/>
  </si>
  <si>
    <t>00020605</t>
  </si>
  <si>
    <t>00020606</t>
  </si>
  <si>
    <t>00020607</t>
  </si>
  <si>
    <t>00022032</t>
  </si>
  <si>
    <t>00022033</t>
  </si>
  <si>
    <t>11185117</t>
  </si>
  <si>
    <t>00022034</t>
  </si>
  <si>
    <t>18155630</t>
  </si>
  <si>
    <t>00022035</t>
  </si>
  <si>
    <t>16423396</t>
  </si>
  <si>
    <t>00022036</t>
  </si>
  <si>
    <t>16423557</t>
  </si>
  <si>
    <t>00022037</t>
  </si>
  <si>
    <t>20362920</t>
  </si>
  <si>
    <t>00022038</t>
  </si>
  <si>
    <t>22337327</t>
  </si>
  <si>
    <t>00022039</t>
  </si>
  <si>
    <t>24306056</t>
  </si>
  <si>
    <t>00022040</t>
  </si>
  <si>
    <t>12144845</t>
  </si>
  <si>
    <t>00022041</t>
  </si>
  <si>
    <t>11186045</t>
  </si>
  <si>
    <t>00022042</t>
  </si>
  <si>
    <t>12145211</t>
  </si>
  <si>
    <t>00022045</t>
  </si>
  <si>
    <t>13242151</t>
  </si>
  <si>
    <t>00022046</t>
  </si>
  <si>
    <t>14096121</t>
  </si>
  <si>
    <t>00022180</t>
  </si>
  <si>
    <t>15110161</t>
  </si>
  <si>
    <t>00022181</t>
  </si>
  <si>
    <t>17190462</t>
  </si>
  <si>
    <t>00022182</t>
  </si>
  <si>
    <t>22337887</t>
  </si>
  <si>
    <t>00022183</t>
  </si>
  <si>
    <t>22338310</t>
  </si>
  <si>
    <t>00022184</t>
  </si>
  <si>
    <t>24306895</t>
  </si>
  <si>
    <t>00022185</t>
  </si>
  <si>
    <t>25335484</t>
  </si>
  <si>
    <t>00022186</t>
  </si>
  <si>
    <t>27326618</t>
  </si>
  <si>
    <t>00022187</t>
  </si>
  <si>
    <t>28326076</t>
  </si>
  <si>
    <t>00023404</t>
  </si>
  <si>
    <t>00023405</t>
  </si>
  <si>
    <t>19385051</t>
  </si>
  <si>
    <t>00023406</t>
  </si>
  <si>
    <t>10221235</t>
  </si>
  <si>
    <t>00023407</t>
  </si>
  <si>
    <t>10222868</t>
  </si>
  <si>
    <t>00023408</t>
  </si>
  <si>
    <t>19386605</t>
  </si>
  <si>
    <t>00023409</t>
  </si>
  <si>
    <t>18159296</t>
  </si>
  <si>
    <t>00023410</t>
  </si>
  <si>
    <t>12147912</t>
  </si>
  <si>
    <t>00023411</t>
  </si>
  <si>
    <t>11188732</t>
  </si>
  <si>
    <t>00023412</t>
  </si>
  <si>
    <t>27327514</t>
  </si>
  <si>
    <t>00023413</t>
  </si>
  <si>
    <t>23213768</t>
  </si>
  <si>
    <t>00023414</t>
  </si>
  <si>
    <t>20365332</t>
  </si>
  <si>
    <t>00023415</t>
  </si>
  <si>
    <t>16426394</t>
  </si>
  <si>
    <t>00023416</t>
  </si>
  <si>
    <t>15111840</t>
  </si>
  <si>
    <t>00023417</t>
  </si>
  <si>
    <t>22339889</t>
  </si>
  <si>
    <t>00023420</t>
  </si>
  <si>
    <t>90314340</t>
  </si>
  <si>
    <t>00023421</t>
  </si>
  <si>
    <t>26386858</t>
  </si>
  <si>
    <t>00023422</t>
  </si>
  <si>
    <t>90314767</t>
  </si>
  <si>
    <t>00023423</t>
  </si>
  <si>
    <t>14098662</t>
  </si>
  <si>
    <t>00023424</t>
  </si>
  <si>
    <t>13245693</t>
  </si>
  <si>
    <t>00023425</t>
  </si>
  <si>
    <t>90317029</t>
  </si>
  <si>
    <t>00023490</t>
  </si>
  <si>
    <t>00023491</t>
  </si>
  <si>
    <t>00023492</t>
  </si>
  <si>
    <t>00023497</t>
  </si>
  <si>
    <t>00023498</t>
  </si>
  <si>
    <t>00023577</t>
  </si>
  <si>
    <t>10224313</t>
  </si>
  <si>
    <t>00023578</t>
  </si>
  <si>
    <t>10226536</t>
  </si>
  <si>
    <t>00023580</t>
  </si>
  <si>
    <t>12148286</t>
  </si>
  <si>
    <t>00023581</t>
  </si>
  <si>
    <t>50989971</t>
  </si>
  <si>
    <t>00023582</t>
  </si>
  <si>
    <t>11190337</t>
  </si>
  <si>
    <t>00023585</t>
  </si>
  <si>
    <t>12149515</t>
  </si>
  <si>
    <t>00023586</t>
  </si>
  <si>
    <t>19386653</t>
  </si>
  <si>
    <t>00023587</t>
  </si>
  <si>
    <t>19386785</t>
  </si>
  <si>
    <t>00023588</t>
  </si>
  <si>
    <t>19387758</t>
  </si>
  <si>
    <t>00023589</t>
  </si>
  <si>
    <t>19389013</t>
  </si>
  <si>
    <t>00023590</t>
  </si>
  <si>
    <t>19389026</t>
  </si>
  <si>
    <t>00023591</t>
  </si>
  <si>
    <t>16427460</t>
  </si>
  <si>
    <t>00023592</t>
  </si>
  <si>
    <t>17193595</t>
  </si>
  <si>
    <t>00023593</t>
  </si>
  <si>
    <t>20366260</t>
  </si>
  <si>
    <t>00023594</t>
  </si>
  <si>
    <t>20366805</t>
  </si>
  <si>
    <t>00023595</t>
  </si>
  <si>
    <t>22340375</t>
  </si>
  <si>
    <t>00023596</t>
  </si>
  <si>
    <t>27328673</t>
  </si>
  <si>
    <t>00023597</t>
  </si>
  <si>
    <t>25338724</t>
  </si>
  <si>
    <t>00023598</t>
  </si>
  <si>
    <t>17194754</t>
  </si>
  <si>
    <t>00023599</t>
  </si>
  <si>
    <t>28329414</t>
  </si>
  <si>
    <t>00025134</t>
  </si>
  <si>
    <t>Xuất lại hóa đơn thay thế cho hóa đơn số 25846</t>
  </si>
  <si>
    <t>00025135</t>
  </si>
  <si>
    <t>Xuất hóa đơn thay thế cho hóa đơn số 25876</t>
  </si>
  <si>
    <t>00025136</t>
  </si>
  <si>
    <t>Xuất hóa đơn thay thế cho hóa đơn số 25884</t>
  </si>
  <si>
    <t>00025137</t>
  </si>
  <si>
    <t>Xuất hóa đơn thay thế cho hóa đơn số 25879 và 47772</t>
  </si>
  <si>
    <t>00025138</t>
  </si>
  <si>
    <t>Xuất hóa đơn thay thế cho hóa đơn số 37960</t>
  </si>
  <si>
    <t>00025139</t>
  </si>
  <si>
    <t>Xuất hóa đơn thay thế cho hóa đơn số 46731</t>
  </si>
  <si>
    <t>00025140</t>
  </si>
  <si>
    <t>Xuất hóa đơn thay thế cho hóa đơn số 46758</t>
  </si>
  <si>
    <t>00025141</t>
  </si>
  <si>
    <t>Xuất hóa đơn thay thế cho hóa đơn số 46759</t>
  </si>
  <si>
    <t>00025142</t>
  </si>
  <si>
    <t>Xuất hóa đơn thay thế cho hóa đơn số 46768</t>
  </si>
  <si>
    <t>00025143</t>
  </si>
  <si>
    <t>Xuất hóa đơn thay thế cho hóa đơn số 46812</t>
  </si>
  <si>
    <t>00025144</t>
  </si>
  <si>
    <t>Xuất hóa đơn thay thế cho hóa đơn số 46739</t>
  </si>
  <si>
    <t>00025145</t>
  </si>
  <si>
    <t>Xuất hóa đơn thay thế cho hóa đơn số 47585</t>
  </si>
  <si>
    <t>00025146</t>
  </si>
  <si>
    <t>Xuất hóa đơn thay thế cho hóa đơn số 46818</t>
  </si>
  <si>
    <t>00025147</t>
  </si>
  <si>
    <t>Xuất hóa đơn thay thế cho hóa đơn số 47583</t>
  </si>
  <si>
    <t>00025148</t>
  </si>
  <si>
    <t>Xuất hóa đơn thay thế cho hóa đơn số 47586</t>
  </si>
  <si>
    <t>00025149</t>
  </si>
  <si>
    <t>Xuất hóa đơn thay thế cho hóa đơn số 49519</t>
  </si>
  <si>
    <t>00025150</t>
  </si>
  <si>
    <t>Xuất hóa đơn thay thế cho hóa đơn số 50854</t>
  </si>
  <si>
    <t>00025151</t>
  </si>
  <si>
    <t>Xuất hóa đơn thay thế cho hóa đơn số 55510</t>
  </si>
  <si>
    <t>00025152</t>
  </si>
  <si>
    <t>Xuất hóa đơn thay thế cho hóa đơn số 57643</t>
  </si>
  <si>
    <t>00025153</t>
  </si>
  <si>
    <t>Xuất hóa đơn thay thế cho hóa đơn số 57646</t>
  </si>
  <si>
    <t>00025154</t>
  </si>
  <si>
    <t>Xuất hóa đơn thay thế cho hóa đơn số 641</t>
  </si>
  <si>
    <t>00025155</t>
  </si>
  <si>
    <t>Xuất hóa đơn thay thế cho hóa đơn số 1368</t>
  </si>
  <si>
    <t>00025156</t>
  </si>
  <si>
    <t>Xuất hóa đơn thay thế cho hóa đơn số 1371</t>
  </si>
  <si>
    <t>00025157</t>
  </si>
  <si>
    <t>Xuất hóa đơn thay thế cho hóa đơn số 1379</t>
  </si>
  <si>
    <t>00025158</t>
  </si>
  <si>
    <t>Xuất hóa đơn thay thế hóa đơn số 1482</t>
  </si>
  <si>
    <t>00025159</t>
  </si>
  <si>
    <t>Xuất hóa đơn thay thế cho hóa đơn số 37668</t>
  </si>
  <si>
    <t>00025160</t>
  </si>
  <si>
    <t>Xuất hóa đơn thay thế cho hóa đơn số 37672</t>
  </si>
  <si>
    <t>00025161</t>
  </si>
  <si>
    <t>Xuất hóa đơn thay thế cho hóa đơn số 37679</t>
  </si>
  <si>
    <t>00025162</t>
  </si>
  <si>
    <t>Xuất hóa đơn thay thế cho hóa đơn số 37680</t>
  </si>
  <si>
    <t>00025163</t>
  </si>
  <si>
    <t>Xuất hóa đơn thay thế cho hóa đơn số 18241</t>
  </si>
  <si>
    <t>00025220</t>
  </si>
  <si>
    <t>10228155</t>
  </si>
  <si>
    <t>00025223</t>
  </si>
  <si>
    <t>18161462</t>
  </si>
  <si>
    <t>00025224</t>
  </si>
  <si>
    <t>16429120</t>
  </si>
  <si>
    <t>00025225</t>
  </si>
  <si>
    <t>16429158</t>
  </si>
  <si>
    <t>00025226</t>
  </si>
  <si>
    <t>17195217</t>
  </si>
  <si>
    <t>00025227</t>
  </si>
  <si>
    <t>20367862</t>
  </si>
  <si>
    <t>00025228</t>
  </si>
  <si>
    <t>24310643</t>
  </si>
  <si>
    <t>00025229</t>
  </si>
  <si>
    <t>28330662</t>
  </si>
  <si>
    <t>00025230</t>
  </si>
  <si>
    <t>28330711</t>
  </si>
  <si>
    <t>00025231</t>
  </si>
  <si>
    <t>11192367</t>
  </si>
  <si>
    <t>00025232</t>
  </si>
  <si>
    <t>14100190</t>
  </si>
  <si>
    <t>00025241</t>
  </si>
  <si>
    <t>00025242</t>
  </si>
  <si>
    <t>Xuất hóa đơn thay thế cho hóa đơn số 15722</t>
  </si>
  <si>
    <t>00025245</t>
  </si>
  <si>
    <t>16430473</t>
  </si>
  <si>
    <t>00025246</t>
  </si>
  <si>
    <t>24311211</t>
  </si>
  <si>
    <t>00025247</t>
  </si>
  <si>
    <t>24311486</t>
  </si>
  <si>
    <t>00025248</t>
  </si>
  <si>
    <t>22343251</t>
  </si>
  <si>
    <t>00025249</t>
  </si>
  <si>
    <t>27331131</t>
  </si>
  <si>
    <t>00025250</t>
  </si>
  <si>
    <t>15115730</t>
  </si>
  <si>
    <t>00025251</t>
  </si>
  <si>
    <t>25340068</t>
  </si>
  <si>
    <t>00025252</t>
  </si>
  <si>
    <t>21225613</t>
  </si>
  <si>
    <t>00025253</t>
  </si>
  <si>
    <t>26391148</t>
  </si>
  <si>
    <t>00025255</t>
  </si>
  <si>
    <t>26391786</t>
  </si>
  <si>
    <t>00025256</t>
  </si>
  <si>
    <t>26391721</t>
  </si>
  <si>
    <t>00025257</t>
  </si>
  <si>
    <t>14102213</t>
  </si>
  <si>
    <t>00025258</t>
  </si>
  <si>
    <t>26393215</t>
  </si>
  <si>
    <t>00025259</t>
  </si>
  <si>
    <t>13250873</t>
  </si>
  <si>
    <t>00025260</t>
  </si>
  <si>
    <t>14103665</t>
  </si>
  <si>
    <t>00025261</t>
  </si>
  <si>
    <t>26394958</t>
  </si>
  <si>
    <t>00025262</t>
  </si>
  <si>
    <t>13252274</t>
  </si>
  <si>
    <t>00025263</t>
  </si>
  <si>
    <t>13250154</t>
  </si>
  <si>
    <t>00025264</t>
  </si>
  <si>
    <t>90319563</t>
  </si>
  <si>
    <t>181a</t>
  </si>
  <si>
    <t>1K23TQU</t>
  </si>
  <si>
    <t>Hàng trả - Mega Bình Định</t>
  </si>
  <si>
    <t>1K23THB</t>
  </si>
  <si>
    <t>Hàng trả - Mega Hải Phòng</t>
  </si>
  <si>
    <t>1K23TMA</t>
  </si>
  <si>
    <t>1K23TDU</t>
  </si>
  <si>
    <t>Hàng trả - Mega Bình Dương</t>
  </si>
  <si>
    <t>1K23TKH</t>
  </si>
  <si>
    <t>Hàng trả - Mega Nha Trang</t>
  </si>
  <si>
    <t>Hàng trả - Mega Kiên Giang - phiếu MH000937</t>
  </si>
  <si>
    <t>Xuất hóa đơn cho CHI NHÁNH CÔNG TY TNHH MM MEGA MARKET (VIỆT NAM) TẠI THÀNH PHỐ HÀ NỘI</t>
  </si>
  <si>
    <t>Xuất hóa đơn thay thế cho hóa đơn số 57898</t>
  </si>
  <si>
    <t>Xuất hóa đơn thay thế cho hóa đơn số 57648</t>
  </si>
  <si>
    <t>Xuất hóa đơn thay thế cho hóa đơn số 41819</t>
  </si>
  <si>
    <t>Xuất hóa đơn thay thế cho hóa đơn số 46817</t>
  </si>
  <si>
    <t>Xuất hóa đơn thay thế cho hóa đơn số 57790</t>
  </si>
  <si>
    <t>Xuất hóa đơn thay thế cho hóa đơn số 46753</t>
  </si>
  <si>
    <t>Xuất hóa đơn thay thế cho hóa đơn số 46764</t>
  </si>
  <si>
    <t>Xuất hóa đơn thay thế cho hóa đơn số 46765</t>
  </si>
  <si>
    <t>Xuất hóa đơn thay thế cho hóa đơn số 49432</t>
  </si>
  <si>
    <t>Xuất hóa đơn thay thế cho hóa đơn số 50330</t>
  </si>
  <si>
    <t>Xuất hóa đơn thay thế cho hóa đơn số 53829</t>
  </si>
  <si>
    <t>Xuất hóa đơn thay thế cho hóa đơn số 55152</t>
  </si>
  <si>
    <t>Xuất hóa đơn thay thế cho hóa đơn số 56893</t>
  </si>
  <si>
    <t>Xuất hóa đơn thay thế cho hóa đơn số 832</t>
  </si>
  <si>
    <t>Xuất hóa đơn thay thế cho hóa đơn số 1370</t>
  </si>
  <si>
    <t>Xuất hóa đơn thay thế cho hóa đơn số 1372</t>
  </si>
  <si>
    <t>Xuất hóa đơn thay thế cho hóa đơn số 1373</t>
  </si>
  <si>
    <t>Xuất hóa đơn thay thế cho hóa đơn số 1374</t>
  </si>
  <si>
    <t>Xuất hóa đơn thay thế cho hóa đơn số 1375</t>
  </si>
  <si>
    <t>Xuất hóa đơn thay thế cho hóa đơn số 1377</t>
  </si>
  <si>
    <t>Xuất hóa đơn thay thế cho hóa đơn số 1378</t>
  </si>
  <si>
    <t>Xuất hóa đơn thay thế cho hóa đơn số 1382</t>
  </si>
  <si>
    <t>Xuất hóa đơn thay thế cho hóa đơn số 1480</t>
  </si>
  <si>
    <t>Xuất hóa đơn thay thế cho hóa đơn số 2115</t>
  </si>
  <si>
    <t>Xuất hóa đơn thay thế cho hóa đơn số 2117</t>
  </si>
  <si>
    <t>Xuất hóa đơn thay thế cho hóa đơn số 2121</t>
  </si>
  <si>
    <t>Xuất hóa đơn thay thế cho hóa đơn số 2124</t>
  </si>
  <si>
    <t>Xuất hóa đơn thay thế cho hóa đơn số 2131</t>
  </si>
  <si>
    <t>Xuất hóa đơn thay thế cho hóa đơn số 2133</t>
  </si>
  <si>
    <t>Xuất hóa đơn thay thế cho hóa đơn số 2134</t>
  </si>
  <si>
    <t>Xuất hóa đơn thay thế chô hóa đơn số 2136</t>
  </si>
  <si>
    <t>Xuất hóa đơn thay thế cho hóa đơn số 2137</t>
  </si>
  <si>
    <t>Xuất hóa đơn thay thế cho hóa đơn số 2138</t>
  </si>
  <si>
    <t>Xuất hóa đơn thay thế cho hóa đơn số 2181</t>
  </si>
  <si>
    <t>Xuất hóa đơn thay thế cho hóa đơn số 2182</t>
  </si>
  <si>
    <t>Xuất hóa đơn thay thế cho hóa đơn số 2183</t>
  </si>
  <si>
    <t>Xuất hóa đơn thay thế cho hóa đơn số 2184</t>
  </si>
  <si>
    <t>Xuất hóa đơn thay thế cho hóa đơn số 8663</t>
  </si>
  <si>
    <t>199a</t>
  </si>
  <si>
    <t>199c</t>
  </si>
  <si>
    <t>199b</t>
  </si>
  <si>
    <t>1K23TAN</t>
  </si>
  <si>
    <t>Hàng trả - phiếu MH000947</t>
  </si>
  <si>
    <t>Hàng trả - phiếu MH000906</t>
  </si>
  <si>
    <t>1K23TTK</t>
  </si>
  <si>
    <t>Hàng trả - Mega Hà Nội - phiếu MH000739</t>
  </si>
  <si>
    <t>Hàng trả - Mega Kiên Giang</t>
  </si>
  <si>
    <t>Hàng trả - phiếu MH000964</t>
  </si>
  <si>
    <t>Hàng trả - Mega Cần Thơ - phiếu MH000738</t>
  </si>
  <si>
    <t>Hàng trả - phiếu MH000935</t>
  </si>
  <si>
    <t>Hàng trả - phiếu MH000998</t>
  </si>
  <si>
    <t>Hàng trả - phiếu MH001010</t>
  </si>
  <si>
    <t>Xuất lại hóa đơn thay thế cho hóa đơn số 2138 ngày 31/01/2023</t>
  </si>
  <si>
    <t>Xuất lại hóa đơn thay thế cho hóa đơn số 2121 ngày 31/1/23</t>
  </si>
  <si>
    <t>12151469</t>
  </si>
  <si>
    <t>29172360</t>
  </si>
  <si>
    <t>19393307</t>
  </si>
  <si>
    <t>19393403</t>
  </si>
  <si>
    <t>16433164</t>
  </si>
  <si>
    <t>20370361</t>
  </si>
  <si>
    <t>20371268</t>
  </si>
  <si>
    <t>15118282</t>
  </si>
  <si>
    <t>17198705</t>
  </si>
  <si>
    <t>25341759</t>
  </si>
  <si>
    <t>10229295</t>
  </si>
  <si>
    <t>10230526</t>
  </si>
  <si>
    <t>10231436</t>
  </si>
  <si>
    <t>29173686</t>
  </si>
  <si>
    <t>10233736</t>
  </si>
  <si>
    <t>10234016</t>
  </si>
  <si>
    <t>11197866</t>
  </si>
  <si>
    <t>11197928</t>
  </si>
  <si>
    <t>11198197</t>
  </si>
  <si>
    <t>19396177</t>
  </si>
  <si>
    <t>23219022</t>
  </si>
  <si>
    <t>16434624</t>
  </si>
  <si>
    <t>16434733</t>
  </si>
  <si>
    <t>22346700</t>
  </si>
  <si>
    <t>17202067</t>
  </si>
  <si>
    <t>25343619</t>
  </si>
  <si>
    <t>12157014</t>
  </si>
  <si>
    <t>12157285</t>
  </si>
  <si>
    <t>16435456</t>
  </si>
  <si>
    <t>16435752</t>
  </si>
  <si>
    <t>20373305</t>
  </si>
  <si>
    <t>22343678</t>
  </si>
  <si>
    <t>15120466</t>
  </si>
  <si>
    <t>15120731</t>
  </si>
  <si>
    <t>18169555</t>
  </si>
  <si>
    <t>14107421</t>
  </si>
  <si>
    <t>13255443</t>
  </si>
  <si>
    <t>90323119</t>
  </si>
  <si>
    <t>10237358</t>
  </si>
  <si>
    <t>10237078</t>
  </si>
  <si>
    <t>11200164</t>
  </si>
  <si>
    <t>19397650</t>
  </si>
  <si>
    <t>19397623</t>
  </si>
  <si>
    <t>27337015</t>
  </si>
  <si>
    <t>23220736</t>
  </si>
  <si>
    <t>24317189</t>
  </si>
  <si>
    <t>25346105</t>
  </si>
  <si>
    <t>27337223</t>
  </si>
  <si>
    <t>20375114</t>
  </si>
  <si>
    <t>17205052</t>
  </si>
  <si>
    <t>17204149</t>
  </si>
  <si>
    <t>15122237</t>
  </si>
  <si>
    <t>16437514</t>
  </si>
  <si>
    <t>22349126</t>
  </si>
  <si>
    <t>28337212</t>
  </si>
  <si>
    <t>12160141</t>
  </si>
  <si>
    <t>28338495</t>
  </si>
  <si>
    <t>28338112</t>
  </si>
  <si>
    <t>25346852</t>
  </si>
  <si>
    <t>24317905</t>
  </si>
  <si>
    <t>24317587</t>
  </si>
  <si>
    <t>20375673</t>
  </si>
  <si>
    <t>16438404</t>
  </si>
  <si>
    <t>16438132</t>
  </si>
  <si>
    <t>15123799</t>
  </si>
  <si>
    <t>18171959</t>
  </si>
  <si>
    <t>14109446</t>
  </si>
  <si>
    <t>14107909</t>
  </si>
  <si>
    <t>26400018</t>
  </si>
  <si>
    <t>13258249</t>
  </si>
  <si>
    <t>14109503</t>
  </si>
  <si>
    <t>Xuất hóa đơn thay thế hóa đơn số 56991</t>
  </si>
  <si>
    <t>Xuất hóa đơn thay thế cho hóa đơn số 56990</t>
  </si>
  <si>
    <t>Xuất hóa đơn thay thế cho hóa đơn số 57172</t>
  </si>
  <si>
    <t>Xuất hóa đơn thay thế cho hóa đơn số 46762</t>
  </si>
  <si>
    <t>Xuất hóa đơn thay thế cho hóa đơn số 5534 ngày 05/04/2022</t>
  </si>
  <si>
    <t>71a</t>
  </si>
  <si>
    <t>297a</t>
  </si>
  <si>
    <t>Hỗ trợ phí vận chuyển theo T4/2023 theo HD 4506</t>
  </si>
  <si>
    <t>Hỗ trợ cung cấp thông tin 0.5% theo HD 21239</t>
  </si>
  <si>
    <t>HỖ TRỢ TIẾP THỊ 5.3%  theo HD 21235</t>
  </si>
  <si>
    <t>HỖ TRỢ NHÓM HÀNG TRỌNG ĐIỂM 3.5% theo HD 21237</t>
  </si>
  <si>
    <t>HỖ TRỢ TRƯNG BÀY SẢN PHẨM 2% theo HD 21238</t>
  </si>
  <si>
    <t>HỖ TRỢ CÙNG HỢP TÁC 2.25%  theo HD 21236</t>
  </si>
  <si>
    <t>Hỗ trợ thêm 1%  theo HD 21234</t>
  </si>
  <si>
    <t>Note</t>
  </si>
  <si>
    <t>KH TT 10.03.2023</t>
  </si>
  <si>
    <t>Hàng trả - Mega Nha Trang - phiếu MH000737</t>
  </si>
  <si>
    <t>Hàng trả - phiếu MH000993</t>
  </si>
  <si>
    <t>10240540</t>
  </si>
  <si>
    <t>10240795</t>
  </si>
  <si>
    <t>19400179</t>
  </si>
  <si>
    <t>20377251</t>
  </si>
  <si>
    <t>20377348</t>
  </si>
  <si>
    <t>27339950</t>
  </si>
  <si>
    <t>17208034</t>
  </si>
  <si>
    <t>25348123</t>
  </si>
  <si>
    <t>25348218</t>
  </si>
  <si>
    <t>18173792</t>
  </si>
  <si>
    <t>15125495</t>
  </si>
  <si>
    <t>15124285</t>
  </si>
  <si>
    <t>16441544</t>
  </si>
  <si>
    <t>16440702</t>
  </si>
  <si>
    <t>16440980</t>
  </si>
  <si>
    <t>17206642</t>
  </si>
  <si>
    <t>17208494</t>
  </si>
  <si>
    <t>17209450</t>
  </si>
  <si>
    <t>20378013</t>
  </si>
  <si>
    <t>21232369</t>
  </si>
  <si>
    <t>24319960</t>
  </si>
  <si>
    <t>24319707</t>
  </si>
  <si>
    <t>25349075</t>
  </si>
  <si>
    <t>13257407</t>
  </si>
  <si>
    <t>14111337</t>
  </si>
  <si>
    <t>14111528</t>
  </si>
  <si>
    <t>26401718</t>
  </si>
  <si>
    <t>26401619</t>
  </si>
  <si>
    <t>26401522</t>
  </si>
  <si>
    <t>14112312</t>
  </si>
  <si>
    <t>14112056</t>
  </si>
  <si>
    <t>90325901</t>
  </si>
  <si>
    <t>13260751</t>
  </si>
  <si>
    <t>29177701</t>
  </si>
  <si>
    <t>10244067</t>
  </si>
  <si>
    <t>10244328</t>
  </si>
  <si>
    <t>18176008</t>
  </si>
  <si>
    <t>25350439</t>
  </si>
  <si>
    <t>22353983</t>
  </si>
  <si>
    <t>16442542</t>
  </si>
  <si>
    <t>12165991</t>
  </si>
  <si>
    <t>12165737</t>
  </si>
  <si>
    <t>11207034</t>
  </si>
  <si>
    <t>12162830</t>
  </si>
  <si>
    <t>12163086</t>
  </si>
  <si>
    <t>14113728</t>
  </si>
  <si>
    <t>14113899</t>
  </si>
  <si>
    <t>26404095</t>
  </si>
  <si>
    <t>13263686</t>
  </si>
  <si>
    <t>26403996</t>
  </si>
  <si>
    <t>13264820</t>
  </si>
  <si>
    <t>13264550</t>
  </si>
  <si>
    <t>26404995</t>
  </si>
  <si>
    <t>14115734</t>
  </si>
  <si>
    <t>90328199</t>
  </si>
  <si>
    <t>26406428</t>
  </si>
  <si>
    <t>13266471</t>
  </si>
  <si>
    <t>Xuất hóa đơn thay thế cho hóa đơn số 57873</t>
  </si>
  <si>
    <t>Xuất hóa đơn thay thế cho hóa đơn số 57169</t>
  </si>
  <si>
    <t>Xuất hóa đơn thay thế cho hóa đơn số 56277</t>
  </si>
  <si>
    <t>Xuất hóa đơn thay thế cho hóa đơn số 6277</t>
  </si>
  <si>
    <t>Xuất hóa đơn thay thế cho hóa đơn số 1376</t>
  </si>
  <si>
    <t>Xuất hóa đơn thay thế cho hóa đơn số 00002116</t>
  </si>
  <si>
    <t>Xuất hóa đơn thay thế cho hóa đơn số 00002127</t>
  </si>
  <si>
    <t>Xuất hóa đơn thay thế cho hóa đơn số 00015721</t>
  </si>
  <si>
    <t>Xuất hóa đơn thay thế cho hóa đơn số 00001477</t>
  </si>
  <si>
    <t>1. KH TT 30.01.2023</t>
  </si>
  <si>
    <t>2. KH TT 10.02.2023</t>
  </si>
  <si>
    <t>3. KH TT 24.02.2023</t>
  </si>
  <si>
    <t>5. KH TT 24.03.2023</t>
  </si>
  <si>
    <t>6. KH TT 10.04.2023</t>
  </si>
  <si>
    <t>7. KH TT 24.04.2023</t>
  </si>
  <si>
    <t>8. KH TT 10.05.2023</t>
  </si>
  <si>
    <t>KH TT 24.05.2023</t>
  </si>
  <si>
    <t>Bán hàng CHI NHÁNH CÔNG TY TNHH MM MEGA MARKET (VIỆT NAM) TẠI THÀNH PHỐ HÀ NỘI theo hóa đơn 00000839</t>
  </si>
  <si>
    <t>Bán hàng CHI NHÁNH CÔNG TY TNHH MM MEGA MARKET (VIỆT NAM) TẠI THÀNH PHỐ HÀ NỘI theo hóa đơn 00000840</t>
  </si>
  <si>
    <t>Bán hàng CHI NHÁNH CÔNG TY TNHH MM MEGA MARKET (VIỆT NAM) TẠI THÀNH PHỐ HÀ NỘI theo hóa đơn 00000841</t>
  </si>
  <si>
    <t>Bán hàng CHI NHÁNH CÔNG TY TNHH MM MEGA MARKET (VIỆT NAM) TẠI THÀNH PHỐ HÀ NỘI theo hóa đơn 00000842</t>
  </si>
  <si>
    <t>Bán hàng CHI NHÁNH CÔNG TY TNHH MM MEGA MARKET (VIỆT NAM) TẠI THÀNH PHỐ HÀ NỘI theo hóa đơn 00000843</t>
  </si>
  <si>
    <t>Bán hàng CHI NHÁNH CÔNG TY TNHH MM MEGA MARKET (VIỆT NAM) TẠI THÀNH PHỐ HÀ NỘI theo hóa đơn 00000844</t>
  </si>
  <si>
    <t>Bán hàng CHI NHÁNH CÔNG TY TNHH MM MEGA MARKET (VIỆT NAM) TẠI THÀNH PHỐ HÀ NỘI theo hóa đơn 00000845</t>
  </si>
  <si>
    <t>Bán hàng CHI NHÁNH CÔNG TY TNHH MM MEGA MARKET (VIỆT NAM) TẠI THÀNH PHỐ HÀ NỘI theo hóa đơn 00000846</t>
  </si>
  <si>
    <t>Bán hàng CHI NHÁNH CÔNG TY TNHH MM MEGA MARKET (VIỆT NAM) TẠI THÀNH PHỐ HÀ NỘI theo hóa đơn 00000847</t>
  </si>
  <si>
    <t>Bán hàng CHI NHÁNH CÔNG TY TNHH MM MEGA MARKET (VIỆT NAM) TẠI THÀNH PHỐ HÀ NỘI theo hóa đơn 00000851</t>
  </si>
  <si>
    <t>HĐ xuất sai giá/ slg, và đ/c HĐ</t>
  </si>
  <si>
    <t>hóa đơn hủy</t>
  </si>
  <si>
    <t>1K23TDA</t>
  </si>
  <si>
    <t>Hàng trả - Mega Đà Nẵng - phiếu MH001033</t>
  </si>
  <si>
    <t>1K23TNH</t>
  </si>
  <si>
    <t>Hàng trả - Mega Biên Hòa - phiếu MH001130</t>
  </si>
  <si>
    <t>Hàng trả - Mega Bình Định - phiếu MH001016</t>
  </si>
  <si>
    <t>1K23TBP</t>
  </si>
  <si>
    <t>Hàng trả - phiếu MH000595</t>
  </si>
  <si>
    <t>Hàng trả - Mega Kiên Giang - phiếu MH001038</t>
  </si>
  <si>
    <t>Hàng trả - Mega Cần Thơ - phiếu MH001031</t>
  </si>
  <si>
    <t>1K23THU</t>
  </si>
  <si>
    <t>Hàng trả - Mega Bình Dương - phiếu MH001234</t>
  </si>
  <si>
    <t>Hàng trả - Mega Cần Thơ - phiếu MH001245</t>
  </si>
  <si>
    <t>KH TT 12.06.2023</t>
  </si>
  <si>
    <t>KH TT 12.06.2023 dư 55,187 (do ban đầu báo sai giá, NCC làm điều chỉnh và xuất hđ mới, sau đó KH TT số ban đầu, nên lệch)</t>
  </si>
  <si>
    <t>Hỗ trợ thêm 1%</t>
  </si>
  <si>
    <t>HỖ TRỢ TIẾP THỊ 5.3%</t>
  </si>
  <si>
    <t>HỖ TRỢ CÙNG HỢP TÁC 2.25%</t>
  </si>
  <si>
    <t xml:space="preserve"> HỖ TRỢ NHÓM HÀNG TRỌNG ĐIỂM 3.5%</t>
  </si>
  <si>
    <t xml:space="preserve"> HỖ TRỢ TRƯNG BÀY SẢN PHẨM 2%</t>
  </si>
  <si>
    <t>Hỗ trợ cung cấp thông tin 0.5%</t>
  </si>
  <si>
    <t>Hỗ trợ phí vận chuyển T05/2023</t>
  </si>
  <si>
    <t>Hàng trả - Mega Nha Trang - phiếu MH001344</t>
  </si>
  <si>
    <t>Hàng trả - Mega Nha Trang - phiếu MH001415</t>
  </si>
  <si>
    <t>Hàng trả - Mega Bình Định - phiếu MH001343</t>
  </si>
  <si>
    <t>Hàng trả - Mega Nha Trang - phiếu MH001545</t>
  </si>
  <si>
    <t>Hàng trả - Mega Nha Trang - phiếu MH001493</t>
  </si>
  <si>
    <t>Hàng trả - Mega Cần Thơ - phiếu MH001546</t>
  </si>
  <si>
    <t>1K23TLX</t>
  </si>
  <si>
    <t>Hàng trả - Mega An Giang - phiếu MH001417</t>
  </si>
  <si>
    <t>Hàng trả - Mega Hà Đông - phiếu MH001548</t>
  </si>
  <si>
    <t>Hàng trả - Mega Bình Dương - phiếu MH001462</t>
  </si>
  <si>
    <t>Hàng trả - Mega Bình Dương - phiếu MH001461</t>
  </si>
  <si>
    <t>Hàng trả - Mega Kiên Giang - phiếu MH001722</t>
  </si>
  <si>
    <t>KH TT 26.06.2023</t>
  </si>
  <si>
    <t>15128445</t>
  </si>
  <si>
    <t>16443682</t>
  </si>
  <si>
    <t>17210890</t>
  </si>
  <si>
    <t>23225259</t>
  </si>
  <si>
    <t>21233670</t>
  </si>
  <si>
    <t>21233473</t>
  </si>
  <si>
    <t>22355768</t>
  </si>
  <si>
    <t>22355353</t>
  </si>
  <si>
    <t>24322110</t>
  </si>
  <si>
    <t>25351245</t>
  </si>
  <si>
    <t>10247806</t>
  </si>
  <si>
    <t>10246730</t>
  </si>
  <si>
    <t>12167620</t>
  </si>
  <si>
    <t>11208247</t>
  </si>
  <si>
    <t>11208688</t>
  </si>
  <si>
    <t>18178674</t>
  </si>
  <si>
    <t>29178839</t>
  </si>
  <si>
    <t>19405222</t>
  </si>
  <si>
    <t>28343977</t>
  </si>
  <si>
    <t>16445152</t>
  </si>
  <si>
    <t>28343917</t>
  </si>
  <si>
    <t>27343967</t>
  </si>
  <si>
    <t>24323446</t>
  </si>
  <si>
    <t>22356837</t>
  </si>
  <si>
    <t>17212893</t>
  </si>
  <si>
    <t>17213073</t>
  </si>
  <si>
    <t>16445288</t>
  </si>
  <si>
    <t>18179588</t>
  </si>
  <si>
    <t>12168857</t>
  </si>
  <si>
    <t>20382965</t>
  </si>
  <si>
    <t>27344664</t>
  </si>
  <si>
    <t>17213731</t>
  </si>
  <si>
    <t>16446230</t>
  </si>
  <si>
    <t>15130662</t>
  </si>
  <si>
    <t>15130965</t>
  </si>
  <si>
    <t>10251016</t>
  </si>
  <si>
    <t>10251273</t>
  </si>
  <si>
    <t>11212777</t>
  </si>
  <si>
    <t>16447852</t>
  </si>
  <si>
    <t>16447953</t>
  </si>
  <si>
    <t>28346594</t>
  </si>
  <si>
    <t>24325563</t>
  </si>
  <si>
    <t>24325650</t>
  </si>
  <si>
    <t>25354941</t>
  </si>
  <si>
    <t>10255137</t>
  </si>
  <si>
    <t>12171899</t>
  </si>
  <si>
    <t>12171632</t>
  </si>
  <si>
    <t>19408955</t>
  </si>
  <si>
    <t>23228769</t>
  </si>
  <si>
    <t>16449065</t>
  </si>
  <si>
    <t>16449632</t>
  </si>
  <si>
    <t>28347931</t>
  </si>
  <si>
    <t>28348410</t>
  </si>
  <si>
    <t>24326516</t>
  </si>
  <si>
    <t>20385169</t>
  </si>
  <si>
    <t>20385429</t>
  </si>
  <si>
    <t>22360223</t>
  </si>
  <si>
    <t>21236962</t>
  </si>
  <si>
    <t>27347513</t>
  </si>
  <si>
    <t>27347930</t>
  </si>
  <si>
    <t>17216889</t>
  </si>
  <si>
    <t>17217861</t>
  </si>
  <si>
    <t>25355618</t>
  </si>
  <si>
    <t>25355867</t>
  </si>
  <si>
    <t>14118600</t>
  </si>
  <si>
    <t>26407545</t>
  </si>
  <si>
    <t>13269415</t>
  </si>
  <si>
    <t>14118775</t>
  </si>
  <si>
    <t>26406420</t>
  </si>
  <si>
    <t>26407279</t>
  </si>
  <si>
    <t>14119687</t>
  </si>
  <si>
    <t>14119423</t>
  </si>
  <si>
    <t>13270630</t>
  </si>
  <si>
    <t>13270362</t>
  </si>
  <si>
    <t>Xuất hóa đơn thay thế cho hóa đơn số 14857</t>
  </si>
  <si>
    <t>Xuất hóa đơn thay thế cho hóa đơn số 57730</t>
  </si>
  <si>
    <t>Xuất hóa đơn thay thế cho hóa đơn số 15717</t>
  </si>
  <si>
    <t>Xuất hóa đơn thay thế cho hóa đơn số 10499</t>
  </si>
  <si>
    <t>Xuất hóa đơn thay thế cho hóa đơn số 16743</t>
  </si>
  <si>
    <t>Xuất hóa đơn thay thế cho hóa đơn số 15716</t>
  </si>
  <si>
    <t>Xuất hóa đơn thay thế cho hóa đơn số 15720</t>
  </si>
  <si>
    <t>Xuất hóa đơn thay thế cho hóa đơn số 25248</t>
  </si>
  <si>
    <t>10249806</t>
  </si>
  <si>
    <t>10254872</t>
  </si>
  <si>
    <t>18183438</t>
  </si>
  <si>
    <t>10255621</t>
  </si>
  <si>
    <t>21238342</t>
  </si>
  <si>
    <t>17218910</t>
  </si>
  <si>
    <t>16450772</t>
  </si>
  <si>
    <t>16450595</t>
  </si>
  <si>
    <t>15135255</t>
  </si>
  <si>
    <t>12174919</t>
  </si>
  <si>
    <t>11215746</t>
  </si>
  <si>
    <t>11216187</t>
  </si>
  <si>
    <t>18186358</t>
  </si>
  <si>
    <t>18186319</t>
  </si>
  <si>
    <t>18186431</t>
  </si>
  <si>
    <t>50993255</t>
  </si>
  <si>
    <t>12174650</t>
  </si>
  <si>
    <t>16451871</t>
  </si>
  <si>
    <t>25357982</t>
  </si>
  <si>
    <t>25358234</t>
  </si>
  <si>
    <t>14121232</t>
  </si>
  <si>
    <t>13272625</t>
  </si>
  <si>
    <t>90333334</t>
  </si>
  <si>
    <t>26413286</t>
  </si>
  <si>
    <t>26411759</t>
  </si>
  <si>
    <t>26414192</t>
  </si>
  <si>
    <t>13274402</t>
  </si>
  <si>
    <t>18187362</t>
  </si>
  <si>
    <t>29183693</t>
  </si>
  <si>
    <t>29183716</t>
  </si>
  <si>
    <t>1K23TAP</t>
  </si>
  <si>
    <t>Hàng trả - Mega An Phú - phiếu MH001601</t>
  </si>
  <si>
    <t>14123950</t>
  </si>
  <si>
    <t>14123855</t>
  </si>
  <si>
    <t>14125189</t>
  </si>
  <si>
    <t>13275736</t>
  </si>
  <si>
    <t>13277067</t>
  </si>
  <si>
    <t>13276642</t>
  </si>
  <si>
    <t>90335674</t>
  </si>
  <si>
    <t>14124647</t>
  </si>
  <si>
    <t>26415098</t>
  </si>
  <si>
    <t>14125995</t>
  </si>
  <si>
    <t>14124927</t>
  </si>
  <si>
    <t>26415381</t>
  </si>
  <si>
    <t>13280380</t>
  </si>
  <si>
    <t>14129428</t>
  </si>
  <si>
    <t>10258492</t>
  </si>
  <si>
    <t>28351392</t>
  </si>
  <si>
    <t>16453735</t>
  </si>
  <si>
    <t>24330165</t>
  </si>
  <si>
    <t>17221485</t>
  </si>
  <si>
    <t>23231209</t>
  </si>
  <si>
    <t>20389539</t>
  </si>
  <si>
    <t>20389437</t>
  </si>
  <si>
    <t>20389396</t>
  </si>
  <si>
    <t>15138013</t>
  </si>
  <si>
    <t>19413422</t>
  </si>
  <si>
    <t>19413318</t>
  </si>
  <si>
    <t>12178237</t>
  </si>
  <si>
    <t>12177951</t>
  </si>
  <si>
    <t>11219135</t>
  </si>
  <si>
    <t>50993664</t>
  </si>
  <si>
    <t>15140207</t>
  </si>
  <si>
    <t>16454540</t>
  </si>
  <si>
    <t>16455405</t>
  </si>
  <si>
    <t>17223223</t>
  </si>
  <si>
    <t>21240847</t>
  </si>
  <si>
    <t>24331152</t>
  </si>
  <si>
    <t>25360293</t>
  </si>
  <si>
    <t>25360553</t>
  </si>
  <si>
    <t>28353032</t>
  </si>
  <si>
    <t>hủy hóa đơn</t>
  </si>
  <si>
    <t>Hàng trả - Mega Đà Nẵng</t>
  </si>
  <si>
    <t>8%</t>
  </si>
  <si>
    <t>KH TT 10.07.2023</t>
  </si>
  <si>
    <t>đã sắp lịch thanh toán</t>
  </si>
  <si>
    <t>Mã NCC</t>
  </si>
  <si>
    <t>Ký tự hóa đơn</t>
  </si>
  <si>
    <t>Số PO</t>
  </si>
  <si>
    <t>Số tiền</t>
  </si>
  <si>
    <t>Ngày nhận hàng</t>
  </si>
  <si>
    <t>Ngày gửi hóa đơn</t>
  </si>
  <si>
    <t>MM note 28/6/2023</t>
  </si>
  <si>
    <t>THƯƠNG NOTE</t>
  </si>
  <si>
    <t>Chờ OM confirm giá</t>
  </si>
  <si>
    <t>Khánh check</t>
  </si>
  <si>
    <t>done</t>
  </si>
  <si>
    <t>mở lại dùm e</t>
  </si>
  <si>
    <t>chị Khánh báo sai giá, check không sai giá</t>
  </si>
  <si>
    <t>chị Thương báo sai giá, check không sai giá</t>
  </si>
  <si>
    <t>Hàng trả - Mega Long Xuyên - MEGA-006</t>
  </si>
  <si>
    <t>Hàng trả - Mega Hải Phòng - phiếu MH001554 - MEGA-003</t>
  </si>
  <si>
    <t>Hàng trả - Mega Bình Dương - phiếu MH001584 - MEGA-008</t>
  </si>
  <si>
    <t>Hàng trả - Mega Nha Trang - phiếu MH001929 - MEGA-011</t>
  </si>
  <si>
    <t>Hàng trả - Mega Cần Thơ - phiếu MH001927 - MEGA-002</t>
  </si>
  <si>
    <t>Hàng trả - Mega Cần Thơ - phiếu MH001937 - MEGA-002</t>
  </si>
  <si>
    <t>Hàng trả - Mega Bình Phú - mega0002</t>
  </si>
  <si>
    <t>Hàng trả - Mega Nha Trang - phiếu MH002035 - MEGA-011</t>
  </si>
  <si>
    <t>Hàng trả - Mega Vũng Tàu - MEGA-009</t>
  </si>
  <si>
    <t>HỖ TRỢ TIẾP THỊ 5.3%  theo HD 30152</t>
  </si>
  <si>
    <t>Hỗ trợ thêm 1% theo HD 30151</t>
  </si>
  <si>
    <t>HỖ TRỢ TRƯNG BÀY SẢN PHẨM 2.3% theo HD 30155</t>
  </si>
  <si>
    <t>Hỗ trợ cung cấp thông tin 0.5% theo HD 30156</t>
  </si>
  <si>
    <t>HỖ TRỢ NHÓM HÀNG TRỌNG ĐIỂM 4% theo HD 30154</t>
  </si>
  <si>
    <t>HỖ TRỢ CÙNG HỢP TÁC 2.25%  theo HD 30153</t>
  </si>
  <si>
    <t>Hỗ trợ hàng mẫu tháng 5/2023 theo HD 31730</t>
  </si>
  <si>
    <t>Hỗ trợ phí vận chuyển tháng 6/2023 theo HD 6480</t>
  </si>
  <si>
    <t>KH TT 24.07.2023</t>
  </si>
  <si>
    <t>10262265</t>
  </si>
  <si>
    <t>10262985</t>
  </si>
  <si>
    <t>17225309</t>
  </si>
  <si>
    <t>16456573</t>
  </si>
  <si>
    <t>15140789</t>
  </si>
  <si>
    <t>11222472</t>
  </si>
  <si>
    <t>12180963</t>
  </si>
  <si>
    <t>12181245</t>
  </si>
  <si>
    <t>16458624</t>
  </si>
  <si>
    <t>16457349</t>
  </si>
  <si>
    <t>15141499</t>
  </si>
  <si>
    <t>21242618</t>
  </si>
  <si>
    <t>24333430</t>
  </si>
  <si>
    <t>25362602</t>
  </si>
  <si>
    <t>28355849</t>
  </si>
  <si>
    <t>28354547</t>
  </si>
  <si>
    <t>17226286</t>
  </si>
  <si>
    <t>17226231</t>
  </si>
  <si>
    <t>16458164</t>
  </si>
  <si>
    <t>16457647</t>
  </si>
  <si>
    <t>10261977</t>
  </si>
  <si>
    <t>22365749</t>
  </si>
  <si>
    <t>10265841</t>
  </si>
  <si>
    <t>10265556</t>
  </si>
  <si>
    <t>19418323</t>
  </si>
  <si>
    <t>15143349</t>
  </si>
  <si>
    <t>15143456</t>
  </si>
  <si>
    <t>16459244</t>
  </si>
  <si>
    <t>16459352</t>
  </si>
  <si>
    <t>16460007</t>
  </si>
  <si>
    <t>20394381</t>
  </si>
  <si>
    <t>21243731</t>
  </si>
  <si>
    <t>25364327</t>
  </si>
  <si>
    <t>28356993</t>
  </si>
  <si>
    <t>14130008</t>
  </si>
  <si>
    <t>12184389</t>
  </si>
  <si>
    <t>11225603</t>
  </si>
  <si>
    <t>12185052</t>
  </si>
  <si>
    <t>29187067</t>
  </si>
  <si>
    <t>29186913</t>
  </si>
  <si>
    <t>11226309</t>
  </si>
  <si>
    <t>16460554</t>
  </si>
  <si>
    <t>28358398</t>
  </si>
  <si>
    <t>25365404</t>
  </si>
  <si>
    <t>25365151</t>
  </si>
  <si>
    <t>22369904</t>
  </si>
  <si>
    <t>20395439</t>
  </si>
  <si>
    <t>17230969</t>
  </si>
  <si>
    <t>17229441</t>
  </si>
  <si>
    <t>18195543</t>
  </si>
  <si>
    <t>18195549</t>
  </si>
  <si>
    <t>19419928</t>
  </si>
  <si>
    <t>13287128</t>
  </si>
  <si>
    <t>14132770</t>
  </si>
  <si>
    <t>14133049</t>
  </si>
  <si>
    <t>13285554</t>
  </si>
  <si>
    <t>14132015</t>
  </si>
  <si>
    <t>19421522</t>
  </si>
  <si>
    <t>19421721</t>
  </si>
  <si>
    <t>19421615</t>
  </si>
  <si>
    <t>10271464</t>
  </si>
  <si>
    <t>28358443</t>
  </si>
  <si>
    <t>15146381</t>
  </si>
  <si>
    <t>15146030</t>
  </si>
  <si>
    <t>16462026</t>
  </si>
  <si>
    <t>16462234</t>
  </si>
  <si>
    <t>16462338</t>
  </si>
  <si>
    <t>20396717</t>
  </si>
  <si>
    <t>20396780</t>
  </si>
  <si>
    <t>22371083</t>
  </si>
  <si>
    <t>23237262</t>
  </si>
  <si>
    <t>24337016</t>
  </si>
  <si>
    <t>24337186</t>
  </si>
  <si>
    <t>25366838</t>
  </si>
  <si>
    <t>27358471</t>
  </si>
  <si>
    <t>50994666</t>
  </si>
  <si>
    <t>12187496</t>
  </si>
  <si>
    <t>11228410</t>
  </si>
  <si>
    <t>11228681</t>
  </si>
  <si>
    <t>19422675</t>
  </si>
  <si>
    <t>27359357</t>
  </si>
  <si>
    <t>25367478</t>
  </si>
  <si>
    <t>24337755</t>
  </si>
  <si>
    <t>28359647</t>
  </si>
  <si>
    <t>22372829</t>
  </si>
  <si>
    <t>20397618</t>
  </si>
  <si>
    <t>17232538</t>
  </si>
  <si>
    <t>16463285</t>
  </si>
  <si>
    <t>15146966</t>
  </si>
  <si>
    <t>15147231</t>
  </si>
  <si>
    <t>10273130</t>
  </si>
  <si>
    <t>10269546</t>
  </si>
  <si>
    <t>10269266</t>
  </si>
  <si>
    <t>18198556</t>
  </si>
  <si>
    <t>26415098 - Xuất lại cho hóa đơn 00039055 ngày 30/06/2023</t>
  </si>
  <si>
    <t>25370123</t>
  </si>
  <si>
    <t>13288688</t>
  </si>
  <si>
    <t>26425269</t>
  </si>
  <si>
    <t>14134518</t>
  </si>
  <si>
    <t>90340222</t>
  </si>
  <si>
    <t>90342294</t>
  </si>
  <si>
    <t>26427010</t>
  </si>
  <si>
    <t>14134538</t>
  </si>
  <si>
    <t>19424382</t>
  </si>
  <si>
    <t>25370124</t>
  </si>
  <si>
    <t>15148833</t>
  </si>
  <si>
    <t>15148931</t>
  </si>
  <si>
    <t>28362022</t>
  </si>
  <si>
    <t>11231757</t>
  </si>
  <si>
    <t>12190188</t>
  </si>
  <si>
    <t>12190458</t>
  </si>
  <si>
    <t>22374430</t>
  </si>
  <si>
    <t>20400079</t>
  </si>
  <si>
    <t>16465998</t>
  </si>
  <si>
    <t>16465711</t>
  </si>
  <si>
    <t>27362217</t>
  </si>
  <si>
    <t>26425473</t>
  </si>
  <si>
    <t>14135709</t>
  </si>
  <si>
    <t>18202242</t>
  </si>
  <si>
    <t>10276681</t>
  </si>
  <si>
    <t>19426779</t>
  </si>
  <si>
    <t>12192466</t>
  </si>
  <si>
    <t>14137286</t>
  </si>
  <si>
    <t>14138830</t>
  </si>
  <si>
    <t>14137937</t>
  </si>
  <si>
    <t>13292225</t>
  </si>
  <si>
    <t>13290943</t>
  </si>
  <si>
    <t>13292131</t>
  </si>
  <si>
    <t>13293506</t>
  </si>
  <si>
    <t>14139723</t>
  </si>
  <si>
    <t>14138292</t>
  </si>
  <si>
    <t>90346258</t>
  </si>
  <si>
    <t>KH TT 10.08.2023</t>
  </si>
  <si>
    <t>1K23TPU</t>
  </si>
  <si>
    <t>1K23TQN</t>
  </si>
  <si>
    <t>Hàng trả - phiếu MH002010 - mega0004</t>
  </si>
  <si>
    <t>Hàng trả - phiếu MH002443 - mega0006</t>
  </si>
  <si>
    <t>Hàng trả - phiếu MH002095 - MEGA-003</t>
  </si>
  <si>
    <t>Hàng trả - phiếu MH002060 - MEGA-008</t>
  </si>
  <si>
    <t>Hàng trả - MEGA-008</t>
  </si>
  <si>
    <t>Hàng trả - phiếu MH002259 - MEGA-002</t>
  </si>
  <si>
    <t>Hàng trả - phiếu MH002328 - MEGA-002</t>
  </si>
  <si>
    <t>Hàng trả - phiếu MH002256 - MEGA-011</t>
  </si>
  <si>
    <t>Hàng trả - phiếu MH002253 - MEGA-014</t>
  </si>
  <si>
    <t>Hàng trả - phiếu MH002041 - MEGA-015</t>
  </si>
  <si>
    <t>Hàng trả - phiếu MH002130 - MEGA-002</t>
  </si>
  <si>
    <t>Hàng trả - phiếu MH001964 - MEGA-014</t>
  </si>
  <si>
    <t>Hàng trả - phiếu MH002336 - MEGA-007</t>
  </si>
  <si>
    <t>Hàng trả - phiếu MH002425 - MEGA-005</t>
  </si>
  <si>
    <t>Hàng trả - phiếu MH002133 - mega0002</t>
  </si>
  <si>
    <t>Hàng trả - Mega Hiệp Phú - mega0004</t>
  </si>
  <si>
    <t>Hàng trả - phiếu MH002412 - MEGA-008</t>
  </si>
  <si>
    <t>Hàng trả - phiếu MH002521 - MEGA-002</t>
  </si>
  <si>
    <t>Hàng trả - phiếu MH002387 - MEGA-002</t>
  </si>
  <si>
    <t>Hàng trả - phiếu MH002255 - mega0003</t>
  </si>
  <si>
    <t>Hàng trả - phiếu MH002254 - mega0001</t>
  </si>
  <si>
    <t>Hàng trả - phiếu MH002417 - MEGA-012</t>
  </si>
  <si>
    <t>Hàng trả - phiếu MH002416 - MEGA-011</t>
  </si>
  <si>
    <t>ADV-Hỗ trợ tiếp thị 5.3%</t>
  </si>
  <si>
    <t>CTG - Hỗ trợ nhóm mua hàng trọng điểm 4%</t>
  </si>
  <si>
    <t>ADB- Hỗ trợ thêm 1%</t>
  </si>
  <si>
    <t>BUS-Hỗ trợ cùng hợp tác 2.25%</t>
  </si>
  <si>
    <t>DIS - Hỗ trợ trưng bày sản phẩm 2.3%</t>
  </si>
  <si>
    <t>DTS - Hỗ trợ cung cấp thông tin 0.5%</t>
  </si>
  <si>
    <t>ADV - HO TRO TIEP THI 5.3%</t>
  </si>
  <si>
    <t>DIS - HO TRO TRUNG BAY SAN PHAM 2.3%</t>
  </si>
  <si>
    <t>DTS-HO TRO CUNG CAP THONG TIN 0.5%</t>
  </si>
  <si>
    <t>CTG - HO TRO NHOM HANG TRONG DIEM 4%</t>
  </si>
  <si>
    <t>BUS - HO TRO CUNG HOP TAC 2.25%</t>
  </si>
  <si>
    <t>ADB - HO TRO THEM 1%</t>
  </si>
  <si>
    <t>PVC T07.2023</t>
  </si>
  <si>
    <t>KH TT 24.08.2023</t>
  </si>
  <si>
    <t>xử lý xong, đã sắp lịch thanh toán</t>
  </si>
  <si>
    <t>25371407</t>
  </si>
  <si>
    <t>25371253</t>
  </si>
  <si>
    <t>17237219</t>
  </si>
  <si>
    <t>16467757</t>
  </si>
  <si>
    <t>16467650</t>
  </si>
  <si>
    <t>15151419</t>
  </si>
  <si>
    <t>11235012</t>
  </si>
  <si>
    <t>19428017</t>
  </si>
  <si>
    <t>19427882</t>
  </si>
  <si>
    <t>28365320</t>
  </si>
  <si>
    <t>28364869</t>
  </si>
  <si>
    <t>25373095</t>
  </si>
  <si>
    <t>24342518</t>
  </si>
  <si>
    <t>20402820</t>
  </si>
  <si>
    <t>20402554</t>
  </si>
  <si>
    <t>17238702</t>
  </si>
  <si>
    <t>16468536</t>
  </si>
  <si>
    <t>15152496</t>
  </si>
  <si>
    <t>18204691</t>
  </si>
  <si>
    <t>12193294</t>
  </si>
  <si>
    <t>12193573</t>
  </si>
  <si>
    <t>10280070</t>
  </si>
  <si>
    <t>10279105</t>
  </si>
  <si>
    <t>10280355</t>
  </si>
  <si>
    <t>16471148</t>
  </si>
  <si>
    <t>17241628</t>
  </si>
  <si>
    <t>28366090</t>
  </si>
  <si>
    <t>17240699</t>
  </si>
  <si>
    <t>29191989</t>
  </si>
  <si>
    <t>12195190</t>
  </si>
  <si>
    <t>12196327</t>
  </si>
  <si>
    <t>11237971</t>
  </si>
  <si>
    <t>10283597</t>
  </si>
  <si>
    <t>18206782</t>
  </si>
  <si>
    <t>27367405</t>
  </si>
  <si>
    <t>11238629</t>
  </si>
  <si>
    <t>19431168</t>
  </si>
  <si>
    <t>12197797</t>
  </si>
  <si>
    <t>28367402</t>
  </si>
  <si>
    <t>27366967</t>
  </si>
  <si>
    <t>25374530</t>
  </si>
  <si>
    <t>25374275</t>
  </si>
  <si>
    <t>20405231</t>
  </si>
  <si>
    <t>20404968</t>
  </si>
  <si>
    <t>16471608</t>
  </si>
  <si>
    <t>16471313</t>
  </si>
  <si>
    <t>10282279</t>
  </si>
  <si>
    <t>10283718</t>
  </si>
  <si>
    <t>10284002</t>
  </si>
  <si>
    <t>14139812</t>
  </si>
  <si>
    <t>14141907</t>
  </si>
  <si>
    <t>13298533</t>
  </si>
  <si>
    <t>14140895</t>
  </si>
  <si>
    <t>25375969</t>
  </si>
  <si>
    <t>23243867</t>
  </si>
  <si>
    <t>15156727</t>
  </si>
  <si>
    <t>16473211</t>
  </si>
  <si>
    <t>16473314</t>
  </si>
  <si>
    <t>17243665</t>
  </si>
  <si>
    <t>17244016</t>
  </si>
  <si>
    <t>20406552</t>
  </si>
  <si>
    <t>28368897</t>
  </si>
  <si>
    <t>11240756</t>
  </si>
  <si>
    <t>11241031</t>
  </si>
  <si>
    <t>18209212</t>
  </si>
  <si>
    <t>27369310</t>
  </si>
  <si>
    <t>27369053</t>
  </si>
  <si>
    <t>24347061</t>
  </si>
  <si>
    <t>24346963</t>
  </si>
  <si>
    <t>24346689</t>
  </si>
  <si>
    <t>22382193</t>
  </si>
  <si>
    <t>22381717</t>
  </si>
  <si>
    <t>20407733</t>
  </si>
  <si>
    <t>20407470</t>
  </si>
  <si>
    <t>17246248</t>
  </si>
  <si>
    <t>15158370</t>
  </si>
  <si>
    <t>10287626</t>
  </si>
  <si>
    <t>10287343</t>
  </si>
  <si>
    <t>18210724</t>
  </si>
  <si>
    <t>14142437</t>
  </si>
  <si>
    <t>13298698</t>
  </si>
  <si>
    <t>14143457</t>
  </si>
  <si>
    <t>26434158</t>
  </si>
  <si>
    <t>26434441</t>
  </si>
  <si>
    <t>Hàng trả - Mega Hồng Bàng Hải Phòng - phiếu MH002396 - MEGA-003</t>
  </si>
  <si>
    <t>Hàng trả - Mega Hưng Lợi Cần Thơ - phiếu MH002640 - MEGA-002</t>
  </si>
  <si>
    <t>Hàng trả - Mega An Phú - phiếu MH002742 - mega0001</t>
  </si>
  <si>
    <t>19434321</t>
  </si>
  <si>
    <t>21254261</t>
  </si>
  <si>
    <t>24348272</t>
  </si>
  <si>
    <t>16476100</t>
  </si>
  <si>
    <t>50996415</t>
  </si>
  <si>
    <t>29195078</t>
  </si>
  <si>
    <t>19435955</t>
  </si>
  <si>
    <t>11244144</t>
  </si>
  <si>
    <t>12202739</t>
  </si>
  <si>
    <t>18213711</t>
  </si>
  <si>
    <t>16477245</t>
  </si>
  <si>
    <t>16476951</t>
  </si>
  <si>
    <t>17247945</t>
  </si>
  <si>
    <t>17249476</t>
  </si>
  <si>
    <t>20410217</t>
  </si>
  <si>
    <t>22384255</t>
  </si>
  <si>
    <t>25379063</t>
  </si>
  <si>
    <t>28372345</t>
  </si>
  <si>
    <t>14145107</t>
  </si>
  <si>
    <t>90350855</t>
  </si>
  <si>
    <t>26436814</t>
  </si>
  <si>
    <t>26437097</t>
  </si>
  <si>
    <t>13003012</t>
  </si>
  <si>
    <t>10291308</t>
  </si>
  <si>
    <t>10291027</t>
  </si>
  <si>
    <t>28373587</t>
  </si>
  <si>
    <t>27373436</t>
  </si>
  <si>
    <t>16478944</t>
  </si>
  <si>
    <t>15162063</t>
  </si>
  <si>
    <t>12205714</t>
  </si>
  <si>
    <t>12205439</t>
  </si>
  <si>
    <t>29196423</t>
  </si>
  <si>
    <t>13005411</t>
  </si>
  <si>
    <t>26439822</t>
  </si>
  <si>
    <t>14148439</t>
  </si>
  <si>
    <t>14148714</t>
  </si>
  <si>
    <t>14150354</t>
  </si>
  <si>
    <t>90355736</t>
  </si>
  <si>
    <t>90355519</t>
  </si>
  <si>
    <t>13010039</t>
  </si>
  <si>
    <t>13010325</t>
  </si>
  <si>
    <t>14151304</t>
  </si>
  <si>
    <t>14151030</t>
  </si>
  <si>
    <t>26442481</t>
  </si>
  <si>
    <t>26442203</t>
  </si>
  <si>
    <t>đ/c giảm 100%, PO tháng 5/2022 đã bị delete trên HT sau 11 tháng rồi nhé.không xử lý thanh toán được nữa.</t>
  </si>
  <si>
    <t>đ/c giảm 100%, có khả năng sẽ không được thanh toán, do quá 11 tháng để mở PO làm thanh toán</t>
  </si>
  <si>
    <t>Hàng trả - phiếu MH002757 - MEGA-004</t>
  </si>
  <si>
    <t>Hàng trả - phiếu MH002748 - MEGA-007</t>
  </si>
  <si>
    <t>Hàng trả - phiếu MH002744 - MEGA-002</t>
  </si>
  <si>
    <t>Hàng trả - phiếu MH002735 - MEGA-002</t>
  </si>
  <si>
    <t>Hàng trả - phiếu MH002755 - MEGA-011</t>
  </si>
  <si>
    <t>Hàng trả - phiếu MH002931 - MEGA-002</t>
  </si>
  <si>
    <t>Hàng trả - phiếu MH002978 - MEGA-004</t>
  </si>
  <si>
    <t>KH TT 11.09.2023</t>
  </si>
  <si>
    <t>Hàng trả - phiếu MH002897 - mega0007</t>
  </si>
  <si>
    <t>Hàng trả - phiếu MH002823 - mega0006</t>
  </si>
  <si>
    <t>Hàng trả - phiếu MH003083 - MEGA-011</t>
  </si>
  <si>
    <t>Hàng trả - phiếu MH002822 - MEGA-014</t>
  </si>
  <si>
    <t>Hàng trả - phiếu MH002983 - MEGA-008</t>
  </si>
  <si>
    <t>Hàng trả - phiếu MH003084 - MEGA-015</t>
  </si>
  <si>
    <t>Hàng trả - phiếu MH003087 - MEGA-004</t>
  </si>
  <si>
    <t>Phí dịch vụ vận chuyển theo hóa đơn số 8364</t>
  </si>
  <si>
    <t>Hỗ trợ cung cấp thông tin 0.5% theo hóa đơn số 43223</t>
  </si>
  <si>
    <t>DIS - Hỗ trợ trưng bày sản phẩm 2.3% hóa đơn 43222</t>
  </si>
  <si>
    <t>CTG - Hỗ trợ nhóm mua hàng trọng điểm 4% hóa đơn số 43221</t>
  </si>
  <si>
    <t>Hỗ trợ cùng hợp tác 2.25% theo hóa đơn số 43220</t>
  </si>
  <si>
    <t>Hỗ trợ tiếp thị 5.3% theo hóa đơn số 43219</t>
  </si>
  <si>
    <t>ADB Hỗ trợ thêm 1% theo hóa đơn số 43218</t>
  </si>
  <si>
    <t>388a</t>
  </si>
  <si>
    <t>KH TT 25.09.2023</t>
  </si>
  <si>
    <t>11246287</t>
  </si>
  <si>
    <t>11246876</t>
  </si>
  <si>
    <t>11247027</t>
  </si>
  <si>
    <t>11247300</t>
  </si>
  <si>
    <t>10294398</t>
  </si>
  <si>
    <t>25381510</t>
  </si>
  <si>
    <t>20412752</t>
  </si>
  <si>
    <t>17252704</t>
  </si>
  <si>
    <t>17250907</t>
  </si>
  <si>
    <t>16480046</t>
  </si>
  <si>
    <t>15163263</t>
  </si>
  <si>
    <t>15162998</t>
  </si>
  <si>
    <t>15162247</t>
  </si>
  <si>
    <t>15162148</t>
  </si>
  <si>
    <t>10294673</t>
  </si>
  <si>
    <t>10294953</t>
  </si>
  <si>
    <t>29197682</t>
  </si>
  <si>
    <t>19441230</t>
  </si>
  <si>
    <t>28377632</t>
  </si>
  <si>
    <t>27376838</t>
  </si>
  <si>
    <t>25383773</t>
  </si>
  <si>
    <t>24353886</t>
  </si>
  <si>
    <t>23249378</t>
  </si>
  <si>
    <t>17254737</t>
  </si>
  <si>
    <t>21258559</t>
  </si>
  <si>
    <t>21257783</t>
  </si>
  <si>
    <t>16482905</t>
  </si>
  <si>
    <t>10298329</t>
  </si>
  <si>
    <t>10298539</t>
  </si>
  <si>
    <t>18219239</t>
  </si>
  <si>
    <t>19443075</t>
  </si>
  <si>
    <t>19443009</t>
  </si>
  <si>
    <t>12211848</t>
  </si>
  <si>
    <t>11253643</t>
  </si>
  <si>
    <t>27379391</t>
  </si>
  <si>
    <t>25386169</t>
  </si>
  <si>
    <t>24356194</t>
  </si>
  <si>
    <t>17258276</t>
  </si>
  <si>
    <t>16484595</t>
  </si>
  <si>
    <t>22391608</t>
  </si>
  <si>
    <t>90357001</t>
  </si>
  <si>
    <t>26445220</t>
  </si>
  <si>
    <t>14153902</t>
  </si>
  <si>
    <t>13013953</t>
  </si>
  <si>
    <t>14154902</t>
  </si>
  <si>
    <t>10302142</t>
  </si>
  <si>
    <t>10301931</t>
  </si>
  <si>
    <t>50997861</t>
  </si>
  <si>
    <t>15170334</t>
  </si>
  <si>
    <t>17260250</t>
  </si>
  <si>
    <t>25387590</t>
  </si>
  <si>
    <t>16487470</t>
  </si>
  <si>
    <t>50998171</t>
  </si>
  <si>
    <t>28382615</t>
  </si>
  <si>
    <t>25388611</t>
  </si>
  <si>
    <t>24358556</t>
  </si>
  <si>
    <t>17261362</t>
  </si>
  <si>
    <t>15171324</t>
  </si>
  <si>
    <t>10305669</t>
  </si>
  <si>
    <t>10305878</t>
  </si>
  <si>
    <t>13017096</t>
  </si>
  <si>
    <t>26447958</t>
  </si>
  <si>
    <t>14157569</t>
  </si>
  <si>
    <t>90359764</t>
  </si>
  <si>
    <t>Hàng trả - phiếu MH003086 - MEGA-003</t>
  </si>
  <si>
    <t>Hàng trả - phiếu MH003185 - MEGA-011</t>
  </si>
  <si>
    <t>Hàng trả - phiếu MH003182 - MEGA-002</t>
  </si>
  <si>
    <t>18225721</t>
  </si>
  <si>
    <t>20421909</t>
  </si>
  <si>
    <t>17262692</t>
  </si>
  <si>
    <t>25390042</t>
  </si>
  <si>
    <t>50998587</t>
  </si>
  <si>
    <t>12217864</t>
  </si>
  <si>
    <t>12217657</t>
  </si>
  <si>
    <t>11261015</t>
  </si>
  <si>
    <t>16491396</t>
  </si>
  <si>
    <t>17263863</t>
  </si>
  <si>
    <t>17264807</t>
  </si>
  <si>
    <t>20422839</t>
  </si>
  <si>
    <t>21263837</t>
  </si>
  <si>
    <t>22396940</t>
  </si>
  <si>
    <t>25390897</t>
  </si>
  <si>
    <t>26450687</t>
  </si>
  <si>
    <t>90361829</t>
  </si>
  <si>
    <t>14160829</t>
  </si>
  <si>
    <t>14160759</t>
  </si>
  <si>
    <t>13023180</t>
  </si>
  <si>
    <t>26453101</t>
  </si>
  <si>
    <t>26453310</t>
  </si>
  <si>
    <t>10309289</t>
  </si>
  <si>
    <t>10309499</t>
  </si>
  <si>
    <t>13024770</t>
  </si>
  <si>
    <t>14163450</t>
  </si>
  <si>
    <t>Hàng trả - phiếu MH003358 - MEGA-003</t>
  </si>
  <si>
    <t>Hàng trả - phiếu MH003325 - MEGA-002</t>
  </si>
  <si>
    <t>Hàng trả - phiếu MH003362 - MEGA-002</t>
  </si>
  <si>
    <t>Hàng trả - phiếu MH003363 - MEGA-002</t>
  </si>
  <si>
    <t>Hàng trả - phiếu MH003125 - MEGA-006</t>
  </si>
  <si>
    <t>Hàng trả - phiếu MH003442 - mega0007</t>
  </si>
  <si>
    <t>Hàng trả - phiếu MH003360 - MEGA-009</t>
  </si>
  <si>
    <t>Hàng trả - phiếu MH003433 - MEGA-011</t>
  </si>
  <si>
    <t>Hàng trả - phiếu MH003126 - MEGA-008</t>
  </si>
  <si>
    <t>Hàng trả - phiếu MH003443 - MEGA-008</t>
  </si>
  <si>
    <t>KH TT 10.10.2023</t>
  </si>
  <si>
    <t>Hàng trả - phiếu MH003439 - MEGA-014</t>
  </si>
  <si>
    <t>Hàng trả - phiếu MH003555 - MEGA-003</t>
  </si>
  <si>
    <t>Hỗ trợ tiếp thị 5.3%</t>
  </si>
  <si>
    <t xml:space="preserve">Hỗ trợ cùng hợp tác 2.25% </t>
  </si>
  <si>
    <t xml:space="preserve">Hỗ trợ phí vận chuyển tháng 9/2023 </t>
  </si>
  <si>
    <t>KH TT 24.10.2023</t>
  </si>
  <si>
    <t>18228563</t>
  </si>
  <si>
    <t>12220864</t>
  </si>
  <si>
    <t>29203025</t>
  </si>
  <si>
    <t>28387077</t>
  </si>
  <si>
    <t>27386566</t>
  </si>
  <si>
    <t>25393167</t>
  </si>
  <si>
    <t>25392322</t>
  </si>
  <si>
    <t>24362240</t>
  </si>
  <si>
    <t>22398827</t>
  </si>
  <si>
    <t>20425319</t>
  </si>
  <si>
    <t>16494142</t>
  </si>
  <si>
    <t>29203991</t>
  </si>
  <si>
    <t>10313161</t>
  </si>
  <si>
    <t>18232054</t>
  </si>
  <si>
    <t>19453896</t>
  </si>
  <si>
    <t>19454077</t>
  </si>
  <si>
    <t>27387844</t>
  </si>
  <si>
    <t>24364446</t>
  </si>
  <si>
    <t>17268333</t>
  </si>
  <si>
    <t>16495850</t>
  </si>
  <si>
    <t>15178297</t>
  </si>
  <si>
    <t>28388337</t>
  </si>
  <si>
    <t>25394596</t>
  </si>
  <si>
    <t>18233524</t>
  </si>
  <si>
    <t>11266059</t>
  </si>
  <si>
    <t>12223890</t>
  </si>
  <si>
    <t>50999476</t>
  </si>
  <si>
    <t>29204596</t>
  </si>
  <si>
    <t>28389950</t>
  </si>
  <si>
    <t>27388593</t>
  </si>
  <si>
    <t>25395468</t>
  </si>
  <si>
    <t>22402406</t>
  </si>
  <si>
    <t>20427807</t>
  </si>
  <si>
    <t>16496939</t>
  </si>
  <si>
    <t>15179326</t>
  </si>
  <si>
    <t>90366476</t>
  </si>
  <si>
    <t>13028055</t>
  </si>
  <si>
    <t>26455999</t>
  </si>
  <si>
    <t>10316803</t>
  </si>
  <si>
    <t>16498558</t>
  </si>
  <si>
    <t>22402465</t>
  </si>
  <si>
    <t>22403069</t>
  </si>
  <si>
    <t>24366702</t>
  </si>
  <si>
    <t>10319830</t>
  </si>
  <si>
    <t>11269137</t>
  </si>
  <si>
    <t>29205973</t>
  </si>
  <si>
    <t>12226853</t>
  </si>
  <si>
    <t>19458318</t>
  </si>
  <si>
    <t>27391393</t>
  </si>
  <si>
    <t>22404820</t>
  </si>
  <si>
    <t>20430301</t>
  </si>
  <si>
    <t>17272416</t>
  </si>
  <si>
    <t>18237517</t>
  </si>
  <si>
    <t>18238068</t>
  </si>
  <si>
    <t>14166019</t>
  </si>
  <si>
    <t>14165899</t>
  </si>
  <si>
    <t>14167000</t>
  </si>
  <si>
    <t>13031308</t>
  </si>
  <si>
    <t>26458721</t>
  </si>
  <si>
    <t>Hàng trả - Mega Cần Thơ - phiếu MH003752 - MEGA-002</t>
  </si>
  <si>
    <t>Hàng trả - Mega Cần Thơ - phiếu MH003528 - MEGA-002</t>
  </si>
  <si>
    <t>Hàng trả - Mega Vũng Tàu - phiếu MH003566 - MEGA-009</t>
  </si>
  <si>
    <t>10319885</t>
  </si>
  <si>
    <t>10320387</t>
  </si>
  <si>
    <t>17274846</t>
  </si>
  <si>
    <t>17274387</t>
  </si>
  <si>
    <t>16501385</t>
  </si>
  <si>
    <t>18239532</t>
  </si>
  <si>
    <t>12230020</t>
  </si>
  <si>
    <t>27393811</t>
  </si>
  <si>
    <t>22407232</t>
  </si>
  <si>
    <t>26460373</t>
  </si>
  <si>
    <t>14168610</t>
  </si>
  <si>
    <t>26461451</t>
  </si>
  <si>
    <t>14170168</t>
  </si>
  <si>
    <t>90369641</t>
  </si>
  <si>
    <t>13034621</t>
  </si>
  <si>
    <t>10323989</t>
  </si>
  <si>
    <t>19462227</t>
  </si>
  <si>
    <t>18242217</t>
  </si>
  <si>
    <t>25401495</t>
  </si>
  <si>
    <t>24371250</t>
  </si>
  <si>
    <t>16504369</t>
  </si>
  <si>
    <t>15186550</t>
  </si>
  <si>
    <t>17277149</t>
  </si>
  <si>
    <t>11275520</t>
  </si>
  <si>
    <t>14171178</t>
  </si>
  <si>
    <t>13036732</t>
  </si>
  <si>
    <t>14173118</t>
  </si>
  <si>
    <t>14173292</t>
  </si>
  <si>
    <t>26465888</t>
  </si>
  <si>
    <t>14173897</t>
  </si>
  <si>
    <t>Hàng trả - Mega Đà Nẵng - phiếu MH003857 - MEGA-004</t>
  </si>
  <si>
    <t>Hàng trả - Mega Kiên Giang - phiếu MH003762 - MEGA-015</t>
  </si>
  <si>
    <t>Hàng trả - Mega Vũng Tàu - phiếu MH003908 - MEGA-009</t>
  </si>
  <si>
    <t>Hàng trả - Mega Nha Trang - phiếu MH003954 - MEGA-011</t>
  </si>
  <si>
    <t>Hàng trả - Mega An Phú - mega0001</t>
  </si>
  <si>
    <t>KH TT 10.11.2023</t>
  </si>
  <si>
    <t>Hàng trả - Mega Bình Dương - phiếu MH004076 - MEGA-008</t>
  </si>
  <si>
    <t>Hàng trả - Mega Bình Phú - phiếu MH004080 - mega0002</t>
  </si>
  <si>
    <t>Hàng trả - Mega Đắk Lắk - MEGA-014</t>
  </si>
  <si>
    <t>Hàng trả - Mega Kiên Giang - phiếu MH004148 - MEGA-015</t>
  </si>
  <si>
    <t>Hàng trả - Mega Nha Trang - phiếu MH004221 - MEGA-011</t>
  </si>
  <si>
    <t>1K23TTR</t>
  </si>
  <si>
    <t>Hỗ trợ phí vận chuyển tháng 10/2023 theo HD 00010430</t>
  </si>
  <si>
    <t>11138160 (xuất lại đơn đặt hàng 13.12.2022 chị Liễu báo mail)</t>
  </si>
  <si>
    <t>KH TT 24.11.2023</t>
  </si>
  <si>
    <t>15187593</t>
  </si>
  <si>
    <t>17278858</t>
  </si>
  <si>
    <t>20435372</t>
  </si>
  <si>
    <t>22408487</t>
  </si>
  <si>
    <t>22409788</t>
  </si>
  <si>
    <t>21272319</t>
  </si>
  <si>
    <t>27396069</t>
  </si>
  <si>
    <t>29208594</t>
  </si>
  <si>
    <t>18244243</t>
  </si>
  <si>
    <t>10327778</t>
  </si>
  <si>
    <t>24373537</t>
  </si>
  <si>
    <t>20436969</t>
  </si>
  <si>
    <t>17281740</t>
  </si>
  <si>
    <t>11278716</t>
  </si>
  <si>
    <t>25404875</t>
  </si>
  <si>
    <t>28399610</t>
  </si>
  <si>
    <t>21274024</t>
  </si>
  <si>
    <t>17282500</t>
  </si>
  <si>
    <t>16508422</t>
  </si>
  <si>
    <t>15190334</t>
  </si>
  <si>
    <t>12236362</t>
  </si>
  <si>
    <t>18245645</t>
  </si>
  <si>
    <t>29210018</t>
  </si>
  <si>
    <t>10331508</t>
  </si>
  <si>
    <t>19465923</t>
  </si>
  <si>
    <t>25406410</t>
  </si>
  <si>
    <t>23266938</t>
  </si>
  <si>
    <t>17283948</t>
  </si>
  <si>
    <t>16510183</t>
  </si>
  <si>
    <t>12239646</t>
  </si>
  <si>
    <t>27401045</t>
  </si>
  <si>
    <t>24376698</t>
  </si>
  <si>
    <t>25407328</t>
  </si>
  <si>
    <t>14177320</t>
  </si>
  <si>
    <t>90375647</t>
  </si>
  <si>
    <t>13044882</t>
  </si>
  <si>
    <t>26468568</t>
  </si>
  <si>
    <t>26469585</t>
  </si>
  <si>
    <t>14176676</t>
  </si>
  <si>
    <t>10335163</t>
  </si>
  <si>
    <t>18249934</t>
  </si>
  <si>
    <t>18250845</t>
  </si>
  <si>
    <t>19469153</t>
  </si>
  <si>
    <t>19470356</t>
  </si>
  <si>
    <t>17287163</t>
  </si>
  <si>
    <t>16513071</t>
  </si>
  <si>
    <t>27402788</t>
  </si>
  <si>
    <t>11285081</t>
  </si>
  <si>
    <t>12242865</t>
  </si>
  <si>
    <t>22416916</t>
  </si>
  <si>
    <t>25409636</t>
  </si>
  <si>
    <t>28404620</t>
  </si>
  <si>
    <t>21278206</t>
  </si>
  <si>
    <t>20443065</t>
  </si>
  <si>
    <t>15195782</t>
  </si>
  <si>
    <t>14180398</t>
  </si>
  <si>
    <t>90378293</t>
  </si>
  <si>
    <t>90378360</t>
  </si>
  <si>
    <t>10338925</t>
  </si>
  <si>
    <t>15197595</t>
  </si>
  <si>
    <t>25411164</t>
  </si>
  <si>
    <t>17289873</t>
  </si>
  <si>
    <t>12246110</t>
  </si>
  <si>
    <t>11288374</t>
  </si>
  <si>
    <t>14180924</t>
  </si>
  <si>
    <t>13049678</t>
  </si>
  <si>
    <t>13050273</t>
  </si>
  <si>
    <t>13050565</t>
  </si>
  <si>
    <t>14182726</t>
  </si>
  <si>
    <t>26474984</t>
  </si>
  <si>
    <t>14184491</t>
  </si>
  <si>
    <t>Hàng trả - Mega Bình Định - phiếu MH004403 - MEGA-007</t>
  </si>
  <si>
    <t>Hàng trả - Mega Long Xuyên - phiếu MH004038 - MEGA-006</t>
  </si>
  <si>
    <t>Hàng trả - Mega Hà Đông - phiếu MH004356 - mega0007</t>
  </si>
  <si>
    <t>Hàng trả - Mega Hưng Lợi Cần Thơ - phiếu MH004346 - MEGA-002</t>
  </si>
  <si>
    <t>Hàng trả - Mega Hưng Lợi Cần Thơ - phiếu MH004402 - MEGA-002</t>
  </si>
  <si>
    <t>Hàng trả - Mega Hưng Lợi Cần Thơ - phiếu MH004061 - MEGA-002</t>
  </si>
  <si>
    <t>KH TT 11.12.2023</t>
  </si>
  <si>
    <t>1K23TBA</t>
  </si>
  <si>
    <t>DTS - HO TRO CUNG CAP THONG TIN 0.5%</t>
  </si>
  <si>
    <t>Hàng trả - Mega Cần Thơ - phiếu MH004561 - MEGA-002</t>
  </si>
  <si>
    <t>Hàng trả - Mega Đà Nẵng - phiếu MH004395 - MEGA-004</t>
  </si>
  <si>
    <t>Hàng trả - Mega Kiên Giang - phiếu MH004554 - MEGA-015</t>
  </si>
  <si>
    <t>Hàng trả - Mega Kiên Giang - phiếu MH004695 - MEGA-015</t>
  </si>
  <si>
    <t>Hàng trả - Mega Bình Dương - phiếu MH004712 - MEGA-008</t>
  </si>
  <si>
    <t>Ho tro phi van chuyen T11/2023</t>
  </si>
  <si>
    <t>KH TT 25.12.2023</t>
  </si>
  <si>
    <t>50902688</t>
  </si>
  <si>
    <t>20445698</t>
  </si>
  <si>
    <t>16517237</t>
  </si>
  <si>
    <t>17291456</t>
  </si>
  <si>
    <t>24381377</t>
  </si>
  <si>
    <t>25412093</t>
  </si>
  <si>
    <t>27406184</t>
  </si>
  <si>
    <t>21279712</t>
  </si>
  <si>
    <t>10342767</t>
  </si>
  <si>
    <t>17294581</t>
  </si>
  <si>
    <t>17293247</t>
  </si>
  <si>
    <t>20447362</t>
  </si>
  <si>
    <t>19475931</t>
  </si>
  <si>
    <t>12249397</t>
  </si>
  <si>
    <t>18258350</t>
  </si>
  <si>
    <t>28409357</t>
  </si>
  <si>
    <t>25414535</t>
  </si>
  <si>
    <t>22422271</t>
  </si>
  <si>
    <t>17296235</t>
  </si>
  <si>
    <t>16520216</t>
  </si>
  <si>
    <t>29213198</t>
  </si>
  <si>
    <t>29213183</t>
  </si>
  <si>
    <t>29214078</t>
  </si>
  <si>
    <t>15201544</t>
  </si>
  <si>
    <t>50903208</t>
  </si>
  <si>
    <t>10346495</t>
  </si>
  <si>
    <t>25416133</t>
  </si>
  <si>
    <t>17296392</t>
  </si>
  <si>
    <t>16521819</t>
  </si>
  <si>
    <t>17296923</t>
  </si>
  <si>
    <t>25416030</t>
  </si>
  <si>
    <t>25417272</t>
  </si>
  <si>
    <t>18259865</t>
  </si>
  <si>
    <t>12251187</t>
  </si>
  <si>
    <t>12252750</t>
  </si>
  <si>
    <t>18260787</t>
  </si>
  <si>
    <t>18261284</t>
  </si>
  <si>
    <t>19479418</t>
  </si>
  <si>
    <t>19479359</t>
  </si>
  <si>
    <t>11295682</t>
  </si>
  <si>
    <t>11294946</t>
  </si>
  <si>
    <t>50903533</t>
  </si>
  <si>
    <t>29216826</t>
  </si>
  <si>
    <t>16522859</t>
  </si>
  <si>
    <t>17297875</t>
  </si>
  <si>
    <t>17299034</t>
  </si>
  <si>
    <t>20450988</t>
  </si>
  <si>
    <t>21282905</t>
  </si>
  <si>
    <t>22423477</t>
  </si>
  <si>
    <t>27411393</t>
  </si>
  <si>
    <t>28411932</t>
  </si>
  <si>
    <t>28411970</t>
  </si>
  <si>
    <t>16523256</t>
  </si>
  <si>
    <t>14186959</t>
  </si>
  <si>
    <t>13056726</t>
  </si>
  <si>
    <t>14187590</t>
  </si>
  <si>
    <t>14188592</t>
  </si>
  <si>
    <t>26480552</t>
  </si>
  <si>
    <t>10350401</t>
  </si>
  <si>
    <t>10348598</t>
  </si>
  <si>
    <t>19481627</t>
  </si>
  <si>
    <t>12255083</t>
  </si>
  <si>
    <t>11298087</t>
  </si>
  <si>
    <t>28414120</t>
  </si>
  <si>
    <t>27412673</t>
  </si>
  <si>
    <t>25418757</t>
  </si>
  <si>
    <t>24387627</t>
  </si>
  <si>
    <t>16525170</t>
  </si>
  <si>
    <t>15206960</t>
  </si>
  <si>
    <t>15206315</t>
  </si>
  <si>
    <t>15206206</t>
  </si>
  <si>
    <t>15206002</t>
  </si>
  <si>
    <t>18264221</t>
  </si>
  <si>
    <t>12256232</t>
  </si>
  <si>
    <t>11298462</t>
  </si>
  <si>
    <t>22427429</t>
  </si>
  <si>
    <t>20454065</t>
  </si>
  <si>
    <t>16526393</t>
  </si>
  <si>
    <t>25419376</t>
  </si>
  <si>
    <t>25419635</t>
  </si>
  <si>
    <t>28415232</t>
  </si>
  <si>
    <t>27414079</t>
  </si>
  <si>
    <t>10354445</t>
  </si>
  <si>
    <t>90384649</t>
  </si>
  <si>
    <t>14190342</t>
  </si>
  <si>
    <t>14191859</t>
  </si>
  <si>
    <t>14191416</t>
  </si>
  <si>
    <t>14192296</t>
  </si>
  <si>
    <t>90385536</t>
  </si>
  <si>
    <t>13061156</t>
  </si>
  <si>
    <t>26483358</t>
  </si>
  <si>
    <t>26483543</t>
  </si>
  <si>
    <t>14192836</t>
  </si>
  <si>
    <t>14193107</t>
  </si>
  <si>
    <t>14193004</t>
  </si>
  <si>
    <t>Hàng trả - Mega Bình Dương - phiếu MH004393 - MEGA-008</t>
  </si>
  <si>
    <t>Hàng trả - Mega Bình Dương - phiếu MH004711 - MEGA-008</t>
  </si>
  <si>
    <t>Hàng trả - Mega Cần Thơ - phiếu MH004894 - MEGA-002</t>
  </si>
  <si>
    <t>Hàng trả - Mega Cần Thơ - phiếu MH004693 - MEGA-002</t>
  </si>
  <si>
    <t>Hàng trả - Mega Buôn Ma Thuột - phiếu MH004299 - MEGA-014</t>
  </si>
  <si>
    <t>29219534</t>
  </si>
  <si>
    <t>29218234</t>
  </si>
  <si>
    <t>29218084</t>
  </si>
  <si>
    <t>11000578</t>
  </si>
  <si>
    <t>17004433</t>
  </si>
  <si>
    <t>18267985</t>
  </si>
  <si>
    <t>18267911</t>
  </si>
  <si>
    <t>18266686</t>
  </si>
  <si>
    <t>11001874</t>
  </si>
  <si>
    <t>12259549</t>
  </si>
  <si>
    <t>12259015</t>
  </si>
  <si>
    <t>12259298</t>
  </si>
  <si>
    <t>27416841</t>
  </si>
  <si>
    <t>27417366</t>
  </si>
  <si>
    <t>27417109</t>
  </si>
  <si>
    <t>27416781</t>
  </si>
  <si>
    <t>28417652</t>
  </si>
  <si>
    <t>15209842</t>
  </si>
  <si>
    <t>15210361</t>
  </si>
  <si>
    <t>15210123</t>
  </si>
  <si>
    <t>16529296</t>
  </si>
  <si>
    <t>16529535</t>
  </si>
  <si>
    <t>16528996</t>
  </si>
  <si>
    <t>17005227</t>
  </si>
  <si>
    <t>17006341</t>
  </si>
  <si>
    <t>20456587</t>
  </si>
  <si>
    <t>20456397</t>
  </si>
  <si>
    <t>22429528</t>
  </si>
  <si>
    <t>24390427</t>
  </si>
  <si>
    <t>24391650</t>
  </si>
  <si>
    <t>25421877</t>
  </si>
  <si>
    <t>13066562</t>
  </si>
  <si>
    <t>26486065</t>
  </si>
  <si>
    <t>14196009</t>
  </si>
  <si>
    <t>26486361</t>
  </si>
  <si>
    <t>13065735</t>
  </si>
  <si>
    <t>13070110</t>
  </si>
  <si>
    <t>25422072</t>
  </si>
  <si>
    <t>19485666</t>
  </si>
  <si>
    <t>19485164</t>
  </si>
  <si>
    <t>19485437</t>
  </si>
  <si>
    <t>14197566</t>
  </si>
  <si>
    <t>26489233</t>
  </si>
  <si>
    <t>13070309</t>
  </si>
  <si>
    <t>14198013</t>
  </si>
  <si>
    <t>1K24TDA</t>
  </si>
  <si>
    <t>1K24THB</t>
  </si>
  <si>
    <t>1K24TNH</t>
  </si>
  <si>
    <t>KH TT 10.01.2024</t>
  </si>
  <si>
    <t>1C24TNN</t>
  </si>
  <si>
    <t>1C24TNF</t>
  </si>
  <si>
    <t>DIS - HO TRO TRUNG BAY SAN PHAM</t>
  </si>
  <si>
    <t>Hỗ trợ phí vận chuyểnT12/2023</t>
  </si>
  <si>
    <t>21272925</t>
  </si>
  <si>
    <t>KH TT 24.01.2024</t>
  </si>
  <si>
    <t>11004681</t>
  </si>
  <si>
    <t>10358143</t>
  </si>
  <si>
    <t>10357611</t>
  </si>
  <si>
    <t>10357851</t>
  </si>
  <si>
    <t>10358555</t>
  </si>
  <si>
    <t>28419309</t>
  </si>
  <si>
    <t>27420173</t>
  </si>
  <si>
    <t>25423486</t>
  </si>
  <si>
    <t>25423384</t>
  </si>
  <si>
    <t>22431635</t>
  </si>
  <si>
    <t>22432547</t>
  </si>
  <si>
    <t>20458862</t>
  </si>
  <si>
    <t>17007899</t>
  </si>
  <si>
    <t>16532043</t>
  </si>
  <si>
    <t>16532359</t>
  </si>
  <si>
    <t>15213698</t>
  </si>
  <si>
    <t>50904781</t>
  </si>
  <si>
    <t>13072532</t>
  </si>
  <si>
    <t>26491730</t>
  </si>
  <si>
    <t>13073981</t>
  </si>
  <si>
    <t>26492033</t>
  </si>
  <si>
    <t>90390537</t>
  </si>
  <si>
    <t>18271690</t>
  </si>
  <si>
    <t>10361950</t>
  </si>
  <si>
    <t>24394405</t>
  </si>
  <si>
    <t>25425715</t>
  </si>
  <si>
    <t>18274052</t>
  </si>
  <si>
    <t>18273776</t>
  </si>
  <si>
    <t>11008088</t>
  </si>
  <si>
    <t>50905147</t>
  </si>
  <si>
    <t>28423228</t>
  </si>
  <si>
    <t>27422279</t>
  </si>
  <si>
    <t>27422106</t>
  </si>
  <si>
    <t>25426579</t>
  </si>
  <si>
    <t>25427104</t>
  </si>
  <si>
    <t>22434842</t>
  </si>
  <si>
    <t>21289621</t>
  </si>
  <si>
    <t>17011030</t>
  </si>
  <si>
    <t>16535226</t>
  </si>
  <si>
    <t>15216790</t>
  </si>
  <si>
    <t>15215769</t>
  </si>
  <si>
    <t>10365809</t>
  </si>
  <si>
    <t>50905264</t>
  </si>
  <si>
    <t>19491675</t>
  </si>
  <si>
    <t>18275826</t>
  </si>
  <si>
    <t>18274769</t>
  </si>
  <si>
    <t>16536814</t>
  </si>
  <si>
    <t>17014597</t>
  </si>
  <si>
    <t>28424300</t>
  </si>
  <si>
    <t>11011297</t>
  </si>
  <si>
    <t>11011660</t>
  </si>
  <si>
    <t>14202976</t>
  </si>
  <si>
    <t>14203853</t>
  </si>
  <si>
    <t>14201169</t>
  </si>
  <si>
    <t>26493659</t>
  </si>
  <si>
    <t>13078112</t>
  </si>
  <si>
    <t>13076966</t>
  </si>
  <si>
    <t>14203934</t>
  </si>
  <si>
    <t>29223324</t>
  </si>
  <si>
    <t>16538245</t>
  </si>
  <si>
    <t>16538865</t>
  </si>
  <si>
    <t>17015947</t>
  </si>
  <si>
    <t>20464189</t>
  </si>
  <si>
    <t>20464454</t>
  </si>
  <si>
    <t>20464995</t>
  </si>
  <si>
    <t>25429039</t>
  </si>
  <si>
    <t>25429847</t>
  </si>
  <si>
    <t>28425990</t>
  </si>
  <si>
    <t>13075927</t>
  </si>
  <si>
    <t>10369565</t>
  </si>
  <si>
    <t>10366719</t>
  </si>
  <si>
    <t>10369853</t>
  </si>
  <si>
    <t>12270342</t>
  </si>
  <si>
    <t>18278162</t>
  </si>
  <si>
    <t>19494579</t>
  </si>
  <si>
    <t>19495028</t>
  </si>
  <si>
    <t>19495693</t>
  </si>
  <si>
    <t>19493975</t>
  </si>
  <si>
    <t>17016478</t>
  </si>
  <si>
    <t>17017997</t>
  </si>
  <si>
    <t>50905958</t>
  </si>
  <si>
    <t>11014554</t>
  </si>
  <si>
    <t>18280730</t>
  </si>
  <si>
    <t>18281004</t>
  </si>
  <si>
    <t>14206186</t>
  </si>
  <si>
    <t>14206235</t>
  </si>
  <si>
    <t>26495782</t>
  </si>
  <si>
    <t>26496492</t>
  </si>
  <si>
    <t>14206281</t>
  </si>
  <si>
    <t>28428232</t>
  </si>
  <si>
    <t>27427568</t>
  </si>
  <si>
    <t>27427001</t>
  </si>
  <si>
    <t>25432820</t>
  </si>
  <si>
    <t>25432040</t>
  </si>
  <si>
    <t>24399667</t>
  </si>
  <si>
    <t>22439633</t>
  </si>
  <si>
    <t>22439101</t>
  </si>
  <si>
    <t>17018770</t>
  </si>
  <si>
    <t>16541417</t>
  </si>
  <si>
    <t>19496846</t>
  </si>
  <si>
    <t>19497037</t>
  </si>
  <si>
    <t>14206638</t>
  </si>
  <si>
    <t>26500529</t>
  </si>
  <si>
    <t>26500329</t>
  </si>
  <si>
    <t>13083128</t>
  </si>
  <si>
    <t>14207481</t>
  </si>
  <si>
    <t>14204794</t>
  </si>
  <si>
    <t>90395058</t>
  </si>
  <si>
    <t>26497524</t>
  </si>
  <si>
    <t>26498114</t>
  </si>
  <si>
    <t>26498531</t>
  </si>
  <si>
    <t>29224784</t>
  </si>
  <si>
    <t>10373643</t>
  </si>
  <si>
    <t>10370756</t>
  </si>
  <si>
    <t>10373961</t>
  </si>
  <si>
    <t>19498652</t>
  </si>
  <si>
    <t>19498756</t>
  </si>
  <si>
    <t>20468747</t>
  </si>
  <si>
    <t>17020810</t>
  </si>
  <si>
    <t>16543217</t>
  </si>
  <si>
    <t>16543106</t>
  </si>
  <si>
    <t>21294103</t>
  </si>
  <si>
    <t>21294027</t>
  </si>
  <si>
    <t>22440041</t>
  </si>
  <si>
    <t>22441701</t>
  </si>
  <si>
    <t>14208577</t>
  </si>
  <si>
    <t>14208099</t>
  </si>
  <si>
    <t>13079132</t>
  </si>
  <si>
    <t>13084688</t>
  </si>
  <si>
    <t>13078634</t>
  </si>
  <si>
    <t>18283819</t>
  </si>
  <si>
    <t>KH TT 16.02.2024</t>
  </si>
  <si>
    <t>10019RN202319013410</t>
  </si>
  <si>
    <t>10016RN20241301342</t>
  </si>
  <si>
    <t>10015RN202415023401</t>
  </si>
  <si>
    <t>1K24TBA</t>
  </si>
  <si>
    <t>1K24TTR</t>
  </si>
  <si>
    <t>Hỗ trợ phí vận chuyển T1/2024</t>
  </si>
  <si>
    <t>KH TT 26.02.2024</t>
  </si>
  <si>
    <t>18284111</t>
  </si>
  <si>
    <t>16544140</t>
  </si>
  <si>
    <t>16544448</t>
  </si>
  <si>
    <t>20469809</t>
  </si>
  <si>
    <t>24401726</t>
  </si>
  <si>
    <t>25434238</t>
  </si>
  <si>
    <t>27430187</t>
  </si>
  <si>
    <t>28430396</t>
  </si>
  <si>
    <t>14211435</t>
  </si>
  <si>
    <t>26503303</t>
  </si>
  <si>
    <t>26503007</t>
  </si>
  <si>
    <t>26503442</t>
  </si>
  <si>
    <t>13087750</t>
  </si>
  <si>
    <t>13084008</t>
  </si>
  <si>
    <t>14208975</t>
  </si>
  <si>
    <t>14207546</t>
  </si>
  <si>
    <t>50906438</t>
  </si>
  <si>
    <t>12276353</t>
  </si>
  <si>
    <t>10378790</t>
  </si>
  <si>
    <t>10377836</t>
  </si>
  <si>
    <t>11019348</t>
  </si>
  <si>
    <t>11018888</t>
  </si>
  <si>
    <t>18286274</t>
  </si>
  <si>
    <t>18284328</t>
  </si>
  <si>
    <t>26504982</t>
  </si>
  <si>
    <t>14211951</t>
  </si>
  <si>
    <t>14213276</t>
  </si>
  <si>
    <t>26505088</t>
  </si>
  <si>
    <t>13091561</t>
  </si>
  <si>
    <t>26505193</t>
  </si>
  <si>
    <t>14213227</t>
  </si>
  <si>
    <t>26505757</t>
  </si>
  <si>
    <t>11018363</t>
  </si>
  <si>
    <t>11021756</t>
  </si>
  <si>
    <t>11018656</t>
  </si>
  <si>
    <t>19502305</t>
  </si>
  <si>
    <t>27431271</t>
  </si>
  <si>
    <t>25435626</t>
  </si>
  <si>
    <t>22443007</t>
  </si>
  <si>
    <t>17022809</t>
  </si>
  <si>
    <t>17024463</t>
  </si>
  <si>
    <t>15226222</t>
  </si>
  <si>
    <t>11022157</t>
  </si>
  <si>
    <t>10381418</t>
  </si>
  <si>
    <t>10381706</t>
  </si>
  <si>
    <t>Tiền phạt do giao hàng thiếu T06.2023 theo Giấy báo nợ số 2024.2102ACP0033</t>
  </si>
  <si>
    <t>KKKNT</t>
  </si>
  <si>
    <t>14214192</t>
  </si>
  <si>
    <t>14213843</t>
  </si>
  <si>
    <t>Tiền phạt do giao hàng thiếu T07.2023 theo Giấy báo nợ số 2024.2302ACP0160</t>
  </si>
  <si>
    <t>13096323</t>
  </si>
  <si>
    <t>17029900</t>
  </si>
  <si>
    <t>25439445</t>
  </si>
  <si>
    <t>15231171</t>
  </si>
  <si>
    <t>1001000068987</t>
  </si>
  <si>
    <t>1001000068795</t>
  </si>
  <si>
    <t>KH TT 11.03.2024</t>
  </si>
  <si>
    <t>Hỗ trợ phí vận chuyển T2/2024</t>
  </si>
  <si>
    <t>Tiền phạt do giao hàng thiếu T08.2023 (chờ Giấy báo nợ)</t>
  </si>
  <si>
    <t>KH TT 25.03.2024</t>
  </si>
  <si>
    <t>25440217</t>
  </si>
  <si>
    <t>27437292</t>
  </si>
  <si>
    <t>21299234</t>
  </si>
  <si>
    <t>10388376</t>
  </si>
  <si>
    <t>12288359</t>
  </si>
  <si>
    <t>15233637</t>
  </si>
  <si>
    <t>16555270</t>
  </si>
  <si>
    <t>17033051</t>
  </si>
  <si>
    <t>17034276</t>
  </si>
  <si>
    <t>20479081</t>
  </si>
  <si>
    <t>21300697</t>
  </si>
  <si>
    <t>22450565</t>
  </si>
  <si>
    <t>24410068</t>
  </si>
  <si>
    <t>25442575</t>
  </si>
  <si>
    <t>28440836</t>
  </si>
  <si>
    <t>18296815</t>
  </si>
  <si>
    <t>10391743</t>
  </si>
  <si>
    <t>11030994</t>
  </si>
  <si>
    <t>28441354</t>
  </si>
  <si>
    <t>28440910</t>
  </si>
  <si>
    <t>27440693</t>
  </si>
  <si>
    <t>27440267</t>
  </si>
  <si>
    <t>25443838</t>
  </si>
  <si>
    <t>20480387</t>
  </si>
  <si>
    <t>24411462</t>
  </si>
  <si>
    <t>24411394</t>
  </si>
  <si>
    <t>24410878</t>
  </si>
  <si>
    <t>16556328</t>
  </si>
  <si>
    <t>19510830</t>
  </si>
  <si>
    <t>90405808</t>
  </si>
  <si>
    <t>26514849</t>
  </si>
  <si>
    <t>14223104</t>
  </si>
  <si>
    <t>14217302</t>
  </si>
  <si>
    <t>14219852</t>
  </si>
  <si>
    <t>26513373</t>
  </si>
  <si>
    <t>14218434</t>
  </si>
  <si>
    <t>14217449</t>
  </si>
  <si>
    <t>13088853</t>
  </si>
  <si>
    <t>14214732</t>
  </si>
  <si>
    <t>25444714</t>
  </si>
  <si>
    <t>15237109</t>
  </si>
  <si>
    <t>17036638</t>
  </si>
  <si>
    <t>17039778</t>
  </si>
  <si>
    <t>29229217</t>
  </si>
  <si>
    <t>10395262</t>
  </si>
  <si>
    <t>29230973</t>
  </si>
  <si>
    <t>18296834</t>
  </si>
  <si>
    <t>28443748</t>
  </si>
  <si>
    <t>15238831</t>
  </si>
  <si>
    <t>27443789</t>
  </si>
  <si>
    <t>17039918</t>
  </si>
  <si>
    <t>16559809</t>
  </si>
  <si>
    <t>12293804</t>
  </si>
  <si>
    <t>19514322</t>
  </si>
  <si>
    <t>19514597</t>
  </si>
  <si>
    <t>25446865</t>
  </si>
  <si>
    <t>22456217</t>
  </si>
  <si>
    <t>15239809</t>
  </si>
  <si>
    <t>15239529</t>
  </si>
  <si>
    <t>10398866</t>
  </si>
  <si>
    <t>10398566</t>
  </si>
  <si>
    <t>12294863</t>
  </si>
  <si>
    <t>13107787</t>
  </si>
  <si>
    <t>13109278</t>
  </si>
  <si>
    <t>13110410</t>
  </si>
  <si>
    <t>14225663</t>
  </si>
  <si>
    <t>14225110</t>
  </si>
  <si>
    <t>14225011</t>
  </si>
  <si>
    <t>14223438</t>
  </si>
  <si>
    <t>14222455</t>
  </si>
  <si>
    <t>26514991</t>
  </si>
  <si>
    <t>16562819</t>
  </si>
  <si>
    <t>21304916</t>
  </si>
  <si>
    <t>12296985</t>
  </si>
  <si>
    <t>12295281</t>
  </si>
  <si>
    <t>12296813</t>
  </si>
  <si>
    <t>12297495</t>
  </si>
  <si>
    <t>25448900</t>
  </si>
  <si>
    <t>24416676</t>
  </si>
  <si>
    <t>23275475</t>
  </si>
  <si>
    <t>29234704</t>
  </si>
  <si>
    <t>10402256</t>
  </si>
  <si>
    <t>10402559</t>
  </si>
  <si>
    <t>KH TT 10.04.2024</t>
  </si>
  <si>
    <t>Tiền phạt do giao hàng thiếu T09.2023</t>
  </si>
  <si>
    <t>a</t>
  </si>
  <si>
    <t>29226047</t>
  </si>
  <si>
    <t>Hỗ trợ phí vận chuyển T3/2024</t>
  </si>
  <si>
    <t>KH TT 24.04.2024</t>
  </si>
  <si>
    <t>26520205</t>
  </si>
  <si>
    <t>14227602</t>
  </si>
  <si>
    <t>14230419</t>
  </si>
  <si>
    <t>14228751</t>
  </si>
  <si>
    <t>14229325</t>
  </si>
  <si>
    <t>24418011</t>
  </si>
  <si>
    <t>25450684</t>
  </si>
  <si>
    <t>29235899</t>
  </si>
  <si>
    <t>11043519</t>
  </si>
  <si>
    <t>25451585</t>
  </si>
  <si>
    <t>25451328</t>
  </si>
  <si>
    <t>24418961</t>
  </si>
  <si>
    <t>21307169</t>
  </si>
  <si>
    <t>17046333</t>
  </si>
  <si>
    <t>16566940</t>
  </si>
  <si>
    <t>16566633</t>
  </si>
  <si>
    <t>10406211</t>
  </si>
  <si>
    <t>13116866</t>
  </si>
  <si>
    <t>90413563</t>
  </si>
  <si>
    <t>22462145</t>
  </si>
  <si>
    <t>16568715</t>
  </si>
  <si>
    <t>24420352</t>
  </si>
  <si>
    <t>19522759</t>
  </si>
  <si>
    <t>29237369</t>
  </si>
  <si>
    <t>11046647</t>
  </si>
  <si>
    <t>17050038</t>
  </si>
  <si>
    <t>22463428</t>
  </si>
  <si>
    <t>22463448</t>
  </si>
  <si>
    <t>27451477</t>
  </si>
  <si>
    <t>28452625</t>
  </si>
  <si>
    <t>10409797</t>
  </si>
  <si>
    <t>50910257</t>
  </si>
  <si>
    <t>25455451</t>
  </si>
  <si>
    <t>22463488</t>
  </si>
  <si>
    <t>17051723</t>
  </si>
  <si>
    <t>15249625</t>
  </si>
  <si>
    <t>14233803</t>
  </si>
  <si>
    <t>26526571</t>
  </si>
  <si>
    <t>90415468</t>
  </si>
  <si>
    <t>26526869</t>
  </si>
  <si>
    <t>14233212</t>
  </si>
  <si>
    <t>14231561</t>
  </si>
  <si>
    <t>19525535</t>
  </si>
  <si>
    <t>14237089</t>
  </si>
  <si>
    <t>14235709</t>
  </si>
  <si>
    <t>14235320</t>
  </si>
  <si>
    <t>14234256</t>
  </si>
  <si>
    <t>14233963</t>
  </si>
  <si>
    <t>14236806</t>
  </si>
  <si>
    <t>10413575</t>
  </si>
  <si>
    <t>10413274</t>
  </si>
  <si>
    <t>28456578</t>
  </si>
  <si>
    <t>25457645</t>
  </si>
  <si>
    <t>22466997</t>
  </si>
  <si>
    <t>17055829</t>
  </si>
  <si>
    <t>17054469</t>
  </si>
  <si>
    <t>12309676</t>
  </si>
  <si>
    <t>20496776</t>
  </si>
  <si>
    <t>25458399</t>
  </si>
  <si>
    <t>25458658</t>
  </si>
  <si>
    <t>27457563</t>
  </si>
  <si>
    <t>27456618</t>
  </si>
  <si>
    <t>15253439</t>
  </si>
  <si>
    <t>15253155</t>
  </si>
  <si>
    <t>29239792</t>
  </si>
  <si>
    <t>10417245</t>
  </si>
  <si>
    <t>10416941</t>
  </si>
  <si>
    <t>KH TT 10.05.2024</t>
  </si>
  <si>
    <t>HO TRO HANG MAU (SAMPLING THU T4.2024)</t>
  </si>
  <si>
    <t>KH TT 24.05.2024</t>
  </si>
  <si>
    <t>19530058</t>
  </si>
  <si>
    <t>19529961</t>
  </si>
  <si>
    <t>18318391</t>
  </si>
  <si>
    <t>27459168</t>
  </si>
  <si>
    <t>25461013</t>
  </si>
  <si>
    <t>25460754</t>
  </si>
  <si>
    <t>22470388</t>
  </si>
  <si>
    <t>17059774</t>
  </si>
  <si>
    <t>11056332</t>
  </si>
  <si>
    <t>11056028</t>
  </si>
  <si>
    <t>29241420</t>
  </si>
  <si>
    <t>13126617</t>
  </si>
  <si>
    <t>13122803</t>
  </si>
  <si>
    <t>14238161</t>
  </si>
  <si>
    <t>14239854</t>
  </si>
  <si>
    <t>14240005</t>
  </si>
  <si>
    <t>14239568</t>
  </si>
  <si>
    <t>14238682</t>
  </si>
  <si>
    <t>10421096</t>
  </si>
  <si>
    <t>10418688</t>
  </si>
  <si>
    <t>10420786</t>
  </si>
  <si>
    <t>14241434</t>
  </si>
  <si>
    <t>26532518</t>
  </si>
  <si>
    <t>16574684</t>
  </si>
  <si>
    <t>16580583</t>
  </si>
  <si>
    <t>16580480</t>
  </si>
  <si>
    <t>22471179</t>
  </si>
  <si>
    <t>24429243</t>
  </si>
  <si>
    <t>28461892</t>
  </si>
  <si>
    <t>11059393</t>
  </si>
  <si>
    <t>18321984</t>
  </si>
  <si>
    <t>18323334</t>
  </si>
  <si>
    <t>18323035</t>
  </si>
  <si>
    <t>15258622</t>
  </si>
  <si>
    <t>16581821</t>
  </si>
  <si>
    <t>19533371</t>
  </si>
  <si>
    <t>10424568</t>
  </si>
  <si>
    <t>10424260</t>
  </si>
  <si>
    <t>26535342</t>
  </si>
  <si>
    <t>13135338</t>
  </si>
  <si>
    <t>14244861</t>
  </si>
  <si>
    <t>16583724</t>
  </si>
  <si>
    <t>17064097</t>
  </si>
  <si>
    <t>24431684</t>
  </si>
  <si>
    <t>28463847</t>
  </si>
  <si>
    <t>11061211</t>
  </si>
  <si>
    <t>12318727</t>
  </si>
  <si>
    <t>12319326</t>
  </si>
  <si>
    <t>50912098</t>
  </si>
  <si>
    <t>15261735</t>
  </si>
  <si>
    <t>17066577</t>
  </si>
  <si>
    <t>20504608</t>
  </si>
  <si>
    <t>22475599</t>
  </si>
  <si>
    <t>27464142</t>
  </si>
  <si>
    <t>18324697</t>
  </si>
  <si>
    <t>12320259</t>
  </si>
  <si>
    <t>10428304</t>
  </si>
  <si>
    <t>10427996</t>
  </si>
  <si>
    <t>13140970</t>
  </si>
  <si>
    <t>14248037</t>
  </si>
  <si>
    <t>14249493</t>
  </si>
  <si>
    <t>14246240</t>
  </si>
  <si>
    <t>14247742</t>
  </si>
  <si>
    <t>Hỗ trợ phí vận chuyển T4/2024</t>
  </si>
  <si>
    <t>16586704</t>
  </si>
  <si>
    <t>28467467</t>
  </si>
  <si>
    <t>11065771</t>
  </si>
  <si>
    <t>22477243</t>
  </si>
  <si>
    <t>23285811</t>
  </si>
  <si>
    <t>24434807</t>
  </si>
  <si>
    <t>25467657</t>
  </si>
  <si>
    <t>27466647</t>
  </si>
  <si>
    <t>10431917</t>
  </si>
  <si>
    <t>26542522</t>
  </si>
  <si>
    <t>90426862</t>
  </si>
  <si>
    <t>20508635</t>
  </si>
  <si>
    <t>21319699</t>
  </si>
  <si>
    <t>24436210</t>
  </si>
  <si>
    <t>25469102</t>
  </si>
  <si>
    <t>KH TT 10.06.2024</t>
  </si>
  <si>
    <t>KH TT 24.05.2024, còn 57,722 đ KH TT 10.06.2024</t>
  </si>
  <si>
    <t>x</t>
  </si>
  <si>
    <t>Tiền phạt do giao hàng thiếu T10.2023</t>
  </si>
  <si>
    <t>y</t>
  </si>
  <si>
    <t>Tiền phạt do giao hàng thiếu T11.2023</t>
  </si>
  <si>
    <t>Hỗ trợ phí vận chuyển T5/2024</t>
  </si>
  <si>
    <t>KH TT 24.06.2024</t>
  </si>
  <si>
    <t>24437099</t>
  </si>
  <si>
    <t>19541905</t>
  </si>
  <si>
    <t>15267119</t>
  </si>
  <si>
    <t>18334538</t>
  </si>
  <si>
    <t>90429458</t>
  </si>
  <si>
    <t>13147742</t>
  </si>
  <si>
    <t>14253929</t>
  </si>
  <si>
    <t>14253353</t>
  </si>
  <si>
    <t>26545255</t>
  </si>
  <si>
    <t>26546305</t>
  </si>
  <si>
    <t>10435703</t>
  </si>
  <si>
    <t>16592607</t>
  </si>
  <si>
    <t>24438526</t>
  </si>
  <si>
    <t>22481546</t>
  </si>
  <si>
    <t>15268987</t>
  </si>
  <si>
    <t>17073490</t>
  </si>
  <si>
    <t>25471345</t>
  </si>
  <si>
    <t>19544653</t>
  </si>
  <si>
    <t>11072060</t>
  </si>
  <si>
    <t>12329201</t>
  </si>
  <si>
    <t>16593695</t>
  </si>
  <si>
    <t>20512217</t>
  </si>
  <si>
    <t>27471818</t>
  </si>
  <si>
    <t>17075610</t>
  </si>
  <si>
    <t>25472201</t>
  </si>
  <si>
    <t>10439408</t>
  </si>
  <si>
    <t>28473827</t>
  </si>
  <si>
    <t>13153048</t>
  </si>
  <si>
    <t>26549082</t>
  </si>
  <si>
    <t>26548627</t>
  </si>
  <si>
    <t>14256596</t>
  </si>
  <si>
    <t>14255079</t>
  </si>
  <si>
    <t>26548048</t>
  </si>
  <si>
    <t>28475814</t>
  </si>
  <si>
    <t>24441553</t>
  </si>
  <si>
    <t>17078864</t>
  </si>
  <si>
    <t>10442999</t>
  </si>
  <si>
    <t>12333791</t>
  </si>
  <si>
    <t>16598750</t>
  </si>
  <si>
    <t>16598647</t>
  </si>
  <si>
    <t>28477086</t>
  </si>
  <si>
    <t>20516536</t>
  </si>
  <si>
    <t>20516361</t>
  </si>
  <si>
    <t>22486000</t>
  </si>
  <si>
    <t>22485330</t>
  </si>
  <si>
    <t>27476030</t>
  </si>
  <si>
    <t>15275149</t>
  </si>
  <si>
    <t>25476165</t>
  </si>
  <si>
    <t>11078453</t>
  </si>
  <si>
    <t>11078160</t>
  </si>
  <si>
    <t>18339356</t>
  </si>
  <si>
    <t>14257145</t>
  </si>
  <si>
    <t>90433252</t>
  </si>
  <si>
    <t>26550720</t>
  </si>
  <si>
    <t>12333876</t>
  </si>
  <si>
    <t>12335701</t>
  </si>
  <si>
    <t>19549045</t>
  </si>
  <si>
    <t>16599818</t>
  </si>
  <si>
    <t>16600852</t>
  </si>
  <si>
    <t>28478128</t>
  </si>
  <si>
    <t>21325443</t>
  </si>
  <si>
    <t>25477061</t>
  </si>
  <si>
    <t>29251039</t>
  </si>
  <si>
    <t>10446980</t>
  </si>
  <si>
    <t>10446682</t>
  </si>
  <si>
    <t>10445630</t>
  </si>
  <si>
    <t>20518994</t>
  </si>
  <si>
    <t>15277106</t>
  </si>
  <si>
    <t>17084141</t>
  </si>
  <si>
    <t>25478471</t>
  </si>
  <si>
    <t>14260568</t>
  </si>
  <si>
    <t>26553549</t>
  </si>
  <si>
    <t>90433816</t>
  </si>
  <si>
    <t>14259759</t>
  </si>
  <si>
    <t>13156932</t>
  </si>
  <si>
    <t>11081329</t>
  </si>
  <si>
    <t>12338930</t>
  </si>
  <si>
    <t>12337939</t>
  </si>
  <si>
    <t>29251712</t>
  </si>
  <si>
    <t>29251859</t>
  </si>
  <si>
    <t>11082711</t>
  </si>
  <si>
    <t>24445818</t>
  </si>
  <si>
    <t>24446530</t>
  </si>
  <si>
    <t>22489898</t>
  </si>
  <si>
    <t>15278249</t>
  </si>
  <si>
    <t>25479342</t>
  </si>
  <si>
    <t>10450605</t>
  </si>
  <si>
    <t>10450301</t>
  </si>
  <si>
    <t>18344704</t>
  </si>
  <si>
    <t>18345007</t>
  </si>
  <si>
    <t>18344533</t>
  </si>
  <si>
    <t>KH TT 10.07.2024</t>
  </si>
  <si>
    <t>Hỗ trợ phí vận chuyển T6/2024</t>
  </si>
  <si>
    <t>KH TT 24.07.2024</t>
  </si>
  <si>
    <t>10453027</t>
  </si>
  <si>
    <t>29252393</t>
  </si>
  <si>
    <t>90436220</t>
  </si>
  <si>
    <t>90436440</t>
  </si>
  <si>
    <t>13162924</t>
  </si>
  <si>
    <t>13162344</t>
  </si>
  <si>
    <t>14263990</t>
  </si>
  <si>
    <t>14262595</t>
  </si>
  <si>
    <t>14264775</t>
  </si>
  <si>
    <t>25480604</t>
  </si>
  <si>
    <t>24447443</t>
  </si>
  <si>
    <t>17087488</t>
  </si>
  <si>
    <t>27481137</t>
  </si>
  <si>
    <t>11084758</t>
  </si>
  <si>
    <t>11084472</t>
  </si>
  <si>
    <t>19555415</t>
  </si>
  <si>
    <t>15280670</t>
  </si>
  <si>
    <t>20522430</t>
  </si>
  <si>
    <t>23294202</t>
  </si>
  <si>
    <t>25482435</t>
  </si>
  <si>
    <t>18347638</t>
  </si>
  <si>
    <t>10454237</t>
  </si>
  <si>
    <t>10453944</t>
  </si>
  <si>
    <t>12342473</t>
  </si>
  <si>
    <t>26559097</t>
  </si>
  <si>
    <t>14265686</t>
  </si>
  <si>
    <t>14265684</t>
  </si>
  <si>
    <t>13165197</t>
  </si>
  <si>
    <t>26560089</t>
  </si>
  <si>
    <t>13168064</t>
  </si>
  <si>
    <t>14267999</t>
  </si>
  <si>
    <t>26561084</t>
  </si>
  <si>
    <t>26559797</t>
  </si>
  <si>
    <t>13165410</t>
  </si>
  <si>
    <t>14264866</t>
  </si>
  <si>
    <t>15282485</t>
  </si>
  <si>
    <t>15282388</t>
  </si>
  <si>
    <t>27483522</t>
  </si>
  <si>
    <t>22493229</t>
  </si>
  <si>
    <t>25482832</t>
  </si>
  <si>
    <t>21329647</t>
  </si>
  <si>
    <t>17090269</t>
  </si>
  <si>
    <t>20523751</t>
  </si>
  <si>
    <t>16607159</t>
  </si>
  <si>
    <t>20522157</t>
  </si>
  <si>
    <t>11087443</t>
  </si>
  <si>
    <t>18349659</t>
  </si>
  <si>
    <t>19557687</t>
  </si>
  <si>
    <t>19557960</t>
  </si>
  <si>
    <t>25483517</t>
  </si>
  <si>
    <t>25483770</t>
  </si>
  <si>
    <t>22494186</t>
  </si>
  <si>
    <t>24450182</t>
  </si>
  <si>
    <t>10457609</t>
  </si>
  <si>
    <t>12345453</t>
  </si>
  <si>
    <t>18352442</t>
  </si>
  <si>
    <t>16609929</t>
  </si>
  <si>
    <t>22495319</t>
  </si>
  <si>
    <t>25484928</t>
  </si>
  <si>
    <t>16610030</t>
  </si>
  <si>
    <t>10457318</t>
  </si>
  <si>
    <t>12343990</t>
  </si>
  <si>
    <t>50915024</t>
  </si>
  <si>
    <t>14270955</t>
  </si>
  <si>
    <t>26562391</t>
  </si>
  <si>
    <t>14268467</t>
  </si>
  <si>
    <t>14268643</t>
  </si>
  <si>
    <t>18353643</t>
  </si>
  <si>
    <t>11090720</t>
  </si>
  <si>
    <t>15285650</t>
  </si>
  <si>
    <t>15285925</t>
  </si>
  <si>
    <t>17094181</t>
  </si>
  <si>
    <t>20527122</t>
  </si>
  <si>
    <t>21331769</t>
  </si>
  <si>
    <t>24452367</t>
  </si>
  <si>
    <t>25485018</t>
  </si>
  <si>
    <t>25485849</t>
  </si>
  <si>
    <t>10460662</t>
  </si>
  <si>
    <t>10460951</t>
  </si>
  <si>
    <t>12347884</t>
  </si>
  <si>
    <t>50915369</t>
  </si>
  <si>
    <t>14272277</t>
  </si>
  <si>
    <t>14273196</t>
  </si>
  <si>
    <t>13172903</t>
  </si>
  <si>
    <t>14270623</t>
  </si>
  <si>
    <t>29255637</t>
  </si>
  <si>
    <t>25487115</t>
  </si>
  <si>
    <t>25487205</t>
  </si>
  <si>
    <t>20528490</t>
  </si>
  <si>
    <t>17096196</t>
  </si>
  <si>
    <t>16612853</t>
  </si>
  <si>
    <t>19562337</t>
  </si>
  <si>
    <t>11093577</t>
  </si>
  <si>
    <t>11093864</t>
  </si>
  <si>
    <t>25487854</t>
  </si>
  <si>
    <t>27489458</t>
  </si>
  <si>
    <t>17098376</t>
  </si>
  <si>
    <t>16614020</t>
  </si>
  <si>
    <t>18357767</t>
  </si>
  <si>
    <t>19564751</t>
  </si>
  <si>
    <t>10464423</t>
  </si>
  <si>
    <t>10464131</t>
  </si>
  <si>
    <t>17097195</t>
  </si>
  <si>
    <t>12351952</t>
  </si>
  <si>
    <t>12353511</t>
  </si>
  <si>
    <t>27490981</t>
  </si>
  <si>
    <t>25489448</t>
  </si>
  <si>
    <t>15289936</t>
  </si>
  <si>
    <t>14275482</t>
  </si>
  <si>
    <t>KH TT 12.08.2024</t>
  </si>
  <si>
    <t>Tiền phạt do giao hàng thiếu T03.2024 theo Giấy báo nợ số: 2024.0908ACP0674</t>
  </si>
  <si>
    <t>Hỗ trợ phí vận chuyển T7/2024</t>
  </si>
  <si>
    <t>Tiền phạt do giao hàng thiếu T04.2024</t>
  </si>
  <si>
    <t>KH TT 26.08.2024</t>
  </si>
  <si>
    <t>06/09/2024 hủy hóa đơn do xuất sai số lượng</t>
  </si>
  <si>
    <t>18359665</t>
  </si>
  <si>
    <t>29258156</t>
  </si>
  <si>
    <t>11096911</t>
  </si>
  <si>
    <t>15291085</t>
  </si>
  <si>
    <t>22501954</t>
  </si>
  <si>
    <t>17100409</t>
  </si>
  <si>
    <t>28492178</t>
  </si>
  <si>
    <t>24457778</t>
  </si>
  <si>
    <t>13180095</t>
  </si>
  <si>
    <t>26567998</t>
  </si>
  <si>
    <t>26567710</t>
  </si>
  <si>
    <t>13175740</t>
  </si>
  <si>
    <t>10467819</t>
  </si>
  <si>
    <t>19568723</t>
  </si>
  <si>
    <t>15292642</t>
  </si>
  <si>
    <t>17102726</t>
  </si>
  <si>
    <t>20533370</t>
  </si>
  <si>
    <t>21336185</t>
  </si>
  <si>
    <t>24458276</t>
  </si>
  <si>
    <t>25491672</t>
  </si>
  <si>
    <t>28494122</t>
  </si>
  <si>
    <t>12354236</t>
  </si>
  <si>
    <t>12357363</t>
  </si>
  <si>
    <t>29259822</t>
  </si>
  <si>
    <t>29259345</t>
  </si>
  <si>
    <t>17104560</t>
  </si>
  <si>
    <t>22503931</t>
  </si>
  <si>
    <t>10471369</t>
  </si>
  <si>
    <t>19570295</t>
  </si>
  <si>
    <t>14274873</t>
  </si>
  <si>
    <t>14279703</t>
  </si>
  <si>
    <t>26573231</t>
  </si>
  <si>
    <t>90447360</t>
  </si>
  <si>
    <t>23302109</t>
  </si>
  <si>
    <t>16621259</t>
  </si>
  <si>
    <t>12360785</t>
  </si>
  <si>
    <t>17106529</t>
  </si>
  <si>
    <t>21338403</t>
  </si>
  <si>
    <t>15296148</t>
  </si>
  <si>
    <t>22506560</t>
  </si>
  <si>
    <t>22506637</t>
  </si>
  <si>
    <t>17108073</t>
  </si>
  <si>
    <t>11103099</t>
  </si>
  <si>
    <t>13186842</t>
  </si>
  <si>
    <t>14281781</t>
  </si>
  <si>
    <t>14282454</t>
  </si>
  <si>
    <t>14280167</t>
  </si>
  <si>
    <t>25496149</t>
  </si>
  <si>
    <t>22507797</t>
  </si>
  <si>
    <t>18365577</t>
  </si>
  <si>
    <t>10474672</t>
  </si>
  <si>
    <t>19572959</t>
  </si>
  <si>
    <t>11106327</t>
  </si>
  <si>
    <t>25496853</t>
  </si>
  <si>
    <t>15298790</t>
  </si>
  <si>
    <t>20539402</t>
  </si>
  <si>
    <t>27499468</t>
  </si>
  <si>
    <t>10478188</t>
  </si>
  <si>
    <t>24463408</t>
  </si>
  <si>
    <t>16625267</t>
  </si>
  <si>
    <t>13189054</t>
  </si>
  <si>
    <t>26577456</t>
  </si>
  <si>
    <t>14285636</t>
  </si>
  <si>
    <t>14284329</t>
  </si>
  <si>
    <t>18370402</t>
  </si>
  <si>
    <t>25498381</t>
  </si>
  <si>
    <t>25498472</t>
  </si>
  <si>
    <t>27500910</t>
  </si>
  <si>
    <t>17111433</t>
  </si>
  <si>
    <t>16626946</t>
  </si>
  <si>
    <t>11109164</t>
  </si>
  <si>
    <t>12365503</t>
  </si>
  <si>
    <t>14284167</t>
  </si>
  <si>
    <t>29263203</t>
  </si>
  <si>
    <t>50917752</t>
  </si>
  <si>
    <t>29263063</t>
  </si>
  <si>
    <t>15301457</t>
  </si>
  <si>
    <t>15301185</t>
  </si>
  <si>
    <t>20541776</t>
  </si>
  <si>
    <t>17113035</t>
  </si>
  <si>
    <t>10483421</t>
  </si>
  <si>
    <t>10481315</t>
  </si>
  <si>
    <t>10481595</t>
  </si>
  <si>
    <t>bỏ qua</t>
  </si>
  <si>
    <t>25488102</t>
  </si>
  <si>
    <t>KH TT 10.09.2024</t>
  </si>
  <si>
    <t>NIT-HO TRO SAN PHAM MOI 2%</t>
  </si>
  <si>
    <t>SSB-HO TRO BAN HANG 0.25%</t>
  </si>
  <si>
    <t>Hỗ trợ phí vận chuyển T8/2024</t>
  </si>
  <si>
    <t>KH TT 24.09.2024</t>
  </si>
  <si>
    <t>90452524</t>
  </si>
  <si>
    <t>90452423</t>
  </si>
  <si>
    <t>14288164</t>
  </si>
  <si>
    <t>14287723</t>
  </si>
  <si>
    <t>13193179</t>
  </si>
  <si>
    <t>19578133</t>
  </si>
  <si>
    <t>19578341</t>
  </si>
  <si>
    <t>12368387</t>
  </si>
  <si>
    <t>11112328</t>
  </si>
  <si>
    <t>11112613</t>
  </si>
  <si>
    <t>10485146</t>
  </si>
  <si>
    <t>10484856</t>
  </si>
  <si>
    <t>22513100</t>
  </si>
  <si>
    <t>20543950</t>
  </si>
  <si>
    <t>15304465</t>
  </si>
  <si>
    <t>25502296</t>
  </si>
  <si>
    <t>14289565</t>
  </si>
  <si>
    <t>12370361</t>
  </si>
  <si>
    <t>17116256</t>
  </si>
  <si>
    <t>28505869</t>
  </si>
  <si>
    <t>25503864</t>
  </si>
  <si>
    <t>10486272</t>
  </si>
  <si>
    <t>10488467</t>
  </si>
  <si>
    <t>10486921</t>
  </si>
  <si>
    <t>10488174</t>
  </si>
  <si>
    <t>17118739</t>
  </si>
  <si>
    <t>24469040</t>
  </si>
  <si>
    <t>16632526</t>
  </si>
  <si>
    <t>18376194</t>
  </si>
  <si>
    <t>18377504</t>
  </si>
  <si>
    <t>11115569</t>
  </si>
  <si>
    <t>12370393</t>
  </si>
  <si>
    <t>25503553</t>
  </si>
  <si>
    <t>15306565</t>
  </si>
  <si>
    <t>15306283</t>
  </si>
  <si>
    <t>28506680</t>
  </si>
  <si>
    <t>28507218</t>
  </si>
  <si>
    <t>22515806</t>
  </si>
  <si>
    <t>16633351</t>
  </si>
  <si>
    <t>16633653</t>
  </si>
  <si>
    <t>11115281</t>
  </si>
  <si>
    <t>18379234</t>
  </si>
  <si>
    <t>14292309</t>
  </si>
  <si>
    <t>26585367</t>
  </si>
  <si>
    <t>13197136</t>
  </si>
  <si>
    <t>13195462</t>
  </si>
  <si>
    <t>13198720</t>
  </si>
  <si>
    <t>14292443</t>
  </si>
  <si>
    <t>14294613</t>
  </si>
  <si>
    <t>25505127</t>
  </si>
  <si>
    <t>22517082</t>
  </si>
  <si>
    <t>21346199</t>
  </si>
  <si>
    <t>20548178</t>
  </si>
  <si>
    <t>17122033</t>
  </si>
  <si>
    <t>15308216</t>
  </si>
  <si>
    <t>19584765</t>
  </si>
  <si>
    <t>18380516</t>
  </si>
  <si>
    <t>11118738</t>
  </si>
  <si>
    <t>24472256</t>
  </si>
  <si>
    <t>25505962</t>
  </si>
  <si>
    <t>11119813</t>
  </si>
  <si>
    <t>16636876</t>
  </si>
  <si>
    <t>10493833</t>
  </si>
  <si>
    <t>10492018</t>
  </si>
  <si>
    <t>26586572</t>
  </si>
  <si>
    <t>13205180</t>
  </si>
  <si>
    <t>26590498</t>
  </si>
  <si>
    <t>26586290</t>
  </si>
  <si>
    <t>90457061</t>
  </si>
  <si>
    <t>13201626</t>
  </si>
  <si>
    <t>29267426</t>
  </si>
  <si>
    <t>12378064</t>
  </si>
  <si>
    <t>15310125</t>
  </si>
  <si>
    <t>20550680</t>
  </si>
  <si>
    <t>20550082</t>
  </si>
  <si>
    <t>20550160</t>
  </si>
  <si>
    <t>22518627</t>
  </si>
  <si>
    <t>21347389</t>
  </si>
  <si>
    <t>28510287</t>
  </si>
  <si>
    <t>27510357</t>
  </si>
  <si>
    <t>25506753</t>
  </si>
  <si>
    <t>16637867</t>
  </si>
  <si>
    <t>24473016</t>
  </si>
  <si>
    <t>17124135</t>
  </si>
  <si>
    <t>17124762</t>
  </si>
  <si>
    <t>19586422</t>
  </si>
  <si>
    <t>19587401</t>
  </si>
  <si>
    <t>15311763</t>
  </si>
  <si>
    <t>25508178</t>
  </si>
  <si>
    <t>14297388</t>
  </si>
  <si>
    <t>26592170</t>
  </si>
  <si>
    <t>14299002</t>
  </si>
  <si>
    <t>14299542</t>
  </si>
  <si>
    <t>90461245</t>
  </si>
  <si>
    <t>12375522</t>
  </si>
  <si>
    <t>18381569</t>
  </si>
  <si>
    <t>10496733</t>
  </si>
  <si>
    <t>19585698</t>
  </si>
  <si>
    <t>KH TT 10.10.2024</t>
  </si>
  <si>
    <t>ADV - HO TRO TIEP THI 3.3%</t>
  </si>
  <si>
    <t>Hỗ trợ phí vận chuyển T9/2024</t>
  </si>
  <si>
    <t>KH TT 24.10.2024</t>
  </si>
  <si>
    <t>10498556</t>
  </si>
  <si>
    <t>25509624</t>
  </si>
  <si>
    <t>22520849</t>
  </si>
  <si>
    <t>23311823</t>
  </si>
  <si>
    <t>16641523</t>
  </si>
  <si>
    <t>17128869</t>
  </si>
  <si>
    <t>18385589</t>
  </si>
  <si>
    <t>18385414</t>
  </si>
  <si>
    <t>11124999</t>
  </si>
  <si>
    <t>11125243</t>
  </si>
  <si>
    <t>14300655</t>
  </si>
  <si>
    <t>10499088</t>
  </si>
  <si>
    <t>22522668</t>
  </si>
  <si>
    <t>15314563</t>
  </si>
  <si>
    <t>16642678</t>
  </si>
  <si>
    <t>22523010</t>
  </si>
  <si>
    <t>25510471</t>
  </si>
  <si>
    <t>25510605</t>
  </si>
  <si>
    <t>27514628</t>
  </si>
  <si>
    <t>28514052</t>
  </si>
  <si>
    <t>13210894</t>
  </si>
  <si>
    <t>14302094</t>
  </si>
  <si>
    <t>13210667</t>
  </si>
  <si>
    <t>25511746</t>
  </si>
  <si>
    <t>20555637</t>
  </si>
  <si>
    <t>13210245</t>
  </si>
  <si>
    <t>12383606</t>
  </si>
  <si>
    <t>12384056</t>
  </si>
  <si>
    <t>12384243</t>
  </si>
  <si>
    <t>11128008</t>
  </si>
  <si>
    <t>11127815</t>
  </si>
  <si>
    <t>13214006</t>
  </si>
  <si>
    <t>14303513</t>
  </si>
  <si>
    <t>26596599</t>
  </si>
  <si>
    <t>26596532</t>
  </si>
  <si>
    <t>50920199</t>
  </si>
  <si>
    <t>19592810</t>
  </si>
  <si>
    <t>16645458</t>
  </si>
  <si>
    <t>16645253</t>
  </si>
  <si>
    <t>15316924</t>
  </si>
  <si>
    <t>15317111</t>
  </si>
  <si>
    <t>28516927</t>
  </si>
  <si>
    <t>27517225</t>
  </si>
  <si>
    <t>27517038</t>
  </si>
  <si>
    <t>10502646</t>
  </si>
  <si>
    <t>19594410</t>
  </si>
  <si>
    <t>29270588</t>
  </si>
  <si>
    <t>28518293</t>
  </si>
  <si>
    <t>27518576</t>
  </si>
  <si>
    <t>25513881</t>
  </si>
  <si>
    <t>20557879</t>
  </si>
  <si>
    <t>17134201</t>
  </si>
  <si>
    <t>17134002</t>
  </si>
  <si>
    <t>18392445</t>
  </si>
  <si>
    <t>15319643</t>
  </si>
  <si>
    <t>16648283</t>
  </si>
  <si>
    <t>17135579</t>
  </si>
  <si>
    <t>20558766</t>
  </si>
  <si>
    <t>20558943</t>
  </si>
  <si>
    <t>27519516</t>
  </si>
  <si>
    <t>22527954</t>
  </si>
  <si>
    <t>10506599</t>
  </si>
  <si>
    <t>10508314</t>
  </si>
  <si>
    <t>10505666</t>
  </si>
  <si>
    <t>50920632</t>
  </si>
  <si>
    <t>29272417</t>
  </si>
  <si>
    <t>14308547</t>
  </si>
  <si>
    <t>14308177</t>
  </si>
  <si>
    <t>14308089</t>
  </si>
  <si>
    <t>90466489</t>
  </si>
  <si>
    <t>26600068</t>
  </si>
  <si>
    <t>26600260</t>
  </si>
  <si>
    <t>90466160</t>
  </si>
  <si>
    <t>13216620</t>
  </si>
  <si>
    <t>14306169</t>
  </si>
  <si>
    <t>26599226</t>
  </si>
  <si>
    <t>90465798</t>
  </si>
  <si>
    <t>20560287</t>
  </si>
  <si>
    <t>16649976</t>
  </si>
  <si>
    <t>25516552</t>
  </si>
  <si>
    <t>18394316</t>
  </si>
  <si>
    <t>18397268</t>
  </si>
  <si>
    <t>10509449</t>
  </si>
  <si>
    <t>10509000</t>
  </si>
  <si>
    <t>22529951</t>
  </si>
  <si>
    <t>21354456</t>
  </si>
  <si>
    <t>17139592</t>
  </si>
  <si>
    <t>15322295</t>
  </si>
  <si>
    <t>28522040</t>
  </si>
  <si>
    <t>13217331</t>
  </si>
  <si>
    <t>13217936</t>
  </si>
  <si>
    <t>13220455</t>
  </si>
  <si>
    <t>13219272</t>
  </si>
  <si>
    <t>14309844</t>
  </si>
  <si>
    <t>26601217</t>
  </si>
  <si>
    <t>25518322</t>
  </si>
  <si>
    <t>15324018</t>
  </si>
  <si>
    <t>17141124</t>
  </si>
  <si>
    <t>17140593</t>
  </si>
  <si>
    <t>24484441</t>
  </si>
  <si>
    <t>16652874</t>
  </si>
  <si>
    <t>11137142</t>
  </si>
  <si>
    <t>11136773</t>
  </si>
  <si>
    <t>19600825</t>
  </si>
  <si>
    <t>19599799</t>
  </si>
  <si>
    <t>KH TT 11.11.2024</t>
  </si>
  <si>
    <t>Điều chỉnh giảm giá trị hóa đơn 00053530 về 0 do xuất sai hàng</t>
  </si>
  <si>
    <t>đc giảm giá trị hóa đơn về 0 do xuất sai hàng</t>
  </si>
  <si>
    <t>Hỗ trợ phí vận chuyển T10/2024</t>
  </si>
  <si>
    <t>KH TT 25.11.2024</t>
  </si>
  <si>
    <t>26604671</t>
  </si>
  <si>
    <t>14313055</t>
  </si>
  <si>
    <t>27524655</t>
  </si>
  <si>
    <t>28523767</t>
  </si>
  <si>
    <t>25519675</t>
  </si>
  <si>
    <t>25519172</t>
  </si>
  <si>
    <t>17142231</t>
  </si>
  <si>
    <t>16654015</t>
  </si>
  <si>
    <t>15324952</t>
  </si>
  <si>
    <t>12395839</t>
  </si>
  <si>
    <t>25520628</t>
  </si>
  <si>
    <t>15326581</t>
  </si>
  <si>
    <t>16655867</t>
  </si>
  <si>
    <t>11140223</t>
  </si>
  <si>
    <t>14311549</t>
  </si>
  <si>
    <t>10516409</t>
  </si>
  <si>
    <t>12396402</t>
  </si>
  <si>
    <t>19603479</t>
  </si>
  <si>
    <t>15327579</t>
  </si>
  <si>
    <t>20566203</t>
  </si>
  <si>
    <t>22534844</t>
  </si>
  <si>
    <t>25521579</t>
  </si>
  <si>
    <t>27527218</t>
  </si>
  <si>
    <t>17145153</t>
  </si>
  <si>
    <t>17146188</t>
  </si>
  <si>
    <t>24487430</t>
  </si>
  <si>
    <t>11143310</t>
  </si>
  <si>
    <t>25523088</t>
  </si>
  <si>
    <t>23319983</t>
  </si>
  <si>
    <t>22535941</t>
  </si>
  <si>
    <t>21358723</t>
  </si>
  <si>
    <t>17146264</t>
  </si>
  <si>
    <t>13228831</t>
  </si>
  <si>
    <t>13226364</t>
  </si>
  <si>
    <t>26608398</t>
  </si>
  <si>
    <t>14315814</t>
  </si>
  <si>
    <t>14313604</t>
  </si>
  <si>
    <t>14316336</t>
  </si>
  <si>
    <t>18404539</t>
  </si>
  <si>
    <t>15330243</t>
  </si>
  <si>
    <t>16659791</t>
  </si>
  <si>
    <t>22537666</t>
  </si>
  <si>
    <t>24489358</t>
  </si>
  <si>
    <t>19604974</t>
  </si>
  <si>
    <t>10519921</t>
  </si>
  <si>
    <t>12000657</t>
  </si>
  <si>
    <t>13230354</t>
  </si>
  <si>
    <t>26611209</t>
  </si>
  <si>
    <t>13231142</t>
  </si>
  <si>
    <t>14319006</t>
  </si>
  <si>
    <t>22537763</t>
  </si>
  <si>
    <t>22538447</t>
  </si>
  <si>
    <t>25525474</t>
  </si>
  <si>
    <t>27531508</t>
  </si>
  <si>
    <t>28530551</t>
  </si>
  <si>
    <t>17150052</t>
  </si>
  <si>
    <t>16661628</t>
  </si>
  <si>
    <t>18407751</t>
  </si>
  <si>
    <t>19609021</t>
  </si>
  <si>
    <t>22540220</t>
  </si>
  <si>
    <t>17152835</t>
  </si>
  <si>
    <t>15333033</t>
  </si>
  <si>
    <t>10523613</t>
  </si>
  <si>
    <t>26612873</t>
  </si>
  <si>
    <t>13233989</t>
  </si>
  <si>
    <t>90475996</t>
  </si>
  <si>
    <t>14319075</t>
  </si>
  <si>
    <t>14319730</t>
  </si>
  <si>
    <t>10525743</t>
  </si>
  <si>
    <t>11146618</t>
  </si>
  <si>
    <t>19610746</t>
  </si>
  <si>
    <t>12002301</t>
  </si>
  <si>
    <t>29279253</t>
  </si>
  <si>
    <t>16664690</t>
  </si>
  <si>
    <t>25527953</t>
  </si>
  <si>
    <t>KH TT 10.12.2024</t>
  </si>
  <si>
    <t>Hỗ trợ phí vận chuyển T11/2024</t>
  </si>
  <si>
    <t>KH TT 24.12.2024</t>
  </si>
  <si>
    <t>26615739</t>
  </si>
  <si>
    <t>13237965</t>
  </si>
  <si>
    <t>13235185</t>
  </si>
  <si>
    <t>14324150</t>
  </si>
  <si>
    <t>16665825</t>
  </si>
  <si>
    <t>15335789</t>
  </si>
  <si>
    <t>24494140</t>
  </si>
  <si>
    <t>27535171</t>
  </si>
  <si>
    <t>28533974</t>
  </si>
  <si>
    <t>12006749</t>
  </si>
  <si>
    <t>11151596</t>
  </si>
  <si>
    <t>11149476</t>
  </si>
  <si>
    <t>18409820</t>
  </si>
  <si>
    <t>10527284</t>
  </si>
  <si>
    <t>12007704</t>
  </si>
  <si>
    <t>22543922</t>
  </si>
  <si>
    <t>25530414</t>
  </si>
  <si>
    <t>17156668</t>
  </si>
  <si>
    <t>10530538</t>
  </si>
  <si>
    <t>19614502</t>
  </si>
  <si>
    <t>19614218</t>
  </si>
  <si>
    <t>19614745</t>
  </si>
  <si>
    <t>18414105</t>
  </si>
  <si>
    <t>18412820</t>
  </si>
  <si>
    <t>18414447</t>
  </si>
  <si>
    <t>11153104</t>
  </si>
  <si>
    <t>11152802</t>
  </si>
  <si>
    <t>11153448</t>
  </si>
  <si>
    <t>25531283</t>
  </si>
  <si>
    <t>14328069</t>
  </si>
  <si>
    <t>14327480</t>
  </si>
  <si>
    <t>26620001</t>
  </si>
  <si>
    <t>26618672</t>
  </si>
  <si>
    <t>26618574</t>
  </si>
  <si>
    <t>15338897</t>
  </si>
  <si>
    <t>16669212</t>
  </si>
  <si>
    <t>17157978</t>
  </si>
  <si>
    <t>17158740</t>
  </si>
  <si>
    <t>20576675</t>
  </si>
  <si>
    <t>24496658</t>
  </si>
  <si>
    <t>27537951</t>
  </si>
  <si>
    <t>28537144</t>
  </si>
  <si>
    <t>25532846</t>
  </si>
  <si>
    <t>15340384</t>
  </si>
  <si>
    <t>24497400</t>
  </si>
  <si>
    <t>24497924</t>
  </si>
  <si>
    <t>10530987</t>
  </si>
  <si>
    <t>10531440</t>
  </si>
  <si>
    <t>11156406</t>
  </si>
  <si>
    <t>11158249</t>
  </si>
  <si>
    <t>15341428</t>
  </si>
  <si>
    <t>16671973</t>
  </si>
  <si>
    <t>17161205</t>
  </si>
  <si>
    <t>22547414</t>
  </si>
  <si>
    <t>24498836</t>
  </si>
  <si>
    <t>27540591</t>
  </si>
  <si>
    <t>28540129</t>
  </si>
  <si>
    <t>90481846</t>
  </si>
  <si>
    <t>90481630</t>
  </si>
  <si>
    <t>13243788</t>
  </si>
  <si>
    <t>13242105</t>
  </si>
  <si>
    <t>13241055</t>
  </si>
  <si>
    <t>26622645</t>
  </si>
  <si>
    <t>29283421</t>
  </si>
  <si>
    <t>10537159</t>
  </si>
  <si>
    <t>10534714</t>
  </si>
  <si>
    <t>12012168</t>
  </si>
  <si>
    <t>12012587</t>
  </si>
  <si>
    <t>18419831</t>
  </si>
  <si>
    <t>20580611</t>
  </si>
  <si>
    <t>27542358</t>
  </si>
  <si>
    <t>25535498</t>
  </si>
  <si>
    <t>25535260</t>
  </si>
  <si>
    <t>22548665</t>
  </si>
  <si>
    <t>15343082</t>
  </si>
  <si>
    <t>15343040</t>
  </si>
  <si>
    <t>16673911</t>
  </si>
  <si>
    <t>16673716</t>
  </si>
  <si>
    <t>12015842</t>
  </si>
  <si>
    <t>11159703</t>
  </si>
  <si>
    <t>10537195</t>
  </si>
  <si>
    <t>19620225</t>
  </si>
  <si>
    <t>22550195</t>
  </si>
  <si>
    <t>15344239</t>
  </si>
  <si>
    <t>15343944</t>
  </si>
  <si>
    <t>20581455</t>
  </si>
  <si>
    <t>17164535</t>
  </si>
  <si>
    <t>17166327</t>
  </si>
  <si>
    <t>16674989</t>
  </si>
  <si>
    <t>16674676</t>
  </si>
  <si>
    <t>14331133</t>
  </si>
  <si>
    <t>14330434</t>
  </si>
  <si>
    <t>14331227</t>
  </si>
  <si>
    <t>13247760</t>
  </si>
  <si>
    <t>13247450</t>
  </si>
  <si>
    <t>28543916</t>
  </si>
  <si>
    <t>16676706</t>
  </si>
  <si>
    <t>10538168</t>
  </si>
  <si>
    <t>10538475</t>
  </si>
  <si>
    <t>18420927</t>
  </si>
  <si>
    <t>18424312</t>
  </si>
  <si>
    <t>18423999</t>
  </si>
  <si>
    <t>12017058</t>
  </si>
  <si>
    <t>50924929</t>
  </si>
  <si>
    <t>11161539</t>
  </si>
  <si>
    <t>15346704</t>
  </si>
  <si>
    <t>25538517</t>
  </si>
  <si>
    <t>20584355</t>
  </si>
  <si>
    <t>27546121</t>
  </si>
  <si>
    <t>22552691</t>
  </si>
  <si>
    <t>16677991</t>
  </si>
  <si>
    <t>17168035</t>
  </si>
  <si>
    <t>21369777</t>
  </si>
  <si>
    <t>10542149</t>
  </si>
  <si>
    <t>13250760</t>
  </si>
  <si>
    <t>26627236</t>
  </si>
  <si>
    <t>14336547</t>
  </si>
  <si>
    <t>13249977</t>
  </si>
  <si>
    <t>1C25TNF</t>
  </si>
  <si>
    <t>KH TT 10.01.2025</t>
  </si>
  <si>
    <t>1K25TBA</t>
  </si>
  <si>
    <t>HO TRO TIEP THI 3.3%</t>
  </si>
  <si>
    <t>8 %</t>
  </si>
  <si>
    <t>1C25TNN</t>
  </si>
  <si>
    <t>25536515</t>
  </si>
  <si>
    <t>KH TT 24.01.2025</t>
  </si>
  <si>
    <t>12019326</t>
  </si>
  <si>
    <t>10541698</t>
  </si>
  <si>
    <t>10541834</t>
  </si>
  <si>
    <t>18426240</t>
  </si>
  <si>
    <t>10545406</t>
  </si>
  <si>
    <t>16679130</t>
  </si>
  <si>
    <t>16679815</t>
  </si>
  <si>
    <t>20585898</t>
  </si>
  <si>
    <t>23330867</t>
  </si>
  <si>
    <t>24504990</t>
  </si>
  <si>
    <t>25540085</t>
  </si>
  <si>
    <t>25540237</t>
  </si>
  <si>
    <t>25540289</t>
  </si>
  <si>
    <t>13254036</t>
  </si>
  <si>
    <t>13254947</t>
  </si>
  <si>
    <t>HO TRO NHOM HANG TRONG DIEM 4%</t>
  </si>
  <si>
    <t>HO TRO SAN PHAM MOI 2%</t>
  </si>
  <si>
    <t>HO TRO THEM 1%</t>
  </si>
  <si>
    <t>HO TRO CUNG CAP THONG TIN 0.5%</t>
  </si>
  <si>
    <t>HO TRO CUNG HOP TAC 2.25%</t>
  </si>
  <si>
    <t>HO TRO TRUNG BAY SAN PHAM 2.3%</t>
  </si>
  <si>
    <t>HO TRO BAN HANG 0.25%</t>
  </si>
  <si>
    <t>19624955</t>
  </si>
  <si>
    <t>10545608</t>
  </si>
  <si>
    <t>10545801</t>
  </si>
  <si>
    <t>11167512</t>
  </si>
  <si>
    <t>12022494</t>
  </si>
  <si>
    <t>12024218</t>
  </si>
  <si>
    <t>29286854</t>
  </si>
  <si>
    <t>27549119</t>
  </si>
  <si>
    <t>25541714</t>
  </si>
  <si>
    <t>25541187</t>
  </si>
  <si>
    <t>25541020</t>
  </si>
  <si>
    <t>24505855</t>
  </si>
  <si>
    <t>22554930</t>
  </si>
  <si>
    <t>17171943</t>
  </si>
  <si>
    <t>16680988</t>
  </si>
  <si>
    <t>16680787</t>
  </si>
  <si>
    <t>12019898</t>
  </si>
  <si>
    <t>90487912</t>
  </si>
  <si>
    <t>14339353</t>
  </si>
  <si>
    <t>14338983</t>
  </si>
  <si>
    <t>19628808</t>
  </si>
  <si>
    <t>19627573</t>
  </si>
  <si>
    <t>18430825</t>
  </si>
  <si>
    <t>29287359</t>
  </si>
  <si>
    <t>28549796</t>
  </si>
  <si>
    <t>28548836</t>
  </si>
  <si>
    <t>27550652</t>
  </si>
  <si>
    <t>25543636</t>
  </si>
  <si>
    <t>22556284</t>
  </si>
  <si>
    <t>20588606</t>
  </si>
  <si>
    <t>20588550</t>
  </si>
  <si>
    <t>17174620</t>
  </si>
  <si>
    <t>16683635</t>
  </si>
  <si>
    <t>15351483</t>
  </si>
  <si>
    <t>11169202</t>
  </si>
  <si>
    <t>16684089</t>
  </si>
  <si>
    <t>21373235</t>
  </si>
  <si>
    <t>17176434</t>
  </si>
  <si>
    <t>27552010</t>
  </si>
  <si>
    <t>25543930</t>
  </si>
  <si>
    <t>22557818</t>
  </si>
  <si>
    <t>50926412</t>
  </si>
  <si>
    <t>50926197</t>
  </si>
  <si>
    <t>18432141</t>
  </si>
  <si>
    <t>13257592</t>
  </si>
  <si>
    <t>26633657</t>
  </si>
  <si>
    <t>14340349</t>
  </si>
  <si>
    <t>26632855</t>
  </si>
  <si>
    <t>26632915</t>
  </si>
  <si>
    <t>26634115</t>
  </si>
  <si>
    <t>14342377</t>
  </si>
  <si>
    <t>14341385</t>
  </si>
  <si>
    <t>13258921</t>
  </si>
  <si>
    <t>28551643</t>
  </si>
  <si>
    <t>27554190</t>
  </si>
  <si>
    <t>25545291</t>
  </si>
  <si>
    <t>22559457</t>
  </si>
  <si>
    <t>20591192</t>
  </si>
  <si>
    <t>17177456</t>
  </si>
  <si>
    <t>10549420</t>
  </si>
  <si>
    <t>10549611</t>
  </si>
  <si>
    <t>1K25TTR</t>
  </si>
  <si>
    <t xml:space="preserve">Ho tro phi van chuyen T12/2024 </t>
  </si>
  <si>
    <t>13261394</t>
  </si>
  <si>
    <t>13263049</t>
  </si>
  <si>
    <t>26637016</t>
  </si>
  <si>
    <t>26635968</t>
  </si>
  <si>
    <t>14343353</t>
  </si>
  <si>
    <t>18434037</t>
  </si>
  <si>
    <t>18434318</t>
  </si>
  <si>
    <t>18432158</t>
  </si>
  <si>
    <t>19630535</t>
  </si>
  <si>
    <t>19633675</t>
  </si>
  <si>
    <t>10553525</t>
  </si>
  <si>
    <t>10553238</t>
  </si>
  <si>
    <t>29289191</t>
  </si>
  <si>
    <t>29290069</t>
  </si>
  <si>
    <t>50926795</t>
  </si>
  <si>
    <t>27554720</t>
  </si>
  <si>
    <t>25546352</t>
  </si>
  <si>
    <t>25546109</t>
  </si>
  <si>
    <t>22560602</t>
  </si>
  <si>
    <t>20591970</t>
  </si>
  <si>
    <t>17179363</t>
  </si>
  <si>
    <t>17178216</t>
  </si>
  <si>
    <t>16687172</t>
  </si>
  <si>
    <t>16686883</t>
  </si>
  <si>
    <t>15355461</t>
  </si>
  <si>
    <t>15355191</t>
  </si>
  <si>
    <t>14346534</t>
  </si>
  <si>
    <t>14346117</t>
  </si>
  <si>
    <t>26638862</t>
  </si>
  <si>
    <t>26638757</t>
  </si>
  <si>
    <t>14347697</t>
  </si>
  <si>
    <t>KH TT 10.02.2025</t>
  </si>
  <si>
    <t>IRB - THƯỞNG THEO DOANH SỐ 0.2% NĂM 2024</t>
  </si>
  <si>
    <t>Ho tro phi van chuyen</t>
  </si>
  <si>
    <t>KH TT 24.02.2025</t>
  </si>
  <si>
    <t>KH TT 12,859,128 24.01.2025, còn 3,934,526 TT 24.02.2025</t>
  </si>
  <si>
    <t>KH TT 17,801,807 10.02.2025, còn lại 2,554,138 TT 24.02.2025</t>
  </si>
  <si>
    <t>10556967</t>
  </si>
  <si>
    <t>12032813</t>
  </si>
  <si>
    <t>12032596</t>
  </si>
  <si>
    <t>17180714</t>
  </si>
  <si>
    <t>17181641</t>
  </si>
  <si>
    <t>25548025</t>
  </si>
  <si>
    <t>25547933</t>
  </si>
  <si>
    <t>22562225</t>
  </si>
  <si>
    <t>22563208</t>
  </si>
  <si>
    <t>21376000</t>
  </si>
  <si>
    <t>24511918</t>
  </si>
  <si>
    <t>16689220</t>
  </si>
  <si>
    <t>16689114</t>
  </si>
  <si>
    <t>28554677</t>
  </si>
  <si>
    <t>14348923</t>
  </si>
  <si>
    <t>14348332</t>
  </si>
  <si>
    <t>14348323</t>
  </si>
  <si>
    <t>13266652</t>
  </si>
  <si>
    <t>13267160</t>
  </si>
  <si>
    <t>13267156</t>
  </si>
  <si>
    <t>26639682</t>
  </si>
  <si>
    <t>26639957</t>
  </si>
  <si>
    <t>26641652</t>
  </si>
  <si>
    <t>11177812</t>
  </si>
  <si>
    <t>29290697</t>
  </si>
  <si>
    <t>29290565</t>
  </si>
  <si>
    <t>10557534</t>
  </si>
  <si>
    <t>10557134</t>
  </si>
  <si>
    <t>10557247</t>
  </si>
  <si>
    <t>18437727</t>
  </si>
  <si>
    <t>18437446</t>
  </si>
  <si>
    <t>10560092</t>
  </si>
  <si>
    <t>18440969</t>
  </si>
  <si>
    <t>11180108</t>
  </si>
  <si>
    <t>10561929</t>
  </si>
  <si>
    <t>12036108</t>
  </si>
  <si>
    <t>12036504</t>
  </si>
  <si>
    <t>27560095</t>
  </si>
  <si>
    <t>25551349</t>
  </si>
  <si>
    <t>24515088</t>
  </si>
  <si>
    <t>23337853</t>
  </si>
  <si>
    <t>22565623</t>
  </si>
  <si>
    <t>16693608</t>
  </si>
  <si>
    <t>15361333</t>
  </si>
  <si>
    <t>14348981</t>
  </si>
  <si>
    <t>26642944</t>
  </si>
  <si>
    <t>90493379</t>
  </si>
  <si>
    <t>90494441</t>
  </si>
  <si>
    <t>29292288</t>
  </si>
  <si>
    <t>29292076</t>
  </si>
  <si>
    <t>29293474</t>
  </si>
  <si>
    <t>19640219</t>
  </si>
  <si>
    <t>19639321</t>
  </si>
  <si>
    <t>19637686</t>
  </si>
  <si>
    <t>28559726</t>
  </si>
  <si>
    <t>28558814</t>
  </si>
  <si>
    <t>24516446</t>
  </si>
  <si>
    <t>24516414</t>
  </si>
  <si>
    <t>20599399</t>
  </si>
  <si>
    <t>20598283</t>
  </si>
  <si>
    <t>17186205</t>
  </si>
  <si>
    <t>16694243</t>
  </si>
  <si>
    <t>16696434</t>
  </si>
  <si>
    <t>17189511</t>
  </si>
  <si>
    <t>28560407</t>
  </si>
  <si>
    <t>18443644</t>
  </si>
  <si>
    <t>10565344</t>
  </si>
  <si>
    <t>90497170</t>
  </si>
  <si>
    <t>13268483</t>
  </si>
  <si>
    <t>14349512</t>
  </si>
  <si>
    <t>14353123</t>
  </si>
  <si>
    <t>14352216</t>
  </si>
  <si>
    <t>13273438</t>
  </si>
  <si>
    <t>25555078</t>
  </si>
  <si>
    <t>16698063</t>
  </si>
  <si>
    <t>17190560</t>
  </si>
  <si>
    <t>21381486</t>
  </si>
  <si>
    <t>22569197</t>
  </si>
  <si>
    <t>11183158</t>
  </si>
  <si>
    <t>12040634</t>
  </si>
  <si>
    <t>29294042</t>
  </si>
  <si>
    <t>19642286</t>
  </si>
  <si>
    <t>19641457</t>
  </si>
  <si>
    <t>16699123</t>
  </si>
  <si>
    <t>20602587</t>
  </si>
  <si>
    <t>22570842</t>
  </si>
  <si>
    <t>24519230</t>
  </si>
  <si>
    <t>25555884</t>
  </si>
  <si>
    <t>11186035</t>
  </si>
  <si>
    <t>10568566</t>
  </si>
  <si>
    <t>29295489</t>
  </si>
  <si>
    <t>26645666</t>
  </si>
  <si>
    <t>14356353</t>
  </si>
  <si>
    <t>18450267</t>
  </si>
  <si>
    <t>18449112</t>
  </si>
  <si>
    <t>16000766</t>
  </si>
  <si>
    <t>17193747</t>
  </si>
  <si>
    <t>20604065</t>
  </si>
  <si>
    <t>22571418</t>
  </si>
  <si>
    <t>25557002</t>
  </si>
  <si>
    <t>25557174</t>
  </si>
  <si>
    <t>KH TT 10.03.2025</t>
  </si>
  <si>
    <t>KH TT 24.03.2025</t>
  </si>
  <si>
    <t>15369029</t>
  </si>
  <si>
    <t>11188978</t>
  </si>
  <si>
    <t>19645283</t>
  </si>
  <si>
    <t>13277367</t>
  </si>
  <si>
    <t>14357816</t>
  </si>
  <si>
    <t>29296511</t>
  </si>
  <si>
    <t>10571925</t>
  </si>
  <si>
    <t>22573736</t>
  </si>
  <si>
    <t>20606365</t>
  </si>
  <si>
    <t>16003523</t>
  </si>
  <si>
    <t>12048225</t>
  </si>
  <si>
    <t>14361237</t>
  </si>
  <si>
    <t>14360391</t>
  </si>
  <si>
    <t>26653577</t>
  </si>
  <si>
    <t>14358720</t>
  </si>
  <si>
    <t>14359483</t>
  </si>
  <si>
    <t>90501208</t>
  </si>
  <si>
    <t>13281748</t>
  </si>
  <si>
    <t>11191977</t>
  </si>
  <si>
    <t>10575319</t>
  </si>
  <si>
    <t>29297052</t>
  </si>
  <si>
    <t>18453261</t>
  </si>
  <si>
    <t>27569809</t>
  </si>
  <si>
    <t>25560112</t>
  </si>
  <si>
    <t>22575018</t>
  </si>
  <si>
    <t>19649584</t>
  </si>
  <si>
    <t>16006284</t>
  </si>
  <si>
    <t>17199270</t>
  </si>
  <si>
    <t>17200205</t>
  </si>
  <si>
    <t>20608799</t>
  </si>
  <si>
    <t>22576492</t>
  </si>
  <si>
    <t>24524809</t>
  </si>
  <si>
    <t>25561494</t>
  </si>
  <si>
    <t>27571584</t>
  </si>
  <si>
    <t>12051621</t>
  </si>
  <si>
    <t>12051126</t>
  </si>
  <si>
    <t>19650732</t>
  </si>
  <si>
    <t>18455617</t>
  </si>
  <si>
    <t>10578693</t>
  </si>
  <si>
    <t>11194998</t>
  </si>
  <si>
    <t>12052249</t>
  </si>
  <si>
    <t>24525662</t>
  </si>
  <si>
    <t>25563106</t>
  </si>
  <si>
    <t>25562357</t>
  </si>
  <si>
    <t>17200968</t>
  </si>
  <si>
    <t>14363961</t>
  </si>
  <si>
    <t>14363156</t>
  </si>
  <si>
    <t>14363574</t>
  </si>
  <si>
    <t>14362587</t>
  </si>
  <si>
    <t>13285366</t>
  </si>
  <si>
    <t>13285088</t>
  </si>
  <si>
    <t>11197621</t>
  </si>
  <si>
    <t>19652832</t>
  </si>
  <si>
    <t>29298887</t>
  </si>
  <si>
    <t>25563672</t>
  </si>
  <si>
    <t>28572244</t>
  </si>
  <si>
    <t>15376399</t>
  </si>
  <si>
    <t>16010138</t>
  </si>
  <si>
    <t>17203396</t>
  </si>
  <si>
    <t>22580032</t>
  </si>
  <si>
    <t>24527847</t>
  </si>
  <si>
    <t>25564553</t>
  </si>
  <si>
    <t>10582114</t>
  </si>
  <si>
    <t>26659050</t>
  </si>
  <si>
    <t>90506057</t>
  </si>
  <si>
    <t>14364221</t>
  </si>
  <si>
    <t>13288441</t>
  </si>
  <si>
    <t>12054853</t>
  </si>
  <si>
    <t>12055867</t>
  </si>
  <si>
    <t>10583414</t>
  </si>
  <si>
    <t>28573994</t>
  </si>
  <si>
    <t>20614265</t>
  </si>
  <si>
    <t>17205596</t>
  </si>
  <si>
    <t>16011907</t>
  </si>
  <si>
    <t>17205474</t>
  </si>
  <si>
    <t>11201142</t>
  </si>
  <si>
    <t>10585789</t>
  </si>
  <si>
    <t>18460687</t>
  </si>
  <si>
    <t>18460840</t>
  </si>
  <si>
    <t>19654932</t>
  </si>
  <si>
    <t>19655960</t>
  </si>
  <si>
    <t>14369483</t>
  </si>
  <si>
    <t>26661785</t>
  </si>
  <si>
    <t>14367124</t>
  </si>
  <si>
    <t>14366826</t>
  </si>
  <si>
    <t>12059003</t>
  </si>
  <si>
    <t>24530074</t>
  </si>
  <si>
    <t>21390069</t>
  </si>
  <si>
    <t>20614630</t>
  </si>
  <si>
    <t>25566838</t>
  </si>
  <si>
    <t>KH TT 10.04.2025</t>
  </si>
  <si>
    <t>KH TT 24.04.2025</t>
  </si>
  <si>
    <t>12059417</t>
  </si>
  <si>
    <t>25568216</t>
  </si>
  <si>
    <t>24531322</t>
  </si>
  <si>
    <t>17209018</t>
  </si>
  <si>
    <t>16014655</t>
  </si>
  <si>
    <t>28577743</t>
  </si>
  <si>
    <t>27580046</t>
  </si>
  <si>
    <t>22584711</t>
  </si>
  <si>
    <t>22584319</t>
  </si>
  <si>
    <t>17210322</t>
  </si>
  <si>
    <t>16015890</t>
  </si>
  <si>
    <t>16015590</t>
  </si>
  <si>
    <t>15382193</t>
  </si>
  <si>
    <t>15381642</t>
  </si>
  <si>
    <t>12061147</t>
  </si>
  <si>
    <t>12060911</t>
  </si>
  <si>
    <t>12062897</t>
  </si>
  <si>
    <t>10589065</t>
  </si>
  <si>
    <t>10589384</t>
  </si>
  <si>
    <t>10588771</t>
  </si>
  <si>
    <t>19660359</t>
  </si>
  <si>
    <t>18465681</t>
  </si>
  <si>
    <t>27581985</t>
  </si>
  <si>
    <t>22586132</t>
  </si>
  <si>
    <t>16017587</t>
  </si>
  <si>
    <t>90510616</t>
  </si>
  <si>
    <t>14369572</t>
  </si>
  <si>
    <t>14370804</t>
  </si>
  <si>
    <t>13294716</t>
  </si>
  <si>
    <t>13295399</t>
  </si>
  <si>
    <t>14372238</t>
  </si>
  <si>
    <t>13296922</t>
  </si>
  <si>
    <t>11207440</t>
  </si>
  <si>
    <t>12063999</t>
  </si>
  <si>
    <t>25571123</t>
  </si>
  <si>
    <t>17214286</t>
  </si>
  <si>
    <t>17212860</t>
  </si>
  <si>
    <t>11207268</t>
  </si>
  <si>
    <t>16018724</t>
  </si>
  <si>
    <t>13298430</t>
  </si>
  <si>
    <t>14374916</t>
  </si>
  <si>
    <t>10594010</t>
  </si>
  <si>
    <t>10593927</t>
  </si>
  <si>
    <t>19662920</t>
  </si>
  <si>
    <t>15386199</t>
  </si>
  <si>
    <t>20620890</t>
  </si>
  <si>
    <t>20620984</t>
  </si>
  <si>
    <t>22587932</t>
  </si>
  <si>
    <t>25572636</t>
  </si>
  <si>
    <t>27584337</t>
  </si>
  <si>
    <t>28580965</t>
  </si>
  <si>
    <t>25572754</t>
  </si>
  <si>
    <t>17215016</t>
  </si>
  <si>
    <t>17215247</t>
  </si>
  <si>
    <t>11210017</t>
  </si>
  <si>
    <t>18471512</t>
  </si>
  <si>
    <t>11210394</t>
  </si>
  <si>
    <t>29304575</t>
  </si>
  <si>
    <t>15387018</t>
  </si>
  <si>
    <t>16021307</t>
  </si>
  <si>
    <t>23351959</t>
  </si>
  <si>
    <t>21394696</t>
  </si>
  <si>
    <t>25573517</t>
  </si>
  <si>
    <t>28582694</t>
  </si>
  <si>
    <t>13300316</t>
  </si>
  <si>
    <t>14375809</t>
  </si>
  <si>
    <t>14375023</t>
  </si>
  <si>
    <t>90513393</t>
  </si>
  <si>
    <t>14377808</t>
  </si>
  <si>
    <t>26667169</t>
  </si>
  <si>
    <t>17216757</t>
  </si>
  <si>
    <t>17217219</t>
  </si>
  <si>
    <t>10596106</t>
  </si>
  <si>
    <t>10596410</t>
  </si>
  <si>
    <t>12067366</t>
  </si>
  <si>
    <t>10599167</t>
  </si>
  <si>
    <t>12069761</t>
  </si>
  <si>
    <t>25575272</t>
  </si>
  <si>
    <t>16023319</t>
  </si>
  <si>
    <t>28584106</t>
  </si>
  <si>
    <t>16023452</t>
  </si>
  <si>
    <t>11213719</t>
  </si>
  <si>
    <t>14377904</t>
  </si>
  <si>
    <t>13303576</t>
  </si>
  <si>
    <t>14378608</t>
  </si>
  <si>
    <t>14378688</t>
  </si>
  <si>
    <t>14377738</t>
  </si>
  <si>
    <t>26672425</t>
  </si>
  <si>
    <t>26672719</t>
  </si>
  <si>
    <t>28584686</t>
  </si>
  <si>
    <t>25576171</t>
  </si>
  <si>
    <t>24538943</t>
  </si>
  <si>
    <t>22592484</t>
  </si>
  <si>
    <t>20624489</t>
  </si>
  <si>
    <t>15390002</t>
  </si>
  <si>
    <t>15389717</t>
  </si>
  <si>
    <t>16024165</t>
  </si>
  <si>
    <t>22591699</t>
  </si>
  <si>
    <t>25575914</t>
  </si>
  <si>
    <t>27588289</t>
  </si>
  <si>
    <t>10599568</t>
  </si>
  <si>
    <t>10601602</t>
  </si>
  <si>
    <t>19666693</t>
  </si>
  <si>
    <t>19666967</t>
  </si>
  <si>
    <t>KH TT 12.05.2025</t>
  </si>
  <si>
    <t>10018RN18052410</t>
  </si>
  <si>
    <t>xuất trùng, đã xuất hóa đơn đc tăng 14/05/2025</t>
  </si>
  <si>
    <t>SCS-HO TRO HANG MAU (SAMPLING THU THÁNG 4.2025)</t>
  </si>
  <si>
    <t>1C25TTR</t>
  </si>
  <si>
    <t>hđ hàng trả xuất trùng, đ/c lại khớp số</t>
  </si>
  <si>
    <t>KH TT 26.05.2025</t>
  </si>
  <si>
    <t>18476499</t>
  </si>
  <si>
    <t>29306912</t>
  </si>
  <si>
    <t>10602610</t>
  </si>
  <si>
    <t>11216346</t>
  </si>
  <si>
    <t>18476431</t>
  </si>
  <si>
    <t>16026149</t>
  </si>
  <si>
    <t>16026252</t>
  </si>
  <si>
    <t>21397337</t>
  </si>
  <si>
    <t>22593332</t>
  </si>
  <si>
    <t>25577613</t>
  </si>
  <si>
    <t>28586123</t>
  </si>
  <si>
    <t>17219948</t>
  </si>
  <si>
    <t>14381687</t>
  </si>
  <si>
    <t>13307204</t>
  </si>
  <si>
    <t>29307184</t>
  </si>
  <si>
    <t>10603167</t>
  </si>
  <si>
    <t>25579781</t>
  </si>
  <si>
    <t>24542442</t>
  </si>
  <si>
    <t>17224122</t>
  </si>
  <si>
    <t>22596189</t>
  </si>
  <si>
    <t>24542360</t>
  </si>
  <si>
    <t>25580473</t>
  </si>
  <si>
    <t>22597350</t>
  </si>
  <si>
    <t>17226080</t>
  </si>
  <si>
    <t>16030065</t>
  </si>
  <si>
    <t>16029771</t>
  </si>
  <si>
    <t>15395244</t>
  </si>
  <si>
    <t>15394965</t>
  </si>
  <si>
    <t>11219657</t>
  </si>
  <si>
    <t>11218634</t>
  </si>
  <si>
    <t>10606237</t>
  </si>
  <si>
    <t>10606526</t>
  </si>
  <si>
    <t>18481280</t>
  </si>
  <si>
    <t>18481719</t>
  </si>
  <si>
    <t>14383248</t>
  </si>
  <si>
    <t>14383163</t>
  </si>
  <si>
    <t>13312660</t>
  </si>
  <si>
    <t>11222183</t>
  </si>
  <si>
    <t>11222535</t>
  </si>
  <si>
    <t>12078365</t>
  </si>
  <si>
    <t>17227897</t>
  </si>
  <si>
    <t>25582008</t>
  </si>
  <si>
    <t>29309854</t>
  </si>
  <si>
    <t>19676445</t>
  </si>
  <si>
    <t>19673866</t>
  </si>
  <si>
    <t>15397667</t>
  </si>
  <si>
    <t>25582925</t>
  </si>
  <si>
    <t>17230020</t>
  </si>
  <si>
    <t>10609836</t>
  </si>
  <si>
    <t>90519683</t>
  </si>
  <si>
    <t>90521879</t>
  </si>
  <si>
    <t>90517845</t>
  </si>
  <si>
    <t>26680599</t>
  </si>
  <si>
    <t>16034302</t>
  </si>
  <si>
    <t>17230610</t>
  </si>
  <si>
    <t>24546604</t>
  </si>
  <si>
    <t>18486330</t>
  </si>
  <si>
    <t>19677254</t>
  </si>
  <si>
    <t>12082535</t>
  </si>
  <si>
    <t>12082189</t>
  </si>
  <si>
    <t>11225305</t>
  </si>
  <si>
    <t>11225654</t>
  </si>
  <si>
    <t>16035179</t>
  </si>
  <si>
    <t>20633950</t>
  </si>
  <si>
    <t>20634215</t>
  </si>
  <si>
    <t>22600917</t>
  </si>
  <si>
    <t>25584800</t>
  </si>
  <si>
    <t>27597931</t>
  </si>
  <si>
    <t>27598379</t>
  </si>
  <si>
    <t>90523352</t>
  </si>
  <si>
    <t>14388988</t>
  </si>
  <si>
    <t>14388229</t>
  </si>
  <si>
    <t>13317392</t>
  </si>
  <si>
    <t>14388897</t>
  </si>
  <si>
    <t>26682912</t>
  </si>
  <si>
    <t>14386927</t>
  </si>
  <si>
    <t>12084468</t>
  </si>
  <si>
    <t>11228233</t>
  </si>
  <si>
    <t>19680259</t>
  </si>
  <si>
    <t>28596122</t>
  </si>
  <si>
    <t>25586423</t>
  </si>
  <si>
    <t>24548876</t>
  </si>
  <si>
    <t>23359486</t>
  </si>
  <si>
    <t>17234032</t>
  </si>
  <si>
    <t>16037265</t>
  </si>
  <si>
    <t>26682118</t>
  </si>
  <si>
    <t>15003050</t>
  </si>
  <si>
    <t>16038284</t>
  </si>
  <si>
    <t>20636570</t>
  </si>
  <si>
    <t>21404976</t>
  </si>
  <si>
    <t>22603745</t>
  </si>
  <si>
    <t>25587335</t>
  </si>
  <si>
    <t>25587488</t>
  </si>
  <si>
    <t>18489871</t>
  </si>
  <si>
    <t>29311979</t>
  </si>
  <si>
    <t>10616667</t>
  </si>
  <si>
    <t>10615519</t>
  </si>
  <si>
    <t>10616961</t>
  </si>
  <si>
    <t>10616381</t>
  </si>
  <si>
    <t>12085579</t>
  </si>
  <si>
    <t>11228721</t>
  </si>
  <si>
    <t>11228748</t>
  </si>
  <si>
    <t>12087465</t>
  </si>
  <si>
    <t>KH TT 10.06.2025</t>
  </si>
  <si>
    <t>KH TT 24.06.2025</t>
  </si>
  <si>
    <t>14390873</t>
  </si>
  <si>
    <t>14393636</t>
  </si>
  <si>
    <t>14392117</t>
  </si>
  <si>
    <t>14391014</t>
  </si>
  <si>
    <t>11231592</t>
  </si>
  <si>
    <t>29312924</t>
  </si>
  <si>
    <t>24550954</t>
  </si>
  <si>
    <t>16039967</t>
  </si>
  <si>
    <t>22606910</t>
  </si>
  <si>
    <t>20639015</t>
  </si>
  <si>
    <t>17238927</t>
  </si>
  <si>
    <t>15005504</t>
  </si>
  <si>
    <t>10620224</t>
  </si>
  <si>
    <t>10620448</t>
  </si>
  <si>
    <t>15005213</t>
  </si>
  <si>
    <t>28600389</t>
  </si>
  <si>
    <t>20640409</t>
  </si>
  <si>
    <t>16042732</t>
  </si>
  <si>
    <t>25590842</t>
  </si>
  <si>
    <t>10623319</t>
  </si>
  <si>
    <t>10623619</t>
  </si>
  <si>
    <t>18497740</t>
  </si>
  <si>
    <t>16043619</t>
  </si>
  <si>
    <t>20641097</t>
  </si>
  <si>
    <t>20641380</t>
  </si>
  <si>
    <t>22608960</t>
  </si>
  <si>
    <t>24553669</t>
  </si>
  <si>
    <t>14396129</t>
  </si>
  <si>
    <t>26690160</t>
  </si>
  <si>
    <t>11237358</t>
  </si>
  <si>
    <t>11237653</t>
  </si>
  <si>
    <t>10625865</t>
  </si>
  <si>
    <t>29315236</t>
  </si>
  <si>
    <t>15009580</t>
  </si>
  <si>
    <t>22610076</t>
  </si>
  <si>
    <t>25593233</t>
  </si>
  <si>
    <t>14395542</t>
  </si>
  <si>
    <t>16045460</t>
  </si>
  <si>
    <t>16045686</t>
  </si>
  <si>
    <t>24555383</t>
  </si>
  <si>
    <t>17243025</t>
  </si>
  <si>
    <t>17243333</t>
  </si>
  <si>
    <t>18497477</t>
  </si>
  <si>
    <t>18497577</t>
  </si>
  <si>
    <t>19687981</t>
  </si>
  <si>
    <t>19688317</t>
  </si>
  <si>
    <t>19687164</t>
  </si>
  <si>
    <t>10627091</t>
  </si>
  <si>
    <t>10626788</t>
  </si>
  <si>
    <t>12094619</t>
  </si>
  <si>
    <t>29316066</t>
  </si>
  <si>
    <t>15010403</t>
  </si>
  <si>
    <t>16046725</t>
  </si>
  <si>
    <t>21409394</t>
  </si>
  <si>
    <t>24556236</t>
  </si>
  <si>
    <t>25594071</t>
  </si>
  <si>
    <t>25594338</t>
  </si>
  <si>
    <t>27608331</t>
  </si>
  <si>
    <t>28604050</t>
  </si>
  <si>
    <t>11240676</t>
  </si>
  <si>
    <t>11240233</t>
  </si>
  <si>
    <t>17246180</t>
  </si>
  <si>
    <t>15012331</t>
  </si>
  <si>
    <t>13329565</t>
  </si>
  <si>
    <t>13327482</t>
  </si>
  <si>
    <t>14000017</t>
  </si>
  <si>
    <t>14398563</t>
  </si>
  <si>
    <t>14398650</t>
  </si>
  <si>
    <t>26693603</t>
  </si>
  <si>
    <t>13314662</t>
  </si>
  <si>
    <t>13314515</t>
  </si>
  <si>
    <t>13332672</t>
  </si>
  <si>
    <t>26695519</t>
  </si>
  <si>
    <t>14003824</t>
  </si>
  <si>
    <t>14001309</t>
  </si>
  <si>
    <t>14003378</t>
  </si>
  <si>
    <t>14003432</t>
  </si>
  <si>
    <t>11243354</t>
  </si>
  <si>
    <t>12100823</t>
  </si>
  <si>
    <t>18501942</t>
  </si>
  <si>
    <t>19691029</t>
  </si>
  <si>
    <t>10629944</t>
  </si>
  <si>
    <t>10630220</t>
  </si>
  <si>
    <t>10631815</t>
  </si>
  <si>
    <t>15013619</t>
  </si>
  <si>
    <t>16049287</t>
  </si>
  <si>
    <t>17247179</t>
  </si>
  <si>
    <t>KH TT 10.07.2025</t>
  </si>
  <si>
    <t>LOB - THƯỞNG KHÁCH HÀNG THÂN THIẾT 3.3% T06.2025</t>
  </si>
  <si>
    <t>Điều chỉnh giảm số lượng do khách hàng hoàn trả lại hàng</t>
  </si>
  <si>
    <t>1C25TKG</t>
  </si>
  <si>
    <t>Hàng trả - phiếu HT0009948 - MEGA-015</t>
  </si>
  <si>
    <t>b</t>
  </si>
  <si>
    <t>90525986</t>
  </si>
  <si>
    <t>KH TT 24.07.2025</t>
  </si>
  <si>
    <t>18505898</t>
  </si>
  <si>
    <t>18508102</t>
  </si>
  <si>
    <t>18507091</t>
  </si>
  <si>
    <t>11247191</t>
  </si>
  <si>
    <t>11247018</t>
  </si>
  <si>
    <t>11246712</t>
  </si>
  <si>
    <t>12104594</t>
  </si>
  <si>
    <t>12104061</t>
  </si>
  <si>
    <t>15017669</t>
  </si>
  <si>
    <t>16053144</t>
  </si>
  <si>
    <t>16054181</t>
  </si>
  <si>
    <t>17253265</t>
  </si>
  <si>
    <t>23367633</t>
  </si>
  <si>
    <t>25600514</t>
  </si>
  <si>
    <t>25600607</t>
  </si>
  <si>
    <t>27615788</t>
  </si>
  <si>
    <t>29318950</t>
  </si>
  <si>
    <t>10634966</t>
  </si>
  <si>
    <t>10633788</t>
  </si>
  <si>
    <t>10634094</t>
  </si>
  <si>
    <t>19694562</t>
  </si>
  <si>
    <t>19694587</t>
  </si>
  <si>
    <t>11243829</t>
  </si>
  <si>
    <t>11243527</t>
  </si>
  <si>
    <t>12103327</t>
  </si>
  <si>
    <t>10633511</t>
  </si>
  <si>
    <t>22617156</t>
  </si>
  <si>
    <t>21412497</t>
  </si>
  <si>
    <t>20648920</t>
  </si>
  <si>
    <t>16052220</t>
  </si>
  <si>
    <t>13335479</t>
  </si>
  <si>
    <t>26698197</t>
  </si>
  <si>
    <t>26698295</t>
  </si>
  <si>
    <t>26698949</t>
  </si>
  <si>
    <t>14004753</t>
  </si>
  <si>
    <t>14004078</t>
  </si>
  <si>
    <t>90532848</t>
  </si>
  <si>
    <t>90533368</t>
  </si>
  <si>
    <t>29318030</t>
  </si>
  <si>
    <t>12100813</t>
  </si>
  <si>
    <t>19693518</t>
  </si>
  <si>
    <t>19693668</t>
  </si>
  <si>
    <t>19693951</t>
  </si>
  <si>
    <t>28609007</t>
  </si>
  <si>
    <t>25598808</t>
  </si>
  <si>
    <t>25598132</t>
  </si>
  <si>
    <t>24560389</t>
  </si>
  <si>
    <t>22615789</t>
  </si>
  <si>
    <t>20648510</t>
  </si>
  <si>
    <t>17250525</t>
  </si>
  <si>
    <t>17249606</t>
  </si>
  <si>
    <t>16052050</t>
  </si>
  <si>
    <t>15015727</t>
  </si>
  <si>
    <t>14006632</t>
  </si>
  <si>
    <t>14007428</t>
  </si>
  <si>
    <t>14004721</t>
  </si>
  <si>
    <t>14006872</t>
  </si>
  <si>
    <t>14003987</t>
  </si>
  <si>
    <t>13342275</t>
  </si>
  <si>
    <t>14008089</t>
  </si>
  <si>
    <t>26002223</t>
  </si>
  <si>
    <t>13339951</t>
  </si>
  <si>
    <t>13339632</t>
  </si>
  <si>
    <t>26001916</t>
  </si>
  <si>
    <t>14008907</t>
  </si>
  <si>
    <t>18508067</t>
  </si>
  <si>
    <t>19697348</t>
  </si>
  <si>
    <t>19698498</t>
  </si>
  <si>
    <t>24562775</t>
  </si>
  <si>
    <t>16055113</t>
  </si>
  <si>
    <t>16055191</t>
  </si>
  <si>
    <t>16056020</t>
  </si>
  <si>
    <t>17254694</t>
  </si>
  <si>
    <t>22618440</t>
  </si>
  <si>
    <t>24562724</t>
  </si>
  <si>
    <t>10638519</t>
  </si>
  <si>
    <t>10637350</t>
  </si>
  <si>
    <t>10637660</t>
  </si>
  <si>
    <t>11247707</t>
  </si>
  <si>
    <t>24563062</t>
  </si>
  <si>
    <t>27616463</t>
  </si>
  <si>
    <t>28612472</t>
  </si>
  <si>
    <t>27617390</t>
  </si>
  <si>
    <t>25602154</t>
  </si>
  <si>
    <t>24563539</t>
  </si>
  <si>
    <t>22619314</t>
  </si>
  <si>
    <t>20652084</t>
  </si>
  <si>
    <t>17255134</t>
  </si>
  <si>
    <t>15019462</t>
  </si>
  <si>
    <t>24564398</t>
  </si>
  <si>
    <t>15020610</t>
  </si>
  <si>
    <t>16057330</t>
  </si>
  <si>
    <t>18511723</t>
  </si>
  <si>
    <t>18511354</t>
  </si>
  <si>
    <t>16058011</t>
  </si>
  <si>
    <t>17256490</t>
  </si>
  <si>
    <t>20653070</t>
  </si>
  <si>
    <t>28613270</t>
  </si>
  <si>
    <t>25603099</t>
  </si>
  <si>
    <t>25603872</t>
  </si>
  <si>
    <t>25604149</t>
  </si>
  <si>
    <t>12109639</t>
  </si>
  <si>
    <t>11250185</t>
  </si>
  <si>
    <t>10640898</t>
  </si>
  <si>
    <t>10641210</t>
  </si>
  <si>
    <t>15021672</t>
  </si>
  <si>
    <t>16058498</t>
  </si>
  <si>
    <t>17258332</t>
  </si>
  <si>
    <t>20653159</t>
  </si>
  <si>
    <t>26002780</t>
  </si>
  <si>
    <t>90534995</t>
  </si>
  <si>
    <t>90539380</t>
  </si>
  <si>
    <t>13346068</t>
  </si>
  <si>
    <t>14009728</t>
  </si>
  <si>
    <t>14009625</t>
  </si>
  <si>
    <t>14011292</t>
  </si>
  <si>
    <t>18513704</t>
  </si>
  <si>
    <t>12111171</t>
  </si>
  <si>
    <t>12111354</t>
  </si>
  <si>
    <t>10644487</t>
  </si>
  <si>
    <t>10644798</t>
  </si>
  <si>
    <t>11253077</t>
  </si>
  <si>
    <t>11253383</t>
  </si>
  <si>
    <t>25605622</t>
  </si>
  <si>
    <t>22623152</t>
  </si>
  <si>
    <t>90535248</t>
  </si>
  <si>
    <t>14008500</t>
  </si>
  <si>
    <t>16060117</t>
  </si>
  <si>
    <t>16060214</t>
  </si>
  <si>
    <t>17259549</t>
  </si>
  <si>
    <t>21417142</t>
  </si>
  <si>
    <t>24566746</t>
  </si>
  <si>
    <t>29322147</t>
  </si>
  <si>
    <t>12113194</t>
  </si>
  <si>
    <t>27622269</t>
  </si>
  <si>
    <t>25606616</t>
  </si>
  <si>
    <t>20656529</t>
  </si>
  <si>
    <t>15024402</t>
  </si>
  <si>
    <t>25606338</t>
  </si>
  <si>
    <t>13346586</t>
  </si>
  <si>
    <t>14012373</t>
  </si>
  <si>
    <t>14011706</t>
  </si>
  <si>
    <t>14013077</t>
  </si>
  <si>
    <t>14013697</t>
  </si>
  <si>
    <t>14011742</t>
  </si>
  <si>
    <t>28617597</t>
  </si>
  <si>
    <t>22624729</t>
  </si>
  <si>
    <t>11256501</t>
  </si>
  <si>
    <t>17263154</t>
  </si>
  <si>
    <t>24569224</t>
  </si>
  <si>
    <t>16063197</t>
  </si>
  <si>
    <t>28617705</t>
  </si>
  <si>
    <t>19004268</t>
  </si>
  <si>
    <t>19004208</t>
  </si>
  <si>
    <t>18516974</t>
  </si>
  <si>
    <t>18518069</t>
  </si>
  <si>
    <t>26010785</t>
  </si>
  <si>
    <t>14017354</t>
  </si>
  <si>
    <t>14017283</t>
  </si>
  <si>
    <t>14016233</t>
  </si>
  <si>
    <t>13347828</t>
  </si>
  <si>
    <t>13350251</t>
  </si>
  <si>
    <t>1C25TKC</t>
  </si>
  <si>
    <t>Hàng trả - mega0003</t>
  </si>
  <si>
    <t>1C25TKH</t>
  </si>
  <si>
    <t>KH TT 11.08.2025</t>
  </si>
  <si>
    <t>Hàng trả - phiếu HCM/HT0010052 - MEGA-011</t>
  </si>
  <si>
    <t>1C25TNH</t>
  </si>
  <si>
    <t>1C25TDU</t>
  </si>
  <si>
    <t>Hàng trả - phiếu HCM/HT0010086 - MEGA-008</t>
  </si>
  <si>
    <t>1C25THL</t>
  </si>
  <si>
    <t>1C25TDL</t>
  </si>
  <si>
    <t>Hàng trả - phiếu HCM/HT0010322 - MEGA-002</t>
  </si>
  <si>
    <t>c</t>
  </si>
  <si>
    <t>Ho tro phi van chuyen T07/2025</t>
  </si>
  <si>
    <t>LOB - THƯỞNG KHÁCH HÀNG THÂN THIẾT 3.3% T07.2025</t>
  </si>
  <si>
    <t>KH TT 25.08.2025</t>
  </si>
  <si>
    <t>19005319</t>
  </si>
  <si>
    <t>22627924</t>
  </si>
  <si>
    <t>22627568</t>
  </si>
  <si>
    <t>15027141</t>
  </si>
  <si>
    <t>25609911</t>
  </si>
  <si>
    <t>27624569</t>
  </si>
  <si>
    <t>25609004</t>
  </si>
  <si>
    <t>24570102</t>
  </si>
  <si>
    <t>16064382</t>
  </si>
  <si>
    <t>10648302</t>
  </si>
  <si>
    <t>28621134</t>
  </si>
  <si>
    <t>25610422</t>
  </si>
  <si>
    <t>25610254</t>
  </si>
  <si>
    <t>17266956</t>
  </si>
  <si>
    <t>29324557</t>
  </si>
  <si>
    <t>12117737</t>
  </si>
  <si>
    <t>90541983</t>
  </si>
  <si>
    <t>90542763</t>
  </si>
  <si>
    <t>13353592</t>
  </si>
  <si>
    <t>14020080</t>
  </si>
  <si>
    <t>14019170</t>
  </si>
  <si>
    <t>20664311</t>
  </si>
  <si>
    <t>10651657</t>
  </si>
  <si>
    <t>11259698</t>
  </si>
  <si>
    <t>10651876</t>
  </si>
  <si>
    <t>11261644</t>
  </si>
  <si>
    <t>11261759</t>
  </si>
  <si>
    <t>12119744</t>
  </si>
  <si>
    <t>15029662</t>
  </si>
  <si>
    <t>15029877</t>
  </si>
  <si>
    <t>17268258</t>
  </si>
  <si>
    <t>20661728</t>
  </si>
  <si>
    <t>22630517</t>
  </si>
  <si>
    <t>24572246</t>
  </si>
  <si>
    <t>29325600</t>
  </si>
  <si>
    <t>11262821</t>
  </si>
  <si>
    <t>19009976</t>
  </si>
  <si>
    <t>10655726</t>
  </si>
  <si>
    <t>10654130</t>
  </si>
  <si>
    <t>19009801</t>
  </si>
  <si>
    <t>25611588</t>
  </si>
  <si>
    <t>16069154</t>
  </si>
  <si>
    <t>17269585</t>
  </si>
  <si>
    <t>27629402</t>
  </si>
  <si>
    <t>25612982</t>
  </si>
  <si>
    <t>15031599</t>
  </si>
  <si>
    <t>16068975</t>
  </si>
  <si>
    <t>15032301</t>
  </si>
  <si>
    <t>15032781</t>
  </si>
  <si>
    <t>16070279</t>
  </si>
  <si>
    <t>20665679</t>
  </si>
  <si>
    <t>10655460</t>
  </si>
  <si>
    <t>23376020</t>
  </si>
  <si>
    <t>15032602</t>
  </si>
  <si>
    <t>17271025</t>
  </si>
  <si>
    <t>28624948</t>
  </si>
  <si>
    <t>12123202</t>
  </si>
  <si>
    <t>18523572</t>
  </si>
  <si>
    <t>18527052</t>
  </si>
  <si>
    <t>18523670</t>
  </si>
  <si>
    <t>14021830</t>
  </si>
  <si>
    <t>13357449</t>
  </si>
  <si>
    <t>14022948</t>
  </si>
  <si>
    <t>14022544</t>
  </si>
  <si>
    <t>26015328</t>
  </si>
  <si>
    <t>14020762</t>
  </si>
  <si>
    <t>90545450</t>
  </si>
  <si>
    <t>14021996</t>
  </si>
  <si>
    <t>13357550</t>
  </si>
  <si>
    <t>14023576</t>
  </si>
  <si>
    <t>26015407</t>
  </si>
  <si>
    <t>17272553</t>
  </si>
  <si>
    <t>16072074</t>
  </si>
  <si>
    <t>12120649</t>
  </si>
  <si>
    <t>19014044</t>
  </si>
  <si>
    <t>26019203</t>
  </si>
  <si>
    <t>26019507</t>
  </si>
  <si>
    <t>12125725</t>
  </si>
  <si>
    <t>12125297</t>
  </si>
  <si>
    <t>27633498</t>
  </si>
  <si>
    <t>17274693</t>
  </si>
  <si>
    <t>15035534</t>
  </si>
  <si>
    <t>24577147</t>
  </si>
  <si>
    <t>13362635</t>
  </si>
  <si>
    <t>10658922</t>
  </si>
  <si>
    <t>18530459</t>
  </si>
  <si>
    <t>18531860</t>
  </si>
  <si>
    <t>18531424</t>
  </si>
  <si>
    <t>17276655</t>
  </si>
  <si>
    <t>17276694</t>
  </si>
  <si>
    <t>15037167</t>
  </si>
  <si>
    <t>10659234</t>
  </si>
  <si>
    <t>10661648</t>
  </si>
  <si>
    <t>10663278</t>
  </si>
  <si>
    <t>10662631</t>
  </si>
  <si>
    <t>10662943</t>
  </si>
  <si>
    <t>18530594</t>
  </si>
  <si>
    <t>18531553</t>
  </si>
  <si>
    <t>15037398</t>
  </si>
  <si>
    <t>15038110</t>
  </si>
  <si>
    <t>15038411</t>
  </si>
  <si>
    <t>15038617</t>
  </si>
  <si>
    <t>15039077</t>
  </si>
  <si>
    <t>16075289</t>
  </si>
  <si>
    <t>16076157</t>
  </si>
  <si>
    <t>16076472</t>
  </si>
  <si>
    <t>16076681</t>
  </si>
  <si>
    <t>22637919</t>
  </si>
  <si>
    <t>22638706</t>
  </si>
  <si>
    <t>17276679</t>
  </si>
  <si>
    <t>21425739</t>
  </si>
  <si>
    <t>22636639</t>
  </si>
  <si>
    <t>23378213</t>
  </si>
  <si>
    <t>23378493</t>
  </si>
  <si>
    <t>24578630</t>
  </si>
  <si>
    <t>24579521</t>
  </si>
  <si>
    <t>25618054</t>
  </si>
  <si>
    <t>25619150</t>
  </si>
  <si>
    <t>27635148</t>
  </si>
  <si>
    <t>27635852</t>
  </si>
  <si>
    <t>27637452</t>
  </si>
  <si>
    <t>20669192</t>
  </si>
  <si>
    <t>1C25THB</t>
  </si>
  <si>
    <t>Hàng trả - MEGA-003</t>
  </si>
  <si>
    <t>1C25TDA</t>
  </si>
  <si>
    <t>Hàng trả - MEGA-004</t>
  </si>
  <si>
    <t>Hàng trả - MEGA-015</t>
  </si>
  <si>
    <t>Hàng trả - MEGA-014</t>
  </si>
  <si>
    <t>1C25TQU</t>
  </si>
  <si>
    <t>Hàng trả - MEGA-007</t>
  </si>
  <si>
    <t>Hàng trả - phiếu HCM/HT0010432 - MEGA-002</t>
  </si>
  <si>
    <t>Hàng trả - MEGA-002</t>
  </si>
  <si>
    <t>147a</t>
  </si>
  <si>
    <t>KH TT 10.09.2025</t>
  </si>
  <si>
    <t>1C25TBA</t>
  </si>
  <si>
    <t>Ho tro phi van chuyen T08/2025</t>
  </si>
  <si>
    <t>LOB - THƯỞNG KHÁCH HÀNG THÂN THIẾT 3.3% T08.2025</t>
  </si>
  <si>
    <t>1C25THD</t>
  </si>
  <si>
    <t>Hàng trả - mega0007</t>
  </si>
  <si>
    <t>KH TT 24.09.2025</t>
  </si>
  <si>
    <t>25619507</t>
  </si>
  <si>
    <t>29328259</t>
  </si>
  <si>
    <t>11269624</t>
  </si>
  <si>
    <t>11268450</t>
  </si>
  <si>
    <t>10665305</t>
  </si>
  <si>
    <t>11269315</t>
  </si>
  <si>
    <t>11269875</t>
  </si>
  <si>
    <t>12130094</t>
  </si>
  <si>
    <t>18532136</t>
  </si>
  <si>
    <t>29328578</t>
  </si>
  <si>
    <t>26022755</t>
  </si>
  <si>
    <t>13363528</t>
  </si>
  <si>
    <t>14029108</t>
  </si>
  <si>
    <t>14026547</t>
  </si>
  <si>
    <t>26021406</t>
  </si>
  <si>
    <t>14027831</t>
  </si>
  <si>
    <t>13366594</t>
  </si>
  <si>
    <t>14027168</t>
  </si>
  <si>
    <t>14024664</t>
  </si>
  <si>
    <t>14026473</t>
  </si>
  <si>
    <t>90547906</t>
  </si>
  <si>
    <t>19015876</t>
  </si>
  <si>
    <t>19018893</t>
  </si>
  <si>
    <t>19018769</t>
  </si>
  <si>
    <t>12131807</t>
  </si>
  <si>
    <t>27639114</t>
  </si>
  <si>
    <t>27638128</t>
  </si>
  <si>
    <t>25620603</t>
  </si>
  <si>
    <t>22639978</t>
  </si>
  <si>
    <t>22639420</t>
  </si>
  <si>
    <t>21427329</t>
  </si>
  <si>
    <t>20672826</t>
  </si>
  <si>
    <t>17280691</t>
  </si>
  <si>
    <t>17280006</t>
  </si>
  <si>
    <t>16079429</t>
  </si>
  <si>
    <t>18535208</t>
  </si>
  <si>
    <t>12133934</t>
  </si>
  <si>
    <t>12134388</t>
  </si>
  <si>
    <t>11275571</t>
  </si>
  <si>
    <t>11275952</t>
  </si>
  <si>
    <t>11272863</t>
  </si>
  <si>
    <t>24583011</t>
  </si>
  <si>
    <t>16080926</t>
  </si>
  <si>
    <t>16080977</t>
  </si>
  <si>
    <t>20674333</t>
  </si>
  <si>
    <t>20675400</t>
  </si>
  <si>
    <t>27640589</t>
  </si>
  <si>
    <t>25623755</t>
  </si>
  <si>
    <t>16082298</t>
  </si>
  <si>
    <t>17283217</t>
  </si>
  <si>
    <t>28634341</t>
  </si>
  <si>
    <t>11275444</t>
  </si>
  <si>
    <t>16081079</t>
  </si>
  <si>
    <t>27642882</t>
  </si>
  <si>
    <t>19022675</t>
  </si>
  <si>
    <t>14031723</t>
  </si>
  <si>
    <t>13370684</t>
  </si>
  <si>
    <t>14031979</t>
  </si>
  <si>
    <t>14033488</t>
  </si>
  <si>
    <t>14032964</t>
  </si>
  <si>
    <t>14034622</t>
  </si>
  <si>
    <t>14031738</t>
  </si>
  <si>
    <t>26027055</t>
  </si>
  <si>
    <t>90553724</t>
  </si>
  <si>
    <t>10670040</t>
  </si>
  <si>
    <t>10668462</t>
  </si>
  <si>
    <t>18540322</t>
  </si>
  <si>
    <t>17286198</t>
  </si>
  <si>
    <t>24585458</t>
  </si>
  <si>
    <t>25625271</t>
  </si>
  <si>
    <t>28636884</t>
  </si>
  <si>
    <t>25625366</t>
  </si>
  <si>
    <t>29332389</t>
  </si>
  <si>
    <t>1C25TAN</t>
  </si>
  <si>
    <t>Hàng trả - MEGA-013</t>
  </si>
  <si>
    <t>Hàng trả - MEGA-011</t>
  </si>
  <si>
    <t>1C25TLX</t>
  </si>
  <si>
    <t>Hàng trả - MEGA-006</t>
  </si>
  <si>
    <t>24584942</t>
  </si>
  <si>
    <t>23381970</t>
  </si>
  <si>
    <t>20678041</t>
  </si>
  <si>
    <t>17288981</t>
  </si>
  <si>
    <t>27644684</t>
  </si>
  <si>
    <t>17285242</t>
  </si>
  <si>
    <t>16084981</t>
  </si>
  <si>
    <t>16084037</t>
  </si>
  <si>
    <t>15047718</t>
  </si>
  <si>
    <t>15046307</t>
  </si>
  <si>
    <t>14032527</t>
  </si>
  <si>
    <t>14035572</t>
  </si>
  <si>
    <t>90555660</t>
  </si>
  <si>
    <t>10674408</t>
  </si>
  <si>
    <t>18542933</t>
  </si>
  <si>
    <t>27642939</t>
  </si>
  <si>
    <t>25627877</t>
  </si>
  <si>
    <t>25627761</t>
  </si>
  <si>
    <t>16087808</t>
  </si>
  <si>
    <t>20679473</t>
  </si>
  <si>
    <t>14038591</t>
  </si>
  <si>
    <t>14037397</t>
  </si>
  <si>
    <t>14040061</t>
  </si>
  <si>
    <t>14039589</t>
  </si>
  <si>
    <t>14038298</t>
  </si>
  <si>
    <t>13379746</t>
  </si>
  <si>
    <t>26034184</t>
  </si>
  <si>
    <t>13380559</t>
  </si>
  <si>
    <t>18543526</t>
  </si>
  <si>
    <t>18543629</t>
  </si>
  <si>
    <t>19028130</t>
  </si>
  <si>
    <t>TC25628580</t>
  </si>
  <si>
    <t>TC24588691</t>
  </si>
  <si>
    <t>TC22649139</t>
  </si>
  <si>
    <t>TC17291722</t>
  </si>
  <si>
    <t>TC16088289</t>
  </si>
  <si>
    <t>10680095 - Mega An Phú</t>
  </si>
  <si>
    <t>18544498</t>
  </si>
  <si>
    <t>TC16090101</t>
  </si>
  <si>
    <t>TC24590125</t>
  </si>
  <si>
    <t>TC22650486</t>
  </si>
  <si>
    <t>TC25630354</t>
  </si>
  <si>
    <t>11282360 - Mega Bình Phú</t>
  </si>
  <si>
    <t>12143122 - Mega Hiệp Phú</t>
  </si>
  <si>
    <t>11285625 - Mega Bình Phú</t>
  </si>
  <si>
    <t>LOB - THƯỞNG KHÁCH HÀNG THÂN THIẾT 3.3%</t>
  </si>
  <si>
    <t>10686093 - Mega An Phú</t>
  </si>
  <si>
    <t>Hàng trả - MEGA-003 - MEGA HẢI PHÒNG</t>
  </si>
  <si>
    <t>26035995</t>
  </si>
  <si>
    <t>90560175</t>
  </si>
  <si>
    <t>TC28642652</t>
  </si>
  <si>
    <t>TC25631341</t>
  </si>
  <si>
    <t>TC20683247</t>
  </si>
  <si>
    <t>TC16091474</t>
  </si>
  <si>
    <t>TC16091327</t>
  </si>
  <si>
    <t>TC15052959</t>
  </si>
  <si>
    <t>TC15052288</t>
  </si>
  <si>
    <t>18547097</t>
  </si>
  <si>
    <t>19030940</t>
  </si>
  <si>
    <t>12145073 - Mega Hiệp Phú</t>
  </si>
  <si>
    <t>12146580 - Mega Hiệp Phú</t>
  </si>
  <si>
    <t>12146270 - Mega Hiệp Phú</t>
  </si>
  <si>
    <t>Hàng trả - mega0004 - Mega Hiệp Phú</t>
  </si>
  <si>
    <t>Hàng trả - MEGA-015 - MEGA KIÊN GIANG</t>
  </si>
  <si>
    <t>ĐÃ NHẬP -Hàng Trả - CHI NHÁNH CÔNG TY TNHH MM MEGA MARKET (VIỆT NAM) TẠI THÀNH PHỐ NHA TRANG</t>
  </si>
  <si>
    <t>Hàng trả - MEGA-003 - Mega Hải Phòng</t>
  </si>
  <si>
    <t>ĐÃ NHẬP - HÀNG TRẢ -CHI NHÁNH CÔNG TY TNHH MM MEGA MARKET (VIỆT NAM) TẠI THÀNH PHỐ CẦN THƠ</t>
  </si>
  <si>
    <t>TC17294680</t>
  </si>
  <si>
    <t>TC16093283</t>
  </si>
  <si>
    <t>TC24592480</t>
  </si>
  <si>
    <t>TC27651468</t>
  </si>
  <si>
    <t>TC28645236</t>
  </si>
  <si>
    <t>19032699</t>
  </si>
  <si>
    <t>19033832</t>
  </si>
  <si>
    <t>11288872 - Mega Bình Phú</t>
  </si>
  <si>
    <t>12147699 - Mega Hiệp Phú</t>
  </si>
  <si>
    <t>Hàng trả - mega0002 - Mega Bình Phú</t>
  </si>
  <si>
    <t>Hàng trả - mega0005 - Mega Hoàng Mai</t>
  </si>
  <si>
    <t>Hàng trả - mega0001 - Mega An Phú</t>
  </si>
  <si>
    <t>12149043 - Mega Hiệp Phú</t>
  </si>
  <si>
    <t>12148793 - Mega Hiệp Phú</t>
  </si>
  <si>
    <t>12149091 - Mega Hiệp Phú</t>
  </si>
  <si>
    <t>10692170 - Mega An Phú</t>
  </si>
  <si>
    <t>10691458 - Mega An Phú</t>
  </si>
  <si>
    <t>TC27652993</t>
  </si>
  <si>
    <t>TC25634785</t>
  </si>
  <si>
    <t>TC25633976</t>
  </si>
  <si>
    <t>TC24593372</t>
  </si>
  <si>
    <t>TC22654610</t>
  </si>
  <si>
    <t>TC22654548</t>
  </si>
  <si>
    <t>TC22654503</t>
  </si>
  <si>
    <t>TC17298443</t>
  </si>
  <si>
    <t>TC17297301</t>
  </si>
  <si>
    <t>Hàng trả - MEGA-005 - MEGA BIÊN HÒA</t>
  </si>
  <si>
    <t>Hàng trả - MEGA-002 - MEGA CẦN THƠ</t>
  </si>
  <si>
    <t>1C25TVU</t>
  </si>
  <si>
    <t>Hàng trả - MEGA-009 - MEGA VŨNG TÀU</t>
  </si>
  <si>
    <t>11290296 - Mega Bình Phú</t>
  </si>
  <si>
    <t>11289597 - Mega Bình Phú</t>
  </si>
  <si>
    <t>14043186</t>
  </si>
  <si>
    <t>14042086</t>
  </si>
  <si>
    <t>13388611</t>
  </si>
  <si>
    <t>13382368</t>
  </si>
  <si>
    <t>TC28647863</t>
  </si>
  <si>
    <t>TC27654141</t>
  </si>
  <si>
    <t>TC25634938</t>
  </si>
  <si>
    <t>TC25634815</t>
  </si>
  <si>
    <t>TC24594631</t>
  </si>
  <si>
    <t>TC16096217</t>
  </si>
  <si>
    <t>TC16096111</t>
  </si>
  <si>
    <t>11291929 - Mega Bình Phú</t>
  </si>
  <si>
    <t>18553619</t>
  </si>
  <si>
    <t>18553512</t>
  </si>
  <si>
    <t>TC27655854</t>
  </si>
  <si>
    <t>TC24595514</t>
  </si>
  <si>
    <t>TC23389111</t>
  </si>
  <si>
    <t>TC20688567</t>
  </si>
  <si>
    <t>TC15058968</t>
  </si>
  <si>
    <t>TC17301850</t>
  </si>
  <si>
    <t>Hàng trả - mega0008 - Mega Thanh Xuân</t>
  </si>
  <si>
    <t>Hàng trả - MEGA-002 - MEGA Hưng Lợi Cần Thơ</t>
  </si>
  <si>
    <t>10698953 - Mega An Phú</t>
  </si>
  <si>
    <t>10698653 - Mega An Phú</t>
  </si>
  <si>
    <t>19038370</t>
  </si>
  <si>
    <t>19036356</t>
  </si>
  <si>
    <t>19035731</t>
  </si>
  <si>
    <t>14044252</t>
  </si>
  <si>
    <t>14046087</t>
  </si>
  <si>
    <t>13390014</t>
  </si>
  <si>
    <t>13391841</t>
  </si>
  <si>
    <t>14046024</t>
  </si>
  <si>
    <t>26041790</t>
  </si>
  <si>
    <t>26041138</t>
  </si>
  <si>
    <t>13390820</t>
  </si>
  <si>
    <t>13391699</t>
  </si>
  <si>
    <t>TC17302335</t>
  </si>
  <si>
    <t>10003873 - Mega An Phú</t>
  </si>
  <si>
    <t>10006240 - Mega An Phú</t>
  </si>
  <si>
    <t>10006545 - Mega An Phú</t>
  </si>
  <si>
    <t>10007360 - Mega An Phú</t>
  </si>
  <si>
    <t>SSB-HO TRO BAN HANG (PROMO - ECOUPON)</t>
  </si>
  <si>
    <t>18557826</t>
  </si>
  <si>
    <t>19039602</t>
  </si>
  <si>
    <t>19039145</t>
  </si>
  <si>
    <t>29338561 - Mega Hưng Phú</t>
  </si>
  <si>
    <t>11295808 - Mega Bình Phú</t>
  </si>
  <si>
    <t>11295093 - Mega Bình Phú</t>
  </si>
  <si>
    <t>11295565 - Mega Bình Phú</t>
  </si>
  <si>
    <t>TC27658012</t>
  </si>
  <si>
    <t>TC25638801</t>
  </si>
  <si>
    <t>TC24598076</t>
  </si>
  <si>
    <t>TC22659751</t>
  </si>
  <si>
    <t>TC17304002</t>
  </si>
  <si>
    <t>TC16100665</t>
  </si>
  <si>
    <t>TC15060396</t>
  </si>
  <si>
    <t>TC25637782</t>
  </si>
  <si>
    <t>TC20689992</t>
  </si>
  <si>
    <t>TC16099111</t>
  </si>
  <si>
    <t>TC16099219</t>
  </si>
  <si>
    <t>TC17303200</t>
  </si>
  <si>
    <t>TC20690087</t>
  </si>
  <si>
    <t>TC21439086</t>
  </si>
  <si>
    <t>TC21439224</t>
  </si>
  <si>
    <t>TC23389832</t>
  </si>
  <si>
    <t>TC23389997</t>
  </si>
  <si>
    <t>TC25637881</t>
  </si>
  <si>
    <t>13395449</t>
  </si>
  <si>
    <t>90565011</t>
  </si>
  <si>
    <t>14048812</t>
  </si>
  <si>
    <t>14047727</t>
  </si>
  <si>
    <t>14046765</t>
  </si>
  <si>
    <t>14048225</t>
  </si>
  <si>
    <t>26042647</t>
  </si>
  <si>
    <t>90565465</t>
  </si>
  <si>
    <t>14040981</t>
  </si>
  <si>
    <t>Hàng trả - Mega Kiên Giang - MEGA-015</t>
  </si>
  <si>
    <t>Hàng trả - MEGA BÌNH DƯƠNG - MEGA-008</t>
  </si>
  <si>
    <t>TC28651649</t>
  </si>
  <si>
    <t>TC24599415</t>
  </si>
  <si>
    <t>TC22661125</t>
  </si>
  <si>
    <t>TC20692714</t>
  </si>
  <si>
    <t>TC17306751</t>
  </si>
  <si>
    <t>TC17306642</t>
  </si>
  <si>
    <t>TC16102329</t>
  </si>
  <si>
    <t>TC15062301</t>
  </si>
  <si>
    <t>12154060 - Mega Hiệp Phú</t>
  </si>
  <si>
    <t>12157545 - Mega Hiệp Phú</t>
  </si>
  <si>
    <t>11298441 - Mega Bình Phú</t>
  </si>
  <si>
    <t>11298526 - Mega Bình Phú</t>
  </si>
  <si>
    <t>19041245</t>
  </si>
  <si>
    <t>18560179</t>
  </si>
  <si>
    <t>TC28653024</t>
  </si>
  <si>
    <t>TC15063529</t>
  </si>
  <si>
    <t>TC16103235</t>
  </si>
  <si>
    <t>TC16103545</t>
  </si>
  <si>
    <t>TC17308651</t>
  </si>
  <si>
    <t>TC20693597</t>
  </si>
  <si>
    <t>TC25641331</t>
  </si>
  <si>
    <t>TC27661386</t>
  </si>
  <si>
    <t>x10</t>
  </si>
  <si>
    <t>184a</t>
  </si>
  <si>
    <t>192a</t>
  </si>
  <si>
    <t>132a</t>
  </si>
  <si>
    <t>KH TT 10.10.2025</t>
  </si>
  <si>
    <t>KH TT 24.10.2025</t>
  </si>
  <si>
    <t>11300140 - Mega Bình Phú</t>
  </si>
  <si>
    <t>10014578 - Mega An Phú</t>
  </si>
  <si>
    <t>10014272 - Mega An Phú</t>
  </si>
  <si>
    <t>TC15063237</t>
  </si>
  <si>
    <t>14053830</t>
  </si>
  <si>
    <t>14052839</t>
  </si>
  <si>
    <t>14051689</t>
  </si>
  <si>
    <t>14051593</t>
  </si>
  <si>
    <t>13396838</t>
  </si>
  <si>
    <t>13398850</t>
  </si>
  <si>
    <t>13399461</t>
  </si>
  <si>
    <t>26047586</t>
  </si>
  <si>
    <t>14051407</t>
  </si>
  <si>
    <t>TC16105281</t>
  </si>
  <si>
    <t>TC17309853</t>
  </si>
  <si>
    <t>TC27663541</t>
  </si>
  <si>
    <t>TC27662892</t>
  </si>
  <si>
    <t>19044016</t>
  </si>
  <si>
    <t>Hàng trả - MEGA-003 - MEGA Hải Phòng</t>
  </si>
  <si>
    <t>18564579</t>
  </si>
  <si>
    <t>18563705</t>
  </si>
  <si>
    <t>18564970</t>
  </si>
  <si>
    <t>11301806 - Mega Bình Phú</t>
  </si>
  <si>
    <t>11302107 - Mega Bình Phú</t>
  </si>
  <si>
    <t>Hàng trả - Mega Bà Rịa Vũng Tàu - MEGA-009</t>
  </si>
  <si>
    <t>Hàng trả - Mega Bình Định - MEGA-007</t>
  </si>
  <si>
    <t>Hàng trả - Mega Nghệ An - MEGA-013</t>
  </si>
  <si>
    <t>Hàng trả - Mega Cần Thơ - MEGA-002</t>
  </si>
  <si>
    <t>Hàng trả - Mega An Giang - MEGA-006</t>
  </si>
  <si>
    <t>1C25TAP</t>
  </si>
  <si>
    <t>ĐÃ KIỂM TRA - HÀNG TRẢ - Mega An Phú - mega0001</t>
  </si>
  <si>
    <t>10022748 - Mega An Phú</t>
  </si>
  <si>
    <t>10023054 - Mega An Phú</t>
  </si>
  <si>
    <t>19044997</t>
  </si>
  <si>
    <t>TC91003446 - Trung tâm thương mại MM Mega Market Đà Nẵng</t>
  </si>
  <si>
    <t>TC27664045</t>
  </si>
  <si>
    <t>TC22665247</t>
  </si>
  <si>
    <t>TC22663837</t>
  </si>
  <si>
    <t>TC21443843</t>
  </si>
  <si>
    <t>TC21443838</t>
  </si>
  <si>
    <t>TC20696699</t>
  </si>
  <si>
    <t>TC20696547</t>
  </si>
  <si>
    <t>TC20696262</t>
  </si>
  <si>
    <t>TC15066335</t>
  </si>
  <si>
    <t>TC15066042</t>
  </si>
  <si>
    <t>12163115 - Mega Hiệp Phú</t>
  </si>
  <si>
    <t>12163013 - Mega Hiệp Phú</t>
  </si>
  <si>
    <t>90568649</t>
  </si>
  <si>
    <t>14050505</t>
  </si>
  <si>
    <t>90569615</t>
  </si>
  <si>
    <t>Hàng trả - Mega Hưng Phú - mega0003</t>
  </si>
  <si>
    <t>Hàng trả - Mega Nha Trang - MEGA-011</t>
  </si>
  <si>
    <t>Ho tro phi van chuyen T10/2025</t>
  </si>
  <si>
    <t>TC15071837 - xuất sai giá, đc giảm hóa đơn về 0 ngày 02/12/2025</t>
  </si>
  <si>
    <t>TC17313279</t>
  </si>
  <si>
    <t>TC17313446</t>
  </si>
  <si>
    <t>TC24604321</t>
  </si>
  <si>
    <t>TC25645506</t>
  </si>
  <si>
    <t>TC28659485</t>
  </si>
  <si>
    <t>TC27667488</t>
  </si>
  <si>
    <t>TC27666571</t>
  </si>
  <si>
    <t>TC25647386</t>
  </si>
  <si>
    <t>TC24605231</t>
  </si>
  <si>
    <t>TC22666530</t>
  </si>
  <si>
    <t>TC17315074</t>
  </si>
  <si>
    <t>TC16110639</t>
  </si>
  <si>
    <t>TC16109591</t>
  </si>
  <si>
    <t>TC15069846</t>
  </si>
  <si>
    <t>TC15069206</t>
  </si>
  <si>
    <t>10031558 - Mega An Phú</t>
  </si>
  <si>
    <t>18568308</t>
  </si>
  <si>
    <t>18566945</t>
  </si>
  <si>
    <t>12165366 - Mega Hiệp Phú</t>
  </si>
  <si>
    <t>12165306 - Mega Hiệp Phú</t>
  </si>
  <si>
    <t>19049883</t>
  </si>
  <si>
    <t>TC16111305</t>
  </si>
  <si>
    <t>TC27668440</t>
  </si>
  <si>
    <t>TC28659992</t>
  </si>
  <si>
    <t>TC28660077</t>
  </si>
  <si>
    <t>19049984</t>
  </si>
  <si>
    <t>26053393</t>
  </si>
  <si>
    <t>14058315</t>
  </si>
  <si>
    <t>14057258</t>
  </si>
  <si>
    <t>26050347</t>
  </si>
  <si>
    <t>90569970</t>
  </si>
  <si>
    <t>14055255</t>
  </si>
  <si>
    <t>26050448</t>
  </si>
  <si>
    <t>14055540</t>
  </si>
  <si>
    <t>13002664</t>
  </si>
  <si>
    <t>26054553</t>
  </si>
  <si>
    <t>14058898</t>
  </si>
  <si>
    <t>11305369 - Mega Bình Phú</t>
  </si>
  <si>
    <t>18571734</t>
  </si>
  <si>
    <t>29343201 - Mega Hưng Phú</t>
  </si>
  <si>
    <t>12168059 - Mega Hiệp Phú</t>
  </si>
  <si>
    <t>Hàng trả - MEGA-008 - Mega Bình Dương</t>
  </si>
  <si>
    <t>Hàng trả - MEGA-004 - Mega Đà Nẵng</t>
  </si>
  <si>
    <t>10036295 - Mega An Phú</t>
  </si>
  <si>
    <t>10040117 - Mega An Phú</t>
  </si>
  <si>
    <t>10038636 - Mega An Phú</t>
  </si>
  <si>
    <t>TC15072139</t>
  </si>
  <si>
    <t>TC23396725</t>
  </si>
  <si>
    <t>TC17317833</t>
  </si>
  <si>
    <t>TC17318448</t>
  </si>
  <si>
    <t>TC17319536</t>
  </si>
  <si>
    <t>TC91005263 - Trung tâm thương mại MM Mega Market Đà Nẵng</t>
  </si>
  <si>
    <t>TC91005406 - Trung tâm thương mại MM Mega Market Đà Nẵng</t>
  </si>
  <si>
    <t>13008165</t>
  </si>
  <si>
    <t>14059926</t>
  </si>
  <si>
    <t>14060023</t>
  </si>
  <si>
    <t>14059899</t>
  </si>
  <si>
    <t>TC91005934 - Trung tâm thương mại MM Mega Market Đà Nẵng</t>
  </si>
  <si>
    <t>TC91005608 - Trung tâm thương mại MM Mega Market Đà Nẵng</t>
  </si>
  <si>
    <t>TC27671275</t>
  </si>
  <si>
    <t>TC24609093</t>
  </si>
  <si>
    <t>TC24608980</t>
  </si>
  <si>
    <t>TC22671479</t>
  </si>
  <si>
    <t>TC20003767</t>
  </si>
  <si>
    <t>TC20003634</t>
  </si>
  <si>
    <t>TC16115186</t>
  </si>
  <si>
    <t>TC16114483</t>
  </si>
  <si>
    <t>19053077</t>
  </si>
  <si>
    <t>19055386</t>
  </si>
  <si>
    <t>18575330</t>
  </si>
  <si>
    <t>18573789</t>
  </si>
  <si>
    <t>TC91006527 - Trung tâm thương mại MM Mega Market Đà Nẵng</t>
  </si>
  <si>
    <t>TC27673163</t>
  </si>
  <si>
    <t>TC27672167</t>
  </si>
  <si>
    <t>TC21447840</t>
  </si>
  <si>
    <t>TC17321932</t>
  </si>
  <si>
    <t>TC16115687</t>
  </si>
  <si>
    <t>TC15075628</t>
  </si>
  <si>
    <t>11311802 - Mega Bình Phú</t>
  </si>
  <si>
    <t>11311915 - Mega Bình Phú</t>
  </si>
  <si>
    <t>11312214 - Mega Bình Phú</t>
  </si>
  <si>
    <t>10051026 - Mega An Phú</t>
  </si>
  <si>
    <t>10048758 - Mega An Phú</t>
  </si>
  <si>
    <t>10048452 - Mega An Phú</t>
  </si>
  <si>
    <t>12173877 - Mega Hiệp Phú</t>
  </si>
  <si>
    <t>12172856 - Mega Hiệp Phú</t>
  </si>
  <si>
    <t>aa</t>
  </si>
  <si>
    <t>KH TT 10.11.2025</t>
  </si>
  <si>
    <t>KH TT 24.11.2025</t>
  </si>
  <si>
    <t>Điều chỉnh giảm hóa đơn 00076834 18/11/2025 về 0 do xuất sai giá</t>
  </si>
  <si>
    <t>15071837, hóa đơn 00076834 18/11/2025 xuất sai giá, đã đc về 0, xuất lại hđ mới</t>
  </si>
  <si>
    <t>Ho tro phi van chuyen T11/2025</t>
  </si>
  <si>
    <t>ĐÃ KIỂM TRA - HÀNG TRẢ - MEGA BUÔN MA THUỘT - PHIẾU NGÀY: 17/11/2025</t>
  </si>
  <si>
    <t>ĐÃ KIỂM TRA - HÀNG TRẢ - MEGA BÌNH DƯƠNG - MEGA-008</t>
  </si>
  <si>
    <t>26059313</t>
  </si>
  <si>
    <t>14062772</t>
  </si>
  <si>
    <t>14062809</t>
  </si>
  <si>
    <t>13013437</t>
  </si>
  <si>
    <t>14063579</t>
  </si>
  <si>
    <t>14061179</t>
  </si>
  <si>
    <t>14062190</t>
  </si>
  <si>
    <t>26057447</t>
  </si>
  <si>
    <t>26060383</t>
  </si>
  <si>
    <t>14062903</t>
  </si>
  <si>
    <t>TC24611688</t>
  </si>
  <si>
    <t>TC27674461</t>
  </si>
  <si>
    <t>TC17324525</t>
  </si>
  <si>
    <t>TC20006771</t>
  </si>
  <si>
    <t>Hàng trả - mega0007 - Mega Hà Đông</t>
  </si>
  <si>
    <t>ĐÃ KIỂM TRA - HÀNG TRẢ - MEGA BIÊN HÒA</t>
  </si>
  <si>
    <t>Hàng trả - Mega Biên Hòa - MEGA-005</t>
  </si>
  <si>
    <t>Hàng trả - Mega Đà Nẵng - MEGA-004</t>
  </si>
  <si>
    <t>Hàng trả - Mega Hải Phòng - MEGA-003</t>
  </si>
  <si>
    <t>1C25THP</t>
  </si>
  <si>
    <t>12174889 - Mega Hiệp Phú</t>
  </si>
  <si>
    <t>12176016 - Mega Hiệp Phú</t>
  </si>
  <si>
    <t>12176124 - Mega Hiệp Phú</t>
  </si>
  <si>
    <t>12174043 - Mega Hiệp Phú</t>
  </si>
  <si>
    <t>11315667 - Mega Bình Phú</t>
  </si>
  <si>
    <t>18577796</t>
  </si>
  <si>
    <t>18577534</t>
  </si>
  <si>
    <t>18577664</t>
  </si>
  <si>
    <t>18578472</t>
  </si>
  <si>
    <t>19057134</t>
  </si>
  <si>
    <t>TC91007969 - Trung tâm thương mại MM Mega Market Đà Nẵng</t>
  </si>
  <si>
    <t>TC28666429</t>
  </si>
  <si>
    <t>TC28665027</t>
  </si>
  <si>
    <t>TC27676355</t>
  </si>
  <si>
    <t>TC27675199</t>
  </si>
  <si>
    <t>TC24612570</t>
  </si>
  <si>
    <t>TC24612279</t>
  </si>
  <si>
    <t>TC22676182</t>
  </si>
  <si>
    <t>TC22675642</t>
  </si>
  <si>
    <t>TC22673742</t>
  </si>
  <si>
    <t>TC20007757</t>
  </si>
  <si>
    <t>TC17326496</t>
  </si>
  <si>
    <t>TC17326018</t>
  </si>
  <si>
    <t>TC16119643</t>
  </si>
  <si>
    <t>TC16118824</t>
  </si>
  <si>
    <t>TC15078097</t>
  </si>
  <si>
    <t>TC15078918</t>
  </si>
  <si>
    <t>TC15077794</t>
  </si>
  <si>
    <t>13015207</t>
  </si>
  <si>
    <t>13015804</t>
  </si>
  <si>
    <t>13014144</t>
  </si>
  <si>
    <t>13017215</t>
  </si>
  <si>
    <t>26063138</t>
  </si>
  <si>
    <t>14065572</t>
  </si>
  <si>
    <t>26062091</t>
  </si>
  <si>
    <t>26060969</t>
  </si>
  <si>
    <t>26062188</t>
  </si>
  <si>
    <t>10057510 - Mega An Phú</t>
  </si>
  <si>
    <t>10057192 - Mega An Phú</t>
  </si>
  <si>
    <t>TC25652587</t>
  </si>
  <si>
    <t>TC17327303</t>
  </si>
  <si>
    <t>TC16120738</t>
  </si>
  <si>
    <t>10061073 - Mega An Phú</t>
  </si>
  <si>
    <t>18581326</t>
  </si>
  <si>
    <t>19059434</t>
  </si>
  <si>
    <t>12178770 - Mega Hiệp Phú</t>
  </si>
  <si>
    <t>12179073 - Mega Hiệp Phú</t>
  </si>
  <si>
    <t>29347086 - Mega Hưng Phú</t>
  </si>
  <si>
    <t>29347663 - Mega Hưng Phú</t>
  </si>
  <si>
    <t>29347798 - Mega Hưng Phú</t>
  </si>
  <si>
    <t>TC15080813</t>
  </si>
  <si>
    <t>TC15081116</t>
  </si>
  <si>
    <t>TC17328795</t>
  </si>
  <si>
    <t>TC20010939</t>
  </si>
  <si>
    <t>TC20011334</t>
  </si>
  <si>
    <t>TC22679034</t>
  </si>
  <si>
    <t>TC27679369</t>
  </si>
  <si>
    <t>ĐÃ KIỂM TRA - HÀNG TRẢ - MEGA HƯNG LỢI</t>
  </si>
  <si>
    <t>18583424</t>
  </si>
  <si>
    <t>10066124 - Mega An Phú</t>
  </si>
  <si>
    <t>10065506 - Mega An Phú</t>
  </si>
  <si>
    <t>10065805 - Mega An Phú</t>
  </si>
  <si>
    <t>10065210 - Mega An Phú</t>
  </si>
  <si>
    <t>12180119 - Mega Hiệp Phú</t>
  </si>
  <si>
    <t>26063443</t>
  </si>
  <si>
    <t>TC16123800</t>
  </si>
  <si>
    <t>TC16123903</t>
  </si>
  <si>
    <t>TC22680723</t>
  </si>
  <si>
    <t>TC24616524</t>
  </si>
  <si>
    <t>TC91009189 - Trung tâm thương mại MM Mega Market Đà Nẵng</t>
  </si>
  <si>
    <t>18584673</t>
  </si>
  <si>
    <t>11322040 - Mega Bình Phú</t>
  </si>
  <si>
    <t>11322675 - Mega Bình Phú</t>
  </si>
  <si>
    <t>19062451</t>
  </si>
  <si>
    <t>19062547</t>
  </si>
  <si>
    <t>TC91010341</t>
  </si>
  <si>
    <t>TC91010096 - Trung tâm thương mại MM Mega Market Đà Nẵng</t>
  </si>
  <si>
    <t>TC27681209</t>
  </si>
  <si>
    <t>TC24617289</t>
  </si>
  <si>
    <t>TC22681632</t>
  </si>
  <si>
    <t>TC20014384</t>
  </si>
  <si>
    <t>TC20013431</t>
  </si>
  <si>
    <t>TC20013140</t>
  </si>
  <si>
    <t>10074550 - Mega An Phú</t>
  </si>
  <si>
    <t>TC27683277</t>
  </si>
  <si>
    <t>TC24619003</t>
  </si>
  <si>
    <t>TC23403421</t>
  </si>
  <si>
    <t>TC22683431</t>
  </si>
  <si>
    <t>TC21453875</t>
  </si>
  <si>
    <t>TC17333236</t>
  </si>
  <si>
    <t>TC15085562</t>
  </si>
  <si>
    <t>Hàng trả - Mega Bình Dương - MEGA-008</t>
  </si>
  <si>
    <t>13024862</t>
  </si>
  <si>
    <t>26069094</t>
  </si>
  <si>
    <t>13019369</t>
  </si>
  <si>
    <t>14065907</t>
  </si>
  <si>
    <t>13020049</t>
  </si>
  <si>
    <t>14068983</t>
  </si>
  <si>
    <t>90578902</t>
  </si>
  <si>
    <t>18586681</t>
  </si>
  <si>
    <t>18589149</t>
  </si>
  <si>
    <t>11325692 - Mega Bình Phú</t>
  </si>
  <si>
    <t>11325387 - Mega Bình Phú</t>
  </si>
  <si>
    <t>TC17335524</t>
  </si>
  <si>
    <t>TC16127854</t>
  </si>
  <si>
    <t>TC16128161</t>
  </si>
  <si>
    <t>TC22684417</t>
  </si>
  <si>
    <t>TC22684906</t>
  </si>
  <si>
    <t>TC25659869</t>
  </si>
  <si>
    <t>10082576 - Mega An Phú</t>
  </si>
  <si>
    <t>90580933</t>
  </si>
  <si>
    <t>26069392</t>
  </si>
  <si>
    <t>13027414</t>
  </si>
  <si>
    <t>26071966</t>
  </si>
  <si>
    <t>14074429</t>
  </si>
  <si>
    <t>26074206</t>
  </si>
  <si>
    <t>26072261</t>
  </si>
  <si>
    <t>12187727 - Mega Hiệp Phú</t>
  </si>
  <si>
    <t>10088846 - Mega An Phú</t>
  </si>
  <si>
    <t>TC91012487 - Trung tâm thương mại MM Mega Market Đà Nẵng</t>
  </si>
  <si>
    <t>TC28676823</t>
  </si>
  <si>
    <t>TC27686422</t>
  </si>
  <si>
    <t>TC25661226</t>
  </si>
  <si>
    <t>TC24622304</t>
  </si>
  <si>
    <t>TC22685815</t>
  </si>
  <si>
    <t>TC22685682</t>
  </si>
  <si>
    <t>TC17337672</t>
  </si>
  <si>
    <t>TC17337483</t>
  </si>
  <si>
    <t>TC17337184</t>
  </si>
  <si>
    <t>TC15089346</t>
  </si>
  <si>
    <t>TC15088774</t>
  </si>
  <si>
    <t>TC15088645</t>
  </si>
  <si>
    <t>11328808 - Mega Bình Phú</t>
  </si>
  <si>
    <t>11327991 - Mega Bình Phú</t>
  </si>
  <si>
    <t>11329121 - Mega Bình Phú</t>
  </si>
  <si>
    <t>10091146 - Mega An Phú</t>
  </si>
  <si>
    <t>10091467 - Mega An Phú</t>
  </si>
  <si>
    <t>18592675</t>
  </si>
  <si>
    <t>18591847</t>
  </si>
  <si>
    <t>18592463</t>
  </si>
  <si>
    <t>19068769</t>
  </si>
  <si>
    <t>19069779</t>
  </si>
  <si>
    <t>ab</t>
  </si>
  <si>
    <t>KH TT 10.12.2025</t>
  </si>
  <si>
    <t>KH TT 24.12.2025</t>
  </si>
  <si>
    <t>HĐ xuất sai giá, đã đc về 0</t>
  </si>
  <si>
    <t>1C26TTN</t>
  </si>
  <si>
    <t>12188845 - Mega Hiệp Phú</t>
  </si>
  <si>
    <t>19071619</t>
  </si>
  <si>
    <t>TC15090054</t>
  </si>
  <si>
    <t>TC16133050</t>
  </si>
  <si>
    <t>TC16133149</t>
  </si>
  <si>
    <t>TC16133333</t>
  </si>
  <si>
    <t>TC17340834</t>
  </si>
  <si>
    <t>TC17341892</t>
  </si>
  <si>
    <t>TC20018949</t>
  </si>
  <si>
    <t>TC20020598</t>
  </si>
  <si>
    <t>TC20020689</t>
  </si>
  <si>
    <t>TC22688667</t>
  </si>
  <si>
    <t>TC24626042</t>
  </si>
  <si>
    <t>TC27689316</t>
  </si>
  <si>
    <t>TC91013600 - Trung tâm thương mại MM Mega Market Đà Nẵng</t>
  </si>
  <si>
    <t>12191912 - Mega Hiệp Phú</t>
  </si>
  <si>
    <t>12191162 - Mega Hiệp Phú</t>
  </si>
  <si>
    <t>12192329 - Mega Hiệp Phú</t>
  </si>
  <si>
    <t>11332341 - Mega Bình Phú</t>
  </si>
  <si>
    <t>13034895</t>
  </si>
  <si>
    <t>13035209</t>
  </si>
  <si>
    <t>13032425</t>
  </si>
  <si>
    <t>14083035</t>
  </si>
  <si>
    <t>14083300</t>
  </si>
  <si>
    <t>14082737</t>
  </si>
  <si>
    <t>19072447</t>
  </si>
  <si>
    <t>TC27690068</t>
  </si>
  <si>
    <t>TC23407000</t>
  </si>
  <si>
    <t>TC22690353</t>
  </si>
  <si>
    <t>TC17342774</t>
  </si>
  <si>
    <t>TC17342134</t>
  </si>
  <si>
    <t>TC16134493</t>
  </si>
  <si>
    <t>TC15092871</t>
  </si>
  <si>
    <t>TC15092568</t>
  </si>
  <si>
    <t>19074701</t>
  </si>
  <si>
    <t>19074800</t>
  </si>
  <si>
    <t>12193045 - Mega Hiệp Phú</t>
  </si>
  <si>
    <t>10100092 - Mega An Phú</t>
  </si>
  <si>
    <t>10099774 - Mega An Phú</t>
  </si>
  <si>
    <t>10098630 - Mega An Phú</t>
  </si>
  <si>
    <t>26077864</t>
  </si>
  <si>
    <t>26078244</t>
  </si>
  <si>
    <t>26077944</t>
  </si>
  <si>
    <t>14081573</t>
  </si>
  <si>
    <t>14081476</t>
  </si>
  <si>
    <t>14085030</t>
  </si>
  <si>
    <t>14081832</t>
  </si>
  <si>
    <t>13033831</t>
  </si>
  <si>
    <t>TC15095014</t>
  </si>
  <si>
    <t>TC15094832</t>
  </si>
  <si>
    <t>TC91016035 - Trung tâm thương mại MM Mega Market Đà Nẵng</t>
  </si>
  <si>
    <t>TC28683121</t>
  </si>
  <si>
    <t>TC28682538</t>
  </si>
  <si>
    <t>TC27692404</t>
  </si>
  <si>
    <t>TC27692334</t>
  </si>
  <si>
    <t>TC24629550</t>
  </si>
  <si>
    <t>TC20023634</t>
  </si>
  <si>
    <t>TC17345073</t>
  </si>
  <si>
    <t>12195319 - Mega Hiệp Phú</t>
  </si>
  <si>
    <t>18599874</t>
  </si>
  <si>
    <t>18600192</t>
  </si>
  <si>
    <t>18597836</t>
  </si>
  <si>
    <t>19076074</t>
  </si>
  <si>
    <t>26080096</t>
  </si>
  <si>
    <t>26080201</t>
  </si>
  <si>
    <t>11336976 - Mega Bình Phú</t>
  </si>
  <si>
    <t>11337456 - Mega Bình Phú</t>
  </si>
  <si>
    <t>29352849 - Mega Hưng Phú</t>
  </si>
  <si>
    <t>29353935 - Mega Hưng Phú</t>
  </si>
  <si>
    <t>TC91016973 - Trung tâm thương mại MM Mega Market Đà Nẵng</t>
  </si>
  <si>
    <t>TC91016383 - Trung tâm thương mại MM Mega Market Đà Nẵng</t>
  </si>
  <si>
    <t>TC24630893</t>
  </si>
  <si>
    <t>TC22693440</t>
  </si>
  <si>
    <t>TC22693419</t>
  </si>
  <si>
    <t>TC17345915</t>
  </si>
  <si>
    <t>TC16139718</t>
  </si>
  <si>
    <t>TC16138061</t>
  </si>
  <si>
    <t>TC15096287</t>
  </si>
  <si>
    <t>10108549 - Mega An Phú</t>
  </si>
  <si>
    <t>10108874 - Mega An Phú</t>
  </si>
  <si>
    <t>13037850</t>
  </si>
  <si>
    <t>26081442</t>
  </si>
  <si>
    <t>TC16140576</t>
  </si>
  <si>
    <t>TC16140684</t>
  </si>
  <si>
    <t>TC21460994</t>
  </si>
  <si>
    <t>TC22694776</t>
  </si>
  <si>
    <t>TC22695316</t>
  </si>
  <si>
    <t>TC25669520</t>
  </si>
  <si>
    <t>TC28685165</t>
  </si>
  <si>
    <t>19078194</t>
  </si>
  <si>
    <t>18602539</t>
  </si>
  <si>
    <t>18602508</t>
  </si>
  <si>
    <t>18603379</t>
  </si>
  <si>
    <t>18602524</t>
  </si>
  <si>
    <t>TC25668644</t>
  </si>
  <si>
    <t>90589832</t>
  </si>
  <si>
    <t>90588067</t>
  </si>
  <si>
    <t>14086185</t>
  </si>
  <si>
    <t>14086329</t>
  </si>
  <si>
    <t>TC28687048</t>
  </si>
  <si>
    <t>TC27696642</t>
  </si>
  <si>
    <t>TC25671588</t>
  </si>
  <si>
    <t>TC23410727</t>
  </si>
  <si>
    <t>TC23410449</t>
  </si>
  <si>
    <t>TC22696912</t>
  </si>
  <si>
    <t>TC20027379</t>
  </si>
  <si>
    <t>TC17350724</t>
  </si>
  <si>
    <t>TC17349481</t>
  </si>
  <si>
    <t>TC16143806</t>
  </si>
  <si>
    <t>TC16142255</t>
  </si>
  <si>
    <t>TC16141931</t>
  </si>
  <si>
    <t>TC15100079</t>
  </si>
  <si>
    <t>12199675 - Mega Hiệp Phú</t>
  </si>
  <si>
    <t>12201444</t>
  </si>
  <si>
    <t>12199752 - Mega Hiệp Phú</t>
  </si>
  <si>
    <t>11338627 - Mega Bình Phú</t>
  </si>
  <si>
    <t>11339809 - Mega Bình Phú</t>
  </si>
  <si>
    <t>11339487 - Mega Bình Phú</t>
  </si>
  <si>
    <t>10115894 - Mega An Phú</t>
  </si>
  <si>
    <t>10117215 - Mega An Phú</t>
  </si>
  <si>
    <t>10117545 - Mega An Phú</t>
  </si>
  <si>
    <t>TC16142963</t>
  </si>
  <si>
    <t>13043028</t>
  </si>
  <si>
    <t>14090742</t>
  </si>
  <si>
    <t>14086812</t>
  </si>
  <si>
    <t>14091180</t>
  </si>
  <si>
    <t>26085179</t>
  </si>
  <si>
    <t>13044646</t>
  </si>
  <si>
    <t>14091183</t>
  </si>
  <si>
    <t>14090159</t>
  </si>
  <si>
    <t>19082711</t>
  </si>
  <si>
    <t>19082178</t>
  </si>
  <si>
    <t>11343009 - Mega Bình Phú</t>
  </si>
  <si>
    <t>11344165 - Mega Bình Phú</t>
  </si>
  <si>
    <t>18606928</t>
  </si>
  <si>
    <t>18607246</t>
  </si>
  <si>
    <t>TC91019807 - Trung tâm thương mại MM Mega Market Đà Nẵng</t>
  </si>
  <si>
    <t>TC91019586 - Trung tâm thương mại MM Mega Market Đà Nẵng</t>
  </si>
  <si>
    <t>TC28688375</t>
  </si>
  <si>
    <t>TC24637414</t>
  </si>
  <si>
    <t>TC24637316</t>
  </si>
  <si>
    <t>TC22697721</t>
  </si>
  <si>
    <t>TC20029466</t>
  </si>
  <si>
    <t>TC20029323</t>
  </si>
  <si>
    <t>TC16144686</t>
  </si>
  <si>
    <t>TC16144578</t>
  </si>
  <si>
    <t>TC15101328</t>
  </si>
  <si>
    <t>TC15101228</t>
  </si>
  <si>
    <t>TC15100643</t>
  </si>
  <si>
    <t>90591470</t>
  </si>
  <si>
    <t>14093951</t>
  </si>
  <si>
    <t>13045773</t>
  </si>
  <si>
    <t>14090469</t>
  </si>
  <si>
    <t>90593042</t>
  </si>
  <si>
    <t>13042895</t>
  </si>
  <si>
    <t>13042565</t>
  </si>
  <si>
    <t>26088051</t>
  </si>
  <si>
    <t>26087829</t>
  </si>
  <si>
    <t>14093952</t>
  </si>
  <si>
    <t>10121231 - Mega An Phú</t>
  </si>
  <si>
    <t>10126381 - Mega An Phú</t>
  </si>
  <si>
    <t>29355228 - Mega Hưng Phú</t>
  </si>
  <si>
    <t>11344613 - Mega Bình Phú</t>
  </si>
  <si>
    <t>12204378 - Mega Hiệp Phú</t>
  </si>
  <si>
    <t>12203135 - Mega Hiệp Phú</t>
  </si>
  <si>
    <t>50956570 - Mega An Phú. Food Delivery Service Center</t>
  </si>
  <si>
    <t>19084522</t>
  </si>
  <si>
    <t>TC27699612</t>
  </si>
  <si>
    <t>TC22699341</t>
  </si>
  <si>
    <t>TC20030393</t>
  </si>
  <si>
    <t>TC17353249</t>
  </si>
  <si>
    <t>TC16146228</t>
  </si>
  <si>
    <t>TC16145911</t>
  </si>
  <si>
    <t>Hàng trả - Mega Bình Định - MEGA-GLI-00--007</t>
  </si>
  <si>
    <t>Hàng trả - Mega Nghệ An - MEGA-NAN-01--013</t>
  </si>
  <si>
    <t>Hàng trả - Mega Bình Dương - MEGA-HCM-00--008</t>
  </si>
  <si>
    <t>Hàng trả - Mega Nha Trang - MEGA-KHA-00--011</t>
  </si>
  <si>
    <t>Hàng trả - Mega Vũng Tàu - MEGA-HCM-00--009</t>
  </si>
  <si>
    <t>Hàng trả - Mega Hưng Phú - MEGA-HCM-TDC-0003</t>
  </si>
  <si>
    <t>Hàng trả - Mega Cần Thơ - MEGA-CTO-00--002</t>
  </si>
  <si>
    <t>Hàng trả - Mega Đắk Lắk - MEGA-DLK-00--014</t>
  </si>
  <si>
    <t>Hàng trả - Mega Hà Đông - MEGA-HNI-HDG-0007</t>
  </si>
  <si>
    <t>Hàng trả - Mega Hải Phòng - MEGA-HPG-01--003</t>
  </si>
  <si>
    <t>Hàng trả - Mega Thăng Long - MEGA-HNI-BTL-0006</t>
  </si>
  <si>
    <t>Hàng trả - Mega Kiên Giang - MEGA-AGG-00--015</t>
  </si>
  <si>
    <t>Hàng trả - Mega Hiệp Phú - MEGA-HCM-Q12-0004</t>
  </si>
  <si>
    <t>Ho tro phi van chuyen T12/2025</t>
  </si>
  <si>
    <t>Các khoản hỗ trợ T12/2025</t>
  </si>
  <si>
    <t>LOB - Thưởng khách hàng thân thiết 3.3%</t>
  </si>
  <si>
    <t>IRB - Thưởng theo doanh số 0.2% năm 2025</t>
  </si>
  <si>
    <t>13030066</t>
  </si>
  <si>
    <t>14080283</t>
  </si>
  <si>
    <t>14079042</t>
  </si>
  <si>
    <t>14077182</t>
  </si>
  <si>
    <t>90584993</t>
  </si>
  <si>
    <t>ac</t>
  </si>
  <si>
    <t>ad</t>
  </si>
  <si>
    <t>2a</t>
  </si>
  <si>
    <t>5a</t>
  </si>
  <si>
    <t>KH TT 12.01.2026</t>
  </si>
  <si>
    <t>KH TT 26.01.2026</t>
  </si>
  <si>
    <t>26087520</t>
  </si>
  <si>
    <t>TC25675225</t>
  </si>
  <si>
    <t>TC24641012</t>
  </si>
  <si>
    <t>TC24640792</t>
  </si>
  <si>
    <t>TC20032231</t>
  </si>
  <si>
    <t>TC17356642</t>
  </si>
  <si>
    <t>TC17355889</t>
  </si>
  <si>
    <t>TC16148431</t>
  </si>
  <si>
    <t>TC16148320</t>
  </si>
  <si>
    <t>TC15105522</t>
  </si>
  <si>
    <t>TC15105345</t>
  </si>
  <si>
    <t>TC15104384</t>
  </si>
  <si>
    <t>TC15104487</t>
  </si>
  <si>
    <t>13051123</t>
  </si>
  <si>
    <t>14098321</t>
  </si>
  <si>
    <t>14096953</t>
  </si>
  <si>
    <t>19085808</t>
  </si>
  <si>
    <t>19085499</t>
  </si>
  <si>
    <t>10129717 - Mega An Phú</t>
  </si>
  <si>
    <t>10131792 - Mega An Phú</t>
  </si>
  <si>
    <t>26089573</t>
  </si>
  <si>
    <t>12206932 - Mega Hiệp Phú</t>
  </si>
  <si>
    <t>19086026</t>
  </si>
  <si>
    <t>TC28692986</t>
  </si>
  <si>
    <t>TC28692984</t>
  </si>
  <si>
    <t>TC25677309</t>
  </si>
  <si>
    <t>TC27003529</t>
  </si>
  <si>
    <t>TC27002864</t>
  </si>
  <si>
    <t>TC24642986</t>
  </si>
  <si>
    <t>TC23413878</t>
  </si>
  <si>
    <t>TC20033553</t>
  </si>
  <si>
    <t>TC17357524</t>
  </si>
  <si>
    <t>TC16150826</t>
  </si>
  <si>
    <t>TC16150020</t>
  </si>
  <si>
    <t>TC16149694</t>
  </si>
  <si>
    <t>26090922</t>
  </si>
  <si>
    <t>14099215</t>
  </si>
  <si>
    <t>14101254</t>
  </si>
  <si>
    <t>14100478</t>
  </si>
  <si>
    <t>10135133</t>
  </si>
  <si>
    <t>18610852</t>
  </si>
  <si>
    <t>18611162</t>
  </si>
  <si>
    <t>18612315</t>
  </si>
  <si>
    <t>13366764</t>
  </si>
  <si>
    <t>13367813</t>
  </si>
  <si>
    <t>13051459</t>
  </si>
  <si>
    <t>50957293</t>
  </si>
  <si>
    <t>50957292 - Mega An Phú. Food Delivery Service Center</t>
  </si>
  <si>
    <t>26092706</t>
  </si>
  <si>
    <t>TC91023326 - Trung tâm thương mại MM Mega Market Đà Nẵng</t>
  </si>
  <si>
    <t>TC28694003</t>
  </si>
  <si>
    <t>TC22003665</t>
  </si>
  <si>
    <t>TC22004593</t>
  </si>
  <si>
    <t>TC22003577</t>
  </si>
  <si>
    <t>TC20035302</t>
  </si>
  <si>
    <t>TC20034789</t>
  </si>
  <si>
    <t>TC17359349</t>
  </si>
  <si>
    <t>TC16152406</t>
  </si>
  <si>
    <t>TC15108354</t>
  </si>
  <si>
    <t>13054371</t>
  </si>
  <si>
    <t>13051748</t>
  </si>
  <si>
    <t>11350289 - Mega Bình Phú</t>
  </si>
  <si>
    <t>11350509 - Mega Bình Phú</t>
  </si>
  <si>
    <t>10144297 - Mega An Phú</t>
  </si>
  <si>
    <t>10138584 - Mega An Phú</t>
  </si>
  <si>
    <t>26093895</t>
  </si>
  <si>
    <t>26092815</t>
  </si>
  <si>
    <t>26089683</t>
  </si>
  <si>
    <t>14103197</t>
  </si>
  <si>
    <t>14102767</t>
  </si>
  <si>
    <t>18614820</t>
  </si>
  <si>
    <t>18616241</t>
  </si>
  <si>
    <t>12210539 - Mega Hiệp Phú</t>
  </si>
  <si>
    <t>TC91024042 - Trung tâm thương mại MM Mega Market Đà Nẵng</t>
  </si>
  <si>
    <t>TC21467610</t>
  </si>
  <si>
    <t>TC17361031</t>
  </si>
  <si>
    <t>18616903</t>
  </si>
  <si>
    <t>11351873 - Mega Bình Phú</t>
  </si>
  <si>
    <t>12212326 - Mega Hiệp Phú</t>
  </si>
  <si>
    <t>12212491 - Mega Hiệp Phú</t>
  </si>
  <si>
    <t>11352695 - Mega Bình Phú</t>
  </si>
  <si>
    <t>TC91025411 - Trung tâm thương mại MM Mega Market Đà Nẵng</t>
  </si>
  <si>
    <t>TC28697126</t>
  </si>
  <si>
    <t>TC27007649</t>
  </si>
  <si>
    <t>TC25681108</t>
  </si>
  <si>
    <t>TC24650640</t>
  </si>
  <si>
    <t>TC23416103</t>
  </si>
  <si>
    <t>TC22008112</t>
  </si>
  <si>
    <t>TC22006824</t>
  </si>
  <si>
    <t>TC17364089</t>
  </si>
  <si>
    <t>TC16157534</t>
  </si>
  <si>
    <t>TC16156795</t>
  </si>
  <si>
    <t>10156709 - Mega An Phú</t>
  </si>
  <si>
    <t>19092728</t>
  </si>
  <si>
    <t>11353359 - Mega Bình Phú</t>
  </si>
  <si>
    <t>18617495</t>
  </si>
  <si>
    <t>18617391</t>
  </si>
  <si>
    <t>Hàng trả - Mega An Giang - MEGA-AGG-00--006</t>
  </si>
  <si>
    <t>Hàng trả - Mega Hoàng Mai - MEGA-HNI-HMI-0005</t>
  </si>
  <si>
    <t>Hàng trả - Mega Đà Nẵng - MEGA-DNG-00--004</t>
  </si>
  <si>
    <t>Hàng trả - Mega Thanh Xuân - MEGA-HNI-TXN-0008</t>
  </si>
  <si>
    <t>ADS - HO TRO THEM 1%</t>
  </si>
  <si>
    <t>40a</t>
  </si>
  <si>
    <t>KH TT 10.02.2026</t>
  </si>
  <si>
    <t>as</t>
  </si>
  <si>
    <t>KH TT 24.02.2026</t>
  </si>
  <si>
    <t>12214965 - Mega Hiệp Phú</t>
  </si>
  <si>
    <t>12213482 - Mega Hiệp Phú</t>
  </si>
  <si>
    <t>12212939 - Mega Hiệp Phú</t>
  </si>
  <si>
    <t>29359797 - Mega Hưng Phú</t>
  </si>
  <si>
    <t>26094112</t>
  </si>
  <si>
    <t>90599441</t>
  </si>
  <si>
    <t>14110122</t>
  </si>
  <si>
    <t>90599389</t>
  </si>
  <si>
    <t>13061673</t>
  </si>
  <si>
    <t>26096504</t>
  </si>
  <si>
    <t>14107261</t>
  </si>
  <si>
    <t>14107060</t>
  </si>
  <si>
    <t>TC91026772 - Trung tâm thương mại MM Mega Market Đà Nẵng</t>
  </si>
  <si>
    <t>TC28699159</t>
  </si>
  <si>
    <t>TC27009555</t>
  </si>
  <si>
    <t>TC24652882</t>
  </si>
  <si>
    <t>TC22008785</t>
  </si>
  <si>
    <t>TC21469336</t>
  </si>
  <si>
    <t>TC20040354</t>
  </si>
  <si>
    <t>TC17365407</t>
  </si>
  <si>
    <t>TC16159142</t>
  </si>
  <si>
    <t>18619444</t>
  </si>
  <si>
    <t>19093421</t>
  </si>
  <si>
    <t>10160128 - Mega An Phú</t>
  </si>
  <si>
    <t>29360603 - Mega Hưng Phú</t>
  </si>
  <si>
    <t>29360424 - Mega Hưng Phú</t>
  </si>
  <si>
    <t>14113023</t>
  </si>
  <si>
    <t>14109561</t>
  </si>
  <si>
    <t>13059134</t>
  </si>
  <si>
    <t>12216816 - Mega Hiệp Phú</t>
  </si>
  <si>
    <t>TC15116500</t>
  </si>
  <si>
    <t>TC15116584</t>
  </si>
  <si>
    <t>TC17368374</t>
  </si>
  <si>
    <t>TC20041272</t>
  </si>
  <si>
    <t>TC22010019</t>
  </si>
  <si>
    <t>TC24654452</t>
  </si>
  <si>
    <t>TC91027293 - Trung tâm thương mại MM Mega Market Đà Nẵng</t>
  </si>
  <si>
    <t>11356927 - Mega Bình Phú</t>
  </si>
  <si>
    <t>26100655</t>
  </si>
  <si>
    <t>26099797</t>
  </si>
  <si>
    <t>13064651</t>
  </si>
  <si>
    <t>19096494</t>
  </si>
  <si>
    <t>19094480</t>
  </si>
  <si>
    <t>10165444 - Mega An Phú</t>
  </si>
  <si>
    <t>10165142 - Mega An Phú</t>
  </si>
  <si>
    <t>18623627</t>
  </si>
  <si>
    <t>TC17369429</t>
  </si>
  <si>
    <t>TC17370484</t>
  </si>
  <si>
    <t>TC24656222</t>
  </si>
  <si>
    <t>TC24656368</t>
  </si>
  <si>
    <t>11359992 - Mega Bình Phú</t>
  </si>
  <si>
    <t>11359696 - Mega Bình Phú</t>
  </si>
  <si>
    <t>26099299 - Mega Hà Đông</t>
  </si>
  <si>
    <t>10173607 - Mega An Phú</t>
  </si>
  <si>
    <t>10173305 - Mega An Phú</t>
  </si>
  <si>
    <t>10169885 - Mega An Phú</t>
  </si>
  <si>
    <t>TC25687387</t>
  </si>
  <si>
    <t>TC24657953</t>
  </si>
  <si>
    <t>TC22014075</t>
  </si>
  <si>
    <t>TC17371240</t>
  </si>
  <si>
    <t>13066346 - Mega Thăng Long</t>
  </si>
  <si>
    <t>TC17372642</t>
  </si>
  <si>
    <t>TC22015402</t>
  </si>
  <si>
    <t>14118101</t>
  </si>
  <si>
    <t>11362775 - Mega Bình Phú</t>
  </si>
  <si>
    <t>11363073 - Mega Bình Phú</t>
  </si>
  <si>
    <t>19100098</t>
  </si>
  <si>
    <t>13070406</t>
  </si>
  <si>
    <t>13071785</t>
  </si>
  <si>
    <t>13072253</t>
  </si>
  <si>
    <t>90603384</t>
  </si>
  <si>
    <t>26105283</t>
  </si>
  <si>
    <t>26104986</t>
  </si>
  <si>
    <t>Điều chỉnh giảm hóa đơn 00012069 12/02/2026 về 0 do xuất sai số lượng</t>
  </si>
  <si>
    <t>TC91030690 - Trung tâm thương mại MM Mega Market Đà Nẵng</t>
  </si>
  <si>
    <t>TC91030553 - Trung tâm thương mại MM Mega Market Đà Nẵng</t>
  </si>
  <si>
    <t>TC91030418 - Trung tâm thương mại MM Mega Market Đà Nẵng</t>
  </si>
  <si>
    <t>TC28005831</t>
  </si>
  <si>
    <t>TC27016583</t>
  </si>
  <si>
    <t>TC24661191</t>
  </si>
  <si>
    <t>TC16169432</t>
  </si>
  <si>
    <t>TC15123560</t>
  </si>
  <si>
    <t>12224398 - Mega Hiệp Phú</t>
  </si>
  <si>
    <t>12223717 - Mega Hiệp Phú</t>
  </si>
  <si>
    <t>18628217</t>
  </si>
  <si>
    <t>26105931</t>
  </si>
  <si>
    <t>10181454 - Mega An Phú</t>
  </si>
  <si>
    <t>10181761 - Mega An Phú</t>
  </si>
  <si>
    <t>TC25690280</t>
  </si>
  <si>
    <t>TC22018002</t>
  </si>
  <si>
    <t>TC20048239</t>
  </si>
  <si>
    <t>26107073</t>
  </si>
  <si>
    <t>26106973</t>
  </si>
  <si>
    <t>19103563</t>
  </si>
  <si>
    <t>11366216 - Mega Bình Phú</t>
  </si>
  <si>
    <t>11365832 - Mega Bình Phú</t>
  </si>
  <si>
    <t>14123439</t>
  </si>
  <si>
    <t>14123441</t>
  </si>
  <si>
    <t>14122431</t>
  </si>
  <si>
    <t>14124419</t>
  </si>
  <si>
    <t>TC24665177</t>
  </si>
  <si>
    <t>TC91032234 - Trung tâm thương mại MM Mega Market Đà Nẵng</t>
  </si>
  <si>
    <t>TC28009137</t>
  </si>
  <si>
    <t>TC27019350</t>
  </si>
  <si>
    <t>TC24664885</t>
  </si>
  <si>
    <t>TC23422510</t>
  </si>
  <si>
    <t>TC22019366</t>
  </si>
  <si>
    <t>TC20049351</t>
  </si>
  <si>
    <t>TC20049067</t>
  </si>
  <si>
    <t>TC16174467</t>
  </si>
  <si>
    <t>TC16174163</t>
  </si>
  <si>
    <t>TC17377858</t>
  </si>
  <si>
    <t>TC17377750</t>
  </si>
  <si>
    <t>12227518 - Mega Hiệp Phú</t>
  </si>
  <si>
    <t>12227218 - Mega Hiệp Phú</t>
  </si>
  <si>
    <t>19105229</t>
  </si>
  <si>
    <t>18630038</t>
  </si>
  <si>
    <t>18629923</t>
  </si>
  <si>
    <t>18631710</t>
  </si>
  <si>
    <t>10189697 - Mega An Phú</t>
  </si>
  <si>
    <t>TC21476525</t>
  </si>
  <si>
    <t>TC17379368</t>
  </si>
  <si>
    <t>TC17378745</t>
  </si>
  <si>
    <t>TC16177178</t>
  </si>
  <si>
    <t>TC16177081</t>
  </si>
  <si>
    <t>11368958 - Mega Bình Phú</t>
  </si>
  <si>
    <t>11369263 - Mega Bình Phú</t>
  </si>
  <si>
    <t>Hàng trả - Mega An Phú - MEGA-HCM-Q2-0001</t>
  </si>
  <si>
    <t>Hàng trả - Mega Bình Phú - MEGA-HCM-Q6-0002</t>
  </si>
  <si>
    <t>Ho tro phi van chuyen T2/2026</t>
  </si>
  <si>
    <t>aw</t>
  </si>
  <si>
    <t>KH TT 10.03.2026</t>
  </si>
  <si>
    <t>KH TT 24.03.2026</t>
  </si>
  <si>
    <t>điều chỉnh giảm về 0 do xuất sai số lượng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</si>
</sst>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₫_-;\-* #,##0.00\ _₫_-;_-* &quot;-&quot;??\ _₫_-;_-@_-"/>
    <numFmt numFmtId="165" formatCode="_-* #,##0\ _₫_-;\-* #,##0\ _₫_-;_-* &quot;-&quot;??\ _₫_-;_-@_-"/>
    <numFmt numFmtId="166" formatCode="_-* #,##0_-;\-* #,##0_-;_-* &quot;-&quot;??_-;_-@_-"/>
  </numFmts>
  <fonts count="12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charset val="163"/>
      <scheme val="minor"/>
    </font>
    <font>
      <sz val="8"/>
      <color rgb="FF000000"/>
      <name val="Microsoft Sans Serif"/>
      <family val="2"/>
    </font>
    <font>
      <sz val="8"/>
      <name val="Microsoft Sans Serif"/>
      <family val="2"/>
    </font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8"/>
      <color rgb="FF008000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C2CFF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rgb="FF8DA1DE"/>
      </left>
      <right style="thin">
        <color rgb="FF8DA1DE"/>
      </right>
      <top style="thin">
        <color rgb="FF8DA1DE"/>
      </top>
      <bottom style="thin">
        <color rgb="FF8DA1DE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8DA1DE"/>
      </left>
      <right style="thin">
        <color rgb="FF8DA1DE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3E3E3"/>
      </left>
      <right style="thin">
        <color rgb="FFE3E3E3"/>
      </right>
      <top/>
      <bottom/>
      <diagonal/>
    </border>
  </borders>
  <cellStyleXfs count="6">
    <xf numFmtId="0" fontId="0" fillId="0" borderId="0"/>
    <xf numFmtId="164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3">
    <xf numFmtId="0" fontId="0" fillId="0" borderId="0" xfId="0"/>
    <xf numFmtId="1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38" fontId="4" fillId="2" borderId="2" xfId="0" applyNumberFormat="1" applyFont="1" applyFill="1" applyBorder="1" applyAlignment="1">
      <alignment horizontal="center" vertical="center" wrapText="1"/>
    </xf>
    <xf numFmtId="14" fontId="0" fillId="0" borderId="0" xfId="0" applyNumberFormat="1"/>
    <xf numFmtId="14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5" fillId="0" borderId="3" xfId="0" quotePrefix="1" applyFont="1" applyBorder="1" applyAlignment="1">
      <alignment horizontal="left" vertical="center"/>
    </xf>
    <xf numFmtId="38" fontId="0" fillId="0" borderId="0" xfId="0" applyNumberFormat="1"/>
    <xf numFmtId="38" fontId="5" fillId="0" borderId="3" xfId="0" applyNumberFormat="1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14" fontId="4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38" fontId="4" fillId="0" borderId="3" xfId="0" applyNumberFormat="1" applyFont="1" applyBorder="1" applyAlignment="1">
      <alignment horizontal="right" vertical="center"/>
    </xf>
    <xf numFmtId="165" fontId="0" fillId="0" borderId="0" xfId="1" applyNumberFormat="1" applyFont="1"/>
    <xf numFmtId="0" fontId="4" fillId="2" borderId="4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38" fontId="5" fillId="4" borderId="3" xfId="0" applyNumberFormat="1" applyFont="1" applyFill="1" applyBorder="1" applyAlignment="1">
      <alignment horizontal="right" vertical="center"/>
    </xf>
    <xf numFmtId="14" fontId="5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5" borderId="3" xfId="0" applyNumberFormat="1" applyFont="1" applyFill="1" applyBorder="1" applyAlignment="1">
      <alignment horizontal="center" vertical="center"/>
    </xf>
    <xf numFmtId="14" fontId="5" fillId="6" borderId="3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left" vertical="center"/>
    </xf>
    <xf numFmtId="38" fontId="5" fillId="6" borderId="3" xfId="0" applyNumberFormat="1" applyFont="1" applyFill="1" applyBorder="1" applyAlignment="1">
      <alignment horizontal="right" vertical="center"/>
    </xf>
    <xf numFmtId="0" fontId="5" fillId="6" borderId="3" xfId="0" applyFont="1" applyFill="1" applyBorder="1" applyAlignment="1">
      <alignment horizontal="right" vertical="center"/>
    </xf>
    <xf numFmtId="0" fontId="0" fillId="6" borderId="0" xfId="0" applyFill="1"/>
    <xf numFmtId="166" fontId="6" fillId="6" borderId="0" xfId="1" applyNumberFormat="1" applyFont="1" applyFill="1"/>
    <xf numFmtId="38" fontId="0" fillId="6" borderId="0" xfId="0" applyNumberFormat="1" applyFill="1"/>
    <xf numFmtId="14" fontId="5" fillId="3" borderId="3" xfId="0" applyNumberFormat="1" applyFont="1" applyFill="1" applyBorder="1" applyAlignment="1">
      <alignment horizontal="center" vertical="center"/>
    </xf>
    <xf numFmtId="0" fontId="8" fillId="3" borderId="5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vertical="center"/>
    </xf>
    <xf numFmtId="0" fontId="7" fillId="0" borderId="5" xfId="0" applyFont="1" applyBorder="1" applyAlignment="1">
      <alignment horizontal="right" vertical="center"/>
    </xf>
    <xf numFmtId="0" fontId="7" fillId="0" borderId="5" xfId="0" applyFont="1" applyBorder="1" applyAlignment="1">
      <alignment vertical="center"/>
    </xf>
    <xf numFmtId="0" fontId="7" fillId="3" borderId="5" xfId="0" applyFont="1" applyFill="1" applyBorder="1" applyAlignment="1">
      <alignment horizontal="right" vertical="center"/>
    </xf>
    <xf numFmtId="3" fontId="7" fillId="0" borderId="5" xfId="0" applyNumberFormat="1" applyFont="1" applyBorder="1" applyAlignment="1">
      <alignment vertical="center"/>
    </xf>
    <xf numFmtId="14" fontId="7" fillId="0" borderId="5" xfId="0" applyNumberFormat="1" applyFont="1" applyBorder="1" applyAlignment="1">
      <alignment horizontal="right" vertical="center"/>
    </xf>
    <xf numFmtId="0" fontId="8" fillId="0" borderId="5" xfId="0" applyFont="1" applyBorder="1" applyAlignment="1">
      <alignment vertical="center"/>
    </xf>
    <xf numFmtId="9" fontId="5" fillId="0" borderId="3" xfId="2" applyFont="1" applyBorder="1" applyAlignment="1">
      <alignment horizontal="right" vertical="center"/>
    </xf>
    <xf numFmtId="14" fontId="9" fillId="0" borderId="3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38" fontId="9" fillId="0" borderId="3" xfId="0" applyNumberFormat="1" applyFont="1" applyBorder="1" applyAlignment="1">
      <alignment horizontal="right" vertical="center"/>
    </xf>
    <xf numFmtId="0" fontId="9" fillId="0" borderId="6" xfId="0" applyFont="1" applyBorder="1" applyAlignment="1">
      <alignment horizontal="left" vertical="center"/>
    </xf>
    <xf numFmtId="165" fontId="0" fillId="0" borderId="0" xfId="1" applyNumberFormat="1" applyFont="1" applyFill="1"/>
    <xf numFmtId="1" fontId="5" fillId="0" borderId="3" xfId="0" applyNumberFormat="1" applyFont="1" applyBorder="1" applyAlignment="1">
      <alignment horizontal="left" vertical="center"/>
    </xf>
    <xf numFmtId="14" fontId="0" fillId="0" borderId="0" xfId="1" applyNumberFormat="1" applyFont="1"/>
    <xf numFmtId="0" fontId="5" fillId="3" borderId="3" xfId="0" applyFont="1" applyFill="1" applyBorder="1" applyAlignment="1">
      <alignment horizontal="left" vertical="center"/>
    </xf>
    <xf numFmtId="38" fontId="5" fillId="3" borderId="3" xfId="0" applyNumberFormat="1" applyFont="1" applyFill="1" applyBorder="1" applyAlignment="1">
      <alignment horizontal="right" vertical="center"/>
    </xf>
    <xf numFmtId="0" fontId="5" fillId="3" borderId="3" xfId="0" applyFont="1" applyFill="1" applyBorder="1" applyAlignment="1">
      <alignment horizontal="right" vertical="center"/>
    </xf>
    <xf numFmtId="0" fontId="0" fillId="3" borderId="0" xfId="0" applyFill="1"/>
    <xf numFmtId="14" fontId="0" fillId="0" borderId="0" xfId="1" applyNumberFormat="1" applyFont="1" applyFill="1"/>
    <xf numFmtId="9" fontId="5" fillId="0" borderId="3" xfId="0" applyNumberFormat="1" applyFont="1" applyBorder="1" applyAlignment="1">
      <alignment horizontal="right" vertical="center"/>
    </xf>
    <xf numFmtId="0" fontId="5" fillId="5" borderId="3" xfId="0" applyFont="1" applyFill="1" applyBorder="1" applyAlignment="1">
      <alignment horizontal="left" vertical="center"/>
    </xf>
    <xf numFmtId="3" fontId="5" fillId="0" borderId="3" xfId="0" applyNumberFormat="1" applyFont="1" applyBorder="1" applyAlignment="1">
      <alignment horizontal="left" vertical="center"/>
    </xf>
  </cellXfs>
  <cellStyles count="6">
    <cellStyle name="Comma" xfId="1" builtinId="3"/>
    <cellStyle name="Comma 2" xfId="3" xr:uid="{00000000-0005-0000-0000-000001000000}"/>
    <cellStyle name="Comma 2 2" xfId="5" xr:uid="{00000000-0005-0000-0000-000002000000}"/>
    <cellStyle name="Comma 3" xfId="4" xr:uid="{00000000-0005-0000-0000-000003000000}"/>
    <cellStyle name="Normal" xfId="0" builtinId="0"/>
    <cellStyle name="Percent" xfId="2" builtinId="5"/>
  </cellStyles>
  <dxfs count="1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Users/Admin/Desktop/VU/CONG%20NO/CONG%20NO%20MEGA/MEGA%20THANH%20TO&#193;N/T&#7892;NG%20H&#7906;P%20MEGA%20THANH%20TO&#193;N.xlsx" TargetMode="External"/><Relationship Id="rId1" Type="http://schemas.openxmlformats.org/officeDocument/2006/relationships/externalLinkPath" Target="/Users/Admin/Desktop/VU/CONG%20NO/CONG%20NO%20MEGA/MEGA%20THANH%20TO&#193;N/T&#7892;NG%20H&#7906;P%20MEGA%20THANH%20TO&#193;N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MMVN_ExportInvoiceList%20(71)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CHECK%20H&#272;%20XU&#7844;T%20MEGA%20SAI%20(GI&#193;,%20S.L&#431;&#7906;NG,...)/NCC%20Ngoc%20Thom_20230810.xlsx" TargetMode="External"/><Relationship Id="rId1" Type="http://schemas.openxmlformats.org/officeDocument/2006/relationships/externalLinkPath" Target="/06%20VU/CONG%20NO/CONG%20NO%20MEGA/CHECK%20H&#272;%20XU&#7844;T%20MEGA%20SAI%20(GI&#193;,%20S.L&#431;&#7906;NG,...)/NCC%20Ngoc%20Thom_2023081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MMVN_ExportInvoiceList%20(75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MMVN_ExportInvoiceList%20(77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MMVN_ExportInvoiceList%20(81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MMVN_ExportInvoiceList%20(84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MMVN_ExportInvoiceList%20(89).xlsx" TargetMode="External"/></Relationships>
</file>

<file path=xl/externalLinks/_rels/externalLink17.xml.rels><?xml version="1.0" encoding="UTF-8" standalone="yes"?>
<Relationships xmlns="http://schemas.openxmlformats.org/package/2006/relationships"><Relationship Id="rId3" Type="http://schemas.openxmlformats.org/officeDocument/2006/relationships/externalLinkPath" Target="../MEGA%20THANH%20TO&#193;N/T&#7892;NG%20H&#7906;P%20MEGA%20THANH%20TO&#193;N.xlsx" TargetMode="External"/><Relationship Id="rId2" Type="http://schemas.openxmlformats.org/officeDocument/2006/relationships/externalLinkPath" Target="file:///\\MAYCHUDELL\PKT%20-%20Copy%202\06%20VU\CONG%20NO\MEGA\MEGA%20THANH%20TO&#193;N\T&#7892;NG%20H&#7906;P%20MEGA%20THANH%20TO&#193;N.xlsx" TargetMode="External"/><Relationship Id="rId1" Type="http://schemas.openxmlformats.org/officeDocument/2006/relationships/externalLinkPath" Target="/06%20VU/CONG%20NO/MEGA/MEGA%20THANH%20TO&#193;N/T&#7892;NG%20H&#7906;P%20MEGA%20THANH%20TO&#193;N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MMVN_ExportInvoiceList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CONG%20NO%20MEGA/MEGA%20THANH%20TO&#193;N/T&#7892;NG%20H&#7906;P%20MEGA%20THANH%20TO&#193;N.xlsx" TargetMode="External"/><Relationship Id="rId1" Type="http://schemas.openxmlformats.org/officeDocument/2006/relationships/externalLinkPath" Target="/06%20VU/CONG%20NO/CONG%20NO%20MEGA/MEGA%20THANH%20TO&#193;N/T&#7892;NG%20H&#7906;P%20MEGA%20THANH%20TO&#193;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MMVN_ExportInvoiceList%20(25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MMVN_ExportInvoiceList%20(37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MMVN_ExportInvoiceList%20(2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MMVN_ExportInvoiceList%20(29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MMVN_ExportInvoiceList%20(47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MMVN_ExportInvoiceList%20(11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MMVN_ExportInvoiceList%20(56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NHÁP"/>
      <sheetName val="TT 2023"/>
      <sheetName val=""/>
    </sheetNames>
    <sheetDataSet>
      <sheetData sheetId="0" refreshError="1"/>
      <sheetData sheetId="1" refreshError="1"/>
      <sheetData sheetId="2" refreshError="1">
        <row r="1">
          <cell r="F1" t="str">
            <v>Số hóa đơn</v>
          </cell>
          <cell r="G1" t="str">
            <v xml:space="preserve">Amount </v>
          </cell>
          <cell r="H1" t="str">
            <v>Doc. Date</v>
          </cell>
          <cell r="I1" t="str">
            <v>GL date</v>
          </cell>
          <cell r="J1" t="str">
            <v>Due date</v>
          </cell>
          <cell r="K1" t="str">
            <v>Payment date</v>
          </cell>
        </row>
        <row r="2">
          <cell r="F2">
            <v>53818</v>
          </cell>
          <cell r="G2">
            <v>11479361</v>
          </cell>
          <cell r="H2">
            <v>44890</v>
          </cell>
          <cell r="I2">
            <v>0</v>
          </cell>
          <cell r="J2">
            <v>0</v>
          </cell>
          <cell r="K2">
            <v>44936</v>
          </cell>
        </row>
        <row r="3">
          <cell r="F3">
            <v>53817</v>
          </cell>
          <cell r="G3">
            <v>2571831</v>
          </cell>
          <cell r="H3">
            <v>44890</v>
          </cell>
          <cell r="I3">
            <v>0</v>
          </cell>
          <cell r="J3">
            <v>0</v>
          </cell>
          <cell r="K3">
            <v>44936</v>
          </cell>
        </row>
        <row r="4">
          <cell r="F4">
            <v>55045</v>
          </cell>
          <cell r="G4">
            <v>6300585</v>
          </cell>
          <cell r="H4">
            <v>44895</v>
          </cell>
          <cell r="I4">
            <v>0</v>
          </cell>
          <cell r="J4">
            <v>0</v>
          </cell>
          <cell r="K4">
            <v>44936</v>
          </cell>
        </row>
        <row r="5">
          <cell r="F5">
            <v>52684</v>
          </cell>
          <cell r="G5">
            <v>9648221</v>
          </cell>
          <cell r="H5">
            <v>44888</v>
          </cell>
          <cell r="I5">
            <v>0</v>
          </cell>
          <cell r="J5">
            <v>0</v>
          </cell>
          <cell r="K5">
            <v>44936</v>
          </cell>
        </row>
        <row r="6">
          <cell r="F6">
            <v>55044</v>
          </cell>
          <cell r="G6">
            <v>7756209</v>
          </cell>
          <cell r="H6">
            <v>44895</v>
          </cell>
          <cell r="I6">
            <v>0</v>
          </cell>
          <cell r="J6">
            <v>0</v>
          </cell>
          <cell r="K6">
            <v>44936</v>
          </cell>
        </row>
        <row r="7">
          <cell r="F7">
            <v>55476</v>
          </cell>
          <cell r="G7">
            <v>1586115</v>
          </cell>
          <cell r="H7">
            <v>44898</v>
          </cell>
          <cell r="I7">
            <v>0</v>
          </cell>
          <cell r="J7">
            <v>0</v>
          </cell>
          <cell r="K7">
            <v>44936</v>
          </cell>
        </row>
        <row r="8">
          <cell r="F8">
            <v>53834</v>
          </cell>
          <cell r="G8">
            <v>1470407</v>
          </cell>
          <cell r="H8">
            <v>44888</v>
          </cell>
          <cell r="I8">
            <v>0</v>
          </cell>
          <cell r="J8">
            <v>0</v>
          </cell>
          <cell r="K8">
            <v>44936</v>
          </cell>
        </row>
        <row r="9">
          <cell r="F9">
            <v>55153</v>
          </cell>
          <cell r="G9">
            <v>1012932</v>
          </cell>
          <cell r="H9">
            <v>44894</v>
          </cell>
          <cell r="I9">
            <v>0</v>
          </cell>
          <cell r="J9">
            <v>0</v>
          </cell>
          <cell r="K9">
            <v>44936</v>
          </cell>
        </row>
        <row r="10">
          <cell r="F10">
            <v>53833</v>
          </cell>
          <cell r="G10">
            <v>1595957</v>
          </cell>
          <cell r="H10">
            <v>44886</v>
          </cell>
          <cell r="I10">
            <v>0</v>
          </cell>
          <cell r="J10">
            <v>0</v>
          </cell>
          <cell r="K10">
            <v>44936</v>
          </cell>
        </row>
        <row r="11">
          <cell r="F11">
            <v>29352</v>
          </cell>
          <cell r="G11">
            <v>2021180</v>
          </cell>
          <cell r="H11">
            <v>44756</v>
          </cell>
          <cell r="I11">
            <v>0</v>
          </cell>
          <cell r="J11">
            <v>0</v>
          </cell>
          <cell r="K11">
            <v>44936</v>
          </cell>
        </row>
        <row r="12">
          <cell r="F12">
            <v>55477</v>
          </cell>
          <cell r="G12">
            <v>3598277</v>
          </cell>
          <cell r="H12">
            <v>44900</v>
          </cell>
          <cell r="I12">
            <v>0</v>
          </cell>
          <cell r="J12">
            <v>0</v>
          </cell>
          <cell r="K12">
            <v>44936</v>
          </cell>
        </row>
        <row r="13">
          <cell r="F13">
            <v>55268</v>
          </cell>
          <cell r="G13">
            <v>3598277</v>
          </cell>
          <cell r="H13">
            <v>44889</v>
          </cell>
          <cell r="I13">
            <v>0</v>
          </cell>
          <cell r="J13">
            <v>0</v>
          </cell>
          <cell r="K13">
            <v>44936</v>
          </cell>
        </row>
        <row r="14">
          <cell r="F14">
            <v>53820</v>
          </cell>
          <cell r="G14">
            <v>8395988</v>
          </cell>
          <cell r="H14">
            <v>44892</v>
          </cell>
          <cell r="I14">
            <v>0</v>
          </cell>
          <cell r="J14">
            <v>0</v>
          </cell>
          <cell r="K14">
            <v>44936</v>
          </cell>
        </row>
        <row r="15">
          <cell r="F15">
            <v>53814</v>
          </cell>
          <cell r="G15">
            <v>4414028</v>
          </cell>
          <cell r="H15">
            <v>44893</v>
          </cell>
          <cell r="I15">
            <v>0</v>
          </cell>
          <cell r="J15">
            <v>0</v>
          </cell>
          <cell r="K15">
            <v>44936</v>
          </cell>
        </row>
        <row r="16">
          <cell r="F16">
            <v>52693</v>
          </cell>
          <cell r="G16">
            <v>4970673</v>
          </cell>
          <cell r="H16">
            <v>44891</v>
          </cell>
          <cell r="I16">
            <v>0</v>
          </cell>
          <cell r="J16">
            <v>0</v>
          </cell>
          <cell r="K16">
            <v>44936</v>
          </cell>
        </row>
        <row r="17">
          <cell r="F17">
            <v>52698</v>
          </cell>
          <cell r="G17">
            <v>6493689</v>
          </cell>
          <cell r="H17">
            <v>44886</v>
          </cell>
          <cell r="I17">
            <v>0</v>
          </cell>
          <cell r="J17">
            <v>0</v>
          </cell>
          <cell r="K17">
            <v>44936</v>
          </cell>
        </row>
        <row r="18">
          <cell r="F18">
            <v>284</v>
          </cell>
          <cell r="G18">
            <v>-4963108</v>
          </cell>
          <cell r="H18">
            <v>44924</v>
          </cell>
          <cell r="I18">
            <v>0</v>
          </cell>
          <cell r="J18">
            <v>0</v>
          </cell>
          <cell r="K18">
            <v>44936</v>
          </cell>
        </row>
        <row r="19">
          <cell r="F19">
            <v>55047</v>
          </cell>
          <cell r="G19">
            <v>490050</v>
          </cell>
          <cell r="H19">
            <v>44900</v>
          </cell>
          <cell r="I19">
            <v>0</v>
          </cell>
          <cell r="J19">
            <v>0</v>
          </cell>
          <cell r="K19">
            <v>44936</v>
          </cell>
        </row>
        <row r="20">
          <cell r="F20">
            <v>55494</v>
          </cell>
          <cell r="G20">
            <v>4147551</v>
          </cell>
          <cell r="H20">
            <v>44901</v>
          </cell>
          <cell r="I20">
            <v>0</v>
          </cell>
          <cell r="J20">
            <v>0</v>
          </cell>
          <cell r="K20">
            <v>44936</v>
          </cell>
        </row>
        <row r="21">
          <cell r="F21">
            <v>53821</v>
          </cell>
          <cell r="G21">
            <v>2236464</v>
          </cell>
          <cell r="H21">
            <v>44895</v>
          </cell>
          <cell r="I21">
            <v>0</v>
          </cell>
          <cell r="J21">
            <v>0</v>
          </cell>
          <cell r="K21">
            <v>44936</v>
          </cell>
        </row>
        <row r="22">
          <cell r="F22">
            <v>52700</v>
          </cell>
          <cell r="G22">
            <v>2940813</v>
          </cell>
          <cell r="H22">
            <v>44889</v>
          </cell>
          <cell r="I22">
            <v>0</v>
          </cell>
          <cell r="J22">
            <v>0</v>
          </cell>
          <cell r="K22">
            <v>44936</v>
          </cell>
        </row>
        <row r="23">
          <cell r="F23">
            <v>52691</v>
          </cell>
          <cell r="G23">
            <v>2398856</v>
          </cell>
          <cell r="H23">
            <v>44889</v>
          </cell>
          <cell r="I23">
            <v>0</v>
          </cell>
          <cell r="J23">
            <v>0</v>
          </cell>
          <cell r="K23">
            <v>44936</v>
          </cell>
        </row>
        <row r="24">
          <cell r="F24">
            <v>53825</v>
          </cell>
          <cell r="G24">
            <v>2231442</v>
          </cell>
          <cell r="H24">
            <v>44894</v>
          </cell>
          <cell r="I24">
            <v>0</v>
          </cell>
          <cell r="J24">
            <v>0</v>
          </cell>
          <cell r="K24">
            <v>44936</v>
          </cell>
        </row>
        <row r="25">
          <cell r="F25">
            <v>52683</v>
          </cell>
          <cell r="G25">
            <v>2571831</v>
          </cell>
          <cell r="H25">
            <v>44887</v>
          </cell>
          <cell r="I25">
            <v>0</v>
          </cell>
          <cell r="J25">
            <v>0</v>
          </cell>
          <cell r="K25">
            <v>44936</v>
          </cell>
        </row>
        <row r="26">
          <cell r="F26">
            <v>57899</v>
          </cell>
          <cell r="G26">
            <v>2186055</v>
          </cell>
          <cell r="H26">
            <v>44900</v>
          </cell>
          <cell r="I26">
            <v>0</v>
          </cell>
          <cell r="J26">
            <v>0</v>
          </cell>
          <cell r="K26">
            <v>44936</v>
          </cell>
        </row>
        <row r="27">
          <cell r="F27">
            <v>52682</v>
          </cell>
          <cell r="G27">
            <v>2571831</v>
          </cell>
          <cell r="H27">
            <v>44887</v>
          </cell>
          <cell r="I27">
            <v>0</v>
          </cell>
          <cell r="J27">
            <v>0</v>
          </cell>
          <cell r="K27">
            <v>44936</v>
          </cell>
        </row>
        <row r="28">
          <cell r="F28">
            <v>52681</v>
          </cell>
          <cell r="G28">
            <v>2856209</v>
          </cell>
          <cell r="H28">
            <v>44887</v>
          </cell>
          <cell r="I28">
            <v>0</v>
          </cell>
          <cell r="J28">
            <v>0</v>
          </cell>
          <cell r="K28">
            <v>44936</v>
          </cell>
        </row>
        <row r="29">
          <cell r="F29">
            <v>55498</v>
          </cell>
          <cell r="G29">
            <v>108392</v>
          </cell>
          <cell r="H29">
            <v>44901</v>
          </cell>
          <cell r="I29">
            <v>0</v>
          </cell>
          <cell r="J29">
            <v>0</v>
          </cell>
          <cell r="K29">
            <v>44936</v>
          </cell>
        </row>
        <row r="30">
          <cell r="F30">
            <v>53815</v>
          </cell>
          <cell r="G30">
            <v>1199421</v>
          </cell>
          <cell r="H30">
            <v>44891</v>
          </cell>
          <cell r="I30">
            <v>0</v>
          </cell>
          <cell r="J30">
            <v>0</v>
          </cell>
          <cell r="K30">
            <v>44936</v>
          </cell>
        </row>
        <row r="31">
          <cell r="F31">
            <v>52695</v>
          </cell>
          <cell r="G31">
            <v>3000065</v>
          </cell>
          <cell r="H31">
            <v>44887</v>
          </cell>
          <cell r="I31">
            <v>0</v>
          </cell>
          <cell r="J31">
            <v>0</v>
          </cell>
          <cell r="K31">
            <v>44936</v>
          </cell>
        </row>
        <row r="32">
          <cell r="F32">
            <v>56107</v>
          </cell>
          <cell r="G32">
            <v>2186055</v>
          </cell>
          <cell r="H32">
            <v>44901</v>
          </cell>
          <cell r="I32">
            <v>0</v>
          </cell>
          <cell r="J32">
            <v>0</v>
          </cell>
          <cell r="K32">
            <v>44936</v>
          </cell>
        </row>
        <row r="33">
          <cell r="F33">
            <v>52694</v>
          </cell>
          <cell r="G33">
            <v>1586115</v>
          </cell>
          <cell r="H33">
            <v>44888</v>
          </cell>
          <cell r="I33">
            <v>0</v>
          </cell>
          <cell r="J33">
            <v>0</v>
          </cell>
          <cell r="K33">
            <v>44936</v>
          </cell>
        </row>
        <row r="34">
          <cell r="F34">
            <v>47574</v>
          </cell>
          <cell r="G34">
            <v>3491303</v>
          </cell>
          <cell r="H34">
            <v>44765</v>
          </cell>
          <cell r="I34">
            <v>0</v>
          </cell>
          <cell r="J34">
            <v>0</v>
          </cell>
          <cell r="K34">
            <v>44936</v>
          </cell>
        </row>
        <row r="35">
          <cell r="F35">
            <v>255</v>
          </cell>
          <cell r="G35">
            <v>-1015340</v>
          </cell>
          <cell r="H35">
            <v>44922</v>
          </cell>
          <cell r="I35">
            <v>0</v>
          </cell>
          <cell r="J35">
            <v>0</v>
          </cell>
          <cell r="K35">
            <v>44936</v>
          </cell>
        </row>
        <row r="36">
          <cell r="F36">
            <v>55046</v>
          </cell>
          <cell r="G36">
            <v>1199421</v>
          </cell>
          <cell r="H36">
            <v>44897</v>
          </cell>
          <cell r="I36">
            <v>0</v>
          </cell>
          <cell r="J36">
            <v>0</v>
          </cell>
          <cell r="K36">
            <v>44936</v>
          </cell>
        </row>
        <row r="37">
          <cell r="F37">
            <v>53822</v>
          </cell>
          <cell r="G37">
            <v>3332853</v>
          </cell>
          <cell r="H37">
            <v>44894</v>
          </cell>
          <cell r="I37">
            <v>0</v>
          </cell>
          <cell r="J37">
            <v>0</v>
          </cell>
          <cell r="K37">
            <v>44936</v>
          </cell>
        </row>
        <row r="38">
          <cell r="F38">
            <v>52692</v>
          </cell>
          <cell r="G38">
            <v>1586115</v>
          </cell>
          <cell r="H38">
            <v>44889</v>
          </cell>
          <cell r="I38">
            <v>0</v>
          </cell>
          <cell r="J38">
            <v>0</v>
          </cell>
          <cell r="K38">
            <v>44936</v>
          </cell>
        </row>
        <row r="39">
          <cell r="F39">
            <v>53823</v>
          </cell>
          <cell r="G39">
            <v>1923210</v>
          </cell>
          <cell r="H39">
            <v>44897</v>
          </cell>
          <cell r="I39">
            <v>0</v>
          </cell>
          <cell r="J39">
            <v>0</v>
          </cell>
          <cell r="K39">
            <v>44936</v>
          </cell>
        </row>
        <row r="40">
          <cell r="F40">
            <v>155</v>
          </cell>
          <cell r="G40">
            <v>-2033401</v>
          </cell>
          <cell r="H40">
            <v>44921</v>
          </cell>
          <cell r="I40">
            <v>0</v>
          </cell>
          <cell r="J40">
            <v>0</v>
          </cell>
          <cell r="K40">
            <v>44936</v>
          </cell>
        </row>
        <row r="41">
          <cell r="F41">
            <v>55048</v>
          </cell>
          <cell r="G41">
            <v>1199421</v>
          </cell>
          <cell r="H41">
            <v>44899</v>
          </cell>
          <cell r="I41">
            <v>0</v>
          </cell>
          <cell r="J41">
            <v>0</v>
          </cell>
          <cell r="K41">
            <v>44936</v>
          </cell>
        </row>
        <row r="42">
          <cell r="F42">
            <v>322</v>
          </cell>
          <cell r="G42">
            <v>-3024609</v>
          </cell>
          <cell r="H42">
            <v>44923</v>
          </cell>
          <cell r="I42">
            <v>0</v>
          </cell>
          <cell r="J42">
            <v>0</v>
          </cell>
          <cell r="K42">
            <v>44936</v>
          </cell>
        </row>
        <row r="43">
          <cell r="F43">
            <v>298</v>
          </cell>
          <cell r="G43">
            <v>-183514</v>
          </cell>
          <cell r="H43">
            <v>44914</v>
          </cell>
          <cell r="I43">
            <v>0</v>
          </cell>
          <cell r="J43">
            <v>0</v>
          </cell>
          <cell r="K43">
            <v>44936</v>
          </cell>
        </row>
        <row r="44">
          <cell r="F44">
            <v>297</v>
          </cell>
          <cell r="G44">
            <v>-4400388</v>
          </cell>
          <cell r="H44">
            <v>44909</v>
          </cell>
          <cell r="I44">
            <v>0</v>
          </cell>
          <cell r="J44">
            <v>0</v>
          </cell>
          <cell r="K44">
            <v>44936</v>
          </cell>
        </row>
        <row r="45">
          <cell r="F45">
            <v>53832</v>
          </cell>
          <cell r="G45">
            <v>4157933</v>
          </cell>
          <cell r="H45">
            <v>44887</v>
          </cell>
          <cell r="I45">
            <v>0</v>
          </cell>
          <cell r="J45">
            <v>0</v>
          </cell>
          <cell r="K45">
            <v>44936</v>
          </cell>
        </row>
        <row r="46">
          <cell r="F46">
            <v>55155</v>
          </cell>
          <cell r="G46">
            <v>2165022</v>
          </cell>
          <cell r="H46">
            <v>44895</v>
          </cell>
          <cell r="I46">
            <v>0</v>
          </cell>
          <cell r="J46">
            <v>0</v>
          </cell>
          <cell r="K46">
            <v>44936</v>
          </cell>
        </row>
        <row r="47">
          <cell r="F47">
            <v>55154</v>
          </cell>
          <cell r="G47">
            <v>4018788</v>
          </cell>
          <cell r="H47">
            <v>44895</v>
          </cell>
          <cell r="I47">
            <v>0</v>
          </cell>
          <cell r="J47">
            <v>0</v>
          </cell>
          <cell r="K47">
            <v>44936</v>
          </cell>
        </row>
        <row r="48">
          <cell r="F48">
            <v>218</v>
          </cell>
          <cell r="G48">
            <v>-1570875</v>
          </cell>
          <cell r="H48">
            <v>44914</v>
          </cell>
          <cell r="I48">
            <v>0</v>
          </cell>
          <cell r="J48">
            <v>0</v>
          </cell>
          <cell r="K48">
            <v>44936</v>
          </cell>
        </row>
        <row r="49">
          <cell r="F49">
            <v>53813</v>
          </cell>
          <cell r="G49">
            <v>4042238</v>
          </cell>
          <cell r="H49">
            <v>44891</v>
          </cell>
          <cell r="I49">
            <v>0</v>
          </cell>
          <cell r="J49">
            <v>0</v>
          </cell>
          <cell r="K49">
            <v>44936</v>
          </cell>
        </row>
        <row r="50">
          <cell r="F50">
            <v>51835</v>
          </cell>
          <cell r="G50">
            <v>1586115</v>
          </cell>
          <cell r="H50">
            <v>44886</v>
          </cell>
          <cell r="I50">
            <v>0</v>
          </cell>
          <cell r="J50">
            <v>0</v>
          </cell>
          <cell r="K50">
            <v>44936</v>
          </cell>
        </row>
        <row r="51">
          <cell r="F51">
            <v>53819</v>
          </cell>
          <cell r="G51">
            <v>5475519</v>
          </cell>
          <cell r="H51">
            <v>44894</v>
          </cell>
          <cell r="I51">
            <v>0</v>
          </cell>
          <cell r="J51">
            <v>0</v>
          </cell>
          <cell r="K51">
            <v>44936</v>
          </cell>
        </row>
        <row r="52">
          <cell r="F52">
            <v>53816</v>
          </cell>
          <cell r="G52">
            <v>3984957</v>
          </cell>
          <cell r="H52">
            <v>44891</v>
          </cell>
          <cell r="I52">
            <v>0</v>
          </cell>
          <cell r="J52">
            <v>0</v>
          </cell>
          <cell r="K52">
            <v>44936</v>
          </cell>
        </row>
        <row r="53">
          <cell r="F53">
            <v>52701</v>
          </cell>
          <cell r="G53">
            <v>2571831</v>
          </cell>
          <cell r="H53">
            <v>44887</v>
          </cell>
          <cell r="I53">
            <v>0</v>
          </cell>
          <cell r="J53">
            <v>0</v>
          </cell>
          <cell r="K53">
            <v>44936</v>
          </cell>
        </row>
        <row r="54">
          <cell r="F54">
            <v>55050</v>
          </cell>
          <cell r="G54">
            <v>1321772</v>
          </cell>
          <cell r="H54">
            <v>44900</v>
          </cell>
          <cell r="I54">
            <v>0</v>
          </cell>
          <cell r="J54">
            <v>0</v>
          </cell>
          <cell r="K54">
            <v>44936</v>
          </cell>
        </row>
        <row r="55">
          <cell r="F55">
            <v>55049</v>
          </cell>
          <cell r="G55">
            <v>6985845</v>
          </cell>
          <cell r="H55">
            <v>44900</v>
          </cell>
          <cell r="I55">
            <v>0</v>
          </cell>
          <cell r="J55">
            <v>0</v>
          </cell>
          <cell r="K55">
            <v>44936</v>
          </cell>
        </row>
        <row r="56">
          <cell r="F56">
            <v>587</v>
          </cell>
          <cell r="G56">
            <v>-5511066</v>
          </cell>
          <cell r="H56">
            <v>44942</v>
          </cell>
          <cell r="I56">
            <v>0</v>
          </cell>
          <cell r="J56">
            <v>0</v>
          </cell>
          <cell r="K56">
            <v>44956</v>
          </cell>
        </row>
        <row r="57">
          <cell r="F57">
            <v>2190</v>
          </cell>
          <cell r="G57">
            <v>-5913607</v>
          </cell>
          <cell r="H57">
            <v>44935</v>
          </cell>
          <cell r="I57">
            <v>0</v>
          </cell>
          <cell r="J57">
            <v>0</v>
          </cell>
          <cell r="K57">
            <v>44956</v>
          </cell>
        </row>
        <row r="58">
          <cell r="F58">
            <v>1567</v>
          </cell>
          <cell r="G58">
            <v>-11827213</v>
          </cell>
          <cell r="H58">
            <v>44935</v>
          </cell>
          <cell r="I58">
            <v>0</v>
          </cell>
          <cell r="J58">
            <v>0</v>
          </cell>
          <cell r="K58">
            <v>44956</v>
          </cell>
        </row>
        <row r="59">
          <cell r="F59">
            <v>1027</v>
          </cell>
          <cell r="G59">
            <v>-23654428</v>
          </cell>
          <cell r="H59">
            <v>44935</v>
          </cell>
          <cell r="I59">
            <v>0</v>
          </cell>
          <cell r="J59">
            <v>0</v>
          </cell>
          <cell r="K59">
            <v>44956</v>
          </cell>
        </row>
        <row r="60">
          <cell r="F60">
            <v>55503</v>
          </cell>
          <cell r="G60">
            <v>7340544</v>
          </cell>
          <cell r="H60">
            <v>44908</v>
          </cell>
          <cell r="I60">
            <v>0</v>
          </cell>
          <cell r="J60">
            <v>0</v>
          </cell>
          <cell r="K60">
            <v>44956</v>
          </cell>
        </row>
        <row r="61">
          <cell r="F61">
            <v>696</v>
          </cell>
          <cell r="G61">
            <v>-41395247</v>
          </cell>
          <cell r="H61">
            <v>44935</v>
          </cell>
          <cell r="I61">
            <v>0</v>
          </cell>
          <cell r="J61">
            <v>0</v>
          </cell>
          <cell r="K61">
            <v>44956</v>
          </cell>
        </row>
        <row r="62">
          <cell r="F62">
            <v>530</v>
          </cell>
          <cell r="G62">
            <v>-62684232</v>
          </cell>
          <cell r="H62">
            <v>44935</v>
          </cell>
          <cell r="I62">
            <v>0</v>
          </cell>
          <cell r="J62">
            <v>0</v>
          </cell>
          <cell r="K62">
            <v>44956</v>
          </cell>
        </row>
        <row r="63">
          <cell r="F63">
            <v>56017</v>
          </cell>
          <cell r="G63">
            <v>2186055</v>
          </cell>
          <cell r="H63">
            <v>44911</v>
          </cell>
          <cell r="I63">
            <v>0</v>
          </cell>
          <cell r="J63">
            <v>0</v>
          </cell>
          <cell r="K63">
            <v>44956</v>
          </cell>
        </row>
        <row r="64">
          <cell r="F64">
            <v>56016</v>
          </cell>
          <cell r="G64">
            <v>9188924</v>
          </cell>
          <cell r="H64">
            <v>44911</v>
          </cell>
          <cell r="I64">
            <v>0</v>
          </cell>
          <cell r="J64">
            <v>0</v>
          </cell>
          <cell r="K64">
            <v>44956</v>
          </cell>
        </row>
        <row r="65">
          <cell r="F65">
            <v>943</v>
          </cell>
          <cell r="G65">
            <v>-26611231</v>
          </cell>
          <cell r="H65">
            <v>44935</v>
          </cell>
          <cell r="I65">
            <v>0</v>
          </cell>
          <cell r="J65">
            <v>0</v>
          </cell>
          <cell r="K65">
            <v>44956</v>
          </cell>
        </row>
        <row r="66">
          <cell r="F66">
            <v>55501</v>
          </cell>
          <cell r="G66">
            <v>3670272</v>
          </cell>
          <cell r="H66">
            <v>44905</v>
          </cell>
          <cell r="I66">
            <v>0</v>
          </cell>
          <cell r="J66">
            <v>0</v>
          </cell>
          <cell r="K66">
            <v>44956</v>
          </cell>
        </row>
        <row r="67">
          <cell r="F67">
            <v>56002</v>
          </cell>
          <cell r="G67">
            <v>11536412</v>
          </cell>
          <cell r="H67">
            <v>44909</v>
          </cell>
          <cell r="I67">
            <v>0</v>
          </cell>
          <cell r="J67">
            <v>0</v>
          </cell>
          <cell r="K67">
            <v>44956</v>
          </cell>
        </row>
        <row r="68">
          <cell r="F68">
            <v>56001</v>
          </cell>
          <cell r="G68">
            <v>1835136</v>
          </cell>
          <cell r="H68">
            <v>44905</v>
          </cell>
          <cell r="I68">
            <v>0</v>
          </cell>
          <cell r="J68">
            <v>0</v>
          </cell>
          <cell r="K68">
            <v>44956</v>
          </cell>
        </row>
        <row r="69">
          <cell r="F69">
            <v>55513</v>
          </cell>
          <cell r="G69">
            <v>4372110</v>
          </cell>
          <cell r="H69">
            <v>44908</v>
          </cell>
          <cell r="I69">
            <v>0</v>
          </cell>
          <cell r="J69">
            <v>0</v>
          </cell>
          <cell r="K69">
            <v>44956</v>
          </cell>
        </row>
        <row r="70">
          <cell r="F70">
            <v>55500</v>
          </cell>
          <cell r="G70">
            <v>11568204</v>
          </cell>
          <cell r="H70">
            <v>44903</v>
          </cell>
          <cell r="I70">
            <v>0</v>
          </cell>
          <cell r="J70">
            <v>0</v>
          </cell>
          <cell r="K70">
            <v>44956</v>
          </cell>
        </row>
        <row r="71">
          <cell r="F71">
            <v>55490</v>
          </cell>
          <cell r="G71">
            <v>4093362</v>
          </cell>
          <cell r="H71">
            <v>44908</v>
          </cell>
          <cell r="I71">
            <v>0</v>
          </cell>
          <cell r="J71">
            <v>0</v>
          </cell>
          <cell r="K71">
            <v>44956</v>
          </cell>
        </row>
        <row r="72">
          <cell r="F72">
            <v>56257</v>
          </cell>
          <cell r="G72">
            <v>3446213</v>
          </cell>
          <cell r="H72">
            <v>44915</v>
          </cell>
          <cell r="I72">
            <v>0</v>
          </cell>
          <cell r="J72">
            <v>0</v>
          </cell>
          <cell r="K72">
            <v>44956</v>
          </cell>
        </row>
        <row r="73">
          <cell r="F73">
            <v>55491</v>
          </cell>
          <cell r="G73">
            <v>2186055</v>
          </cell>
          <cell r="H73">
            <v>44908</v>
          </cell>
          <cell r="I73">
            <v>0</v>
          </cell>
          <cell r="J73">
            <v>0</v>
          </cell>
          <cell r="K73">
            <v>44956</v>
          </cell>
        </row>
        <row r="74">
          <cell r="F74">
            <v>55492</v>
          </cell>
          <cell r="G74">
            <v>3670272</v>
          </cell>
          <cell r="H74">
            <v>44908</v>
          </cell>
          <cell r="I74">
            <v>0</v>
          </cell>
          <cell r="J74">
            <v>0</v>
          </cell>
          <cell r="K74">
            <v>44956</v>
          </cell>
        </row>
        <row r="75">
          <cell r="F75">
            <v>55497</v>
          </cell>
          <cell r="G75">
            <v>3984957</v>
          </cell>
          <cell r="H75">
            <v>44904</v>
          </cell>
          <cell r="I75">
            <v>0</v>
          </cell>
          <cell r="J75">
            <v>0</v>
          </cell>
          <cell r="K75">
            <v>44956</v>
          </cell>
        </row>
        <row r="76">
          <cell r="F76">
            <v>55999</v>
          </cell>
          <cell r="G76">
            <v>4658621</v>
          </cell>
          <cell r="H76">
            <v>44914</v>
          </cell>
          <cell r="I76">
            <v>0</v>
          </cell>
          <cell r="J76">
            <v>0</v>
          </cell>
          <cell r="K76">
            <v>44956</v>
          </cell>
        </row>
        <row r="77">
          <cell r="F77">
            <v>56000</v>
          </cell>
          <cell r="G77">
            <v>2186055</v>
          </cell>
          <cell r="H77">
            <v>44914</v>
          </cell>
          <cell r="I77">
            <v>0</v>
          </cell>
          <cell r="J77">
            <v>0</v>
          </cell>
          <cell r="K77">
            <v>44956</v>
          </cell>
        </row>
        <row r="78">
          <cell r="F78">
            <v>55483</v>
          </cell>
          <cell r="G78">
            <v>2315628</v>
          </cell>
          <cell r="H78">
            <v>44912</v>
          </cell>
          <cell r="I78">
            <v>0</v>
          </cell>
          <cell r="J78">
            <v>0</v>
          </cell>
          <cell r="K78">
            <v>44956</v>
          </cell>
        </row>
        <row r="79">
          <cell r="F79">
            <v>55484</v>
          </cell>
          <cell r="G79">
            <v>2186055</v>
          </cell>
          <cell r="H79">
            <v>44912</v>
          </cell>
          <cell r="I79">
            <v>0</v>
          </cell>
          <cell r="J79">
            <v>0</v>
          </cell>
          <cell r="K79">
            <v>44956</v>
          </cell>
        </row>
        <row r="80">
          <cell r="F80">
            <v>55998</v>
          </cell>
          <cell r="G80">
            <v>2752704</v>
          </cell>
          <cell r="H80">
            <v>44914</v>
          </cell>
          <cell r="I80">
            <v>0</v>
          </cell>
          <cell r="J80">
            <v>0</v>
          </cell>
          <cell r="K80">
            <v>44956</v>
          </cell>
        </row>
        <row r="81">
          <cell r="F81">
            <v>56105</v>
          </cell>
          <cell r="G81">
            <v>3772157</v>
          </cell>
          <cell r="H81">
            <v>44902</v>
          </cell>
          <cell r="I81">
            <v>0</v>
          </cell>
          <cell r="J81">
            <v>0</v>
          </cell>
          <cell r="K81">
            <v>44956</v>
          </cell>
        </row>
        <row r="82">
          <cell r="F82">
            <v>55493</v>
          </cell>
          <cell r="G82">
            <v>5455377</v>
          </cell>
          <cell r="H82">
            <v>44909</v>
          </cell>
          <cell r="I82">
            <v>0</v>
          </cell>
          <cell r="J82">
            <v>0</v>
          </cell>
          <cell r="K82">
            <v>44956</v>
          </cell>
        </row>
        <row r="83">
          <cell r="F83">
            <v>55479</v>
          </cell>
          <cell r="G83">
            <v>2445269</v>
          </cell>
          <cell r="H83">
            <v>44902</v>
          </cell>
          <cell r="I83">
            <v>0</v>
          </cell>
          <cell r="J83">
            <v>0</v>
          </cell>
          <cell r="K83">
            <v>44956</v>
          </cell>
        </row>
        <row r="84">
          <cell r="F84">
            <v>55511</v>
          </cell>
          <cell r="G84">
            <v>3670272</v>
          </cell>
          <cell r="H84">
            <v>44908</v>
          </cell>
          <cell r="I84">
            <v>0</v>
          </cell>
          <cell r="J84">
            <v>0</v>
          </cell>
          <cell r="K84">
            <v>44956</v>
          </cell>
        </row>
        <row r="85">
          <cell r="F85">
            <v>55512</v>
          </cell>
          <cell r="G85">
            <v>325175</v>
          </cell>
          <cell r="H85">
            <v>44908</v>
          </cell>
          <cell r="I85">
            <v>0</v>
          </cell>
          <cell r="J85">
            <v>0</v>
          </cell>
          <cell r="K85">
            <v>44956</v>
          </cell>
        </row>
        <row r="86">
          <cell r="F86">
            <v>55482</v>
          </cell>
          <cell r="G86">
            <v>2752704</v>
          </cell>
          <cell r="H86">
            <v>44908</v>
          </cell>
          <cell r="I86">
            <v>0</v>
          </cell>
          <cell r="J86">
            <v>0</v>
          </cell>
          <cell r="K86">
            <v>44956</v>
          </cell>
        </row>
        <row r="87">
          <cell r="F87">
            <v>55997</v>
          </cell>
          <cell r="G87">
            <v>1586115</v>
          </cell>
          <cell r="H87">
            <v>44912</v>
          </cell>
          <cell r="I87">
            <v>0</v>
          </cell>
          <cell r="J87">
            <v>0</v>
          </cell>
          <cell r="K87">
            <v>44956</v>
          </cell>
        </row>
        <row r="88">
          <cell r="F88">
            <v>55486</v>
          </cell>
          <cell r="G88">
            <v>3670272</v>
          </cell>
          <cell r="H88">
            <v>44908</v>
          </cell>
          <cell r="I88">
            <v>0</v>
          </cell>
          <cell r="J88">
            <v>0</v>
          </cell>
          <cell r="K88">
            <v>44956</v>
          </cell>
        </row>
        <row r="89">
          <cell r="F89">
            <v>56104</v>
          </cell>
          <cell r="G89">
            <v>1586115</v>
          </cell>
          <cell r="H89">
            <v>44902</v>
          </cell>
          <cell r="I89">
            <v>0</v>
          </cell>
          <cell r="J89">
            <v>0</v>
          </cell>
          <cell r="K89">
            <v>44956</v>
          </cell>
        </row>
        <row r="90">
          <cell r="F90">
            <v>55995</v>
          </cell>
          <cell r="G90">
            <v>1523016</v>
          </cell>
          <cell r="H90">
            <v>44912</v>
          </cell>
          <cell r="I90">
            <v>0</v>
          </cell>
          <cell r="J90">
            <v>0</v>
          </cell>
          <cell r="K90">
            <v>44956</v>
          </cell>
        </row>
        <row r="91">
          <cell r="F91">
            <v>55994</v>
          </cell>
          <cell r="G91">
            <v>3772157</v>
          </cell>
          <cell r="H91">
            <v>44912</v>
          </cell>
          <cell r="I91">
            <v>0</v>
          </cell>
          <cell r="J91">
            <v>0</v>
          </cell>
          <cell r="K91">
            <v>44956</v>
          </cell>
        </row>
        <row r="92">
          <cell r="F92">
            <v>55993</v>
          </cell>
          <cell r="G92">
            <v>5958212</v>
          </cell>
          <cell r="H92">
            <v>44912</v>
          </cell>
          <cell r="I92">
            <v>0</v>
          </cell>
          <cell r="J92">
            <v>0</v>
          </cell>
          <cell r="K92">
            <v>44956</v>
          </cell>
        </row>
        <row r="93">
          <cell r="F93">
            <v>55996</v>
          </cell>
          <cell r="G93">
            <v>3709071</v>
          </cell>
          <cell r="H93">
            <v>44912</v>
          </cell>
          <cell r="I93">
            <v>0</v>
          </cell>
          <cell r="J93">
            <v>0</v>
          </cell>
          <cell r="K93">
            <v>44956</v>
          </cell>
        </row>
        <row r="94">
          <cell r="F94">
            <v>55487</v>
          </cell>
          <cell r="G94">
            <v>3670272</v>
          </cell>
          <cell r="H94">
            <v>44912</v>
          </cell>
          <cell r="I94">
            <v>0</v>
          </cell>
          <cell r="J94">
            <v>0</v>
          </cell>
          <cell r="K94">
            <v>44956</v>
          </cell>
        </row>
        <row r="95">
          <cell r="F95">
            <v>55496</v>
          </cell>
          <cell r="G95">
            <v>1199421</v>
          </cell>
          <cell r="H95">
            <v>44908</v>
          </cell>
          <cell r="I95">
            <v>0</v>
          </cell>
          <cell r="J95">
            <v>0</v>
          </cell>
          <cell r="K95">
            <v>44956</v>
          </cell>
        </row>
        <row r="96">
          <cell r="F96">
            <v>56106</v>
          </cell>
          <cell r="G96">
            <v>1586115</v>
          </cell>
          <cell r="H96">
            <v>44902</v>
          </cell>
          <cell r="I96">
            <v>0</v>
          </cell>
          <cell r="J96">
            <v>0</v>
          </cell>
          <cell r="K96">
            <v>44956</v>
          </cell>
        </row>
        <row r="97">
          <cell r="F97">
            <v>55499</v>
          </cell>
          <cell r="G97">
            <v>2827913</v>
          </cell>
          <cell r="H97">
            <v>44903</v>
          </cell>
          <cell r="I97">
            <v>0</v>
          </cell>
          <cell r="J97">
            <v>0</v>
          </cell>
          <cell r="K97">
            <v>44956</v>
          </cell>
        </row>
        <row r="98">
          <cell r="F98">
            <v>55489</v>
          </cell>
          <cell r="G98">
            <v>3670272</v>
          </cell>
          <cell r="H98">
            <v>44909</v>
          </cell>
          <cell r="I98">
            <v>0</v>
          </cell>
          <cell r="J98">
            <v>0</v>
          </cell>
          <cell r="K98">
            <v>44956</v>
          </cell>
        </row>
        <row r="99">
          <cell r="F99">
            <v>56891</v>
          </cell>
          <cell r="G99">
            <v>3385476</v>
          </cell>
          <cell r="H99">
            <v>44914</v>
          </cell>
          <cell r="I99">
            <v>0</v>
          </cell>
          <cell r="J99">
            <v>0</v>
          </cell>
          <cell r="K99">
            <v>44956</v>
          </cell>
        </row>
        <row r="100">
          <cell r="F100">
            <v>55992</v>
          </cell>
          <cell r="G100">
            <v>24958625</v>
          </cell>
          <cell r="H100">
            <v>44912</v>
          </cell>
          <cell r="I100">
            <v>0</v>
          </cell>
          <cell r="J100">
            <v>0</v>
          </cell>
          <cell r="K100">
            <v>44956</v>
          </cell>
        </row>
        <row r="101">
          <cell r="F101">
            <v>55481</v>
          </cell>
          <cell r="G101">
            <v>3670272</v>
          </cell>
          <cell r="H101">
            <v>44908</v>
          </cell>
          <cell r="I101">
            <v>0</v>
          </cell>
          <cell r="J101">
            <v>0</v>
          </cell>
          <cell r="K101">
            <v>44956</v>
          </cell>
        </row>
        <row r="102">
          <cell r="F102">
            <v>55488</v>
          </cell>
          <cell r="G102">
            <v>3670272</v>
          </cell>
          <cell r="H102">
            <v>44908</v>
          </cell>
          <cell r="I102">
            <v>0</v>
          </cell>
          <cell r="J102">
            <v>0</v>
          </cell>
          <cell r="K102">
            <v>44956</v>
          </cell>
        </row>
        <row r="103">
          <cell r="F103">
            <v>55480</v>
          </cell>
          <cell r="G103">
            <v>5457767</v>
          </cell>
          <cell r="H103">
            <v>44905</v>
          </cell>
          <cell r="I103">
            <v>0</v>
          </cell>
          <cell r="J103">
            <v>0</v>
          </cell>
          <cell r="K103">
            <v>44956</v>
          </cell>
        </row>
        <row r="104">
          <cell r="F104">
            <v>55478</v>
          </cell>
          <cell r="G104">
            <v>524934</v>
          </cell>
          <cell r="H104">
            <v>44905</v>
          </cell>
          <cell r="I104">
            <v>0</v>
          </cell>
          <cell r="J104">
            <v>0</v>
          </cell>
          <cell r="K104">
            <v>44956</v>
          </cell>
        </row>
        <row r="105">
          <cell r="F105">
            <v>55502</v>
          </cell>
          <cell r="G105">
            <v>1199421</v>
          </cell>
          <cell r="H105">
            <v>44902</v>
          </cell>
          <cell r="I105">
            <v>0</v>
          </cell>
          <cell r="J105">
            <v>0</v>
          </cell>
          <cell r="K105">
            <v>44956</v>
          </cell>
        </row>
        <row r="106">
          <cell r="F106">
            <v>1</v>
          </cell>
          <cell r="G106">
            <v>-11509355</v>
          </cell>
          <cell r="H106">
            <v>44926</v>
          </cell>
          <cell r="I106">
            <v>0</v>
          </cell>
          <cell r="J106">
            <v>0</v>
          </cell>
          <cell r="K106">
            <v>44967</v>
          </cell>
        </row>
        <row r="107">
          <cell r="F107">
            <v>849</v>
          </cell>
          <cell r="G107">
            <v>16777090</v>
          </cell>
          <cell r="H107">
            <v>44931</v>
          </cell>
          <cell r="I107">
            <v>0</v>
          </cell>
          <cell r="J107">
            <v>0</v>
          </cell>
          <cell r="K107">
            <v>44967</v>
          </cell>
        </row>
        <row r="108">
          <cell r="F108">
            <v>57179</v>
          </cell>
          <cell r="G108">
            <v>36869391</v>
          </cell>
          <cell r="H108">
            <v>44921</v>
          </cell>
          <cell r="I108">
            <v>0</v>
          </cell>
          <cell r="J108">
            <v>0</v>
          </cell>
          <cell r="K108">
            <v>44967</v>
          </cell>
        </row>
        <row r="109">
          <cell r="F109">
            <v>57788</v>
          </cell>
          <cell r="G109">
            <v>1157814</v>
          </cell>
          <cell r="H109">
            <v>44922</v>
          </cell>
          <cell r="I109">
            <v>0</v>
          </cell>
          <cell r="J109">
            <v>0</v>
          </cell>
          <cell r="K109">
            <v>44967</v>
          </cell>
        </row>
        <row r="110">
          <cell r="F110">
            <v>57787</v>
          </cell>
          <cell r="G110">
            <v>3984957</v>
          </cell>
          <cell r="H110">
            <v>44922</v>
          </cell>
          <cell r="I110">
            <v>0</v>
          </cell>
          <cell r="J110">
            <v>0</v>
          </cell>
          <cell r="K110">
            <v>44967</v>
          </cell>
        </row>
        <row r="111">
          <cell r="F111">
            <v>57171</v>
          </cell>
          <cell r="G111">
            <v>3598277</v>
          </cell>
          <cell r="H111">
            <v>44921</v>
          </cell>
          <cell r="I111">
            <v>0</v>
          </cell>
          <cell r="J111">
            <v>0</v>
          </cell>
          <cell r="K111">
            <v>44967</v>
          </cell>
        </row>
        <row r="112">
          <cell r="F112">
            <v>57872</v>
          </cell>
          <cell r="G112">
            <v>2827913</v>
          </cell>
          <cell r="H112">
            <v>44926</v>
          </cell>
          <cell r="I112">
            <v>0</v>
          </cell>
          <cell r="J112">
            <v>0</v>
          </cell>
          <cell r="K112">
            <v>44967</v>
          </cell>
        </row>
        <row r="113">
          <cell r="F113">
            <v>56895</v>
          </cell>
          <cell r="G113">
            <v>917568</v>
          </cell>
          <cell r="H113">
            <v>44918</v>
          </cell>
          <cell r="I113">
            <v>0</v>
          </cell>
          <cell r="J113">
            <v>0</v>
          </cell>
          <cell r="K113">
            <v>44967</v>
          </cell>
        </row>
        <row r="114">
          <cell r="F114">
            <v>56892</v>
          </cell>
          <cell r="G114">
            <v>1832166</v>
          </cell>
          <cell r="H114">
            <v>44917</v>
          </cell>
          <cell r="I114">
            <v>0</v>
          </cell>
          <cell r="J114">
            <v>0</v>
          </cell>
          <cell r="K114">
            <v>44967</v>
          </cell>
        </row>
        <row r="115">
          <cell r="F115">
            <v>833</v>
          </cell>
          <cell r="G115">
            <v>2619452</v>
          </cell>
          <cell r="H115">
            <v>44932</v>
          </cell>
          <cell r="I115">
            <v>0</v>
          </cell>
          <cell r="J115">
            <v>0</v>
          </cell>
          <cell r="K115">
            <v>44967</v>
          </cell>
        </row>
        <row r="116">
          <cell r="F116">
            <v>57637</v>
          </cell>
          <cell r="G116">
            <v>7854219</v>
          </cell>
          <cell r="H116">
            <v>44925</v>
          </cell>
          <cell r="I116">
            <v>0</v>
          </cell>
          <cell r="J116">
            <v>0</v>
          </cell>
          <cell r="K116">
            <v>44967</v>
          </cell>
        </row>
        <row r="117">
          <cell r="F117">
            <v>57636</v>
          </cell>
          <cell r="G117">
            <v>2186055</v>
          </cell>
          <cell r="H117">
            <v>44925</v>
          </cell>
          <cell r="I117">
            <v>0</v>
          </cell>
          <cell r="J117">
            <v>0</v>
          </cell>
          <cell r="K117">
            <v>44967</v>
          </cell>
        </row>
        <row r="118">
          <cell r="F118">
            <v>56837</v>
          </cell>
          <cell r="G118">
            <v>3670272</v>
          </cell>
          <cell r="H118">
            <v>44921</v>
          </cell>
          <cell r="I118">
            <v>0</v>
          </cell>
          <cell r="J118">
            <v>0</v>
          </cell>
          <cell r="K118">
            <v>44967</v>
          </cell>
        </row>
        <row r="119">
          <cell r="F119">
            <v>56836</v>
          </cell>
          <cell r="G119">
            <v>2186055</v>
          </cell>
          <cell r="H119">
            <v>44921</v>
          </cell>
          <cell r="I119">
            <v>0</v>
          </cell>
          <cell r="J119">
            <v>0</v>
          </cell>
          <cell r="K119">
            <v>44967</v>
          </cell>
        </row>
        <row r="120">
          <cell r="F120">
            <v>56835</v>
          </cell>
          <cell r="G120">
            <v>6337224</v>
          </cell>
          <cell r="H120">
            <v>44921</v>
          </cell>
          <cell r="I120">
            <v>0</v>
          </cell>
          <cell r="J120">
            <v>0</v>
          </cell>
          <cell r="K120">
            <v>44967</v>
          </cell>
        </row>
        <row r="121">
          <cell r="F121">
            <v>57175</v>
          </cell>
          <cell r="G121">
            <v>17407751</v>
          </cell>
          <cell r="H121">
            <v>44924</v>
          </cell>
          <cell r="I121">
            <v>0</v>
          </cell>
          <cell r="J121">
            <v>0</v>
          </cell>
          <cell r="K121">
            <v>44967</v>
          </cell>
        </row>
        <row r="122">
          <cell r="F122">
            <v>56839</v>
          </cell>
          <cell r="G122">
            <v>2186055</v>
          </cell>
          <cell r="H122">
            <v>44917</v>
          </cell>
          <cell r="I122">
            <v>0</v>
          </cell>
          <cell r="J122">
            <v>0</v>
          </cell>
          <cell r="K122">
            <v>44967</v>
          </cell>
        </row>
        <row r="123">
          <cell r="F123">
            <v>56840</v>
          </cell>
          <cell r="G123">
            <v>2626034</v>
          </cell>
          <cell r="H123">
            <v>44917</v>
          </cell>
          <cell r="I123">
            <v>0</v>
          </cell>
          <cell r="J123">
            <v>0</v>
          </cell>
          <cell r="K123">
            <v>44967</v>
          </cell>
        </row>
        <row r="124">
          <cell r="F124">
            <v>57168</v>
          </cell>
          <cell r="G124">
            <v>9851625</v>
          </cell>
          <cell r="H124">
            <v>44922</v>
          </cell>
          <cell r="I124">
            <v>0</v>
          </cell>
          <cell r="J124">
            <v>0</v>
          </cell>
          <cell r="K124">
            <v>44967</v>
          </cell>
        </row>
        <row r="125">
          <cell r="F125">
            <v>57793</v>
          </cell>
          <cell r="G125">
            <v>3670272</v>
          </cell>
          <cell r="H125">
            <v>44922</v>
          </cell>
          <cell r="I125">
            <v>0</v>
          </cell>
          <cell r="J125">
            <v>0</v>
          </cell>
          <cell r="K125">
            <v>44967</v>
          </cell>
        </row>
        <row r="126">
          <cell r="F126">
            <v>56812</v>
          </cell>
          <cell r="G126">
            <v>5101164</v>
          </cell>
          <cell r="H126">
            <v>44916</v>
          </cell>
          <cell r="I126">
            <v>0</v>
          </cell>
          <cell r="J126">
            <v>0</v>
          </cell>
          <cell r="K126">
            <v>44967</v>
          </cell>
        </row>
        <row r="127">
          <cell r="F127">
            <v>56811</v>
          </cell>
          <cell r="G127">
            <v>2186055</v>
          </cell>
          <cell r="H127">
            <v>44916</v>
          </cell>
          <cell r="I127">
            <v>0</v>
          </cell>
          <cell r="J127">
            <v>0</v>
          </cell>
          <cell r="K127">
            <v>44967</v>
          </cell>
        </row>
        <row r="128">
          <cell r="F128">
            <v>57176</v>
          </cell>
          <cell r="G128">
            <v>2186055</v>
          </cell>
          <cell r="H128">
            <v>44922</v>
          </cell>
          <cell r="I128">
            <v>0</v>
          </cell>
          <cell r="J128">
            <v>0</v>
          </cell>
          <cell r="K128">
            <v>44967</v>
          </cell>
        </row>
        <row r="129">
          <cell r="F129">
            <v>57642</v>
          </cell>
          <cell r="G129">
            <v>10272069</v>
          </cell>
          <cell r="H129">
            <v>44926</v>
          </cell>
          <cell r="I129">
            <v>0</v>
          </cell>
          <cell r="J129">
            <v>0</v>
          </cell>
          <cell r="K129">
            <v>44967</v>
          </cell>
        </row>
        <row r="130">
          <cell r="F130">
            <v>57177</v>
          </cell>
          <cell r="G130">
            <v>1199421</v>
          </cell>
          <cell r="H130">
            <v>44922</v>
          </cell>
          <cell r="I130">
            <v>0</v>
          </cell>
          <cell r="J130">
            <v>0</v>
          </cell>
          <cell r="K130">
            <v>44967</v>
          </cell>
        </row>
        <row r="131">
          <cell r="F131">
            <v>56834</v>
          </cell>
          <cell r="G131">
            <v>1199421</v>
          </cell>
          <cell r="H131">
            <v>44919</v>
          </cell>
          <cell r="I131">
            <v>0</v>
          </cell>
          <cell r="J131">
            <v>0</v>
          </cell>
          <cell r="K131">
            <v>44967</v>
          </cell>
        </row>
        <row r="132">
          <cell r="F132">
            <v>642</v>
          </cell>
          <cell r="G132">
            <v>1615482</v>
          </cell>
          <cell r="H132">
            <v>44931</v>
          </cell>
          <cell r="I132">
            <v>0</v>
          </cell>
          <cell r="J132">
            <v>0</v>
          </cell>
          <cell r="K132">
            <v>44967</v>
          </cell>
        </row>
        <row r="133">
          <cell r="F133">
            <v>56833</v>
          </cell>
          <cell r="G133">
            <v>1199421</v>
          </cell>
          <cell r="H133">
            <v>44918</v>
          </cell>
          <cell r="I133">
            <v>0</v>
          </cell>
          <cell r="J133">
            <v>0</v>
          </cell>
          <cell r="K133">
            <v>44967</v>
          </cell>
        </row>
        <row r="134">
          <cell r="F134">
            <v>643</v>
          </cell>
          <cell r="G134">
            <v>1882474</v>
          </cell>
          <cell r="H134">
            <v>44932</v>
          </cell>
          <cell r="I134">
            <v>0</v>
          </cell>
          <cell r="J134">
            <v>0</v>
          </cell>
          <cell r="K134">
            <v>44967</v>
          </cell>
        </row>
        <row r="135">
          <cell r="F135">
            <v>57178</v>
          </cell>
          <cell r="G135">
            <v>2785536</v>
          </cell>
          <cell r="H135">
            <v>44925</v>
          </cell>
          <cell r="I135">
            <v>0</v>
          </cell>
          <cell r="J135">
            <v>0</v>
          </cell>
          <cell r="K135">
            <v>44967</v>
          </cell>
        </row>
        <row r="136">
          <cell r="F136">
            <v>56832</v>
          </cell>
          <cell r="G136">
            <v>3598277</v>
          </cell>
          <cell r="H136">
            <v>44919</v>
          </cell>
          <cell r="I136">
            <v>0</v>
          </cell>
          <cell r="J136">
            <v>0</v>
          </cell>
          <cell r="K136">
            <v>44967</v>
          </cell>
        </row>
        <row r="137">
          <cell r="F137">
            <v>1369</v>
          </cell>
          <cell r="G137">
            <v>3954874</v>
          </cell>
          <cell r="H137">
            <v>44932</v>
          </cell>
          <cell r="I137">
            <v>0</v>
          </cell>
          <cell r="J137">
            <v>0</v>
          </cell>
          <cell r="K137">
            <v>44967</v>
          </cell>
        </row>
        <row r="138">
          <cell r="F138">
            <v>57668</v>
          </cell>
          <cell r="G138">
            <v>2186055</v>
          </cell>
          <cell r="H138">
            <v>44924</v>
          </cell>
          <cell r="I138">
            <v>0</v>
          </cell>
          <cell r="J138">
            <v>0</v>
          </cell>
          <cell r="K138">
            <v>44967</v>
          </cell>
        </row>
        <row r="139">
          <cell r="F139">
            <v>57170</v>
          </cell>
          <cell r="G139">
            <v>3670272</v>
          </cell>
          <cell r="H139">
            <v>44919</v>
          </cell>
          <cell r="I139">
            <v>0</v>
          </cell>
          <cell r="J139">
            <v>0</v>
          </cell>
          <cell r="K139">
            <v>44967</v>
          </cell>
        </row>
        <row r="140">
          <cell r="F140">
            <v>56894</v>
          </cell>
          <cell r="G140">
            <v>3098115</v>
          </cell>
          <cell r="H140">
            <v>44917</v>
          </cell>
          <cell r="I140">
            <v>0</v>
          </cell>
          <cell r="J140">
            <v>0</v>
          </cell>
          <cell r="K140">
            <v>44967</v>
          </cell>
        </row>
        <row r="141">
          <cell r="F141">
            <v>57647</v>
          </cell>
          <cell r="G141">
            <v>42629153</v>
          </cell>
          <cell r="H141">
            <v>44926</v>
          </cell>
          <cell r="I141">
            <v>0</v>
          </cell>
          <cell r="J141">
            <v>0</v>
          </cell>
          <cell r="K141">
            <v>44967</v>
          </cell>
        </row>
        <row r="142">
          <cell r="F142">
            <v>645</v>
          </cell>
          <cell r="G142">
            <v>1332034</v>
          </cell>
          <cell r="H142">
            <v>44930</v>
          </cell>
          <cell r="I142">
            <v>0</v>
          </cell>
          <cell r="J142">
            <v>0</v>
          </cell>
          <cell r="K142">
            <v>44967</v>
          </cell>
        </row>
        <row r="143">
          <cell r="F143">
            <v>57649</v>
          </cell>
          <cell r="G143">
            <v>1586115</v>
          </cell>
          <cell r="H143">
            <v>44924</v>
          </cell>
          <cell r="I143">
            <v>0</v>
          </cell>
          <cell r="J143">
            <v>0</v>
          </cell>
          <cell r="K143">
            <v>44967</v>
          </cell>
        </row>
        <row r="144">
          <cell r="F144">
            <v>1629</v>
          </cell>
          <cell r="G144">
            <v>-9441314</v>
          </cell>
          <cell r="H144">
            <v>44978</v>
          </cell>
          <cell r="I144">
            <v>0</v>
          </cell>
          <cell r="J144">
            <v>0</v>
          </cell>
          <cell r="K144">
            <v>44981</v>
          </cell>
        </row>
        <row r="145">
          <cell r="F145">
            <v>6568</v>
          </cell>
          <cell r="G145">
            <v>-977782</v>
          </cell>
          <cell r="H145">
            <v>44959</v>
          </cell>
          <cell r="I145">
            <v>0</v>
          </cell>
          <cell r="J145">
            <v>0</v>
          </cell>
          <cell r="K145">
            <v>44981</v>
          </cell>
        </row>
        <row r="146">
          <cell r="F146">
            <v>6567</v>
          </cell>
          <cell r="G146">
            <v>-3911127</v>
          </cell>
          <cell r="H146">
            <v>44959</v>
          </cell>
          <cell r="I146">
            <v>0</v>
          </cell>
          <cell r="J146">
            <v>0</v>
          </cell>
          <cell r="K146">
            <v>44981</v>
          </cell>
        </row>
        <row r="147">
          <cell r="F147">
            <v>6566</v>
          </cell>
          <cell r="G147">
            <v>-6844473</v>
          </cell>
          <cell r="H147">
            <v>44959</v>
          </cell>
          <cell r="I147">
            <v>0</v>
          </cell>
          <cell r="J147">
            <v>0</v>
          </cell>
          <cell r="K147">
            <v>44981</v>
          </cell>
        </row>
        <row r="148">
          <cell r="F148">
            <v>6565</v>
          </cell>
          <cell r="G148">
            <v>-4400019</v>
          </cell>
          <cell r="H148">
            <v>44959</v>
          </cell>
          <cell r="I148">
            <v>0</v>
          </cell>
          <cell r="J148">
            <v>0</v>
          </cell>
          <cell r="K148">
            <v>44981</v>
          </cell>
        </row>
        <row r="149">
          <cell r="F149">
            <v>6564</v>
          </cell>
          <cell r="G149">
            <v>-10364488</v>
          </cell>
          <cell r="H149">
            <v>44959</v>
          </cell>
          <cell r="I149">
            <v>0</v>
          </cell>
          <cell r="J149">
            <v>0</v>
          </cell>
          <cell r="K149">
            <v>44981</v>
          </cell>
        </row>
        <row r="150">
          <cell r="F150">
            <v>6563</v>
          </cell>
          <cell r="G150">
            <v>-1955564</v>
          </cell>
          <cell r="H150">
            <v>44959</v>
          </cell>
          <cell r="I150">
            <v>0</v>
          </cell>
          <cell r="J150">
            <v>0</v>
          </cell>
          <cell r="K150">
            <v>44981</v>
          </cell>
        </row>
        <row r="151">
          <cell r="F151">
            <v>2123</v>
          </cell>
          <cell r="G151">
            <v>14398439</v>
          </cell>
          <cell r="H151">
            <v>44943</v>
          </cell>
          <cell r="I151">
            <v>0</v>
          </cell>
          <cell r="J151">
            <v>0</v>
          </cell>
          <cell r="K151">
            <v>44981</v>
          </cell>
        </row>
        <row r="152">
          <cell r="F152">
            <v>2122</v>
          </cell>
          <cell r="G152">
            <v>5607360</v>
          </cell>
          <cell r="H152">
            <v>44942</v>
          </cell>
          <cell r="I152">
            <v>0</v>
          </cell>
          <cell r="J152">
            <v>0</v>
          </cell>
          <cell r="K152">
            <v>44981</v>
          </cell>
        </row>
        <row r="153">
          <cell r="F153">
            <v>1472</v>
          </cell>
          <cell r="G153">
            <v>15644211</v>
          </cell>
          <cell r="H153">
            <v>44937</v>
          </cell>
          <cell r="I153">
            <v>0</v>
          </cell>
          <cell r="J153">
            <v>0</v>
          </cell>
          <cell r="K153">
            <v>44981</v>
          </cell>
        </row>
        <row r="154">
          <cell r="F154">
            <v>644</v>
          </cell>
          <cell r="G154">
            <v>1978900</v>
          </cell>
          <cell r="H154">
            <v>44929</v>
          </cell>
          <cell r="I154">
            <v>0</v>
          </cell>
          <cell r="J154">
            <v>0</v>
          </cell>
          <cell r="K154">
            <v>44981</v>
          </cell>
        </row>
        <row r="155">
          <cell r="F155">
            <v>1398</v>
          </cell>
          <cell r="G155">
            <v>37402805</v>
          </cell>
          <cell r="H155">
            <v>44936</v>
          </cell>
          <cell r="I155">
            <v>0</v>
          </cell>
          <cell r="J155">
            <v>0</v>
          </cell>
          <cell r="K155">
            <v>44981</v>
          </cell>
        </row>
        <row r="156">
          <cell r="F156">
            <v>834</v>
          </cell>
          <cell r="G156">
            <v>7130387</v>
          </cell>
          <cell r="H156">
            <v>44935</v>
          </cell>
          <cell r="I156">
            <v>0</v>
          </cell>
          <cell r="J156">
            <v>0</v>
          </cell>
          <cell r="K156">
            <v>44981</v>
          </cell>
        </row>
        <row r="157">
          <cell r="F157">
            <v>2118</v>
          </cell>
          <cell r="G157">
            <v>9021870</v>
          </cell>
          <cell r="H157">
            <v>44946</v>
          </cell>
          <cell r="I157">
            <v>0</v>
          </cell>
          <cell r="J157">
            <v>0</v>
          </cell>
          <cell r="K157">
            <v>44981</v>
          </cell>
        </row>
        <row r="158">
          <cell r="F158">
            <v>1483</v>
          </cell>
          <cell r="G158">
            <v>575476</v>
          </cell>
          <cell r="H158">
            <v>44942</v>
          </cell>
          <cell r="I158">
            <v>0</v>
          </cell>
          <cell r="J158">
            <v>0</v>
          </cell>
          <cell r="K158">
            <v>44981</v>
          </cell>
        </row>
        <row r="159">
          <cell r="F159">
            <v>1481</v>
          </cell>
          <cell r="G159">
            <v>3738240</v>
          </cell>
          <cell r="H159">
            <v>44942</v>
          </cell>
          <cell r="I159">
            <v>0</v>
          </cell>
          <cell r="J159">
            <v>0</v>
          </cell>
          <cell r="K159">
            <v>44981</v>
          </cell>
        </row>
        <row r="160">
          <cell r="F160">
            <v>2119</v>
          </cell>
          <cell r="G160">
            <v>7350112</v>
          </cell>
          <cell r="H160">
            <v>44944</v>
          </cell>
          <cell r="I160">
            <v>0</v>
          </cell>
          <cell r="J160">
            <v>0</v>
          </cell>
          <cell r="K160">
            <v>44981</v>
          </cell>
        </row>
        <row r="161">
          <cell r="F161">
            <v>1474</v>
          </cell>
          <cell r="G161">
            <v>4744894</v>
          </cell>
          <cell r="H161">
            <v>44937</v>
          </cell>
          <cell r="I161">
            <v>0</v>
          </cell>
          <cell r="J161">
            <v>0</v>
          </cell>
          <cell r="K161">
            <v>44981</v>
          </cell>
        </row>
        <row r="162">
          <cell r="F162">
            <v>1397</v>
          </cell>
          <cell r="G162">
            <v>12404678</v>
          </cell>
          <cell r="H162">
            <v>44936</v>
          </cell>
          <cell r="I162">
            <v>0</v>
          </cell>
          <cell r="J162">
            <v>0</v>
          </cell>
          <cell r="K162">
            <v>44981</v>
          </cell>
        </row>
        <row r="163">
          <cell r="F163">
            <v>1475</v>
          </cell>
          <cell r="G163">
            <v>6059284</v>
          </cell>
          <cell r="H163">
            <v>44937</v>
          </cell>
          <cell r="I163">
            <v>0</v>
          </cell>
          <cell r="J163">
            <v>0</v>
          </cell>
          <cell r="K163">
            <v>44981</v>
          </cell>
        </row>
        <row r="164">
          <cell r="F164">
            <v>831</v>
          </cell>
          <cell r="G164">
            <v>1615482</v>
          </cell>
          <cell r="H164">
            <v>44933</v>
          </cell>
          <cell r="I164">
            <v>0</v>
          </cell>
          <cell r="J164">
            <v>0</v>
          </cell>
          <cell r="K164">
            <v>44981</v>
          </cell>
        </row>
        <row r="165">
          <cell r="F165">
            <v>2120</v>
          </cell>
          <cell r="G165">
            <v>1550252</v>
          </cell>
          <cell r="H165">
            <v>44944</v>
          </cell>
          <cell r="I165">
            <v>0</v>
          </cell>
          <cell r="J165">
            <v>0</v>
          </cell>
          <cell r="K165">
            <v>44981</v>
          </cell>
        </row>
        <row r="166">
          <cell r="F166">
            <v>830</v>
          </cell>
          <cell r="G166">
            <v>4103946</v>
          </cell>
          <cell r="H166">
            <v>44933</v>
          </cell>
          <cell r="I166">
            <v>0</v>
          </cell>
          <cell r="J166">
            <v>0</v>
          </cell>
          <cell r="K166">
            <v>44981</v>
          </cell>
        </row>
        <row r="167">
          <cell r="F167">
            <v>1479</v>
          </cell>
          <cell r="G167">
            <v>331199</v>
          </cell>
          <cell r="H167">
            <v>44940</v>
          </cell>
          <cell r="I167">
            <v>0</v>
          </cell>
          <cell r="J167">
            <v>0</v>
          </cell>
          <cell r="K167">
            <v>44981</v>
          </cell>
        </row>
        <row r="168">
          <cell r="F168">
            <v>1478</v>
          </cell>
          <cell r="G168">
            <v>2457950</v>
          </cell>
          <cell r="H168">
            <v>44942</v>
          </cell>
          <cell r="I168">
            <v>0</v>
          </cell>
          <cell r="J168">
            <v>0</v>
          </cell>
          <cell r="K168">
            <v>44981</v>
          </cell>
        </row>
        <row r="169">
          <cell r="F169">
            <v>829</v>
          </cell>
          <cell r="G169">
            <v>276001</v>
          </cell>
          <cell r="H169">
            <v>44933</v>
          </cell>
          <cell r="I169">
            <v>0</v>
          </cell>
          <cell r="J169">
            <v>0</v>
          </cell>
          <cell r="K169">
            <v>44981</v>
          </cell>
        </row>
        <row r="170">
          <cell r="F170">
            <v>1473</v>
          </cell>
          <cell r="G170">
            <v>15654122</v>
          </cell>
          <cell r="H170">
            <v>44937</v>
          </cell>
          <cell r="I170">
            <v>0</v>
          </cell>
          <cell r="J170">
            <v>0</v>
          </cell>
          <cell r="K170">
            <v>44981</v>
          </cell>
        </row>
        <row r="171">
          <cell r="F171">
            <v>2132</v>
          </cell>
          <cell r="G171">
            <v>4058758</v>
          </cell>
          <cell r="H171">
            <v>44940</v>
          </cell>
          <cell r="I171">
            <v>0</v>
          </cell>
          <cell r="J171">
            <v>0</v>
          </cell>
          <cell r="K171">
            <v>44981</v>
          </cell>
        </row>
        <row r="172">
          <cell r="F172">
            <v>55509</v>
          </cell>
          <cell r="G172">
            <v>3166155</v>
          </cell>
          <cell r="H172">
            <v>44904</v>
          </cell>
          <cell r="I172">
            <v>0</v>
          </cell>
          <cell r="J172">
            <v>0</v>
          </cell>
          <cell r="K172">
            <v>44995</v>
          </cell>
        </row>
        <row r="173">
          <cell r="F173">
            <v>846</v>
          </cell>
          <cell r="G173">
            <v>3883418</v>
          </cell>
          <cell r="H173">
            <v>44910</v>
          </cell>
          <cell r="I173">
            <v>0</v>
          </cell>
          <cell r="J173">
            <v>0</v>
          </cell>
          <cell r="K173">
            <v>44995</v>
          </cell>
        </row>
        <row r="174">
          <cell r="F174">
            <v>57173</v>
          </cell>
          <cell r="G174">
            <v>8671563</v>
          </cell>
          <cell r="H174">
            <v>44920</v>
          </cell>
          <cell r="I174">
            <v>0</v>
          </cell>
          <cell r="J174">
            <v>0</v>
          </cell>
          <cell r="K174">
            <v>44995</v>
          </cell>
        </row>
        <row r="175">
          <cell r="F175">
            <v>851</v>
          </cell>
          <cell r="G175">
            <v>3227565</v>
          </cell>
          <cell r="H175">
            <v>44910</v>
          </cell>
          <cell r="I175">
            <v>0</v>
          </cell>
          <cell r="J175">
            <v>0</v>
          </cell>
          <cell r="K175">
            <v>44995</v>
          </cell>
        </row>
        <row r="176">
          <cell r="F176">
            <v>840</v>
          </cell>
          <cell r="G176">
            <v>7476480</v>
          </cell>
          <cell r="H176">
            <v>44910</v>
          </cell>
          <cell r="I176">
            <v>0</v>
          </cell>
          <cell r="J176">
            <v>0</v>
          </cell>
          <cell r="K176">
            <v>44995</v>
          </cell>
        </row>
        <row r="177">
          <cell r="F177">
            <v>847</v>
          </cell>
          <cell r="G177">
            <v>4886552</v>
          </cell>
          <cell r="H177">
            <v>44911</v>
          </cell>
          <cell r="I177">
            <v>0</v>
          </cell>
          <cell r="J177">
            <v>0</v>
          </cell>
          <cell r="K177">
            <v>44995</v>
          </cell>
        </row>
        <row r="178">
          <cell r="F178">
            <v>845</v>
          </cell>
          <cell r="G178">
            <v>3664914</v>
          </cell>
          <cell r="H178">
            <v>44911</v>
          </cell>
          <cell r="I178">
            <v>0</v>
          </cell>
          <cell r="J178">
            <v>0</v>
          </cell>
          <cell r="K178">
            <v>44995</v>
          </cell>
        </row>
        <row r="179">
          <cell r="F179">
            <v>841</v>
          </cell>
          <cell r="G179">
            <v>3664914</v>
          </cell>
          <cell r="H179">
            <v>44908</v>
          </cell>
          <cell r="I179">
            <v>0</v>
          </cell>
          <cell r="J179">
            <v>0</v>
          </cell>
          <cell r="K179">
            <v>44995</v>
          </cell>
        </row>
        <row r="180">
          <cell r="F180">
            <v>839</v>
          </cell>
          <cell r="G180">
            <v>1428471</v>
          </cell>
          <cell r="H180">
            <v>44908</v>
          </cell>
          <cell r="I180">
            <v>0</v>
          </cell>
          <cell r="J180">
            <v>0</v>
          </cell>
          <cell r="K180">
            <v>44995</v>
          </cell>
        </row>
        <row r="181">
          <cell r="F181">
            <v>55515</v>
          </cell>
          <cell r="G181">
            <v>588060</v>
          </cell>
          <cell r="H181">
            <v>44908</v>
          </cell>
          <cell r="I181">
            <v>0</v>
          </cell>
          <cell r="J181">
            <v>0</v>
          </cell>
          <cell r="K181">
            <v>44995</v>
          </cell>
        </row>
        <row r="182">
          <cell r="F182">
            <v>842</v>
          </cell>
          <cell r="G182">
            <v>2452428</v>
          </cell>
          <cell r="H182">
            <v>44909</v>
          </cell>
          <cell r="I182">
            <v>0</v>
          </cell>
          <cell r="J182">
            <v>0</v>
          </cell>
          <cell r="K182">
            <v>44995</v>
          </cell>
        </row>
        <row r="183">
          <cell r="F183">
            <v>843</v>
          </cell>
          <cell r="G183">
            <v>2226532</v>
          </cell>
          <cell r="H183">
            <v>44909</v>
          </cell>
          <cell r="I183">
            <v>0</v>
          </cell>
          <cell r="J183">
            <v>0</v>
          </cell>
          <cell r="K183">
            <v>44995</v>
          </cell>
        </row>
        <row r="184">
          <cell r="F184">
            <v>56831</v>
          </cell>
          <cell r="G184">
            <v>1597023</v>
          </cell>
          <cell r="H184">
            <v>44919</v>
          </cell>
          <cell r="I184">
            <v>0</v>
          </cell>
          <cell r="J184">
            <v>0</v>
          </cell>
          <cell r="K184">
            <v>44995</v>
          </cell>
        </row>
        <row r="185">
          <cell r="F185">
            <v>1476</v>
          </cell>
          <cell r="G185">
            <v>13249500</v>
          </cell>
          <cell r="H185">
            <v>44956</v>
          </cell>
          <cell r="I185">
            <v>0</v>
          </cell>
          <cell r="J185">
            <v>0</v>
          </cell>
          <cell r="K185">
            <v>44995</v>
          </cell>
        </row>
        <row r="186">
          <cell r="F186">
            <v>2353</v>
          </cell>
          <cell r="G186">
            <v>-3193732</v>
          </cell>
          <cell r="H186">
            <v>45002</v>
          </cell>
          <cell r="I186">
            <v>0</v>
          </cell>
          <cell r="J186">
            <v>0</v>
          </cell>
          <cell r="K186">
            <v>45009</v>
          </cell>
        </row>
        <row r="187">
          <cell r="F187">
            <v>2139</v>
          </cell>
          <cell r="G187">
            <v>15094772</v>
          </cell>
          <cell r="H187">
            <v>44939</v>
          </cell>
          <cell r="I187">
            <v>0</v>
          </cell>
          <cell r="J187">
            <v>0</v>
          </cell>
          <cell r="K187">
            <v>45009</v>
          </cell>
        </row>
        <row r="188">
          <cell r="F188">
            <v>3849</v>
          </cell>
          <cell r="G188">
            <v>7924246</v>
          </cell>
          <cell r="H188">
            <v>44965</v>
          </cell>
          <cell r="I188">
            <v>0</v>
          </cell>
          <cell r="J188">
            <v>0</v>
          </cell>
          <cell r="K188">
            <v>45009</v>
          </cell>
        </row>
        <row r="189">
          <cell r="F189">
            <v>10970</v>
          </cell>
          <cell r="G189">
            <v>-894659</v>
          </cell>
          <cell r="H189">
            <v>44991</v>
          </cell>
          <cell r="I189">
            <v>0</v>
          </cell>
          <cell r="J189">
            <v>0</v>
          </cell>
          <cell r="K189">
            <v>45009</v>
          </cell>
        </row>
        <row r="190">
          <cell r="F190">
            <v>10969</v>
          </cell>
          <cell r="G190">
            <v>-3578633</v>
          </cell>
          <cell r="H190">
            <v>44991</v>
          </cell>
          <cell r="I190">
            <v>0</v>
          </cell>
          <cell r="J190">
            <v>0</v>
          </cell>
          <cell r="K190">
            <v>45009</v>
          </cell>
        </row>
        <row r="191">
          <cell r="F191">
            <v>3850</v>
          </cell>
          <cell r="G191">
            <v>14403191</v>
          </cell>
          <cell r="H191">
            <v>44965</v>
          </cell>
          <cell r="I191">
            <v>0</v>
          </cell>
          <cell r="J191">
            <v>0</v>
          </cell>
          <cell r="K191">
            <v>45009</v>
          </cell>
        </row>
        <row r="192">
          <cell r="F192">
            <v>10967</v>
          </cell>
          <cell r="G192">
            <v>-4025963</v>
          </cell>
          <cell r="H192">
            <v>44991</v>
          </cell>
          <cell r="I192">
            <v>0</v>
          </cell>
          <cell r="J192">
            <v>0</v>
          </cell>
          <cell r="K192">
            <v>45009</v>
          </cell>
        </row>
        <row r="193">
          <cell r="F193">
            <v>10966</v>
          </cell>
          <cell r="G193">
            <v>-9483379</v>
          </cell>
          <cell r="H193">
            <v>44991</v>
          </cell>
          <cell r="I193">
            <v>0</v>
          </cell>
          <cell r="J193">
            <v>0</v>
          </cell>
          <cell r="K193">
            <v>45009</v>
          </cell>
        </row>
        <row r="194">
          <cell r="F194">
            <v>10965</v>
          </cell>
          <cell r="G194">
            <v>-1789317</v>
          </cell>
          <cell r="H194">
            <v>44991</v>
          </cell>
          <cell r="I194">
            <v>0</v>
          </cell>
          <cell r="J194">
            <v>0</v>
          </cell>
          <cell r="K194">
            <v>45009</v>
          </cell>
        </row>
        <row r="195">
          <cell r="F195">
            <v>490</v>
          </cell>
          <cell r="G195">
            <v>-4831687</v>
          </cell>
          <cell r="H195">
            <v>44973</v>
          </cell>
          <cell r="I195">
            <v>0</v>
          </cell>
          <cell r="J195">
            <v>0</v>
          </cell>
          <cell r="K195">
            <v>45009</v>
          </cell>
        </row>
        <row r="196">
          <cell r="F196">
            <v>462</v>
          </cell>
          <cell r="G196">
            <v>-1856085</v>
          </cell>
          <cell r="H196">
            <v>44988</v>
          </cell>
          <cell r="I196">
            <v>0</v>
          </cell>
          <cell r="J196">
            <v>0</v>
          </cell>
          <cell r="K196">
            <v>45009</v>
          </cell>
        </row>
        <row r="197">
          <cell r="F197">
            <v>10968</v>
          </cell>
          <cell r="G197">
            <v>-6262609</v>
          </cell>
          <cell r="H197">
            <v>44991</v>
          </cell>
          <cell r="I197">
            <v>0</v>
          </cell>
          <cell r="J197">
            <v>0</v>
          </cell>
          <cell r="K197">
            <v>45009</v>
          </cell>
        </row>
        <row r="198">
          <cell r="F198">
            <v>3902</v>
          </cell>
          <cell r="G198">
            <v>16235032</v>
          </cell>
          <cell r="H198">
            <v>44966</v>
          </cell>
          <cell r="I198">
            <v>0</v>
          </cell>
          <cell r="J198">
            <v>0</v>
          </cell>
          <cell r="K198">
            <v>45009</v>
          </cell>
        </row>
        <row r="199">
          <cell r="F199">
            <v>3903</v>
          </cell>
          <cell r="G199">
            <v>4511364</v>
          </cell>
          <cell r="H199">
            <v>44966</v>
          </cell>
          <cell r="I199">
            <v>0</v>
          </cell>
          <cell r="J199">
            <v>0</v>
          </cell>
          <cell r="K199">
            <v>45009</v>
          </cell>
        </row>
        <row r="200">
          <cell r="F200">
            <v>73</v>
          </cell>
          <cell r="G200">
            <v>-452067</v>
          </cell>
          <cell r="H200">
            <v>44966</v>
          </cell>
          <cell r="I200">
            <v>0</v>
          </cell>
          <cell r="J200">
            <v>0</v>
          </cell>
          <cell r="K200">
            <v>45009</v>
          </cell>
        </row>
        <row r="201">
          <cell r="F201">
            <v>3901</v>
          </cell>
          <cell r="G201">
            <v>11705793</v>
          </cell>
          <cell r="H201">
            <v>44966</v>
          </cell>
          <cell r="I201">
            <v>0</v>
          </cell>
          <cell r="J201">
            <v>0</v>
          </cell>
          <cell r="K201">
            <v>45009</v>
          </cell>
        </row>
        <row r="202">
          <cell r="F202">
            <v>3904</v>
          </cell>
          <cell r="G202">
            <v>10523106</v>
          </cell>
          <cell r="H202">
            <v>44966</v>
          </cell>
          <cell r="I202">
            <v>0</v>
          </cell>
          <cell r="J202">
            <v>0</v>
          </cell>
          <cell r="K202">
            <v>45009</v>
          </cell>
        </row>
        <row r="203">
          <cell r="F203">
            <v>8650</v>
          </cell>
          <cell r="G203">
            <v>552002</v>
          </cell>
          <cell r="H203">
            <v>44974</v>
          </cell>
          <cell r="I203">
            <v>0</v>
          </cell>
          <cell r="J203">
            <v>0</v>
          </cell>
          <cell r="K203">
            <v>45009</v>
          </cell>
        </row>
        <row r="204">
          <cell r="F204">
            <v>61</v>
          </cell>
          <cell r="G204">
            <v>-5699953</v>
          </cell>
          <cell r="H204">
            <v>44989</v>
          </cell>
          <cell r="I204">
            <v>0</v>
          </cell>
          <cell r="J204">
            <v>0</v>
          </cell>
          <cell r="K204">
            <v>45009</v>
          </cell>
        </row>
        <row r="205">
          <cell r="F205">
            <v>8666</v>
          </cell>
          <cell r="G205">
            <v>3708595</v>
          </cell>
          <cell r="H205">
            <v>44972</v>
          </cell>
          <cell r="I205">
            <v>0</v>
          </cell>
          <cell r="J205">
            <v>0</v>
          </cell>
          <cell r="K205">
            <v>45009</v>
          </cell>
        </row>
        <row r="206">
          <cell r="F206">
            <v>2135</v>
          </cell>
          <cell r="G206">
            <v>4715370</v>
          </cell>
          <cell r="H206">
            <v>44938</v>
          </cell>
          <cell r="I206">
            <v>0</v>
          </cell>
          <cell r="J206">
            <v>0</v>
          </cell>
          <cell r="K206">
            <v>45009</v>
          </cell>
        </row>
        <row r="207">
          <cell r="F207">
            <v>25</v>
          </cell>
          <cell r="G207">
            <v>-900094</v>
          </cell>
          <cell r="H207">
            <v>44939</v>
          </cell>
          <cell r="I207">
            <v>0</v>
          </cell>
          <cell r="J207">
            <v>0</v>
          </cell>
          <cell r="K207">
            <v>45009</v>
          </cell>
        </row>
        <row r="208">
          <cell r="F208">
            <v>39</v>
          </cell>
          <cell r="G208">
            <v>-2482351</v>
          </cell>
          <cell r="H208">
            <v>44928</v>
          </cell>
          <cell r="I208">
            <v>0</v>
          </cell>
          <cell r="J208">
            <v>0</v>
          </cell>
          <cell r="K208">
            <v>45009</v>
          </cell>
        </row>
        <row r="209">
          <cell r="F209">
            <v>98</v>
          </cell>
          <cell r="G209">
            <v>-1197900</v>
          </cell>
          <cell r="H209">
            <v>44996</v>
          </cell>
          <cell r="I209">
            <v>0</v>
          </cell>
          <cell r="J209">
            <v>0</v>
          </cell>
          <cell r="K209">
            <v>45009</v>
          </cell>
        </row>
        <row r="210">
          <cell r="F210">
            <v>3520</v>
          </cell>
          <cell r="G210">
            <v>2619452</v>
          </cell>
          <cell r="H210">
            <v>44964</v>
          </cell>
          <cell r="I210">
            <v>0</v>
          </cell>
          <cell r="J210">
            <v>0</v>
          </cell>
          <cell r="K210">
            <v>45009</v>
          </cell>
        </row>
        <row r="211">
          <cell r="F211">
            <v>8656</v>
          </cell>
          <cell r="G211">
            <v>1221638</v>
          </cell>
          <cell r="H211">
            <v>44974</v>
          </cell>
          <cell r="I211">
            <v>0</v>
          </cell>
          <cell r="J211">
            <v>0</v>
          </cell>
          <cell r="K211">
            <v>45009</v>
          </cell>
        </row>
        <row r="212">
          <cell r="F212">
            <v>75</v>
          </cell>
          <cell r="G212">
            <v>-261945</v>
          </cell>
          <cell r="H212">
            <v>44998</v>
          </cell>
          <cell r="I212">
            <v>0</v>
          </cell>
          <cell r="J212">
            <v>0</v>
          </cell>
          <cell r="K212">
            <v>45009</v>
          </cell>
        </row>
        <row r="213">
          <cell r="F213">
            <v>78</v>
          </cell>
          <cell r="G213">
            <v>-3825957</v>
          </cell>
          <cell r="H213">
            <v>44977</v>
          </cell>
          <cell r="I213">
            <v>0</v>
          </cell>
          <cell r="J213">
            <v>0</v>
          </cell>
          <cell r="K213">
            <v>45009</v>
          </cell>
        </row>
        <row r="214">
          <cell r="F214">
            <v>108</v>
          </cell>
          <cell r="G214">
            <v>-704781</v>
          </cell>
          <cell r="H214">
            <v>44989</v>
          </cell>
          <cell r="I214">
            <v>0</v>
          </cell>
          <cell r="J214">
            <v>0</v>
          </cell>
          <cell r="K214">
            <v>45009</v>
          </cell>
        </row>
        <row r="215">
          <cell r="F215">
            <v>145</v>
          </cell>
          <cell r="G215">
            <v>-373824</v>
          </cell>
          <cell r="H215">
            <v>44968</v>
          </cell>
          <cell r="I215">
            <v>0</v>
          </cell>
          <cell r="J215">
            <v>0</v>
          </cell>
          <cell r="K215">
            <v>45009</v>
          </cell>
        </row>
        <row r="216">
          <cell r="F216">
            <v>149</v>
          </cell>
          <cell r="G216">
            <v>-1002364</v>
          </cell>
          <cell r="H216">
            <v>44972</v>
          </cell>
          <cell r="I216">
            <v>0</v>
          </cell>
          <cell r="J216">
            <v>0</v>
          </cell>
          <cell r="K216">
            <v>45009</v>
          </cell>
        </row>
        <row r="217">
          <cell r="F217">
            <v>38</v>
          </cell>
          <cell r="G217">
            <v>-200473</v>
          </cell>
          <cell r="H217">
            <v>44940</v>
          </cell>
          <cell r="I217">
            <v>0</v>
          </cell>
          <cell r="J217">
            <v>0</v>
          </cell>
          <cell r="K217">
            <v>45009</v>
          </cell>
        </row>
        <row r="218">
          <cell r="F218">
            <v>23</v>
          </cell>
          <cell r="G218">
            <v>-1229644</v>
          </cell>
          <cell r="H218">
            <v>44926</v>
          </cell>
          <cell r="I218">
            <v>0</v>
          </cell>
          <cell r="J218">
            <v>0</v>
          </cell>
          <cell r="K218">
            <v>45009</v>
          </cell>
        </row>
        <row r="219">
          <cell r="F219">
            <v>21</v>
          </cell>
          <cell r="G219">
            <v>-83308</v>
          </cell>
          <cell r="H219">
            <v>44926</v>
          </cell>
          <cell r="I219">
            <v>0</v>
          </cell>
          <cell r="J219">
            <v>0</v>
          </cell>
          <cell r="K219">
            <v>45009</v>
          </cell>
        </row>
        <row r="220">
          <cell r="F220">
            <v>3909</v>
          </cell>
          <cell r="G220">
            <v>7899848</v>
          </cell>
          <cell r="H220">
            <v>44970</v>
          </cell>
          <cell r="I220">
            <v>0</v>
          </cell>
          <cell r="J220">
            <v>0</v>
          </cell>
          <cell r="K220">
            <v>45009</v>
          </cell>
        </row>
        <row r="221">
          <cell r="F221">
            <v>3519</v>
          </cell>
          <cell r="G221">
            <v>20171932</v>
          </cell>
          <cell r="H221">
            <v>44965</v>
          </cell>
          <cell r="I221">
            <v>0</v>
          </cell>
          <cell r="J221">
            <v>0</v>
          </cell>
          <cell r="K221">
            <v>45009</v>
          </cell>
        </row>
        <row r="222">
          <cell r="F222">
            <v>8649</v>
          </cell>
          <cell r="G222">
            <v>7815082</v>
          </cell>
          <cell r="H222">
            <v>44974</v>
          </cell>
          <cell r="I222">
            <v>0</v>
          </cell>
          <cell r="J222">
            <v>0</v>
          </cell>
          <cell r="K222">
            <v>45009</v>
          </cell>
        </row>
        <row r="223">
          <cell r="F223">
            <v>3521</v>
          </cell>
          <cell r="G223">
            <v>1104004</v>
          </cell>
          <cell r="H223">
            <v>44964</v>
          </cell>
          <cell r="I223">
            <v>0</v>
          </cell>
          <cell r="J223">
            <v>0</v>
          </cell>
          <cell r="K223">
            <v>45009</v>
          </cell>
        </row>
        <row r="224">
          <cell r="F224">
            <v>3522</v>
          </cell>
          <cell r="G224">
            <v>4536290</v>
          </cell>
          <cell r="H224">
            <v>44964</v>
          </cell>
          <cell r="I224">
            <v>0</v>
          </cell>
          <cell r="J224">
            <v>0</v>
          </cell>
          <cell r="K224">
            <v>45009</v>
          </cell>
        </row>
        <row r="225">
          <cell r="F225">
            <v>56</v>
          </cell>
          <cell r="G225">
            <v>-5608898</v>
          </cell>
          <cell r="H225">
            <v>44992</v>
          </cell>
          <cell r="I225">
            <v>0</v>
          </cell>
          <cell r="J225">
            <v>0</v>
          </cell>
          <cell r="K225">
            <v>45009</v>
          </cell>
        </row>
        <row r="226">
          <cell r="F226" t="str">
            <v>25a</v>
          </cell>
          <cell r="G226">
            <v>-2435144</v>
          </cell>
          <cell r="H226">
            <v>44933</v>
          </cell>
          <cell r="I226">
            <v>0</v>
          </cell>
          <cell r="J226">
            <v>0</v>
          </cell>
          <cell r="K226">
            <v>45009</v>
          </cell>
        </row>
        <row r="227">
          <cell r="F227">
            <v>76</v>
          </cell>
          <cell r="G227">
            <v>-2962190</v>
          </cell>
          <cell r="H227">
            <v>45003</v>
          </cell>
          <cell r="I227">
            <v>0</v>
          </cell>
          <cell r="J227">
            <v>0</v>
          </cell>
          <cell r="K227">
            <v>45009</v>
          </cell>
        </row>
        <row r="228">
          <cell r="F228">
            <v>18</v>
          </cell>
          <cell r="G228">
            <v>-237245</v>
          </cell>
          <cell r="H228">
            <v>44946</v>
          </cell>
          <cell r="I228">
            <v>0</v>
          </cell>
          <cell r="J228">
            <v>0</v>
          </cell>
          <cell r="K228">
            <v>45009</v>
          </cell>
        </row>
        <row r="229">
          <cell r="F229" t="str">
            <v>80a</v>
          </cell>
          <cell r="G229">
            <v>-3046797</v>
          </cell>
          <cell r="H229">
            <v>44994</v>
          </cell>
          <cell r="I229">
            <v>0</v>
          </cell>
          <cell r="J229">
            <v>0</v>
          </cell>
          <cell r="K229">
            <v>45009</v>
          </cell>
        </row>
        <row r="230">
          <cell r="F230">
            <v>3908</v>
          </cell>
          <cell r="G230">
            <v>5732573</v>
          </cell>
          <cell r="H230">
            <v>44968</v>
          </cell>
          <cell r="I230">
            <v>0</v>
          </cell>
          <cell r="J230">
            <v>0</v>
          </cell>
          <cell r="K230">
            <v>45009</v>
          </cell>
        </row>
        <row r="231">
          <cell r="F231">
            <v>8653</v>
          </cell>
          <cell r="G231">
            <v>1682824</v>
          </cell>
          <cell r="H231">
            <v>44974</v>
          </cell>
          <cell r="I231">
            <v>0</v>
          </cell>
          <cell r="J231">
            <v>0</v>
          </cell>
          <cell r="K231">
            <v>45009</v>
          </cell>
        </row>
        <row r="232">
          <cell r="F232" t="str">
            <v>56a</v>
          </cell>
          <cell r="G232">
            <v>-1292584</v>
          </cell>
          <cell r="H232">
            <v>44996</v>
          </cell>
          <cell r="I232">
            <v>0</v>
          </cell>
          <cell r="J232">
            <v>0</v>
          </cell>
          <cell r="K232">
            <v>45009</v>
          </cell>
        </row>
        <row r="233">
          <cell r="F233">
            <v>36</v>
          </cell>
          <cell r="G233">
            <v>-673127</v>
          </cell>
          <cell r="H233">
            <v>44928</v>
          </cell>
          <cell r="I233">
            <v>0</v>
          </cell>
          <cell r="J233">
            <v>0</v>
          </cell>
          <cell r="K233">
            <v>45009</v>
          </cell>
        </row>
        <row r="234">
          <cell r="F234">
            <v>8651</v>
          </cell>
          <cell r="G234">
            <v>12795728</v>
          </cell>
          <cell r="H234">
            <v>44974</v>
          </cell>
          <cell r="I234">
            <v>0</v>
          </cell>
          <cell r="J234">
            <v>0</v>
          </cell>
          <cell r="K234">
            <v>45009</v>
          </cell>
        </row>
        <row r="235">
          <cell r="F235">
            <v>52</v>
          </cell>
          <cell r="G235">
            <v>-7652031</v>
          </cell>
          <cell r="H235">
            <v>44978</v>
          </cell>
          <cell r="I235">
            <v>0</v>
          </cell>
          <cell r="J235">
            <v>0</v>
          </cell>
          <cell r="K235">
            <v>45009</v>
          </cell>
        </row>
        <row r="236">
          <cell r="F236" t="str">
            <v>61a</v>
          </cell>
          <cell r="G236">
            <v>-1098075</v>
          </cell>
          <cell r="H236">
            <v>44991</v>
          </cell>
          <cell r="I236">
            <v>0</v>
          </cell>
          <cell r="J236">
            <v>0</v>
          </cell>
          <cell r="K236">
            <v>45009</v>
          </cell>
        </row>
        <row r="237">
          <cell r="F237">
            <v>3907</v>
          </cell>
          <cell r="G237">
            <v>2837120</v>
          </cell>
          <cell r="H237">
            <v>44967</v>
          </cell>
          <cell r="I237">
            <v>0</v>
          </cell>
          <cell r="J237">
            <v>0</v>
          </cell>
          <cell r="K237">
            <v>45009</v>
          </cell>
        </row>
        <row r="238">
          <cell r="F238">
            <v>3906</v>
          </cell>
          <cell r="G238">
            <v>4455671</v>
          </cell>
          <cell r="H238">
            <v>44967</v>
          </cell>
          <cell r="I238">
            <v>0</v>
          </cell>
          <cell r="J238">
            <v>0</v>
          </cell>
          <cell r="K238">
            <v>45009</v>
          </cell>
        </row>
        <row r="239">
          <cell r="F239">
            <v>8665</v>
          </cell>
          <cell r="G239">
            <v>1186229</v>
          </cell>
          <cell r="H239">
            <v>44971</v>
          </cell>
          <cell r="I239">
            <v>0</v>
          </cell>
          <cell r="J239">
            <v>0</v>
          </cell>
          <cell r="K239">
            <v>45009</v>
          </cell>
        </row>
        <row r="240">
          <cell r="F240">
            <v>71</v>
          </cell>
          <cell r="G240">
            <v>-1280056</v>
          </cell>
          <cell r="H240">
            <v>44987</v>
          </cell>
          <cell r="I240">
            <v>0</v>
          </cell>
          <cell r="J240">
            <v>0</v>
          </cell>
          <cell r="K240">
            <v>45009</v>
          </cell>
        </row>
        <row r="241">
          <cell r="F241">
            <v>45</v>
          </cell>
          <cell r="G241">
            <v>-2207986</v>
          </cell>
          <cell r="H241">
            <v>44977</v>
          </cell>
          <cell r="I241">
            <v>0</v>
          </cell>
          <cell r="J241">
            <v>0</v>
          </cell>
          <cell r="K241">
            <v>45009</v>
          </cell>
        </row>
        <row r="242">
          <cell r="F242">
            <v>3905</v>
          </cell>
          <cell r="G242">
            <v>1551220</v>
          </cell>
          <cell r="H242">
            <v>44968</v>
          </cell>
          <cell r="I242">
            <v>0</v>
          </cell>
          <cell r="J242">
            <v>0</v>
          </cell>
          <cell r="K242">
            <v>45009</v>
          </cell>
        </row>
        <row r="243">
          <cell r="F243">
            <v>58</v>
          </cell>
          <cell r="G243">
            <v>-775272</v>
          </cell>
          <cell r="H243">
            <v>44998</v>
          </cell>
          <cell r="I243">
            <v>0</v>
          </cell>
          <cell r="J243">
            <v>0</v>
          </cell>
          <cell r="K243">
            <v>45009</v>
          </cell>
        </row>
        <row r="244">
          <cell r="F244">
            <v>51</v>
          </cell>
          <cell r="G244">
            <v>-560736</v>
          </cell>
          <cell r="H244">
            <v>44989</v>
          </cell>
          <cell r="I244">
            <v>0</v>
          </cell>
          <cell r="J244">
            <v>0</v>
          </cell>
          <cell r="K244">
            <v>45009</v>
          </cell>
        </row>
        <row r="245">
          <cell r="F245">
            <v>41</v>
          </cell>
          <cell r="G245">
            <v>-3782976</v>
          </cell>
          <cell r="H245">
            <v>44956</v>
          </cell>
          <cell r="I245">
            <v>0</v>
          </cell>
          <cell r="J245">
            <v>0</v>
          </cell>
          <cell r="K245">
            <v>45009</v>
          </cell>
        </row>
        <row r="246">
          <cell r="F246">
            <v>50</v>
          </cell>
          <cell r="G246">
            <v>-1320158</v>
          </cell>
          <cell r="H246">
            <v>44989</v>
          </cell>
          <cell r="I246">
            <v>0</v>
          </cell>
          <cell r="J246">
            <v>0</v>
          </cell>
          <cell r="K246">
            <v>45009</v>
          </cell>
        </row>
        <row r="247">
          <cell r="F247">
            <v>3517</v>
          </cell>
          <cell r="G247">
            <v>2050345</v>
          </cell>
          <cell r="H247">
            <v>44964</v>
          </cell>
          <cell r="I247">
            <v>0</v>
          </cell>
          <cell r="J247">
            <v>0</v>
          </cell>
          <cell r="K247">
            <v>45009</v>
          </cell>
        </row>
        <row r="248">
          <cell r="F248">
            <v>3518</v>
          </cell>
          <cell r="G248">
            <v>13081750</v>
          </cell>
          <cell r="H248">
            <v>44964</v>
          </cell>
          <cell r="I248">
            <v>0</v>
          </cell>
          <cell r="J248">
            <v>0</v>
          </cell>
          <cell r="K248">
            <v>45009</v>
          </cell>
        </row>
        <row r="249">
          <cell r="F249">
            <v>683</v>
          </cell>
          <cell r="G249">
            <v>-4409860</v>
          </cell>
          <cell r="H249">
            <v>44988</v>
          </cell>
          <cell r="I249">
            <v>0</v>
          </cell>
          <cell r="J249">
            <v>0</v>
          </cell>
          <cell r="K249">
            <v>45009</v>
          </cell>
        </row>
        <row r="250">
          <cell r="F250">
            <v>104</v>
          </cell>
          <cell r="G250">
            <v>-488655</v>
          </cell>
          <cell r="H250">
            <v>44965</v>
          </cell>
          <cell r="I250">
            <v>0</v>
          </cell>
          <cell r="J250">
            <v>0</v>
          </cell>
          <cell r="K250">
            <v>45009</v>
          </cell>
        </row>
        <row r="251">
          <cell r="F251">
            <v>13163</v>
          </cell>
          <cell r="G251">
            <v>4525994</v>
          </cell>
          <cell r="H251">
            <v>44988</v>
          </cell>
          <cell r="I251">
            <v>0</v>
          </cell>
          <cell r="J251">
            <v>0</v>
          </cell>
          <cell r="K251">
            <v>45026</v>
          </cell>
        </row>
        <row r="252">
          <cell r="F252">
            <v>8648</v>
          </cell>
          <cell r="G252">
            <v>1051127</v>
          </cell>
          <cell r="H252">
            <v>44975</v>
          </cell>
          <cell r="I252">
            <v>0</v>
          </cell>
          <cell r="J252">
            <v>0</v>
          </cell>
          <cell r="K252">
            <v>45026</v>
          </cell>
        </row>
        <row r="253">
          <cell r="F253">
            <v>56889</v>
          </cell>
          <cell r="G253">
            <v>2186055</v>
          </cell>
          <cell r="H253">
            <v>44918</v>
          </cell>
          <cell r="I253">
            <v>0</v>
          </cell>
          <cell r="J253">
            <v>0</v>
          </cell>
          <cell r="K253">
            <v>45026</v>
          </cell>
        </row>
        <row r="254">
          <cell r="F254">
            <v>56890</v>
          </cell>
          <cell r="G254">
            <v>9449501</v>
          </cell>
          <cell r="H254">
            <v>44918</v>
          </cell>
          <cell r="I254">
            <v>0</v>
          </cell>
          <cell r="J254">
            <v>0</v>
          </cell>
          <cell r="K254">
            <v>45026</v>
          </cell>
        </row>
        <row r="255">
          <cell r="F255">
            <v>37950</v>
          </cell>
          <cell r="G255">
            <v>3455017</v>
          </cell>
          <cell r="H255">
            <v>44798</v>
          </cell>
          <cell r="I255">
            <v>0</v>
          </cell>
          <cell r="J255">
            <v>0</v>
          </cell>
          <cell r="K255">
            <v>45026</v>
          </cell>
        </row>
        <row r="256">
          <cell r="F256">
            <v>37915</v>
          </cell>
          <cell r="G256">
            <v>5242363</v>
          </cell>
          <cell r="H256">
            <v>44775</v>
          </cell>
          <cell r="I256">
            <v>0</v>
          </cell>
          <cell r="J256">
            <v>0</v>
          </cell>
          <cell r="K256">
            <v>45026</v>
          </cell>
        </row>
        <row r="257">
          <cell r="F257">
            <v>37681</v>
          </cell>
          <cell r="G257">
            <v>2168348</v>
          </cell>
          <cell r="H257">
            <v>44789</v>
          </cell>
          <cell r="I257">
            <v>0</v>
          </cell>
          <cell r="J257">
            <v>0</v>
          </cell>
          <cell r="K257">
            <v>45026</v>
          </cell>
        </row>
        <row r="258">
          <cell r="F258">
            <v>127</v>
          </cell>
          <cell r="G258">
            <v>-505325</v>
          </cell>
          <cell r="H258">
            <v>45007</v>
          </cell>
          <cell r="I258">
            <v>0</v>
          </cell>
          <cell r="J258">
            <v>0</v>
          </cell>
          <cell r="K258">
            <v>45026</v>
          </cell>
        </row>
        <row r="259">
          <cell r="F259">
            <v>13164</v>
          </cell>
          <cell r="G259">
            <v>828003</v>
          </cell>
          <cell r="H259">
            <v>44984</v>
          </cell>
          <cell r="I259">
            <v>0</v>
          </cell>
          <cell r="J259">
            <v>0</v>
          </cell>
          <cell r="K259">
            <v>45026</v>
          </cell>
        </row>
        <row r="260">
          <cell r="F260">
            <v>13166</v>
          </cell>
          <cell r="G260">
            <v>7267843</v>
          </cell>
          <cell r="H260">
            <v>44982</v>
          </cell>
          <cell r="I260">
            <v>0</v>
          </cell>
          <cell r="J260">
            <v>0</v>
          </cell>
          <cell r="K260">
            <v>45026</v>
          </cell>
        </row>
        <row r="261">
          <cell r="F261">
            <v>13167</v>
          </cell>
          <cell r="G261">
            <v>1221638</v>
          </cell>
          <cell r="H261">
            <v>44982</v>
          </cell>
          <cell r="I261">
            <v>0</v>
          </cell>
          <cell r="J261">
            <v>0</v>
          </cell>
          <cell r="K261">
            <v>45026</v>
          </cell>
        </row>
        <row r="262">
          <cell r="F262">
            <v>14856</v>
          </cell>
          <cell r="G262">
            <v>403876</v>
          </cell>
          <cell r="H262">
            <v>44989</v>
          </cell>
          <cell r="I262">
            <v>0</v>
          </cell>
          <cell r="J262">
            <v>0</v>
          </cell>
          <cell r="K262">
            <v>45026</v>
          </cell>
        </row>
        <row r="263">
          <cell r="F263">
            <v>37673</v>
          </cell>
          <cell r="G263">
            <v>465750</v>
          </cell>
          <cell r="H263">
            <v>44770</v>
          </cell>
          <cell r="I263">
            <v>0</v>
          </cell>
          <cell r="J263">
            <v>0</v>
          </cell>
          <cell r="K263">
            <v>45026</v>
          </cell>
        </row>
        <row r="264">
          <cell r="F264">
            <v>181</v>
          </cell>
          <cell r="G264">
            <v>-161548</v>
          </cell>
          <cell r="H264">
            <v>45016</v>
          </cell>
          <cell r="I264">
            <v>0</v>
          </cell>
          <cell r="J264">
            <v>0</v>
          </cell>
          <cell r="K264">
            <v>45026</v>
          </cell>
        </row>
        <row r="265">
          <cell r="F265">
            <v>8662</v>
          </cell>
          <cell r="G265">
            <v>1179255</v>
          </cell>
          <cell r="H265">
            <v>44978</v>
          </cell>
          <cell r="I265">
            <v>0</v>
          </cell>
          <cell r="J265">
            <v>0</v>
          </cell>
          <cell r="K265">
            <v>45026</v>
          </cell>
        </row>
        <row r="266">
          <cell r="F266">
            <v>185</v>
          </cell>
          <cell r="G266">
            <v>-2531004</v>
          </cell>
          <cell r="H266">
            <v>45017</v>
          </cell>
          <cell r="I266">
            <v>0</v>
          </cell>
          <cell r="J266">
            <v>0</v>
          </cell>
          <cell r="K266">
            <v>45026</v>
          </cell>
        </row>
        <row r="267">
          <cell r="F267">
            <v>8661</v>
          </cell>
          <cell r="G267">
            <v>2358510</v>
          </cell>
          <cell r="H267">
            <v>44981</v>
          </cell>
          <cell r="I267">
            <v>0</v>
          </cell>
          <cell r="J267">
            <v>0</v>
          </cell>
          <cell r="K267">
            <v>45026</v>
          </cell>
        </row>
        <row r="268">
          <cell r="F268">
            <v>57638</v>
          </cell>
          <cell r="G268">
            <v>1880140</v>
          </cell>
          <cell r="H268">
            <v>44928</v>
          </cell>
          <cell r="I268">
            <v>0</v>
          </cell>
          <cell r="J268">
            <v>0</v>
          </cell>
          <cell r="K268">
            <v>45026</v>
          </cell>
        </row>
        <row r="269">
          <cell r="F269">
            <v>8655</v>
          </cell>
          <cell r="G269">
            <v>2880284</v>
          </cell>
          <cell r="H269">
            <v>44977</v>
          </cell>
          <cell r="I269">
            <v>0</v>
          </cell>
          <cell r="J269">
            <v>0</v>
          </cell>
          <cell r="K269">
            <v>45026</v>
          </cell>
        </row>
        <row r="270">
          <cell r="F270">
            <v>80</v>
          </cell>
          <cell r="G270">
            <v>-12511611</v>
          </cell>
          <cell r="H270">
            <v>45015</v>
          </cell>
          <cell r="I270">
            <v>0</v>
          </cell>
          <cell r="J270">
            <v>0</v>
          </cell>
          <cell r="K270">
            <v>45026</v>
          </cell>
        </row>
        <row r="271">
          <cell r="F271">
            <v>8660</v>
          </cell>
          <cell r="G271">
            <v>2443276</v>
          </cell>
          <cell r="H271">
            <v>44979</v>
          </cell>
          <cell r="I271">
            <v>0</v>
          </cell>
          <cell r="J271">
            <v>0</v>
          </cell>
          <cell r="K271">
            <v>45026</v>
          </cell>
        </row>
        <row r="272">
          <cell r="F272">
            <v>8654</v>
          </cell>
          <cell r="G272">
            <v>2837120</v>
          </cell>
          <cell r="H272">
            <v>44975</v>
          </cell>
          <cell r="I272">
            <v>0</v>
          </cell>
          <cell r="J272">
            <v>0</v>
          </cell>
          <cell r="K272">
            <v>45026</v>
          </cell>
        </row>
        <row r="273">
          <cell r="F273">
            <v>13160</v>
          </cell>
          <cell r="G273">
            <v>3230964</v>
          </cell>
          <cell r="H273">
            <v>44986</v>
          </cell>
          <cell r="I273">
            <v>0</v>
          </cell>
          <cell r="J273">
            <v>0</v>
          </cell>
          <cell r="K273">
            <v>45026</v>
          </cell>
        </row>
        <row r="274">
          <cell r="F274">
            <v>150</v>
          </cell>
          <cell r="G274">
            <v>-1346255</v>
          </cell>
          <cell r="H274">
            <v>45016</v>
          </cell>
          <cell r="I274">
            <v>0</v>
          </cell>
          <cell r="J274">
            <v>0</v>
          </cell>
          <cell r="K274">
            <v>45026</v>
          </cell>
        </row>
        <row r="275">
          <cell r="F275">
            <v>126</v>
          </cell>
          <cell r="G275">
            <v>-898425</v>
          </cell>
          <cell r="H275">
            <v>45016</v>
          </cell>
          <cell r="I275">
            <v>0</v>
          </cell>
          <cell r="J275">
            <v>0</v>
          </cell>
          <cell r="K275">
            <v>45026</v>
          </cell>
        </row>
        <row r="276">
          <cell r="F276">
            <v>8659</v>
          </cell>
          <cell r="G276">
            <v>8718886</v>
          </cell>
          <cell r="H276">
            <v>44981</v>
          </cell>
          <cell r="I276">
            <v>0</v>
          </cell>
          <cell r="J276">
            <v>0</v>
          </cell>
          <cell r="K276">
            <v>45026</v>
          </cell>
        </row>
        <row r="277">
          <cell r="F277">
            <v>57645</v>
          </cell>
          <cell r="G277">
            <v>270986</v>
          </cell>
          <cell r="H277">
            <v>44929</v>
          </cell>
          <cell r="I277">
            <v>0</v>
          </cell>
          <cell r="J277">
            <v>0</v>
          </cell>
          <cell r="K277">
            <v>45026</v>
          </cell>
        </row>
        <row r="278">
          <cell r="F278">
            <v>29306</v>
          </cell>
          <cell r="G278">
            <v>1199421</v>
          </cell>
          <cell r="H278">
            <v>44764</v>
          </cell>
          <cell r="I278">
            <v>0</v>
          </cell>
          <cell r="J278">
            <v>0</v>
          </cell>
          <cell r="K278">
            <v>45026</v>
          </cell>
        </row>
        <row r="279">
          <cell r="F279">
            <v>8652</v>
          </cell>
          <cell r="G279">
            <v>299475</v>
          </cell>
          <cell r="H279">
            <v>44977</v>
          </cell>
          <cell r="I279">
            <v>0</v>
          </cell>
          <cell r="J279">
            <v>0</v>
          </cell>
          <cell r="K279">
            <v>45026</v>
          </cell>
        </row>
        <row r="280">
          <cell r="F280">
            <v>8658</v>
          </cell>
          <cell r="G280">
            <v>10019680</v>
          </cell>
          <cell r="H280">
            <v>44982</v>
          </cell>
          <cell r="I280">
            <v>0</v>
          </cell>
          <cell r="J280">
            <v>0</v>
          </cell>
          <cell r="K280">
            <v>45026</v>
          </cell>
        </row>
        <row r="281">
          <cell r="F281">
            <v>57644</v>
          </cell>
          <cell r="G281">
            <v>2186055</v>
          </cell>
          <cell r="H281">
            <v>44929</v>
          </cell>
          <cell r="I281">
            <v>0</v>
          </cell>
          <cell r="J281">
            <v>0</v>
          </cell>
          <cell r="K281">
            <v>45026</v>
          </cell>
        </row>
        <row r="282">
          <cell r="F282">
            <v>8657</v>
          </cell>
          <cell r="G282">
            <v>8198773</v>
          </cell>
          <cell r="H282">
            <v>44980</v>
          </cell>
          <cell r="I282">
            <v>0</v>
          </cell>
          <cell r="J282">
            <v>0</v>
          </cell>
          <cell r="K282">
            <v>45026</v>
          </cell>
        </row>
        <row r="283">
          <cell r="F283">
            <v>29304</v>
          </cell>
          <cell r="G283">
            <v>15430954</v>
          </cell>
          <cell r="H283">
            <v>44762</v>
          </cell>
          <cell r="I283">
            <v>0</v>
          </cell>
          <cell r="J283">
            <v>0</v>
          </cell>
          <cell r="K283">
            <v>45026</v>
          </cell>
        </row>
        <row r="284">
          <cell r="F284">
            <v>14861</v>
          </cell>
          <cell r="G284">
            <v>5421163</v>
          </cell>
          <cell r="H284">
            <v>44988</v>
          </cell>
          <cell r="I284">
            <v>0</v>
          </cell>
          <cell r="J284">
            <v>0</v>
          </cell>
          <cell r="K284">
            <v>45026</v>
          </cell>
        </row>
        <row r="285">
          <cell r="F285">
            <v>47575</v>
          </cell>
          <cell r="G285">
            <v>3718454</v>
          </cell>
          <cell r="H285">
            <v>44765</v>
          </cell>
          <cell r="I285">
            <v>0</v>
          </cell>
          <cell r="J285">
            <v>0</v>
          </cell>
          <cell r="K285">
            <v>45026</v>
          </cell>
        </row>
        <row r="286">
          <cell r="F286">
            <v>16279</v>
          </cell>
          <cell r="G286">
            <v>-1971726</v>
          </cell>
          <cell r="H286">
            <v>45021</v>
          </cell>
          <cell r="I286">
            <v>0</v>
          </cell>
          <cell r="J286">
            <v>0</v>
          </cell>
          <cell r="K286">
            <v>45040</v>
          </cell>
        </row>
        <row r="287">
          <cell r="F287">
            <v>16278</v>
          </cell>
          <cell r="G287">
            <v>-3450521</v>
          </cell>
          <cell r="H287">
            <v>45021</v>
          </cell>
          <cell r="I287">
            <v>0</v>
          </cell>
          <cell r="J287">
            <v>0</v>
          </cell>
          <cell r="K287">
            <v>45040</v>
          </cell>
        </row>
        <row r="288">
          <cell r="F288">
            <v>16277</v>
          </cell>
          <cell r="G288">
            <v>-2218192</v>
          </cell>
          <cell r="H288">
            <v>45021</v>
          </cell>
          <cell r="I288">
            <v>0</v>
          </cell>
          <cell r="J288">
            <v>0</v>
          </cell>
          <cell r="K288">
            <v>45040</v>
          </cell>
        </row>
        <row r="289">
          <cell r="F289">
            <v>16276</v>
          </cell>
          <cell r="G289">
            <v>-5225074</v>
          </cell>
          <cell r="H289">
            <v>45021</v>
          </cell>
          <cell r="I289">
            <v>0</v>
          </cell>
          <cell r="J289">
            <v>0</v>
          </cell>
          <cell r="K289">
            <v>45040</v>
          </cell>
        </row>
        <row r="290">
          <cell r="F290">
            <v>14922</v>
          </cell>
          <cell r="G290">
            <v>-985863</v>
          </cell>
          <cell r="H290">
            <v>45021</v>
          </cell>
          <cell r="I290">
            <v>0</v>
          </cell>
          <cell r="J290">
            <v>0</v>
          </cell>
          <cell r="K290">
            <v>45040</v>
          </cell>
        </row>
        <row r="291">
          <cell r="F291">
            <v>14864</v>
          </cell>
          <cell r="G291">
            <v>-492932</v>
          </cell>
          <cell r="H291">
            <v>45021</v>
          </cell>
          <cell r="I291">
            <v>0</v>
          </cell>
          <cell r="J291">
            <v>0</v>
          </cell>
          <cell r="K291">
            <v>45040</v>
          </cell>
        </row>
        <row r="292">
          <cell r="F292">
            <v>3347</v>
          </cell>
          <cell r="G292">
            <v>-2805801</v>
          </cell>
          <cell r="H292">
            <v>45035</v>
          </cell>
          <cell r="I292">
            <v>0</v>
          </cell>
          <cell r="J292">
            <v>0</v>
          </cell>
          <cell r="K292">
            <v>45040</v>
          </cell>
        </row>
        <row r="293">
          <cell r="F293">
            <v>15730</v>
          </cell>
          <cell r="G293">
            <v>9800670</v>
          </cell>
          <cell r="H293">
            <v>45002</v>
          </cell>
          <cell r="I293">
            <v>0</v>
          </cell>
          <cell r="J293">
            <v>0</v>
          </cell>
          <cell r="K293">
            <v>45040</v>
          </cell>
        </row>
        <row r="294">
          <cell r="F294">
            <v>13194</v>
          </cell>
          <cell r="G294">
            <v>4153567</v>
          </cell>
          <cell r="H294">
            <v>44993</v>
          </cell>
          <cell r="I294">
            <v>0</v>
          </cell>
          <cell r="J294">
            <v>0</v>
          </cell>
          <cell r="K294">
            <v>45040</v>
          </cell>
        </row>
        <row r="295">
          <cell r="F295">
            <v>14858</v>
          </cell>
          <cell r="G295">
            <v>1939267</v>
          </cell>
          <cell r="H295">
            <v>44993</v>
          </cell>
          <cell r="I295">
            <v>0</v>
          </cell>
          <cell r="J295">
            <v>0</v>
          </cell>
          <cell r="K295">
            <v>45040</v>
          </cell>
        </row>
        <row r="296">
          <cell r="F296">
            <v>16742</v>
          </cell>
          <cell r="G296">
            <v>5191967</v>
          </cell>
          <cell r="H296">
            <v>44998</v>
          </cell>
          <cell r="I296">
            <v>0</v>
          </cell>
          <cell r="J296">
            <v>0</v>
          </cell>
          <cell r="K296">
            <v>45040</v>
          </cell>
        </row>
        <row r="297">
          <cell r="F297">
            <v>16745</v>
          </cell>
          <cell r="G297">
            <v>499125</v>
          </cell>
          <cell r="H297">
            <v>45000</v>
          </cell>
          <cell r="I297">
            <v>0</v>
          </cell>
          <cell r="J297">
            <v>0</v>
          </cell>
          <cell r="K297">
            <v>45040</v>
          </cell>
        </row>
        <row r="298">
          <cell r="F298">
            <v>16741</v>
          </cell>
          <cell r="G298">
            <v>276001</v>
          </cell>
          <cell r="H298">
            <v>44998</v>
          </cell>
          <cell r="I298">
            <v>0</v>
          </cell>
          <cell r="J298">
            <v>0</v>
          </cell>
          <cell r="K298">
            <v>45040</v>
          </cell>
        </row>
        <row r="299">
          <cell r="F299">
            <v>15706</v>
          </cell>
          <cell r="G299">
            <v>4700014</v>
          </cell>
          <cell r="H299">
            <v>45002</v>
          </cell>
          <cell r="I299">
            <v>0</v>
          </cell>
          <cell r="J299">
            <v>0</v>
          </cell>
          <cell r="K299">
            <v>45040</v>
          </cell>
        </row>
        <row r="300">
          <cell r="F300">
            <v>15705</v>
          </cell>
          <cell r="G300">
            <v>3115167</v>
          </cell>
          <cell r="H300">
            <v>45002</v>
          </cell>
          <cell r="I300">
            <v>0</v>
          </cell>
          <cell r="J300">
            <v>0</v>
          </cell>
          <cell r="K300">
            <v>45040</v>
          </cell>
        </row>
        <row r="301">
          <cell r="F301">
            <v>13201</v>
          </cell>
          <cell r="G301">
            <v>4744894</v>
          </cell>
          <cell r="H301">
            <v>44995</v>
          </cell>
          <cell r="I301">
            <v>0</v>
          </cell>
          <cell r="J301">
            <v>0</v>
          </cell>
          <cell r="K301">
            <v>45040</v>
          </cell>
        </row>
        <row r="302">
          <cell r="F302">
            <v>13202</v>
          </cell>
          <cell r="G302">
            <v>1038389</v>
          </cell>
          <cell r="H302">
            <v>44995</v>
          </cell>
          <cell r="I302">
            <v>0</v>
          </cell>
          <cell r="J302">
            <v>0</v>
          </cell>
          <cell r="K302">
            <v>45040</v>
          </cell>
        </row>
        <row r="303">
          <cell r="F303">
            <v>234</v>
          </cell>
          <cell r="G303">
            <v>-460645</v>
          </cell>
          <cell r="H303">
            <v>45029</v>
          </cell>
          <cell r="I303">
            <v>0</v>
          </cell>
          <cell r="J303">
            <v>0</v>
          </cell>
          <cell r="K303">
            <v>45040</v>
          </cell>
        </row>
        <row r="304">
          <cell r="F304">
            <v>15733</v>
          </cell>
          <cell r="G304">
            <v>299475</v>
          </cell>
          <cell r="H304">
            <v>45003</v>
          </cell>
          <cell r="I304">
            <v>0</v>
          </cell>
          <cell r="J304">
            <v>0</v>
          </cell>
          <cell r="K304">
            <v>45040</v>
          </cell>
        </row>
        <row r="305">
          <cell r="F305">
            <v>13200</v>
          </cell>
          <cell r="G305">
            <v>2076778</v>
          </cell>
          <cell r="H305">
            <v>44998</v>
          </cell>
          <cell r="I305">
            <v>0</v>
          </cell>
          <cell r="J305">
            <v>0</v>
          </cell>
          <cell r="K305">
            <v>45040</v>
          </cell>
        </row>
        <row r="306">
          <cell r="F306">
            <v>15707</v>
          </cell>
          <cell r="G306">
            <v>1615482</v>
          </cell>
          <cell r="H306">
            <v>45005</v>
          </cell>
          <cell r="I306">
            <v>0</v>
          </cell>
          <cell r="J306">
            <v>0</v>
          </cell>
          <cell r="K306">
            <v>45040</v>
          </cell>
        </row>
        <row r="307">
          <cell r="F307">
            <v>13199</v>
          </cell>
          <cell r="G307">
            <v>2076778</v>
          </cell>
          <cell r="H307">
            <v>44996</v>
          </cell>
          <cell r="I307">
            <v>0</v>
          </cell>
          <cell r="J307">
            <v>0</v>
          </cell>
          <cell r="K307">
            <v>45040</v>
          </cell>
        </row>
        <row r="308">
          <cell r="F308">
            <v>15712</v>
          </cell>
          <cell r="G308">
            <v>2352779</v>
          </cell>
          <cell r="H308">
            <v>45003</v>
          </cell>
          <cell r="I308">
            <v>0</v>
          </cell>
          <cell r="J308">
            <v>0</v>
          </cell>
          <cell r="K308">
            <v>45040</v>
          </cell>
        </row>
        <row r="309">
          <cell r="F309">
            <v>16746</v>
          </cell>
          <cell r="G309">
            <v>3115167</v>
          </cell>
          <cell r="H309">
            <v>45003</v>
          </cell>
          <cell r="I309">
            <v>0</v>
          </cell>
          <cell r="J309">
            <v>0</v>
          </cell>
          <cell r="K309">
            <v>45040</v>
          </cell>
        </row>
        <row r="310">
          <cell r="F310">
            <v>13157</v>
          </cell>
          <cell r="G310">
            <v>1038389</v>
          </cell>
          <cell r="H310">
            <v>44992</v>
          </cell>
          <cell r="I310">
            <v>0</v>
          </cell>
          <cell r="J310">
            <v>0</v>
          </cell>
          <cell r="K310">
            <v>45040</v>
          </cell>
        </row>
        <row r="311">
          <cell r="F311">
            <v>95</v>
          </cell>
          <cell r="G311">
            <v>-2837832</v>
          </cell>
          <cell r="H311">
            <v>45012</v>
          </cell>
          <cell r="I311">
            <v>0</v>
          </cell>
          <cell r="J311">
            <v>0</v>
          </cell>
          <cell r="K311">
            <v>45040</v>
          </cell>
        </row>
        <row r="312">
          <cell r="F312">
            <v>46824</v>
          </cell>
          <cell r="G312">
            <v>1372464</v>
          </cell>
          <cell r="H312">
            <v>44809</v>
          </cell>
          <cell r="I312">
            <v>0</v>
          </cell>
          <cell r="J312">
            <v>0</v>
          </cell>
          <cell r="K312">
            <v>45040</v>
          </cell>
        </row>
        <row r="313">
          <cell r="F313">
            <v>15708</v>
          </cell>
          <cell r="G313">
            <v>1038389</v>
          </cell>
          <cell r="H313">
            <v>45003</v>
          </cell>
          <cell r="I313">
            <v>0</v>
          </cell>
          <cell r="J313">
            <v>0</v>
          </cell>
          <cell r="K313">
            <v>45040</v>
          </cell>
        </row>
        <row r="314">
          <cell r="F314">
            <v>13198</v>
          </cell>
          <cell r="G314">
            <v>1038389</v>
          </cell>
          <cell r="H314">
            <v>44996</v>
          </cell>
          <cell r="I314">
            <v>0</v>
          </cell>
          <cell r="J314">
            <v>0</v>
          </cell>
          <cell r="K314">
            <v>45040</v>
          </cell>
        </row>
        <row r="315">
          <cell r="F315">
            <v>117</v>
          </cell>
          <cell r="G315">
            <v>-3593119</v>
          </cell>
          <cell r="H315">
            <v>45033</v>
          </cell>
          <cell r="I315">
            <v>0</v>
          </cell>
          <cell r="J315">
            <v>0</v>
          </cell>
          <cell r="K315">
            <v>45040</v>
          </cell>
        </row>
        <row r="316">
          <cell r="F316">
            <v>15732</v>
          </cell>
          <cell r="G316">
            <v>3069418</v>
          </cell>
          <cell r="H316">
            <v>45001</v>
          </cell>
          <cell r="I316">
            <v>0</v>
          </cell>
          <cell r="J316">
            <v>0</v>
          </cell>
          <cell r="K316">
            <v>45040</v>
          </cell>
        </row>
        <row r="317">
          <cell r="F317">
            <v>13162</v>
          </cell>
          <cell r="G317">
            <v>3230964</v>
          </cell>
          <cell r="H317">
            <v>44994</v>
          </cell>
          <cell r="I317">
            <v>0</v>
          </cell>
          <cell r="J317">
            <v>0</v>
          </cell>
          <cell r="K317">
            <v>45040</v>
          </cell>
        </row>
        <row r="318">
          <cell r="F318">
            <v>154</v>
          </cell>
          <cell r="G318">
            <v>-967793</v>
          </cell>
          <cell r="H318">
            <v>45023</v>
          </cell>
          <cell r="I318">
            <v>0</v>
          </cell>
          <cell r="J318">
            <v>0</v>
          </cell>
          <cell r="K318">
            <v>45040</v>
          </cell>
        </row>
        <row r="319">
          <cell r="F319">
            <v>13161</v>
          </cell>
          <cell r="G319">
            <v>1038389</v>
          </cell>
          <cell r="H319">
            <v>44996</v>
          </cell>
          <cell r="I319">
            <v>0</v>
          </cell>
          <cell r="J319">
            <v>0</v>
          </cell>
          <cell r="K319">
            <v>45040</v>
          </cell>
        </row>
        <row r="320">
          <cell r="F320">
            <v>15709</v>
          </cell>
          <cell r="G320">
            <v>1038389</v>
          </cell>
          <cell r="H320">
            <v>45005</v>
          </cell>
          <cell r="I320">
            <v>0</v>
          </cell>
          <cell r="J320">
            <v>0</v>
          </cell>
          <cell r="K320">
            <v>45040</v>
          </cell>
        </row>
        <row r="321">
          <cell r="F321">
            <v>13197</v>
          </cell>
          <cell r="G321">
            <v>1038389</v>
          </cell>
          <cell r="H321">
            <v>44995</v>
          </cell>
          <cell r="I321">
            <v>0</v>
          </cell>
          <cell r="J321">
            <v>0</v>
          </cell>
          <cell r="K321">
            <v>45040</v>
          </cell>
        </row>
        <row r="322">
          <cell r="F322">
            <v>15710</v>
          </cell>
          <cell r="G322">
            <v>1551220</v>
          </cell>
          <cell r="H322">
            <v>45002</v>
          </cell>
          <cell r="I322">
            <v>0</v>
          </cell>
          <cell r="J322">
            <v>0</v>
          </cell>
          <cell r="K322">
            <v>45040</v>
          </cell>
        </row>
        <row r="323">
          <cell r="F323">
            <v>14860</v>
          </cell>
          <cell r="G323">
            <v>3514841</v>
          </cell>
          <cell r="H323">
            <v>44994</v>
          </cell>
          <cell r="I323">
            <v>0</v>
          </cell>
          <cell r="J323">
            <v>0</v>
          </cell>
          <cell r="K323">
            <v>45040</v>
          </cell>
        </row>
        <row r="324">
          <cell r="F324">
            <v>14859</v>
          </cell>
          <cell r="G324">
            <v>1038389</v>
          </cell>
          <cell r="H324">
            <v>44994</v>
          </cell>
          <cell r="I324">
            <v>0</v>
          </cell>
          <cell r="J324">
            <v>0</v>
          </cell>
          <cell r="K324">
            <v>45040</v>
          </cell>
        </row>
        <row r="325">
          <cell r="F325">
            <v>16744</v>
          </cell>
          <cell r="G325">
            <v>5542636</v>
          </cell>
          <cell r="H325">
            <v>44999</v>
          </cell>
          <cell r="I325">
            <v>0</v>
          </cell>
          <cell r="J325">
            <v>0</v>
          </cell>
          <cell r="K325">
            <v>45040</v>
          </cell>
        </row>
        <row r="326">
          <cell r="F326">
            <v>161</v>
          </cell>
          <cell r="G326">
            <v>-2470617</v>
          </cell>
          <cell r="H326">
            <v>45031</v>
          </cell>
          <cell r="I326">
            <v>0</v>
          </cell>
          <cell r="J326">
            <v>0</v>
          </cell>
          <cell r="K326">
            <v>45040</v>
          </cell>
        </row>
        <row r="327">
          <cell r="F327">
            <v>122</v>
          </cell>
          <cell r="G327">
            <v>-825479</v>
          </cell>
          <cell r="H327">
            <v>45030</v>
          </cell>
          <cell r="I327">
            <v>0</v>
          </cell>
          <cell r="J327">
            <v>0</v>
          </cell>
          <cell r="K327">
            <v>45040</v>
          </cell>
        </row>
        <row r="328">
          <cell r="F328">
            <v>116</v>
          </cell>
          <cell r="G328">
            <v>-2800370</v>
          </cell>
          <cell r="H328">
            <v>45026</v>
          </cell>
          <cell r="I328">
            <v>0</v>
          </cell>
          <cell r="J328">
            <v>0</v>
          </cell>
          <cell r="K328">
            <v>45040</v>
          </cell>
        </row>
        <row r="329">
          <cell r="F329">
            <v>13195</v>
          </cell>
          <cell r="G329">
            <v>1038389</v>
          </cell>
          <cell r="H329">
            <v>44996</v>
          </cell>
          <cell r="I329">
            <v>0</v>
          </cell>
          <cell r="J329">
            <v>0</v>
          </cell>
          <cell r="K329">
            <v>45040</v>
          </cell>
        </row>
        <row r="330">
          <cell r="F330">
            <v>15711</v>
          </cell>
          <cell r="G330">
            <v>1615482</v>
          </cell>
          <cell r="H330">
            <v>45003</v>
          </cell>
          <cell r="I330">
            <v>0</v>
          </cell>
          <cell r="J330">
            <v>0</v>
          </cell>
          <cell r="K330">
            <v>45040</v>
          </cell>
        </row>
        <row r="331">
          <cell r="F331">
            <v>13196</v>
          </cell>
          <cell r="G331">
            <v>2457950</v>
          </cell>
          <cell r="H331">
            <v>44996</v>
          </cell>
          <cell r="I331">
            <v>0</v>
          </cell>
          <cell r="J331">
            <v>0</v>
          </cell>
          <cell r="K331">
            <v>45040</v>
          </cell>
        </row>
        <row r="332">
          <cell r="F332">
            <v>25151</v>
          </cell>
          <cell r="G332">
            <v>9756125</v>
          </cell>
          <cell r="H332">
            <v>44904</v>
          </cell>
          <cell r="I332">
            <v>0</v>
          </cell>
          <cell r="J332">
            <v>0</v>
          </cell>
          <cell r="K332">
            <v>45056</v>
          </cell>
        </row>
        <row r="333">
          <cell r="F333">
            <v>25144</v>
          </cell>
          <cell r="G333">
            <v>8246348</v>
          </cell>
          <cell r="H333">
            <v>44792</v>
          </cell>
          <cell r="I333">
            <v>0</v>
          </cell>
          <cell r="J333">
            <v>0</v>
          </cell>
          <cell r="K333">
            <v>45056</v>
          </cell>
        </row>
        <row r="334">
          <cell r="F334">
            <v>18759</v>
          </cell>
          <cell r="G334">
            <v>3782966</v>
          </cell>
          <cell r="H334">
            <v>45015</v>
          </cell>
          <cell r="I334">
            <v>0</v>
          </cell>
          <cell r="J334">
            <v>0</v>
          </cell>
          <cell r="K334">
            <v>45056</v>
          </cell>
        </row>
        <row r="335">
          <cell r="F335">
            <v>18758</v>
          </cell>
          <cell r="G335">
            <v>1038389</v>
          </cell>
          <cell r="H335">
            <v>45015</v>
          </cell>
          <cell r="I335">
            <v>0</v>
          </cell>
          <cell r="J335">
            <v>0</v>
          </cell>
          <cell r="K335">
            <v>45056</v>
          </cell>
        </row>
        <row r="336">
          <cell r="F336">
            <v>18705</v>
          </cell>
          <cell r="G336">
            <v>1038389</v>
          </cell>
          <cell r="H336">
            <v>45010</v>
          </cell>
          <cell r="I336">
            <v>0</v>
          </cell>
          <cell r="J336">
            <v>0</v>
          </cell>
          <cell r="K336">
            <v>45056</v>
          </cell>
        </row>
        <row r="337">
          <cell r="F337">
            <v>20181</v>
          </cell>
          <cell r="G337">
            <v>4234934</v>
          </cell>
          <cell r="H337">
            <v>45020</v>
          </cell>
          <cell r="I337">
            <v>0</v>
          </cell>
          <cell r="J337">
            <v>0</v>
          </cell>
          <cell r="K337">
            <v>45056</v>
          </cell>
        </row>
        <row r="338">
          <cell r="F338">
            <v>18693</v>
          </cell>
          <cell r="G338">
            <v>3230964</v>
          </cell>
          <cell r="H338">
            <v>45014</v>
          </cell>
          <cell r="I338">
            <v>0</v>
          </cell>
          <cell r="J338">
            <v>0</v>
          </cell>
          <cell r="K338">
            <v>45056</v>
          </cell>
        </row>
        <row r="339">
          <cell r="F339">
            <v>18692</v>
          </cell>
          <cell r="G339">
            <v>2757810</v>
          </cell>
          <cell r="H339">
            <v>45014</v>
          </cell>
          <cell r="I339">
            <v>0</v>
          </cell>
          <cell r="J339">
            <v>0</v>
          </cell>
          <cell r="K339">
            <v>45056</v>
          </cell>
        </row>
        <row r="340">
          <cell r="F340">
            <v>25160</v>
          </cell>
          <cell r="G340">
            <v>3923458</v>
          </cell>
          <cell r="H340">
            <v>44767</v>
          </cell>
          <cell r="I340">
            <v>0</v>
          </cell>
          <cell r="J340">
            <v>0</v>
          </cell>
          <cell r="K340">
            <v>45056</v>
          </cell>
        </row>
        <row r="341">
          <cell r="F341">
            <v>25353</v>
          </cell>
          <cell r="G341">
            <v>13222715</v>
          </cell>
          <cell r="H341">
            <v>44930</v>
          </cell>
          <cell r="I341">
            <v>0</v>
          </cell>
          <cell r="J341">
            <v>0</v>
          </cell>
          <cell r="K341">
            <v>45056</v>
          </cell>
        </row>
        <row r="342">
          <cell r="F342">
            <v>25161</v>
          </cell>
          <cell r="G342">
            <v>4932257</v>
          </cell>
          <cell r="H342">
            <v>44741</v>
          </cell>
          <cell r="I342">
            <v>0</v>
          </cell>
          <cell r="J342">
            <v>0</v>
          </cell>
          <cell r="K342">
            <v>45056</v>
          </cell>
        </row>
        <row r="343">
          <cell r="F343">
            <v>15724</v>
          </cell>
          <cell r="G343">
            <v>4506260</v>
          </cell>
          <cell r="H343">
            <v>44767</v>
          </cell>
          <cell r="I343">
            <v>0</v>
          </cell>
          <cell r="J343">
            <v>0</v>
          </cell>
          <cell r="K343">
            <v>45056</v>
          </cell>
        </row>
        <row r="344">
          <cell r="F344">
            <v>25142</v>
          </cell>
          <cell r="G344">
            <v>5095167</v>
          </cell>
          <cell r="H344">
            <v>44828</v>
          </cell>
          <cell r="I344">
            <v>0</v>
          </cell>
          <cell r="J344">
            <v>0</v>
          </cell>
          <cell r="K344">
            <v>45056</v>
          </cell>
        </row>
        <row r="345">
          <cell r="F345">
            <v>25137</v>
          </cell>
          <cell r="G345">
            <v>8546626</v>
          </cell>
          <cell r="H345">
            <v>44719</v>
          </cell>
          <cell r="I345">
            <v>0</v>
          </cell>
          <cell r="J345">
            <v>0</v>
          </cell>
          <cell r="K345">
            <v>45056</v>
          </cell>
        </row>
        <row r="346">
          <cell r="F346">
            <v>25136</v>
          </cell>
          <cell r="G346">
            <v>2592260</v>
          </cell>
          <cell r="H346">
            <v>44757</v>
          </cell>
          <cell r="I346">
            <v>0</v>
          </cell>
          <cell r="J346">
            <v>0</v>
          </cell>
          <cell r="K346">
            <v>45056</v>
          </cell>
        </row>
        <row r="347">
          <cell r="F347">
            <v>20185</v>
          </cell>
          <cell r="G347">
            <v>3841090</v>
          </cell>
          <cell r="H347">
            <v>45017</v>
          </cell>
          <cell r="I347">
            <v>0</v>
          </cell>
          <cell r="J347">
            <v>0</v>
          </cell>
          <cell r="K347">
            <v>45056</v>
          </cell>
        </row>
        <row r="348">
          <cell r="F348">
            <v>20184</v>
          </cell>
          <cell r="G348">
            <v>3888247</v>
          </cell>
          <cell r="H348">
            <v>45016</v>
          </cell>
          <cell r="I348">
            <v>0</v>
          </cell>
          <cell r="J348">
            <v>0</v>
          </cell>
          <cell r="K348">
            <v>45056</v>
          </cell>
        </row>
        <row r="349">
          <cell r="F349">
            <v>18767</v>
          </cell>
          <cell r="G349">
            <v>517077</v>
          </cell>
          <cell r="H349">
            <v>45014</v>
          </cell>
          <cell r="I349">
            <v>0</v>
          </cell>
          <cell r="J349">
            <v>0</v>
          </cell>
          <cell r="K349">
            <v>45056</v>
          </cell>
        </row>
        <row r="350">
          <cell r="F350">
            <v>18766</v>
          </cell>
          <cell r="G350">
            <v>2301134</v>
          </cell>
          <cell r="H350">
            <v>45014</v>
          </cell>
          <cell r="I350">
            <v>0</v>
          </cell>
          <cell r="J350">
            <v>0</v>
          </cell>
          <cell r="K350">
            <v>45056</v>
          </cell>
        </row>
        <row r="351">
          <cell r="F351">
            <v>25159</v>
          </cell>
          <cell r="G351">
            <v>5873087</v>
          </cell>
          <cell r="H351">
            <v>44747</v>
          </cell>
          <cell r="I351">
            <v>0</v>
          </cell>
          <cell r="J351">
            <v>0</v>
          </cell>
          <cell r="K351">
            <v>45056</v>
          </cell>
        </row>
        <row r="352">
          <cell r="F352">
            <v>191</v>
          </cell>
          <cell r="G352">
            <v>-410068</v>
          </cell>
          <cell r="H352">
            <v>45052</v>
          </cell>
          <cell r="I352">
            <v>0</v>
          </cell>
          <cell r="J352">
            <v>0</v>
          </cell>
          <cell r="K352">
            <v>45056</v>
          </cell>
        </row>
        <row r="353">
          <cell r="F353">
            <v>25141</v>
          </cell>
          <cell r="G353">
            <v>4778180</v>
          </cell>
          <cell r="H353">
            <v>44817</v>
          </cell>
          <cell r="I353">
            <v>0</v>
          </cell>
          <cell r="J353">
            <v>0</v>
          </cell>
          <cell r="K353">
            <v>45056</v>
          </cell>
        </row>
        <row r="354">
          <cell r="F354">
            <v>19054</v>
          </cell>
          <cell r="G354">
            <v>2076778</v>
          </cell>
          <cell r="H354">
            <v>45014</v>
          </cell>
          <cell r="I354">
            <v>0</v>
          </cell>
          <cell r="J354">
            <v>0</v>
          </cell>
          <cell r="K354">
            <v>45056</v>
          </cell>
        </row>
        <row r="355">
          <cell r="F355">
            <v>269</v>
          </cell>
          <cell r="G355">
            <v>-80774</v>
          </cell>
          <cell r="H355">
            <v>45044</v>
          </cell>
          <cell r="I355">
            <v>0</v>
          </cell>
          <cell r="J355">
            <v>0</v>
          </cell>
          <cell r="K355">
            <v>45056</v>
          </cell>
        </row>
        <row r="356">
          <cell r="F356">
            <v>25158</v>
          </cell>
          <cell r="G356">
            <v>11042361</v>
          </cell>
          <cell r="H356">
            <v>44939</v>
          </cell>
          <cell r="I356">
            <v>0</v>
          </cell>
          <cell r="J356">
            <v>0</v>
          </cell>
          <cell r="K356">
            <v>45056</v>
          </cell>
        </row>
        <row r="357">
          <cell r="F357">
            <v>247</v>
          </cell>
          <cell r="G357">
            <v>-130973</v>
          </cell>
          <cell r="H357">
            <v>45037</v>
          </cell>
          <cell r="I357">
            <v>0</v>
          </cell>
          <cell r="J357">
            <v>0</v>
          </cell>
          <cell r="K357">
            <v>45056</v>
          </cell>
        </row>
        <row r="358">
          <cell r="F358">
            <v>25242</v>
          </cell>
          <cell r="G358">
            <v>2004728</v>
          </cell>
          <cell r="H358">
            <v>44849</v>
          </cell>
          <cell r="I358">
            <v>0</v>
          </cell>
          <cell r="J358">
            <v>0</v>
          </cell>
          <cell r="K358">
            <v>45056</v>
          </cell>
        </row>
        <row r="359">
          <cell r="F359">
            <v>20178</v>
          </cell>
          <cell r="G359">
            <v>1958825</v>
          </cell>
          <cell r="H359">
            <v>45020</v>
          </cell>
          <cell r="I359">
            <v>0</v>
          </cell>
          <cell r="J359">
            <v>0</v>
          </cell>
          <cell r="K359">
            <v>45056</v>
          </cell>
        </row>
        <row r="360">
          <cell r="F360">
            <v>18697</v>
          </cell>
          <cell r="G360">
            <v>8144664</v>
          </cell>
          <cell r="H360">
            <v>45013</v>
          </cell>
          <cell r="I360">
            <v>0</v>
          </cell>
          <cell r="J360">
            <v>0</v>
          </cell>
          <cell r="K360">
            <v>45056</v>
          </cell>
        </row>
        <row r="361">
          <cell r="F361">
            <v>18695</v>
          </cell>
          <cell r="G361">
            <v>1038389</v>
          </cell>
          <cell r="H361">
            <v>45013</v>
          </cell>
          <cell r="I361">
            <v>0</v>
          </cell>
          <cell r="J361">
            <v>0</v>
          </cell>
          <cell r="K361">
            <v>45056</v>
          </cell>
        </row>
        <row r="362">
          <cell r="F362">
            <v>174</v>
          </cell>
          <cell r="G362">
            <v>-766579</v>
          </cell>
          <cell r="H362">
            <v>45048</v>
          </cell>
          <cell r="I362">
            <v>0</v>
          </cell>
          <cell r="J362">
            <v>0</v>
          </cell>
          <cell r="K362">
            <v>45056</v>
          </cell>
        </row>
        <row r="363">
          <cell r="F363">
            <v>25154</v>
          </cell>
          <cell r="G363">
            <v>1594538</v>
          </cell>
          <cell r="H363">
            <v>44932</v>
          </cell>
          <cell r="I363">
            <v>0</v>
          </cell>
          <cell r="J363">
            <v>0</v>
          </cell>
          <cell r="K363">
            <v>45056</v>
          </cell>
        </row>
        <row r="364">
          <cell r="F364">
            <v>18704</v>
          </cell>
          <cell r="G364">
            <v>2076778</v>
          </cell>
          <cell r="H364">
            <v>45012</v>
          </cell>
          <cell r="I364">
            <v>0</v>
          </cell>
          <cell r="J364">
            <v>0</v>
          </cell>
          <cell r="K364">
            <v>45056</v>
          </cell>
        </row>
        <row r="365">
          <cell r="F365">
            <v>18760</v>
          </cell>
          <cell r="G365">
            <v>2619452</v>
          </cell>
          <cell r="H365">
            <v>45019</v>
          </cell>
          <cell r="I365">
            <v>0</v>
          </cell>
          <cell r="J365">
            <v>0</v>
          </cell>
          <cell r="K365">
            <v>45056</v>
          </cell>
        </row>
        <row r="366">
          <cell r="F366">
            <v>25148</v>
          </cell>
          <cell r="G366">
            <v>1470051</v>
          </cell>
          <cell r="H366">
            <v>44765</v>
          </cell>
          <cell r="I366">
            <v>0</v>
          </cell>
          <cell r="J366">
            <v>0</v>
          </cell>
          <cell r="K366">
            <v>45056</v>
          </cell>
        </row>
        <row r="367">
          <cell r="F367">
            <v>25138</v>
          </cell>
          <cell r="G367">
            <v>5891446</v>
          </cell>
          <cell r="H367">
            <v>44797</v>
          </cell>
          <cell r="I367">
            <v>0</v>
          </cell>
          <cell r="J367">
            <v>0</v>
          </cell>
          <cell r="K367">
            <v>45056</v>
          </cell>
        </row>
        <row r="368">
          <cell r="F368">
            <v>20180</v>
          </cell>
          <cell r="G368">
            <v>3663550</v>
          </cell>
          <cell r="H368">
            <v>45021</v>
          </cell>
          <cell r="I368">
            <v>0</v>
          </cell>
          <cell r="J368">
            <v>0</v>
          </cell>
          <cell r="K368">
            <v>45056</v>
          </cell>
        </row>
        <row r="369">
          <cell r="F369">
            <v>18699</v>
          </cell>
          <cell r="G369">
            <v>15080120</v>
          </cell>
          <cell r="H369">
            <v>45014</v>
          </cell>
          <cell r="I369">
            <v>0</v>
          </cell>
          <cell r="J369">
            <v>0</v>
          </cell>
          <cell r="K369">
            <v>45056</v>
          </cell>
        </row>
        <row r="370">
          <cell r="F370">
            <v>25163</v>
          </cell>
          <cell r="G370">
            <v>2226532</v>
          </cell>
          <cell r="H370">
            <v>44705</v>
          </cell>
          <cell r="I370">
            <v>0</v>
          </cell>
          <cell r="J370">
            <v>0</v>
          </cell>
          <cell r="K370">
            <v>45056</v>
          </cell>
        </row>
        <row r="371">
          <cell r="F371">
            <v>25156</v>
          </cell>
          <cell r="G371">
            <v>3667169</v>
          </cell>
          <cell r="H371">
            <v>44932</v>
          </cell>
          <cell r="I371">
            <v>0</v>
          </cell>
          <cell r="J371">
            <v>0</v>
          </cell>
          <cell r="K371">
            <v>45056</v>
          </cell>
        </row>
        <row r="372">
          <cell r="F372">
            <v>18765</v>
          </cell>
          <cell r="G372">
            <v>499125</v>
          </cell>
          <cell r="H372">
            <v>45015</v>
          </cell>
          <cell r="I372">
            <v>0</v>
          </cell>
          <cell r="J372">
            <v>0</v>
          </cell>
          <cell r="K372">
            <v>45056</v>
          </cell>
        </row>
        <row r="373">
          <cell r="F373">
            <v>18694</v>
          </cell>
          <cell r="G373">
            <v>4234934</v>
          </cell>
          <cell r="H373">
            <v>45012</v>
          </cell>
          <cell r="I373">
            <v>0</v>
          </cell>
          <cell r="J373">
            <v>0</v>
          </cell>
          <cell r="K373">
            <v>45056</v>
          </cell>
        </row>
        <row r="374">
          <cell r="F374">
            <v>20177</v>
          </cell>
          <cell r="G374">
            <v>1221638</v>
          </cell>
          <cell r="H374">
            <v>45017</v>
          </cell>
          <cell r="I374">
            <v>0</v>
          </cell>
          <cell r="J374">
            <v>0</v>
          </cell>
          <cell r="K374">
            <v>45056</v>
          </cell>
        </row>
        <row r="375">
          <cell r="F375">
            <v>17503</v>
          </cell>
          <cell r="G375">
            <v>3719496</v>
          </cell>
          <cell r="H375">
            <v>45006</v>
          </cell>
          <cell r="I375">
            <v>0</v>
          </cell>
          <cell r="J375">
            <v>0</v>
          </cell>
          <cell r="K375">
            <v>45056</v>
          </cell>
        </row>
        <row r="376">
          <cell r="F376" t="str">
            <v>199a</v>
          </cell>
          <cell r="G376">
            <v>-2550138</v>
          </cell>
          <cell r="H376">
            <v>45040</v>
          </cell>
          <cell r="I376">
            <v>0</v>
          </cell>
          <cell r="J376">
            <v>0</v>
          </cell>
          <cell r="K376">
            <v>45056</v>
          </cell>
        </row>
        <row r="377">
          <cell r="F377">
            <v>25145</v>
          </cell>
          <cell r="G377">
            <v>248413</v>
          </cell>
          <cell r="H377">
            <v>44772</v>
          </cell>
          <cell r="I377">
            <v>0</v>
          </cell>
          <cell r="J377">
            <v>0</v>
          </cell>
          <cell r="K377">
            <v>45056</v>
          </cell>
        </row>
        <row r="378">
          <cell r="F378">
            <v>25134</v>
          </cell>
          <cell r="G378">
            <v>5425420</v>
          </cell>
          <cell r="H378">
            <v>44747</v>
          </cell>
          <cell r="I378">
            <v>0</v>
          </cell>
          <cell r="J378">
            <v>0</v>
          </cell>
          <cell r="K378">
            <v>45056</v>
          </cell>
        </row>
        <row r="379">
          <cell r="F379">
            <v>16747</v>
          </cell>
          <cell r="G379">
            <v>1682824</v>
          </cell>
          <cell r="H379">
            <v>45006</v>
          </cell>
          <cell r="I379">
            <v>0</v>
          </cell>
          <cell r="J379">
            <v>0</v>
          </cell>
          <cell r="K379">
            <v>45056</v>
          </cell>
        </row>
        <row r="380">
          <cell r="F380">
            <v>18702</v>
          </cell>
          <cell r="G380">
            <v>3973992</v>
          </cell>
          <cell r="H380">
            <v>45010</v>
          </cell>
          <cell r="I380">
            <v>0</v>
          </cell>
          <cell r="J380">
            <v>0</v>
          </cell>
          <cell r="K380">
            <v>45056</v>
          </cell>
        </row>
        <row r="381">
          <cell r="F381">
            <v>18761</v>
          </cell>
          <cell r="G381">
            <v>1038389</v>
          </cell>
          <cell r="H381">
            <v>45017</v>
          </cell>
          <cell r="I381">
            <v>0</v>
          </cell>
          <cell r="J381">
            <v>0</v>
          </cell>
          <cell r="K381">
            <v>45056</v>
          </cell>
        </row>
        <row r="382">
          <cell r="F382">
            <v>18703</v>
          </cell>
          <cell r="G382">
            <v>1038389</v>
          </cell>
          <cell r="H382">
            <v>45010</v>
          </cell>
          <cell r="I382">
            <v>0</v>
          </cell>
          <cell r="J382">
            <v>0</v>
          </cell>
          <cell r="K382">
            <v>45056</v>
          </cell>
        </row>
        <row r="383">
          <cell r="F383">
            <v>163</v>
          </cell>
          <cell r="G383">
            <v>-1137557</v>
          </cell>
          <cell r="H383">
            <v>45048</v>
          </cell>
          <cell r="I383">
            <v>0</v>
          </cell>
          <cell r="J383">
            <v>0</v>
          </cell>
          <cell r="K383">
            <v>45056</v>
          </cell>
        </row>
        <row r="384">
          <cell r="F384">
            <v>25152</v>
          </cell>
          <cell r="G384">
            <v>2934013</v>
          </cell>
          <cell r="H384">
            <v>44926</v>
          </cell>
          <cell r="I384">
            <v>0</v>
          </cell>
          <cell r="J384">
            <v>0</v>
          </cell>
          <cell r="K384">
            <v>45056</v>
          </cell>
        </row>
        <row r="385">
          <cell r="F385">
            <v>16749</v>
          </cell>
          <cell r="G385">
            <v>1615482</v>
          </cell>
          <cell r="H385">
            <v>45010</v>
          </cell>
          <cell r="I385">
            <v>0</v>
          </cell>
          <cell r="J385">
            <v>0</v>
          </cell>
          <cell r="K385">
            <v>45056</v>
          </cell>
        </row>
        <row r="386">
          <cell r="F386">
            <v>20179</v>
          </cell>
          <cell r="G386">
            <v>4009159</v>
          </cell>
          <cell r="H386">
            <v>45020</v>
          </cell>
          <cell r="I386">
            <v>0</v>
          </cell>
          <cell r="J386">
            <v>0</v>
          </cell>
          <cell r="K386">
            <v>45056</v>
          </cell>
        </row>
        <row r="387">
          <cell r="F387">
            <v>25143</v>
          </cell>
          <cell r="G387">
            <v>1221638</v>
          </cell>
          <cell r="H387">
            <v>44813</v>
          </cell>
          <cell r="I387">
            <v>0</v>
          </cell>
          <cell r="J387">
            <v>0</v>
          </cell>
          <cell r="K387">
            <v>45056</v>
          </cell>
        </row>
        <row r="388">
          <cell r="F388" t="str">
            <v>199b</v>
          </cell>
          <cell r="G388">
            <v>-310243</v>
          </cell>
          <cell r="H388">
            <v>45052</v>
          </cell>
          <cell r="I388">
            <v>0</v>
          </cell>
          <cell r="J388">
            <v>0</v>
          </cell>
          <cell r="K388">
            <v>45056</v>
          </cell>
        </row>
        <row r="389">
          <cell r="F389">
            <v>16750</v>
          </cell>
          <cell r="G389">
            <v>1551220</v>
          </cell>
          <cell r="H389">
            <v>45006</v>
          </cell>
          <cell r="I389">
            <v>0</v>
          </cell>
          <cell r="J389">
            <v>0</v>
          </cell>
          <cell r="K389">
            <v>45056</v>
          </cell>
        </row>
        <row r="390">
          <cell r="F390">
            <v>16754</v>
          </cell>
          <cell r="G390">
            <v>1038389</v>
          </cell>
          <cell r="H390">
            <v>45006</v>
          </cell>
          <cell r="I390">
            <v>0</v>
          </cell>
          <cell r="J390">
            <v>0</v>
          </cell>
          <cell r="K390">
            <v>45056</v>
          </cell>
        </row>
        <row r="391">
          <cell r="F391">
            <v>25157</v>
          </cell>
          <cell r="G391">
            <v>8215328</v>
          </cell>
          <cell r="H391">
            <v>44940</v>
          </cell>
          <cell r="I391">
            <v>0</v>
          </cell>
          <cell r="J391">
            <v>0</v>
          </cell>
          <cell r="K391">
            <v>45056</v>
          </cell>
        </row>
        <row r="392">
          <cell r="F392">
            <v>25153</v>
          </cell>
          <cell r="G392">
            <v>14279089</v>
          </cell>
          <cell r="H392">
            <v>44926</v>
          </cell>
          <cell r="I392">
            <v>0</v>
          </cell>
          <cell r="J392">
            <v>0</v>
          </cell>
          <cell r="K392">
            <v>45056</v>
          </cell>
        </row>
        <row r="393">
          <cell r="F393">
            <v>25147</v>
          </cell>
          <cell r="G393">
            <v>149050</v>
          </cell>
          <cell r="H393">
            <v>44772</v>
          </cell>
          <cell r="I393">
            <v>0</v>
          </cell>
          <cell r="J393">
            <v>0</v>
          </cell>
          <cell r="K393">
            <v>45056</v>
          </cell>
        </row>
        <row r="394">
          <cell r="F394">
            <v>18762</v>
          </cell>
          <cell r="G394">
            <v>2372447</v>
          </cell>
          <cell r="H394">
            <v>45016</v>
          </cell>
          <cell r="I394">
            <v>0</v>
          </cell>
          <cell r="J394">
            <v>0</v>
          </cell>
          <cell r="K394">
            <v>45056</v>
          </cell>
        </row>
        <row r="395">
          <cell r="F395">
            <v>16752</v>
          </cell>
          <cell r="G395">
            <v>8419301</v>
          </cell>
          <cell r="H395">
            <v>45007</v>
          </cell>
          <cell r="I395">
            <v>0</v>
          </cell>
          <cell r="J395">
            <v>0</v>
          </cell>
          <cell r="K395">
            <v>45056</v>
          </cell>
        </row>
        <row r="396">
          <cell r="F396" t="str">
            <v>199c</v>
          </cell>
          <cell r="G396">
            <v>-3615239</v>
          </cell>
          <cell r="H396">
            <v>45044</v>
          </cell>
          <cell r="I396">
            <v>0</v>
          </cell>
          <cell r="J396">
            <v>0</v>
          </cell>
          <cell r="K396">
            <v>45056</v>
          </cell>
        </row>
        <row r="397">
          <cell r="F397">
            <v>25146</v>
          </cell>
          <cell r="G397">
            <v>4453064</v>
          </cell>
          <cell r="H397">
            <v>44807</v>
          </cell>
          <cell r="I397">
            <v>0</v>
          </cell>
          <cell r="J397">
            <v>0</v>
          </cell>
          <cell r="K397">
            <v>45056</v>
          </cell>
        </row>
        <row r="398">
          <cell r="F398">
            <v>15713</v>
          </cell>
          <cell r="G398">
            <v>552002</v>
          </cell>
          <cell r="H398">
            <v>44699</v>
          </cell>
          <cell r="I398">
            <v>0</v>
          </cell>
          <cell r="J398">
            <v>0</v>
          </cell>
          <cell r="K398">
            <v>45056</v>
          </cell>
        </row>
        <row r="399">
          <cell r="F399">
            <v>203</v>
          </cell>
          <cell r="G399">
            <v>-5629843</v>
          </cell>
          <cell r="H399">
            <v>45051</v>
          </cell>
          <cell r="I399">
            <v>0</v>
          </cell>
          <cell r="J399">
            <v>0</v>
          </cell>
          <cell r="K399">
            <v>45056</v>
          </cell>
        </row>
        <row r="400">
          <cell r="F400">
            <v>25149</v>
          </cell>
          <cell r="G400">
            <v>3608451</v>
          </cell>
          <cell r="H400">
            <v>44864</v>
          </cell>
          <cell r="I400">
            <v>0</v>
          </cell>
          <cell r="J400">
            <v>0</v>
          </cell>
          <cell r="K400">
            <v>45056</v>
          </cell>
        </row>
        <row r="401">
          <cell r="F401">
            <v>25135</v>
          </cell>
          <cell r="G401">
            <v>1002364</v>
          </cell>
          <cell r="H401">
            <v>44716</v>
          </cell>
          <cell r="I401">
            <v>0</v>
          </cell>
          <cell r="J401">
            <v>0</v>
          </cell>
          <cell r="K401">
            <v>45056</v>
          </cell>
        </row>
        <row r="402">
          <cell r="F402">
            <v>25139</v>
          </cell>
          <cell r="G402">
            <v>1296130</v>
          </cell>
          <cell r="H402">
            <v>44777</v>
          </cell>
          <cell r="I402">
            <v>0</v>
          </cell>
          <cell r="J402">
            <v>0</v>
          </cell>
          <cell r="K402">
            <v>45056</v>
          </cell>
        </row>
        <row r="403">
          <cell r="F403">
            <v>172</v>
          </cell>
          <cell r="G403">
            <v>-543392</v>
          </cell>
          <cell r="H403">
            <v>45037</v>
          </cell>
          <cell r="I403">
            <v>0</v>
          </cell>
          <cell r="J403">
            <v>0</v>
          </cell>
          <cell r="K403">
            <v>45056</v>
          </cell>
        </row>
        <row r="404">
          <cell r="F404">
            <v>20186</v>
          </cell>
          <cell r="G404">
            <v>4117091</v>
          </cell>
          <cell r="H404">
            <v>45019</v>
          </cell>
          <cell r="I404">
            <v>0</v>
          </cell>
          <cell r="J404">
            <v>0</v>
          </cell>
          <cell r="K404">
            <v>45056</v>
          </cell>
        </row>
        <row r="405">
          <cell r="F405">
            <v>18763</v>
          </cell>
          <cell r="G405">
            <v>4234934</v>
          </cell>
          <cell r="H405">
            <v>45017</v>
          </cell>
          <cell r="I405">
            <v>0</v>
          </cell>
          <cell r="J405">
            <v>0</v>
          </cell>
          <cell r="K405">
            <v>45056</v>
          </cell>
        </row>
        <row r="406">
          <cell r="F406">
            <v>143</v>
          </cell>
          <cell r="G406">
            <v>-2160940</v>
          </cell>
          <cell r="H406">
            <v>45051</v>
          </cell>
          <cell r="I406">
            <v>0</v>
          </cell>
          <cell r="J406">
            <v>0</v>
          </cell>
          <cell r="K406">
            <v>45056</v>
          </cell>
        </row>
        <row r="407">
          <cell r="F407">
            <v>16755</v>
          </cell>
          <cell r="G407">
            <v>1314390</v>
          </cell>
          <cell r="H407">
            <v>45006</v>
          </cell>
          <cell r="I407">
            <v>0</v>
          </cell>
          <cell r="J407">
            <v>0</v>
          </cell>
          <cell r="K407">
            <v>45056</v>
          </cell>
        </row>
        <row r="408">
          <cell r="F408">
            <v>16751</v>
          </cell>
          <cell r="G408">
            <v>1038389</v>
          </cell>
          <cell r="H408">
            <v>45006</v>
          </cell>
          <cell r="I408">
            <v>0</v>
          </cell>
          <cell r="J408">
            <v>0</v>
          </cell>
          <cell r="K408">
            <v>45056</v>
          </cell>
        </row>
        <row r="409">
          <cell r="F409">
            <v>200</v>
          </cell>
          <cell r="G409">
            <v>-5352054</v>
          </cell>
          <cell r="H409">
            <v>45051</v>
          </cell>
          <cell r="I409">
            <v>0</v>
          </cell>
          <cell r="J409">
            <v>0</v>
          </cell>
          <cell r="K409">
            <v>45056</v>
          </cell>
        </row>
        <row r="410">
          <cell r="F410">
            <v>25150</v>
          </cell>
          <cell r="G410">
            <v>1221638</v>
          </cell>
          <cell r="H410">
            <v>44881</v>
          </cell>
          <cell r="I410">
            <v>0</v>
          </cell>
          <cell r="J410">
            <v>0</v>
          </cell>
          <cell r="K410">
            <v>45056</v>
          </cell>
        </row>
        <row r="411">
          <cell r="F411" t="str">
            <v>181a</v>
          </cell>
          <cell r="G411">
            <v>-1248368</v>
          </cell>
          <cell r="H411">
            <v>45035</v>
          </cell>
          <cell r="I411">
            <v>0</v>
          </cell>
          <cell r="J411">
            <v>0</v>
          </cell>
          <cell r="K411">
            <v>45056</v>
          </cell>
        </row>
        <row r="412">
          <cell r="F412">
            <v>18764</v>
          </cell>
          <cell r="G412">
            <v>1827221</v>
          </cell>
          <cell r="H412">
            <v>45017</v>
          </cell>
          <cell r="I412">
            <v>0</v>
          </cell>
          <cell r="J412">
            <v>0</v>
          </cell>
          <cell r="K412">
            <v>45056</v>
          </cell>
        </row>
        <row r="413">
          <cell r="F413">
            <v>18700</v>
          </cell>
          <cell r="G413">
            <v>6016351</v>
          </cell>
          <cell r="H413">
            <v>45014</v>
          </cell>
          <cell r="I413">
            <v>0</v>
          </cell>
          <cell r="J413">
            <v>0</v>
          </cell>
          <cell r="K413">
            <v>45056</v>
          </cell>
        </row>
        <row r="414">
          <cell r="F414">
            <v>25140</v>
          </cell>
          <cell r="G414">
            <v>1113266</v>
          </cell>
          <cell r="H414">
            <v>44811</v>
          </cell>
          <cell r="I414">
            <v>0</v>
          </cell>
          <cell r="J414">
            <v>0</v>
          </cell>
          <cell r="K414">
            <v>45056</v>
          </cell>
        </row>
        <row r="415">
          <cell r="F415">
            <v>25162</v>
          </cell>
          <cell r="G415">
            <v>1296130</v>
          </cell>
          <cell r="H415">
            <v>44767</v>
          </cell>
          <cell r="I415">
            <v>0</v>
          </cell>
          <cell r="J415">
            <v>0</v>
          </cell>
          <cell r="K415">
            <v>45056</v>
          </cell>
        </row>
      </sheetData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InvoiceList"/>
    </sheetNames>
    <sheetDataSet>
      <sheetData sheetId="0">
        <row r="1">
          <cell r="D1" t="str">
            <v>Số hóa đơn</v>
          </cell>
          <cell r="E1" t="str">
            <v>Số đặt hàng</v>
          </cell>
          <cell r="F1" t="str">
            <v>Tổng giá trị</v>
          </cell>
          <cell r="G1" t="str">
            <v>Ngày nhập HĐ</v>
          </cell>
          <cell r="H1" t="str">
            <v>Ngày xử lý</v>
          </cell>
          <cell r="I1" t="str">
            <v>Ngày đến hạn</v>
          </cell>
          <cell r="J1" t="str">
            <v>Phụ trách</v>
          </cell>
          <cell r="K1" t="str">
            <v>Khóa bởi</v>
          </cell>
          <cell r="L1" t="str">
            <v>Ngày khóa</v>
          </cell>
          <cell r="M1" t="str">
            <v>Trạng thái giữ</v>
          </cell>
          <cell r="N1" t="str">
            <v>Lý do giữ</v>
          </cell>
          <cell r="O1" t="str">
            <v>Ghi chú</v>
          </cell>
        </row>
        <row r="2">
          <cell r="D2">
            <v>53136</v>
          </cell>
          <cell r="E2">
            <v>14148439</v>
          </cell>
          <cell r="F2">
            <v>674104</v>
          </cell>
          <cell r="G2">
            <v>45169.000347222223</v>
          </cell>
          <cell r="H2">
            <v>45176.000347222223</v>
          </cell>
          <cell r="I2">
            <v>45196.000347222223</v>
          </cell>
          <cell r="J2" t="str">
            <v>Do Thi Bich Lieu</v>
          </cell>
          <cell r="M2" t="str">
            <v>No</v>
          </cell>
          <cell r="O2" t="str">
            <v>Lịch thanh toán: Monthly at 10 &amp; 24</v>
          </cell>
        </row>
        <row r="3">
          <cell r="D3">
            <v>53125</v>
          </cell>
          <cell r="E3">
            <v>10291308</v>
          </cell>
          <cell r="F3">
            <v>5339682</v>
          </cell>
          <cell r="G3">
            <v>45169.000347222223</v>
          </cell>
          <cell r="H3">
            <v>45176.000347222223</v>
          </cell>
          <cell r="I3">
            <v>45199.000347222223</v>
          </cell>
          <cell r="J3" t="str">
            <v>Do Thi Bich Lieu</v>
          </cell>
          <cell r="M3" t="str">
            <v>No</v>
          </cell>
          <cell r="O3" t="str">
            <v>Lịch thanh toán: Monthly at 10 &amp; 24</v>
          </cell>
        </row>
        <row r="4">
          <cell r="D4">
            <v>53135</v>
          </cell>
          <cell r="E4">
            <v>26439822</v>
          </cell>
          <cell r="F4">
            <v>2398853</v>
          </cell>
          <cell r="G4">
            <v>45169.000347222223</v>
          </cell>
          <cell r="H4">
            <v>45176.000347222223</v>
          </cell>
          <cell r="I4">
            <v>45196.000347222223</v>
          </cell>
          <cell r="J4" t="str">
            <v>Do Thi Bich Lieu</v>
          </cell>
          <cell r="M4" t="str">
            <v>No</v>
          </cell>
          <cell r="O4" t="str">
            <v>Lịch thanh toán: Monthly at 10 &amp; 24</v>
          </cell>
        </row>
        <row r="5">
          <cell r="D5">
            <v>53139</v>
          </cell>
          <cell r="E5">
            <v>14148714</v>
          </cell>
          <cell r="F5">
            <v>6800172</v>
          </cell>
          <cell r="G5">
            <v>45169.000347222223</v>
          </cell>
          <cell r="H5">
            <v>45176.000347222223</v>
          </cell>
          <cell r="I5">
            <v>45196.000347222223</v>
          </cell>
          <cell r="J5" t="str">
            <v>Do Thi Bich Lieu</v>
          </cell>
          <cell r="M5" t="str">
            <v>No</v>
          </cell>
          <cell r="O5" t="str">
            <v>Lịch thanh toán: Monthly at 10 &amp; 24</v>
          </cell>
        </row>
        <row r="6">
          <cell r="D6">
            <v>53126</v>
          </cell>
          <cell r="E6">
            <v>10291027</v>
          </cell>
          <cell r="F6">
            <v>4044622</v>
          </cell>
          <cell r="G6">
            <v>45169.000347222223</v>
          </cell>
          <cell r="H6">
            <v>45176.000347222223</v>
          </cell>
          <cell r="I6">
            <v>45199.000347222223</v>
          </cell>
          <cell r="J6" t="str">
            <v>Do Thi Bich Lieu</v>
          </cell>
          <cell r="M6" t="str">
            <v>No</v>
          </cell>
          <cell r="O6" t="str">
            <v>Lịch thanh toán: Monthly at 10 &amp; 24</v>
          </cell>
        </row>
        <row r="7">
          <cell r="D7">
            <v>53127</v>
          </cell>
          <cell r="E7">
            <v>28373587</v>
          </cell>
          <cell r="F7">
            <v>5119459</v>
          </cell>
          <cell r="G7">
            <v>45169.000347222223</v>
          </cell>
          <cell r="H7">
            <v>45176.000347222223</v>
          </cell>
          <cell r="I7">
            <v>45202.000347222223</v>
          </cell>
          <cell r="J7" t="str">
            <v>Do Thi Bich Lieu</v>
          </cell>
          <cell r="M7" t="str">
            <v>No</v>
          </cell>
          <cell r="O7" t="str">
            <v>Lịch thanh toán: Monthly at 10 &amp; 24</v>
          </cell>
        </row>
        <row r="8">
          <cell r="D8">
            <v>53129</v>
          </cell>
          <cell r="E8">
            <v>16478944</v>
          </cell>
          <cell r="F8">
            <v>2681644</v>
          </cell>
          <cell r="G8">
            <v>45169.000347222223</v>
          </cell>
          <cell r="H8">
            <v>45176.000347222223</v>
          </cell>
          <cell r="I8">
            <v>45205.000347222223</v>
          </cell>
          <cell r="J8" t="str">
            <v>Do Thi Bich Lieu</v>
          </cell>
          <cell r="M8" t="str">
            <v>No</v>
          </cell>
          <cell r="O8" t="str">
            <v>Lịch thanh toán: Monthly at 10 &amp; 24</v>
          </cell>
        </row>
        <row r="9">
          <cell r="D9">
            <v>53132</v>
          </cell>
          <cell r="E9">
            <v>12205439</v>
          </cell>
          <cell r="F9">
            <v>2696414</v>
          </cell>
          <cell r="G9">
            <v>45169.000347222223</v>
          </cell>
          <cell r="H9">
            <v>45176.000347222223</v>
          </cell>
          <cell r="I9">
            <v>45202.000347222223</v>
          </cell>
          <cell r="J9" t="str">
            <v>Do Thi Bich Lieu</v>
          </cell>
          <cell r="M9" t="str">
            <v>No</v>
          </cell>
          <cell r="O9" t="str">
            <v>Lịch thanh toán: Monthly at 10 &amp; 24</v>
          </cell>
        </row>
        <row r="10">
          <cell r="D10">
            <v>53128</v>
          </cell>
          <cell r="E10">
            <v>27373436</v>
          </cell>
          <cell r="F10">
            <v>3771252</v>
          </cell>
          <cell r="G10">
            <v>45169.000347222223</v>
          </cell>
          <cell r="H10">
            <v>45176.000347222223</v>
          </cell>
          <cell r="I10">
            <v>45202.000347222223</v>
          </cell>
          <cell r="J10" t="str">
            <v>Do Thi Bich Lieu</v>
          </cell>
          <cell r="M10" t="str">
            <v>No</v>
          </cell>
          <cell r="O10" t="str">
            <v>Lịch thanh toán: Monthly at 10 &amp; 24</v>
          </cell>
        </row>
        <row r="11">
          <cell r="D11">
            <v>53131</v>
          </cell>
          <cell r="E11">
            <v>12205714</v>
          </cell>
          <cell r="F11">
            <v>12994992</v>
          </cell>
          <cell r="G11">
            <v>45169.000347222223</v>
          </cell>
          <cell r="H11">
            <v>45176.000347222223</v>
          </cell>
          <cell r="I11">
            <v>45202.000347222223</v>
          </cell>
          <cell r="J11" t="str">
            <v>Do Thi Bich Lieu</v>
          </cell>
          <cell r="M11" t="str">
            <v>No</v>
          </cell>
          <cell r="O11" t="str">
            <v>Lịch thanh toán: Monthly at 10 &amp; 24</v>
          </cell>
        </row>
        <row r="12">
          <cell r="D12">
            <v>53133</v>
          </cell>
          <cell r="E12">
            <v>29196423</v>
          </cell>
          <cell r="F12">
            <v>1199426</v>
          </cell>
          <cell r="G12">
            <v>45169.000347222223</v>
          </cell>
          <cell r="H12">
            <v>45176.000347222223</v>
          </cell>
          <cell r="I12">
            <v>45203.000347222223</v>
          </cell>
          <cell r="J12" t="str">
            <v>Do Thi Bich Lieu</v>
          </cell>
          <cell r="M12" t="str">
            <v>No</v>
          </cell>
          <cell r="O12" t="str">
            <v>Lịch thanh toán: Monthly at 10 &amp; 24</v>
          </cell>
        </row>
        <row r="13">
          <cell r="D13">
            <v>53134</v>
          </cell>
          <cell r="E13">
            <v>13005411</v>
          </cell>
          <cell r="F13">
            <v>2485312</v>
          </cell>
          <cell r="G13">
            <v>45169.000347222223</v>
          </cell>
          <cell r="J13" t="str">
            <v>Do Thi Bich Lieu</v>
          </cell>
          <cell r="M13" t="str">
            <v>No</v>
          </cell>
          <cell r="O13" t="str">
            <v>Chúng tôi đang xử lý hóa đơn, vui lòng liên hệ Do Thi Bich Lieu</v>
          </cell>
        </row>
        <row r="14">
          <cell r="D14">
            <v>53191</v>
          </cell>
          <cell r="E14">
            <v>90355736</v>
          </cell>
          <cell r="F14">
            <v>1285913</v>
          </cell>
          <cell r="G14">
            <v>45169.000347222223</v>
          </cell>
          <cell r="H14">
            <v>45170.000347222223</v>
          </cell>
          <cell r="I14">
            <v>45202.000347222223</v>
          </cell>
          <cell r="J14" t="str">
            <v>Do Thi Bich Lieu</v>
          </cell>
          <cell r="M14" t="str">
            <v>No</v>
          </cell>
          <cell r="O14" t="str">
            <v>Lịch thanh toán: Monthly at 10 &amp; 24</v>
          </cell>
        </row>
        <row r="15">
          <cell r="D15">
            <v>53193</v>
          </cell>
          <cell r="E15">
            <v>13010039</v>
          </cell>
          <cell r="F15">
            <v>1348207</v>
          </cell>
          <cell r="G15">
            <v>45169.000347222223</v>
          </cell>
          <cell r="H15">
            <v>45170.000347222223</v>
          </cell>
          <cell r="I15">
            <v>45202.000347222223</v>
          </cell>
          <cell r="J15" t="str">
            <v>Do Thi Bich Lieu</v>
          </cell>
          <cell r="M15" t="str">
            <v>No</v>
          </cell>
          <cell r="O15" t="str">
            <v>Lịch thanh toán: Monthly at 10 &amp; 24</v>
          </cell>
        </row>
        <row r="16">
          <cell r="D16">
            <v>53196</v>
          </cell>
          <cell r="E16">
            <v>14151030</v>
          </cell>
          <cell r="F16">
            <v>337052</v>
          </cell>
          <cell r="G16">
            <v>45169.000347222223</v>
          </cell>
          <cell r="H16">
            <v>45172.000347222223</v>
          </cell>
          <cell r="I16">
            <v>45204.000347222223</v>
          </cell>
          <cell r="J16" t="str">
            <v>Do Thi Bich Lieu</v>
          </cell>
          <cell r="M16" t="str">
            <v>No</v>
          </cell>
          <cell r="O16" t="str">
            <v>Lịch thanh toán: Monthly at 10 &amp; 24</v>
          </cell>
        </row>
        <row r="17">
          <cell r="D17">
            <v>53190</v>
          </cell>
          <cell r="E17">
            <v>14150354</v>
          </cell>
          <cell r="F17">
            <v>3706674</v>
          </cell>
          <cell r="G17">
            <v>45169.000347222223</v>
          </cell>
          <cell r="H17">
            <v>45170.000347222223</v>
          </cell>
          <cell r="I17">
            <v>45201.000347222223</v>
          </cell>
          <cell r="J17" t="str">
            <v>Do Thi Bich Lieu</v>
          </cell>
          <cell r="M17" t="str">
            <v>No</v>
          </cell>
          <cell r="O17" t="str">
            <v>Lịch thanh toán: Monthly at 10 &amp; 24</v>
          </cell>
        </row>
        <row r="18">
          <cell r="D18">
            <v>53192</v>
          </cell>
          <cell r="E18">
            <v>90355519</v>
          </cell>
          <cell r="F18">
            <v>793055</v>
          </cell>
          <cell r="G18">
            <v>45169.000347222223</v>
          </cell>
          <cell r="H18">
            <v>45170.000347222223</v>
          </cell>
          <cell r="I18">
            <v>45202.000347222223</v>
          </cell>
          <cell r="J18" t="str">
            <v>Do Thi Bich Lieu</v>
          </cell>
          <cell r="M18" t="str">
            <v>No</v>
          </cell>
          <cell r="O18" t="str">
            <v>Lịch thanh toán: Monthly at 10 &amp; 24</v>
          </cell>
        </row>
        <row r="19">
          <cell r="D19">
            <v>53195</v>
          </cell>
          <cell r="E19">
            <v>14151304</v>
          </cell>
          <cell r="F19">
            <v>6112870</v>
          </cell>
          <cell r="G19">
            <v>45169.000347222223</v>
          </cell>
          <cell r="H19">
            <v>45170.000347222223</v>
          </cell>
          <cell r="I19">
            <v>45204.000347222223</v>
          </cell>
          <cell r="J19" t="str">
            <v>Do Thi Bich Lieu</v>
          </cell>
          <cell r="M19" t="str">
            <v>No</v>
          </cell>
          <cell r="O19" t="str">
            <v>Lịch thanh toán: Monthly at 10 &amp; 24</v>
          </cell>
        </row>
        <row r="20">
          <cell r="D20">
            <v>53197</v>
          </cell>
          <cell r="E20">
            <v>26442481</v>
          </cell>
          <cell r="F20">
            <v>969782</v>
          </cell>
          <cell r="G20">
            <v>45169.000347222223</v>
          </cell>
          <cell r="H20">
            <v>45170.000347222223</v>
          </cell>
          <cell r="I20">
            <v>45204.000347222223</v>
          </cell>
          <cell r="J20" t="str">
            <v>Do Thi Bich Lieu</v>
          </cell>
          <cell r="M20" t="str">
            <v>No</v>
          </cell>
          <cell r="O20" t="str">
            <v>Lịch thanh toán: Monthly at 10 &amp; 24</v>
          </cell>
        </row>
        <row r="21">
          <cell r="D21">
            <v>53194</v>
          </cell>
          <cell r="E21">
            <v>13010325</v>
          </cell>
          <cell r="F21">
            <v>5820574</v>
          </cell>
          <cell r="G21">
            <v>45169.000347222223</v>
          </cell>
          <cell r="H21">
            <v>45170.000347222223</v>
          </cell>
          <cell r="I21">
            <v>45202.000347222223</v>
          </cell>
          <cell r="J21" t="str">
            <v>Do Thi Bich Lieu</v>
          </cell>
          <cell r="M21" t="str">
            <v>No</v>
          </cell>
          <cell r="O21" t="str">
            <v>Lịch thanh toán: Monthly at 10 &amp; 24</v>
          </cell>
        </row>
        <row r="22">
          <cell r="D22">
            <v>53198</v>
          </cell>
          <cell r="E22">
            <v>26442203</v>
          </cell>
          <cell r="F22">
            <v>1348207</v>
          </cell>
          <cell r="G22">
            <v>45169.000347222223</v>
          </cell>
          <cell r="H22">
            <v>45170.000347222223</v>
          </cell>
          <cell r="I22">
            <v>45204.000347222223</v>
          </cell>
          <cell r="J22" t="str">
            <v>Do Thi Bich Lieu</v>
          </cell>
          <cell r="M22" t="str">
            <v>No</v>
          </cell>
          <cell r="O22" t="str">
            <v>Lịch thanh toán: Monthly at 10 &amp; 24</v>
          </cell>
        </row>
        <row r="23">
          <cell r="D23">
            <v>51429</v>
          </cell>
          <cell r="E23">
            <v>12202739</v>
          </cell>
          <cell r="F23">
            <v>9152492</v>
          </cell>
          <cell r="G23">
            <v>45164.000347222223</v>
          </cell>
          <cell r="H23">
            <v>45164.000347222223</v>
          </cell>
          <cell r="I23">
            <v>45196.000347222223</v>
          </cell>
          <cell r="J23" t="str">
            <v>Do Thi Bich Lieu</v>
          </cell>
          <cell r="M23" t="str">
            <v>No</v>
          </cell>
          <cell r="O23" t="str">
            <v>Lịch thanh toán: Monthly at 10 &amp; 24</v>
          </cell>
        </row>
        <row r="24">
          <cell r="D24">
            <v>51421</v>
          </cell>
          <cell r="E24">
            <v>19434321</v>
          </cell>
          <cell r="F24">
            <v>1019509</v>
          </cell>
          <cell r="G24">
            <v>45164.000347222223</v>
          </cell>
          <cell r="H24">
            <v>45164.000347222223</v>
          </cell>
          <cell r="I24">
            <v>45192.000347222223</v>
          </cell>
          <cell r="J24" t="str">
            <v>Do Thi Bich Lieu</v>
          </cell>
          <cell r="M24" t="str">
            <v>No</v>
          </cell>
          <cell r="O24" t="str">
            <v>Lịch thanh toán: Monthly at 10 &amp; 24</v>
          </cell>
        </row>
        <row r="25">
          <cell r="D25">
            <v>51427</v>
          </cell>
          <cell r="E25">
            <v>19435955</v>
          </cell>
          <cell r="F25">
            <v>1428802</v>
          </cell>
          <cell r="G25">
            <v>45164.000347222223</v>
          </cell>
          <cell r="H25">
            <v>45164.000347222223</v>
          </cell>
          <cell r="I25">
            <v>45195.000347222223</v>
          </cell>
          <cell r="J25" t="str">
            <v>Do Thi Bich Lieu</v>
          </cell>
          <cell r="M25" t="str">
            <v>No</v>
          </cell>
          <cell r="O25" t="str">
            <v>Lịch thanh toán: Monthly at 10 &amp; 24</v>
          </cell>
        </row>
        <row r="26">
          <cell r="D26">
            <v>51422</v>
          </cell>
          <cell r="E26">
            <v>21254261</v>
          </cell>
          <cell r="F26">
            <v>1348207</v>
          </cell>
          <cell r="G26">
            <v>45164.000347222223</v>
          </cell>
          <cell r="H26">
            <v>45164.000347222223</v>
          </cell>
          <cell r="I26">
            <v>45197.000347222223</v>
          </cell>
          <cell r="J26" t="str">
            <v>Do Thi Bich Lieu</v>
          </cell>
          <cell r="M26" t="str">
            <v>No</v>
          </cell>
          <cell r="O26" t="str">
            <v>Lịch thanh toán: Monthly at 10 &amp; 24</v>
          </cell>
        </row>
        <row r="27">
          <cell r="D27">
            <v>51426</v>
          </cell>
          <cell r="E27">
            <v>29195078</v>
          </cell>
          <cell r="F27">
            <v>1157814</v>
          </cell>
          <cell r="G27">
            <v>45164.000347222223</v>
          </cell>
          <cell r="H27">
            <v>45164.000347222223</v>
          </cell>
          <cell r="I27">
            <v>45195.000347222223</v>
          </cell>
          <cell r="J27" t="str">
            <v>Do Thi Bich Lieu</v>
          </cell>
          <cell r="M27" t="str">
            <v>No</v>
          </cell>
          <cell r="O27" t="str">
            <v>Lịch thanh toán: Monthly at 10 &amp; 24</v>
          </cell>
        </row>
        <row r="28">
          <cell r="D28">
            <v>51424</v>
          </cell>
          <cell r="E28">
            <v>16476100</v>
          </cell>
          <cell r="F28">
            <v>5143651</v>
          </cell>
          <cell r="G28">
            <v>45164.000347222223</v>
          </cell>
          <cell r="H28">
            <v>45164.000347222223</v>
          </cell>
          <cell r="I28">
            <v>45198.000347222223</v>
          </cell>
          <cell r="J28" t="str">
            <v>Do Thi Bich Lieu</v>
          </cell>
          <cell r="M28" t="str">
            <v>No</v>
          </cell>
          <cell r="O28" t="str">
            <v>Lịch thanh toán: Monthly at 10 &amp; 24</v>
          </cell>
        </row>
        <row r="29">
          <cell r="D29">
            <v>51442</v>
          </cell>
          <cell r="E29">
            <v>26437097</v>
          </cell>
          <cell r="F29">
            <v>2186050</v>
          </cell>
          <cell r="G29">
            <v>45164.000347222223</v>
          </cell>
          <cell r="H29">
            <v>45164.000347222223</v>
          </cell>
          <cell r="I29">
            <v>45189.000347222223</v>
          </cell>
          <cell r="J29" t="str">
            <v>Do Thi Bich Lieu</v>
          </cell>
          <cell r="M29" t="str">
            <v>No</v>
          </cell>
          <cell r="O29" t="str">
            <v>Lịch thanh toán: Monthly at 10 &amp; 24</v>
          </cell>
        </row>
        <row r="30">
          <cell r="D30">
            <v>51428</v>
          </cell>
          <cell r="E30">
            <v>11244144</v>
          </cell>
          <cell r="F30">
            <v>541976</v>
          </cell>
          <cell r="G30">
            <v>45164.000347222223</v>
          </cell>
          <cell r="H30">
            <v>45164.000347222223</v>
          </cell>
          <cell r="I30">
            <v>45196.000347222223</v>
          </cell>
          <cell r="J30" t="str">
            <v>Do Thi Bich Lieu</v>
          </cell>
          <cell r="M30" t="str">
            <v>No</v>
          </cell>
          <cell r="O30" t="str">
            <v>Lịch thanh toán: Monthly at 10 &amp; 24</v>
          </cell>
        </row>
        <row r="31">
          <cell r="D31">
            <v>51425</v>
          </cell>
          <cell r="E31">
            <v>50996415</v>
          </cell>
          <cell r="F31">
            <v>1199426</v>
          </cell>
          <cell r="G31">
            <v>45164.000347222223</v>
          </cell>
          <cell r="H31">
            <v>45164.000347222223</v>
          </cell>
          <cell r="I31">
            <v>45195.000347222223</v>
          </cell>
          <cell r="J31" t="str">
            <v>Do Thi Bich Lieu</v>
          </cell>
          <cell r="M31" t="str">
            <v>No</v>
          </cell>
          <cell r="O31" t="str">
            <v>Lịch thanh toán: Monthly at 10 &amp; 24</v>
          </cell>
        </row>
        <row r="32">
          <cell r="D32">
            <v>51441</v>
          </cell>
          <cell r="E32">
            <v>26436814</v>
          </cell>
          <cell r="F32">
            <v>1348207</v>
          </cell>
          <cell r="G32">
            <v>45164.000347222223</v>
          </cell>
          <cell r="H32">
            <v>45164.000347222223</v>
          </cell>
          <cell r="I32">
            <v>45189.000347222223</v>
          </cell>
          <cell r="J32" t="str">
            <v>Do Thi Bich Lieu</v>
          </cell>
          <cell r="M32" t="str">
            <v>No</v>
          </cell>
          <cell r="O32" t="str">
            <v>Lịch thanh toán: Monthly at 10 &amp; 24</v>
          </cell>
        </row>
        <row r="33">
          <cell r="D33">
            <v>51430</v>
          </cell>
          <cell r="E33">
            <v>18213711</v>
          </cell>
          <cell r="F33">
            <v>2571826</v>
          </cell>
          <cell r="G33">
            <v>45164.000347222223</v>
          </cell>
          <cell r="H33">
            <v>45164.000347222223</v>
          </cell>
          <cell r="I33">
            <v>45197.000347222223</v>
          </cell>
          <cell r="J33" t="str">
            <v>Do Thi Bich Lieu</v>
          </cell>
          <cell r="M33" t="str">
            <v>No</v>
          </cell>
          <cell r="O33" t="str">
            <v>Lịch thanh toán: Monthly at 10 &amp; 24</v>
          </cell>
        </row>
        <row r="34">
          <cell r="D34">
            <v>51437</v>
          </cell>
          <cell r="E34">
            <v>25379063</v>
          </cell>
          <cell r="F34">
            <v>2626023</v>
          </cell>
          <cell r="G34">
            <v>45164.000347222223</v>
          </cell>
          <cell r="H34">
            <v>45164.000347222223</v>
          </cell>
          <cell r="I34">
            <v>45198.000347222223</v>
          </cell>
          <cell r="J34" t="str">
            <v>Do Thi Bich Lieu</v>
          </cell>
          <cell r="M34" t="str">
            <v>No</v>
          </cell>
          <cell r="O34" t="str">
            <v>Lịch thanh toán: Monthly at 10 &amp; 24</v>
          </cell>
        </row>
        <row r="35">
          <cell r="D35">
            <v>51440</v>
          </cell>
          <cell r="E35">
            <v>90350855</v>
          </cell>
          <cell r="F35">
            <v>793055</v>
          </cell>
          <cell r="G35">
            <v>45164.000347222223</v>
          </cell>
          <cell r="H35">
            <v>45164.000347222223</v>
          </cell>
          <cell r="I35">
            <v>45185.000347222223</v>
          </cell>
          <cell r="J35" t="str">
            <v>Do Thi Bich Lieu</v>
          </cell>
          <cell r="M35" t="str">
            <v>No</v>
          </cell>
          <cell r="O35" t="str">
            <v>Lịch thanh toán: Monthly at 10 &amp; 24</v>
          </cell>
        </row>
        <row r="36">
          <cell r="D36">
            <v>51443</v>
          </cell>
          <cell r="E36">
            <v>13003012</v>
          </cell>
          <cell r="F36">
            <v>4824754</v>
          </cell>
          <cell r="G36">
            <v>45164.000347222223</v>
          </cell>
          <cell r="H36">
            <v>45164.000347222223</v>
          </cell>
          <cell r="I36">
            <v>45189.000347222223</v>
          </cell>
          <cell r="J36" t="str">
            <v>Do Thi Bich Lieu</v>
          </cell>
          <cell r="M36" t="str">
            <v>No</v>
          </cell>
          <cell r="O36" t="str">
            <v>Lịch thanh toán: Monthly at 10 &amp; 24</v>
          </cell>
        </row>
        <row r="37">
          <cell r="D37">
            <v>51439</v>
          </cell>
          <cell r="E37">
            <v>14145107</v>
          </cell>
          <cell r="F37">
            <v>3605040</v>
          </cell>
          <cell r="G37">
            <v>45164.000347222223</v>
          </cell>
          <cell r="H37">
            <v>45164.000347222223</v>
          </cell>
          <cell r="I37">
            <v>45185.000347222223</v>
          </cell>
          <cell r="J37" t="str">
            <v>Do Thi Bich Lieu</v>
          </cell>
          <cell r="M37" t="str">
            <v>No</v>
          </cell>
          <cell r="O37" t="str">
            <v>Lịch thanh toán: Monthly at 10 &amp; 24</v>
          </cell>
        </row>
        <row r="38">
          <cell r="D38">
            <v>51435</v>
          </cell>
          <cell r="E38">
            <v>20410217</v>
          </cell>
          <cell r="F38">
            <v>1199426</v>
          </cell>
          <cell r="G38">
            <v>45164.000347222223</v>
          </cell>
          <cell r="H38">
            <v>45164.000347222223</v>
          </cell>
          <cell r="I38">
            <v>45199.000347222223</v>
          </cell>
          <cell r="J38" t="str">
            <v>Do Thi Bich Lieu</v>
          </cell>
          <cell r="M38" t="str">
            <v>No</v>
          </cell>
          <cell r="O38" t="str">
            <v>Lịch thanh toán: Monthly at 10 &amp; 24</v>
          </cell>
        </row>
        <row r="39">
          <cell r="D39">
            <v>51433</v>
          </cell>
          <cell r="E39">
            <v>17247945</v>
          </cell>
          <cell r="F39">
            <v>741500</v>
          </cell>
          <cell r="G39">
            <v>45164.000347222223</v>
          </cell>
          <cell r="H39">
            <v>45165.000347222223</v>
          </cell>
          <cell r="I39">
            <v>45199.000347222223</v>
          </cell>
          <cell r="J39" t="str">
            <v>Do Thi Bich Lieu</v>
          </cell>
          <cell r="M39" t="str">
            <v>No</v>
          </cell>
          <cell r="O39" t="str">
            <v>Lịch thanh toán: Monthly at 10 &amp; 24</v>
          </cell>
        </row>
        <row r="40">
          <cell r="D40">
            <v>51436</v>
          </cell>
          <cell r="E40">
            <v>22384255</v>
          </cell>
          <cell r="F40">
            <v>3920033</v>
          </cell>
          <cell r="G40">
            <v>45164.000347222223</v>
          </cell>
          <cell r="H40">
            <v>45166.000347222223</v>
          </cell>
          <cell r="I40">
            <v>45201.000347222223</v>
          </cell>
          <cell r="J40" t="str">
            <v>Do Thi Bich Lieu</v>
          </cell>
          <cell r="M40" t="str">
            <v>No</v>
          </cell>
          <cell r="O40" t="str">
            <v>Lịch thanh toán: Monthly at 10 &amp; 24</v>
          </cell>
        </row>
        <row r="41">
          <cell r="D41">
            <v>51423</v>
          </cell>
          <cell r="E41">
            <v>24348272</v>
          </cell>
          <cell r="F41">
            <v>1348207</v>
          </cell>
          <cell r="G41">
            <v>45164.000347222223</v>
          </cell>
          <cell r="H41">
            <v>45165.000347222223</v>
          </cell>
          <cell r="I41">
            <v>45199.000347222223</v>
          </cell>
          <cell r="J41" t="str">
            <v>Do Thi Bich Lieu</v>
          </cell>
          <cell r="M41" t="str">
            <v>No</v>
          </cell>
          <cell r="O41" t="str">
            <v>Lịch thanh toán: Monthly at 10 &amp; 24</v>
          </cell>
        </row>
        <row r="42">
          <cell r="D42">
            <v>51438</v>
          </cell>
          <cell r="E42">
            <v>28372345</v>
          </cell>
          <cell r="F42">
            <v>1199426</v>
          </cell>
          <cell r="G42">
            <v>45164.000347222223</v>
          </cell>
          <cell r="H42">
            <v>45165.000347222223</v>
          </cell>
          <cell r="I42">
            <v>45199.000347222223</v>
          </cell>
          <cell r="J42" t="str">
            <v>Do Thi Bich Lieu</v>
          </cell>
          <cell r="M42" t="str">
            <v>No</v>
          </cell>
          <cell r="O42" t="str">
            <v>Lịch thanh toán: Monthly at 10 &amp; 24</v>
          </cell>
        </row>
        <row r="43">
          <cell r="D43">
            <v>51434</v>
          </cell>
          <cell r="E43">
            <v>17249476</v>
          </cell>
          <cell r="F43">
            <v>4946486</v>
          </cell>
          <cell r="G43">
            <v>45164.000347222223</v>
          </cell>
          <cell r="H43">
            <v>45165.000347222223</v>
          </cell>
          <cell r="I43">
            <v>45199.000347222223</v>
          </cell>
          <cell r="J43" t="str">
            <v>Do Thi Bich Lieu</v>
          </cell>
          <cell r="M43" t="str">
            <v>No</v>
          </cell>
          <cell r="O43" t="str">
            <v>Lịch thanh toán: Monthly at 10 &amp; 24</v>
          </cell>
        </row>
        <row r="44">
          <cell r="D44">
            <v>49785</v>
          </cell>
          <cell r="E44">
            <v>23243867</v>
          </cell>
          <cell r="F44">
            <v>2315628</v>
          </cell>
          <cell r="G44">
            <v>45157.000347222223</v>
          </cell>
          <cell r="H44">
            <v>45157.000347222223</v>
          </cell>
          <cell r="I44">
            <v>45190.000347222223</v>
          </cell>
          <cell r="J44" t="str">
            <v>Do Thi Bich Lieu</v>
          </cell>
          <cell r="M44" t="str">
            <v>No</v>
          </cell>
          <cell r="O44" t="str">
            <v>Lịch thanh toán: Monthly at 10 &amp; 24</v>
          </cell>
        </row>
        <row r="45">
          <cell r="D45">
            <v>49797</v>
          </cell>
          <cell r="E45">
            <v>11241031</v>
          </cell>
          <cell r="F45">
            <v>706979</v>
          </cell>
          <cell r="G45">
            <v>45157.000347222223</v>
          </cell>
          <cell r="H45">
            <v>45157.000347222223</v>
          </cell>
          <cell r="I45">
            <v>45188.000347222223</v>
          </cell>
          <cell r="J45" t="str">
            <v>Do Thi Bich Lieu</v>
          </cell>
          <cell r="M45" t="str">
            <v>No</v>
          </cell>
          <cell r="O45" t="str">
            <v>Lịch thanh toán: Monthly at 10 &amp; 24</v>
          </cell>
        </row>
        <row r="46">
          <cell r="D46">
            <v>49795</v>
          </cell>
          <cell r="E46">
            <v>28368897</v>
          </cell>
          <cell r="F46">
            <v>2022603</v>
          </cell>
          <cell r="G46">
            <v>45157.000347222223</v>
          </cell>
          <cell r="H46">
            <v>45157.000347222223</v>
          </cell>
          <cell r="I46">
            <v>45189.000347222223</v>
          </cell>
          <cell r="J46" t="str">
            <v>Do Thi Bich Lieu</v>
          </cell>
          <cell r="M46" t="str">
            <v>No</v>
          </cell>
          <cell r="O46" t="str">
            <v>Lịch thanh toán: Monthly at 10 &amp; 24</v>
          </cell>
        </row>
        <row r="47">
          <cell r="D47">
            <v>49809</v>
          </cell>
          <cell r="E47">
            <v>15158370</v>
          </cell>
          <cell r="F47">
            <v>3058528</v>
          </cell>
          <cell r="G47">
            <v>45157.000347222223</v>
          </cell>
          <cell r="H47">
            <v>45157.000347222223</v>
          </cell>
          <cell r="I47">
            <v>45191.000347222223</v>
          </cell>
          <cell r="J47" t="str">
            <v>Do Thi Bich Lieu</v>
          </cell>
          <cell r="M47" t="str">
            <v>No</v>
          </cell>
          <cell r="O47" t="str">
            <v>Lịch thanh toán: Monthly at 10 &amp; 24</v>
          </cell>
        </row>
        <row r="48">
          <cell r="D48">
            <v>49817</v>
          </cell>
          <cell r="E48">
            <v>26434441</v>
          </cell>
          <cell r="F48">
            <v>977967</v>
          </cell>
          <cell r="G48">
            <v>45157.000347222223</v>
          </cell>
          <cell r="H48">
            <v>45157.000347222223</v>
          </cell>
          <cell r="I48">
            <v>45183.000347222223</v>
          </cell>
          <cell r="J48" t="str">
            <v>Do Thi Bich Lieu</v>
          </cell>
          <cell r="M48" t="str">
            <v>No</v>
          </cell>
          <cell r="O48" t="str">
            <v>Lịch thanh toán: Monthly at 10 &amp; 24</v>
          </cell>
        </row>
        <row r="49">
          <cell r="D49">
            <v>49805</v>
          </cell>
          <cell r="E49">
            <v>22381717</v>
          </cell>
          <cell r="F49">
            <v>541976</v>
          </cell>
          <cell r="G49">
            <v>45157.000347222223</v>
          </cell>
          <cell r="H49">
            <v>45158.000347222223</v>
          </cell>
          <cell r="I49">
            <v>45193.000347222223</v>
          </cell>
          <cell r="J49" t="str">
            <v>Do Thi Bich Lieu</v>
          </cell>
          <cell r="M49" t="str">
            <v>No</v>
          </cell>
          <cell r="O49" t="str">
            <v>Lịch thanh toán: Monthly at 10 &amp; 24</v>
          </cell>
        </row>
        <row r="50">
          <cell r="D50">
            <v>49804</v>
          </cell>
          <cell r="E50">
            <v>22382193</v>
          </cell>
          <cell r="F50">
            <v>1019509</v>
          </cell>
          <cell r="G50">
            <v>45157.000347222223</v>
          </cell>
          <cell r="H50">
            <v>45158.000347222223</v>
          </cell>
          <cell r="I50">
            <v>45193.000347222223</v>
          </cell>
          <cell r="J50" t="str">
            <v>Do Thi Bich Lieu</v>
          </cell>
          <cell r="M50" t="str">
            <v>No</v>
          </cell>
          <cell r="O50" t="str">
            <v>Lịch thanh toán: Monthly at 10 &amp; 24</v>
          </cell>
        </row>
        <row r="51">
          <cell r="D51">
            <v>49811</v>
          </cell>
          <cell r="E51">
            <v>10287343</v>
          </cell>
          <cell r="F51">
            <v>1019509</v>
          </cell>
          <cell r="G51">
            <v>45157.000347222223</v>
          </cell>
          <cell r="H51">
            <v>45157.000347222223</v>
          </cell>
          <cell r="I51">
            <v>45191.000347222223</v>
          </cell>
          <cell r="J51" t="str">
            <v>Do Thi Bich Lieu</v>
          </cell>
          <cell r="M51" t="str">
            <v>No</v>
          </cell>
          <cell r="O51" t="str">
            <v>Lịch thanh toán: Monthly at 10 &amp; 24</v>
          </cell>
        </row>
        <row r="52">
          <cell r="D52">
            <v>49788</v>
          </cell>
          <cell r="E52">
            <v>16473314</v>
          </cell>
          <cell r="F52">
            <v>2186050</v>
          </cell>
          <cell r="G52">
            <v>45157.000347222223</v>
          </cell>
          <cell r="H52">
            <v>45157.000347222223</v>
          </cell>
          <cell r="I52">
            <v>45191.000347222223</v>
          </cell>
          <cell r="J52" t="str">
            <v>Do Thi Bich Lieu</v>
          </cell>
          <cell r="M52" t="str">
            <v>No</v>
          </cell>
          <cell r="O52" t="str">
            <v>Lịch thanh toán: Monthly at 10 &amp; 24</v>
          </cell>
        </row>
        <row r="53">
          <cell r="D53">
            <v>49796</v>
          </cell>
          <cell r="E53">
            <v>11240756</v>
          </cell>
          <cell r="F53">
            <v>5426244</v>
          </cell>
          <cell r="G53">
            <v>45157.000347222223</v>
          </cell>
          <cell r="H53">
            <v>45157.000347222223</v>
          </cell>
          <cell r="I53">
            <v>45188.000347222223</v>
          </cell>
          <cell r="J53" t="str">
            <v>Do Thi Bich Lieu</v>
          </cell>
          <cell r="M53" t="str">
            <v>No</v>
          </cell>
          <cell r="O53" t="str">
            <v>Lịch thanh toán: Monthly at 10 &amp; 24</v>
          </cell>
        </row>
        <row r="54">
          <cell r="D54">
            <v>49798</v>
          </cell>
          <cell r="E54">
            <v>18209212</v>
          </cell>
          <cell r="F54">
            <v>3534257</v>
          </cell>
          <cell r="G54">
            <v>45157.000347222223</v>
          </cell>
          <cell r="H54">
            <v>45157.000347222223</v>
          </cell>
          <cell r="I54">
            <v>45188.000347222223</v>
          </cell>
          <cell r="J54" t="str">
            <v>Do Thi Bich Lieu</v>
          </cell>
          <cell r="M54" t="str">
            <v>No</v>
          </cell>
          <cell r="O54" t="str">
            <v>Lịch thanh toán: Monthly at 10 &amp; 24</v>
          </cell>
        </row>
        <row r="55">
          <cell r="D55">
            <v>49810</v>
          </cell>
          <cell r="E55">
            <v>10287626</v>
          </cell>
          <cell r="F55">
            <v>541976</v>
          </cell>
          <cell r="G55">
            <v>45157.000347222223</v>
          </cell>
          <cell r="H55">
            <v>45157.000347222223</v>
          </cell>
          <cell r="I55">
            <v>45191.000347222223</v>
          </cell>
          <cell r="J55" t="str">
            <v>Do Thi Bich Lieu</v>
          </cell>
          <cell r="M55" t="str">
            <v>No</v>
          </cell>
          <cell r="O55" t="str">
            <v>Lịch thanh toán: Monthly at 10 &amp; 24</v>
          </cell>
        </row>
        <row r="56">
          <cell r="D56">
            <v>49815</v>
          </cell>
          <cell r="E56">
            <v>14143457</v>
          </cell>
          <cell r="F56">
            <v>1437211</v>
          </cell>
          <cell r="G56">
            <v>45157.000347222223</v>
          </cell>
          <cell r="H56">
            <v>45157.000347222223</v>
          </cell>
          <cell r="I56">
            <v>45182.000347222223</v>
          </cell>
          <cell r="J56" t="str">
            <v>Do Thi Bich Lieu</v>
          </cell>
          <cell r="M56" t="str">
            <v>No</v>
          </cell>
          <cell r="O56" t="str">
            <v>Lịch thanh toán: Monthly at 10 &amp; 24</v>
          </cell>
        </row>
        <row r="57">
          <cell r="D57">
            <v>49808</v>
          </cell>
          <cell r="E57">
            <v>17246248</v>
          </cell>
          <cell r="F57">
            <v>2367716</v>
          </cell>
          <cell r="G57">
            <v>45157.000347222223</v>
          </cell>
          <cell r="H57">
            <v>45158.000347222223</v>
          </cell>
          <cell r="I57">
            <v>45192.000347222223</v>
          </cell>
          <cell r="J57" t="str">
            <v>Do Thi Bich Lieu</v>
          </cell>
          <cell r="M57" t="str">
            <v>No</v>
          </cell>
          <cell r="O57" t="str">
            <v>Lịch thanh toán: Monthly at 10 &amp; 24</v>
          </cell>
        </row>
        <row r="58">
          <cell r="D58">
            <v>49794</v>
          </cell>
          <cell r="E58">
            <v>20406552</v>
          </cell>
          <cell r="F58">
            <v>989770</v>
          </cell>
          <cell r="G58">
            <v>45157.000347222223</v>
          </cell>
          <cell r="H58">
            <v>45157.000347222223</v>
          </cell>
          <cell r="I58">
            <v>45188.000347222223</v>
          </cell>
          <cell r="J58" t="str">
            <v>Do Thi Bich Lieu</v>
          </cell>
          <cell r="M58" t="str">
            <v>No</v>
          </cell>
          <cell r="O58" t="str">
            <v>Lịch thanh toán: Monthly at 10 &amp; 24</v>
          </cell>
        </row>
        <row r="59">
          <cell r="D59">
            <v>49812</v>
          </cell>
          <cell r="E59">
            <v>18210724</v>
          </cell>
          <cell r="F59">
            <v>2310007</v>
          </cell>
          <cell r="G59">
            <v>45157.000347222223</v>
          </cell>
          <cell r="H59">
            <v>45157.000347222223</v>
          </cell>
          <cell r="I59">
            <v>45191.000347222223</v>
          </cell>
          <cell r="J59" t="str">
            <v>Do Thi Bich Lieu</v>
          </cell>
          <cell r="M59" t="str">
            <v>No</v>
          </cell>
          <cell r="O59" t="str">
            <v>Lịch thanh toán: Monthly at 10 &amp; 24</v>
          </cell>
        </row>
        <row r="60">
          <cell r="D60">
            <v>49790</v>
          </cell>
          <cell r="E60">
            <v>17243665</v>
          </cell>
          <cell r="F60">
            <v>3892861</v>
          </cell>
          <cell r="G60">
            <v>45157.000347222223</v>
          </cell>
          <cell r="H60">
            <v>45157.000347222223</v>
          </cell>
          <cell r="I60">
            <v>45189.000347222223</v>
          </cell>
          <cell r="J60" t="str">
            <v>Do Thi Bich Lieu</v>
          </cell>
          <cell r="M60" t="str">
            <v>No</v>
          </cell>
          <cell r="O60" t="str">
            <v>Lịch thanh toán: Monthly at 10 &amp; 24</v>
          </cell>
        </row>
        <row r="61">
          <cell r="D61">
            <v>49786</v>
          </cell>
          <cell r="E61">
            <v>15156727</v>
          </cell>
          <cell r="F61">
            <v>1348207</v>
          </cell>
          <cell r="G61">
            <v>45157.000347222223</v>
          </cell>
          <cell r="H61">
            <v>45157.000347222223</v>
          </cell>
          <cell r="I61">
            <v>45188.000347222223</v>
          </cell>
          <cell r="J61" t="str">
            <v>Do Thi Bich Lieu</v>
          </cell>
          <cell r="M61" t="str">
            <v>No</v>
          </cell>
          <cell r="O61" t="str">
            <v>Lịch thanh toán: Monthly at 10 &amp; 24</v>
          </cell>
        </row>
        <row r="62">
          <cell r="D62">
            <v>49816</v>
          </cell>
          <cell r="E62">
            <v>26434158</v>
          </cell>
          <cell r="F62">
            <v>1348207</v>
          </cell>
          <cell r="G62">
            <v>45157.000347222223</v>
          </cell>
          <cell r="H62">
            <v>45157.000347222223</v>
          </cell>
          <cell r="I62">
            <v>45183.000347222223</v>
          </cell>
          <cell r="J62" t="str">
            <v>Do Thi Bich Lieu</v>
          </cell>
          <cell r="M62" t="str">
            <v>No</v>
          </cell>
          <cell r="O62" t="str">
            <v>Lịch thanh toán: Monthly at 10 &amp; 24</v>
          </cell>
        </row>
        <row r="63">
          <cell r="D63">
            <v>49813</v>
          </cell>
          <cell r="E63">
            <v>14142437</v>
          </cell>
          <cell r="F63">
            <v>3058528</v>
          </cell>
          <cell r="G63">
            <v>45157.000347222223</v>
          </cell>
          <cell r="H63">
            <v>45157.000347222223</v>
          </cell>
          <cell r="I63">
            <v>45178.000347222223</v>
          </cell>
          <cell r="J63" t="str">
            <v>Do Thi Bich Lieu</v>
          </cell>
          <cell r="M63" t="str">
            <v>No</v>
          </cell>
          <cell r="O63" t="str">
            <v>Lịch thanh toán: Monthly at 10 &amp; 24</v>
          </cell>
        </row>
        <row r="64">
          <cell r="D64">
            <v>49783</v>
          </cell>
          <cell r="E64">
            <v>25375969</v>
          </cell>
          <cell r="F64">
            <v>2457038</v>
          </cell>
          <cell r="G64">
            <v>45157.000347222223</v>
          </cell>
          <cell r="H64">
            <v>45157.000347222223</v>
          </cell>
          <cell r="I64">
            <v>45188.000347222223</v>
          </cell>
          <cell r="J64" t="str">
            <v>Do Thi Bich Lieu</v>
          </cell>
          <cell r="M64" t="str">
            <v>No</v>
          </cell>
          <cell r="O64" t="str">
            <v>Lịch thanh toán: Monthly at 10 &amp; 24</v>
          </cell>
        </row>
        <row r="65">
          <cell r="D65">
            <v>49787</v>
          </cell>
          <cell r="E65">
            <v>16473211</v>
          </cell>
          <cell r="F65">
            <v>4078037</v>
          </cell>
          <cell r="G65">
            <v>45157.000347222223</v>
          </cell>
          <cell r="H65">
            <v>45157.000347222223</v>
          </cell>
          <cell r="I65">
            <v>45191.000347222223</v>
          </cell>
          <cell r="J65" t="str">
            <v>Do Thi Bich Lieu</v>
          </cell>
          <cell r="M65" t="str">
            <v>No</v>
          </cell>
          <cell r="O65" t="str">
            <v>Lịch thanh toán: Monthly at 10 &amp; 24</v>
          </cell>
        </row>
        <row r="66">
          <cell r="D66">
            <v>49806</v>
          </cell>
          <cell r="E66">
            <v>20407733</v>
          </cell>
          <cell r="F66">
            <v>2186050</v>
          </cell>
          <cell r="G66">
            <v>45157.000347222223</v>
          </cell>
          <cell r="H66">
            <v>45157.000347222223</v>
          </cell>
          <cell r="I66">
            <v>45192.000347222223</v>
          </cell>
          <cell r="J66" t="str">
            <v>Do Thi Bich Lieu</v>
          </cell>
          <cell r="M66" t="str">
            <v>No</v>
          </cell>
          <cell r="O66" t="str">
            <v>Lịch thanh toán: Monthly at 10 &amp; 24</v>
          </cell>
        </row>
        <row r="67">
          <cell r="D67">
            <v>49807</v>
          </cell>
          <cell r="E67">
            <v>20407470</v>
          </cell>
          <cell r="F67">
            <v>1019509</v>
          </cell>
          <cell r="G67">
            <v>45157.000347222223</v>
          </cell>
          <cell r="H67">
            <v>45157.000347222223</v>
          </cell>
          <cell r="I67">
            <v>45192.000347222223</v>
          </cell>
          <cell r="J67" t="str">
            <v>Do Thi Bich Lieu</v>
          </cell>
          <cell r="M67" t="str">
            <v>No</v>
          </cell>
          <cell r="O67" t="str">
            <v>Lịch thanh toán: Monthly at 10 &amp; 24</v>
          </cell>
        </row>
        <row r="68">
          <cell r="D68">
            <v>49799</v>
          </cell>
          <cell r="E68">
            <v>27369310</v>
          </cell>
          <cell r="F68">
            <v>1374605</v>
          </cell>
          <cell r="G68">
            <v>45157.000347222223</v>
          </cell>
          <cell r="H68">
            <v>45159.000347222223</v>
          </cell>
          <cell r="I68">
            <v>45193.000347222223</v>
          </cell>
          <cell r="J68" t="str">
            <v>Do Thi Bich Lieu</v>
          </cell>
          <cell r="M68" t="str">
            <v>No</v>
          </cell>
          <cell r="O68" t="str">
            <v>Lịch thanh toán: Monthly at 10 &amp; 24</v>
          </cell>
        </row>
        <row r="69">
          <cell r="D69">
            <v>48263</v>
          </cell>
          <cell r="E69">
            <v>10280355</v>
          </cell>
          <cell r="F69">
            <v>4076233</v>
          </cell>
          <cell r="G69">
            <v>45150.000347222223</v>
          </cell>
          <cell r="H69">
            <v>45152.000347222223</v>
          </cell>
          <cell r="I69">
            <v>45178.000347222223</v>
          </cell>
          <cell r="J69" t="str">
            <v>Do Thi Bich Lieu</v>
          </cell>
          <cell r="M69" t="str">
            <v>No</v>
          </cell>
          <cell r="O69" t="str">
            <v>Lịch thanh toán: Monthly at 10 &amp; 24</v>
          </cell>
        </row>
        <row r="70">
          <cell r="D70">
            <v>48283</v>
          </cell>
          <cell r="E70">
            <v>29191989</v>
          </cell>
          <cell r="F70">
            <v>1199426</v>
          </cell>
          <cell r="G70">
            <v>45150.000347222223</v>
          </cell>
          <cell r="H70">
            <v>45150.000347222223</v>
          </cell>
          <cell r="I70">
            <v>45180.000347222223</v>
          </cell>
          <cell r="J70" t="str">
            <v>Do Thi Bich Lieu</v>
          </cell>
          <cell r="M70" t="str">
            <v>No</v>
          </cell>
          <cell r="O70" t="str">
            <v>Lịch thanh toán: Monthly at 10 &amp; 24</v>
          </cell>
        </row>
        <row r="71">
          <cell r="D71">
            <v>48309</v>
          </cell>
          <cell r="E71">
            <v>10283718</v>
          </cell>
          <cell r="F71">
            <v>4044622</v>
          </cell>
          <cell r="G71">
            <v>45150.000347222223</v>
          </cell>
          <cell r="H71">
            <v>45150.000347222223</v>
          </cell>
          <cell r="I71">
            <v>45184.000347222223</v>
          </cell>
          <cell r="J71" t="str">
            <v>Do Thi Bich Lieu</v>
          </cell>
          <cell r="M71" t="str">
            <v>No</v>
          </cell>
          <cell r="O71" t="str">
            <v>Lịch thanh toán: Monthly at 10 &amp; 24</v>
          </cell>
        </row>
        <row r="72">
          <cell r="D72">
            <v>48312</v>
          </cell>
          <cell r="E72">
            <v>14141907</v>
          </cell>
          <cell r="F72">
            <v>4078037</v>
          </cell>
          <cell r="G72">
            <v>45150.000347222223</v>
          </cell>
          <cell r="H72">
            <v>45150.000347222223</v>
          </cell>
          <cell r="I72">
            <v>45177.000347222223</v>
          </cell>
          <cell r="J72" t="str">
            <v>Do Thi Bich Lieu</v>
          </cell>
          <cell r="M72" t="str">
            <v>No</v>
          </cell>
          <cell r="O72" t="str">
            <v>Lịch thanh toán: Monthly at 10 &amp; 24</v>
          </cell>
        </row>
        <row r="73">
          <cell r="D73">
            <v>48262</v>
          </cell>
          <cell r="E73">
            <v>10279105</v>
          </cell>
          <cell r="F73">
            <v>3303245</v>
          </cell>
          <cell r="G73">
            <v>45150.000347222223</v>
          </cell>
          <cell r="H73">
            <v>45150.000347222223</v>
          </cell>
          <cell r="I73">
            <v>45178.000347222223</v>
          </cell>
          <cell r="J73" t="str">
            <v>Do Thi Bich Lieu</v>
          </cell>
          <cell r="M73" t="str">
            <v>No</v>
          </cell>
          <cell r="O73" t="str">
            <v>Lịch thanh toán: Monthly at 10 &amp; 24</v>
          </cell>
        </row>
        <row r="74">
          <cell r="D74">
            <v>48281</v>
          </cell>
          <cell r="E74">
            <v>28366090</v>
          </cell>
          <cell r="F74">
            <v>2791904</v>
          </cell>
          <cell r="G74">
            <v>45150.000347222223</v>
          </cell>
          <cell r="H74">
            <v>45150.000347222223</v>
          </cell>
          <cell r="I74">
            <v>45181.000347222223</v>
          </cell>
          <cell r="J74" t="str">
            <v>Do Thi Bich Lieu</v>
          </cell>
          <cell r="M74" t="str">
            <v>No</v>
          </cell>
          <cell r="O74" t="str">
            <v>Lịch thanh toán: Monthly at 10 &amp; 24</v>
          </cell>
        </row>
        <row r="75">
          <cell r="D75">
            <v>48289</v>
          </cell>
          <cell r="E75">
            <v>11237971</v>
          </cell>
          <cell r="F75">
            <v>3399581</v>
          </cell>
          <cell r="G75">
            <v>45150.000347222223</v>
          </cell>
          <cell r="H75">
            <v>45150.000347222223</v>
          </cell>
          <cell r="I75">
            <v>45181.000347222223</v>
          </cell>
          <cell r="J75" t="str">
            <v>Do Thi Bich Lieu</v>
          </cell>
          <cell r="M75" t="str">
            <v>No</v>
          </cell>
          <cell r="O75" t="str">
            <v>Lịch thanh toán: Monthly at 10 &amp; 24</v>
          </cell>
        </row>
        <row r="76">
          <cell r="D76">
            <v>48300</v>
          </cell>
          <cell r="E76">
            <v>25374275</v>
          </cell>
          <cell r="F76">
            <v>1019509</v>
          </cell>
          <cell r="G76">
            <v>45150.000347222223</v>
          </cell>
          <cell r="H76">
            <v>45150.000347222223</v>
          </cell>
          <cell r="I76">
            <v>45184.000347222223</v>
          </cell>
          <cell r="J76" t="str">
            <v>Do Thi Bich Lieu</v>
          </cell>
          <cell r="M76" t="str">
            <v>No</v>
          </cell>
          <cell r="O76" t="str">
            <v>Lịch thanh toán: Monthly at 10 &amp; 24</v>
          </cell>
        </row>
        <row r="77">
          <cell r="D77">
            <v>48294</v>
          </cell>
          <cell r="E77">
            <v>11238629</v>
          </cell>
          <cell r="F77">
            <v>4372099</v>
          </cell>
          <cell r="G77">
            <v>45150.000347222223</v>
          </cell>
          <cell r="H77">
            <v>45150.000347222223</v>
          </cell>
          <cell r="I77">
            <v>45182.000347222223</v>
          </cell>
          <cell r="J77" t="str">
            <v>Do Thi Bich Lieu</v>
          </cell>
          <cell r="M77" t="str">
            <v>No</v>
          </cell>
          <cell r="O77" t="str">
            <v>Lịch thanh toán: Monthly at 10 &amp; 24</v>
          </cell>
        </row>
        <row r="78">
          <cell r="D78">
            <v>48299</v>
          </cell>
          <cell r="E78">
            <v>25374530</v>
          </cell>
          <cell r="F78">
            <v>4372099</v>
          </cell>
          <cell r="G78">
            <v>45150.000347222223</v>
          </cell>
          <cell r="H78">
            <v>45150.000347222223</v>
          </cell>
          <cell r="I78">
            <v>45184.000347222223</v>
          </cell>
          <cell r="J78" t="str">
            <v>Do Thi Bich Lieu</v>
          </cell>
          <cell r="M78" t="str">
            <v>No</v>
          </cell>
          <cell r="O78" t="str">
            <v>Lịch thanh toán: Monthly at 10 &amp; 24</v>
          </cell>
        </row>
        <row r="79">
          <cell r="D79">
            <v>48308</v>
          </cell>
          <cell r="E79">
            <v>10282279</v>
          </cell>
          <cell r="F79">
            <v>2039018</v>
          </cell>
          <cell r="G79">
            <v>45150.000347222223</v>
          </cell>
          <cell r="H79">
            <v>45150.000347222223</v>
          </cell>
          <cell r="I79">
            <v>45184.000347222223</v>
          </cell>
          <cell r="J79" t="str">
            <v>Do Thi Bich Lieu</v>
          </cell>
          <cell r="M79" t="str">
            <v>No</v>
          </cell>
          <cell r="O79" t="str">
            <v>Lịch thanh toán: Monthly at 10 &amp; 24</v>
          </cell>
        </row>
        <row r="80">
          <cell r="D80">
            <v>48310</v>
          </cell>
          <cell r="E80">
            <v>10284002</v>
          </cell>
          <cell r="F80">
            <v>541976</v>
          </cell>
          <cell r="G80">
            <v>45150.000347222223</v>
          </cell>
          <cell r="H80">
            <v>45150.000347222223</v>
          </cell>
          <cell r="I80">
            <v>45184.000347222223</v>
          </cell>
          <cell r="J80" t="str">
            <v>Do Thi Bich Lieu</v>
          </cell>
          <cell r="M80" t="str">
            <v>No</v>
          </cell>
          <cell r="O80" t="str">
            <v>Lịch thanh toán: Monthly at 10 &amp; 24</v>
          </cell>
        </row>
        <row r="81">
          <cell r="D81">
            <v>48261</v>
          </cell>
          <cell r="E81">
            <v>10280070</v>
          </cell>
          <cell r="F81">
            <v>4078037</v>
          </cell>
          <cell r="G81">
            <v>45150.000347222223</v>
          </cell>
          <cell r="H81">
            <v>45150.000347222223</v>
          </cell>
          <cell r="I81">
            <v>45178.000347222223</v>
          </cell>
          <cell r="J81" t="str">
            <v>Do Thi Bich Lieu</v>
          </cell>
          <cell r="M81" t="str">
            <v>No</v>
          </cell>
          <cell r="O81" t="str">
            <v>Lịch thanh toán: Monthly at 10 &amp; 24</v>
          </cell>
        </row>
        <row r="82">
          <cell r="D82">
            <v>48286</v>
          </cell>
          <cell r="E82">
            <v>12195190</v>
          </cell>
          <cell r="F82">
            <v>1019509</v>
          </cell>
          <cell r="G82">
            <v>45150.000347222223</v>
          </cell>
          <cell r="H82">
            <v>45150.000347222223</v>
          </cell>
          <cell r="I82">
            <v>45181.000347222223</v>
          </cell>
          <cell r="J82" t="str">
            <v>Do Thi Bich Lieu</v>
          </cell>
          <cell r="M82" t="str">
            <v>No</v>
          </cell>
          <cell r="O82" t="str">
            <v>Lịch thanh toán: Monthly at 10 &amp; 24</v>
          </cell>
        </row>
        <row r="83">
          <cell r="D83">
            <v>48277</v>
          </cell>
          <cell r="E83">
            <v>16471148</v>
          </cell>
          <cell r="F83">
            <v>2186050</v>
          </cell>
          <cell r="G83">
            <v>45150.000347222223</v>
          </cell>
          <cell r="H83">
            <v>45150.000347222223</v>
          </cell>
          <cell r="I83">
            <v>45184.000347222223</v>
          </cell>
          <cell r="J83" t="str">
            <v>Do Thi Bich Lieu</v>
          </cell>
          <cell r="M83" t="str">
            <v>No</v>
          </cell>
          <cell r="O83" t="str">
            <v>Lịch thanh toán: Monthly at 10 &amp; 24</v>
          </cell>
        </row>
        <row r="84">
          <cell r="D84">
            <v>48291</v>
          </cell>
          <cell r="E84">
            <v>18206782</v>
          </cell>
          <cell r="F84">
            <v>2448311</v>
          </cell>
          <cell r="G84">
            <v>45150.000347222223</v>
          </cell>
          <cell r="H84">
            <v>45150.000347222223</v>
          </cell>
          <cell r="I84">
            <v>45181.000347222223</v>
          </cell>
          <cell r="J84" t="str">
            <v>Do Thi Bich Lieu</v>
          </cell>
          <cell r="M84" t="str">
            <v>No</v>
          </cell>
          <cell r="O84" t="str">
            <v>Lịch thanh toán: Monthly at 10 &amp; 24</v>
          </cell>
        </row>
        <row r="85">
          <cell r="D85">
            <v>48279</v>
          </cell>
          <cell r="E85">
            <v>17241628</v>
          </cell>
          <cell r="F85">
            <v>2039018</v>
          </cell>
          <cell r="G85">
            <v>45150.000347222223</v>
          </cell>
          <cell r="H85">
            <v>45150.000347222223</v>
          </cell>
          <cell r="I85">
            <v>45182.000347222223</v>
          </cell>
          <cell r="J85" t="str">
            <v>Do Thi Bich Lieu</v>
          </cell>
          <cell r="M85" t="str">
            <v>No</v>
          </cell>
          <cell r="O85" t="str">
            <v>Lịch thanh toán: Monthly at 10 &amp; 24</v>
          </cell>
        </row>
        <row r="86">
          <cell r="D86">
            <v>48282</v>
          </cell>
          <cell r="E86">
            <v>17240699</v>
          </cell>
          <cell r="F86">
            <v>1019509</v>
          </cell>
          <cell r="G86">
            <v>45150.000347222223</v>
          </cell>
          <cell r="H86">
            <v>45150.000347222223</v>
          </cell>
          <cell r="I86">
            <v>45182.000347222223</v>
          </cell>
          <cell r="J86" t="str">
            <v>Do Thi Bich Lieu</v>
          </cell>
          <cell r="M86" t="str">
            <v>No</v>
          </cell>
          <cell r="O86" t="str">
            <v>Lịch thanh toán: Monthly at 10 &amp; 24</v>
          </cell>
        </row>
        <row r="87">
          <cell r="D87">
            <v>48290</v>
          </cell>
          <cell r="E87">
            <v>10283597</v>
          </cell>
          <cell r="F87">
            <v>2186050</v>
          </cell>
          <cell r="G87">
            <v>45150.000347222223</v>
          </cell>
          <cell r="H87">
            <v>45150.000347222223</v>
          </cell>
          <cell r="I87">
            <v>45181.000347222223</v>
          </cell>
          <cell r="J87" t="str">
            <v>Do Thi Bich Lieu</v>
          </cell>
          <cell r="M87" t="str">
            <v>No</v>
          </cell>
          <cell r="O87" t="str">
            <v>Lịch thanh toán: Monthly at 10 &amp; 24</v>
          </cell>
        </row>
        <row r="88">
          <cell r="D88">
            <v>48288</v>
          </cell>
          <cell r="E88">
            <v>12196327</v>
          </cell>
          <cell r="F88">
            <v>5754942</v>
          </cell>
          <cell r="G88">
            <v>45150.000347222223</v>
          </cell>
          <cell r="H88">
            <v>45150.000347222223</v>
          </cell>
          <cell r="I88">
            <v>45181.000347222223</v>
          </cell>
          <cell r="J88" t="str">
            <v>Do Thi Bich Lieu</v>
          </cell>
          <cell r="M88" t="str">
            <v>No</v>
          </cell>
          <cell r="O88" t="str">
            <v>Lịch thanh toán: Monthly at 10 &amp; 24</v>
          </cell>
        </row>
        <row r="89">
          <cell r="D89">
            <v>48292</v>
          </cell>
          <cell r="E89">
            <v>27367405</v>
          </cell>
          <cell r="F89">
            <v>1019509</v>
          </cell>
          <cell r="G89">
            <v>45150.000347222223</v>
          </cell>
          <cell r="H89">
            <v>45150.000347222223</v>
          </cell>
          <cell r="I89">
            <v>45181.000347222223</v>
          </cell>
          <cell r="J89" t="str">
            <v>Do Thi Bich Lieu</v>
          </cell>
          <cell r="M89" t="str">
            <v>No</v>
          </cell>
          <cell r="O89" t="str">
            <v>Lịch thanh toán: Monthly at 10 &amp; 24</v>
          </cell>
        </row>
        <row r="90">
          <cell r="D90">
            <v>48295</v>
          </cell>
          <cell r="E90">
            <v>19431168</v>
          </cell>
          <cell r="F90">
            <v>2186050</v>
          </cell>
          <cell r="G90">
            <v>45150.000347222223</v>
          </cell>
          <cell r="H90">
            <v>45150.000347222223</v>
          </cell>
          <cell r="I90">
            <v>45182.000347222223</v>
          </cell>
          <cell r="J90" t="str">
            <v>Do Thi Bich Lieu</v>
          </cell>
          <cell r="M90" t="str">
            <v>No</v>
          </cell>
          <cell r="O90" t="str">
            <v>Lịch thanh toán: Monthly at 10 &amp; 24</v>
          </cell>
        </row>
        <row r="91">
          <cell r="D91">
            <v>48296</v>
          </cell>
          <cell r="E91">
            <v>12197797</v>
          </cell>
          <cell r="F91">
            <v>4262797</v>
          </cell>
          <cell r="G91">
            <v>45150.000347222223</v>
          </cell>
          <cell r="H91">
            <v>45150.000347222223</v>
          </cell>
          <cell r="I91">
            <v>45183.000347222223</v>
          </cell>
          <cell r="J91" t="str">
            <v>Do Thi Bich Lieu</v>
          </cell>
          <cell r="M91" t="str">
            <v>No</v>
          </cell>
          <cell r="O91" t="str">
            <v>Lịch thanh toán: Monthly at 10 &amp; 24</v>
          </cell>
        </row>
        <row r="92">
          <cell r="D92">
            <v>48314</v>
          </cell>
          <cell r="E92">
            <v>14140895</v>
          </cell>
          <cell r="F92">
            <v>1635266</v>
          </cell>
          <cell r="G92">
            <v>45150.000347222223</v>
          </cell>
          <cell r="H92">
            <v>45150.000347222223</v>
          </cell>
          <cell r="I92">
            <v>45175.000347222223</v>
          </cell>
          <cell r="J92" t="str">
            <v>Do Thi Bich Lieu</v>
          </cell>
          <cell r="M92" t="str">
            <v>No</v>
          </cell>
          <cell r="O92" t="str">
            <v>Lịch thanh toán: Monthly at 10 &amp; 24</v>
          </cell>
        </row>
        <row r="93">
          <cell r="D93">
            <v>48311</v>
          </cell>
          <cell r="E93">
            <v>14139812</v>
          </cell>
          <cell r="F93">
            <v>3058528</v>
          </cell>
          <cell r="G93">
            <v>45150.000347222223</v>
          </cell>
          <cell r="H93">
            <v>45150.000347222223</v>
          </cell>
          <cell r="I93">
            <v>45173.000347222223</v>
          </cell>
          <cell r="J93" t="str">
            <v>Do Thi Bich Lieu</v>
          </cell>
          <cell r="M93" t="str">
            <v>No</v>
          </cell>
          <cell r="O93" t="str">
            <v>Lịch thanh toán: Monthly at 10 &amp; 24</v>
          </cell>
        </row>
        <row r="94">
          <cell r="D94">
            <v>48313</v>
          </cell>
          <cell r="E94">
            <v>13298533</v>
          </cell>
          <cell r="F94">
            <v>1019509</v>
          </cell>
          <cell r="G94">
            <v>45150.000347222223</v>
          </cell>
          <cell r="H94">
            <v>45150.000347222223</v>
          </cell>
          <cell r="I94">
            <v>45177.000347222223</v>
          </cell>
          <cell r="J94" t="str">
            <v>Do Thi Bich Lieu</v>
          </cell>
          <cell r="M94" t="str">
            <v>No</v>
          </cell>
          <cell r="O94" t="str">
            <v>Lịch thanh toán: Monthly at 10 &amp; 24</v>
          </cell>
        </row>
        <row r="95">
          <cell r="D95">
            <v>48305</v>
          </cell>
          <cell r="E95">
            <v>20404968</v>
          </cell>
          <cell r="F95">
            <v>2367716</v>
          </cell>
          <cell r="G95">
            <v>45150.000347222223</v>
          </cell>
          <cell r="H95">
            <v>45151.000347222223</v>
          </cell>
          <cell r="I95">
            <v>45185.000347222223</v>
          </cell>
          <cell r="J95" t="str">
            <v>Do Thi Bich Lieu</v>
          </cell>
          <cell r="M95" t="str">
            <v>No</v>
          </cell>
          <cell r="O95" t="str">
            <v>Lịch thanh toán: Monthly at 10 &amp; 24</v>
          </cell>
        </row>
        <row r="96">
          <cell r="D96">
            <v>48301</v>
          </cell>
          <cell r="E96">
            <v>20405231</v>
          </cell>
          <cell r="F96">
            <v>2457038</v>
          </cell>
          <cell r="G96">
            <v>45150.000347222223</v>
          </cell>
          <cell r="H96">
            <v>45151.000347222223</v>
          </cell>
          <cell r="I96">
            <v>45185.000347222223</v>
          </cell>
          <cell r="J96" t="str">
            <v>Do Thi Bich Lieu</v>
          </cell>
          <cell r="M96" t="str">
            <v>No</v>
          </cell>
          <cell r="O96" t="str">
            <v>Lịch thanh toán: Monthly at 10 &amp; 24</v>
          </cell>
        </row>
        <row r="97">
          <cell r="D97">
            <v>48298</v>
          </cell>
          <cell r="E97">
            <v>27366967</v>
          </cell>
          <cell r="F97">
            <v>3205559</v>
          </cell>
          <cell r="G97">
            <v>45150.000347222223</v>
          </cell>
          <cell r="H97">
            <v>45151.000347222223</v>
          </cell>
          <cell r="I97">
            <v>45185.000347222223</v>
          </cell>
          <cell r="J97" t="str">
            <v>Do Thi Bich Lieu</v>
          </cell>
          <cell r="M97" t="str">
            <v>No</v>
          </cell>
          <cell r="O97" t="str">
            <v>Lịch thanh toán: Monthly at 10 &amp; 24</v>
          </cell>
        </row>
        <row r="98">
          <cell r="D98">
            <v>48297</v>
          </cell>
          <cell r="E98">
            <v>28367402</v>
          </cell>
          <cell r="F98">
            <v>2186050</v>
          </cell>
          <cell r="G98">
            <v>45150.000347222223</v>
          </cell>
          <cell r="H98">
            <v>45151.000347222223</v>
          </cell>
          <cell r="I98">
            <v>45185.000347222223</v>
          </cell>
          <cell r="J98" t="str">
            <v>Do Thi Bich Lieu</v>
          </cell>
          <cell r="M98" t="str">
            <v>No</v>
          </cell>
          <cell r="O98" t="str">
            <v>Lịch thanh toán: Monthly at 10 &amp; 24</v>
          </cell>
        </row>
        <row r="99">
          <cell r="D99">
            <v>643</v>
          </cell>
          <cell r="E99">
            <v>24278449</v>
          </cell>
          <cell r="F99">
            <v>1882469</v>
          </cell>
          <cell r="G99">
            <v>44932.000347222223</v>
          </cell>
          <cell r="J99" t="str">
            <v>Do Thi Bich Lieu</v>
          </cell>
          <cell r="M99" t="str">
            <v>No</v>
          </cell>
          <cell r="O99" t="str">
            <v>02/Đã thanh toán 10/2023</v>
          </cell>
        </row>
        <row r="100">
          <cell r="D100">
            <v>644</v>
          </cell>
          <cell r="E100">
            <v>12102972</v>
          </cell>
          <cell r="F100">
            <v>1978899</v>
          </cell>
          <cell r="G100">
            <v>44932.000347222223</v>
          </cell>
          <cell r="J100" t="str">
            <v>Do Thi Bich Lieu</v>
          </cell>
          <cell r="M100" t="str">
            <v>No</v>
          </cell>
          <cell r="O100" t="str">
            <v>02/Đã thanh toán 24/2023</v>
          </cell>
        </row>
        <row r="101">
          <cell r="D101">
            <v>642</v>
          </cell>
          <cell r="E101">
            <v>21199249</v>
          </cell>
          <cell r="F101">
            <v>1615482</v>
          </cell>
          <cell r="G101">
            <v>44932.000347222223</v>
          </cell>
          <cell r="J101" t="str">
            <v>Do Thi Bich Lieu</v>
          </cell>
          <cell r="M101" t="str">
            <v>No</v>
          </cell>
          <cell r="O101" t="str">
            <v>02/Đã thanh toán 10/2023</v>
          </cell>
        </row>
        <row r="102">
          <cell r="D102">
            <v>645</v>
          </cell>
          <cell r="E102">
            <v>29150448</v>
          </cell>
          <cell r="F102">
            <v>1332038</v>
          </cell>
          <cell r="G102">
            <v>44932.000347222223</v>
          </cell>
          <cell r="J102" t="str">
            <v>Do Thi Bich Lieu</v>
          </cell>
          <cell r="M102" t="str">
            <v>No</v>
          </cell>
          <cell r="O102" t="str">
            <v>02/Đã thanh toán 10/2023</v>
          </cell>
        </row>
        <row r="103">
          <cell r="D103">
            <v>646</v>
          </cell>
          <cell r="E103">
            <v>50984034</v>
          </cell>
          <cell r="F103">
            <v>4312396</v>
          </cell>
          <cell r="G103">
            <v>44932.000347222223</v>
          </cell>
          <cell r="J103" t="str">
            <v>Do Thi Bich Lieu</v>
          </cell>
          <cell r="M103" t="str">
            <v>No</v>
          </cell>
          <cell r="O103" t="str">
            <v>06/Đã thanh toán 12/2023</v>
          </cell>
        </row>
        <row r="104">
          <cell r="D104">
            <v>843</v>
          </cell>
          <cell r="E104">
            <v>26348124</v>
          </cell>
          <cell r="F104">
            <v>2226534</v>
          </cell>
          <cell r="G104">
            <v>44933.000347222223</v>
          </cell>
          <cell r="J104" t="str">
            <v>Do Thi Bich Lieu</v>
          </cell>
          <cell r="M104" t="str">
            <v>No</v>
          </cell>
          <cell r="O104" t="str">
            <v>03/Đã thanh toán 10/2023</v>
          </cell>
        </row>
        <row r="105">
          <cell r="D105">
            <v>849</v>
          </cell>
          <cell r="E105">
            <v>11147774</v>
          </cell>
          <cell r="F105">
            <v>16777085</v>
          </cell>
          <cell r="G105">
            <v>44933.000347222223</v>
          </cell>
          <cell r="J105" t="str">
            <v>Do Thi Bich Lieu</v>
          </cell>
          <cell r="M105" t="str">
            <v>No</v>
          </cell>
          <cell r="O105" t="str">
            <v>02/Đã thanh toán 10/2023</v>
          </cell>
        </row>
        <row r="106">
          <cell r="D106">
            <v>831</v>
          </cell>
          <cell r="E106">
            <v>21199964</v>
          </cell>
          <cell r="F106">
            <v>1615482</v>
          </cell>
          <cell r="G106">
            <v>44933.000347222223</v>
          </cell>
          <cell r="J106" t="str">
            <v>Do Thi Bich Lieu</v>
          </cell>
          <cell r="M106" t="str">
            <v>No</v>
          </cell>
          <cell r="O106" t="str">
            <v>02/Đã thanh toán 24/2023</v>
          </cell>
        </row>
        <row r="107">
          <cell r="D107">
            <v>833</v>
          </cell>
          <cell r="E107">
            <v>15076561</v>
          </cell>
          <cell r="F107">
            <v>2619452</v>
          </cell>
          <cell r="G107">
            <v>44933.000347222223</v>
          </cell>
          <cell r="J107" t="str">
            <v>Do Thi Bich Lieu</v>
          </cell>
          <cell r="M107" t="str">
            <v>No</v>
          </cell>
          <cell r="O107" t="str">
            <v>02/Đã thanh toán 10/2023</v>
          </cell>
        </row>
        <row r="108">
          <cell r="D108">
            <v>830</v>
          </cell>
          <cell r="E108">
            <v>22307179</v>
          </cell>
          <cell r="F108">
            <v>4103941</v>
          </cell>
          <cell r="G108">
            <v>44933.000347222223</v>
          </cell>
          <cell r="J108" t="str">
            <v>Do Thi Bich Lieu</v>
          </cell>
          <cell r="M108" t="str">
            <v>No</v>
          </cell>
          <cell r="O108" t="str">
            <v>02/Đã thanh toán 24/2023</v>
          </cell>
        </row>
        <row r="109">
          <cell r="D109">
            <v>829</v>
          </cell>
          <cell r="E109">
            <v>28295202</v>
          </cell>
          <cell r="F109">
            <v>276001</v>
          </cell>
          <cell r="G109">
            <v>44933.000347222223</v>
          </cell>
          <cell r="J109" t="str">
            <v>Do Thi Bich Lieu</v>
          </cell>
          <cell r="M109" t="str">
            <v>No</v>
          </cell>
          <cell r="O109" t="str">
            <v>02/Đã thanh toán 24/2023</v>
          </cell>
        </row>
        <row r="110">
          <cell r="D110">
            <v>844</v>
          </cell>
          <cell r="E110">
            <v>26347517</v>
          </cell>
          <cell r="F110">
            <v>3738240</v>
          </cell>
          <cell r="G110">
            <v>44933.000347222223</v>
          </cell>
          <cell r="J110" t="str">
            <v>Do Thi Bich Lieu</v>
          </cell>
          <cell r="M110" t="str">
            <v>No</v>
          </cell>
          <cell r="O110" t="str">
            <v>06/Đã thanh toán 26/2023</v>
          </cell>
        </row>
        <row r="111">
          <cell r="D111">
            <v>851</v>
          </cell>
          <cell r="E111">
            <v>13194511</v>
          </cell>
          <cell r="F111">
            <v>3227560</v>
          </cell>
          <cell r="G111">
            <v>44933.000347222223</v>
          </cell>
          <cell r="J111" t="str">
            <v>Do Thi Bich Lieu</v>
          </cell>
          <cell r="M111" t="str">
            <v>No</v>
          </cell>
          <cell r="O111" t="str">
            <v>03/Đã thanh toán 10/2023</v>
          </cell>
        </row>
        <row r="112">
          <cell r="D112">
            <v>841</v>
          </cell>
          <cell r="E112">
            <v>14058402</v>
          </cell>
          <cell r="F112">
            <v>3664914</v>
          </cell>
          <cell r="G112">
            <v>44933.000347222223</v>
          </cell>
          <cell r="J112" t="str">
            <v>Do Thi Bich Lieu</v>
          </cell>
          <cell r="M112" t="str">
            <v>No</v>
          </cell>
          <cell r="O112" t="str">
            <v>03/Đã thanh toán 10/2023</v>
          </cell>
        </row>
        <row r="113">
          <cell r="D113">
            <v>847</v>
          </cell>
          <cell r="E113">
            <v>14060853</v>
          </cell>
          <cell r="F113">
            <v>4886552</v>
          </cell>
          <cell r="G113">
            <v>44933.000347222223</v>
          </cell>
          <cell r="J113" t="str">
            <v>Do Thi Bich Lieu</v>
          </cell>
          <cell r="M113" t="str">
            <v>No</v>
          </cell>
          <cell r="O113" t="str">
            <v>03/Đã thanh toán 10/2023</v>
          </cell>
        </row>
        <row r="114">
          <cell r="D114">
            <v>840</v>
          </cell>
          <cell r="E114">
            <v>13193192</v>
          </cell>
          <cell r="F114">
            <v>7476480</v>
          </cell>
          <cell r="G114">
            <v>44933.000347222223</v>
          </cell>
          <cell r="J114" t="str">
            <v>Do Thi Bich Lieu</v>
          </cell>
          <cell r="M114" t="str">
            <v>No</v>
          </cell>
          <cell r="O114" t="str">
            <v>03/Đã thanh toán 10/2023</v>
          </cell>
        </row>
        <row r="115">
          <cell r="D115">
            <v>839</v>
          </cell>
          <cell r="E115">
            <v>14056774</v>
          </cell>
          <cell r="F115">
            <v>1428467</v>
          </cell>
          <cell r="G115">
            <v>44933.000347222223</v>
          </cell>
          <cell r="J115" t="str">
            <v>Do Thi Bich Lieu</v>
          </cell>
          <cell r="M115" t="str">
            <v>No</v>
          </cell>
          <cell r="O115" t="str">
            <v>03/Đã thanh toán 10/2023</v>
          </cell>
        </row>
        <row r="116">
          <cell r="D116">
            <v>845</v>
          </cell>
          <cell r="E116">
            <v>14059930</v>
          </cell>
          <cell r="F116">
            <v>3664914</v>
          </cell>
          <cell r="G116">
            <v>44933.000347222223</v>
          </cell>
          <cell r="J116" t="str">
            <v>Do Thi Bich Lieu</v>
          </cell>
          <cell r="M116" t="str">
            <v>No</v>
          </cell>
          <cell r="O116" t="str">
            <v>03/Đã thanh toán 10/2023</v>
          </cell>
        </row>
        <row r="117">
          <cell r="D117">
            <v>842</v>
          </cell>
          <cell r="E117">
            <v>26348398</v>
          </cell>
          <cell r="F117">
            <v>2452428</v>
          </cell>
          <cell r="G117">
            <v>44933.000347222223</v>
          </cell>
          <cell r="J117" t="str">
            <v>Do Thi Bich Lieu</v>
          </cell>
          <cell r="M117" t="str">
            <v>No</v>
          </cell>
          <cell r="O117" t="str">
            <v>03/Đã thanh toán 10/2023</v>
          </cell>
        </row>
        <row r="118">
          <cell r="D118">
            <v>846</v>
          </cell>
          <cell r="E118">
            <v>13195567</v>
          </cell>
          <cell r="F118">
            <v>3883418</v>
          </cell>
          <cell r="G118">
            <v>44933.000347222223</v>
          </cell>
          <cell r="J118" t="str">
            <v>Do Thi Bich Lieu</v>
          </cell>
          <cell r="M118" t="str">
            <v>No</v>
          </cell>
          <cell r="O118" t="str">
            <v>03/Đã thanh toán 10/2023</v>
          </cell>
        </row>
        <row r="119">
          <cell r="D119">
            <v>834</v>
          </cell>
          <cell r="E119">
            <v>16387878</v>
          </cell>
          <cell r="F119">
            <v>7130387</v>
          </cell>
          <cell r="G119">
            <v>44933.000347222223</v>
          </cell>
          <cell r="J119" t="str">
            <v>Do Thi Bich Lieu</v>
          </cell>
          <cell r="M119" t="str">
            <v>No</v>
          </cell>
          <cell r="O119" t="str">
            <v>02/Đã thanh toán 24/2023</v>
          </cell>
        </row>
        <row r="120">
          <cell r="D120">
            <v>1398</v>
          </cell>
          <cell r="E120">
            <v>12110026</v>
          </cell>
          <cell r="F120">
            <v>37402800</v>
          </cell>
          <cell r="G120">
            <v>44938.000347222223</v>
          </cell>
          <cell r="J120" t="str">
            <v>Do Thi Bich Lieu</v>
          </cell>
          <cell r="M120" t="str">
            <v>No</v>
          </cell>
          <cell r="O120" t="str">
            <v>02/Đã thanh toán 24/2023</v>
          </cell>
        </row>
        <row r="121">
          <cell r="D121">
            <v>1397</v>
          </cell>
          <cell r="E121">
            <v>18119815</v>
          </cell>
          <cell r="F121">
            <v>12404673</v>
          </cell>
          <cell r="G121">
            <v>44938.000347222223</v>
          </cell>
          <cell r="J121" t="str">
            <v>Do Thi Bich Lieu</v>
          </cell>
          <cell r="M121" t="str">
            <v>No</v>
          </cell>
          <cell r="O121" t="str">
            <v>02/Đã thanh toán 24/2023</v>
          </cell>
        </row>
        <row r="122">
          <cell r="D122">
            <v>1369</v>
          </cell>
          <cell r="E122">
            <v>26356515</v>
          </cell>
          <cell r="F122">
            <v>3954874</v>
          </cell>
          <cell r="G122">
            <v>44938.000347222223</v>
          </cell>
          <cell r="J122" t="str">
            <v>Do Thi Bich Lieu</v>
          </cell>
          <cell r="M122" t="str">
            <v>No</v>
          </cell>
          <cell r="O122" t="str">
            <v>02/Đã thanh toán 10/2023</v>
          </cell>
        </row>
        <row r="123">
          <cell r="D123">
            <v>1380</v>
          </cell>
          <cell r="E123">
            <v>25308599</v>
          </cell>
          <cell r="F123">
            <v>17943706</v>
          </cell>
          <cell r="G123">
            <v>44938.000347222223</v>
          </cell>
          <cell r="J123" t="str">
            <v>Do Thi Bich Lieu</v>
          </cell>
          <cell r="M123" t="str">
            <v>No</v>
          </cell>
          <cell r="O123" t="str">
            <v>05/Đã thanh toán 24/2023</v>
          </cell>
        </row>
        <row r="124">
          <cell r="D124">
            <v>1381</v>
          </cell>
          <cell r="E124">
            <v>27298878</v>
          </cell>
          <cell r="F124">
            <v>499125</v>
          </cell>
          <cell r="G124">
            <v>44938.000347222223</v>
          </cell>
          <cell r="J124" t="str">
            <v>Do Thi Bich Lieu</v>
          </cell>
          <cell r="M124" t="str">
            <v>No</v>
          </cell>
          <cell r="O124" t="str">
            <v>05/Đã thanh toán 24/2023</v>
          </cell>
        </row>
        <row r="125">
          <cell r="D125">
            <v>1474</v>
          </cell>
          <cell r="E125">
            <v>18122078</v>
          </cell>
          <cell r="F125">
            <v>4744894</v>
          </cell>
          <cell r="G125">
            <v>44939.000347222223</v>
          </cell>
          <cell r="J125" t="str">
            <v>Do Thi Bich Lieu</v>
          </cell>
          <cell r="M125" t="str">
            <v>No</v>
          </cell>
          <cell r="O125" t="str">
            <v>02/Đã thanh toán 24/2023</v>
          </cell>
        </row>
        <row r="126">
          <cell r="D126">
            <v>1472</v>
          </cell>
          <cell r="E126">
            <v>11150933</v>
          </cell>
          <cell r="F126">
            <v>15644207</v>
          </cell>
          <cell r="G126">
            <v>44939.000347222223</v>
          </cell>
          <cell r="J126" t="str">
            <v>Do Thi Bich Lieu</v>
          </cell>
          <cell r="M126" t="str">
            <v>No</v>
          </cell>
          <cell r="O126" t="str">
            <v>02/Đã thanh toán 24/2023</v>
          </cell>
        </row>
        <row r="127">
          <cell r="D127">
            <v>1475</v>
          </cell>
          <cell r="E127">
            <v>19354340</v>
          </cell>
          <cell r="F127">
            <v>6059287</v>
          </cell>
          <cell r="G127">
            <v>44939.000347222223</v>
          </cell>
          <cell r="J127" t="str">
            <v>Do Thi Bich Lieu</v>
          </cell>
          <cell r="M127" t="str">
            <v>No</v>
          </cell>
          <cell r="O127" t="str">
            <v>02/Đã thanh toán 24/2023</v>
          </cell>
        </row>
        <row r="128">
          <cell r="D128">
            <v>1479</v>
          </cell>
          <cell r="E128">
            <v>25309394</v>
          </cell>
          <cell r="F128">
            <v>331201</v>
          </cell>
          <cell r="G128">
            <v>44939.000347222223</v>
          </cell>
          <cell r="J128" t="str">
            <v>Do Thi Bich Lieu</v>
          </cell>
          <cell r="M128" t="str">
            <v>No</v>
          </cell>
          <cell r="O128" t="str">
            <v>02/Đã thanh toán 24/2023</v>
          </cell>
        </row>
        <row r="129">
          <cell r="D129">
            <v>1483</v>
          </cell>
          <cell r="E129">
            <v>16391057</v>
          </cell>
          <cell r="F129">
            <v>575476</v>
          </cell>
          <cell r="G129">
            <v>44939.000347222223</v>
          </cell>
          <cell r="J129" t="str">
            <v>Do Thi Bich Lieu</v>
          </cell>
          <cell r="M129" t="str">
            <v>No</v>
          </cell>
          <cell r="O129" t="str">
            <v>02/Đã thanh toán 24/2023</v>
          </cell>
        </row>
        <row r="130">
          <cell r="D130">
            <v>1481</v>
          </cell>
          <cell r="E130">
            <v>16391216</v>
          </cell>
          <cell r="F130">
            <v>3738240</v>
          </cell>
          <cell r="G130">
            <v>44939.000347222223</v>
          </cell>
          <cell r="J130" t="str">
            <v>Do Thi Bich Lieu</v>
          </cell>
          <cell r="M130" t="str">
            <v>No</v>
          </cell>
          <cell r="O130" t="str">
            <v>02/Đã thanh toán 24/2023</v>
          </cell>
        </row>
        <row r="131">
          <cell r="D131">
            <v>1476</v>
          </cell>
          <cell r="E131">
            <v>28298636</v>
          </cell>
          <cell r="F131">
            <v>13249500</v>
          </cell>
          <cell r="G131">
            <v>44939.000347222223</v>
          </cell>
          <cell r="J131" t="str">
            <v>Do Thi Bich Lieu</v>
          </cell>
          <cell r="M131" t="str">
            <v>No</v>
          </cell>
          <cell r="O131" t="str">
            <v>03/Đã thanh toán 10/2023</v>
          </cell>
        </row>
        <row r="132">
          <cell r="D132">
            <v>1473</v>
          </cell>
          <cell r="E132">
            <v>50984429</v>
          </cell>
          <cell r="F132">
            <v>15654122</v>
          </cell>
          <cell r="G132">
            <v>44939.000347222223</v>
          </cell>
          <cell r="J132" t="str">
            <v>Do Thi Bich Lieu</v>
          </cell>
          <cell r="M132" t="str">
            <v>No</v>
          </cell>
          <cell r="O132" t="str">
            <v>02/Đã thanh toán 24/2023</v>
          </cell>
        </row>
        <row r="133">
          <cell r="D133">
            <v>1478</v>
          </cell>
          <cell r="E133">
            <v>28298103</v>
          </cell>
          <cell r="F133">
            <v>2457945</v>
          </cell>
          <cell r="G133">
            <v>44939.000347222223</v>
          </cell>
          <cell r="J133" t="str">
            <v>Do Thi Bich Lieu</v>
          </cell>
          <cell r="M133" t="str">
            <v>No</v>
          </cell>
          <cell r="O133" t="str">
            <v>02/Đã thanh toán 24/2023</v>
          </cell>
        </row>
        <row r="134">
          <cell r="D134">
            <v>2123</v>
          </cell>
          <cell r="E134">
            <v>10183967</v>
          </cell>
          <cell r="F134">
            <v>14398439</v>
          </cell>
          <cell r="G134">
            <v>44957.000347222223</v>
          </cell>
          <cell r="J134" t="str">
            <v>Do Thi Bich Lieu</v>
          </cell>
          <cell r="M134" t="str">
            <v>No</v>
          </cell>
          <cell r="O134" t="str">
            <v>02/Đã thanh toán 24/2023</v>
          </cell>
        </row>
        <row r="135">
          <cell r="D135">
            <v>2132</v>
          </cell>
          <cell r="E135">
            <v>90294852</v>
          </cell>
          <cell r="F135">
            <v>4058758</v>
          </cell>
          <cell r="G135">
            <v>44957.000347222223</v>
          </cell>
          <cell r="J135" t="str">
            <v>Do Thi Bich Lieu</v>
          </cell>
          <cell r="M135" t="str">
            <v>No</v>
          </cell>
          <cell r="O135" t="str">
            <v>02/Đã thanh toán 24/2023</v>
          </cell>
        </row>
        <row r="136">
          <cell r="D136">
            <v>2122</v>
          </cell>
          <cell r="E136">
            <v>10183089</v>
          </cell>
          <cell r="F136">
            <v>5607360</v>
          </cell>
          <cell r="G136">
            <v>44957.000347222223</v>
          </cell>
          <cell r="J136" t="str">
            <v>Do Thi Bich Lieu</v>
          </cell>
          <cell r="M136" t="str">
            <v>No</v>
          </cell>
          <cell r="O136" t="str">
            <v>02/Đã thanh toán 24/2023</v>
          </cell>
        </row>
        <row r="137">
          <cell r="D137">
            <v>2118</v>
          </cell>
          <cell r="E137">
            <v>16392929</v>
          </cell>
          <cell r="F137">
            <v>9021870</v>
          </cell>
          <cell r="G137">
            <v>44957.000347222223</v>
          </cell>
          <cell r="J137" t="str">
            <v>Do Thi Bich Lieu</v>
          </cell>
          <cell r="M137" t="str">
            <v>No</v>
          </cell>
          <cell r="O137" t="str">
            <v>02/Đã thanh toán 24/2023</v>
          </cell>
        </row>
        <row r="138">
          <cell r="D138">
            <v>2120</v>
          </cell>
          <cell r="E138">
            <v>22311704</v>
          </cell>
          <cell r="F138">
            <v>1550252</v>
          </cell>
          <cell r="G138">
            <v>44957.000347222223</v>
          </cell>
          <cell r="J138" t="str">
            <v>Do Thi Bich Lieu</v>
          </cell>
          <cell r="M138" t="str">
            <v>No</v>
          </cell>
          <cell r="O138" t="str">
            <v>02/Đã thanh toán 24/2023</v>
          </cell>
        </row>
        <row r="139">
          <cell r="D139">
            <v>2139</v>
          </cell>
          <cell r="E139">
            <v>10179940</v>
          </cell>
          <cell r="F139">
            <v>15094768</v>
          </cell>
          <cell r="G139">
            <v>44957.000347222223</v>
          </cell>
          <cell r="J139" t="str">
            <v>Do Thi Bich Lieu</v>
          </cell>
          <cell r="M139" t="str">
            <v>No</v>
          </cell>
          <cell r="O139" t="str">
            <v>03/Đã thanh toán 24/2023</v>
          </cell>
        </row>
        <row r="140">
          <cell r="D140">
            <v>2126</v>
          </cell>
          <cell r="E140">
            <v>10184038</v>
          </cell>
          <cell r="F140">
            <v>7543021</v>
          </cell>
          <cell r="G140">
            <v>44957.000347222223</v>
          </cell>
          <cell r="J140" t="str">
            <v>Do Thi Bich Lieu</v>
          </cell>
          <cell r="M140" t="str">
            <v>No</v>
          </cell>
          <cell r="O140" t="str">
            <v>05/Đã thanh toán 24/2023</v>
          </cell>
        </row>
        <row r="141">
          <cell r="D141">
            <v>2125</v>
          </cell>
          <cell r="E141">
            <v>10184554</v>
          </cell>
          <cell r="F141">
            <v>3230964</v>
          </cell>
          <cell r="G141">
            <v>44957.000347222223</v>
          </cell>
          <cell r="J141" t="str">
            <v>Do Thi Bich Lieu</v>
          </cell>
          <cell r="M141" t="str">
            <v>No</v>
          </cell>
          <cell r="O141" t="str">
            <v>05/Đã thanh toán 24/2023</v>
          </cell>
        </row>
        <row r="142">
          <cell r="D142">
            <v>2129</v>
          </cell>
          <cell r="E142">
            <v>18125879</v>
          </cell>
          <cell r="F142">
            <v>4744894</v>
          </cell>
          <cell r="G142">
            <v>44957.000347222223</v>
          </cell>
          <cell r="J142" t="str">
            <v>Do Thi Bich Lieu</v>
          </cell>
          <cell r="M142" t="str">
            <v>No</v>
          </cell>
          <cell r="O142" t="str">
            <v>05/Đã thanh toán 24/2023</v>
          </cell>
        </row>
        <row r="143">
          <cell r="D143">
            <v>2135</v>
          </cell>
          <cell r="E143">
            <v>13207322</v>
          </cell>
          <cell r="F143">
            <v>4715370</v>
          </cell>
          <cell r="G143">
            <v>44957.000347222223</v>
          </cell>
          <cell r="J143" t="str">
            <v>Do Thi Bich Lieu</v>
          </cell>
          <cell r="M143" t="str">
            <v>No</v>
          </cell>
          <cell r="O143" t="str">
            <v>03/Đã thanh toán 24/2023</v>
          </cell>
        </row>
        <row r="144">
          <cell r="D144">
            <v>2128</v>
          </cell>
          <cell r="E144">
            <v>10185012</v>
          </cell>
          <cell r="F144">
            <v>3377836</v>
          </cell>
          <cell r="G144">
            <v>44957.000347222223</v>
          </cell>
          <cell r="J144" t="str">
            <v>Do Thi Bich Lieu</v>
          </cell>
          <cell r="M144" t="str">
            <v>No</v>
          </cell>
          <cell r="O144" t="str">
            <v>05/Đã thanh toán 24/2023</v>
          </cell>
        </row>
        <row r="145">
          <cell r="D145">
            <v>2119</v>
          </cell>
          <cell r="E145">
            <v>17156773</v>
          </cell>
          <cell r="F145">
            <v>7350111</v>
          </cell>
          <cell r="G145">
            <v>44957.000347222223</v>
          </cell>
          <cell r="J145" t="str">
            <v>Do Thi Bich Lieu</v>
          </cell>
          <cell r="M145" t="str">
            <v>No</v>
          </cell>
          <cell r="O145" t="str">
            <v>02/Đã thanh toán 24/2023</v>
          </cell>
        </row>
        <row r="146">
          <cell r="D146">
            <v>3521</v>
          </cell>
          <cell r="E146">
            <v>18127794</v>
          </cell>
          <cell r="F146">
            <v>1104004</v>
          </cell>
          <cell r="G146">
            <v>44966.000347222223</v>
          </cell>
          <cell r="J146" t="str">
            <v>Do Thi Bich Lieu</v>
          </cell>
          <cell r="M146" t="str">
            <v>No</v>
          </cell>
          <cell r="O146" t="str">
            <v>03/Đã thanh toán 24/2023</v>
          </cell>
        </row>
        <row r="147">
          <cell r="D147">
            <v>3519</v>
          </cell>
          <cell r="E147">
            <v>17162293</v>
          </cell>
          <cell r="F147">
            <v>20171932</v>
          </cell>
          <cell r="G147">
            <v>44966.000347222223</v>
          </cell>
          <cell r="J147" t="str">
            <v>Do Thi Bich Lieu</v>
          </cell>
          <cell r="M147" t="str">
            <v>No</v>
          </cell>
          <cell r="O147" t="str">
            <v>03/Đã thanh toán 24/2023</v>
          </cell>
        </row>
        <row r="148">
          <cell r="D148">
            <v>3520</v>
          </cell>
          <cell r="E148">
            <v>15085577</v>
          </cell>
          <cell r="F148">
            <v>2619452</v>
          </cell>
          <cell r="G148">
            <v>44966.000347222223</v>
          </cell>
          <cell r="J148" t="str">
            <v>Do Thi Bich Lieu</v>
          </cell>
          <cell r="M148" t="str">
            <v>No</v>
          </cell>
          <cell r="O148" t="str">
            <v>03/Đã thanh toán 24/2023</v>
          </cell>
        </row>
        <row r="149">
          <cell r="D149">
            <v>3522</v>
          </cell>
          <cell r="E149">
            <v>18127779</v>
          </cell>
          <cell r="F149">
            <v>4536290</v>
          </cell>
          <cell r="G149">
            <v>44966.000347222223</v>
          </cell>
          <cell r="J149" t="str">
            <v>Do Thi Bich Lieu</v>
          </cell>
          <cell r="M149" t="str">
            <v>No</v>
          </cell>
          <cell r="O149" t="str">
            <v>03/Đã thanh toán 24/2023</v>
          </cell>
        </row>
        <row r="150">
          <cell r="D150">
            <v>3517</v>
          </cell>
          <cell r="E150">
            <v>28303644</v>
          </cell>
          <cell r="F150">
            <v>2050340</v>
          </cell>
          <cell r="G150">
            <v>44966.000347222223</v>
          </cell>
          <cell r="J150" t="str">
            <v>Do Thi Bich Lieu</v>
          </cell>
          <cell r="M150" t="str">
            <v>No</v>
          </cell>
          <cell r="O150" t="str">
            <v>03/Đã thanh toán 24/2023</v>
          </cell>
        </row>
        <row r="151">
          <cell r="D151">
            <v>3518</v>
          </cell>
          <cell r="E151">
            <v>28303613</v>
          </cell>
          <cell r="F151">
            <v>13081750</v>
          </cell>
          <cell r="G151">
            <v>44966.000347222223</v>
          </cell>
          <cell r="J151" t="str">
            <v>Do Thi Bich Lieu</v>
          </cell>
          <cell r="M151" t="str">
            <v>No</v>
          </cell>
          <cell r="O151" t="str">
            <v>03/Đã thanh toán 24/2023</v>
          </cell>
        </row>
        <row r="152">
          <cell r="D152">
            <v>3850</v>
          </cell>
          <cell r="E152">
            <v>10190881</v>
          </cell>
          <cell r="F152">
            <v>14403193</v>
          </cell>
          <cell r="G152">
            <v>44967.000347222223</v>
          </cell>
          <cell r="J152" t="str">
            <v>Do Thi Bich Lieu</v>
          </cell>
          <cell r="M152" t="str">
            <v>No</v>
          </cell>
          <cell r="O152" t="str">
            <v>03/Đã thanh toán 24/2023</v>
          </cell>
        </row>
        <row r="153">
          <cell r="D153">
            <v>3849</v>
          </cell>
          <cell r="E153">
            <v>10186805</v>
          </cell>
          <cell r="F153">
            <v>7924246</v>
          </cell>
          <cell r="G153">
            <v>44967.000347222223</v>
          </cell>
          <cell r="J153" t="str">
            <v>Do Thi Bich Lieu</v>
          </cell>
          <cell r="M153" t="str">
            <v>No</v>
          </cell>
          <cell r="O153" t="str">
            <v>03/Đã thanh toán 24/2023</v>
          </cell>
        </row>
        <row r="154">
          <cell r="D154">
            <v>3905</v>
          </cell>
          <cell r="E154">
            <v>27305466</v>
          </cell>
          <cell r="F154">
            <v>1551215</v>
          </cell>
          <cell r="G154">
            <v>44968.000347222223</v>
          </cell>
          <cell r="J154" t="str">
            <v>Do Thi Bich Lieu</v>
          </cell>
          <cell r="M154" t="str">
            <v>No</v>
          </cell>
          <cell r="O154" t="str">
            <v>03/Đã thanh toán 24/2023</v>
          </cell>
        </row>
        <row r="155">
          <cell r="D155">
            <v>3901</v>
          </cell>
          <cell r="E155">
            <v>11155152</v>
          </cell>
          <cell r="F155">
            <v>11705793</v>
          </cell>
          <cell r="G155">
            <v>44968.000347222223</v>
          </cell>
          <cell r="J155" t="str">
            <v>Do Thi Bich Lieu</v>
          </cell>
          <cell r="M155" t="str">
            <v>No</v>
          </cell>
          <cell r="O155" t="str">
            <v>03/Đã thanh toán 24/2023</v>
          </cell>
        </row>
        <row r="156">
          <cell r="D156">
            <v>3902</v>
          </cell>
          <cell r="E156">
            <v>11155838</v>
          </cell>
          <cell r="F156">
            <v>16235032</v>
          </cell>
          <cell r="G156">
            <v>44968.000347222223</v>
          </cell>
          <cell r="J156" t="str">
            <v>Do Thi Bich Lieu</v>
          </cell>
          <cell r="M156" t="str">
            <v>No</v>
          </cell>
          <cell r="O156" t="str">
            <v>03/Đã thanh toán 24/2023</v>
          </cell>
        </row>
        <row r="157">
          <cell r="D157">
            <v>3904</v>
          </cell>
          <cell r="E157">
            <v>12114274</v>
          </cell>
          <cell r="F157">
            <v>10523106</v>
          </cell>
          <cell r="G157">
            <v>44968.000347222223</v>
          </cell>
          <cell r="J157" t="str">
            <v>Do Thi Bich Lieu</v>
          </cell>
          <cell r="M157" t="str">
            <v>No</v>
          </cell>
          <cell r="O157" t="str">
            <v>03/Đã thanh toán 24/2023</v>
          </cell>
        </row>
        <row r="158">
          <cell r="D158">
            <v>3903</v>
          </cell>
          <cell r="E158">
            <v>11159414</v>
          </cell>
          <cell r="F158">
            <v>4511364</v>
          </cell>
          <cell r="G158">
            <v>44968.000347222223</v>
          </cell>
          <cell r="J158" t="str">
            <v>Do Thi Bich Lieu</v>
          </cell>
          <cell r="M158" t="str">
            <v>No</v>
          </cell>
          <cell r="O158" t="str">
            <v>03/Đã thanh toán 24/2023</v>
          </cell>
        </row>
        <row r="159">
          <cell r="D159">
            <v>3907</v>
          </cell>
          <cell r="E159">
            <v>25315469</v>
          </cell>
          <cell r="F159">
            <v>2837120</v>
          </cell>
          <cell r="G159">
            <v>44968.000347222223</v>
          </cell>
          <cell r="J159" t="str">
            <v>Do Thi Bich Lieu</v>
          </cell>
          <cell r="M159" t="str">
            <v>No</v>
          </cell>
          <cell r="O159" t="str">
            <v>03/Đã thanh toán 24/2023</v>
          </cell>
        </row>
        <row r="160">
          <cell r="D160">
            <v>3906</v>
          </cell>
          <cell r="E160">
            <v>25315910</v>
          </cell>
          <cell r="F160">
            <v>4455671</v>
          </cell>
          <cell r="G160">
            <v>44968.000347222223</v>
          </cell>
          <cell r="J160" t="str">
            <v>Do Thi Bich Lieu</v>
          </cell>
          <cell r="M160" t="str">
            <v>No</v>
          </cell>
          <cell r="O160" t="str">
            <v>03/Đã thanh toán 24/2023</v>
          </cell>
        </row>
        <row r="161">
          <cell r="D161">
            <v>3908</v>
          </cell>
          <cell r="E161">
            <v>22317031</v>
          </cell>
          <cell r="F161">
            <v>5732573</v>
          </cell>
          <cell r="G161">
            <v>44968.000347222223</v>
          </cell>
          <cell r="J161" t="str">
            <v>Do Thi Bich Lieu</v>
          </cell>
          <cell r="M161" t="str">
            <v>No</v>
          </cell>
          <cell r="O161" t="str">
            <v>03/Đã thanh toán 24/2023</v>
          </cell>
        </row>
        <row r="162">
          <cell r="D162">
            <v>3909</v>
          </cell>
          <cell r="E162">
            <v>16399033</v>
          </cell>
          <cell r="F162">
            <v>7899848</v>
          </cell>
          <cell r="G162">
            <v>44968.000347222223</v>
          </cell>
          <cell r="J162" t="str">
            <v>Do Thi Bich Lieu</v>
          </cell>
          <cell r="M162" t="str">
            <v>No</v>
          </cell>
          <cell r="O162" t="str">
            <v>03/Đã thanh toán 24/2023</v>
          </cell>
        </row>
        <row r="163">
          <cell r="D163">
            <v>6273</v>
          </cell>
          <cell r="E163">
            <v>14073240</v>
          </cell>
          <cell r="F163">
            <v>6512061</v>
          </cell>
          <cell r="G163">
            <v>44973.000347222223</v>
          </cell>
          <cell r="J163" t="str">
            <v>Do Thi Bich Lieu</v>
          </cell>
          <cell r="M163" t="str">
            <v>No</v>
          </cell>
          <cell r="O163" t="str">
            <v>05/Đã thanh toán 24/2023</v>
          </cell>
        </row>
        <row r="164">
          <cell r="D164">
            <v>6278</v>
          </cell>
          <cell r="E164">
            <v>27307406</v>
          </cell>
          <cell r="F164">
            <v>1697289</v>
          </cell>
          <cell r="G164">
            <v>44973.000347222223</v>
          </cell>
          <cell r="J164" t="str">
            <v>Do Thi Bich Lieu</v>
          </cell>
          <cell r="M164" t="str">
            <v>No</v>
          </cell>
          <cell r="O164" t="str">
            <v>05/Đã thanh toán 24/2023</v>
          </cell>
        </row>
        <row r="165">
          <cell r="D165">
            <v>6274</v>
          </cell>
          <cell r="E165">
            <v>13212304</v>
          </cell>
          <cell r="F165">
            <v>6813410</v>
          </cell>
          <cell r="G165">
            <v>44973.000347222223</v>
          </cell>
          <cell r="J165" t="str">
            <v>Do Thi Bich Lieu</v>
          </cell>
          <cell r="M165" t="str">
            <v>No</v>
          </cell>
          <cell r="O165" t="str">
            <v>05/Đã thanh toán 24/2023</v>
          </cell>
        </row>
        <row r="166">
          <cell r="D166">
            <v>6281</v>
          </cell>
          <cell r="E166">
            <v>15088038</v>
          </cell>
          <cell r="F166">
            <v>3709684</v>
          </cell>
          <cell r="G166">
            <v>44973.000347222223</v>
          </cell>
          <cell r="J166" t="str">
            <v>Do Thi Bich Lieu</v>
          </cell>
          <cell r="M166" t="str">
            <v>No</v>
          </cell>
          <cell r="O166" t="str">
            <v>05/Đã thanh toán 24/2023</v>
          </cell>
        </row>
        <row r="167">
          <cell r="D167">
            <v>6289</v>
          </cell>
          <cell r="E167">
            <v>19361459</v>
          </cell>
          <cell r="F167">
            <v>6933854</v>
          </cell>
          <cell r="G167">
            <v>44973.000347222223</v>
          </cell>
          <cell r="J167" t="str">
            <v>Do Thi Bich Lieu</v>
          </cell>
          <cell r="M167" t="str">
            <v>No</v>
          </cell>
          <cell r="O167" t="str">
            <v>05/Đã thanh toán 24/2023</v>
          </cell>
        </row>
        <row r="168">
          <cell r="D168">
            <v>6282</v>
          </cell>
          <cell r="E168">
            <v>29155061</v>
          </cell>
          <cell r="F168">
            <v>2837120</v>
          </cell>
          <cell r="G168">
            <v>44973.000347222223</v>
          </cell>
          <cell r="J168" t="str">
            <v>Do Thi Bich Lieu</v>
          </cell>
          <cell r="M168" t="str">
            <v>No</v>
          </cell>
          <cell r="O168" t="str">
            <v>05/Đã thanh toán 24/2023</v>
          </cell>
        </row>
        <row r="169">
          <cell r="D169">
            <v>6275</v>
          </cell>
          <cell r="E169">
            <v>26365259</v>
          </cell>
          <cell r="F169">
            <v>1996764</v>
          </cell>
          <cell r="G169">
            <v>44973.000347222223</v>
          </cell>
          <cell r="J169" t="str">
            <v>Do Thi Bich Lieu</v>
          </cell>
          <cell r="M169" t="str">
            <v>No</v>
          </cell>
          <cell r="O169" t="str">
            <v>05/Đã thanh toán 24/2023</v>
          </cell>
        </row>
        <row r="170">
          <cell r="D170">
            <v>6270</v>
          </cell>
          <cell r="E170">
            <v>26362655</v>
          </cell>
          <cell r="F170">
            <v>4234934</v>
          </cell>
          <cell r="G170">
            <v>44973.000347222223</v>
          </cell>
          <cell r="J170" t="str">
            <v>Do Thi Bich Lieu</v>
          </cell>
          <cell r="M170" t="str">
            <v>No</v>
          </cell>
          <cell r="O170" t="str">
            <v>05/Đã thanh toán 24/2023</v>
          </cell>
        </row>
        <row r="171">
          <cell r="D171">
            <v>6287</v>
          </cell>
          <cell r="E171">
            <v>10190576</v>
          </cell>
          <cell r="F171">
            <v>7594719</v>
          </cell>
          <cell r="G171">
            <v>44973.000347222223</v>
          </cell>
          <cell r="J171" t="str">
            <v>Do Thi Bich Lieu</v>
          </cell>
          <cell r="M171" t="str">
            <v>No</v>
          </cell>
          <cell r="O171" t="str">
            <v>05/Đã thanh toán 24/2023</v>
          </cell>
        </row>
        <row r="172">
          <cell r="D172">
            <v>6280</v>
          </cell>
          <cell r="E172">
            <v>16400842</v>
          </cell>
          <cell r="F172">
            <v>1615482</v>
          </cell>
          <cell r="G172">
            <v>44973.000347222223</v>
          </cell>
          <cell r="J172" t="str">
            <v>Do Thi Bich Lieu</v>
          </cell>
          <cell r="M172" t="str">
            <v>No</v>
          </cell>
          <cell r="O172" t="str">
            <v>05/Đã thanh toán 24/2023</v>
          </cell>
        </row>
        <row r="173">
          <cell r="D173">
            <v>6279</v>
          </cell>
          <cell r="E173">
            <v>20344643</v>
          </cell>
          <cell r="F173">
            <v>4646318</v>
          </cell>
          <cell r="G173">
            <v>44973.000347222223</v>
          </cell>
          <cell r="J173" t="str">
            <v>Do Thi Bich Lieu</v>
          </cell>
          <cell r="M173" t="str">
            <v>No</v>
          </cell>
          <cell r="O173" t="str">
            <v>05/Đã thanh toán 24/2023</v>
          </cell>
        </row>
        <row r="174">
          <cell r="D174">
            <v>6272</v>
          </cell>
          <cell r="E174">
            <v>90296099</v>
          </cell>
          <cell r="F174">
            <v>3841090</v>
          </cell>
          <cell r="G174">
            <v>44973.000347222223</v>
          </cell>
          <cell r="J174" t="str">
            <v>Do Thi Bich Lieu</v>
          </cell>
          <cell r="M174" t="str">
            <v>No</v>
          </cell>
          <cell r="O174" t="str">
            <v>05/Đã thanh toán 24/2023</v>
          </cell>
        </row>
        <row r="175">
          <cell r="D175">
            <v>6288</v>
          </cell>
          <cell r="E175">
            <v>19361776</v>
          </cell>
          <cell r="F175">
            <v>3612246</v>
          </cell>
          <cell r="G175">
            <v>44973.000347222223</v>
          </cell>
          <cell r="J175" t="str">
            <v>Do Thi Bich Lieu</v>
          </cell>
          <cell r="M175" t="str">
            <v>No</v>
          </cell>
          <cell r="O175" t="str">
            <v>05/Đã thanh toán 24/2023</v>
          </cell>
        </row>
        <row r="176">
          <cell r="D176">
            <v>6271</v>
          </cell>
          <cell r="E176">
            <v>90296715</v>
          </cell>
          <cell r="F176">
            <v>1615482</v>
          </cell>
          <cell r="G176">
            <v>44973.000347222223</v>
          </cell>
          <cell r="J176" t="str">
            <v>Do Thi Bich Lieu</v>
          </cell>
          <cell r="M176" t="str">
            <v>No</v>
          </cell>
          <cell r="O176" t="str">
            <v>05/Đã thanh toán 24/2023</v>
          </cell>
        </row>
        <row r="177">
          <cell r="D177">
            <v>6276</v>
          </cell>
          <cell r="E177">
            <v>13217952</v>
          </cell>
          <cell r="F177">
            <v>4059594</v>
          </cell>
          <cell r="G177">
            <v>44973.000347222223</v>
          </cell>
          <cell r="J177" t="str">
            <v>Do Thi Bich Lieu</v>
          </cell>
          <cell r="M177" t="str">
            <v>No</v>
          </cell>
          <cell r="O177" t="str">
            <v>05/Đã thanh toán 24/2023</v>
          </cell>
        </row>
        <row r="178">
          <cell r="D178">
            <v>8661</v>
          </cell>
          <cell r="E178">
            <v>16403761</v>
          </cell>
          <cell r="F178">
            <v>2358510</v>
          </cell>
          <cell r="G178">
            <v>44981.000347222223</v>
          </cell>
          <cell r="J178" t="str">
            <v>Do Thi Bich Lieu</v>
          </cell>
          <cell r="M178" t="str">
            <v>No</v>
          </cell>
          <cell r="O178" t="str">
            <v>04/Đã thanh toán 10/2023</v>
          </cell>
        </row>
        <row r="179">
          <cell r="D179">
            <v>8658</v>
          </cell>
          <cell r="E179">
            <v>24290450</v>
          </cell>
          <cell r="F179">
            <v>10019675</v>
          </cell>
          <cell r="G179">
            <v>44981.000347222223</v>
          </cell>
          <cell r="J179" t="str">
            <v>Do Thi Bich Lieu</v>
          </cell>
          <cell r="M179" t="str">
            <v>No</v>
          </cell>
          <cell r="O179" t="str">
            <v>04/Đã thanh toán 10/2023</v>
          </cell>
        </row>
        <row r="180">
          <cell r="D180">
            <v>8653</v>
          </cell>
          <cell r="E180">
            <v>22319062</v>
          </cell>
          <cell r="F180">
            <v>1682819</v>
          </cell>
          <cell r="G180">
            <v>44981.000347222223</v>
          </cell>
          <cell r="J180" t="str">
            <v>Do Thi Bich Lieu</v>
          </cell>
          <cell r="M180" t="str">
            <v>No</v>
          </cell>
          <cell r="O180" t="str">
            <v>03/Đã thanh toán 24/2023</v>
          </cell>
        </row>
        <row r="181">
          <cell r="D181">
            <v>8662</v>
          </cell>
          <cell r="E181">
            <v>15090533</v>
          </cell>
          <cell r="F181">
            <v>1179255</v>
          </cell>
          <cell r="G181">
            <v>44981.000347222223</v>
          </cell>
          <cell r="J181" t="str">
            <v>Do Thi Bich Lieu</v>
          </cell>
          <cell r="M181" t="str">
            <v>No</v>
          </cell>
          <cell r="O181" t="str">
            <v>04/Đã thanh toán 10/2023</v>
          </cell>
        </row>
        <row r="182">
          <cell r="D182">
            <v>8660</v>
          </cell>
          <cell r="E182">
            <v>17168261</v>
          </cell>
          <cell r="F182">
            <v>2443276</v>
          </cell>
          <cell r="G182">
            <v>44981.000347222223</v>
          </cell>
          <cell r="J182" t="str">
            <v>Do Thi Bich Lieu</v>
          </cell>
          <cell r="M182" t="str">
            <v>No</v>
          </cell>
          <cell r="O182" t="str">
            <v>04/Đã thanh toán 10/2023</v>
          </cell>
        </row>
        <row r="183">
          <cell r="D183">
            <v>8648</v>
          </cell>
          <cell r="E183">
            <v>10194056</v>
          </cell>
          <cell r="F183">
            <v>1051127</v>
          </cell>
          <cell r="G183">
            <v>44981.000347222223</v>
          </cell>
          <cell r="J183" t="str">
            <v>Do Thi Bich Lieu</v>
          </cell>
          <cell r="M183" t="str">
            <v>No</v>
          </cell>
          <cell r="O183" t="str">
            <v>04/Đã thanh toán 10/2023</v>
          </cell>
        </row>
        <row r="184">
          <cell r="D184">
            <v>8652</v>
          </cell>
          <cell r="E184">
            <v>24289140</v>
          </cell>
          <cell r="F184">
            <v>299475</v>
          </cell>
          <cell r="G184">
            <v>44981.000347222223</v>
          </cell>
          <cell r="J184" t="str">
            <v>Do Thi Bich Lieu</v>
          </cell>
          <cell r="M184" t="str">
            <v>No</v>
          </cell>
          <cell r="O184" t="str">
            <v>04/Đã thanh toán 10/2023</v>
          </cell>
        </row>
        <row r="185">
          <cell r="D185">
            <v>8649</v>
          </cell>
          <cell r="E185">
            <v>18133089</v>
          </cell>
          <cell r="F185">
            <v>7815082</v>
          </cell>
          <cell r="G185">
            <v>44981.000347222223</v>
          </cell>
          <cell r="J185" t="str">
            <v>Do Thi Bich Lieu</v>
          </cell>
          <cell r="M185" t="str">
            <v>No</v>
          </cell>
          <cell r="O185" t="str">
            <v>03/Đã thanh toán 24/2023</v>
          </cell>
        </row>
        <row r="186">
          <cell r="D186">
            <v>8657</v>
          </cell>
          <cell r="E186">
            <v>25318783</v>
          </cell>
          <cell r="F186">
            <v>8198768</v>
          </cell>
          <cell r="G186">
            <v>44981.000347222223</v>
          </cell>
          <cell r="J186" t="str">
            <v>Do Thi Bich Lieu</v>
          </cell>
          <cell r="M186" t="str">
            <v>No</v>
          </cell>
          <cell r="O186" t="str">
            <v>04/Đã thanh toán 10/2023</v>
          </cell>
        </row>
        <row r="187">
          <cell r="D187">
            <v>8665</v>
          </cell>
          <cell r="E187">
            <v>26367100</v>
          </cell>
          <cell r="F187">
            <v>1186224</v>
          </cell>
          <cell r="G187">
            <v>44981.000347222223</v>
          </cell>
          <cell r="J187" t="str">
            <v>Do Thi Bich Lieu</v>
          </cell>
          <cell r="M187" t="str">
            <v>No</v>
          </cell>
          <cell r="O187" t="str">
            <v>03/Đã thanh toán 24/2023</v>
          </cell>
        </row>
        <row r="188">
          <cell r="D188">
            <v>8654</v>
          </cell>
          <cell r="E188">
            <v>20344952</v>
          </cell>
          <cell r="F188">
            <v>2837120</v>
          </cell>
          <cell r="G188">
            <v>44981.000347222223</v>
          </cell>
          <cell r="J188" t="str">
            <v>Do Thi Bich Lieu</v>
          </cell>
          <cell r="M188" t="str">
            <v>No</v>
          </cell>
          <cell r="O188" t="str">
            <v>04/Đã thanh toán 10/2023</v>
          </cell>
        </row>
        <row r="189">
          <cell r="D189">
            <v>8656</v>
          </cell>
          <cell r="E189">
            <v>15088961</v>
          </cell>
          <cell r="F189">
            <v>1221638</v>
          </cell>
          <cell r="G189">
            <v>44981.000347222223</v>
          </cell>
          <cell r="J189" t="str">
            <v>Do Thi Bich Lieu</v>
          </cell>
          <cell r="M189" t="str">
            <v>No</v>
          </cell>
          <cell r="O189" t="str">
            <v>03/Đã thanh toán 24/2023</v>
          </cell>
        </row>
        <row r="190">
          <cell r="D190">
            <v>8655</v>
          </cell>
          <cell r="E190">
            <v>16402265</v>
          </cell>
          <cell r="F190">
            <v>2880284</v>
          </cell>
          <cell r="G190">
            <v>44981.000347222223</v>
          </cell>
          <cell r="J190" t="str">
            <v>Do Thi Bich Lieu</v>
          </cell>
          <cell r="M190" t="str">
            <v>No</v>
          </cell>
          <cell r="O190" t="str">
            <v>04/Đã thanh toán 10/2023</v>
          </cell>
        </row>
        <row r="191">
          <cell r="D191">
            <v>8659</v>
          </cell>
          <cell r="E191">
            <v>23199700</v>
          </cell>
          <cell r="F191">
            <v>8718886</v>
          </cell>
          <cell r="G191">
            <v>44981.000347222223</v>
          </cell>
          <cell r="J191" t="str">
            <v>Do Thi Bich Lieu</v>
          </cell>
          <cell r="M191" t="str">
            <v>No</v>
          </cell>
          <cell r="O191" t="str">
            <v>04/Đã thanh toán 10/2023</v>
          </cell>
        </row>
        <row r="192">
          <cell r="D192">
            <v>8666</v>
          </cell>
          <cell r="E192">
            <v>13219893</v>
          </cell>
          <cell r="F192">
            <v>3708590</v>
          </cell>
          <cell r="G192">
            <v>44981.000347222223</v>
          </cell>
          <cell r="J192" t="str">
            <v>Do Thi Bich Lieu</v>
          </cell>
          <cell r="M192" t="str">
            <v>No</v>
          </cell>
          <cell r="O192" t="str">
            <v>03/Đã thanh toán 24/2023</v>
          </cell>
        </row>
        <row r="193">
          <cell r="D193">
            <v>8664</v>
          </cell>
          <cell r="E193">
            <v>14078741</v>
          </cell>
          <cell r="F193">
            <v>6108190</v>
          </cell>
          <cell r="G193">
            <v>44981.000347222223</v>
          </cell>
          <cell r="J193" t="str">
            <v>Do Thi Bich Lieu</v>
          </cell>
          <cell r="M193" t="str">
            <v>No</v>
          </cell>
          <cell r="O193" t="str">
            <v>06/Đã thanh toán 12/2023</v>
          </cell>
        </row>
        <row r="194">
          <cell r="D194">
            <v>8650</v>
          </cell>
          <cell r="E194">
            <v>12121474</v>
          </cell>
          <cell r="F194">
            <v>552002</v>
          </cell>
          <cell r="G194">
            <v>44981.000347222223</v>
          </cell>
          <cell r="J194" t="str">
            <v>Do Thi Bich Lieu</v>
          </cell>
          <cell r="M194" t="str">
            <v>No</v>
          </cell>
          <cell r="O194" t="str">
            <v>03/Đã thanh toán 24/2023</v>
          </cell>
        </row>
        <row r="195">
          <cell r="D195">
            <v>8651</v>
          </cell>
          <cell r="E195">
            <v>25317571</v>
          </cell>
          <cell r="F195">
            <v>12795724</v>
          </cell>
          <cell r="G195">
            <v>44981.000347222223</v>
          </cell>
          <cell r="J195" t="str">
            <v>Do Thi Bich Lieu</v>
          </cell>
          <cell r="M195" t="str">
            <v>No</v>
          </cell>
          <cell r="O195" t="str">
            <v>03/Đã thanh toán 24/2023</v>
          </cell>
        </row>
        <row r="196">
          <cell r="D196">
            <v>9020</v>
          </cell>
          <cell r="E196">
            <v>15091622</v>
          </cell>
          <cell r="F196">
            <v>6678210</v>
          </cell>
          <cell r="G196">
            <v>44982.000347222223</v>
          </cell>
          <cell r="J196" t="str">
            <v>Do Thi Bich Lieu</v>
          </cell>
          <cell r="M196" t="str">
            <v>No</v>
          </cell>
          <cell r="O196" t="str">
            <v>05/Đã thanh toán 24/2023</v>
          </cell>
        </row>
        <row r="197">
          <cell r="D197">
            <v>9021</v>
          </cell>
          <cell r="E197">
            <v>12124372</v>
          </cell>
          <cell r="F197">
            <v>2772853</v>
          </cell>
          <cell r="G197">
            <v>44982.000347222223</v>
          </cell>
          <cell r="J197" t="str">
            <v>Do Thi Bich Lieu</v>
          </cell>
          <cell r="M197" t="str">
            <v>No</v>
          </cell>
          <cell r="O197" t="str">
            <v>05/Đã thanh toán 24/2023</v>
          </cell>
        </row>
        <row r="198">
          <cell r="D198">
            <v>9022</v>
          </cell>
          <cell r="E198">
            <v>10197729</v>
          </cell>
          <cell r="F198">
            <v>4099282</v>
          </cell>
          <cell r="G198">
            <v>44982.000347222223</v>
          </cell>
          <cell r="J198" t="str">
            <v>Do Thi Bich Lieu</v>
          </cell>
          <cell r="M198" t="str">
            <v>No</v>
          </cell>
          <cell r="O198" t="str">
            <v>05/Đã thanh toán 24/2023</v>
          </cell>
        </row>
        <row r="199">
          <cell r="D199">
            <v>9019</v>
          </cell>
          <cell r="E199">
            <v>25319825</v>
          </cell>
          <cell r="F199">
            <v>3230964</v>
          </cell>
          <cell r="G199">
            <v>44982.000347222223</v>
          </cell>
          <cell r="J199" t="str">
            <v>Do Thi Bich Lieu</v>
          </cell>
          <cell r="M199" t="str">
            <v>No</v>
          </cell>
          <cell r="O199" t="str">
            <v>05/Đã thanh toán 24/2023</v>
          </cell>
        </row>
        <row r="200">
          <cell r="D200">
            <v>10501</v>
          </cell>
          <cell r="E200">
            <v>26370368</v>
          </cell>
          <cell r="F200">
            <v>3868816</v>
          </cell>
          <cell r="G200">
            <v>44987.000347222223</v>
          </cell>
          <cell r="J200" t="str">
            <v>Do Thi Bich Lieu</v>
          </cell>
          <cell r="M200" t="str">
            <v>No</v>
          </cell>
          <cell r="O200" t="str">
            <v>07/Đã thanh toán 24/2023</v>
          </cell>
        </row>
        <row r="201">
          <cell r="D201">
            <v>10500</v>
          </cell>
          <cell r="E201">
            <v>26370979</v>
          </cell>
          <cell r="F201">
            <v>2619452</v>
          </cell>
          <cell r="G201">
            <v>44987.000347222223</v>
          </cell>
          <cell r="J201" t="str">
            <v>Do Thi Bich Lieu</v>
          </cell>
          <cell r="M201" t="str">
            <v>No</v>
          </cell>
          <cell r="O201" t="str">
            <v>06/Đã thanh toán 26/2023</v>
          </cell>
        </row>
        <row r="202">
          <cell r="D202">
            <v>10489</v>
          </cell>
          <cell r="E202">
            <v>15093068</v>
          </cell>
          <cell r="F202">
            <v>2880284</v>
          </cell>
          <cell r="G202">
            <v>44987.000347222223</v>
          </cell>
          <cell r="J202" t="str">
            <v>Do Thi Bich Lieu</v>
          </cell>
          <cell r="M202" t="str">
            <v>No</v>
          </cell>
          <cell r="O202" t="str">
            <v>06/Đã thanh toán 26/2023</v>
          </cell>
        </row>
        <row r="203">
          <cell r="D203">
            <v>10487</v>
          </cell>
          <cell r="E203">
            <v>17171050</v>
          </cell>
          <cell r="F203">
            <v>5495105</v>
          </cell>
          <cell r="G203">
            <v>44987.000347222223</v>
          </cell>
          <cell r="J203" t="str">
            <v>Do Thi Bich Lieu</v>
          </cell>
          <cell r="M203" t="str">
            <v>No</v>
          </cell>
          <cell r="O203" t="str">
            <v>06/Đã thanh toán 26/2023</v>
          </cell>
        </row>
        <row r="204">
          <cell r="D204">
            <v>10480</v>
          </cell>
          <cell r="E204">
            <v>29159395</v>
          </cell>
          <cell r="F204">
            <v>1179255</v>
          </cell>
          <cell r="G204">
            <v>44987.000347222223</v>
          </cell>
          <cell r="J204" t="str">
            <v>Do Thi Bich Lieu</v>
          </cell>
          <cell r="M204" t="str">
            <v>No</v>
          </cell>
          <cell r="O204" t="str">
            <v>06/Đã thanh toán 26/2023</v>
          </cell>
        </row>
        <row r="205">
          <cell r="D205">
            <v>10481</v>
          </cell>
          <cell r="E205">
            <v>17168935</v>
          </cell>
          <cell r="F205">
            <v>3841090</v>
          </cell>
          <cell r="G205">
            <v>44987.000347222223</v>
          </cell>
          <cell r="J205" t="str">
            <v>Do Thi Bich Lieu</v>
          </cell>
          <cell r="M205" t="str">
            <v>No</v>
          </cell>
          <cell r="O205" t="str">
            <v>06/Đã thanh toán 26/2023</v>
          </cell>
        </row>
        <row r="206">
          <cell r="D206">
            <v>10496</v>
          </cell>
          <cell r="E206">
            <v>14080913</v>
          </cell>
          <cell r="F206">
            <v>2160213</v>
          </cell>
          <cell r="G206">
            <v>44987.000347222223</v>
          </cell>
          <cell r="J206" t="str">
            <v>Do Thi Bich Lieu</v>
          </cell>
          <cell r="M206" t="str">
            <v>No</v>
          </cell>
          <cell r="O206" t="str">
            <v>06/Đã thanh toán 26/2023</v>
          </cell>
        </row>
        <row r="207">
          <cell r="D207">
            <v>10493</v>
          </cell>
          <cell r="E207">
            <v>11168083</v>
          </cell>
          <cell r="F207">
            <v>4170667</v>
          </cell>
          <cell r="G207">
            <v>44987.000347222223</v>
          </cell>
          <cell r="J207" t="str">
            <v>Do Thi Bich Lieu</v>
          </cell>
          <cell r="M207" t="str">
            <v>No</v>
          </cell>
          <cell r="O207" t="str">
            <v>06/Đã thanh toán 26/2023</v>
          </cell>
        </row>
        <row r="208">
          <cell r="D208">
            <v>10494</v>
          </cell>
          <cell r="E208">
            <v>12127235</v>
          </cell>
          <cell r="F208">
            <v>6678210</v>
          </cell>
          <cell r="G208">
            <v>44987.000347222223</v>
          </cell>
          <cell r="J208" t="str">
            <v>Do Thi Bich Lieu</v>
          </cell>
          <cell r="M208" t="str">
            <v>No</v>
          </cell>
          <cell r="O208" t="str">
            <v>06/Đã thanh toán 26/2023</v>
          </cell>
        </row>
        <row r="209">
          <cell r="D209">
            <v>10486</v>
          </cell>
          <cell r="E209">
            <v>20348762</v>
          </cell>
          <cell r="F209">
            <v>1221638</v>
          </cell>
          <cell r="G209">
            <v>44987.000347222223</v>
          </cell>
          <cell r="J209" t="str">
            <v>Do Thi Bich Lieu</v>
          </cell>
          <cell r="M209" t="str">
            <v>No</v>
          </cell>
          <cell r="O209" t="str">
            <v>06/Đã thanh toán 26/2023</v>
          </cell>
        </row>
        <row r="210">
          <cell r="D210">
            <v>10488</v>
          </cell>
          <cell r="E210">
            <v>16406877</v>
          </cell>
          <cell r="F210">
            <v>4400535</v>
          </cell>
          <cell r="G210">
            <v>44987.000347222223</v>
          </cell>
          <cell r="J210" t="str">
            <v>Do Thi Bich Lieu</v>
          </cell>
          <cell r="M210" t="str">
            <v>No</v>
          </cell>
          <cell r="O210" t="str">
            <v>06/Đã thanh toán 26/2023</v>
          </cell>
        </row>
        <row r="211">
          <cell r="D211">
            <v>10492</v>
          </cell>
          <cell r="E211">
            <v>19369518</v>
          </cell>
          <cell r="F211">
            <v>2619452</v>
          </cell>
          <cell r="G211">
            <v>44987.000347222223</v>
          </cell>
          <cell r="J211" t="str">
            <v>Do Thi Bich Lieu</v>
          </cell>
          <cell r="M211" t="str">
            <v>No</v>
          </cell>
          <cell r="O211" t="str">
            <v>06/Đã thanh toán 26/2023</v>
          </cell>
        </row>
        <row r="212">
          <cell r="D212">
            <v>10491</v>
          </cell>
          <cell r="E212">
            <v>27311942</v>
          </cell>
          <cell r="F212">
            <v>299475</v>
          </cell>
          <cell r="G212">
            <v>44987.000347222223</v>
          </cell>
          <cell r="J212" t="str">
            <v>Do Thi Bich Lieu</v>
          </cell>
          <cell r="M212" t="str">
            <v>No</v>
          </cell>
          <cell r="O212" t="str">
            <v>06/Đã thanh toán 26/2023</v>
          </cell>
        </row>
        <row r="213">
          <cell r="D213">
            <v>10485</v>
          </cell>
          <cell r="E213">
            <v>21210823</v>
          </cell>
          <cell r="F213">
            <v>3166697</v>
          </cell>
          <cell r="G213">
            <v>44987.000347222223</v>
          </cell>
          <cell r="J213" t="str">
            <v>Do Thi Bich Lieu</v>
          </cell>
          <cell r="M213" t="str">
            <v>No</v>
          </cell>
          <cell r="O213" t="str">
            <v>06/Đã thanh toán 26/2023</v>
          </cell>
        </row>
        <row r="214">
          <cell r="D214">
            <v>10490</v>
          </cell>
          <cell r="E214">
            <v>28310702</v>
          </cell>
          <cell r="F214">
            <v>2443276</v>
          </cell>
          <cell r="G214">
            <v>44987.000347222223</v>
          </cell>
          <cell r="J214" t="str">
            <v>Do Thi Bich Lieu</v>
          </cell>
          <cell r="M214" t="str">
            <v>No</v>
          </cell>
          <cell r="O214" t="str">
            <v>06/Đã thanh toán 26/2023</v>
          </cell>
        </row>
        <row r="215">
          <cell r="D215">
            <v>10483</v>
          </cell>
          <cell r="E215">
            <v>25321308</v>
          </cell>
          <cell r="F215">
            <v>1551215</v>
          </cell>
          <cell r="G215">
            <v>44987.000347222223</v>
          </cell>
          <cell r="J215" t="str">
            <v>Do Thi Bich Lieu</v>
          </cell>
          <cell r="M215" t="str">
            <v>No</v>
          </cell>
          <cell r="O215" t="str">
            <v>06/Đã thanh toán 26/2023</v>
          </cell>
        </row>
        <row r="216">
          <cell r="D216">
            <v>10484</v>
          </cell>
          <cell r="E216">
            <v>22322670</v>
          </cell>
          <cell r="F216">
            <v>1615482</v>
          </cell>
          <cell r="G216">
            <v>44987.000347222223</v>
          </cell>
          <cell r="J216" t="str">
            <v>Do Thi Bich Lieu</v>
          </cell>
          <cell r="M216" t="str">
            <v>No</v>
          </cell>
          <cell r="O216" t="str">
            <v>06/Đã thanh toán 26/2023</v>
          </cell>
        </row>
        <row r="217">
          <cell r="D217">
            <v>10497</v>
          </cell>
          <cell r="E217">
            <v>14078179</v>
          </cell>
          <cell r="F217">
            <v>3664914</v>
          </cell>
          <cell r="G217">
            <v>44987.000347222223</v>
          </cell>
          <cell r="J217" t="str">
            <v>Do Thi Bich Lieu</v>
          </cell>
          <cell r="M217" t="str">
            <v>No</v>
          </cell>
          <cell r="O217" t="str">
            <v>06/Đã thanh toán 26/2023</v>
          </cell>
        </row>
        <row r="218">
          <cell r="D218">
            <v>10498</v>
          </cell>
          <cell r="E218">
            <v>13222719</v>
          </cell>
          <cell r="F218">
            <v>3594085</v>
          </cell>
          <cell r="G218">
            <v>44987.000347222223</v>
          </cell>
          <cell r="J218" t="str">
            <v>Do Thi Bich Lieu</v>
          </cell>
          <cell r="M218" t="str">
            <v>No</v>
          </cell>
          <cell r="O218" t="str">
            <v>06/Đã thanh toán 26/2023</v>
          </cell>
        </row>
        <row r="219">
          <cell r="D219">
            <v>10482</v>
          </cell>
          <cell r="E219">
            <v>27311198</v>
          </cell>
          <cell r="F219">
            <v>1682819</v>
          </cell>
          <cell r="G219">
            <v>44987.000347222223</v>
          </cell>
          <cell r="J219" t="str">
            <v>Do Thi Bich Lieu</v>
          </cell>
          <cell r="M219" t="str">
            <v>No</v>
          </cell>
          <cell r="O219" t="str">
            <v>06/Đã thanh toán 26/2023</v>
          </cell>
        </row>
        <row r="220">
          <cell r="D220">
            <v>10495</v>
          </cell>
          <cell r="E220">
            <v>14080141</v>
          </cell>
          <cell r="F220">
            <v>711734</v>
          </cell>
          <cell r="G220">
            <v>44987.000347222223</v>
          </cell>
          <cell r="J220" t="str">
            <v>Do Thi Bich Lieu</v>
          </cell>
          <cell r="M220" t="str">
            <v>No</v>
          </cell>
          <cell r="O220" t="str">
            <v>06/Đã thanh toán 26/2023</v>
          </cell>
        </row>
        <row r="221">
          <cell r="D221">
            <v>11266</v>
          </cell>
          <cell r="E221">
            <v>22324278</v>
          </cell>
          <cell r="F221">
            <v>1038392</v>
          </cell>
          <cell r="G221">
            <v>44988.000347222223</v>
          </cell>
          <cell r="J221" t="str">
            <v>Do Thi Bich Lieu</v>
          </cell>
          <cell r="M221" t="str">
            <v>No</v>
          </cell>
          <cell r="O221" t="str">
            <v>06/Đã thanh toán 26/2023</v>
          </cell>
        </row>
        <row r="222">
          <cell r="D222">
            <v>11265</v>
          </cell>
          <cell r="E222">
            <v>16407983</v>
          </cell>
          <cell r="F222">
            <v>1615482</v>
          </cell>
          <cell r="G222">
            <v>44988.000347222223</v>
          </cell>
          <cell r="J222" t="str">
            <v>Do Thi Bich Lieu</v>
          </cell>
          <cell r="M222" t="str">
            <v>No</v>
          </cell>
          <cell r="O222" t="str">
            <v>06/Đã thanh toán 26/2023</v>
          </cell>
        </row>
        <row r="223">
          <cell r="D223">
            <v>11268</v>
          </cell>
          <cell r="E223">
            <v>17172370</v>
          </cell>
          <cell r="F223">
            <v>2837120</v>
          </cell>
          <cell r="G223">
            <v>44988.000347222223</v>
          </cell>
          <cell r="J223" t="str">
            <v>Do Thi Bich Lieu</v>
          </cell>
          <cell r="M223" t="str">
            <v>No</v>
          </cell>
          <cell r="O223" t="str">
            <v>06/Đã thanh toán 26/2023</v>
          </cell>
        </row>
        <row r="224">
          <cell r="D224">
            <v>11267</v>
          </cell>
          <cell r="E224">
            <v>21211194</v>
          </cell>
          <cell r="F224">
            <v>7103404</v>
          </cell>
          <cell r="G224">
            <v>44988.000347222223</v>
          </cell>
          <cell r="J224" t="str">
            <v>Do Thi Bich Lieu</v>
          </cell>
          <cell r="M224" t="str">
            <v>No</v>
          </cell>
          <cell r="O224" t="str">
            <v>06/Đã thanh toán 26/2023</v>
          </cell>
        </row>
        <row r="225">
          <cell r="D225">
            <v>13162</v>
          </cell>
          <cell r="E225">
            <v>21212486</v>
          </cell>
          <cell r="F225">
            <v>3230964</v>
          </cell>
          <cell r="G225">
            <v>44994.000347222223</v>
          </cell>
          <cell r="J225" t="str">
            <v>Do Thi Bich Lieu</v>
          </cell>
          <cell r="M225" t="str">
            <v>No</v>
          </cell>
          <cell r="O225" t="str">
            <v>04/Đã thanh toán 24/2023</v>
          </cell>
        </row>
        <row r="226">
          <cell r="D226">
            <v>13161</v>
          </cell>
          <cell r="E226">
            <v>24294867</v>
          </cell>
          <cell r="F226">
            <v>1038392</v>
          </cell>
          <cell r="G226">
            <v>44994.000347222223</v>
          </cell>
          <cell r="J226" t="str">
            <v>Do Thi Bich Lieu</v>
          </cell>
          <cell r="M226" t="str">
            <v>No</v>
          </cell>
          <cell r="O226" t="str">
            <v>04/Đã thanh toán 24/2023</v>
          </cell>
        </row>
        <row r="227">
          <cell r="D227">
            <v>13164</v>
          </cell>
          <cell r="E227">
            <v>13225152</v>
          </cell>
          <cell r="F227">
            <v>828003</v>
          </cell>
          <cell r="G227">
            <v>44994.000347222223</v>
          </cell>
          <cell r="J227" t="str">
            <v>Do Thi Bich Lieu</v>
          </cell>
          <cell r="M227" t="str">
            <v>No</v>
          </cell>
          <cell r="O227" t="str">
            <v>04/Đã thanh toán 10/2023</v>
          </cell>
        </row>
        <row r="228">
          <cell r="D228">
            <v>13160</v>
          </cell>
          <cell r="E228">
            <v>21211824</v>
          </cell>
          <cell r="F228">
            <v>3230964</v>
          </cell>
          <cell r="G228">
            <v>44994.000347222223</v>
          </cell>
          <cell r="J228" t="str">
            <v>Do Thi Bich Lieu</v>
          </cell>
          <cell r="M228" t="str">
            <v>No</v>
          </cell>
          <cell r="O228" t="str">
            <v>04/Đã thanh toán 10/2023</v>
          </cell>
        </row>
        <row r="229">
          <cell r="D229">
            <v>13198</v>
          </cell>
          <cell r="E229">
            <v>20351740</v>
          </cell>
          <cell r="F229">
            <v>1038389</v>
          </cell>
          <cell r="G229">
            <v>44994.000347222223</v>
          </cell>
          <cell r="J229" t="str">
            <v>Do Thi Bich Lieu</v>
          </cell>
          <cell r="M229" t="str">
            <v>No</v>
          </cell>
          <cell r="O229" t="str">
            <v>04/Đã thanh toán 24/2023</v>
          </cell>
        </row>
        <row r="230">
          <cell r="D230">
            <v>13199</v>
          </cell>
          <cell r="E230">
            <v>17175916</v>
          </cell>
          <cell r="F230">
            <v>2076778</v>
          </cell>
          <cell r="G230">
            <v>44994.000347222223</v>
          </cell>
          <cell r="J230" t="str">
            <v>Do Thi Bich Lieu</v>
          </cell>
          <cell r="M230" t="str">
            <v>No</v>
          </cell>
          <cell r="O230" t="str">
            <v>04/Đã thanh toán 24/2023</v>
          </cell>
        </row>
        <row r="231">
          <cell r="D231">
            <v>13163</v>
          </cell>
          <cell r="E231">
            <v>10201289</v>
          </cell>
          <cell r="F231">
            <v>4525994</v>
          </cell>
          <cell r="G231">
            <v>44994.000347222223</v>
          </cell>
          <cell r="J231" t="str">
            <v>Do Thi Bich Lieu</v>
          </cell>
          <cell r="M231" t="str">
            <v>No</v>
          </cell>
          <cell r="O231" t="str">
            <v>04/Đã thanh toán 10/2023</v>
          </cell>
        </row>
        <row r="232">
          <cell r="D232">
            <v>13166</v>
          </cell>
          <cell r="E232">
            <v>13224751</v>
          </cell>
          <cell r="F232">
            <v>7267838</v>
          </cell>
          <cell r="G232">
            <v>44994.000347222223</v>
          </cell>
          <cell r="J232" t="str">
            <v>Do Thi Bich Lieu</v>
          </cell>
          <cell r="M232" t="str">
            <v>No</v>
          </cell>
          <cell r="O232" t="str">
            <v>04/Đã thanh toán 10/2023</v>
          </cell>
        </row>
        <row r="233">
          <cell r="D233">
            <v>13157</v>
          </cell>
          <cell r="E233">
            <v>18141717</v>
          </cell>
          <cell r="F233">
            <v>1038392</v>
          </cell>
          <cell r="G233">
            <v>44994.000347222223</v>
          </cell>
          <cell r="J233" t="str">
            <v>Do Thi Bich Lieu</v>
          </cell>
          <cell r="M233" t="str">
            <v>No</v>
          </cell>
          <cell r="O233" t="str">
            <v>04/Đã thanh toán 24/2023</v>
          </cell>
        </row>
        <row r="234">
          <cell r="D234">
            <v>13202</v>
          </cell>
          <cell r="E234">
            <v>15096645</v>
          </cell>
          <cell r="F234">
            <v>1038389</v>
          </cell>
          <cell r="G234">
            <v>44994.000347222223</v>
          </cell>
          <cell r="J234" t="str">
            <v>Do Thi Bich Lieu</v>
          </cell>
          <cell r="M234" t="str">
            <v>No</v>
          </cell>
          <cell r="O234" t="str">
            <v>04/Đã thanh toán 24/2023</v>
          </cell>
        </row>
        <row r="235">
          <cell r="D235">
            <v>13194</v>
          </cell>
          <cell r="E235">
            <v>12129909</v>
          </cell>
          <cell r="F235">
            <v>4153569</v>
          </cell>
          <cell r="G235">
            <v>44994.000347222223</v>
          </cell>
          <cell r="J235" t="str">
            <v>Do Thi Bich Lieu</v>
          </cell>
          <cell r="M235" t="str">
            <v>No</v>
          </cell>
          <cell r="O235" t="str">
            <v>04/Đã thanh toán 24/2023</v>
          </cell>
        </row>
        <row r="236">
          <cell r="D236">
            <v>13201</v>
          </cell>
          <cell r="E236">
            <v>15096894</v>
          </cell>
          <cell r="F236">
            <v>4744894</v>
          </cell>
          <cell r="G236">
            <v>44994.000347222223</v>
          </cell>
          <cell r="J236" t="str">
            <v>Do Thi Bich Lieu</v>
          </cell>
          <cell r="M236" t="str">
            <v>No</v>
          </cell>
          <cell r="O236" t="str">
            <v>04/Đã thanh toán 24/2023</v>
          </cell>
        </row>
        <row r="237">
          <cell r="D237">
            <v>13197</v>
          </cell>
          <cell r="E237">
            <v>25324086</v>
          </cell>
          <cell r="F237">
            <v>1038389</v>
          </cell>
          <cell r="G237">
            <v>44994.000347222223</v>
          </cell>
          <cell r="J237" t="str">
            <v>Do Thi Bich Lieu</v>
          </cell>
          <cell r="M237" t="str">
            <v>No</v>
          </cell>
          <cell r="O237" t="str">
            <v>04/Đã thanh toán 24/2023</v>
          </cell>
        </row>
        <row r="238">
          <cell r="D238">
            <v>13200</v>
          </cell>
          <cell r="E238">
            <v>16410652</v>
          </cell>
          <cell r="F238">
            <v>2076778</v>
          </cell>
          <cell r="G238">
            <v>44994.000347222223</v>
          </cell>
          <cell r="J238" t="str">
            <v>Do Thi Bich Lieu</v>
          </cell>
          <cell r="M238" t="str">
            <v>No</v>
          </cell>
          <cell r="O238" t="str">
            <v>04/Đã thanh toán 24/2023</v>
          </cell>
        </row>
        <row r="239">
          <cell r="D239">
            <v>13196</v>
          </cell>
          <cell r="E239">
            <v>28314330</v>
          </cell>
          <cell r="F239">
            <v>2457945</v>
          </cell>
          <cell r="G239">
            <v>44994.000347222223</v>
          </cell>
          <cell r="J239" t="str">
            <v>Do Thi Bich Lieu</v>
          </cell>
          <cell r="M239" t="str">
            <v>No</v>
          </cell>
          <cell r="O239" t="str">
            <v>04/Đã thanh toán 24/2023</v>
          </cell>
        </row>
        <row r="240">
          <cell r="D240">
            <v>13165</v>
          </cell>
          <cell r="E240">
            <v>90303766</v>
          </cell>
          <cell r="F240">
            <v>2400893</v>
          </cell>
          <cell r="G240">
            <v>44994.000347222223</v>
          </cell>
          <cell r="J240" t="str">
            <v>Do Thi Bich Lieu</v>
          </cell>
          <cell r="M240" t="str">
            <v>No</v>
          </cell>
          <cell r="O240" t="str">
            <v>06/Đã thanh toán 26/2023</v>
          </cell>
        </row>
        <row r="241">
          <cell r="D241">
            <v>13195</v>
          </cell>
          <cell r="E241">
            <v>27314275</v>
          </cell>
          <cell r="F241">
            <v>1038389</v>
          </cell>
          <cell r="G241">
            <v>44994.000347222223</v>
          </cell>
          <cell r="J241" t="str">
            <v>Do Thi Bich Lieu</v>
          </cell>
          <cell r="M241" t="str">
            <v>No</v>
          </cell>
          <cell r="O241" t="str">
            <v>04/Đã thanh toán 24/2023</v>
          </cell>
        </row>
        <row r="242">
          <cell r="D242">
            <v>13167</v>
          </cell>
          <cell r="E242">
            <v>13224849</v>
          </cell>
          <cell r="F242">
            <v>1221638</v>
          </cell>
          <cell r="G242">
            <v>44994.000347222223</v>
          </cell>
          <cell r="J242" t="str">
            <v>Do Thi Bich Lieu</v>
          </cell>
          <cell r="M242" t="str">
            <v>No</v>
          </cell>
          <cell r="O242" t="str">
            <v>04/Đã thanh toán 10/2023</v>
          </cell>
        </row>
        <row r="243">
          <cell r="D243">
            <v>14860</v>
          </cell>
          <cell r="E243">
            <v>26376419</v>
          </cell>
          <cell r="F243">
            <v>3514836</v>
          </cell>
          <cell r="G243">
            <v>45001.000347222223</v>
          </cell>
          <cell r="J243" t="str">
            <v>Do Thi Bich Lieu</v>
          </cell>
          <cell r="M243" t="str">
            <v>No</v>
          </cell>
          <cell r="O243" t="str">
            <v>04/Đã thanh toán 24/2023</v>
          </cell>
        </row>
        <row r="244">
          <cell r="D244">
            <v>14858</v>
          </cell>
          <cell r="E244">
            <v>13229084</v>
          </cell>
          <cell r="F244">
            <v>1939267</v>
          </cell>
          <cell r="G244">
            <v>45001.000347222223</v>
          </cell>
          <cell r="J244" t="str">
            <v>Do Thi Bich Lieu</v>
          </cell>
          <cell r="M244" t="str">
            <v>No</v>
          </cell>
          <cell r="O244" t="str">
            <v>04/Đã thanh toán 24/2023</v>
          </cell>
        </row>
        <row r="245">
          <cell r="D245">
            <v>14859</v>
          </cell>
          <cell r="E245">
            <v>26376150</v>
          </cell>
          <cell r="F245">
            <v>1038389</v>
          </cell>
          <cell r="G245">
            <v>45001.000347222223</v>
          </cell>
          <cell r="J245" t="str">
            <v>Do Thi Bich Lieu</v>
          </cell>
          <cell r="M245" t="str">
            <v>No</v>
          </cell>
          <cell r="O245" t="str">
            <v>04/Đã thanh toán 24/2023</v>
          </cell>
        </row>
        <row r="246">
          <cell r="D246">
            <v>14856</v>
          </cell>
          <cell r="E246">
            <v>14085814</v>
          </cell>
          <cell r="F246">
            <v>403871</v>
          </cell>
          <cell r="G246">
            <v>45001.000347222223</v>
          </cell>
          <cell r="J246" t="str">
            <v>Do Thi Bich Lieu</v>
          </cell>
          <cell r="M246" t="str">
            <v>No</v>
          </cell>
          <cell r="O246" t="str">
            <v>04/Đã thanh toán 10/2023</v>
          </cell>
        </row>
        <row r="247">
          <cell r="D247">
            <v>14861</v>
          </cell>
          <cell r="E247">
            <v>26373867</v>
          </cell>
          <cell r="F247">
            <v>5421158</v>
          </cell>
          <cell r="G247">
            <v>45001.000347222223</v>
          </cell>
          <cell r="J247" t="str">
            <v>Do Thi Bich Lieu</v>
          </cell>
          <cell r="M247" t="str">
            <v>No</v>
          </cell>
          <cell r="O247" t="str">
            <v>04/Đã thanh toán 10/2023</v>
          </cell>
        </row>
        <row r="248">
          <cell r="D248">
            <v>14840</v>
          </cell>
          <cell r="E248">
            <v>25325468</v>
          </cell>
          <cell r="F248">
            <v>499125</v>
          </cell>
          <cell r="G248">
            <v>45001.000347222223</v>
          </cell>
          <cell r="J248" t="str">
            <v>Do Thi Bich Lieu</v>
          </cell>
          <cell r="M248" t="str">
            <v>No</v>
          </cell>
          <cell r="O248" t="str">
            <v>06/Đã thanh toán 26/2023</v>
          </cell>
        </row>
        <row r="249">
          <cell r="D249">
            <v>14842</v>
          </cell>
          <cell r="E249">
            <v>22327831</v>
          </cell>
          <cell r="F249">
            <v>1891483</v>
          </cell>
          <cell r="G249">
            <v>45001.000347222223</v>
          </cell>
          <cell r="J249" t="str">
            <v>Do Thi Bich Lieu</v>
          </cell>
          <cell r="M249" t="str">
            <v>No</v>
          </cell>
          <cell r="O249" t="str">
            <v>06/Đã thanh toán 26/2023</v>
          </cell>
        </row>
        <row r="250">
          <cell r="D250">
            <v>14841</v>
          </cell>
          <cell r="E250">
            <v>23205057</v>
          </cell>
          <cell r="F250">
            <v>1551215</v>
          </cell>
          <cell r="G250">
            <v>45001.000347222223</v>
          </cell>
          <cell r="J250" t="str">
            <v>Do Thi Bich Lieu</v>
          </cell>
          <cell r="M250" t="str">
            <v>No</v>
          </cell>
          <cell r="O250" t="str">
            <v>06/Đã thanh toán 26/2023</v>
          </cell>
        </row>
        <row r="251">
          <cell r="D251">
            <v>14844</v>
          </cell>
          <cell r="E251">
            <v>18143577</v>
          </cell>
          <cell r="F251">
            <v>1551215</v>
          </cell>
          <cell r="G251">
            <v>45001.000347222223</v>
          </cell>
          <cell r="J251" t="str">
            <v>Do Thi Bich Lieu</v>
          </cell>
          <cell r="M251" t="str">
            <v>No</v>
          </cell>
          <cell r="O251" t="str">
            <v>06/Đã thanh toán 26/2023</v>
          </cell>
        </row>
        <row r="252">
          <cell r="D252">
            <v>14854</v>
          </cell>
          <cell r="E252">
            <v>12132793</v>
          </cell>
          <cell r="F252">
            <v>4234934</v>
          </cell>
          <cell r="G252">
            <v>45001.000347222223</v>
          </cell>
          <cell r="J252" t="str">
            <v>Do Thi Bich Lieu</v>
          </cell>
          <cell r="M252" t="str">
            <v>No</v>
          </cell>
          <cell r="O252" t="str">
            <v>06/Đã thanh toán 26/2023</v>
          </cell>
        </row>
        <row r="253">
          <cell r="D253">
            <v>14845</v>
          </cell>
          <cell r="E253">
            <v>29162129</v>
          </cell>
          <cell r="F253">
            <v>2671558</v>
          </cell>
          <cell r="G253">
            <v>45001.000347222223</v>
          </cell>
          <cell r="J253" t="str">
            <v>Do Thi Bich Lieu</v>
          </cell>
          <cell r="M253" t="str">
            <v>No</v>
          </cell>
          <cell r="O253" t="str">
            <v>06/Đã thanh toán 26/2023</v>
          </cell>
        </row>
        <row r="254">
          <cell r="D254">
            <v>14843</v>
          </cell>
          <cell r="E254">
            <v>16412576</v>
          </cell>
          <cell r="F254">
            <v>4234934</v>
          </cell>
          <cell r="G254">
            <v>45001.000347222223</v>
          </cell>
          <cell r="J254" t="str">
            <v>Do Thi Bich Lieu</v>
          </cell>
          <cell r="M254" t="str">
            <v>No</v>
          </cell>
          <cell r="O254" t="str">
            <v>06/Đã thanh toán 26/2023</v>
          </cell>
        </row>
        <row r="255">
          <cell r="D255">
            <v>14852</v>
          </cell>
          <cell r="E255">
            <v>19373656</v>
          </cell>
          <cell r="F255">
            <v>3136524</v>
          </cell>
          <cell r="G255">
            <v>45001.000347222223</v>
          </cell>
          <cell r="J255" t="str">
            <v>Do Thi Bich Lieu</v>
          </cell>
          <cell r="M255" t="str">
            <v>No</v>
          </cell>
          <cell r="O255" t="str">
            <v>06/Đã thanh toán 26/2023</v>
          </cell>
        </row>
        <row r="256">
          <cell r="D256">
            <v>14847</v>
          </cell>
          <cell r="E256">
            <v>10206798</v>
          </cell>
          <cell r="F256">
            <v>5191945</v>
          </cell>
          <cell r="G256">
            <v>45001.000347222223</v>
          </cell>
          <cell r="J256" t="str">
            <v>Do Thi Bich Lieu</v>
          </cell>
          <cell r="M256" t="str">
            <v>No</v>
          </cell>
          <cell r="O256" t="str">
            <v>06/Đã thanh toán 26/2023</v>
          </cell>
        </row>
        <row r="257">
          <cell r="D257">
            <v>14851</v>
          </cell>
          <cell r="E257">
            <v>19373558</v>
          </cell>
          <cell r="F257">
            <v>1038389</v>
          </cell>
          <cell r="G257">
            <v>45001.000347222223</v>
          </cell>
          <cell r="J257" t="str">
            <v>Do Thi Bich Lieu</v>
          </cell>
          <cell r="M257" t="str">
            <v>No</v>
          </cell>
          <cell r="O257" t="str">
            <v>06/Đã thanh toán 26/2023</v>
          </cell>
        </row>
        <row r="258">
          <cell r="D258">
            <v>14855</v>
          </cell>
          <cell r="E258">
            <v>12132881</v>
          </cell>
          <cell r="F258">
            <v>4153556</v>
          </cell>
          <cell r="G258">
            <v>45001.000347222223</v>
          </cell>
          <cell r="J258" t="str">
            <v>Do Thi Bich Lieu</v>
          </cell>
          <cell r="M258" t="str">
            <v>No</v>
          </cell>
          <cell r="O258" t="str">
            <v>06/Đã thanh toán 26/2023</v>
          </cell>
        </row>
        <row r="259">
          <cell r="D259">
            <v>14850</v>
          </cell>
          <cell r="E259">
            <v>11173964</v>
          </cell>
          <cell r="F259">
            <v>1104004</v>
          </cell>
          <cell r="G259">
            <v>45001.000347222223</v>
          </cell>
          <cell r="J259" t="str">
            <v>Do Thi Bich Lieu</v>
          </cell>
          <cell r="M259" t="str">
            <v>No</v>
          </cell>
          <cell r="O259" t="str">
            <v>06/Đã thanh toán 26/2023</v>
          </cell>
        </row>
        <row r="260">
          <cell r="D260">
            <v>14848</v>
          </cell>
          <cell r="E260">
            <v>11173631</v>
          </cell>
          <cell r="F260">
            <v>10383890</v>
          </cell>
          <cell r="G260">
            <v>45001.000347222223</v>
          </cell>
          <cell r="J260" t="str">
            <v>Do Thi Bich Lieu</v>
          </cell>
          <cell r="M260" t="str">
            <v>No</v>
          </cell>
          <cell r="O260" t="str">
            <v>06/Đã thanh toán 26/2023</v>
          </cell>
        </row>
        <row r="261">
          <cell r="D261">
            <v>14853</v>
          </cell>
          <cell r="E261">
            <v>19373508</v>
          </cell>
          <cell r="F261">
            <v>1785920</v>
          </cell>
          <cell r="G261">
            <v>45001.000347222223</v>
          </cell>
          <cell r="J261" t="str">
            <v>Do Thi Bich Lieu</v>
          </cell>
          <cell r="M261" t="str">
            <v>No</v>
          </cell>
          <cell r="O261" t="str">
            <v>06/Đã thanh toán 26/2023</v>
          </cell>
        </row>
        <row r="262">
          <cell r="D262">
            <v>14849</v>
          </cell>
          <cell r="E262">
            <v>11174198</v>
          </cell>
          <cell r="F262">
            <v>3476451</v>
          </cell>
          <cell r="G262">
            <v>45001.000347222223</v>
          </cell>
          <cell r="J262" t="str">
            <v>Do Thi Bich Lieu</v>
          </cell>
          <cell r="M262" t="str">
            <v>No</v>
          </cell>
          <cell r="O262" t="str">
            <v>06/Đã thanh toán 26/2023</v>
          </cell>
        </row>
        <row r="263">
          <cell r="D263">
            <v>14846</v>
          </cell>
          <cell r="E263">
            <v>10204861</v>
          </cell>
          <cell r="F263">
            <v>5338938</v>
          </cell>
          <cell r="G263">
            <v>45001.000347222223</v>
          </cell>
          <cell r="J263" t="str">
            <v>Do Thi Bich Lieu</v>
          </cell>
          <cell r="M263" t="str">
            <v>No</v>
          </cell>
          <cell r="O263" t="str">
            <v>06/Đã thanh toán 26/2023</v>
          </cell>
        </row>
        <row r="264">
          <cell r="D264">
            <v>15715</v>
          </cell>
          <cell r="E264">
            <v>20252702</v>
          </cell>
          <cell r="F264">
            <v>3918673</v>
          </cell>
          <cell r="G264">
            <v>45003.000347222223</v>
          </cell>
          <cell r="J264" t="str">
            <v>Do Thi Bich Lieu</v>
          </cell>
          <cell r="M264" t="str">
            <v>No</v>
          </cell>
          <cell r="O264" t="str">
            <v>Chúng tôi đang xử lý hóa đơn, vui lòng liên hệ Do Thi Bich Lieu</v>
          </cell>
        </row>
        <row r="265">
          <cell r="D265">
            <v>15718</v>
          </cell>
          <cell r="E265">
            <v>25269364</v>
          </cell>
          <cell r="F265">
            <v>6611119</v>
          </cell>
          <cell r="G265">
            <v>45003.000347222223</v>
          </cell>
          <cell r="J265" t="str">
            <v>Do Thi Bich Lieu</v>
          </cell>
          <cell r="M265" t="str">
            <v>No</v>
          </cell>
          <cell r="O265" t="str">
            <v>06/Đã thanh toán 26/2023</v>
          </cell>
        </row>
        <row r="266">
          <cell r="D266">
            <v>15705</v>
          </cell>
          <cell r="E266">
            <v>15099206</v>
          </cell>
          <cell r="F266">
            <v>3115167</v>
          </cell>
          <cell r="G266">
            <v>45003.000347222223</v>
          </cell>
          <cell r="J266" t="str">
            <v>Do Thi Bich Lieu</v>
          </cell>
          <cell r="M266" t="str">
            <v>No</v>
          </cell>
          <cell r="O266" t="str">
            <v>04/Đã thanh toán 24/2023</v>
          </cell>
        </row>
        <row r="267">
          <cell r="D267">
            <v>15733</v>
          </cell>
          <cell r="E267">
            <v>16410927</v>
          </cell>
          <cell r="F267">
            <v>299475</v>
          </cell>
          <cell r="G267">
            <v>45003.000347222223</v>
          </cell>
          <cell r="J267" t="str">
            <v>Do Thi Bich Lieu</v>
          </cell>
          <cell r="M267" t="str">
            <v>No</v>
          </cell>
          <cell r="O267" t="str">
            <v>04/Đã thanh toán 24/2023</v>
          </cell>
        </row>
        <row r="268">
          <cell r="D268">
            <v>15706</v>
          </cell>
          <cell r="E268">
            <v>15099450</v>
          </cell>
          <cell r="F268">
            <v>4700010</v>
          </cell>
          <cell r="G268">
            <v>45003.000347222223</v>
          </cell>
          <cell r="J268" t="str">
            <v>Do Thi Bich Lieu</v>
          </cell>
          <cell r="M268" t="str">
            <v>No</v>
          </cell>
          <cell r="O268" t="str">
            <v>04/Đã thanh toán 24/2023</v>
          </cell>
        </row>
        <row r="269">
          <cell r="D269">
            <v>15708</v>
          </cell>
          <cell r="E269">
            <v>20354100</v>
          </cell>
          <cell r="F269">
            <v>1038389</v>
          </cell>
          <cell r="G269">
            <v>45003.000347222223</v>
          </cell>
          <cell r="J269" t="str">
            <v>Do Thi Bich Lieu</v>
          </cell>
          <cell r="M269" t="str">
            <v>No</v>
          </cell>
          <cell r="O269" t="str">
            <v>04/Đã thanh toán 24/2023</v>
          </cell>
        </row>
        <row r="270">
          <cell r="D270">
            <v>15712</v>
          </cell>
          <cell r="E270">
            <v>17179185</v>
          </cell>
          <cell r="F270">
            <v>2352779</v>
          </cell>
          <cell r="G270">
            <v>45003.000347222223</v>
          </cell>
          <cell r="J270" t="str">
            <v>Do Thi Bich Lieu</v>
          </cell>
          <cell r="M270" t="str">
            <v>No</v>
          </cell>
          <cell r="O270" t="str">
            <v>04/Đã thanh toán 24/2023</v>
          </cell>
        </row>
        <row r="271">
          <cell r="D271">
            <v>15730</v>
          </cell>
          <cell r="E271">
            <v>10208391</v>
          </cell>
          <cell r="F271">
            <v>9800665</v>
          </cell>
          <cell r="G271">
            <v>45003.000347222223</v>
          </cell>
          <cell r="J271" t="str">
            <v>Do Thi Bich Lieu</v>
          </cell>
          <cell r="M271" t="str">
            <v>No</v>
          </cell>
          <cell r="O271" t="str">
            <v>04/Đã thanh toán 24/2023</v>
          </cell>
        </row>
        <row r="272">
          <cell r="D272">
            <v>15732</v>
          </cell>
          <cell r="E272">
            <v>21215183</v>
          </cell>
          <cell r="F272">
            <v>3069416</v>
          </cell>
          <cell r="G272">
            <v>45003.000347222223</v>
          </cell>
          <cell r="J272" t="str">
            <v>Do Thi Bich Lieu</v>
          </cell>
          <cell r="M272" t="str">
            <v>No</v>
          </cell>
          <cell r="O272" t="str">
            <v>04/Đã thanh toán 24/2023</v>
          </cell>
        </row>
        <row r="273">
          <cell r="D273">
            <v>15711</v>
          </cell>
          <cell r="E273">
            <v>28316136</v>
          </cell>
          <cell r="F273">
            <v>1615482</v>
          </cell>
          <cell r="G273">
            <v>45003.000347222223</v>
          </cell>
          <cell r="J273" t="str">
            <v>Do Thi Bich Lieu</v>
          </cell>
          <cell r="M273" t="str">
            <v>No</v>
          </cell>
          <cell r="O273" t="str">
            <v>04/Đã thanh toán 24/2023</v>
          </cell>
        </row>
        <row r="274">
          <cell r="D274">
            <v>15710</v>
          </cell>
          <cell r="E274">
            <v>25326408</v>
          </cell>
          <cell r="F274">
            <v>1551215</v>
          </cell>
          <cell r="G274">
            <v>45003.000347222223</v>
          </cell>
          <cell r="J274" t="str">
            <v>Do Thi Bich Lieu</v>
          </cell>
          <cell r="M274" t="str">
            <v>No</v>
          </cell>
          <cell r="O274" t="str">
            <v>04/Đã thanh toán 24/2023</v>
          </cell>
        </row>
        <row r="275">
          <cell r="D275">
            <v>15709</v>
          </cell>
          <cell r="E275">
            <v>24297736</v>
          </cell>
          <cell r="F275">
            <v>1038389</v>
          </cell>
          <cell r="G275">
            <v>45003.000347222223</v>
          </cell>
          <cell r="J275" t="str">
            <v>Do Thi Bich Lieu</v>
          </cell>
          <cell r="M275" t="str">
            <v>No</v>
          </cell>
          <cell r="O275" t="str">
            <v>04/Đã thanh toán 24/2023</v>
          </cell>
        </row>
        <row r="276">
          <cell r="D276">
            <v>15707</v>
          </cell>
          <cell r="E276">
            <v>16413585</v>
          </cell>
          <cell r="F276">
            <v>1615482</v>
          </cell>
          <cell r="G276">
            <v>45003.000347222223</v>
          </cell>
          <cell r="J276" t="str">
            <v>Do Thi Bich Lieu</v>
          </cell>
          <cell r="M276" t="str">
            <v>No</v>
          </cell>
          <cell r="O276" t="str">
            <v>04/Đã thanh toán 24/2023</v>
          </cell>
        </row>
        <row r="277">
          <cell r="D277">
            <v>15723</v>
          </cell>
          <cell r="E277">
            <v>15043657</v>
          </cell>
          <cell r="F277">
            <v>6799447</v>
          </cell>
          <cell r="G277">
            <v>45003.000347222223</v>
          </cell>
          <cell r="J277" t="str">
            <v>Do Thi Bich Lieu</v>
          </cell>
          <cell r="M277" t="str">
            <v>No</v>
          </cell>
          <cell r="O277" t="str">
            <v>06/Đã thanh toán 26/2023</v>
          </cell>
        </row>
        <row r="278">
          <cell r="D278">
            <v>15724</v>
          </cell>
          <cell r="E278">
            <v>13129281</v>
          </cell>
          <cell r="F278">
            <v>4506260</v>
          </cell>
          <cell r="G278">
            <v>45003.000347222223</v>
          </cell>
          <cell r="J278" t="str">
            <v>Do Thi Bich Lieu</v>
          </cell>
          <cell r="M278" t="str">
            <v>No</v>
          </cell>
          <cell r="O278" t="str">
            <v>05/Đã thanh toán 10/2023</v>
          </cell>
        </row>
        <row r="279">
          <cell r="D279">
            <v>15713</v>
          </cell>
          <cell r="E279">
            <v>25231094</v>
          </cell>
          <cell r="F279">
            <v>552002</v>
          </cell>
          <cell r="G279">
            <v>45003.000347222223</v>
          </cell>
          <cell r="J279" t="str">
            <v>Do Thi Bich Lieu</v>
          </cell>
          <cell r="M279" t="str">
            <v>No</v>
          </cell>
          <cell r="O279" t="str">
            <v>05/Đã thanh toán 10/2023</v>
          </cell>
        </row>
        <row r="280">
          <cell r="D280">
            <v>15714</v>
          </cell>
          <cell r="E280">
            <v>27238722</v>
          </cell>
          <cell r="F280">
            <v>5079718</v>
          </cell>
          <cell r="G280">
            <v>45003.000347222223</v>
          </cell>
          <cell r="J280" t="str">
            <v>Do Thi Bich Lieu</v>
          </cell>
          <cell r="M280" t="str">
            <v>No</v>
          </cell>
          <cell r="O280" t="str">
            <v>07/Đã thanh toán 10/2023</v>
          </cell>
        </row>
        <row r="281">
          <cell r="D281">
            <v>15719</v>
          </cell>
          <cell r="E281">
            <v>22277844</v>
          </cell>
          <cell r="F281">
            <v>5238904</v>
          </cell>
          <cell r="G281">
            <v>45003.000347222223</v>
          </cell>
          <cell r="J281" t="str">
            <v>Do Thi Bich Lieu</v>
          </cell>
          <cell r="M281" t="str">
            <v>No</v>
          </cell>
          <cell r="O281" t="str">
            <v>06/Đã thanh toán 26/2023</v>
          </cell>
        </row>
        <row r="282">
          <cell r="D282">
            <v>15721</v>
          </cell>
          <cell r="E282">
            <v>15012701</v>
          </cell>
          <cell r="F282">
            <v>552002</v>
          </cell>
          <cell r="G282">
            <v>45003.000347222223</v>
          </cell>
          <cell r="J282" t="str">
            <v>Do Thi Bich Lieu</v>
          </cell>
          <cell r="M282" t="str">
            <v>No</v>
          </cell>
          <cell r="O282" t="str">
            <v>06/Đã thanh toán 12/2023</v>
          </cell>
        </row>
        <row r="283">
          <cell r="D283">
            <v>16748</v>
          </cell>
          <cell r="E283">
            <v>16415222</v>
          </cell>
          <cell r="F283">
            <v>2358510</v>
          </cell>
          <cell r="G283">
            <v>45008.000347222223</v>
          </cell>
          <cell r="J283" t="str">
            <v>Do Thi Bich Lieu</v>
          </cell>
          <cell r="M283" t="str">
            <v>No</v>
          </cell>
          <cell r="O283" t="str">
            <v>05/Đã thanh toán 24/2023</v>
          </cell>
        </row>
        <row r="284">
          <cell r="D284">
            <v>16751</v>
          </cell>
          <cell r="E284">
            <v>28317668</v>
          </cell>
          <cell r="F284">
            <v>1038389</v>
          </cell>
          <cell r="G284">
            <v>45008.000347222223</v>
          </cell>
          <cell r="J284" t="str">
            <v>Do Thi Bich Lieu</v>
          </cell>
          <cell r="M284" t="str">
            <v>No</v>
          </cell>
          <cell r="O284" t="str">
            <v>05/Đã thanh toán 10/2023</v>
          </cell>
        </row>
        <row r="285">
          <cell r="D285">
            <v>16752</v>
          </cell>
          <cell r="E285">
            <v>25328714</v>
          </cell>
          <cell r="F285">
            <v>8419296</v>
          </cell>
          <cell r="G285">
            <v>45008.000347222223</v>
          </cell>
          <cell r="J285" t="str">
            <v>Do Thi Bich Lieu</v>
          </cell>
          <cell r="M285" t="str">
            <v>No</v>
          </cell>
          <cell r="O285" t="str">
            <v>05/Đã thanh toán 10/2023</v>
          </cell>
        </row>
        <row r="286">
          <cell r="D286">
            <v>16746</v>
          </cell>
          <cell r="E286">
            <v>18144542</v>
          </cell>
          <cell r="F286">
            <v>3115167</v>
          </cell>
          <cell r="G286">
            <v>45008.000347222223</v>
          </cell>
          <cell r="J286" t="str">
            <v>Do Thi Bich Lieu</v>
          </cell>
          <cell r="M286" t="str">
            <v>No</v>
          </cell>
          <cell r="O286" t="str">
            <v>04/Đã thanh toán 24/2023</v>
          </cell>
        </row>
        <row r="287">
          <cell r="D287">
            <v>16749</v>
          </cell>
          <cell r="E287">
            <v>21215809</v>
          </cell>
          <cell r="F287">
            <v>1615482</v>
          </cell>
          <cell r="G287">
            <v>45008.000347222223</v>
          </cell>
          <cell r="J287" t="str">
            <v>Do Thi Bich Lieu</v>
          </cell>
          <cell r="M287" t="str">
            <v>No</v>
          </cell>
          <cell r="O287" t="str">
            <v>05/Đã thanh toán 10/2023</v>
          </cell>
        </row>
        <row r="288">
          <cell r="D288">
            <v>16742</v>
          </cell>
          <cell r="E288">
            <v>14088250</v>
          </cell>
          <cell r="F288">
            <v>5191962</v>
          </cell>
          <cell r="G288">
            <v>45008.000347222223</v>
          </cell>
          <cell r="J288" t="str">
            <v>Do Thi Bich Lieu</v>
          </cell>
          <cell r="M288" t="str">
            <v>No</v>
          </cell>
          <cell r="O288" t="str">
            <v>04/Đã thanh toán 24/2023</v>
          </cell>
        </row>
        <row r="289">
          <cell r="D289">
            <v>16750</v>
          </cell>
          <cell r="E289">
            <v>22329490</v>
          </cell>
          <cell r="F289">
            <v>1551215</v>
          </cell>
          <cell r="G289">
            <v>45008.000347222223</v>
          </cell>
          <cell r="J289" t="str">
            <v>Do Thi Bich Lieu</v>
          </cell>
          <cell r="M289" t="str">
            <v>No</v>
          </cell>
          <cell r="O289" t="str">
            <v>05/Đã thanh toán 10/2023</v>
          </cell>
        </row>
        <row r="290">
          <cell r="D290">
            <v>16747</v>
          </cell>
          <cell r="E290">
            <v>20355734</v>
          </cell>
          <cell r="F290">
            <v>1682819</v>
          </cell>
          <cell r="G290">
            <v>45008.000347222223</v>
          </cell>
          <cell r="J290" t="str">
            <v>Do Thi Bich Lieu</v>
          </cell>
          <cell r="M290" t="str">
            <v>No</v>
          </cell>
          <cell r="O290" t="str">
            <v>05/Đã thanh toán 10/2023</v>
          </cell>
        </row>
        <row r="291">
          <cell r="D291">
            <v>16744</v>
          </cell>
          <cell r="E291">
            <v>26378159</v>
          </cell>
          <cell r="F291">
            <v>5542631</v>
          </cell>
          <cell r="G291">
            <v>45008.000347222223</v>
          </cell>
          <cell r="J291" t="str">
            <v>Do Thi Bich Lieu</v>
          </cell>
          <cell r="M291" t="str">
            <v>No</v>
          </cell>
          <cell r="O291" t="str">
            <v>04/Đã thanh toán 24/2023</v>
          </cell>
        </row>
        <row r="292">
          <cell r="D292">
            <v>16745</v>
          </cell>
          <cell r="E292">
            <v>14089346</v>
          </cell>
          <cell r="F292">
            <v>499125</v>
          </cell>
          <cell r="G292">
            <v>45008.000347222223</v>
          </cell>
          <cell r="J292" t="str">
            <v>Do Thi Bich Lieu</v>
          </cell>
          <cell r="M292" t="str">
            <v>No</v>
          </cell>
          <cell r="O292" t="str">
            <v>04/Đã thanh toán 24/2023</v>
          </cell>
        </row>
        <row r="293">
          <cell r="D293">
            <v>16755</v>
          </cell>
          <cell r="E293">
            <v>27318739</v>
          </cell>
          <cell r="F293">
            <v>1314390</v>
          </cell>
          <cell r="G293">
            <v>45008.000347222223</v>
          </cell>
          <cell r="J293" t="str">
            <v>Do Thi Bich Lieu</v>
          </cell>
          <cell r="M293" t="str">
            <v>No</v>
          </cell>
          <cell r="O293" t="str">
            <v>05/Đã thanh toán 10/2023</v>
          </cell>
        </row>
        <row r="294">
          <cell r="D294">
            <v>16754</v>
          </cell>
          <cell r="E294">
            <v>22330232</v>
          </cell>
          <cell r="F294">
            <v>1038389</v>
          </cell>
          <cell r="G294">
            <v>45008.000347222223</v>
          </cell>
          <cell r="J294" t="str">
            <v>Do Thi Bich Lieu</v>
          </cell>
          <cell r="M294" t="str">
            <v>No</v>
          </cell>
          <cell r="O294" t="str">
            <v>05/Đã thanh toán 10/2023</v>
          </cell>
        </row>
        <row r="295">
          <cell r="D295">
            <v>16741</v>
          </cell>
          <cell r="E295">
            <v>14088203</v>
          </cell>
          <cell r="F295">
            <v>276001</v>
          </cell>
          <cell r="G295">
            <v>45008.000347222223</v>
          </cell>
          <cell r="J295" t="str">
            <v>Do Thi Bich Lieu</v>
          </cell>
          <cell r="M295" t="str">
            <v>No</v>
          </cell>
          <cell r="O295" t="str">
            <v>04/Đã thanh toán 24/2023</v>
          </cell>
        </row>
        <row r="296">
          <cell r="D296">
            <v>17503</v>
          </cell>
          <cell r="E296">
            <v>19377162</v>
          </cell>
          <cell r="F296">
            <v>3719491</v>
          </cell>
          <cell r="G296">
            <v>45010.000347222223</v>
          </cell>
          <cell r="J296" t="str">
            <v>Do Thi Bich Lieu</v>
          </cell>
          <cell r="M296" t="str">
            <v>No</v>
          </cell>
          <cell r="O296" t="str">
            <v>05/Đã thanh toán 10/2023</v>
          </cell>
        </row>
        <row r="297">
          <cell r="D297">
            <v>17504</v>
          </cell>
          <cell r="E297">
            <v>12136041</v>
          </cell>
          <cell r="F297">
            <v>6022034</v>
          </cell>
          <cell r="G297">
            <v>45010.000347222223</v>
          </cell>
          <cell r="J297" t="str">
            <v>Do Thi Bich Lieu</v>
          </cell>
          <cell r="M297" t="str">
            <v>No</v>
          </cell>
          <cell r="O297" t="str">
            <v>06/Đã thanh toán 26/2023</v>
          </cell>
        </row>
        <row r="298">
          <cell r="D298">
            <v>18692</v>
          </cell>
          <cell r="E298">
            <v>11179683</v>
          </cell>
          <cell r="F298">
            <v>2757810</v>
          </cell>
          <cell r="G298">
            <v>45015.000347222223</v>
          </cell>
          <cell r="J298" t="str">
            <v>Do Thi Bich Lieu</v>
          </cell>
          <cell r="M298" t="str">
            <v>No</v>
          </cell>
          <cell r="O298" t="str">
            <v>05/Đã thanh toán 10/2023</v>
          </cell>
        </row>
        <row r="299">
          <cell r="D299">
            <v>18690</v>
          </cell>
          <cell r="E299">
            <v>50988210</v>
          </cell>
          <cell r="F299">
            <v>1038389</v>
          </cell>
          <cell r="G299">
            <v>45015.000347222223</v>
          </cell>
          <cell r="J299" t="str">
            <v>Do Thi Bich Lieu</v>
          </cell>
          <cell r="M299" t="str">
            <v>No</v>
          </cell>
          <cell r="O299" t="str">
            <v>07/Đã thanh toán 10/2023</v>
          </cell>
        </row>
        <row r="300">
          <cell r="D300">
            <v>18699</v>
          </cell>
          <cell r="E300">
            <v>17182705</v>
          </cell>
          <cell r="F300">
            <v>15080120</v>
          </cell>
          <cell r="G300">
            <v>45015.000347222223</v>
          </cell>
          <cell r="J300" t="str">
            <v>Do Thi Bich Lieu</v>
          </cell>
          <cell r="M300" t="str">
            <v>No</v>
          </cell>
          <cell r="O300" t="str">
            <v>05/Đã thanh toán 10/2023</v>
          </cell>
        </row>
        <row r="301">
          <cell r="D301">
            <v>18695</v>
          </cell>
          <cell r="E301">
            <v>15103633</v>
          </cell>
          <cell r="F301">
            <v>1038389</v>
          </cell>
          <cell r="G301">
            <v>45015.000347222223</v>
          </cell>
          <cell r="J301" t="str">
            <v>Do Thi Bich Lieu</v>
          </cell>
          <cell r="M301" t="str">
            <v>No</v>
          </cell>
          <cell r="O301" t="str">
            <v>05/Đã thanh toán 10/2023</v>
          </cell>
        </row>
        <row r="302">
          <cell r="D302">
            <v>18693</v>
          </cell>
          <cell r="E302">
            <v>11179991</v>
          </cell>
          <cell r="F302">
            <v>3230964</v>
          </cell>
          <cell r="G302">
            <v>45015.000347222223</v>
          </cell>
          <cell r="J302" t="str">
            <v>Do Thi Bich Lieu</v>
          </cell>
          <cell r="M302" t="str">
            <v>No</v>
          </cell>
          <cell r="O302" t="str">
            <v>05/Đã thanh toán 10/2023</v>
          </cell>
        </row>
        <row r="303">
          <cell r="D303">
            <v>18700</v>
          </cell>
          <cell r="E303">
            <v>28320264</v>
          </cell>
          <cell r="F303">
            <v>6016351</v>
          </cell>
          <cell r="G303">
            <v>45015.000347222223</v>
          </cell>
          <cell r="J303" t="str">
            <v>Do Thi Bich Lieu</v>
          </cell>
          <cell r="M303" t="str">
            <v>No</v>
          </cell>
          <cell r="O303" t="str">
            <v>05/Đã thanh toán 10/2023</v>
          </cell>
        </row>
        <row r="304">
          <cell r="D304">
            <v>18694</v>
          </cell>
          <cell r="E304">
            <v>18149591</v>
          </cell>
          <cell r="F304">
            <v>4234934</v>
          </cell>
          <cell r="G304">
            <v>45015.000347222223</v>
          </cell>
          <cell r="J304" t="str">
            <v>Do Thi Bich Lieu</v>
          </cell>
          <cell r="M304" t="str">
            <v>No</v>
          </cell>
          <cell r="O304" t="str">
            <v>05/Đã thanh toán 10/2023</v>
          </cell>
        </row>
        <row r="305">
          <cell r="D305">
            <v>18703</v>
          </cell>
          <cell r="E305">
            <v>20356376</v>
          </cell>
          <cell r="F305">
            <v>1038389</v>
          </cell>
          <cell r="G305">
            <v>45015.000347222223</v>
          </cell>
          <cell r="J305" t="str">
            <v>Do Thi Bich Lieu</v>
          </cell>
          <cell r="M305" t="str">
            <v>No</v>
          </cell>
          <cell r="O305" t="str">
            <v>05/Đã thanh toán 10/2023</v>
          </cell>
        </row>
        <row r="306">
          <cell r="D306">
            <v>18697</v>
          </cell>
          <cell r="E306">
            <v>15103732</v>
          </cell>
          <cell r="F306">
            <v>8144659</v>
          </cell>
          <cell r="G306">
            <v>45015.000347222223</v>
          </cell>
          <cell r="J306" t="str">
            <v>Do Thi Bich Lieu</v>
          </cell>
          <cell r="M306" t="str">
            <v>No</v>
          </cell>
          <cell r="O306" t="str">
            <v>05/Đã thanh toán 10/2023</v>
          </cell>
        </row>
        <row r="307">
          <cell r="D307">
            <v>18702</v>
          </cell>
          <cell r="E307">
            <v>20356620</v>
          </cell>
          <cell r="F307">
            <v>3973992</v>
          </cell>
          <cell r="G307">
            <v>45015.000347222223</v>
          </cell>
          <cell r="J307" t="str">
            <v>Do Thi Bich Lieu</v>
          </cell>
          <cell r="M307" t="str">
            <v>No</v>
          </cell>
          <cell r="O307" t="str">
            <v>05/Đã thanh toán 10/2023</v>
          </cell>
        </row>
        <row r="308">
          <cell r="D308">
            <v>18704</v>
          </cell>
          <cell r="E308">
            <v>16415945</v>
          </cell>
          <cell r="F308">
            <v>2076778</v>
          </cell>
          <cell r="G308">
            <v>45015.000347222223</v>
          </cell>
          <cell r="J308" t="str">
            <v>Do Thi Bich Lieu</v>
          </cell>
          <cell r="M308" t="str">
            <v>No</v>
          </cell>
          <cell r="O308" t="str">
            <v>05/Đã thanh toán 10/2023</v>
          </cell>
        </row>
        <row r="309">
          <cell r="D309">
            <v>18705</v>
          </cell>
          <cell r="E309">
            <v>10211608</v>
          </cell>
          <cell r="F309">
            <v>1038389</v>
          </cell>
          <cell r="G309">
            <v>45015.000347222223</v>
          </cell>
          <cell r="J309" t="str">
            <v>Do Thi Bich Lieu</v>
          </cell>
          <cell r="M309" t="str">
            <v>No</v>
          </cell>
          <cell r="O309" t="str">
            <v>05/Đã thanh toán 10/2023</v>
          </cell>
        </row>
        <row r="310">
          <cell r="D310">
            <v>18706</v>
          </cell>
          <cell r="E310">
            <v>10211867</v>
          </cell>
          <cell r="F310">
            <v>3711356</v>
          </cell>
          <cell r="G310">
            <v>45015.000347222223</v>
          </cell>
          <cell r="J310" t="str">
            <v>Do Thi Bich Lieu</v>
          </cell>
          <cell r="M310" t="str">
            <v>No</v>
          </cell>
          <cell r="O310" t="str">
            <v>06/Đã thanh toán 26/2023</v>
          </cell>
        </row>
        <row r="311">
          <cell r="D311">
            <v>18691</v>
          </cell>
          <cell r="E311">
            <v>29164422</v>
          </cell>
          <cell r="F311">
            <v>2076778</v>
          </cell>
          <cell r="G311">
            <v>45015.000347222223</v>
          </cell>
          <cell r="J311" t="str">
            <v>Do Thi Bich Lieu</v>
          </cell>
          <cell r="M311" t="str">
            <v>No</v>
          </cell>
          <cell r="O311" t="str">
            <v>07/Đã thanh toán 10/2023</v>
          </cell>
        </row>
        <row r="312">
          <cell r="D312">
            <v>19053</v>
          </cell>
          <cell r="E312">
            <v>90311519</v>
          </cell>
          <cell r="F312">
            <v>1038389</v>
          </cell>
          <cell r="G312">
            <v>45016.000347222223</v>
          </cell>
          <cell r="J312" t="str">
            <v>Do Thi Bich Lieu</v>
          </cell>
          <cell r="M312" t="str">
            <v>No</v>
          </cell>
          <cell r="O312" t="str">
            <v>07/Đã thanh toán 10/2023</v>
          </cell>
        </row>
        <row r="313">
          <cell r="D313">
            <v>18763</v>
          </cell>
          <cell r="E313">
            <v>27321011</v>
          </cell>
          <cell r="F313">
            <v>4234934</v>
          </cell>
          <cell r="G313">
            <v>45016.000347222223</v>
          </cell>
          <cell r="J313" t="str">
            <v>Do Thi Bich Lieu</v>
          </cell>
          <cell r="M313" t="str">
            <v>No</v>
          </cell>
          <cell r="O313" t="str">
            <v>05/Đã thanh toán 10/2023</v>
          </cell>
        </row>
        <row r="314">
          <cell r="D314">
            <v>18764</v>
          </cell>
          <cell r="E314">
            <v>28320846</v>
          </cell>
          <cell r="F314">
            <v>1827216</v>
          </cell>
          <cell r="G314">
            <v>45016.000347222223</v>
          </cell>
          <cell r="J314" t="str">
            <v>Do Thi Bich Lieu</v>
          </cell>
          <cell r="M314" t="str">
            <v>No</v>
          </cell>
          <cell r="O314" t="str">
            <v>05/Đã thanh toán 10/2023</v>
          </cell>
        </row>
        <row r="315">
          <cell r="D315">
            <v>18762</v>
          </cell>
          <cell r="E315">
            <v>25330804</v>
          </cell>
          <cell r="F315">
            <v>2372447</v>
          </cell>
          <cell r="G315">
            <v>45016.000347222223</v>
          </cell>
          <cell r="J315" t="str">
            <v>Do Thi Bich Lieu</v>
          </cell>
          <cell r="M315" t="str">
            <v>No</v>
          </cell>
          <cell r="O315" t="str">
            <v>05/Đã thanh toán 10/2023</v>
          </cell>
        </row>
        <row r="316">
          <cell r="D316">
            <v>19054</v>
          </cell>
          <cell r="E316">
            <v>14094194</v>
          </cell>
          <cell r="F316">
            <v>2076778</v>
          </cell>
          <cell r="G316">
            <v>45016.000347222223</v>
          </cell>
          <cell r="J316" t="str">
            <v>Do Thi Bich Lieu</v>
          </cell>
          <cell r="M316" t="str">
            <v>No</v>
          </cell>
          <cell r="O316" t="str">
            <v>05/Đã thanh toán 10/2023</v>
          </cell>
        </row>
        <row r="317">
          <cell r="D317">
            <v>18767</v>
          </cell>
          <cell r="E317">
            <v>13237724</v>
          </cell>
          <cell r="F317">
            <v>517072</v>
          </cell>
          <cell r="G317">
            <v>45016.000347222223</v>
          </cell>
          <cell r="J317" t="str">
            <v>Do Thi Bich Lieu</v>
          </cell>
          <cell r="M317" t="str">
            <v>No</v>
          </cell>
          <cell r="O317" t="str">
            <v>05/Đã thanh toán 10/2023</v>
          </cell>
        </row>
        <row r="318">
          <cell r="D318">
            <v>18766</v>
          </cell>
          <cell r="E318">
            <v>13237335</v>
          </cell>
          <cell r="F318">
            <v>2301134</v>
          </cell>
          <cell r="G318">
            <v>45016.000347222223</v>
          </cell>
          <cell r="J318" t="str">
            <v>Do Thi Bich Lieu</v>
          </cell>
          <cell r="M318" t="str">
            <v>No</v>
          </cell>
          <cell r="O318" t="str">
            <v>05/Đã thanh toán 10/2023</v>
          </cell>
        </row>
        <row r="319">
          <cell r="D319">
            <v>18761</v>
          </cell>
          <cell r="E319">
            <v>20358732</v>
          </cell>
          <cell r="F319">
            <v>1038389</v>
          </cell>
          <cell r="G319">
            <v>45016.000347222223</v>
          </cell>
          <cell r="J319" t="str">
            <v>Do Thi Bich Lieu</v>
          </cell>
          <cell r="M319" t="str">
            <v>No</v>
          </cell>
          <cell r="O319" t="str">
            <v>05/Đã thanh toán 10/2023</v>
          </cell>
        </row>
        <row r="320">
          <cell r="D320">
            <v>18760</v>
          </cell>
          <cell r="E320">
            <v>16419056</v>
          </cell>
          <cell r="F320">
            <v>2619452</v>
          </cell>
          <cell r="G320">
            <v>45016.000347222223</v>
          </cell>
          <cell r="J320" t="str">
            <v>Do Thi Bich Lieu</v>
          </cell>
          <cell r="M320" t="str">
            <v>No</v>
          </cell>
          <cell r="O320" t="str">
            <v>05/Đã thanh toán 10/2023</v>
          </cell>
        </row>
        <row r="321">
          <cell r="D321">
            <v>18758</v>
          </cell>
          <cell r="E321">
            <v>10215276</v>
          </cell>
          <cell r="F321">
            <v>1038389</v>
          </cell>
          <cell r="G321">
            <v>45016.000347222223</v>
          </cell>
          <cell r="J321" t="str">
            <v>Do Thi Bich Lieu</v>
          </cell>
          <cell r="M321" t="str">
            <v>No</v>
          </cell>
          <cell r="O321" t="str">
            <v>05/Đã thanh toán 10/2023</v>
          </cell>
        </row>
        <row r="322">
          <cell r="D322">
            <v>18765</v>
          </cell>
          <cell r="E322">
            <v>18151455</v>
          </cell>
          <cell r="F322">
            <v>499125</v>
          </cell>
          <cell r="G322">
            <v>45016.000347222223</v>
          </cell>
          <cell r="J322" t="str">
            <v>Do Thi Bich Lieu</v>
          </cell>
          <cell r="M322" t="str">
            <v>No</v>
          </cell>
          <cell r="O322" t="str">
            <v>05/Đã thanh toán 10/2023</v>
          </cell>
        </row>
        <row r="323">
          <cell r="D323">
            <v>18759</v>
          </cell>
          <cell r="E323">
            <v>10215552</v>
          </cell>
          <cell r="F323">
            <v>3782966</v>
          </cell>
          <cell r="G323">
            <v>45016.000347222223</v>
          </cell>
          <cell r="J323" t="str">
            <v>Do Thi Bich Lieu</v>
          </cell>
          <cell r="M323" t="str">
            <v>No</v>
          </cell>
          <cell r="O323" t="str">
            <v>05/Đã thanh toán 10/2023</v>
          </cell>
        </row>
        <row r="324">
          <cell r="D324">
            <v>19055</v>
          </cell>
          <cell r="E324">
            <v>14094464</v>
          </cell>
          <cell r="F324">
            <v>110400</v>
          </cell>
          <cell r="G324">
            <v>45016.000347222223</v>
          </cell>
          <cell r="J324" t="str">
            <v>Do Thi Bich Lieu</v>
          </cell>
          <cell r="M324" t="str">
            <v>No</v>
          </cell>
          <cell r="O324" t="str">
            <v>06/Đã thanh toán 26/2023</v>
          </cell>
        </row>
        <row r="325">
          <cell r="D325">
            <v>20182</v>
          </cell>
          <cell r="E325">
            <v>12141800</v>
          </cell>
          <cell r="F325">
            <v>1954612</v>
          </cell>
          <cell r="G325">
            <v>45022.000347222223</v>
          </cell>
          <cell r="J325" t="str">
            <v>Do Thi Bich Lieu</v>
          </cell>
          <cell r="M325" t="str">
            <v>No</v>
          </cell>
          <cell r="O325" t="str">
            <v>07/Đã thanh toán 10/2023</v>
          </cell>
        </row>
        <row r="326">
          <cell r="D326">
            <v>20181</v>
          </cell>
          <cell r="E326">
            <v>11183065</v>
          </cell>
          <cell r="F326">
            <v>4234934</v>
          </cell>
          <cell r="G326">
            <v>45022.000347222223</v>
          </cell>
          <cell r="J326" t="str">
            <v>Do Thi Bich Lieu</v>
          </cell>
          <cell r="M326" t="str">
            <v>No</v>
          </cell>
          <cell r="O326" t="str">
            <v>05/Đã thanh toán 10/2023</v>
          </cell>
        </row>
        <row r="327">
          <cell r="D327">
            <v>20177</v>
          </cell>
          <cell r="E327">
            <v>19381406</v>
          </cell>
          <cell r="F327">
            <v>1221638</v>
          </cell>
          <cell r="G327">
            <v>45022.000347222223</v>
          </cell>
          <cell r="J327" t="str">
            <v>Do Thi Bich Lieu</v>
          </cell>
          <cell r="M327" t="str">
            <v>No</v>
          </cell>
          <cell r="O327" t="str">
            <v>05/Đã thanh toán 10/2023</v>
          </cell>
        </row>
        <row r="328">
          <cell r="D328">
            <v>20179</v>
          </cell>
          <cell r="E328">
            <v>22334926</v>
          </cell>
          <cell r="F328">
            <v>4009159</v>
          </cell>
          <cell r="G328">
            <v>45022.000347222223</v>
          </cell>
          <cell r="J328" t="str">
            <v>Do Thi Bich Lieu</v>
          </cell>
          <cell r="M328" t="str">
            <v>No</v>
          </cell>
          <cell r="O328" t="str">
            <v>05/Đã thanh toán 10/2023</v>
          </cell>
        </row>
        <row r="329">
          <cell r="D329">
            <v>20180</v>
          </cell>
          <cell r="E329">
            <v>17186942</v>
          </cell>
          <cell r="F329">
            <v>3663551</v>
          </cell>
          <cell r="G329">
            <v>45022.000347222223</v>
          </cell>
          <cell r="J329" t="str">
            <v>Do Thi Bich Lieu</v>
          </cell>
          <cell r="M329" t="str">
            <v>No</v>
          </cell>
          <cell r="O329" t="str">
            <v>05/Đã thanh toán 10/2023</v>
          </cell>
        </row>
        <row r="330">
          <cell r="D330">
            <v>20178</v>
          </cell>
          <cell r="E330">
            <v>15106479</v>
          </cell>
          <cell r="F330">
            <v>1958820</v>
          </cell>
          <cell r="G330">
            <v>45022.000347222223</v>
          </cell>
          <cell r="J330" t="str">
            <v>Do Thi Bich Lieu</v>
          </cell>
          <cell r="M330" t="str">
            <v>No</v>
          </cell>
          <cell r="O330" t="str">
            <v>05/Đã thanh toán 10/2023</v>
          </cell>
        </row>
        <row r="331">
          <cell r="D331">
            <v>20185</v>
          </cell>
          <cell r="E331">
            <v>13240965</v>
          </cell>
          <cell r="F331">
            <v>3841090</v>
          </cell>
          <cell r="G331">
            <v>45022.000347222223</v>
          </cell>
          <cell r="J331" t="str">
            <v>Do Thi Bich Lieu</v>
          </cell>
          <cell r="M331" t="str">
            <v>No</v>
          </cell>
          <cell r="O331" t="str">
            <v>05/Đã thanh toán 10/2023</v>
          </cell>
        </row>
        <row r="332">
          <cell r="D332">
            <v>20186</v>
          </cell>
          <cell r="E332">
            <v>26385892</v>
          </cell>
          <cell r="F332">
            <v>4117091</v>
          </cell>
          <cell r="G332">
            <v>45022.000347222223</v>
          </cell>
          <cell r="J332" t="str">
            <v>Do Thi Bich Lieu</v>
          </cell>
          <cell r="M332" t="str">
            <v>No</v>
          </cell>
          <cell r="O332" t="str">
            <v>05/Đã thanh toán 10/2023</v>
          </cell>
        </row>
        <row r="333">
          <cell r="D333">
            <v>20184</v>
          </cell>
          <cell r="E333">
            <v>13240084</v>
          </cell>
          <cell r="F333">
            <v>3888247</v>
          </cell>
          <cell r="G333">
            <v>45022.000347222223</v>
          </cell>
          <cell r="J333" t="str">
            <v>Do Thi Bich Lieu</v>
          </cell>
          <cell r="M333" t="str">
            <v>No</v>
          </cell>
          <cell r="O333" t="str">
            <v>05/Đã thanh toán 10/2023</v>
          </cell>
        </row>
        <row r="334">
          <cell r="D334">
            <v>20183</v>
          </cell>
          <cell r="E334">
            <v>12142203</v>
          </cell>
          <cell r="F334">
            <v>6404281</v>
          </cell>
          <cell r="G334">
            <v>45022.000347222223</v>
          </cell>
          <cell r="J334" t="str">
            <v>Do Thi Bich Lieu</v>
          </cell>
          <cell r="M334" t="str">
            <v>No</v>
          </cell>
          <cell r="O334" t="str">
            <v>07/Đã thanh toán 10/2023</v>
          </cell>
        </row>
        <row r="335">
          <cell r="D335">
            <v>20481</v>
          </cell>
          <cell r="E335">
            <v>24304654</v>
          </cell>
          <cell r="F335">
            <v>977306</v>
          </cell>
          <cell r="G335">
            <v>45024.000347222223</v>
          </cell>
          <cell r="J335" t="str">
            <v>Do Thi Bich Lieu</v>
          </cell>
          <cell r="M335" t="str">
            <v>No</v>
          </cell>
          <cell r="O335" t="str">
            <v>07/Đã thanh toán 10/2023</v>
          </cell>
        </row>
        <row r="336">
          <cell r="D336">
            <v>20479</v>
          </cell>
          <cell r="E336">
            <v>50989153</v>
          </cell>
          <cell r="F336">
            <v>977306</v>
          </cell>
          <cell r="G336">
            <v>45024.000347222223</v>
          </cell>
          <cell r="J336" t="str">
            <v>Do Thi Bich Lieu</v>
          </cell>
          <cell r="M336" t="str">
            <v>No</v>
          </cell>
          <cell r="O336" t="str">
            <v>07/Đã thanh toán 10/2023</v>
          </cell>
        </row>
        <row r="337">
          <cell r="D337">
            <v>20484</v>
          </cell>
          <cell r="E337">
            <v>22335483</v>
          </cell>
          <cell r="F337">
            <v>3025605</v>
          </cell>
          <cell r="G337">
            <v>45024.000347222223</v>
          </cell>
          <cell r="J337" t="str">
            <v>Do Thi Bich Lieu</v>
          </cell>
          <cell r="M337" t="str">
            <v>No</v>
          </cell>
          <cell r="O337" t="str">
            <v>06/Đã thanh toán 26/2023</v>
          </cell>
        </row>
        <row r="338">
          <cell r="D338">
            <v>20499</v>
          </cell>
          <cell r="E338">
            <v>10216418</v>
          </cell>
          <cell r="F338">
            <v>499125</v>
          </cell>
          <cell r="G338">
            <v>45024.000347222223</v>
          </cell>
          <cell r="J338" t="str">
            <v>Do Thi Bich Lieu</v>
          </cell>
          <cell r="M338" t="str">
            <v>No</v>
          </cell>
          <cell r="O338" t="str">
            <v>06/Đã thanh toán 26/2023</v>
          </cell>
        </row>
        <row r="339">
          <cell r="D339">
            <v>20498</v>
          </cell>
          <cell r="E339">
            <v>10219221</v>
          </cell>
          <cell r="F339">
            <v>5456902</v>
          </cell>
          <cell r="G339">
            <v>45024.000347222223</v>
          </cell>
          <cell r="J339" t="str">
            <v>Do Thi Bich Lieu</v>
          </cell>
          <cell r="M339" t="str">
            <v>No</v>
          </cell>
          <cell r="O339" t="str">
            <v>07/Đã thanh toán 10/2023</v>
          </cell>
        </row>
        <row r="340">
          <cell r="D340">
            <v>20483</v>
          </cell>
          <cell r="E340">
            <v>20361443</v>
          </cell>
          <cell r="F340">
            <v>977306</v>
          </cell>
          <cell r="G340">
            <v>45024.000347222223</v>
          </cell>
          <cell r="J340" t="str">
            <v>Do Thi Bich Lieu</v>
          </cell>
          <cell r="M340" t="str">
            <v>No</v>
          </cell>
          <cell r="O340" t="str">
            <v>07/Đã thanh toán 10/2023</v>
          </cell>
        </row>
        <row r="341">
          <cell r="D341">
            <v>20482</v>
          </cell>
          <cell r="E341">
            <v>27324142</v>
          </cell>
          <cell r="F341">
            <v>1476431</v>
          </cell>
          <cell r="G341">
            <v>45024.000347222223</v>
          </cell>
          <cell r="J341" t="str">
            <v>Do Thi Bich Lieu</v>
          </cell>
          <cell r="M341" t="str">
            <v>No</v>
          </cell>
          <cell r="O341" t="str">
            <v>07/Đã thanh toán 10/2023</v>
          </cell>
        </row>
        <row r="342">
          <cell r="D342">
            <v>22037</v>
          </cell>
          <cell r="E342">
            <v>20362920</v>
          </cell>
          <cell r="F342">
            <v>3118577</v>
          </cell>
          <cell r="G342">
            <v>45029.000347222223</v>
          </cell>
          <cell r="J342" t="str">
            <v>Do Thi Bich Lieu</v>
          </cell>
          <cell r="M342" t="str">
            <v>No</v>
          </cell>
          <cell r="O342" t="str">
            <v>06/Đã thanh toán 26/2023</v>
          </cell>
        </row>
        <row r="343">
          <cell r="D343">
            <v>22041</v>
          </cell>
          <cell r="E343">
            <v>11186045</v>
          </cell>
          <cell r="F343">
            <v>5238794</v>
          </cell>
          <cell r="G343">
            <v>45029.000347222223</v>
          </cell>
          <cell r="J343" t="str">
            <v>Do Thi Bich Lieu</v>
          </cell>
          <cell r="M343" t="str">
            <v>No</v>
          </cell>
          <cell r="O343" t="str">
            <v>06/Đã thanh toán 26/2023</v>
          </cell>
        </row>
        <row r="344">
          <cell r="D344">
            <v>22042</v>
          </cell>
          <cell r="E344">
            <v>12145211</v>
          </cell>
          <cell r="F344">
            <v>21208644</v>
          </cell>
          <cell r="G344">
            <v>45029.000347222223</v>
          </cell>
          <cell r="J344" t="str">
            <v>Do Thi Bich Lieu</v>
          </cell>
          <cell r="M344" t="str">
            <v>No</v>
          </cell>
          <cell r="O344" t="str">
            <v>06/Đã thanh toán 26/2023</v>
          </cell>
        </row>
        <row r="345">
          <cell r="D345">
            <v>22036</v>
          </cell>
          <cell r="E345">
            <v>16423557</v>
          </cell>
          <cell r="F345">
            <v>1142910</v>
          </cell>
          <cell r="G345">
            <v>45029.000347222223</v>
          </cell>
          <cell r="J345" t="str">
            <v>Do Thi Bich Lieu</v>
          </cell>
          <cell r="M345" t="str">
            <v>No</v>
          </cell>
          <cell r="O345" t="str">
            <v>06/Đã thanh toán 26/2023</v>
          </cell>
        </row>
        <row r="346">
          <cell r="D346">
            <v>22039</v>
          </cell>
          <cell r="E346">
            <v>24306056</v>
          </cell>
          <cell r="F346">
            <v>1615482</v>
          </cell>
          <cell r="G346">
            <v>45029.000347222223</v>
          </cell>
          <cell r="J346" t="str">
            <v>Do Thi Bich Lieu</v>
          </cell>
          <cell r="M346" t="str">
            <v>No</v>
          </cell>
          <cell r="O346" t="str">
            <v>06/Đã thanh toán 26/2023</v>
          </cell>
        </row>
        <row r="347">
          <cell r="D347">
            <v>22034</v>
          </cell>
          <cell r="E347">
            <v>18155630</v>
          </cell>
          <cell r="F347">
            <v>2931918</v>
          </cell>
          <cell r="G347">
            <v>45029.000347222223</v>
          </cell>
          <cell r="J347" t="str">
            <v>Do Thi Bich Lieu</v>
          </cell>
          <cell r="M347" t="str">
            <v>No</v>
          </cell>
          <cell r="O347" t="str">
            <v>06/Đã thanh toán 26/2023</v>
          </cell>
        </row>
        <row r="348">
          <cell r="D348">
            <v>22033</v>
          </cell>
          <cell r="E348">
            <v>11185117</v>
          </cell>
          <cell r="F348">
            <v>7818448</v>
          </cell>
          <cell r="G348">
            <v>45029.000347222223</v>
          </cell>
          <cell r="J348" t="str">
            <v>Do Thi Bich Lieu</v>
          </cell>
          <cell r="M348" t="str">
            <v>No</v>
          </cell>
          <cell r="O348" t="str">
            <v>06/Đã thanh toán 26/2023</v>
          </cell>
        </row>
        <row r="349">
          <cell r="D349">
            <v>22046</v>
          </cell>
          <cell r="E349">
            <v>14096121</v>
          </cell>
          <cell r="F349">
            <v>3775314</v>
          </cell>
          <cell r="G349">
            <v>45029.000347222223</v>
          </cell>
          <cell r="J349" t="str">
            <v>Do Thi Bich Lieu</v>
          </cell>
          <cell r="M349" t="str">
            <v>No</v>
          </cell>
          <cell r="O349" t="str">
            <v>06/Đã thanh toán 26/2023</v>
          </cell>
        </row>
        <row r="350">
          <cell r="D350">
            <v>22040</v>
          </cell>
          <cell r="E350">
            <v>12144845</v>
          </cell>
          <cell r="F350">
            <v>2931918</v>
          </cell>
          <cell r="G350">
            <v>45029.000347222223</v>
          </cell>
          <cell r="J350" t="str">
            <v>Do Thi Bich Lieu</v>
          </cell>
          <cell r="M350" t="str">
            <v>No</v>
          </cell>
          <cell r="O350" t="str">
            <v>06/Đã thanh toán 26/2023</v>
          </cell>
        </row>
        <row r="351">
          <cell r="D351">
            <v>22045</v>
          </cell>
          <cell r="E351">
            <v>13242151</v>
          </cell>
          <cell r="F351">
            <v>4806984</v>
          </cell>
          <cell r="G351">
            <v>45029.000347222223</v>
          </cell>
          <cell r="J351" t="str">
            <v>Do Thi Bich Lieu</v>
          </cell>
          <cell r="M351" t="str">
            <v>No</v>
          </cell>
          <cell r="O351" t="str">
            <v>06/Đã thanh toán 26/2023</v>
          </cell>
        </row>
        <row r="352">
          <cell r="D352">
            <v>22032</v>
          </cell>
          <cell r="E352">
            <v>16421862</v>
          </cell>
          <cell r="F352">
            <v>5329058</v>
          </cell>
          <cell r="G352">
            <v>45029.000347222223</v>
          </cell>
          <cell r="J352" t="str">
            <v>Do Thi Bich Lieu</v>
          </cell>
          <cell r="M352" t="str">
            <v>No</v>
          </cell>
          <cell r="O352" t="str">
            <v>07/Đã thanh toán 10/2023</v>
          </cell>
        </row>
        <row r="353">
          <cell r="D353">
            <v>22038</v>
          </cell>
          <cell r="E353">
            <v>22337327</v>
          </cell>
          <cell r="F353">
            <v>598950</v>
          </cell>
          <cell r="G353">
            <v>45029.000347222223</v>
          </cell>
          <cell r="J353" t="str">
            <v>Do Thi Bich Lieu</v>
          </cell>
          <cell r="M353" t="str">
            <v>No</v>
          </cell>
          <cell r="O353" t="str">
            <v>06/Đã thanh toán 26/2023</v>
          </cell>
        </row>
        <row r="354">
          <cell r="D354">
            <v>22183</v>
          </cell>
          <cell r="E354">
            <v>22338310</v>
          </cell>
          <cell r="F354">
            <v>977306</v>
          </cell>
          <cell r="G354">
            <v>45030.000347222223</v>
          </cell>
          <cell r="J354" t="str">
            <v>Do Thi Bich Lieu</v>
          </cell>
          <cell r="M354" t="str">
            <v>No</v>
          </cell>
          <cell r="O354" t="str">
            <v>05/Đã thanh toán 24/2023</v>
          </cell>
        </row>
        <row r="355">
          <cell r="D355">
            <v>22180</v>
          </cell>
          <cell r="E355">
            <v>15110161</v>
          </cell>
          <cell r="F355">
            <v>977306</v>
          </cell>
          <cell r="G355">
            <v>45030.000347222223</v>
          </cell>
          <cell r="J355" t="str">
            <v>Do Thi Bich Lieu</v>
          </cell>
          <cell r="M355" t="str">
            <v>No</v>
          </cell>
          <cell r="O355" t="str">
            <v>05/Đã thanh toán 24/2023</v>
          </cell>
        </row>
        <row r="356">
          <cell r="D356">
            <v>22185</v>
          </cell>
          <cell r="E356">
            <v>25335484</v>
          </cell>
          <cell r="F356">
            <v>2895459</v>
          </cell>
          <cell r="G356">
            <v>45030.000347222223</v>
          </cell>
          <cell r="J356" t="str">
            <v>Do Thi Bich Lieu</v>
          </cell>
          <cell r="M356" t="str">
            <v>No</v>
          </cell>
          <cell r="O356" t="str">
            <v>05/Đã thanh toán 24/2023</v>
          </cell>
        </row>
        <row r="357">
          <cell r="D357">
            <v>22182</v>
          </cell>
          <cell r="E357">
            <v>22337887</v>
          </cell>
          <cell r="F357">
            <v>1308514</v>
          </cell>
          <cell r="G357">
            <v>45030.000347222223</v>
          </cell>
          <cell r="J357" t="str">
            <v>Do Thi Bich Lieu</v>
          </cell>
          <cell r="M357" t="str">
            <v>No</v>
          </cell>
          <cell r="O357" t="str">
            <v>05/Đã thanh toán 24/2023</v>
          </cell>
        </row>
        <row r="358">
          <cell r="D358">
            <v>22181</v>
          </cell>
          <cell r="E358">
            <v>17190462</v>
          </cell>
          <cell r="F358">
            <v>4646323</v>
          </cell>
          <cell r="G358">
            <v>45030.000347222223</v>
          </cell>
          <cell r="J358" t="str">
            <v>Do Thi Bich Lieu</v>
          </cell>
          <cell r="M358" t="str">
            <v>No</v>
          </cell>
          <cell r="O358" t="str">
            <v>05/Đã thanh toán 24/2023</v>
          </cell>
        </row>
        <row r="359">
          <cell r="D359">
            <v>22186</v>
          </cell>
          <cell r="E359">
            <v>27326618</v>
          </cell>
          <cell r="F359">
            <v>552013</v>
          </cell>
          <cell r="G359">
            <v>45030.000347222223</v>
          </cell>
          <cell r="J359" t="str">
            <v>Do Thi Bich Lieu</v>
          </cell>
          <cell r="M359" t="str">
            <v>No</v>
          </cell>
          <cell r="O359" t="str">
            <v>05/Đã thanh toán 24/2023</v>
          </cell>
        </row>
        <row r="360">
          <cell r="D360">
            <v>22187</v>
          </cell>
          <cell r="E360">
            <v>28326076</v>
          </cell>
          <cell r="F360">
            <v>3570094</v>
          </cell>
          <cell r="G360">
            <v>45030.000347222223</v>
          </cell>
          <cell r="J360" t="str">
            <v>Do Thi Bich Lieu</v>
          </cell>
          <cell r="M360" t="str">
            <v>No</v>
          </cell>
          <cell r="O360" t="str">
            <v>05/Đã thanh toán 24/2023</v>
          </cell>
        </row>
        <row r="361">
          <cell r="D361">
            <v>22184</v>
          </cell>
          <cell r="E361">
            <v>24306895</v>
          </cell>
          <cell r="F361">
            <v>1958825</v>
          </cell>
          <cell r="G361">
            <v>45030.000347222223</v>
          </cell>
          <cell r="J361" t="str">
            <v>Do Thi Bich Lieu</v>
          </cell>
          <cell r="M361" t="str">
            <v>No</v>
          </cell>
          <cell r="O361" t="str">
            <v>05/Đã thanh toán 24/2023</v>
          </cell>
        </row>
        <row r="362">
          <cell r="D362">
            <v>23421</v>
          </cell>
          <cell r="E362">
            <v>26386858</v>
          </cell>
          <cell r="F362">
            <v>2586309</v>
          </cell>
          <cell r="G362">
            <v>45036.000347222223</v>
          </cell>
          <cell r="J362" t="str">
            <v>Do Thi Bich Lieu</v>
          </cell>
          <cell r="M362" t="str">
            <v>No</v>
          </cell>
          <cell r="O362" t="str">
            <v>05/Đã thanh toán 24/2023</v>
          </cell>
        </row>
        <row r="363">
          <cell r="D363">
            <v>23415</v>
          </cell>
          <cell r="E363">
            <v>16426394</v>
          </cell>
          <cell r="F363">
            <v>3795915</v>
          </cell>
          <cell r="G363">
            <v>45036.000347222223</v>
          </cell>
          <cell r="J363" t="str">
            <v>Do Thi Bich Lieu</v>
          </cell>
          <cell r="M363" t="str">
            <v>No</v>
          </cell>
          <cell r="O363" t="str">
            <v>06/Đã thanh toán 12/2023</v>
          </cell>
        </row>
        <row r="364">
          <cell r="D364">
            <v>23407</v>
          </cell>
          <cell r="E364">
            <v>10222868</v>
          </cell>
          <cell r="F364">
            <v>3144801</v>
          </cell>
          <cell r="G364">
            <v>45036.000347222223</v>
          </cell>
          <cell r="J364" t="str">
            <v>Do Thi Bich Lieu</v>
          </cell>
          <cell r="M364" t="str">
            <v>No</v>
          </cell>
          <cell r="O364" t="str">
            <v>05/Đã thanh toán 24/2023</v>
          </cell>
        </row>
        <row r="365">
          <cell r="D365">
            <v>23423</v>
          </cell>
          <cell r="E365">
            <v>14098662</v>
          </cell>
          <cell r="F365">
            <v>3335789</v>
          </cell>
          <cell r="G365">
            <v>45036.000347222223</v>
          </cell>
          <cell r="J365" t="str">
            <v>Do Thi Bich Lieu</v>
          </cell>
          <cell r="M365" t="str">
            <v>No</v>
          </cell>
          <cell r="O365" t="str">
            <v>05/Đã thanh toán 24/2023</v>
          </cell>
        </row>
        <row r="366">
          <cell r="D366">
            <v>23425</v>
          </cell>
          <cell r="E366">
            <v>90317029</v>
          </cell>
          <cell r="F366">
            <v>977306</v>
          </cell>
          <cell r="G366">
            <v>45036.000347222223</v>
          </cell>
          <cell r="J366" t="str">
            <v>Do Thi Bich Lieu</v>
          </cell>
          <cell r="M366" t="str">
            <v>No</v>
          </cell>
          <cell r="O366" t="str">
            <v>05/Đã thanh toán 24/2023</v>
          </cell>
        </row>
        <row r="367">
          <cell r="D367">
            <v>23414</v>
          </cell>
          <cell r="E367">
            <v>20365332</v>
          </cell>
          <cell r="F367">
            <v>5728125</v>
          </cell>
          <cell r="G367">
            <v>45036.000347222223</v>
          </cell>
          <cell r="J367" t="str">
            <v>Do Thi Bich Lieu</v>
          </cell>
          <cell r="M367" t="str">
            <v>No</v>
          </cell>
          <cell r="O367" t="str">
            <v>05/Đã thanh toán 24/2023</v>
          </cell>
        </row>
        <row r="368">
          <cell r="D368">
            <v>23409</v>
          </cell>
          <cell r="E368">
            <v>18159296</v>
          </cell>
          <cell r="F368">
            <v>5525207</v>
          </cell>
          <cell r="G368">
            <v>45036.000347222223</v>
          </cell>
          <cell r="J368" t="str">
            <v>Do Thi Bich Lieu</v>
          </cell>
          <cell r="M368" t="str">
            <v>No</v>
          </cell>
          <cell r="O368" t="str">
            <v>05/Đã thanh toán 24/2023</v>
          </cell>
        </row>
        <row r="369">
          <cell r="D369">
            <v>23417</v>
          </cell>
          <cell r="E369">
            <v>22339889</v>
          </cell>
          <cell r="F369">
            <v>2336400</v>
          </cell>
          <cell r="G369">
            <v>45036.000347222223</v>
          </cell>
          <cell r="J369" t="str">
            <v>Do Thi Bich Lieu</v>
          </cell>
          <cell r="M369" t="str">
            <v>No</v>
          </cell>
          <cell r="O369" t="str">
            <v>05/Đã thanh toán 24/2023</v>
          </cell>
        </row>
        <row r="370">
          <cell r="D370">
            <v>23420</v>
          </cell>
          <cell r="E370">
            <v>90314340</v>
          </cell>
          <cell r="F370">
            <v>807741</v>
          </cell>
          <cell r="G370">
            <v>45036.000347222223</v>
          </cell>
          <cell r="J370" t="str">
            <v>Do Thi Bich Lieu</v>
          </cell>
          <cell r="M370" t="str">
            <v>No</v>
          </cell>
          <cell r="O370" t="str">
            <v>05/Đã thanh toán 24/2023</v>
          </cell>
        </row>
        <row r="371">
          <cell r="D371">
            <v>23422</v>
          </cell>
          <cell r="E371">
            <v>90314767</v>
          </cell>
          <cell r="F371">
            <v>3380546</v>
          </cell>
          <cell r="G371">
            <v>45036.000347222223</v>
          </cell>
          <cell r="J371" t="str">
            <v>Do Thi Bich Lieu</v>
          </cell>
          <cell r="M371" t="str">
            <v>No</v>
          </cell>
          <cell r="O371" t="str">
            <v>05/Đã thanh toán 24/2023</v>
          </cell>
        </row>
        <row r="372">
          <cell r="D372">
            <v>23410</v>
          </cell>
          <cell r="E372">
            <v>12147912</v>
          </cell>
          <cell r="F372">
            <v>778800</v>
          </cell>
          <cell r="G372">
            <v>45036.000347222223</v>
          </cell>
          <cell r="J372" t="str">
            <v>Do Thi Bich Lieu</v>
          </cell>
          <cell r="M372" t="str">
            <v>No</v>
          </cell>
          <cell r="O372" t="str">
            <v>06/Đã thanh toán 12/2023</v>
          </cell>
        </row>
        <row r="373">
          <cell r="D373">
            <v>23408</v>
          </cell>
          <cell r="E373">
            <v>19386605</v>
          </cell>
          <cell r="F373">
            <v>2919450</v>
          </cell>
          <cell r="G373">
            <v>45036.000347222223</v>
          </cell>
          <cell r="J373" t="str">
            <v>Do Thi Bich Lieu</v>
          </cell>
          <cell r="M373" t="str">
            <v>No</v>
          </cell>
          <cell r="O373" t="str">
            <v>05/Đã thanh toán 24/2023</v>
          </cell>
        </row>
        <row r="374">
          <cell r="D374">
            <v>23412</v>
          </cell>
          <cell r="E374">
            <v>27327514</v>
          </cell>
          <cell r="F374">
            <v>4066508</v>
          </cell>
          <cell r="G374">
            <v>45036.000347222223</v>
          </cell>
          <cell r="J374" t="str">
            <v>Do Thi Bich Lieu</v>
          </cell>
          <cell r="M374" t="str">
            <v>No</v>
          </cell>
          <cell r="O374" t="str">
            <v>05/Đã thanh toán 24/2023</v>
          </cell>
        </row>
        <row r="375">
          <cell r="D375">
            <v>23424</v>
          </cell>
          <cell r="E375">
            <v>13245693</v>
          </cell>
          <cell r="F375">
            <v>3909224</v>
          </cell>
          <cell r="G375">
            <v>45036.000347222223</v>
          </cell>
          <cell r="J375" t="str">
            <v>Do Thi Bich Lieu</v>
          </cell>
          <cell r="M375" t="str">
            <v>No</v>
          </cell>
          <cell r="O375" t="str">
            <v>05/Đã thanh toán 24/2023</v>
          </cell>
        </row>
        <row r="376">
          <cell r="D376">
            <v>23416</v>
          </cell>
          <cell r="E376">
            <v>15111840</v>
          </cell>
          <cell r="F376">
            <v>977306</v>
          </cell>
          <cell r="G376">
            <v>45036.000347222223</v>
          </cell>
          <cell r="J376" t="str">
            <v>Do Thi Bich Lieu</v>
          </cell>
          <cell r="M376" t="str">
            <v>No</v>
          </cell>
          <cell r="O376" t="str">
            <v>05/Đã thanh toán 24/2023</v>
          </cell>
        </row>
        <row r="377">
          <cell r="D377">
            <v>23411</v>
          </cell>
          <cell r="E377">
            <v>11188732</v>
          </cell>
          <cell r="F377">
            <v>778800</v>
          </cell>
          <cell r="G377">
            <v>45036.000347222223</v>
          </cell>
          <cell r="J377" t="str">
            <v>Do Thi Bich Lieu</v>
          </cell>
          <cell r="M377" t="str">
            <v>No</v>
          </cell>
          <cell r="O377" t="str">
            <v>05/Đã thanh toán 24/2023</v>
          </cell>
        </row>
        <row r="378">
          <cell r="D378">
            <v>23406</v>
          </cell>
          <cell r="E378">
            <v>10221235</v>
          </cell>
          <cell r="F378">
            <v>1954612</v>
          </cell>
          <cell r="G378">
            <v>45036.000347222223</v>
          </cell>
          <cell r="J378" t="str">
            <v>Do Thi Bich Lieu</v>
          </cell>
          <cell r="M378" t="str">
            <v>No</v>
          </cell>
          <cell r="O378" t="str">
            <v>05/Đã thanh toán 24/2023</v>
          </cell>
        </row>
        <row r="379">
          <cell r="D379">
            <v>23405</v>
          </cell>
          <cell r="E379">
            <v>19385051</v>
          </cell>
          <cell r="F379">
            <v>5697159</v>
          </cell>
          <cell r="G379">
            <v>45036.000347222223</v>
          </cell>
          <cell r="J379" t="str">
            <v>Do Thi Bich Lieu</v>
          </cell>
          <cell r="M379" t="str">
            <v>No</v>
          </cell>
          <cell r="O379" t="str">
            <v>05/Đã thanh toán 24/2023</v>
          </cell>
        </row>
        <row r="380">
          <cell r="D380">
            <v>23413</v>
          </cell>
          <cell r="E380">
            <v>23213768</v>
          </cell>
          <cell r="F380">
            <v>1615482</v>
          </cell>
          <cell r="G380">
            <v>45036.000347222223</v>
          </cell>
          <cell r="J380" t="str">
            <v>Do Thi Bich Lieu</v>
          </cell>
          <cell r="M380" t="str">
            <v>No</v>
          </cell>
          <cell r="O380" t="str">
            <v>06/Đã thanh toán 12/2023</v>
          </cell>
        </row>
        <row r="381">
          <cell r="D381">
            <v>23404</v>
          </cell>
          <cell r="E381">
            <v>16423396</v>
          </cell>
          <cell r="F381">
            <v>1792468</v>
          </cell>
          <cell r="G381">
            <v>45036.000347222223</v>
          </cell>
          <cell r="J381" t="str">
            <v>Do Thi Bich Lieu</v>
          </cell>
          <cell r="M381" t="str">
            <v>No</v>
          </cell>
          <cell r="O381" t="str">
            <v>07/Đã thanh toán 10/2023</v>
          </cell>
        </row>
        <row r="382">
          <cell r="D382">
            <v>23595</v>
          </cell>
          <cell r="E382">
            <v>22340375</v>
          </cell>
          <cell r="F382">
            <v>2837120</v>
          </cell>
          <cell r="G382">
            <v>45040.000347222223</v>
          </cell>
          <cell r="J382" t="str">
            <v>Do Thi Bich Lieu</v>
          </cell>
          <cell r="M382" t="str">
            <v>No</v>
          </cell>
          <cell r="O382" t="str">
            <v>06/Đã thanh toán 12/2023</v>
          </cell>
        </row>
        <row r="383">
          <cell r="D383">
            <v>23591</v>
          </cell>
          <cell r="E383">
            <v>16427460</v>
          </cell>
          <cell r="F383">
            <v>5446000</v>
          </cell>
          <cell r="G383">
            <v>45040.000347222223</v>
          </cell>
          <cell r="J383" t="str">
            <v>Do Thi Bich Lieu</v>
          </cell>
          <cell r="M383" t="str">
            <v>No</v>
          </cell>
          <cell r="O383" t="str">
            <v>06/Đã thanh toán 12/2023</v>
          </cell>
        </row>
        <row r="384">
          <cell r="D384">
            <v>23580</v>
          </cell>
          <cell r="E384">
            <v>12148286</v>
          </cell>
          <cell r="F384">
            <v>7836360</v>
          </cell>
          <cell r="G384">
            <v>45040.000347222223</v>
          </cell>
          <cell r="J384" t="str">
            <v>Do Thi Bich Lieu</v>
          </cell>
          <cell r="M384" t="str">
            <v>No</v>
          </cell>
          <cell r="O384" t="str">
            <v>06/Đã thanh toán 12/2023</v>
          </cell>
        </row>
        <row r="385">
          <cell r="D385">
            <v>23586</v>
          </cell>
          <cell r="E385">
            <v>19386653</v>
          </cell>
          <cell r="F385">
            <v>897503</v>
          </cell>
          <cell r="G385">
            <v>45040.000347222223</v>
          </cell>
          <cell r="J385" t="str">
            <v>Do Thi Bich Lieu</v>
          </cell>
          <cell r="M385" t="str">
            <v>No</v>
          </cell>
          <cell r="O385" t="str">
            <v>05/Đã thanh toán 24/2023</v>
          </cell>
        </row>
        <row r="386">
          <cell r="D386">
            <v>23587</v>
          </cell>
          <cell r="E386">
            <v>19386785</v>
          </cell>
          <cell r="F386">
            <v>977306</v>
          </cell>
          <cell r="G386">
            <v>45040.000347222223</v>
          </cell>
          <cell r="J386" t="str">
            <v>Do Thi Bich Lieu</v>
          </cell>
          <cell r="M386" t="str">
            <v>No</v>
          </cell>
          <cell r="O386" t="str">
            <v>05/Đã thanh toán 24/2023</v>
          </cell>
        </row>
        <row r="387">
          <cell r="D387">
            <v>23592</v>
          </cell>
          <cell r="E387">
            <v>17193595</v>
          </cell>
          <cell r="F387">
            <v>2837120</v>
          </cell>
          <cell r="G387">
            <v>45040.000347222223</v>
          </cell>
          <cell r="J387" t="str">
            <v>Do Thi Bich Lieu</v>
          </cell>
          <cell r="M387" t="str">
            <v>No</v>
          </cell>
          <cell r="O387" t="str">
            <v>06/Đã thanh toán 12/2023</v>
          </cell>
        </row>
        <row r="388">
          <cell r="D388">
            <v>23596</v>
          </cell>
          <cell r="E388">
            <v>27328673</v>
          </cell>
          <cell r="F388">
            <v>1335015</v>
          </cell>
          <cell r="G388">
            <v>45040.000347222223</v>
          </cell>
          <cell r="J388" t="str">
            <v>Do Thi Bich Lieu</v>
          </cell>
          <cell r="M388" t="str">
            <v>No</v>
          </cell>
          <cell r="O388" t="str">
            <v>06/Đã thanh toán 12/2023</v>
          </cell>
        </row>
        <row r="389">
          <cell r="D389">
            <v>23594</v>
          </cell>
          <cell r="E389">
            <v>20366805</v>
          </cell>
          <cell r="F389">
            <v>1557600</v>
          </cell>
          <cell r="G389">
            <v>45040.000347222223</v>
          </cell>
          <cell r="J389" t="str">
            <v>Do Thi Bich Lieu</v>
          </cell>
          <cell r="M389" t="str">
            <v>No</v>
          </cell>
          <cell r="O389" t="str">
            <v>06/Đã thanh toán 12/2023</v>
          </cell>
        </row>
        <row r="390">
          <cell r="D390">
            <v>23578</v>
          </cell>
          <cell r="E390">
            <v>10226536</v>
          </cell>
          <cell r="F390">
            <v>9624522</v>
          </cell>
          <cell r="G390">
            <v>45040.000347222223</v>
          </cell>
          <cell r="J390" t="str">
            <v>Do Thi Bich Lieu</v>
          </cell>
          <cell r="M390" t="str">
            <v>No</v>
          </cell>
          <cell r="O390" t="str">
            <v>06/Đã thanh toán 12/2023</v>
          </cell>
        </row>
        <row r="391">
          <cell r="D391">
            <v>23585</v>
          </cell>
          <cell r="E391">
            <v>12149515</v>
          </cell>
          <cell r="F391">
            <v>3115200</v>
          </cell>
          <cell r="G391">
            <v>45040.000347222223</v>
          </cell>
          <cell r="J391" t="str">
            <v>Do Thi Bich Lieu</v>
          </cell>
          <cell r="M391" t="str">
            <v>No</v>
          </cell>
          <cell r="O391" t="str">
            <v>06/Đã thanh toán 12/2023</v>
          </cell>
        </row>
        <row r="392">
          <cell r="D392">
            <v>23581</v>
          </cell>
          <cell r="E392">
            <v>50989971</v>
          </cell>
          <cell r="F392">
            <v>1221638</v>
          </cell>
          <cell r="G392">
            <v>45040.000347222223</v>
          </cell>
          <cell r="J392" t="str">
            <v>Do Thi Bich Lieu</v>
          </cell>
          <cell r="M392" t="str">
            <v>No</v>
          </cell>
          <cell r="O392" t="str">
            <v>05/Đã thanh toán 24/2023</v>
          </cell>
        </row>
        <row r="393">
          <cell r="D393">
            <v>23582</v>
          </cell>
          <cell r="E393">
            <v>11190337</v>
          </cell>
          <cell r="F393">
            <v>3894000</v>
          </cell>
          <cell r="G393">
            <v>45040.000347222223</v>
          </cell>
          <cell r="J393" t="str">
            <v>Do Thi Bich Lieu</v>
          </cell>
          <cell r="M393" t="str">
            <v>No</v>
          </cell>
          <cell r="O393" t="str">
            <v>06/Đã thanh toán 12/2023</v>
          </cell>
        </row>
        <row r="394">
          <cell r="D394">
            <v>23577</v>
          </cell>
          <cell r="E394">
            <v>10224313</v>
          </cell>
          <cell r="F394">
            <v>2443276</v>
          </cell>
          <cell r="G394">
            <v>45040.000347222223</v>
          </cell>
          <cell r="J394" t="str">
            <v>Do Thi Bich Lieu</v>
          </cell>
          <cell r="M394" t="str">
            <v>No</v>
          </cell>
          <cell r="O394" t="str">
            <v>05/Đã thanh toán 24/2023</v>
          </cell>
        </row>
        <row r="395">
          <cell r="D395">
            <v>23590</v>
          </cell>
          <cell r="E395">
            <v>19389026</v>
          </cell>
          <cell r="F395">
            <v>517072</v>
          </cell>
          <cell r="G395">
            <v>45040.000347222223</v>
          </cell>
          <cell r="J395" t="str">
            <v>Do Thi Bich Lieu</v>
          </cell>
          <cell r="M395" t="str">
            <v>No</v>
          </cell>
          <cell r="O395" t="str">
            <v>06/Đã thanh toán 12/2023</v>
          </cell>
        </row>
        <row r="396">
          <cell r="D396">
            <v>23598</v>
          </cell>
          <cell r="E396">
            <v>17194754</v>
          </cell>
          <cell r="F396">
            <v>6230400</v>
          </cell>
          <cell r="G396">
            <v>45040.000347222223</v>
          </cell>
          <cell r="J396" t="str">
            <v>Do Thi Bich Lieu</v>
          </cell>
          <cell r="M396" t="str">
            <v>No</v>
          </cell>
          <cell r="O396" t="str">
            <v>06/Đã thanh toán 12/2023</v>
          </cell>
        </row>
        <row r="397">
          <cell r="D397">
            <v>23597</v>
          </cell>
          <cell r="E397">
            <v>25338724</v>
          </cell>
          <cell r="F397">
            <v>3296310</v>
          </cell>
          <cell r="G397">
            <v>45040.000347222223</v>
          </cell>
          <cell r="J397" t="str">
            <v>Do Thi Bich Lieu</v>
          </cell>
          <cell r="M397" t="str">
            <v>No</v>
          </cell>
          <cell r="O397" t="str">
            <v>06/Đã thanh toán 12/2023</v>
          </cell>
        </row>
        <row r="398">
          <cell r="D398">
            <v>23599</v>
          </cell>
          <cell r="E398">
            <v>28329414</v>
          </cell>
          <cell r="F398">
            <v>1557600</v>
          </cell>
          <cell r="G398">
            <v>45040.000347222223</v>
          </cell>
          <cell r="J398" t="str">
            <v>Do Thi Bich Lieu</v>
          </cell>
          <cell r="M398" t="str">
            <v>No</v>
          </cell>
          <cell r="O398" t="str">
            <v>06/Đã thanh toán 12/2023</v>
          </cell>
        </row>
        <row r="399">
          <cell r="D399">
            <v>23589</v>
          </cell>
          <cell r="E399">
            <v>19389013</v>
          </cell>
          <cell r="F399">
            <v>8544476</v>
          </cell>
          <cell r="G399">
            <v>45040.000347222223</v>
          </cell>
          <cell r="J399" t="str">
            <v>Do Thi Bich Lieu</v>
          </cell>
          <cell r="M399" t="str">
            <v>No</v>
          </cell>
          <cell r="O399" t="str">
            <v>06/Đã thanh toán 12/2023</v>
          </cell>
        </row>
        <row r="400">
          <cell r="D400">
            <v>23593</v>
          </cell>
          <cell r="E400">
            <v>20366260</v>
          </cell>
          <cell r="F400">
            <v>4058758</v>
          </cell>
          <cell r="G400">
            <v>45040.000347222223</v>
          </cell>
          <cell r="J400" t="str">
            <v>Do Thi Bich Lieu</v>
          </cell>
          <cell r="M400" t="str">
            <v>No</v>
          </cell>
          <cell r="O400" t="str">
            <v>06/Đã thanh toán 12/2023</v>
          </cell>
        </row>
        <row r="401">
          <cell r="D401">
            <v>23588</v>
          </cell>
          <cell r="E401">
            <v>19387758</v>
          </cell>
          <cell r="F401">
            <v>499125</v>
          </cell>
          <cell r="G401">
            <v>45040.000347222223</v>
          </cell>
          <cell r="J401" t="str">
            <v>Do Thi Bich Lieu</v>
          </cell>
          <cell r="M401" t="str">
            <v>No</v>
          </cell>
          <cell r="O401" t="str">
            <v>05/Đã thanh toán 24/2023</v>
          </cell>
        </row>
        <row r="402">
          <cell r="D402">
            <v>25147</v>
          </cell>
          <cell r="E402">
            <v>25254485</v>
          </cell>
          <cell r="F402">
            <v>149045</v>
          </cell>
          <cell r="G402">
            <v>45043.000347222223</v>
          </cell>
          <cell r="J402" t="str">
            <v>Do Thi Bich Lieu</v>
          </cell>
          <cell r="M402" t="str">
            <v>No</v>
          </cell>
          <cell r="O402" t="str">
            <v>05/Đã thanh toán 10/2023</v>
          </cell>
        </row>
        <row r="403">
          <cell r="D403">
            <v>25153</v>
          </cell>
          <cell r="E403">
            <v>25305106</v>
          </cell>
          <cell r="F403">
            <v>14279089</v>
          </cell>
          <cell r="G403">
            <v>45043.000347222223</v>
          </cell>
          <cell r="J403" t="str">
            <v>Do Thi Bich Lieu</v>
          </cell>
          <cell r="M403" t="str">
            <v>No</v>
          </cell>
          <cell r="O403" t="str">
            <v>05/Đã thanh toán 10/2023</v>
          </cell>
        </row>
        <row r="404">
          <cell r="D404">
            <v>25149</v>
          </cell>
          <cell r="E404">
            <v>25284108</v>
          </cell>
          <cell r="F404">
            <v>3608451</v>
          </cell>
          <cell r="G404">
            <v>45043.000347222223</v>
          </cell>
          <cell r="J404" t="str">
            <v>Do Thi Bich Lieu</v>
          </cell>
          <cell r="M404" t="str">
            <v>No</v>
          </cell>
          <cell r="O404" t="str">
            <v>05/Đã thanh toán 10/2023</v>
          </cell>
        </row>
        <row r="405">
          <cell r="D405">
            <v>25151</v>
          </cell>
          <cell r="E405">
            <v>10160456</v>
          </cell>
          <cell r="F405">
            <v>9756126</v>
          </cell>
          <cell r="G405">
            <v>45043.000347222223</v>
          </cell>
          <cell r="J405" t="str">
            <v>Do Thi Bich Lieu</v>
          </cell>
          <cell r="M405" t="str">
            <v>No</v>
          </cell>
          <cell r="O405" t="str">
            <v>Chúng tôi đang xử lý hóa đơn, vui lòng liên hệ Do Thi Bich Lieu</v>
          </cell>
        </row>
        <row r="406">
          <cell r="D406">
            <v>25138</v>
          </cell>
          <cell r="E406">
            <v>17093151</v>
          </cell>
          <cell r="F406">
            <v>5891446</v>
          </cell>
          <cell r="G406">
            <v>45043.000347222223</v>
          </cell>
          <cell r="J406" t="str">
            <v>Do Thi Bich Lieu</v>
          </cell>
          <cell r="M406" t="str">
            <v>No</v>
          </cell>
          <cell r="O406" t="str">
            <v>05/Đã thanh toán 10/2023</v>
          </cell>
        </row>
        <row r="407">
          <cell r="D407">
            <v>25140</v>
          </cell>
          <cell r="E407">
            <v>90257413</v>
          </cell>
          <cell r="F407">
            <v>1113266</v>
          </cell>
          <cell r="G407">
            <v>45043.000347222223</v>
          </cell>
          <cell r="J407" t="str">
            <v>Do Thi Bich Lieu</v>
          </cell>
          <cell r="M407" t="str">
            <v>No</v>
          </cell>
          <cell r="O407" t="str">
            <v>05/Đã thanh toán 10/2023</v>
          </cell>
        </row>
        <row r="408">
          <cell r="D408">
            <v>25154</v>
          </cell>
          <cell r="E408">
            <v>16386568</v>
          </cell>
          <cell r="F408">
            <v>1594538</v>
          </cell>
          <cell r="G408">
            <v>45043.000347222223</v>
          </cell>
          <cell r="J408" t="str">
            <v>Do Thi Bich Lieu</v>
          </cell>
          <cell r="M408" t="str">
            <v>No</v>
          </cell>
          <cell r="O408" t="str">
            <v>05/Đã thanh toán 10/2023</v>
          </cell>
        </row>
        <row r="409">
          <cell r="D409">
            <v>25160</v>
          </cell>
          <cell r="E409">
            <v>13132668</v>
          </cell>
          <cell r="F409">
            <v>3923458</v>
          </cell>
          <cell r="G409">
            <v>45043.000347222223</v>
          </cell>
          <cell r="J409" t="str">
            <v>Do Thi Bich Lieu</v>
          </cell>
          <cell r="M409" t="str">
            <v>No</v>
          </cell>
          <cell r="O409" t="str">
            <v>05/Đã thanh toán 10/2023</v>
          </cell>
        </row>
        <row r="410">
          <cell r="D410">
            <v>25142</v>
          </cell>
          <cell r="E410">
            <v>13157990</v>
          </cell>
          <cell r="F410">
            <v>5095165</v>
          </cell>
          <cell r="G410">
            <v>45043.000347222223</v>
          </cell>
          <cell r="J410" t="str">
            <v>Do Thi Bich Lieu</v>
          </cell>
          <cell r="M410" t="str">
            <v>No</v>
          </cell>
          <cell r="O410" t="str">
            <v>05/Đã thanh toán 10/2023</v>
          </cell>
        </row>
        <row r="411">
          <cell r="D411">
            <v>25159</v>
          </cell>
          <cell r="E411">
            <v>14000793</v>
          </cell>
          <cell r="F411">
            <v>5873090</v>
          </cell>
          <cell r="G411">
            <v>45043.000347222223</v>
          </cell>
          <cell r="J411" t="str">
            <v>Do Thi Bich Lieu</v>
          </cell>
          <cell r="M411" t="str">
            <v>No</v>
          </cell>
          <cell r="O411" t="str">
            <v>05/Đã thanh toán 10/2023</v>
          </cell>
        </row>
        <row r="412">
          <cell r="D412">
            <v>25136</v>
          </cell>
          <cell r="E412">
            <v>13124739</v>
          </cell>
          <cell r="F412">
            <v>2592260</v>
          </cell>
          <cell r="G412">
            <v>45043.000347222223</v>
          </cell>
          <cell r="J412" t="str">
            <v>Do Thi Bich Lieu</v>
          </cell>
          <cell r="M412" t="str">
            <v>No</v>
          </cell>
          <cell r="O412" t="str">
            <v>05/Đã thanh toán 10/2023</v>
          </cell>
        </row>
        <row r="413">
          <cell r="D413">
            <v>25135</v>
          </cell>
          <cell r="E413">
            <v>26277702</v>
          </cell>
          <cell r="F413">
            <v>1002364</v>
          </cell>
          <cell r="G413">
            <v>45043.000347222223</v>
          </cell>
          <cell r="J413" t="str">
            <v>Do Thi Bich Lieu</v>
          </cell>
          <cell r="M413" t="str">
            <v>No</v>
          </cell>
          <cell r="O413" t="str">
            <v>05/Đã thanh toán 10/2023</v>
          </cell>
        </row>
        <row r="414">
          <cell r="D414">
            <v>25163</v>
          </cell>
          <cell r="E414">
            <v>18025802</v>
          </cell>
          <cell r="F414">
            <v>2226532</v>
          </cell>
          <cell r="G414">
            <v>45043.000347222223</v>
          </cell>
          <cell r="J414" t="str">
            <v>Do Thi Bich Lieu</v>
          </cell>
          <cell r="M414" t="str">
            <v>No</v>
          </cell>
          <cell r="O414" t="str">
            <v>05/Đã thanh toán 10/2023</v>
          </cell>
        </row>
        <row r="415">
          <cell r="D415">
            <v>25144</v>
          </cell>
          <cell r="E415">
            <v>10101618</v>
          </cell>
          <cell r="F415">
            <v>8246346</v>
          </cell>
          <cell r="G415">
            <v>45043.000347222223</v>
          </cell>
          <cell r="J415" t="str">
            <v>Do Thi Bich Lieu</v>
          </cell>
          <cell r="M415" t="str">
            <v>No</v>
          </cell>
          <cell r="O415" t="str">
            <v>05/Đã thanh toán 10/2023</v>
          </cell>
        </row>
        <row r="416">
          <cell r="D416">
            <v>25162</v>
          </cell>
          <cell r="E416">
            <v>90245552</v>
          </cell>
          <cell r="F416">
            <v>1296130</v>
          </cell>
          <cell r="G416">
            <v>45043.000347222223</v>
          </cell>
          <cell r="J416" t="str">
            <v>Do Thi Bich Lieu</v>
          </cell>
          <cell r="M416" t="str">
            <v>No</v>
          </cell>
          <cell r="O416" t="str">
            <v>05/Đã thanh toán 10/2023</v>
          </cell>
        </row>
        <row r="417">
          <cell r="D417">
            <v>25158</v>
          </cell>
          <cell r="E417">
            <v>15079249</v>
          </cell>
          <cell r="F417">
            <v>11042361</v>
          </cell>
          <cell r="G417">
            <v>45043.000347222223</v>
          </cell>
          <cell r="J417" t="str">
            <v>Do Thi Bich Lieu</v>
          </cell>
          <cell r="M417" t="str">
            <v>No</v>
          </cell>
          <cell r="O417" t="str">
            <v>05/Đã thanh toán 10/2023</v>
          </cell>
        </row>
        <row r="418">
          <cell r="D418">
            <v>25156</v>
          </cell>
          <cell r="E418">
            <v>18118684</v>
          </cell>
          <cell r="F418">
            <v>3667169</v>
          </cell>
          <cell r="G418">
            <v>45043.000347222223</v>
          </cell>
          <cell r="J418" t="str">
            <v>Do Thi Bich Lieu</v>
          </cell>
          <cell r="M418" t="str">
            <v>No</v>
          </cell>
          <cell r="O418" t="str">
            <v>05/Đã thanh toán 10/2023</v>
          </cell>
        </row>
        <row r="419">
          <cell r="D419">
            <v>25143</v>
          </cell>
          <cell r="E419">
            <v>22265300</v>
          </cell>
          <cell r="F419">
            <v>1221638</v>
          </cell>
          <cell r="G419">
            <v>45043.000347222223</v>
          </cell>
          <cell r="J419" t="str">
            <v>Do Thi Bich Lieu</v>
          </cell>
          <cell r="M419" t="str">
            <v>No</v>
          </cell>
          <cell r="O419" t="str">
            <v>05/Đã thanh toán 10/2023</v>
          </cell>
        </row>
        <row r="420">
          <cell r="D420">
            <v>25161</v>
          </cell>
          <cell r="E420">
            <v>13118607</v>
          </cell>
          <cell r="F420">
            <v>4932257</v>
          </cell>
          <cell r="G420">
            <v>45043.000347222223</v>
          </cell>
          <cell r="J420" t="str">
            <v>Do Thi Bich Lieu</v>
          </cell>
          <cell r="M420" t="str">
            <v>No</v>
          </cell>
          <cell r="O420" t="str">
            <v>05/Đã thanh toán 10/2023</v>
          </cell>
        </row>
        <row r="421">
          <cell r="D421">
            <v>25139</v>
          </cell>
          <cell r="E421">
            <v>26298800</v>
          </cell>
          <cell r="F421">
            <v>1296130</v>
          </cell>
          <cell r="G421">
            <v>45043.000347222223</v>
          </cell>
          <cell r="J421" t="str">
            <v>Do Thi Bich Lieu</v>
          </cell>
          <cell r="M421" t="str">
            <v>No</v>
          </cell>
          <cell r="O421" t="str">
            <v>05/Đã thanh toán 10/2023</v>
          </cell>
        </row>
        <row r="422">
          <cell r="D422">
            <v>25152</v>
          </cell>
          <cell r="E422">
            <v>21198773</v>
          </cell>
          <cell r="F422">
            <v>2934014</v>
          </cell>
          <cell r="G422">
            <v>45043.000347222223</v>
          </cell>
          <cell r="J422" t="str">
            <v>Do Thi Bich Lieu</v>
          </cell>
          <cell r="M422" t="str">
            <v>No</v>
          </cell>
          <cell r="O422" t="str">
            <v>Chúng tôi đang xử lý hóa đơn, vui lòng liên hệ Do Thi Bich Lieu</v>
          </cell>
        </row>
        <row r="423">
          <cell r="D423">
            <v>25148</v>
          </cell>
          <cell r="E423">
            <v>17080514</v>
          </cell>
          <cell r="F423">
            <v>1470046</v>
          </cell>
          <cell r="G423">
            <v>45043.000347222223</v>
          </cell>
          <cell r="J423" t="str">
            <v>Do Thi Bich Lieu</v>
          </cell>
          <cell r="M423" t="str">
            <v>No</v>
          </cell>
          <cell r="O423" t="str">
            <v>05/Đã thanh toán 10/2023</v>
          </cell>
        </row>
        <row r="424">
          <cell r="D424">
            <v>25150</v>
          </cell>
          <cell r="E424">
            <v>28276097</v>
          </cell>
          <cell r="F424">
            <v>1221638</v>
          </cell>
          <cell r="G424">
            <v>45043.000347222223</v>
          </cell>
          <cell r="J424" t="str">
            <v>Do Thi Bich Lieu</v>
          </cell>
          <cell r="M424" t="str">
            <v>No</v>
          </cell>
          <cell r="O424" t="str">
            <v>05/Đã thanh toán 10/2023</v>
          </cell>
        </row>
        <row r="425">
          <cell r="D425">
            <v>25141</v>
          </cell>
          <cell r="E425">
            <v>14024299</v>
          </cell>
          <cell r="F425">
            <v>4778180</v>
          </cell>
          <cell r="G425">
            <v>45043.000347222223</v>
          </cell>
          <cell r="J425" t="str">
            <v>Do Thi Bich Lieu</v>
          </cell>
          <cell r="M425" t="str">
            <v>No</v>
          </cell>
          <cell r="O425" t="str">
            <v>05/Đã thanh toán 10/2023</v>
          </cell>
        </row>
        <row r="426">
          <cell r="D426">
            <v>25134</v>
          </cell>
          <cell r="E426">
            <v>20269760</v>
          </cell>
          <cell r="F426">
            <v>5425424</v>
          </cell>
          <cell r="G426">
            <v>45043.000347222223</v>
          </cell>
          <cell r="J426" t="str">
            <v>Do Thi Bich Lieu</v>
          </cell>
          <cell r="M426" t="str">
            <v>No</v>
          </cell>
          <cell r="O426" t="str">
            <v>05/Đã thanh toán 10/2023</v>
          </cell>
        </row>
        <row r="427">
          <cell r="D427">
            <v>25157</v>
          </cell>
          <cell r="E427">
            <v>24280678</v>
          </cell>
          <cell r="F427">
            <v>8215331</v>
          </cell>
          <cell r="G427">
            <v>45043.000347222223</v>
          </cell>
          <cell r="J427" t="str">
            <v>Do Thi Bich Lieu</v>
          </cell>
          <cell r="M427" t="str">
            <v>No</v>
          </cell>
          <cell r="O427" t="str">
            <v>05/Đã thanh toán 10/2023</v>
          </cell>
        </row>
        <row r="428">
          <cell r="D428">
            <v>25137</v>
          </cell>
          <cell r="E428">
            <v>13109905</v>
          </cell>
          <cell r="F428">
            <v>8546626</v>
          </cell>
          <cell r="G428">
            <v>45043.000347222223</v>
          </cell>
          <cell r="J428" t="str">
            <v>Do Thi Bich Lieu</v>
          </cell>
          <cell r="M428" t="str">
            <v>No</v>
          </cell>
          <cell r="O428" t="str">
            <v>05/Đã thanh toán 10/2023</v>
          </cell>
        </row>
        <row r="429">
          <cell r="D429">
            <v>25146</v>
          </cell>
          <cell r="E429">
            <v>25265548</v>
          </cell>
          <cell r="F429">
            <v>4453064</v>
          </cell>
          <cell r="G429">
            <v>45043.000347222223</v>
          </cell>
          <cell r="J429" t="str">
            <v>Do Thi Bich Lieu</v>
          </cell>
          <cell r="M429" t="str">
            <v>No</v>
          </cell>
          <cell r="O429" t="str">
            <v>05/Đã thanh toán 10/2023</v>
          </cell>
        </row>
        <row r="430">
          <cell r="D430">
            <v>25145</v>
          </cell>
          <cell r="E430">
            <v>20277772</v>
          </cell>
          <cell r="F430">
            <v>248408</v>
          </cell>
          <cell r="G430">
            <v>45043.000347222223</v>
          </cell>
          <cell r="J430" t="str">
            <v>Do Thi Bich Lieu</v>
          </cell>
          <cell r="M430" t="str">
            <v>No</v>
          </cell>
          <cell r="O430" t="str">
            <v>05/Đã thanh toán 10/2023</v>
          </cell>
        </row>
        <row r="431">
          <cell r="D431">
            <v>25246</v>
          </cell>
          <cell r="E431">
            <v>24311211</v>
          </cell>
          <cell r="F431">
            <v>2095544</v>
          </cell>
          <cell r="G431">
            <v>45044.000347222223</v>
          </cell>
          <cell r="J431" t="str">
            <v>Do Thi Bich Lieu</v>
          </cell>
          <cell r="M431" t="str">
            <v>No</v>
          </cell>
          <cell r="O431" t="str">
            <v>07/Đã thanh toán 10/2023</v>
          </cell>
        </row>
        <row r="432">
          <cell r="D432">
            <v>25242</v>
          </cell>
          <cell r="E432">
            <v>15043397</v>
          </cell>
          <cell r="F432">
            <v>2004728</v>
          </cell>
          <cell r="G432">
            <v>45044.000347222223</v>
          </cell>
          <cell r="J432" t="str">
            <v>Do Thi Bich Lieu</v>
          </cell>
          <cell r="M432" t="str">
            <v>No</v>
          </cell>
          <cell r="O432" t="str">
            <v>05/Đã thanh toán 10/2023</v>
          </cell>
        </row>
        <row r="433">
          <cell r="D433">
            <v>25225</v>
          </cell>
          <cell r="E433">
            <v>16429158</v>
          </cell>
          <cell r="F433">
            <v>2095544</v>
          </cell>
          <cell r="G433">
            <v>45044.000347222223</v>
          </cell>
          <cell r="J433" t="str">
            <v>Do Thi Bich Lieu</v>
          </cell>
          <cell r="M433" t="str">
            <v>No</v>
          </cell>
          <cell r="O433" t="str">
            <v>06/Đã thanh toán 12/2023</v>
          </cell>
        </row>
        <row r="434">
          <cell r="D434">
            <v>25258</v>
          </cell>
          <cell r="E434">
            <v>26393215</v>
          </cell>
          <cell r="F434">
            <v>778800</v>
          </cell>
          <cell r="G434">
            <v>45044.000347222223</v>
          </cell>
          <cell r="J434" t="str">
            <v>Do Thi Bich Lieu</v>
          </cell>
          <cell r="M434" t="str">
            <v>No</v>
          </cell>
          <cell r="O434" t="str">
            <v>06/Đã thanh toán 12/2023</v>
          </cell>
        </row>
        <row r="435">
          <cell r="D435">
            <v>25255</v>
          </cell>
          <cell r="E435">
            <v>26391786</v>
          </cell>
          <cell r="F435">
            <v>1557600</v>
          </cell>
          <cell r="G435">
            <v>45044.000347222223</v>
          </cell>
          <cell r="J435" t="str">
            <v>Do Thi Bich Lieu</v>
          </cell>
          <cell r="M435" t="str">
            <v>No</v>
          </cell>
          <cell r="O435" t="str">
            <v>06/Đã thanh toán 12/2023</v>
          </cell>
        </row>
        <row r="436">
          <cell r="D436">
            <v>25262</v>
          </cell>
          <cell r="E436">
            <v>13252274</v>
          </cell>
          <cell r="F436">
            <v>1221638</v>
          </cell>
          <cell r="G436">
            <v>45044.000347222223</v>
          </cell>
          <cell r="J436" t="str">
            <v>Do Thi Bich Lieu</v>
          </cell>
          <cell r="M436" t="str">
            <v>No</v>
          </cell>
          <cell r="O436" t="str">
            <v>06/Đã thanh toán 12/2023</v>
          </cell>
        </row>
        <row r="437">
          <cell r="D437">
            <v>25232</v>
          </cell>
          <cell r="E437">
            <v>14100190</v>
          </cell>
          <cell r="F437">
            <v>2931918</v>
          </cell>
          <cell r="G437">
            <v>45044.000347222223</v>
          </cell>
          <cell r="J437" t="str">
            <v>Do Thi Bich Lieu</v>
          </cell>
          <cell r="M437" t="str">
            <v>No</v>
          </cell>
          <cell r="O437" t="str">
            <v>05/Đã thanh toán 24/2023</v>
          </cell>
        </row>
        <row r="438">
          <cell r="D438">
            <v>25257</v>
          </cell>
          <cell r="E438">
            <v>14102213</v>
          </cell>
          <cell r="F438">
            <v>2667652</v>
          </cell>
          <cell r="G438">
            <v>45044.000347222223</v>
          </cell>
          <cell r="J438" t="str">
            <v>Do Thi Bich Lieu</v>
          </cell>
          <cell r="M438" t="str">
            <v>No</v>
          </cell>
          <cell r="O438" t="str">
            <v>06/Đã thanh toán 12/2023</v>
          </cell>
        </row>
        <row r="439">
          <cell r="D439">
            <v>25253</v>
          </cell>
          <cell r="E439">
            <v>26391148</v>
          </cell>
          <cell r="F439">
            <v>1324813</v>
          </cell>
          <cell r="G439">
            <v>45044.000347222223</v>
          </cell>
          <cell r="J439" t="str">
            <v>Do Thi Bich Lieu</v>
          </cell>
          <cell r="M439" t="str">
            <v>No</v>
          </cell>
          <cell r="O439" t="str">
            <v>06/Đã thanh toán 12/2023</v>
          </cell>
        </row>
        <row r="440">
          <cell r="D440">
            <v>25227</v>
          </cell>
          <cell r="E440">
            <v>20367862</v>
          </cell>
          <cell r="F440">
            <v>4744894</v>
          </cell>
          <cell r="G440">
            <v>45044.000347222223</v>
          </cell>
          <cell r="J440" t="str">
            <v>Do Thi Bich Lieu</v>
          </cell>
          <cell r="M440" t="str">
            <v>No</v>
          </cell>
          <cell r="O440" t="str">
            <v>06/Đã thanh toán 12/2023</v>
          </cell>
        </row>
        <row r="441">
          <cell r="D441">
            <v>25230</v>
          </cell>
          <cell r="E441">
            <v>28330711</v>
          </cell>
          <cell r="F441">
            <v>9034586</v>
          </cell>
          <cell r="G441">
            <v>45044.000347222223</v>
          </cell>
          <cell r="J441" t="str">
            <v>Do Thi Bich Lieu</v>
          </cell>
          <cell r="M441" t="str">
            <v>No</v>
          </cell>
          <cell r="O441" t="str">
            <v>06/Đã thanh toán 12/2023</v>
          </cell>
        </row>
        <row r="442">
          <cell r="D442">
            <v>25231</v>
          </cell>
          <cell r="E442">
            <v>11192367</v>
          </cell>
          <cell r="F442">
            <v>4334990</v>
          </cell>
          <cell r="G442">
            <v>45044.000347222223</v>
          </cell>
          <cell r="J442" t="str">
            <v>Do Thi Bich Lieu</v>
          </cell>
          <cell r="M442" t="str">
            <v>No</v>
          </cell>
          <cell r="O442" t="str">
            <v>06/Đã thanh toán 12/2023</v>
          </cell>
        </row>
        <row r="443">
          <cell r="D443">
            <v>25261</v>
          </cell>
          <cell r="E443">
            <v>26394958</v>
          </cell>
          <cell r="F443">
            <v>3557191</v>
          </cell>
          <cell r="G443">
            <v>45044.000347222223</v>
          </cell>
          <cell r="J443" t="str">
            <v>Do Thi Bich Lieu</v>
          </cell>
          <cell r="M443" t="str">
            <v>No</v>
          </cell>
          <cell r="O443" t="str">
            <v>06/Đã thanh toán 12/2023</v>
          </cell>
        </row>
        <row r="444">
          <cell r="D444">
            <v>25220</v>
          </cell>
          <cell r="E444">
            <v>10228155</v>
          </cell>
          <cell r="F444">
            <v>7788000</v>
          </cell>
          <cell r="G444">
            <v>45044.000347222223</v>
          </cell>
          <cell r="J444" t="str">
            <v>Do Thi Bich Lieu</v>
          </cell>
          <cell r="M444" t="str">
            <v>No</v>
          </cell>
          <cell r="O444" t="str">
            <v>06/Đã thanh toán 12/2023</v>
          </cell>
        </row>
        <row r="445">
          <cell r="D445">
            <v>25245</v>
          </cell>
          <cell r="E445">
            <v>16430473</v>
          </cell>
          <cell r="F445">
            <v>4495766</v>
          </cell>
          <cell r="G445">
            <v>45044.000347222223</v>
          </cell>
          <cell r="J445" t="str">
            <v>Do Thi Bich Lieu</v>
          </cell>
          <cell r="M445" t="str">
            <v>No</v>
          </cell>
          <cell r="O445" t="str">
            <v>06/Đã thanh toán 12/2023</v>
          </cell>
        </row>
        <row r="446">
          <cell r="D446">
            <v>25263</v>
          </cell>
          <cell r="E446">
            <v>13250154</v>
          </cell>
          <cell r="F446">
            <v>7009200</v>
          </cell>
          <cell r="G446">
            <v>45044.000347222223</v>
          </cell>
          <cell r="J446" t="str">
            <v>Do Thi Bich Lieu</v>
          </cell>
          <cell r="M446" t="str">
            <v>No</v>
          </cell>
          <cell r="O446" t="str">
            <v>06/Đã thanh toán 12/2023</v>
          </cell>
        </row>
        <row r="447">
          <cell r="D447">
            <v>25260</v>
          </cell>
          <cell r="E447">
            <v>14103665</v>
          </cell>
          <cell r="F447">
            <v>3222076</v>
          </cell>
          <cell r="G447">
            <v>45044.000347222223</v>
          </cell>
          <cell r="J447" t="str">
            <v>Do Thi Bich Lieu</v>
          </cell>
          <cell r="M447" t="str">
            <v>No</v>
          </cell>
          <cell r="O447" t="str">
            <v>06/Đã thanh toán 12/2023</v>
          </cell>
        </row>
        <row r="448">
          <cell r="D448">
            <v>25226</v>
          </cell>
          <cell r="E448">
            <v>17195217</v>
          </cell>
          <cell r="F448">
            <v>2468913</v>
          </cell>
          <cell r="G448">
            <v>45044.000347222223</v>
          </cell>
          <cell r="J448" t="str">
            <v>Do Thi Bich Lieu</v>
          </cell>
          <cell r="M448" t="str">
            <v>No</v>
          </cell>
          <cell r="O448" t="str">
            <v>06/Đã thanh toán 12/2023</v>
          </cell>
        </row>
        <row r="449">
          <cell r="D449">
            <v>25224</v>
          </cell>
          <cell r="E449">
            <v>16429120</v>
          </cell>
          <cell r="F449">
            <v>2336400</v>
          </cell>
          <cell r="G449">
            <v>45044.000347222223</v>
          </cell>
          <cell r="J449" t="str">
            <v>Do Thi Bich Lieu</v>
          </cell>
          <cell r="M449" t="str">
            <v>No</v>
          </cell>
          <cell r="O449" t="str">
            <v>06/Đã thanh toán 12/2023</v>
          </cell>
        </row>
        <row r="450">
          <cell r="D450">
            <v>25228</v>
          </cell>
          <cell r="E450">
            <v>24310643</v>
          </cell>
          <cell r="F450">
            <v>1557600</v>
          </cell>
          <cell r="G450">
            <v>45044.000347222223</v>
          </cell>
          <cell r="J450" t="str">
            <v>Do Thi Bich Lieu</v>
          </cell>
          <cell r="M450" t="str">
            <v>No</v>
          </cell>
          <cell r="O450" t="str">
            <v>06/Đã thanh toán 12/2023</v>
          </cell>
        </row>
        <row r="451">
          <cell r="D451">
            <v>25251</v>
          </cell>
          <cell r="E451">
            <v>25340068</v>
          </cell>
          <cell r="F451">
            <v>2095544</v>
          </cell>
          <cell r="G451">
            <v>45044.000347222223</v>
          </cell>
          <cell r="J451" t="str">
            <v>Do Thi Bich Lieu</v>
          </cell>
          <cell r="M451" t="str">
            <v>No</v>
          </cell>
          <cell r="O451" t="str">
            <v>06/Đã thanh toán 12/2023</v>
          </cell>
        </row>
        <row r="452">
          <cell r="D452">
            <v>25247</v>
          </cell>
          <cell r="E452">
            <v>24311486</v>
          </cell>
          <cell r="F452">
            <v>2837120</v>
          </cell>
          <cell r="G452">
            <v>45044.000347222223</v>
          </cell>
          <cell r="J452" t="str">
            <v>Do Thi Bich Lieu</v>
          </cell>
          <cell r="M452" t="str">
            <v>No</v>
          </cell>
          <cell r="O452" t="str">
            <v>06/Đã thanh toán 12/2023</v>
          </cell>
        </row>
        <row r="453">
          <cell r="D453">
            <v>25229</v>
          </cell>
          <cell r="E453">
            <v>28330662</v>
          </cell>
          <cell r="F453">
            <v>1958825</v>
          </cell>
          <cell r="G453">
            <v>45044.000347222223</v>
          </cell>
          <cell r="J453" t="str">
            <v>Do Thi Bich Lieu</v>
          </cell>
          <cell r="M453" t="str">
            <v>No</v>
          </cell>
          <cell r="O453" t="str">
            <v>06/Đã thanh toán 12/2023</v>
          </cell>
        </row>
        <row r="454">
          <cell r="D454">
            <v>25259</v>
          </cell>
          <cell r="E454">
            <v>13250873</v>
          </cell>
          <cell r="F454">
            <v>6941308</v>
          </cell>
          <cell r="G454">
            <v>45044.000347222223</v>
          </cell>
          <cell r="J454" t="str">
            <v>Do Thi Bich Lieu</v>
          </cell>
          <cell r="M454" t="str">
            <v>No</v>
          </cell>
          <cell r="O454" t="str">
            <v>06/Đã thanh toán 12/2023</v>
          </cell>
        </row>
        <row r="455">
          <cell r="D455">
            <v>25252</v>
          </cell>
          <cell r="E455">
            <v>21225613</v>
          </cell>
          <cell r="F455">
            <v>1551215</v>
          </cell>
          <cell r="G455">
            <v>45044.000347222223</v>
          </cell>
          <cell r="J455" t="str">
            <v>Do Thi Bich Lieu</v>
          </cell>
          <cell r="M455" t="str">
            <v>No</v>
          </cell>
          <cell r="O455" t="str">
            <v>06/Đã thanh toán 12/2023</v>
          </cell>
        </row>
        <row r="456">
          <cell r="D456">
            <v>25249</v>
          </cell>
          <cell r="E456">
            <v>27331131</v>
          </cell>
          <cell r="F456">
            <v>1418560</v>
          </cell>
          <cell r="G456">
            <v>45044.000347222223</v>
          </cell>
          <cell r="J456" t="str">
            <v>Do Thi Bich Lieu</v>
          </cell>
          <cell r="M456" t="str">
            <v>No</v>
          </cell>
          <cell r="O456" t="str">
            <v>06/Đã thanh toán 12/2023</v>
          </cell>
        </row>
        <row r="457">
          <cell r="D457">
            <v>25250</v>
          </cell>
          <cell r="E457">
            <v>15115730</v>
          </cell>
          <cell r="F457">
            <v>2443276</v>
          </cell>
          <cell r="G457">
            <v>45044.000347222223</v>
          </cell>
          <cell r="J457" t="str">
            <v>Do Thi Bich Lieu</v>
          </cell>
          <cell r="M457" t="str">
            <v>No</v>
          </cell>
          <cell r="O457" t="str">
            <v>06/Đã thanh toán 12/2023</v>
          </cell>
        </row>
        <row r="458">
          <cell r="D458">
            <v>25264</v>
          </cell>
          <cell r="E458">
            <v>90319563</v>
          </cell>
          <cell r="F458">
            <v>2117467</v>
          </cell>
          <cell r="G458">
            <v>45044.000347222223</v>
          </cell>
          <cell r="J458" t="str">
            <v>Do Thi Bich Lieu</v>
          </cell>
          <cell r="M458" t="str">
            <v>No</v>
          </cell>
          <cell r="O458" t="str">
            <v>06/Đã thanh toán 12/2023</v>
          </cell>
        </row>
        <row r="459">
          <cell r="D459">
            <v>25223</v>
          </cell>
          <cell r="E459">
            <v>18161462</v>
          </cell>
          <cell r="F459">
            <v>2336400</v>
          </cell>
          <cell r="G459">
            <v>45044.000347222223</v>
          </cell>
          <cell r="J459" t="str">
            <v>Do Thi Bich Lieu</v>
          </cell>
          <cell r="M459" t="str">
            <v>No</v>
          </cell>
          <cell r="O459" t="str">
            <v>06/Đã thanh toán 12/2023</v>
          </cell>
        </row>
        <row r="460">
          <cell r="D460">
            <v>25256</v>
          </cell>
          <cell r="E460">
            <v>26391721</v>
          </cell>
          <cell r="F460">
            <v>1941709</v>
          </cell>
          <cell r="G460">
            <v>45044.000347222223</v>
          </cell>
          <cell r="J460" t="str">
            <v>Do Thi Bich Lieu</v>
          </cell>
          <cell r="M460" t="str">
            <v>No</v>
          </cell>
          <cell r="O460" t="str">
            <v>06/Đã thanh toán 12/2023</v>
          </cell>
        </row>
        <row r="461">
          <cell r="D461">
            <v>25353</v>
          </cell>
          <cell r="E461">
            <v>13204346</v>
          </cell>
          <cell r="F461">
            <v>13222710</v>
          </cell>
          <cell r="G461">
            <v>45050.000347222223</v>
          </cell>
          <cell r="J461" t="str">
            <v>Do Thi Bich Lieu</v>
          </cell>
          <cell r="M461" t="str">
            <v>No</v>
          </cell>
          <cell r="O461" t="str">
            <v>05/Đã thanh toán 10/2023</v>
          </cell>
        </row>
        <row r="462">
          <cell r="D462">
            <v>25650</v>
          </cell>
          <cell r="E462">
            <v>18123159</v>
          </cell>
          <cell r="F462">
            <v>11165380</v>
          </cell>
          <cell r="G462">
            <v>45054.000347222223</v>
          </cell>
          <cell r="J462" t="str">
            <v>Do Thi Bich Lieu</v>
          </cell>
          <cell r="M462" t="str">
            <v>No</v>
          </cell>
          <cell r="O462" t="str">
            <v>05/Đã thanh toán 24/2023</v>
          </cell>
        </row>
        <row r="463">
          <cell r="D463">
            <v>25629</v>
          </cell>
          <cell r="E463">
            <v>16333081</v>
          </cell>
          <cell r="F463">
            <v>2226532</v>
          </cell>
          <cell r="G463">
            <v>45054.000347222223</v>
          </cell>
          <cell r="J463" t="str">
            <v>Do Thi Bich Lieu</v>
          </cell>
          <cell r="M463" t="str">
            <v>No</v>
          </cell>
          <cell r="O463" t="str">
            <v>05/Đã thanh toán 24/2023</v>
          </cell>
        </row>
        <row r="464">
          <cell r="D464">
            <v>25637</v>
          </cell>
          <cell r="E464">
            <v>14049209</v>
          </cell>
          <cell r="F464">
            <v>4319777</v>
          </cell>
          <cell r="G464">
            <v>45054.000347222223</v>
          </cell>
          <cell r="J464" t="str">
            <v>Do Thi Bich Lieu</v>
          </cell>
          <cell r="M464" t="str">
            <v>No</v>
          </cell>
          <cell r="O464" t="str">
            <v>05/Đã thanh toán 24/2023</v>
          </cell>
        </row>
        <row r="465">
          <cell r="D465">
            <v>25635</v>
          </cell>
          <cell r="E465">
            <v>14037412</v>
          </cell>
          <cell r="F465">
            <v>4723648</v>
          </cell>
          <cell r="G465">
            <v>45054.000347222223</v>
          </cell>
          <cell r="J465" t="str">
            <v>Do Thi Bich Lieu</v>
          </cell>
          <cell r="M465" t="str">
            <v>No</v>
          </cell>
          <cell r="O465" t="str">
            <v>05/Đã thanh toán 24/2023</v>
          </cell>
        </row>
        <row r="466">
          <cell r="D466">
            <v>25651</v>
          </cell>
          <cell r="E466">
            <v>15080920</v>
          </cell>
          <cell r="F466">
            <v>7350101</v>
          </cell>
          <cell r="G466">
            <v>45054.000347222223</v>
          </cell>
          <cell r="J466" t="str">
            <v>Do Thi Bich Lieu</v>
          </cell>
          <cell r="M466" t="str">
            <v>No</v>
          </cell>
          <cell r="O466" t="str">
            <v>05/Đã thanh toán 24/2023</v>
          </cell>
        </row>
        <row r="467">
          <cell r="D467">
            <v>25657</v>
          </cell>
          <cell r="E467">
            <v>14069880</v>
          </cell>
          <cell r="F467">
            <v>12038024</v>
          </cell>
          <cell r="G467">
            <v>45054.000347222223</v>
          </cell>
          <cell r="J467" t="str">
            <v>Do Thi Bich Lieu</v>
          </cell>
          <cell r="M467" t="str">
            <v>No</v>
          </cell>
          <cell r="O467" t="str">
            <v>05/Đã thanh toán 24/2023</v>
          </cell>
        </row>
        <row r="468">
          <cell r="D468">
            <v>25643</v>
          </cell>
          <cell r="E468">
            <v>50984121</v>
          </cell>
          <cell r="F468">
            <v>14445904</v>
          </cell>
          <cell r="G468">
            <v>45054.000347222223</v>
          </cell>
          <cell r="J468" t="str">
            <v>Do Thi Bich Lieu</v>
          </cell>
          <cell r="M468" t="str">
            <v>No</v>
          </cell>
          <cell r="O468" t="str">
            <v>05/Đã thanh toán 24/2023</v>
          </cell>
        </row>
        <row r="469">
          <cell r="D469">
            <v>25638</v>
          </cell>
          <cell r="E469">
            <v>14052983</v>
          </cell>
          <cell r="F469">
            <v>3321104</v>
          </cell>
          <cell r="G469">
            <v>45054.000347222223</v>
          </cell>
          <cell r="J469" t="str">
            <v>Do Thi Bich Lieu</v>
          </cell>
          <cell r="M469" t="str">
            <v>No</v>
          </cell>
          <cell r="O469" t="str">
            <v>05/Đã thanh toán 24/2023</v>
          </cell>
        </row>
        <row r="470">
          <cell r="D470">
            <v>25628</v>
          </cell>
          <cell r="E470">
            <v>28293930</v>
          </cell>
          <cell r="F470">
            <v>2076778</v>
          </cell>
          <cell r="G470">
            <v>45054.000347222223</v>
          </cell>
          <cell r="J470" t="str">
            <v>Do Thi Bich Lieu</v>
          </cell>
          <cell r="M470" t="str">
            <v>No</v>
          </cell>
          <cell r="O470" t="str">
            <v>05/Đã thanh toán 24/2023</v>
          </cell>
        </row>
        <row r="471">
          <cell r="D471">
            <v>25636</v>
          </cell>
          <cell r="E471">
            <v>14042643</v>
          </cell>
          <cell r="F471">
            <v>5765791</v>
          </cell>
          <cell r="G471">
            <v>45054.000347222223</v>
          </cell>
          <cell r="J471" t="str">
            <v>Do Thi Bich Lieu</v>
          </cell>
          <cell r="M471" t="str">
            <v>No</v>
          </cell>
          <cell r="O471" t="str">
            <v>05/Đã thanh toán 24/2023</v>
          </cell>
        </row>
        <row r="472">
          <cell r="D472">
            <v>25660</v>
          </cell>
          <cell r="E472">
            <v>26360918</v>
          </cell>
          <cell r="F472">
            <v>13690897</v>
          </cell>
          <cell r="G472">
            <v>45054.000347222223</v>
          </cell>
          <cell r="J472" t="str">
            <v>Do Thi Bich Lieu</v>
          </cell>
          <cell r="M472" t="str">
            <v>No</v>
          </cell>
          <cell r="O472" t="str">
            <v>05/Đã thanh toán 24/2023</v>
          </cell>
        </row>
        <row r="473">
          <cell r="D473">
            <v>25627</v>
          </cell>
          <cell r="E473">
            <v>11147300</v>
          </cell>
          <cell r="F473">
            <v>19286780</v>
          </cell>
          <cell r="G473">
            <v>45054.000347222223</v>
          </cell>
          <cell r="J473" t="str">
            <v>Do Thi Bich Lieu</v>
          </cell>
          <cell r="M473" t="str">
            <v>No</v>
          </cell>
          <cell r="O473" t="str">
            <v>05/Đã thanh toán 24/2023</v>
          </cell>
        </row>
        <row r="474">
          <cell r="D474">
            <v>25661</v>
          </cell>
          <cell r="E474">
            <v>13209920</v>
          </cell>
          <cell r="F474">
            <v>11181082</v>
          </cell>
          <cell r="G474">
            <v>45054.000347222223</v>
          </cell>
          <cell r="J474" t="str">
            <v>Do Thi Bich Lieu</v>
          </cell>
          <cell r="M474" t="str">
            <v>No</v>
          </cell>
          <cell r="O474" t="str">
            <v>05/Đã thanh toán 24/2023</v>
          </cell>
        </row>
        <row r="475">
          <cell r="D475">
            <v>25663</v>
          </cell>
          <cell r="E475">
            <v>26359891</v>
          </cell>
          <cell r="F475">
            <v>2610839</v>
          </cell>
          <cell r="G475">
            <v>45054.000347222223</v>
          </cell>
          <cell r="J475" t="str">
            <v>Do Thi Bich Lieu</v>
          </cell>
          <cell r="M475" t="str">
            <v>No</v>
          </cell>
          <cell r="O475" t="str">
            <v>05/Đã thanh toán 24/2023</v>
          </cell>
        </row>
        <row r="476">
          <cell r="D476">
            <v>25664</v>
          </cell>
          <cell r="E476">
            <v>14076654</v>
          </cell>
          <cell r="F476">
            <v>1374934</v>
          </cell>
          <cell r="G476">
            <v>45054.000347222223</v>
          </cell>
          <cell r="J476" t="str">
            <v>Do Thi Bich Lieu</v>
          </cell>
          <cell r="M476" t="str">
            <v>No</v>
          </cell>
          <cell r="O476" t="str">
            <v>05/Đã thanh toán 24/2023</v>
          </cell>
        </row>
        <row r="477">
          <cell r="D477">
            <v>25649</v>
          </cell>
          <cell r="E477">
            <v>16391750</v>
          </cell>
          <cell r="F477">
            <v>10571165</v>
          </cell>
          <cell r="G477">
            <v>45054.000347222223</v>
          </cell>
          <cell r="J477" t="str">
            <v>Do Thi Bich Lieu</v>
          </cell>
          <cell r="M477" t="str">
            <v>No</v>
          </cell>
          <cell r="O477" t="str">
            <v>05/Đã thanh toán 24/2023</v>
          </cell>
        </row>
        <row r="478">
          <cell r="D478">
            <v>25633</v>
          </cell>
          <cell r="E478">
            <v>90261713</v>
          </cell>
          <cell r="F478">
            <v>3326301</v>
          </cell>
          <cell r="G478">
            <v>45054.000347222223</v>
          </cell>
          <cell r="J478" t="str">
            <v>Do Thi Bich Lieu</v>
          </cell>
          <cell r="M478" t="str">
            <v>No</v>
          </cell>
          <cell r="O478" t="str">
            <v>05/Đã thanh toán 24/2023</v>
          </cell>
        </row>
        <row r="479">
          <cell r="D479">
            <v>25631</v>
          </cell>
          <cell r="E479">
            <v>18117255</v>
          </cell>
          <cell r="F479">
            <v>1038389</v>
          </cell>
          <cell r="G479">
            <v>45054.000347222223</v>
          </cell>
          <cell r="J479" t="str">
            <v>Do Thi Bich Lieu</v>
          </cell>
          <cell r="M479" t="str">
            <v>No</v>
          </cell>
          <cell r="O479" t="str">
            <v>05/Đã thanh toán 24/2023</v>
          </cell>
        </row>
        <row r="480">
          <cell r="D480">
            <v>25640</v>
          </cell>
          <cell r="E480">
            <v>17151843</v>
          </cell>
          <cell r="F480">
            <v>25494160</v>
          </cell>
          <cell r="G480">
            <v>45054.000347222223</v>
          </cell>
          <cell r="J480" t="str">
            <v>Do Thi Bich Lieu</v>
          </cell>
          <cell r="M480" t="str">
            <v>No</v>
          </cell>
          <cell r="O480" t="str">
            <v>05/Đã thanh toán 24/2023</v>
          </cell>
        </row>
        <row r="481">
          <cell r="D481">
            <v>25656</v>
          </cell>
          <cell r="E481">
            <v>13207268</v>
          </cell>
          <cell r="F481">
            <v>33175622</v>
          </cell>
          <cell r="G481">
            <v>45054.000347222223</v>
          </cell>
          <cell r="J481" t="str">
            <v>Do Thi Bich Lieu</v>
          </cell>
          <cell r="M481" t="str">
            <v>No</v>
          </cell>
          <cell r="O481" t="str">
            <v>05/Đã thanh toán 24/2023</v>
          </cell>
        </row>
        <row r="482">
          <cell r="D482">
            <v>25655</v>
          </cell>
          <cell r="E482">
            <v>13205002</v>
          </cell>
          <cell r="F482">
            <v>1325775</v>
          </cell>
          <cell r="G482">
            <v>45054.000347222223</v>
          </cell>
          <cell r="J482" t="str">
            <v>Do Thi Bich Lieu</v>
          </cell>
          <cell r="M482" t="str">
            <v>No</v>
          </cell>
          <cell r="O482" t="str">
            <v>05/Đã thanh toán 24/2023</v>
          </cell>
        </row>
        <row r="483">
          <cell r="D483">
            <v>25632</v>
          </cell>
          <cell r="E483">
            <v>13149857</v>
          </cell>
          <cell r="F483">
            <v>2226532</v>
          </cell>
          <cell r="G483">
            <v>45054.000347222223</v>
          </cell>
          <cell r="J483" t="str">
            <v>Do Thi Bich Lieu</v>
          </cell>
          <cell r="M483" t="str">
            <v>No</v>
          </cell>
          <cell r="O483" t="str">
            <v>05/Đã thanh toán 24/2023</v>
          </cell>
        </row>
        <row r="484">
          <cell r="D484">
            <v>25654</v>
          </cell>
          <cell r="E484">
            <v>14071199</v>
          </cell>
          <cell r="F484">
            <v>5191945</v>
          </cell>
          <cell r="G484">
            <v>45054.000347222223</v>
          </cell>
          <cell r="J484" t="str">
            <v>Do Thi Bich Lieu</v>
          </cell>
          <cell r="M484" t="str">
            <v>No</v>
          </cell>
          <cell r="O484" t="str">
            <v>05/Đã thanh toán 24/2023</v>
          </cell>
        </row>
        <row r="485">
          <cell r="D485">
            <v>25630</v>
          </cell>
          <cell r="E485">
            <v>22263799</v>
          </cell>
          <cell r="F485">
            <v>2226532</v>
          </cell>
          <cell r="G485">
            <v>45054.000347222223</v>
          </cell>
          <cell r="J485" t="str">
            <v>Do Thi Bich Lieu</v>
          </cell>
          <cell r="M485" t="str">
            <v>No</v>
          </cell>
          <cell r="O485" t="str">
            <v>05/Đã thanh toán 24/2023</v>
          </cell>
        </row>
        <row r="486">
          <cell r="D486">
            <v>25662</v>
          </cell>
          <cell r="E486">
            <v>16393469</v>
          </cell>
          <cell r="F486">
            <v>8468889</v>
          </cell>
          <cell r="G486">
            <v>45054.000347222223</v>
          </cell>
          <cell r="J486" t="str">
            <v>Do Thi Bich Lieu</v>
          </cell>
          <cell r="M486" t="str">
            <v>No</v>
          </cell>
          <cell r="O486" t="str">
            <v>05/Đã thanh toán 24/2023</v>
          </cell>
        </row>
        <row r="487">
          <cell r="D487">
            <v>25634</v>
          </cell>
          <cell r="E487">
            <v>14029821</v>
          </cell>
          <cell r="F487">
            <v>4660502</v>
          </cell>
          <cell r="G487">
            <v>45054.000347222223</v>
          </cell>
          <cell r="J487" t="str">
            <v>Do Thi Bich Lieu</v>
          </cell>
          <cell r="M487" t="str">
            <v>No</v>
          </cell>
          <cell r="O487" t="str">
            <v>05/Đã thanh toán 24/2023</v>
          </cell>
        </row>
        <row r="488">
          <cell r="D488">
            <v>25646</v>
          </cell>
          <cell r="E488">
            <v>20335101</v>
          </cell>
          <cell r="F488">
            <v>8306095</v>
          </cell>
          <cell r="G488">
            <v>45054.000347222223</v>
          </cell>
          <cell r="J488" t="str">
            <v>Do Thi Bich Lieu</v>
          </cell>
          <cell r="M488" t="str">
            <v>No</v>
          </cell>
          <cell r="O488" t="str">
            <v>05/Đã thanh toán 24/2023</v>
          </cell>
        </row>
        <row r="489">
          <cell r="D489">
            <v>25648</v>
          </cell>
          <cell r="E489">
            <v>16389594</v>
          </cell>
          <cell r="F489">
            <v>5191945</v>
          </cell>
          <cell r="G489">
            <v>45054.000347222223</v>
          </cell>
          <cell r="J489" t="str">
            <v>Do Thi Bich Lieu</v>
          </cell>
          <cell r="M489" t="str">
            <v>No</v>
          </cell>
          <cell r="O489" t="str">
            <v>05/Đã thanh toán 24/2023</v>
          </cell>
        </row>
        <row r="490">
          <cell r="D490">
            <v>25639</v>
          </cell>
          <cell r="E490">
            <v>14061825</v>
          </cell>
          <cell r="F490">
            <v>556633</v>
          </cell>
          <cell r="G490">
            <v>45054.000347222223</v>
          </cell>
          <cell r="J490" t="str">
            <v>Do Thi Bich Lieu</v>
          </cell>
          <cell r="M490" t="str">
            <v>No</v>
          </cell>
          <cell r="O490" t="str">
            <v>05/Đã thanh toán 24/2023</v>
          </cell>
        </row>
        <row r="491">
          <cell r="D491">
            <v>25644</v>
          </cell>
          <cell r="E491">
            <v>10177524</v>
          </cell>
          <cell r="F491">
            <v>4728328</v>
          </cell>
          <cell r="G491">
            <v>45054.000347222223</v>
          </cell>
          <cell r="J491" t="str">
            <v>Do Thi Bich Lieu</v>
          </cell>
          <cell r="M491" t="str">
            <v>No</v>
          </cell>
          <cell r="O491" t="str">
            <v>05/Đã thanh toán 24/2023</v>
          </cell>
        </row>
        <row r="492">
          <cell r="D492">
            <v>25642</v>
          </cell>
          <cell r="E492">
            <v>10176136</v>
          </cell>
          <cell r="F492">
            <v>4730649</v>
          </cell>
          <cell r="G492">
            <v>45054.000347222223</v>
          </cell>
          <cell r="J492" t="str">
            <v>Do Thi Bich Lieu</v>
          </cell>
          <cell r="M492" t="str">
            <v>No</v>
          </cell>
          <cell r="O492" t="str">
            <v>05/Đã thanh toán 24/2023</v>
          </cell>
        </row>
        <row r="493">
          <cell r="D493">
            <v>25641</v>
          </cell>
          <cell r="E493">
            <v>19353021</v>
          </cell>
          <cell r="F493">
            <v>1038389</v>
          </cell>
          <cell r="G493">
            <v>45054.000347222223</v>
          </cell>
          <cell r="J493" t="str">
            <v>Do Thi Bich Lieu</v>
          </cell>
          <cell r="M493" t="str">
            <v>No</v>
          </cell>
          <cell r="O493" t="str">
            <v>05/Đã thanh toán 24/2023</v>
          </cell>
        </row>
        <row r="494">
          <cell r="D494">
            <v>25653</v>
          </cell>
          <cell r="E494">
            <v>18123935</v>
          </cell>
          <cell r="F494">
            <v>5473677</v>
          </cell>
          <cell r="G494">
            <v>45054.000347222223</v>
          </cell>
          <cell r="J494" t="str">
            <v>Do Thi Bich Lieu</v>
          </cell>
          <cell r="M494" t="str">
            <v>No</v>
          </cell>
          <cell r="O494" t="str">
            <v>05/Đã thanh toán 24/2023</v>
          </cell>
        </row>
        <row r="495">
          <cell r="D495">
            <v>25645</v>
          </cell>
          <cell r="E495">
            <v>10179448</v>
          </cell>
          <cell r="F495">
            <v>10383890</v>
          </cell>
          <cell r="G495">
            <v>45054.000347222223</v>
          </cell>
          <cell r="J495" t="str">
            <v>Do Thi Bich Lieu</v>
          </cell>
          <cell r="M495" t="str">
            <v>No</v>
          </cell>
          <cell r="O495" t="str">
            <v>05/Đã thanh toán 24/2023</v>
          </cell>
        </row>
        <row r="496">
          <cell r="D496">
            <v>25658</v>
          </cell>
          <cell r="E496">
            <v>26359222</v>
          </cell>
          <cell r="F496">
            <v>14591115</v>
          </cell>
          <cell r="G496">
            <v>45054.000347222223</v>
          </cell>
          <cell r="J496" t="str">
            <v>Do Thi Bich Lieu</v>
          </cell>
          <cell r="M496" t="str">
            <v>No</v>
          </cell>
          <cell r="O496" t="str">
            <v>05/Đã thanh toán 24/2023</v>
          </cell>
        </row>
        <row r="497">
          <cell r="D497">
            <v>25647</v>
          </cell>
          <cell r="E497">
            <v>22308735</v>
          </cell>
          <cell r="F497">
            <v>18658640</v>
          </cell>
          <cell r="G497">
            <v>45054.000347222223</v>
          </cell>
          <cell r="J497" t="str">
            <v>Do Thi Bich Lieu</v>
          </cell>
          <cell r="M497" t="str">
            <v>No</v>
          </cell>
          <cell r="O497" t="str">
            <v>05/Đã thanh toán 24/2023</v>
          </cell>
        </row>
        <row r="498">
          <cell r="D498">
            <v>28140</v>
          </cell>
          <cell r="E498">
            <v>10183289</v>
          </cell>
          <cell r="F498">
            <v>36449300</v>
          </cell>
          <cell r="G498">
            <v>45058.000347222223</v>
          </cell>
          <cell r="J498" t="str">
            <v>Do Thi Bich Lieu</v>
          </cell>
          <cell r="M498" t="str">
            <v>No</v>
          </cell>
          <cell r="O498" t="str">
            <v>05/Đã thanh toán 24/2023</v>
          </cell>
        </row>
        <row r="499">
          <cell r="D499">
            <v>28139</v>
          </cell>
          <cell r="E499">
            <v>14068906</v>
          </cell>
          <cell r="F499">
            <v>70060024</v>
          </cell>
          <cell r="G499">
            <v>45058.000347222223</v>
          </cell>
          <cell r="J499" t="str">
            <v>Do Thi Bich Lieu</v>
          </cell>
          <cell r="M499" t="str">
            <v>No</v>
          </cell>
          <cell r="O499" t="str">
            <v>05/Đã thanh toán 24/2023</v>
          </cell>
        </row>
        <row r="500">
          <cell r="D500">
            <v>28278</v>
          </cell>
          <cell r="E500">
            <v>90323119</v>
          </cell>
          <cell r="F500">
            <v>1221638</v>
          </cell>
          <cell r="G500">
            <v>45059.000347222223</v>
          </cell>
          <cell r="J500" t="str">
            <v>Do Thi Bich Lieu</v>
          </cell>
          <cell r="M500" t="str">
            <v>No</v>
          </cell>
          <cell r="O500" t="str">
            <v>06/Đã thanh toán 12/2023</v>
          </cell>
        </row>
        <row r="501">
          <cell r="D501">
            <v>28271</v>
          </cell>
          <cell r="E501">
            <v>20373305</v>
          </cell>
          <cell r="F501">
            <v>2095544</v>
          </cell>
          <cell r="G501">
            <v>45059.000347222223</v>
          </cell>
          <cell r="J501" t="str">
            <v>Do Thi Bich Lieu</v>
          </cell>
          <cell r="M501" t="str">
            <v>No</v>
          </cell>
          <cell r="O501" t="str">
            <v>06/Đã thanh toán 26/2023</v>
          </cell>
        </row>
        <row r="502">
          <cell r="D502">
            <v>28277</v>
          </cell>
          <cell r="E502">
            <v>13255443</v>
          </cell>
          <cell r="F502">
            <v>1954612</v>
          </cell>
          <cell r="G502">
            <v>45059.000347222223</v>
          </cell>
          <cell r="J502" t="str">
            <v>Do Thi Bich Lieu</v>
          </cell>
          <cell r="M502" t="str">
            <v>No</v>
          </cell>
          <cell r="O502" t="str">
            <v>06/Đã thanh toán 12/2023</v>
          </cell>
        </row>
        <row r="503">
          <cell r="D503">
            <v>28256</v>
          </cell>
          <cell r="E503">
            <v>10234016</v>
          </cell>
          <cell r="F503">
            <v>4674120</v>
          </cell>
          <cell r="G503">
            <v>45059.000347222223</v>
          </cell>
          <cell r="J503" t="str">
            <v>Do Thi Bich Lieu</v>
          </cell>
          <cell r="M503" t="str">
            <v>No</v>
          </cell>
          <cell r="O503" t="str">
            <v>06/Đã thanh toán 12/2023</v>
          </cell>
        </row>
        <row r="504">
          <cell r="D504">
            <v>28274</v>
          </cell>
          <cell r="E504">
            <v>15120731</v>
          </cell>
          <cell r="F504">
            <v>3234033</v>
          </cell>
          <cell r="G504">
            <v>45059.000347222223</v>
          </cell>
          <cell r="J504" t="str">
            <v>Do Thi Bich Lieu</v>
          </cell>
          <cell r="M504" t="str">
            <v>No</v>
          </cell>
          <cell r="O504" t="str">
            <v>06/Đã thanh toán 26/2023</v>
          </cell>
        </row>
        <row r="505">
          <cell r="D505">
            <v>28249</v>
          </cell>
          <cell r="E505">
            <v>17198705</v>
          </cell>
          <cell r="F505">
            <v>2205947</v>
          </cell>
          <cell r="G505">
            <v>45059.000347222223</v>
          </cell>
          <cell r="J505" t="str">
            <v>Do Thi Bich Lieu</v>
          </cell>
          <cell r="M505" t="str">
            <v>No</v>
          </cell>
          <cell r="O505" t="str">
            <v>06/Đã thanh toán 12/2023</v>
          </cell>
        </row>
        <row r="506">
          <cell r="D506">
            <v>28275</v>
          </cell>
          <cell r="E506">
            <v>18169555</v>
          </cell>
          <cell r="F506">
            <v>7721813</v>
          </cell>
          <cell r="G506">
            <v>45059.000347222223</v>
          </cell>
          <cell r="J506" t="str">
            <v>Do Thi Bich Lieu</v>
          </cell>
          <cell r="M506" t="str">
            <v>No</v>
          </cell>
          <cell r="O506" t="str">
            <v>06/Đã thanh toán 26/2023</v>
          </cell>
        </row>
        <row r="507">
          <cell r="D507">
            <v>28261</v>
          </cell>
          <cell r="E507">
            <v>23219022</v>
          </cell>
          <cell r="F507">
            <v>1551215</v>
          </cell>
          <cell r="G507">
            <v>45059.000347222223</v>
          </cell>
          <cell r="J507" t="str">
            <v>Do Thi Bich Lieu</v>
          </cell>
          <cell r="M507" t="str">
            <v>No</v>
          </cell>
          <cell r="O507" t="str">
            <v>06/Đã thanh toán 26/2023</v>
          </cell>
        </row>
        <row r="508">
          <cell r="D508">
            <v>28257</v>
          </cell>
          <cell r="E508">
            <v>11197866</v>
          </cell>
          <cell r="F508">
            <v>3909224</v>
          </cell>
          <cell r="G508">
            <v>45059.000347222223</v>
          </cell>
          <cell r="J508" t="str">
            <v>Do Thi Bich Lieu</v>
          </cell>
          <cell r="M508" t="str">
            <v>No</v>
          </cell>
          <cell r="O508" t="str">
            <v>06/Đã thanh toán 26/2023</v>
          </cell>
        </row>
        <row r="509">
          <cell r="D509">
            <v>28254</v>
          </cell>
          <cell r="E509">
            <v>29173686</v>
          </cell>
          <cell r="F509">
            <v>2619452</v>
          </cell>
          <cell r="G509">
            <v>45059.000347222223</v>
          </cell>
          <cell r="J509" t="str">
            <v>Do Thi Bich Lieu</v>
          </cell>
          <cell r="M509" t="str">
            <v>No</v>
          </cell>
          <cell r="O509" t="str">
            <v>06/Đã thanh toán 12/2023</v>
          </cell>
        </row>
        <row r="510">
          <cell r="D510">
            <v>28263</v>
          </cell>
          <cell r="E510">
            <v>16434733</v>
          </cell>
          <cell r="F510">
            <v>4744894</v>
          </cell>
          <cell r="G510">
            <v>45059.000347222223</v>
          </cell>
          <cell r="J510" t="str">
            <v>Do Thi Bich Lieu</v>
          </cell>
          <cell r="M510" t="str">
            <v>No</v>
          </cell>
          <cell r="O510" t="str">
            <v>06/Đã thanh toán 26/2023</v>
          </cell>
        </row>
        <row r="511">
          <cell r="D511">
            <v>28245</v>
          </cell>
          <cell r="E511">
            <v>16433164</v>
          </cell>
          <cell r="F511">
            <v>2933992</v>
          </cell>
          <cell r="G511">
            <v>45059.000347222223</v>
          </cell>
          <cell r="J511" t="str">
            <v>Do Thi Bich Lieu</v>
          </cell>
          <cell r="M511" t="str">
            <v>No</v>
          </cell>
          <cell r="O511" t="str">
            <v>06/Đã thanh toán 26/2023</v>
          </cell>
        </row>
        <row r="512">
          <cell r="D512">
            <v>28242</v>
          </cell>
          <cell r="E512">
            <v>29172360</v>
          </cell>
          <cell r="F512">
            <v>276007</v>
          </cell>
          <cell r="G512">
            <v>45059.000347222223</v>
          </cell>
          <cell r="J512" t="str">
            <v>Do Thi Bich Lieu</v>
          </cell>
          <cell r="M512" t="str">
            <v>No</v>
          </cell>
          <cell r="O512" t="str">
            <v>06/Đã thanh toán 12/2023</v>
          </cell>
        </row>
        <row r="513">
          <cell r="D513">
            <v>28244</v>
          </cell>
          <cell r="E513">
            <v>19393403</v>
          </cell>
          <cell r="F513">
            <v>623040</v>
          </cell>
          <cell r="G513">
            <v>45059.000347222223</v>
          </cell>
          <cell r="J513" t="str">
            <v>Do Thi Bich Lieu</v>
          </cell>
          <cell r="M513" t="str">
            <v>No</v>
          </cell>
          <cell r="O513" t="str">
            <v>06/Đã thanh toán 12/2023</v>
          </cell>
        </row>
        <row r="514">
          <cell r="D514">
            <v>28276</v>
          </cell>
          <cell r="E514">
            <v>14107421</v>
          </cell>
          <cell r="F514">
            <v>2931918</v>
          </cell>
          <cell r="G514">
            <v>45059.000347222223</v>
          </cell>
          <cell r="J514" t="str">
            <v>Do Thi Bich Lieu</v>
          </cell>
          <cell r="M514" t="str">
            <v>No</v>
          </cell>
          <cell r="O514" t="str">
            <v>06/Đã thanh toán 12/2023</v>
          </cell>
        </row>
        <row r="515">
          <cell r="D515">
            <v>28272</v>
          </cell>
          <cell r="E515">
            <v>22343678</v>
          </cell>
          <cell r="F515">
            <v>2336400</v>
          </cell>
          <cell r="G515">
            <v>45059.000347222223</v>
          </cell>
          <cell r="J515" t="str">
            <v>Do Thi Bich Lieu</v>
          </cell>
          <cell r="M515" t="str">
            <v>No</v>
          </cell>
          <cell r="O515" t="str">
            <v>06/Đã thanh toán 26/2023</v>
          </cell>
        </row>
        <row r="516">
          <cell r="D516">
            <v>28253</v>
          </cell>
          <cell r="E516">
            <v>10231436</v>
          </cell>
          <cell r="F516">
            <v>9345600</v>
          </cell>
          <cell r="G516">
            <v>45059.000347222223</v>
          </cell>
          <cell r="J516" t="str">
            <v>Do Thi Bich Lieu</v>
          </cell>
          <cell r="M516" t="str">
            <v>No</v>
          </cell>
          <cell r="O516" t="str">
            <v>06/Đã thanh toán 12/2023</v>
          </cell>
        </row>
        <row r="517">
          <cell r="D517">
            <v>28252</v>
          </cell>
          <cell r="E517">
            <v>10230526</v>
          </cell>
          <cell r="F517">
            <v>7712249</v>
          </cell>
          <cell r="G517">
            <v>45059.000347222223</v>
          </cell>
          <cell r="J517" t="str">
            <v>Do Thi Bich Lieu</v>
          </cell>
          <cell r="M517" t="str">
            <v>No</v>
          </cell>
          <cell r="O517" t="str">
            <v>06/Đã thanh toán 12/2023</v>
          </cell>
        </row>
        <row r="518">
          <cell r="D518">
            <v>28267</v>
          </cell>
          <cell r="E518">
            <v>12157014</v>
          </cell>
          <cell r="F518">
            <v>4886530</v>
          </cell>
          <cell r="G518">
            <v>45059.000347222223</v>
          </cell>
          <cell r="J518" t="str">
            <v>Do Thi Bich Lieu</v>
          </cell>
          <cell r="M518" t="str">
            <v>No</v>
          </cell>
          <cell r="O518" t="str">
            <v>06/Đã thanh toán 26/2023</v>
          </cell>
        </row>
        <row r="519">
          <cell r="D519">
            <v>28243</v>
          </cell>
          <cell r="E519">
            <v>19393307</v>
          </cell>
          <cell r="F519">
            <v>3234033</v>
          </cell>
          <cell r="G519">
            <v>45059.000347222223</v>
          </cell>
          <cell r="J519" t="str">
            <v>Do Thi Bich Lieu</v>
          </cell>
          <cell r="M519" t="str">
            <v>No</v>
          </cell>
          <cell r="O519" t="str">
            <v>06/Đã thanh toán 12/2023</v>
          </cell>
        </row>
        <row r="520">
          <cell r="D520">
            <v>28259</v>
          </cell>
          <cell r="E520">
            <v>11198197</v>
          </cell>
          <cell r="F520">
            <v>4282102</v>
          </cell>
          <cell r="G520">
            <v>45059.000347222223</v>
          </cell>
          <cell r="J520" t="str">
            <v>Do Thi Bich Lieu</v>
          </cell>
          <cell r="M520" t="str">
            <v>No</v>
          </cell>
          <cell r="O520" t="str">
            <v>06/Đã thanh toán 26/2023</v>
          </cell>
        </row>
        <row r="521">
          <cell r="D521">
            <v>28269</v>
          </cell>
          <cell r="E521">
            <v>16435456</v>
          </cell>
          <cell r="F521">
            <v>1954612</v>
          </cell>
          <cell r="G521">
            <v>45059.000347222223</v>
          </cell>
          <cell r="J521" t="str">
            <v>Do Thi Bich Lieu</v>
          </cell>
          <cell r="M521" t="str">
            <v>No</v>
          </cell>
          <cell r="O521" t="str">
            <v>06/Đã thanh toán 26/2023</v>
          </cell>
        </row>
        <row r="522">
          <cell r="D522">
            <v>28246</v>
          </cell>
          <cell r="E522">
            <v>20370361</v>
          </cell>
          <cell r="F522">
            <v>3391017</v>
          </cell>
          <cell r="G522">
            <v>45059.000347222223</v>
          </cell>
          <cell r="J522" t="str">
            <v>Do Thi Bich Lieu</v>
          </cell>
          <cell r="M522" t="str">
            <v>No</v>
          </cell>
          <cell r="O522" t="str">
            <v>06/Đã thanh toán 12/2023</v>
          </cell>
        </row>
        <row r="523">
          <cell r="D523">
            <v>28264</v>
          </cell>
          <cell r="E523">
            <v>22346700</v>
          </cell>
          <cell r="F523">
            <v>2950660</v>
          </cell>
          <cell r="G523">
            <v>45059.000347222223</v>
          </cell>
          <cell r="J523" t="str">
            <v>Do Thi Bich Lieu</v>
          </cell>
          <cell r="M523" t="str">
            <v>No</v>
          </cell>
          <cell r="O523" t="str">
            <v>06/Đã thanh toán 26/2023</v>
          </cell>
        </row>
        <row r="524">
          <cell r="D524">
            <v>28260</v>
          </cell>
          <cell r="E524">
            <v>19396177</v>
          </cell>
          <cell r="F524">
            <v>977306</v>
          </cell>
          <cell r="G524">
            <v>45059.000347222223</v>
          </cell>
          <cell r="J524" t="str">
            <v>Do Thi Bich Lieu</v>
          </cell>
          <cell r="M524" t="str">
            <v>No</v>
          </cell>
          <cell r="O524" t="str">
            <v>06/Đã thanh toán 26/2023</v>
          </cell>
        </row>
        <row r="525">
          <cell r="D525">
            <v>28251</v>
          </cell>
          <cell r="E525">
            <v>10229295</v>
          </cell>
          <cell r="F525">
            <v>2095544</v>
          </cell>
          <cell r="G525">
            <v>45059.000347222223</v>
          </cell>
          <cell r="J525" t="str">
            <v>Do Thi Bich Lieu</v>
          </cell>
          <cell r="M525" t="str">
            <v>No</v>
          </cell>
          <cell r="O525" t="str">
            <v>06/Đã thanh toán 12/2023</v>
          </cell>
        </row>
        <row r="526">
          <cell r="D526">
            <v>28250</v>
          </cell>
          <cell r="E526">
            <v>25341759</v>
          </cell>
          <cell r="F526">
            <v>6246405</v>
          </cell>
          <cell r="G526">
            <v>45059.000347222223</v>
          </cell>
          <cell r="J526" t="str">
            <v>Do Thi Bich Lieu</v>
          </cell>
          <cell r="M526" t="str">
            <v>No</v>
          </cell>
          <cell r="O526" t="str">
            <v>06/Đã thanh toán 12/2023</v>
          </cell>
        </row>
        <row r="527">
          <cell r="D527">
            <v>28248</v>
          </cell>
          <cell r="E527">
            <v>15118282</v>
          </cell>
          <cell r="F527">
            <v>1253313</v>
          </cell>
          <cell r="G527">
            <v>45059.000347222223</v>
          </cell>
          <cell r="J527" t="str">
            <v>Do Thi Bich Lieu</v>
          </cell>
          <cell r="M527" t="str">
            <v>No</v>
          </cell>
          <cell r="O527" t="str">
            <v>06/Đã thanh toán 12/2023</v>
          </cell>
        </row>
        <row r="528">
          <cell r="D528">
            <v>28255</v>
          </cell>
          <cell r="E528">
            <v>10233736</v>
          </cell>
          <cell r="F528">
            <v>2095544</v>
          </cell>
          <cell r="G528">
            <v>45059.000347222223</v>
          </cell>
          <cell r="J528" t="str">
            <v>Do Thi Bich Lieu</v>
          </cell>
          <cell r="M528" t="str">
            <v>No</v>
          </cell>
          <cell r="O528" t="str">
            <v>06/Đã thanh toán 12/2023</v>
          </cell>
        </row>
        <row r="529">
          <cell r="D529">
            <v>28258</v>
          </cell>
          <cell r="E529">
            <v>11197928</v>
          </cell>
          <cell r="F529">
            <v>2095544</v>
          </cell>
          <cell r="G529">
            <v>45059.000347222223</v>
          </cell>
          <cell r="J529" t="str">
            <v>Do Thi Bich Lieu</v>
          </cell>
          <cell r="M529" t="str">
            <v>No</v>
          </cell>
          <cell r="O529" t="str">
            <v>06/Đã thanh toán 26/2023</v>
          </cell>
        </row>
        <row r="530">
          <cell r="D530">
            <v>28266</v>
          </cell>
          <cell r="E530">
            <v>25343619</v>
          </cell>
          <cell r="F530">
            <v>6092977</v>
          </cell>
          <cell r="G530">
            <v>45059.000347222223</v>
          </cell>
          <cell r="J530" t="str">
            <v>Do Thi Bich Lieu</v>
          </cell>
          <cell r="M530" t="str">
            <v>No</v>
          </cell>
          <cell r="O530" t="str">
            <v>06/Đã thanh toán 26/2023</v>
          </cell>
        </row>
        <row r="531">
          <cell r="D531">
            <v>28265</v>
          </cell>
          <cell r="E531">
            <v>17202067</v>
          </cell>
          <cell r="F531">
            <v>2703191</v>
          </cell>
          <cell r="G531">
            <v>45059.000347222223</v>
          </cell>
          <cell r="J531" t="str">
            <v>Do Thi Bich Lieu</v>
          </cell>
          <cell r="M531" t="str">
            <v>No</v>
          </cell>
          <cell r="O531" t="str">
            <v>06/Đã thanh toán 26/2023</v>
          </cell>
        </row>
        <row r="532">
          <cell r="D532">
            <v>28262</v>
          </cell>
          <cell r="E532">
            <v>16434624</v>
          </cell>
          <cell r="F532">
            <v>3072850</v>
          </cell>
          <cell r="G532">
            <v>45059.000347222223</v>
          </cell>
          <cell r="J532" t="str">
            <v>Do Thi Bich Lieu</v>
          </cell>
          <cell r="M532" t="str">
            <v>No</v>
          </cell>
          <cell r="O532" t="str">
            <v>06/Đã thanh toán 26/2023</v>
          </cell>
        </row>
        <row r="533">
          <cell r="D533">
            <v>28273</v>
          </cell>
          <cell r="E533">
            <v>15120466</v>
          </cell>
          <cell r="F533">
            <v>1954612</v>
          </cell>
          <cell r="G533">
            <v>45059.000347222223</v>
          </cell>
          <cell r="J533" t="str">
            <v>Do Thi Bich Lieu</v>
          </cell>
          <cell r="M533" t="str">
            <v>No</v>
          </cell>
          <cell r="O533" t="str">
            <v>06/Đã thanh toán 26/2023</v>
          </cell>
        </row>
        <row r="534">
          <cell r="D534">
            <v>28247</v>
          </cell>
          <cell r="E534">
            <v>20371268</v>
          </cell>
          <cell r="F534">
            <v>1253313</v>
          </cell>
          <cell r="G534">
            <v>45059.000347222223</v>
          </cell>
          <cell r="J534" t="str">
            <v>Do Thi Bich Lieu</v>
          </cell>
          <cell r="M534" t="str">
            <v>No</v>
          </cell>
          <cell r="O534" t="str">
            <v>06/Đã thanh toán 12/2023</v>
          </cell>
        </row>
        <row r="535">
          <cell r="D535">
            <v>28268</v>
          </cell>
          <cell r="E535">
            <v>12157285</v>
          </cell>
          <cell r="F535">
            <v>998250</v>
          </cell>
          <cell r="G535">
            <v>45059.000347222223</v>
          </cell>
          <cell r="J535" t="str">
            <v>Do Thi Bich Lieu</v>
          </cell>
          <cell r="M535" t="str">
            <v>No</v>
          </cell>
          <cell r="O535" t="str">
            <v>06/Đã thanh toán 26/2023</v>
          </cell>
        </row>
        <row r="536">
          <cell r="D536">
            <v>28270</v>
          </cell>
          <cell r="E536">
            <v>16435752</v>
          </cell>
          <cell r="F536">
            <v>1615482</v>
          </cell>
          <cell r="G536">
            <v>45059.000347222223</v>
          </cell>
          <cell r="J536" t="str">
            <v>Do Thi Bich Lieu</v>
          </cell>
          <cell r="M536" t="str">
            <v>No</v>
          </cell>
          <cell r="O536" t="str">
            <v>06/Đã thanh toán 26/2023</v>
          </cell>
        </row>
        <row r="537">
          <cell r="D537">
            <v>29219</v>
          </cell>
          <cell r="E537">
            <v>12151469</v>
          </cell>
          <cell r="F537">
            <v>6037361</v>
          </cell>
          <cell r="G537">
            <v>45063.000347222223</v>
          </cell>
          <cell r="J537" t="str">
            <v>Do Thi Bich Lieu</v>
          </cell>
          <cell r="M537" t="str">
            <v>No</v>
          </cell>
          <cell r="O537" t="str">
            <v>06/Đã thanh toán 12/2023</v>
          </cell>
        </row>
        <row r="538">
          <cell r="D538">
            <v>29800</v>
          </cell>
          <cell r="E538">
            <v>13258249</v>
          </cell>
          <cell r="F538">
            <v>4050156</v>
          </cell>
          <cell r="G538">
            <v>45065.000347222223</v>
          </cell>
          <cell r="J538" t="str">
            <v>Do Thi Bich Lieu</v>
          </cell>
          <cell r="M538" t="str">
            <v>No</v>
          </cell>
          <cell r="O538" t="str">
            <v>06/Đã thanh toán 26/2023</v>
          </cell>
        </row>
        <row r="539">
          <cell r="D539">
            <v>29798</v>
          </cell>
          <cell r="E539">
            <v>14107909</v>
          </cell>
          <cell r="F539">
            <v>778800</v>
          </cell>
          <cell r="G539">
            <v>45065.000347222223</v>
          </cell>
          <cell r="J539" t="str">
            <v>Do Thi Bich Lieu</v>
          </cell>
          <cell r="M539" t="str">
            <v>No</v>
          </cell>
          <cell r="O539" t="str">
            <v>06/Đã thanh toán 26/2023</v>
          </cell>
        </row>
        <row r="540">
          <cell r="D540">
            <v>29799</v>
          </cell>
          <cell r="E540">
            <v>26400018</v>
          </cell>
          <cell r="F540">
            <v>1615482</v>
          </cell>
          <cell r="G540">
            <v>45065.000347222223</v>
          </cell>
          <cell r="J540" t="str">
            <v>Do Thi Bich Lieu</v>
          </cell>
          <cell r="M540" t="str">
            <v>No</v>
          </cell>
          <cell r="O540" t="str">
            <v>06/Đã thanh toán 26/2023</v>
          </cell>
        </row>
        <row r="541">
          <cell r="D541">
            <v>29801</v>
          </cell>
          <cell r="E541">
            <v>14109503</v>
          </cell>
          <cell r="F541">
            <v>203239</v>
          </cell>
          <cell r="G541">
            <v>45065.000347222223</v>
          </cell>
          <cell r="J541" t="str">
            <v>Do Thi Bich Lieu</v>
          </cell>
          <cell r="M541" t="str">
            <v>No</v>
          </cell>
          <cell r="O541" t="str">
            <v>06/Đã thanh toán 26/2023</v>
          </cell>
        </row>
        <row r="542">
          <cell r="D542">
            <v>29774</v>
          </cell>
          <cell r="E542">
            <v>27337015</v>
          </cell>
          <cell r="F542">
            <v>3234033</v>
          </cell>
          <cell r="G542">
            <v>45065.000347222223</v>
          </cell>
          <cell r="J542" t="str">
            <v>Do Thi Bich Lieu</v>
          </cell>
          <cell r="M542" t="str">
            <v>No</v>
          </cell>
          <cell r="O542" t="str">
            <v>06/Đã thanh toán 26/2023</v>
          </cell>
        </row>
        <row r="543">
          <cell r="D543">
            <v>29781</v>
          </cell>
          <cell r="E543">
            <v>17204149</v>
          </cell>
          <cell r="F543">
            <v>3596758</v>
          </cell>
          <cell r="G543">
            <v>45065.000347222223</v>
          </cell>
          <cell r="J543" t="str">
            <v>Do Thi Bich Lieu</v>
          </cell>
          <cell r="M543" t="str">
            <v>No</v>
          </cell>
          <cell r="O543" t="str">
            <v>06/Đã thanh toán 26/2023</v>
          </cell>
        </row>
        <row r="544">
          <cell r="D544">
            <v>29770</v>
          </cell>
          <cell r="E544">
            <v>10237078</v>
          </cell>
          <cell r="F544">
            <v>5027462</v>
          </cell>
          <cell r="G544">
            <v>45065.000347222223</v>
          </cell>
          <cell r="J544" t="str">
            <v>Do Thi Bich Lieu</v>
          </cell>
          <cell r="M544" t="str">
            <v>No</v>
          </cell>
          <cell r="O544" t="str">
            <v>06/Đã thanh toán 26/2023</v>
          </cell>
        </row>
        <row r="545">
          <cell r="D545">
            <v>29769</v>
          </cell>
          <cell r="E545">
            <v>10237358</v>
          </cell>
          <cell r="F545">
            <v>6899855</v>
          </cell>
          <cell r="G545">
            <v>45065.000347222223</v>
          </cell>
          <cell r="J545" t="str">
            <v>Do Thi Bich Lieu</v>
          </cell>
          <cell r="M545" t="str">
            <v>No</v>
          </cell>
          <cell r="O545" t="str">
            <v>06/Đã thanh toán 26/2023</v>
          </cell>
        </row>
        <row r="546">
          <cell r="D546">
            <v>29786</v>
          </cell>
          <cell r="E546">
            <v>12160141</v>
          </cell>
          <cell r="F546">
            <v>1615482</v>
          </cell>
          <cell r="G546">
            <v>45065.000347222223</v>
          </cell>
          <cell r="J546" t="str">
            <v>Do Thi Bich Lieu</v>
          </cell>
          <cell r="M546" t="str">
            <v>No</v>
          </cell>
          <cell r="O546" t="str">
            <v>06/Đã thanh toán 26/2023</v>
          </cell>
        </row>
        <row r="547">
          <cell r="D547">
            <v>29795</v>
          </cell>
          <cell r="E547">
            <v>15123799</v>
          </cell>
          <cell r="F547">
            <v>3796408</v>
          </cell>
          <cell r="G547">
            <v>45065.000347222223</v>
          </cell>
          <cell r="J547" t="str">
            <v>Do Thi Bich Lieu</v>
          </cell>
          <cell r="M547" t="str">
            <v>No</v>
          </cell>
          <cell r="O547" t="str">
            <v>06/Đã thanh toán 26/2023</v>
          </cell>
        </row>
        <row r="548">
          <cell r="D548">
            <v>29775</v>
          </cell>
          <cell r="E548">
            <v>23220736</v>
          </cell>
          <cell r="F548">
            <v>2358510</v>
          </cell>
          <cell r="G548">
            <v>45065.000347222223</v>
          </cell>
          <cell r="J548" t="str">
            <v>Do Thi Bich Lieu</v>
          </cell>
          <cell r="M548" t="str">
            <v>No</v>
          </cell>
          <cell r="O548" t="str">
            <v>06/Đã thanh toán 26/2023</v>
          </cell>
        </row>
        <row r="549">
          <cell r="D549">
            <v>29782</v>
          </cell>
          <cell r="E549">
            <v>15122237</v>
          </cell>
          <cell r="F549">
            <v>1954612</v>
          </cell>
          <cell r="G549">
            <v>45065.000347222223</v>
          </cell>
          <cell r="J549" t="str">
            <v>Do Thi Bich Lieu</v>
          </cell>
          <cell r="M549" t="str">
            <v>No</v>
          </cell>
          <cell r="O549" t="str">
            <v>06/Đã thanh toán 26/2023</v>
          </cell>
        </row>
        <row r="550">
          <cell r="D550">
            <v>29792</v>
          </cell>
          <cell r="E550">
            <v>20375673</v>
          </cell>
          <cell r="F550">
            <v>977306</v>
          </cell>
          <cell r="G550">
            <v>45065.000347222223</v>
          </cell>
          <cell r="J550" t="str">
            <v>Do Thi Bich Lieu</v>
          </cell>
          <cell r="M550" t="str">
            <v>No</v>
          </cell>
          <cell r="O550" t="str">
            <v>06/Đã thanh toán 26/2023</v>
          </cell>
        </row>
        <row r="551">
          <cell r="D551">
            <v>29797</v>
          </cell>
          <cell r="E551">
            <v>14109446</v>
          </cell>
          <cell r="F551">
            <v>4886530</v>
          </cell>
          <cell r="G551">
            <v>45065.000347222223</v>
          </cell>
          <cell r="J551" t="str">
            <v>Do Thi Bich Lieu</v>
          </cell>
          <cell r="M551" t="str">
            <v>No</v>
          </cell>
          <cell r="O551" t="str">
            <v>06/Đã thanh toán 26/2023</v>
          </cell>
        </row>
        <row r="552">
          <cell r="D552">
            <v>29788</v>
          </cell>
          <cell r="E552">
            <v>28338112</v>
          </cell>
          <cell r="F552">
            <v>1551215</v>
          </cell>
          <cell r="G552">
            <v>45065.000347222223</v>
          </cell>
          <cell r="J552" t="str">
            <v>Do Thi Bich Lieu</v>
          </cell>
          <cell r="M552" t="str">
            <v>No</v>
          </cell>
          <cell r="O552" t="str">
            <v>06/Đã thanh toán 26/2023</v>
          </cell>
        </row>
        <row r="553">
          <cell r="D553">
            <v>29780</v>
          </cell>
          <cell r="E553">
            <v>17205052</v>
          </cell>
          <cell r="F553">
            <v>2175417</v>
          </cell>
          <cell r="G553">
            <v>45065.000347222223</v>
          </cell>
          <cell r="J553" t="str">
            <v>Do Thi Bich Lieu</v>
          </cell>
          <cell r="M553" t="str">
            <v>No</v>
          </cell>
          <cell r="O553" t="str">
            <v>06/Đã thanh toán 26/2023</v>
          </cell>
        </row>
        <row r="554">
          <cell r="D554">
            <v>29790</v>
          </cell>
          <cell r="E554">
            <v>24317905</v>
          </cell>
          <cell r="F554">
            <v>1946690</v>
          </cell>
          <cell r="G554">
            <v>45065.000347222223</v>
          </cell>
          <cell r="J554" t="str">
            <v>Do Thi Bich Lieu</v>
          </cell>
          <cell r="M554" t="str">
            <v>No</v>
          </cell>
          <cell r="O554" t="str">
            <v>07/Đã thanh toán 10/2023</v>
          </cell>
        </row>
        <row r="555">
          <cell r="D555">
            <v>29789</v>
          </cell>
          <cell r="E555">
            <v>25346852</v>
          </cell>
          <cell r="F555">
            <v>2880284</v>
          </cell>
          <cell r="G555">
            <v>45065.000347222223</v>
          </cell>
          <cell r="J555" t="str">
            <v>Do Thi Bich Lieu</v>
          </cell>
          <cell r="M555" t="str">
            <v>No</v>
          </cell>
          <cell r="O555" t="str">
            <v>07/Đã thanh toán 10/2023</v>
          </cell>
        </row>
        <row r="556">
          <cell r="D556">
            <v>29787</v>
          </cell>
          <cell r="E556">
            <v>28338495</v>
          </cell>
          <cell r="F556">
            <v>5367266</v>
          </cell>
          <cell r="G556">
            <v>45065.000347222223</v>
          </cell>
          <cell r="J556" t="str">
            <v>Do Thi Bich Lieu</v>
          </cell>
          <cell r="M556" t="str">
            <v>No</v>
          </cell>
          <cell r="O556" t="str">
            <v>06/Đã thanh toán 26/2023</v>
          </cell>
        </row>
        <row r="557">
          <cell r="D557">
            <v>29794</v>
          </cell>
          <cell r="E557">
            <v>16438132</v>
          </cell>
          <cell r="F557">
            <v>977306</v>
          </cell>
          <cell r="G557">
            <v>45065.000347222223</v>
          </cell>
          <cell r="J557" t="str">
            <v>Do Thi Bich Lieu</v>
          </cell>
          <cell r="M557" t="str">
            <v>No</v>
          </cell>
          <cell r="O557" t="str">
            <v>07/Đã thanh toán 10/2023</v>
          </cell>
        </row>
        <row r="558">
          <cell r="D558">
            <v>29791</v>
          </cell>
          <cell r="E558">
            <v>24317587</v>
          </cell>
          <cell r="F558">
            <v>598950</v>
          </cell>
          <cell r="G558">
            <v>45065.000347222223</v>
          </cell>
          <cell r="J558" t="str">
            <v>Do Thi Bich Lieu</v>
          </cell>
          <cell r="M558" t="str">
            <v>No</v>
          </cell>
          <cell r="O558" t="str">
            <v>07/Đã thanh toán 10/2023</v>
          </cell>
        </row>
        <row r="559">
          <cell r="D559">
            <v>29793</v>
          </cell>
          <cell r="E559">
            <v>16438404</v>
          </cell>
          <cell r="F559">
            <v>3194934</v>
          </cell>
          <cell r="G559">
            <v>45065.000347222223</v>
          </cell>
          <cell r="J559" t="str">
            <v>Do Thi Bich Lieu</v>
          </cell>
          <cell r="M559" t="str">
            <v>No</v>
          </cell>
          <cell r="O559" t="str">
            <v>07/Đã thanh toán 10/2023</v>
          </cell>
        </row>
        <row r="560">
          <cell r="D560">
            <v>29771</v>
          </cell>
          <cell r="E560">
            <v>11200164</v>
          </cell>
          <cell r="F560">
            <v>3115200</v>
          </cell>
          <cell r="G560">
            <v>45065.000347222223</v>
          </cell>
          <cell r="J560" t="str">
            <v>Do Thi Bich Lieu</v>
          </cell>
          <cell r="M560" t="str">
            <v>No</v>
          </cell>
          <cell r="O560" t="str">
            <v>07/Đã thanh toán 10/2023</v>
          </cell>
        </row>
        <row r="561">
          <cell r="D561">
            <v>29779</v>
          </cell>
          <cell r="E561">
            <v>20375114</v>
          </cell>
          <cell r="F561">
            <v>1557600</v>
          </cell>
          <cell r="G561">
            <v>45065.000347222223</v>
          </cell>
          <cell r="J561" t="str">
            <v>Do Thi Bich Lieu</v>
          </cell>
          <cell r="M561" t="str">
            <v>No</v>
          </cell>
          <cell r="O561" t="str">
            <v>07/Đã thanh toán 10/2023</v>
          </cell>
        </row>
        <row r="562">
          <cell r="D562">
            <v>29785</v>
          </cell>
          <cell r="E562">
            <v>28337212</v>
          </cell>
          <cell r="F562">
            <v>1557600</v>
          </cell>
          <cell r="G562">
            <v>45065.000347222223</v>
          </cell>
          <cell r="J562" t="str">
            <v>Do Thi Bich Lieu</v>
          </cell>
          <cell r="M562" t="str">
            <v>No</v>
          </cell>
          <cell r="O562" t="str">
            <v>07/Đã thanh toán 10/2023</v>
          </cell>
        </row>
        <row r="563">
          <cell r="D563">
            <v>29783</v>
          </cell>
          <cell r="E563">
            <v>16437514</v>
          </cell>
          <cell r="F563">
            <v>1557600</v>
          </cell>
          <cell r="G563">
            <v>45065.000347222223</v>
          </cell>
          <cell r="J563" t="str">
            <v>Do Thi Bich Lieu</v>
          </cell>
          <cell r="M563" t="str">
            <v>No</v>
          </cell>
          <cell r="O563" t="str">
            <v>07/Đã thanh toán 10/2023</v>
          </cell>
        </row>
        <row r="564">
          <cell r="D564">
            <v>29773</v>
          </cell>
          <cell r="E564">
            <v>19397623</v>
          </cell>
          <cell r="F564">
            <v>1557600</v>
          </cell>
          <cell r="G564">
            <v>45065.000347222223</v>
          </cell>
          <cell r="J564" t="str">
            <v>Do Thi Bich Lieu</v>
          </cell>
          <cell r="M564" t="str">
            <v>No</v>
          </cell>
          <cell r="O564" t="str">
            <v>07/Đã thanh toán 10/2023</v>
          </cell>
        </row>
        <row r="565">
          <cell r="D565">
            <v>29796</v>
          </cell>
          <cell r="E565">
            <v>18171959</v>
          </cell>
          <cell r="F565">
            <v>5734652</v>
          </cell>
          <cell r="G565">
            <v>45065.000347222223</v>
          </cell>
          <cell r="J565" t="str">
            <v>Do Thi Bich Lieu</v>
          </cell>
          <cell r="M565" t="str">
            <v>No</v>
          </cell>
          <cell r="O565" t="str">
            <v>07/Đã thanh toán 10/2023</v>
          </cell>
        </row>
        <row r="566">
          <cell r="D566">
            <v>29772</v>
          </cell>
          <cell r="E566">
            <v>19397650</v>
          </cell>
          <cell r="F566">
            <v>778800</v>
          </cell>
          <cell r="G566">
            <v>45065.000347222223</v>
          </cell>
          <cell r="J566" t="str">
            <v>Do Thi Bich Lieu</v>
          </cell>
          <cell r="M566" t="str">
            <v>No</v>
          </cell>
          <cell r="O566" t="str">
            <v>07/Đã thanh toán 10/2023</v>
          </cell>
        </row>
        <row r="567">
          <cell r="D567">
            <v>29776</v>
          </cell>
          <cell r="E567">
            <v>24317189</v>
          </cell>
          <cell r="F567">
            <v>1557600</v>
          </cell>
          <cell r="G567">
            <v>45065.000347222223</v>
          </cell>
          <cell r="J567" t="str">
            <v>Do Thi Bich Lieu</v>
          </cell>
          <cell r="M567" t="str">
            <v>No</v>
          </cell>
          <cell r="O567" t="str">
            <v>08/Đã thanh toán 10/2023</v>
          </cell>
        </row>
        <row r="568">
          <cell r="D568">
            <v>29777</v>
          </cell>
          <cell r="E568">
            <v>25346105</v>
          </cell>
          <cell r="F568">
            <v>778800</v>
          </cell>
          <cell r="G568">
            <v>45065.000347222223</v>
          </cell>
          <cell r="J568" t="str">
            <v>Do Thi Bich Lieu</v>
          </cell>
          <cell r="M568" t="str">
            <v>No</v>
          </cell>
          <cell r="O568" t="str">
            <v>08/Đã thanh toán 10/2023</v>
          </cell>
        </row>
        <row r="569">
          <cell r="D569">
            <v>29784</v>
          </cell>
          <cell r="E569">
            <v>22349126</v>
          </cell>
          <cell r="F569">
            <v>1557600</v>
          </cell>
          <cell r="G569">
            <v>45065.000347222223</v>
          </cell>
          <cell r="J569" t="str">
            <v>Do Thi Bich Lieu</v>
          </cell>
          <cell r="M569" t="str">
            <v>No</v>
          </cell>
          <cell r="O569" t="str">
            <v>08/Đã thanh toán 10/2023</v>
          </cell>
        </row>
        <row r="570">
          <cell r="D570">
            <v>29778</v>
          </cell>
          <cell r="E570">
            <v>27337223</v>
          </cell>
          <cell r="F570">
            <v>1557600</v>
          </cell>
          <cell r="G570">
            <v>45065.000347222223</v>
          </cell>
          <cell r="J570" t="str">
            <v>Do Thi Bich Lieu</v>
          </cell>
          <cell r="M570" t="str">
            <v>No</v>
          </cell>
          <cell r="O570" t="str">
            <v>08/Đã thanh toán 10/2023</v>
          </cell>
        </row>
        <row r="571">
          <cell r="D571">
            <v>30030</v>
          </cell>
          <cell r="E571">
            <v>10171704</v>
          </cell>
          <cell r="F571">
            <v>23586080</v>
          </cell>
          <cell r="G571">
            <v>45069.000347222223</v>
          </cell>
          <cell r="J571" t="str">
            <v>Do Thi Bich Lieu</v>
          </cell>
          <cell r="M571" t="str">
            <v>No</v>
          </cell>
          <cell r="O571" t="str">
            <v>08/Đã thanh toán 10/2023</v>
          </cell>
        </row>
        <row r="572">
          <cell r="D572">
            <v>30031</v>
          </cell>
          <cell r="E572">
            <v>13197255</v>
          </cell>
          <cell r="F572">
            <v>4612526</v>
          </cell>
          <cell r="G572">
            <v>45069.000347222223</v>
          </cell>
          <cell r="J572" t="str">
            <v>Do Thi Bich Lieu</v>
          </cell>
          <cell r="M572" t="str">
            <v>No</v>
          </cell>
          <cell r="O572" t="str">
            <v>06/Đã thanh toán 12/2023</v>
          </cell>
        </row>
        <row r="573">
          <cell r="D573">
            <v>30032</v>
          </cell>
          <cell r="E573">
            <v>14026511</v>
          </cell>
          <cell r="F573">
            <v>930329</v>
          </cell>
          <cell r="G573">
            <v>45069.000347222223</v>
          </cell>
          <cell r="J573" t="str">
            <v>Do Thi Bich Lieu</v>
          </cell>
          <cell r="M573" t="str">
            <v>No</v>
          </cell>
          <cell r="O573" t="str">
            <v>06/Đã thanh toán 12/2023</v>
          </cell>
        </row>
        <row r="574">
          <cell r="D574">
            <v>30029</v>
          </cell>
          <cell r="E574">
            <v>12100509</v>
          </cell>
          <cell r="F574">
            <v>763656</v>
          </cell>
          <cell r="G574">
            <v>45069.000347222223</v>
          </cell>
          <cell r="J574" t="str">
            <v>Do Thi Bich Lieu</v>
          </cell>
          <cell r="M574" t="str">
            <v>No</v>
          </cell>
          <cell r="O574" t="str">
            <v>06/Đã thanh toán 12/2023</v>
          </cell>
        </row>
        <row r="575">
          <cell r="D575">
            <v>29993</v>
          </cell>
          <cell r="E575">
            <v>26298800</v>
          </cell>
          <cell r="F575">
            <v>1413958</v>
          </cell>
          <cell r="G575">
            <v>45069.000347222223</v>
          </cell>
          <cell r="J575" t="str">
            <v>Do Thi Bich Lieu</v>
          </cell>
          <cell r="M575" t="str">
            <v>No</v>
          </cell>
          <cell r="O575" t="str">
            <v>Chúng tôi đang xử lý hóa đơn, vui lòng liên hệ Do Thi Bich Lieu</v>
          </cell>
        </row>
        <row r="576">
          <cell r="D576">
            <v>31463</v>
          </cell>
          <cell r="E576">
            <v>14112312</v>
          </cell>
          <cell r="F576">
            <v>4249070</v>
          </cell>
          <cell r="G576">
            <v>45073.000347222223</v>
          </cell>
          <cell r="J576" t="str">
            <v>Do Thi Bich Lieu</v>
          </cell>
          <cell r="M576" t="str">
            <v>No</v>
          </cell>
          <cell r="O576" t="str">
            <v>06/Đã thanh toán 26/2023</v>
          </cell>
        </row>
        <row r="577">
          <cell r="D577">
            <v>31461</v>
          </cell>
          <cell r="E577">
            <v>26401619</v>
          </cell>
          <cell r="F577">
            <v>3784732</v>
          </cell>
          <cell r="G577">
            <v>45073.000347222223</v>
          </cell>
          <cell r="J577" t="str">
            <v>Do Thi Bich Lieu</v>
          </cell>
          <cell r="M577" t="str">
            <v>No</v>
          </cell>
          <cell r="O577" t="str">
            <v>06/Đã thanh toán 26/2023</v>
          </cell>
        </row>
        <row r="578">
          <cell r="D578">
            <v>31462</v>
          </cell>
          <cell r="E578">
            <v>26401522</v>
          </cell>
          <cell r="F578">
            <v>977306</v>
          </cell>
          <cell r="G578">
            <v>45073.000347222223</v>
          </cell>
          <cell r="J578" t="str">
            <v>Do Thi Bich Lieu</v>
          </cell>
          <cell r="M578" t="str">
            <v>No</v>
          </cell>
          <cell r="O578" t="str">
            <v>06/Đã thanh toán 26/2023</v>
          </cell>
        </row>
        <row r="579">
          <cell r="D579">
            <v>31436</v>
          </cell>
          <cell r="E579">
            <v>25348218</v>
          </cell>
          <cell r="F579">
            <v>8804901</v>
          </cell>
          <cell r="G579">
            <v>45073.000347222223</v>
          </cell>
          <cell r="J579" t="str">
            <v>Do Thi Bich Lieu</v>
          </cell>
          <cell r="M579" t="str">
            <v>No</v>
          </cell>
          <cell r="O579" t="str">
            <v>07/Đã thanh toán 10/2023</v>
          </cell>
        </row>
        <row r="580">
          <cell r="D580">
            <v>31453</v>
          </cell>
          <cell r="E580">
            <v>24319707</v>
          </cell>
          <cell r="F580">
            <v>977306</v>
          </cell>
          <cell r="G580">
            <v>45073.000347222223</v>
          </cell>
          <cell r="J580" t="str">
            <v>Do Thi Bich Lieu</v>
          </cell>
          <cell r="M580" t="str">
            <v>No</v>
          </cell>
          <cell r="O580" t="str">
            <v>07/Đã thanh toán 10/2023</v>
          </cell>
        </row>
        <row r="581">
          <cell r="D581">
            <v>31448</v>
          </cell>
          <cell r="E581">
            <v>17209450</v>
          </cell>
          <cell r="F581">
            <v>2785056</v>
          </cell>
          <cell r="G581">
            <v>45073.000347222223</v>
          </cell>
          <cell r="J581" t="str">
            <v>Do Thi Bich Lieu</v>
          </cell>
          <cell r="M581" t="str">
            <v>No</v>
          </cell>
          <cell r="O581" t="str">
            <v>07/Đã thanh toán 10/2023</v>
          </cell>
        </row>
        <row r="582">
          <cell r="D582">
            <v>31430</v>
          </cell>
          <cell r="E582">
            <v>20377348</v>
          </cell>
          <cell r="F582">
            <v>1615482</v>
          </cell>
          <cell r="G582">
            <v>45073.000347222223</v>
          </cell>
          <cell r="J582" t="str">
            <v>Do Thi Bich Lieu</v>
          </cell>
          <cell r="M582" t="str">
            <v>No</v>
          </cell>
          <cell r="O582" t="str">
            <v>07/Đã thanh toán 10/2023</v>
          </cell>
        </row>
        <row r="583">
          <cell r="D583">
            <v>31437</v>
          </cell>
          <cell r="E583">
            <v>18173792</v>
          </cell>
          <cell r="F583">
            <v>998250</v>
          </cell>
          <cell r="G583">
            <v>45073.000347222223</v>
          </cell>
          <cell r="J583" t="str">
            <v>Do Thi Bich Lieu</v>
          </cell>
          <cell r="M583" t="str">
            <v>No</v>
          </cell>
          <cell r="O583" t="str">
            <v>07/Đã thanh toán 10/2023</v>
          </cell>
        </row>
        <row r="584">
          <cell r="D584">
            <v>31469</v>
          </cell>
          <cell r="E584">
            <v>29177701</v>
          </cell>
          <cell r="F584">
            <v>1179255</v>
          </cell>
          <cell r="G584">
            <v>45073.000347222223</v>
          </cell>
          <cell r="J584" t="str">
            <v>Do Thi Bich Lieu</v>
          </cell>
          <cell r="M584" t="str">
            <v>No</v>
          </cell>
          <cell r="O584" t="str">
            <v>07/Đã thanh toán 10/2023</v>
          </cell>
        </row>
        <row r="585">
          <cell r="D585">
            <v>31443</v>
          </cell>
          <cell r="E585">
            <v>16441544</v>
          </cell>
          <cell r="F585">
            <v>1246080</v>
          </cell>
          <cell r="G585">
            <v>45073.000347222223</v>
          </cell>
          <cell r="J585" t="str">
            <v>Do Thi Bich Lieu</v>
          </cell>
          <cell r="M585" t="str">
            <v>No</v>
          </cell>
          <cell r="O585" t="str">
            <v>07/Đã thanh toán 10/2023</v>
          </cell>
        </row>
        <row r="586">
          <cell r="D586">
            <v>31460</v>
          </cell>
          <cell r="E586">
            <v>26401718</v>
          </cell>
          <cell r="F586">
            <v>1557600</v>
          </cell>
          <cell r="G586">
            <v>45073.000347222223</v>
          </cell>
          <cell r="J586" t="str">
            <v>Do Thi Bich Lieu</v>
          </cell>
          <cell r="M586" t="str">
            <v>No</v>
          </cell>
          <cell r="O586" t="str">
            <v>07/Đã thanh toán 10/2023</v>
          </cell>
        </row>
        <row r="587">
          <cell r="D587">
            <v>31446</v>
          </cell>
          <cell r="E587">
            <v>17206642</v>
          </cell>
          <cell r="F587">
            <v>1557600</v>
          </cell>
          <cell r="G587">
            <v>45073.000347222223</v>
          </cell>
          <cell r="J587" t="str">
            <v>Do Thi Bich Lieu</v>
          </cell>
          <cell r="M587" t="str">
            <v>No</v>
          </cell>
          <cell r="O587" t="str">
            <v>07/Đã thanh toán 24/2023</v>
          </cell>
        </row>
        <row r="588">
          <cell r="D588">
            <v>31444</v>
          </cell>
          <cell r="E588">
            <v>16440702</v>
          </cell>
          <cell r="F588">
            <v>977306</v>
          </cell>
          <cell r="G588">
            <v>45073.000347222223</v>
          </cell>
          <cell r="J588" t="str">
            <v>Do Thi Bich Lieu</v>
          </cell>
          <cell r="M588" t="str">
            <v>No</v>
          </cell>
          <cell r="O588" t="str">
            <v>07/Đã thanh toán 10/2023</v>
          </cell>
        </row>
        <row r="589">
          <cell r="D589">
            <v>31442</v>
          </cell>
          <cell r="E589">
            <v>15124285</v>
          </cell>
          <cell r="F589">
            <v>1557600</v>
          </cell>
          <cell r="G589">
            <v>45073.000347222223</v>
          </cell>
          <cell r="J589" t="str">
            <v>Do Thi Bich Lieu</v>
          </cell>
          <cell r="M589" t="str">
            <v>No</v>
          </cell>
          <cell r="O589" t="str">
            <v>07/Đã thanh toán 10/2023</v>
          </cell>
        </row>
        <row r="590">
          <cell r="D590">
            <v>31454</v>
          </cell>
          <cell r="E590">
            <v>25349075</v>
          </cell>
          <cell r="F590">
            <v>2729855</v>
          </cell>
          <cell r="G590">
            <v>45073.000347222223</v>
          </cell>
          <cell r="J590" t="str">
            <v>Do Thi Bich Lieu</v>
          </cell>
          <cell r="M590" t="str">
            <v>No</v>
          </cell>
          <cell r="O590" t="str">
            <v>07/Đã thanh toán 10/2023</v>
          </cell>
        </row>
        <row r="591">
          <cell r="D591">
            <v>31425</v>
          </cell>
          <cell r="E591">
            <v>10240540</v>
          </cell>
          <cell r="F591">
            <v>3909224</v>
          </cell>
          <cell r="G591">
            <v>45073.000347222223</v>
          </cell>
          <cell r="J591" t="str">
            <v>Do Thi Bich Lieu</v>
          </cell>
          <cell r="M591" t="str">
            <v>No</v>
          </cell>
          <cell r="O591" t="str">
            <v>06/Đã thanh toán 26/2023</v>
          </cell>
        </row>
        <row r="592">
          <cell r="D592">
            <v>31428</v>
          </cell>
          <cell r="E592">
            <v>20377251</v>
          </cell>
          <cell r="F592">
            <v>977306</v>
          </cell>
          <cell r="G592">
            <v>45073.000347222223</v>
          </cell>
          <cell r="J592" t="str">
            <v>Do Thi Bich Lieu</v>
          </cell>
          <cell r="M592" t="str">
            <v>No</v>
          </cell>
          <cell r="O592" t="str">
            <v>07/Đã thanh toán 10/2023</v>
          </cell>
        </row>
        <row r="593">
          <cell r="D593">
            <v>31464</v>
          </cell>
          <cell r="E593">
            <v>14112056</v>
          </cell>
          <cell r="F593">
            <v>1954612</v>
          </cell>
          <cell r="G593">
            <v>45073.000347222223</v>
          </cell>
          <cell r="J593" t="str">
            <v>Do Thi Bich Lieu</v>
          </cell>
          <cell r="M593" t="str">
            <v>No</v>
          </cell>
          <cell r="O593" t="str">
            <v>06/Đã thanh toán 26/2023</v>
          </cell>
        </row>
        <row r="594">
          <cell r="D594">
            <v>31447</v>
          </cell>
          <cell r="E594">
            <v>17208494</v>
          </cell>
          <cell r="F594">
            <v>2050340</v>
          </cell>
          <cell r="G594">
            <v>45073.000347222223</v>
          </cell>
          <cell r="J594" t="str">
            <v>Do Thi Bich Lieu</v>
          </cell>
          <cell r="M594" t="str">
            <v>No</v>
          </cell>
          <cell r="O594" t="str">
            <v>07/Đã thanh toán 10/2023</v>
          </cell>
        </row>
        <row r="595">
          <cell r="D595">
            <v>31451</v>
          </cell>
          <cell r="E595">
            <v>21232369</v>
          </cell>
          <cell r="F595">
            <v>3230964</v>
          </cell>
          <cell r="G595">
            <v>45073.000347222223</v>
          </cell>
          <cell r="J595" t="str">
            <v>Do Thi Bich Lieu</v>
          </cell>
          <cell r="M595" t="str">
            <v>No</v>
          </cell>
          <cell r="O595" t="str">
            <v>07/Đã thanh toán 10/2023</v>
          </cell>
        </row>
        <row r="596">
          <cell r="D596">
            <v>31466</v>
          </cell>
          <cell r="E596">
            <v>13260751</v>
          </cell>
          <cell r="F596">
            <v>6230400</v>
          </cell>
          <cell r="G596">
            <v>45073.000347222223</v>
          </cell>
          <cell r="J596" t="str">
            <v>Do Thi Bich Lieu</v>
          </cell>
          <cell r="M596" t="str">
            <v>No</v>
          </cell>
          <cell r="O596" t="str">
            <v>07/Đã thanh toán 10/2023</v>
          </cell>
        </row>
        <row r="597">
          <cell r="D597">
            <v>31459</v>
          </cell>
          <cell r="E597">
            <v>14111528</v>
          </cell>
          <cell r="F597">
            <v>778800</v>
          </cell>
          <cell r="G597">
            <v>45073.000347222223</v>
          </cell>
          <cell r="J597" t="str">
            <v>Do Thi Bich Lieu</v>
          </cell>
          <cell r="M597" t="str">
            <v>No</v>
          </cell>
          <cell r="O597" t="str">
            <v>07/Đã thanh toán 10/2023</v>
          </cell>
        </row>
        <row r="598">
          <cell r="D598">
            <v>31449</v>
          </cell>
          <cell r="E598">
            <v>20378013</v>
          </cell>
          <cell r="F598">
            <v>977306</v>
          </cell>
          <cell r="G598">
            <v>45073.000347222223</v>
          </cell>
          <cell r="J598" t="str">
            <v>Do Thi Bich Lieu</v>
          </cell>
          <cell r="M598" t="str">
            <v>No</v>
          </cell>
          <cell r="O598" t="str">
            <v>07/Đã thanh toán 10/2023</v>
          </cell>
        </row>
        <row r="599">
          <cell r="D599">
            <v>31433</v>
          </cell>
          <cell r="E599">
            <v>17208034</v>
          </cell>
          <cell r="F599">
            <v>2758392</v>
          </cell>
          <cell r="G599">
            <v>45073.000347222223</v>
          </cell>
          <cell r="J599" t="str">
            <v>Do Thi Bich Lieu</v>
          </cell>
          <cell r="M599" t="str">
            <v>No</v>
          </cell>
          <cell r="O599" t="str">
            <v>07/Đã thanh toán 10/2023</v>
          </cell>
        </row>
        <row r="600">
          <cell r="D600">
            <v>31470</v>
          </cell>
          <cell r="E600">
            <v>10244067</v>
          </cell>
          <cell r="F600">
            <v>1954612</v>
          </cell>
          <cell r="G600">
            <v>45073.000347222223</v>
          </cell>
          <cell r="J600" t="str">
            <v>Do Thi Bich Lieu</v>
          </cell>
          <cell r="M600" t="str">
            <v>No</v>
          </cell>
          <cell r="O600" t="str">
            <v>07/Đã thanh toán 10/2023</v>
          </cell>
        </row>
        <row r="601">
          <cell r="D601">
            <v>31427</v>
          </cell>
          <cell r="E601">
            <v>19400179</v>
          </cell>
          <cell r="F601">
            <v>2619452</v>
          </cell>
          <cell r="G601">
            <v>45073.000347222223</v>
          </cell>
          <cell r="J601" t="str">
            <v>Do Thi Bich Lieu</v>
          </cell>
          <cell r="M601" t="str">
            <v>No</v>
          </cell>
          <cell r="O601" t="str">
            <v>07/Đã thanh toán 10/2023</v>
          </cell>
        </row>
        <row r="602">
          <cell r="D602">
            <v>31608</v>
          </cell>
          <cell r="E602">
            <v>16440980</v>
          </cell>
          <cell r="F602">
            <v>1534708</v>
          </cell>
          <cell r="G602">
            <v>45076.000347222223</v>
          </cell>
          <cell r="J602" t="str">
            <v>Do Thi Bich Lieu</v>
          </cell>
          <cell r="M602" t="str">
            <v>No</v>
          </cell>
          <cell r="O602" t="str">
            <v>07/Đã thanh toán 10/2023</v>
          </cell>
        </row>
        <row r="603">
          <cell r="D603">
            <v>32673</v>
          </cell>
          <cell r="E603">
            <v>13266471</v>
          </cell>
          <cell r="F603">
            <v>1557600</v>
          </cell>
          <cell r="G603">
            <v>45077.000347222223</v>
          </cell>
          <cell r="J603" t="str">
            <v>Do Thi Bich Lieu</v>
          </cell>
          <cell r="M603" t="str">
            <v>No</v>
          </cell>
          <cell r="O603" t="str">
            <v>07/Đã thanh toán 10/2023</v>
          </cell>
        </row>
        <row r="604">
          <cell r="D604">
            <v>32679</v>
          </cell>
          <cell r="E604">
            <v>16391225</v>
          </cell>
          <cell r="F604">
            <v>5545023</v>
          </cell>
          <cell r="G604">
            <v>45077.000347222223</v>
          </cell>
          <cell r="J604" t="str">
            <v>Do Thi Bich Lieu</v>
          </cell>
          <cell r="M604" t="str">
            <v>No</v>
          </cell>
          <cell r="O604" t="str">
            <v>06/Đã thanh toán 12/2023</v>
          </cell>
        </row>
        <row r="605">
          <cell r="D605">
            <v>32675</v>
          </cell>
          <cell r="E605">
            <v>18115377</v>
          </cell>
          <cell r="F605">
            <v>848507</v>
          </cell>
          <cell r="G605">
            <v>45077.000347222223</v>
          </cell>
          <cell r="J605" t="str">
            <v>Do Thi Bich Lieu</v>
          </cell>
          <cell r="M605" t="str">
            <v>No</v>
          </cell>
          <cell r="O605" t="str">
            <v>06/Đã thanh toán 12/2023</v>
          </cell>
        </row>
        <row r="606">
          <cell r="D606">
            <v>32670</v>
          </cell>
          <cell r="E606">
            <v>90328199</v>
          </cell>
          <cell r="F606">
            <v>3408992</v>
          </cell>
          <cell r="G606">
            <v>45077.000347222223</v>
          </cell>
          <cell r="J606" t="str">
            <v>Do Thi Bich Lieu</v>
          </cell>
          <cell r="M606" t="str">
            <v>No</v>
          </cell>
          <cell r="O606" t="str">
            <v>07/Đã thanh toán 10/2023</v>
          </cell>
        </row>
        <row r="607">
          <cell r="D607">
            <v>32658</v>
          </cell>
          <cell r="E607">
            <v>11207034</v>
          </cell>
          <cell r="F607">
            <v>1104026</v>
          </cell>
          <cell r="G607">
            <v>45077.000347222223</v>
          </cell>
          <cell r="J607" t="str">
            <v>Do Thi Bich Lieu</v>
          </cell>
          <cell r="M607" t="str">
            <v>No</v>
          </cell>
          <cell r="O607" t="str">
            <v>07/Đã thanh toán 10/2023</v>
          </cell>
        </row>
        <row r="608">
          <cell r="D608">
            <v>32657</v>
          </cell>
          <cell r="E608">
            <v>12165737</v>
          </cell>
          <cell r="F608">
            <v>1886808</v>
          </cell>
          <cell r="G608">
            <v>45077.000347222223</v>
          </cell>
          <cell r="J608" t="str">
            <v>Do Thi Bich Lieu</v>
          </cell>
          <cell r="M608" t="str">
            <v>No</v>
          </cell>
          <cell r="O608" t="str">
            <v>07/Đã thanh toán 10/2023</v>
          </cell>
        </row>
        <row r="609">
          <cell r="D609">
            <v>32653</v>
          </cell>
          <cell r="E609">
            <v>25350439</v>
          </cell>
          <cell r="F609">
            <v>4234934</v>
          </cell>
          <cell r="G609">
            <v>45077.000347222223</v>
          </cell>
          <cell r="J609" t="str">
            <v>Do Thi Bich Lieu</v>
          </cell>
          <cell r="M609" t="str">
            <v>No</v>
          </cell>
          <cell r="O609" t="str">
            <v>07/Đã thanh toán 10/2023</v>
          </cell>
        </row>
        <row r="610">
          <cell r="D610">
            <v>32676</v>
          </cell>
          <cell r="E610">
            <v>15069804</v>
          </cell>
          <cell r="F610">
            <v>169701</v>
          </cell>
          <cell r="G610">
            <v>45077.000347222223</v>
          </cell>
          <cell r="J610" t="str">
            <v>Do Thi Bich Lieu</v>
          </cell>
          <cell r="M610" t="str">
            <v>No</v>
          </cell>
          <cell r="O610" t="str">
            <v>06/Đã thanh toán 12/2023</v>
          </cell>
        </row>
        <row r="611">
          <cell r="D611">
            <v>32681</v>
          </cell>
          <cell r="E611">
            <v>15012701</v>
          </cell>
          <cell r="F611">
            <v>496815</v>
          </cell>
          <cell r="G611">
            <v>45077.000347222223</v>
          </cell>
          <cell r="J611" t="str">
            <v>Do Thi Bich Lieu</v>
          </cell>
          <cell r="M611" t="str">
            <v>No</v>
          </cell>
          <cell r="O611" t="str">
            <v>Chúng tôi đang xử lý hóa đơn, vui lòng liên hệ Do Thi Bich Lieu</v>
          </cell>
        </row>
        <row r="612">
          <cell r="D612">
            <v>32682</v>
          </cell>
          <cell r="E612">
            <v>28298123</v>
          </cell>
          <cell r="F612">
            <v>9300883</v>
          </cell>
          <cell r="G612">
            <v>45077.000347222223</v>
          </cell>
          <cell r="J612" t="str">
            <v>Do Thi Bich Lieu</v>
          </cell>
          <cell r="M612" t="str">
            <v>No</v>
          </cell>
          <cell r="O612" t="str">
            <v>06/Đã thanh toán 12/2023</v>
          </cell>
        </row>
        <row r="613">
          <cell r="D613">
            <v>32672</v>
          </cell>
          <cell r="E613">
            <v>26406428</v>
          </cell>
          <cell r="F613">
            <v>2336400</v>
          </cell>
          <cell r="G613">
            <v>45077.000347222223</v>
          </cell>
          <cell r="J613" t="str">
            <v>Do Thi Bich Lieu</v>
          </cell>
          <cell r="M613" t="str">
            <v>No</v>
          </cell>
          <cell r="O613" t="str">
            <v>07/Đã thanh toán 10/2023</v>
          </cell>
        </row>
        <row r="614">
          <cell r="D614">
            <v>32662</v>
          </cell>
          <cell r="E614">
            <v>14113899</v>
          </cell>
          <cell r="F614">
            <v>1557600</v>
          </cell>
          <cell r="G614">
            <v>45077.000347222223</v>
          </cell>
          <cell r="J614" t="str">
            <v>Do Thi Bich Lieu</v>
          </cell>
          <cell r="M614" t="str">
            <v>No</v>
          </cell>
          <cell r="O614" t="str">
            <v>07/Đã thanh toán 10/2023</v>
          </cell>
        </row>
        <row r="615">
          <cell r="D615">
            <v>32661</v>
          </cell>
          <cell r="E615">
            <v>14113728</v>
          </cell>
          <cell r="F615">
            <v>2931918</v>
          </cell>
          <cell r="G615">
            <v>45077.000347222223</v>
          </cell>
          <cell r="J615" t="str">
            <v>Do Thi Bich Lieu</v>
          </cell>
          <cell r="M615" t="str">
            <v>No</v>
          </cell>
          <cell r="O615" t="str">
            <v>07/Đã thanh toán 10/2023</v>
          </cell>
        </row>
        <row r="616">
          <cell r="D616">
            <v>32677</v>
          </cell>
          <cell r="E616">
            <v>26363583</v>
          </cell>
          <cell r="F616">
            <v>2592238</v>
          </cell>
          <cell r="G616">
            <v>45077.000347222223</v>
          </cell>
          <cell r="J616" t="str">
            <v>Do Thi Bich Lieu</v>
          </cell>
          <cell r="M616" t="str">
            <v>No</v>
          </cell>
          <cell r="O616" t="str">
            <v>06/Đã thanh toán 12/2023</v>
          </cell>
        </row>
        <row r="617">
          <cell r="D617">
            <v>32659</v>
          </cell>
          <cell r="E617">
            <v>12162830</v>
          </cell>
          <cell r="F617">
            <v>1954612</v>
          </cell>
          <cell r="G617">
            <v>45077.000347222223</v>
          </cell>
          <cell r="J617" t="str">
            <v>Do Thi Bich Lieu</v>
          </cell>
          <cell r="M617" t="str">
            <v>No</v>
          </cell>
          <cell r="O617" t="str">
            <v>07/Đã thanh toán 10/2023</v>
          </cell>
        </row>
        <row r="618">
          <cell r="D618">
            <v>32666</v>
          </cell>
          <cell r="E618">
            <v>13264820</v>
          </cell>
          <cell r="F618">
            <v>276007</v>
          </cell>
          <cell r="G618">
            <v>45077.000347222223</v>
          </cell>
          <cell r="J618" t="str">
            <v>Do Thi Bich Lieu</v>
          </cell>
          <cell r="M618" t="str">
            <v>No</v>
          </cell>
          <cell r="O618" t="str">
            <v>07/Đã thanh toán 10/2023</v>
          </cell>
        </row>
        <row r="619">
          <cell r="D619">
            <v>32667</v>
          </cell>
          <cell r="E619">
            <v>13264550</v>
          </cell>
          <cell r="F619">
            <v>1954612</v>
          </cell>
          <cell r="G619">
            <v>45077.000347222223</v>
          </cell>
          <cell r="J619" t="str">
            <v>Do Thi Bich Lieu</v>
          </cell>
          <cell r="M619" t="str">
            <v>No</v>
          </cell>
          <cell r="O619" t="str">
            <v>07/Đã thanh toán 10/2023</v>
          </cell>
        </row>
        <row r="620">
          <cell r="D620">
            <v>32680</v>
          </cell>
          <cell r="E620">
            <v>11153889</v>
          </cell>
          <cell r="F620">
            <v>10616408</v>
          </cell>
          <cell r="G620">
            <v>45077.000347222223</v>
          </cell>
          <cell r="J620" t="str">
            <v>Do Thi Bich Lieu</v>
          </cell>
          <cell r="M620" t="str">
            <v>No</v>
          </cell>
          <cell r="O620" t="str">
            <v>06/Đã thanh toán 12/2023</v>
          </cell>
        </row>
        <row r="621">
          <cell r="D621">
            <v>32663</v>
          </cell>
          <cell r="E621">
            <v>26404095</v>
          </cell>
          <cell r="F621">
            <v>1309726</v>
          </cell>
          <cell r="G621">
            <v>45077.000347222223</v>
          </cell>
          <cell r="J621" t="str">
            <v>Do Thi Bich Lieu</v>
          </cell>
          <cell r="M621" t="str">
            <v>No</v>
          </cell>
          <cell r="O621" t="str">
            <v>07/Đã thanh toán 10/2023</v>
          </cell>
        </row>
        <row r="622">
          <cell r="D622">
            <v>32654</v>
          </cell>
          <cell r="E622">
            <v>22353983</v>
          </cell>
          <cell r="F622">
            <v>4340215</v>
          </cell>
          <cell r="G622">
            <v>45077.000347222223</v>
          </cell>
          <cell r="J622" t="str">
            <v>Do Thi Bich Lieu</v>
          </cell>
          <cell r="M622" t="str">
            <v>No</v>
          </cell>
          <cell r="O622" t="str">
            <v>07/Đã thanh toán 10/2023</v>
          </cell>
        </row>
        <row r="623">
          <cell r="D623">
            <v>32664</v>
          </cell>
          <cell r="E623">
            <v>13263686</v>
          </cell>
          <cell r="F623">
            <v>5491014</v>
          </cell>
          <cell r="G623">
            <v>45077.000347222223</v>
          </cell>
          <cell r="J623" t="str">
            <v>Do Thi Bich Lieu</v>
          </cell>
          <cell r="M623" t="str">
            <v>No</v>
          </cell>
          <cell r="O623" t="str">
            <v>07/Đã thanh toán 10/2023</v>
          </cell>
        </row>
        <row r="624">
          <cell r="D624">
            <v>32660</v>
          </cell>
          <cell r="E624">
            <v>12163086</v>
          </cell>
          <cell r="F624">
            <v>552013</v>
          </cell>
          <cell r="G624">
            <v>45077.000347222223</v>
          </cell>
          <cell r="J624" t="str">
            <v>Do Thi Bich Lieu</v>
          </cell>
          <cell r="M624" t="str">
            <v>No</v>
          </cell>
          <cell r="O624" t="str">
            <v>07/Đã thanh toán 10/2023</v>
          </cell>
        </row>
        <row r="625">
          <cell r="D625">
            <v>32668</v>
          </cell>
          <cell r="E625">
            <v>26404995</v>
          </cell>
          <cell r="F625">
            <v>4234934</v>
          </cell>
          <cell r="G625">
            <v>45077.000347222223</v>
          </cell>
          <cell r="J625" t="str">
            <v>Do Thi Bich Lieu</v>
          </cell>
          <cell r="M625" t="str">
            <v>No</v>
          </cell>
          <cell r="O625" t="str">
            <v>07/Đã thanh toán 10/2023</v>
          </cell>
        </row>
        <row r="626">
          <cell r="D626">
            <v>32655</v>
          </cell>
          <cell r="E626">
            <v>16442542</v>
          </cell>
          <cell r="F626">
            <v>1886808</v>
          </cell>
          <cell r="G626">
            <v>45077.000347222223</v>
          </cell>
          <cell r="J626" t="str">
            <v>Do Thi Bich Lieu</v>
          </cell>
          <cell r="M626" t="str">
            <v>No</v>
          </cell>
          <cell r="O626" t="str">
            <v>07/Đã thanh toán 10/2023</v>
          </cell>
        </row>
        <row r="627">
          <cell r="D627">
            <v>32678</v>
          </cell>
          <cell r="E627">
            <v>17154727</v>
          </cell>
          <cell r="F627">
            <v>6019965</v>
          </cell>
          <cell r="G627">
            <v>45077.000347222223</v>
          </cell>
          <cell r="J627" t="str">
            <v>Do Thi Bich Lieu</v>
          </cell>
          <cell r="M627" t="str">
            <v>No</v>
          </cell>
          <cell r="O627" t="str">
            <v>06/Đã thanh toán 12/2023</v>
          </cell>
        </row>
        <row r="628">
          <cell r="D628">
            <v>32674</v>
          </cell>
          <cell r="E628">
            <v>14066526</v>
          </cell>
          <cell r="F628">
            <v>3115167</v>
          </cell>
          <cell r="G628">
            <v>45077.000347222223</v>
          </cell>
          <cell r="J628" t="str">
            <v>Do Thi Bich Lieu</v>
          </cell>
          <cell r="M628" t="str">
            <v>No</v>
          </cell>
          <cell r="O628" t="str">
            <v>06/Đã thanh toán 12/2023</v>
          </cell>
        </row>
        <row r="629">
          <cell r="D629">
            <v>32669</v>
          </cell>
          <cell r="E629">
            <v>14115734</v>
          </cell>
          <cell r="F629">
            <v>3448799</v>
          </cell>
          <cell r="G629">
            <v>45077.000347222223</v>
          </cell>
          <cell r="J629" t="str">
            <v>Do Thi Bich Lieu</v>
          </cell>
          <cell r="M629" t="str">
            <v>No</v>
          </cell>
          <cell r="O629" t="str">
            <v>07/Đã thanh toán 24/2023</v>
          </cell>
        </row>
        <row r="630">
          <cell r="D630">
            <v>34506</v>
          </cell>
          <cell r="E630">
            <v>10246730</v>
          </cell>
          <cell r="F630">
            <v>4886552</v>
          </cell>
          <cell r="G630">
            <v>45087.000347222223</v>
          </cell>
          <cell r="J630" t="str">
            <v>Do Thi Bich Lieu</v>
          </cell>
          <cell r="M630" t="str">
            <v>No</v>
          </cell>
          <cell r="O630" t="str">
            <v>07/Đã thanh toán 10/2023</v>
          </cell>
        </row>
        <row r="631">
          <cell r="D631">
            <v>34498</v>
          </cell>
          <cell r="E631">
            <v>23225259</v>
          </cell>
          <cell r="F631">
            <v>1423468</v>
          </cell>
          <cell r="G631">
            <v>45087.000347222223</v>
          </cell>
          <cell r="J631" t="str">
            <v>Do Thi Bich Lieu</v>
          </cell>
          <cell r="M631" t="str">
            <v>No</v>
          </cell>
          <cell r="O631" t="str">
            <v>07/Đã thanh toán 10/2023</v>
          </cell>
        </row>
        <row r="632">
          <cell r="D632">
            <v>34528</v>
          </cell>
          <cell r="E632">
            <v>15130662</v>
          </cell>
          <cell r="F632">
            <v>2372447</v>
          </cell>
          <cell r="G632">
            <v>45087.000347222223</v>
          </cell>
          <cell r="J632" t="str">
            <v>Do Thi Bich Lieu</v>
          </cell>
          <cell r="M632" t="str">
            <v>No</v>
          </cell>
          <cell r="O632" t="str">
            <v>07/Đã thanh toán 24/2023</v>
          </cell>
        </row>
        <row r="633">
          <cell r="D633">
            <v>34520</v>
          </cell>
          <cell r="E633">
            <v>17213073</v>
          </cell>
          <cell r="F633">
            <v>2162815</v>
          </cell>
          <cell r="G633">
            <v>45087.000347222223</v>
          </cell>
          <cell r="J633" t="str">
            <v>Do Thi Bich Lieu</v>
          </cell>
          <cell r="M633" t="str">
            <v>No</v>
          </cell>
          <cell r="O633" t="str">
            <v>07/Đã thanh toán 24/2023</v>
          </cell>
        </row>
        <row r="634">
          <cell r="D634">
            <v>34504</v>
          </cell>
          <cell r="E634">
            <v>25351245</v>
          </cell>
          <cell r="F634">
            <v>2840257</v>
          </cell>
          <cell r="G634">
            <v>45087.000347222223</v>
          </cell>
          <cell r="J634" t="str">
            <v>Do Thi Bich Lieu</v>
          </cell>
          <cell r="M634" t="str">
            <v>No</v>
          </cell>
          <cell r="O634" t="str">
            <v>07/Đã thanh toán 10/2023</v>
          </cell>
        </row>
        <row r="635">
          <cell r="D635">
            <v>34518</v>
          </cell>
          <cell r="E635">
            <v>22356837</v>
          </cell>
          <cell r="F635">
            <v>552013</v>
          </cell>
          <cell r="G635">
            <v>45087.000347222223</v>
          </cell>
          <cell r="J635" t="str">
            <v>Do Thi Bich Lieu</v>
          </cell>
          <cell r="M635" t="str">
            <v>No</v>
          </cell>
          <cell r="O635" t="str">
            <v>07/Đã thanh toán 24/2023</v>
          </cell>
        </row>
        <row r="636">
          <cell r="D636">
            <v>34514</v>
          </cell>
          <cell r="E636">
            <v>16445152</v>
          </cell>
          <cell r="F636">
            <v>2443276</v>
          </cell>
          <cell r="G636">
            <v>45087.000347222223</v>
          </cell>
          <cell r="J636" t="str">
            <v>Do Thi Bich Lieu</v>
          </cell>
          <cell r="M636" t="str">
            <v>No</v>
          </cell>
          <cell r="O636" t="str">
            <v>07/Đã thanh toán 24/2023</v>
          </cell>
        </row>
        <row r="637">
          <cell r="D637">
            <v>34509</v>
          </cell>
          <cell r="E637">
            <v>11208688</v>
          </cell>
          <cell r="F637">
            <v>2443276</v>
          </cell>
          <cell r="G637">
            <v>45087.000347222223</v>
          </cell>
          <cell r="J637" t="str">
            <v>Do Thi Bich Lieu</v>
          </cell>
          <cell r="M637" t="str">
            <v>No</v>
          </cell>
          <cell r="O637" t="str">
            <v>07/Đã thanh toán 10/2023</v>
          </cell>
        </row>
        <row r="638">
          <cell r="D638">
            <v>34522</v>
          </cell>
          <cell r="E638">
            <v>18179588</v>
          </cell>
          <cell r="F638">
            <v>2619452</v>
          </cell>
          <cell r="G638">
            <v>45087.000347222223</v>
          </cell>
          <cell r="J638" t="str">
            <v>Do Thi Bich Lieu</v>
          </cell>
          <cell r="M638" t="str">
            <v>No</v>
          </cell>
          <cell r="O638" t="str">
            <v>07/Đã thanh toán 24/2023</v>
          </cell>
        </row>
        <row r="639">
          <cell r="D639">
            <v>34496</v>
          </cell>
          <cell r="E639">
            <v>16443682</v>
          </cell>
          <cell r="F639">
            <v>2785056</v>
          </cell>
          <cell r="G639">
            <v>45087.000347222223</v>
          </cell>
          <cell r="J639" t="str">
            <v>Do Thi Bich Lieu</v>
          </cell>
          <cell r="M639" t="str">
            <v>No</v>
          </cell>
          <cell r="O639" t="str">
            <v>07/Đã thanh toán 10/2023</v>
          </cell>
        </row>
        <row r="640">
          <cell r="D640">
            <v>34527</v>
          </cell>
          <cell r="E640">
            <v>16446230</v>
          </cell>
          <cell r="F640">
            <v>1914957</v>
          </cell>
          <cell r="G640">
            <v>45087.000347222223</v>
          </cell>
          <cell r="J640" t="str">
            <v>Do Thi Bich Lieu</v>
          </cell>
          <cell r="M640" t="str">
            <v>No</v>
          </cell>
          <cell r="O640" t="str">
            <v>07/Đã thanh toán 24/2023</v>
          </cell>
        </row>
        <row r="641">
          <cell r="D641">
            <v>34501</v>
          </cell>
          <cell r="E641">
            <v>22355768</v>
          </cell>
          <cell r="F641">
            <v>1615482</v>
          </cell>
          <cell r="G641">
            <v>45087.000347222223</v>
          </cell>
          <cell r="J641" t="str">
            <v>Do Thi Bich Lieu</v>
          </cell>
          <cell r="M641" t="str">
            <v>No</v>
          </cell>
          <cell r="O641" t="str">
            <v>07/Đã thanh toán 10/2023</v>
          </cell>
        </row>
        <row r="642">
          <cell r="D642">
            <v>34525</v>
          </cell>
          <cell r="E642">
            <v>27344664</v>
          </cell>
          <cell r="F642">
            <v>775132</v>
          </cell>
          <cell r="G642">
            <v>45087.000347222223</v>
          </cell>
          <cell r="J642" t="str">
            <v>Do Thi Bich Lieu</v>
          </cell>
          <cell r="M642" t="str">
            <v>No</v>
          </cell>
          <cell r="O642" t="str">
            <v>07/Đã thanh toán 24/2023</v>
          </cell>
        </row>
        <row r="643">
          <cell r="D643">
            <v>34529</v>
          </cell>
          <cell r="E643">
            <v>15130965</v>
          </cell>
          <cell r="F643">
            <v>2352785</v>
          </cell>
          <cell r="G643">
            <v>45087.000347222223</v>
          </cell>
          <cell r="J643" t="str">
            <v>Do Thi Bich Lieu</v>
          </cell>
          <cell r="M643" t="str">
            <v>No</v>
          </cell>
          <cell r="O643" t="str">
            <v>07/Đã thanh toán 24/2023</v>
          </cell>
        </row>
        <row r="644">
          <cell r="D644">
            <v>34526</v>
          </cell>
          <cell r="E644">
            <v>17213731</v>
          </cell>
          <cell r="F644">
            <v>2372447</v>
          </cell>
          <cell r="G644">
            <v>45087.000347222223</v>
          </cell>
          <cell r="J644" t="str">
            <v>Do Thi Bich Lieu</v>
          </cell>
          <cell r="M644" t="str">
            <v>No</v>
          </cell>
          <cell r="O644" t="str">
            <v>07/Đã thanh toán 24/2023</v>
          </cell>
        </row>
        <row r="645">
          <cell r="D645">
            <v>34507</v>
          </cell>
          <cell r="E645">
            <v>12167620</v>
          </cell>
          <cell r="F645">
            <v>2443276</v>
          </cell>
          <cell r="G645">
            <v>45087.000347222223</v>
          </cell>
          <cell r="J645" t="str">
            <v>Do Thi Bich Lieu</v>
          </cell>
          <cell r="M645" t="str">
            <v>No</v>
          </cell>
          <cell r="O645" t="str">
            <v>07/Đã thanh toán 10/2023</v>
          </cell>
        </row>
        <row r="646">
          <cell r="D646">
            <v>34517</v>
          </cell>
          <cell r="E646">
            <v>24323446</v>
          </cell>
          <cell r="F646">
            <v>4500363</v>
          </cell>
          <cell r="G646">
            <v>45087.000347222223</v>
          </cell>
          <cell r="J646" t="str">
            <v>Do Thi Bich Lieu</v>
          </cell>
          <cell r="M646" t="str">
            <v>No</v>
          </cell>
          <cell r="O646" t="str">
            <v>07/Đã thanh toán 24/2023</v>
          </cell>
        </row>
        <row r="647">
          <cell r="D647">
            <v>34511</v>
          </cell>
          <cell r="E647">
            <v>29178839</v>
          </cell>
          <cell r="F647">
            <v>1615482</v>
          </cell>
          <cell r="G647">
            <v>45087.000347222223</v>
          </cell>
          <cell r="J647" t="str">
            <v>Do Thi Bich Lieu</v>
          </cell>
          <cell r="M647" t="str">
            <v>No</v>
          </cell>
          <cell r="O647" t="str">
            <v>07/Đã thanh toán 10/2023</v>
          </cell>
        </row>
        <row r="648">
          <cell r="D648">
            <v>34497</v>
          </cell>
          <cell r="E648">
            <v>17210890</v>
          </cell>
          <cell r="F648">
            <v>4668733</v>
          </cell>
          <cell r="G648">
            <v>45087.000347222223</v>
          </cell>
          <cell r="J648" t="str">
            <v>Do Thi Bich Lieu</v>
          </cell>
          <cell r="M648" t="str">
            <v>No</v>
          </cell>
          <cell r="O648" t="str">
            <v>07/Đã thanh toán 10/2023</v>
          </cell>
        </row>
        <row r="649">
          <cell r="D649">
            <v>34505</v>
          </cell>
          <cell r="E649">
            <v>10247806</v>
          </cell>
          <cell r="F649">
            <v>8020980</v>
          </cell>
          <cell r="G649">
            <v>45087.000347222223</v>
          </cell>
          <cell r="J649" t="str">
            <v>Do Thi Bich Lieu</v>
          </cell>
          <cell r="M649" t="str">
            <v>No</v>
          </cell>
          <cell r="O649" t="str">
            <v>07/Đã thanh toán 10/2023</v>
          </cell>
        </row>
        <row r="650">
          <cell r="D650">
            <v>34513</v>
          </cell>
          <cell r="E650">
            <v>28343977</v>
          </cell>
          <cell r="F650">
            <v>2443276</v>
          </cell>
          <cell r="G650">
            <v>45087.000347222223</v>
          </cell>
          <cell r="J650" t="str">
            <v>Do Thi Bich Lieu</v>
          </cell>
          <cell r="M650" t="str">
            <v>No</v>
          </cell>
          <cell r="O650" t="str">
            <v>07/Đã thanh toán 24/2023</v>
          </cell>
        </row>
        <row r="651">
          <cell r="D651">
            <v>34500</v>
          </cell>
          <cell r="E651">
            <v>21233473</v>
          </cell>
          <cell r="F651">
            <v>1886808</v>
          </cell>
          <cell r="G651">
            <v>45087.000347222223</v>
          </cell>
          <cell r="J651" t="str">
            <v>Do Thi Bich Lieu</v>
          </cell>
          <cell r="M651" t="str">
            <v>No</v>
          </cell>
          <cell r="O651" t="str">
            <v>07/Đã thanh toán 10/2023</v>
          </cell>
        </row>
        <row r="652">
          <cell r="D652">
            <v>34499</v>
          </cell>
          <cell r="E652">
            <v>21233670</v>
          </cell>
          <cell r="F652">
            <v>1186224</v>
          </cell>
          <cell r="G652">
            <v>45087.000347222223</v>
          </cell>
          <cell r="J652" t="str">
            <v>Do Thi Bich Lieu</v>
          </cell>
          <cell r="M652" t="str">
            <v>No</v>
          </cell>
          <cell r="O652" t="str">
            <v>07/Đã thanh toán 10/2023</v>
          </cell>
        </row>
        <row r="653">
          <cell r="D653">
            <v>34502</v>
          </cell>
          <cell r="E653">
            <v>22355353</v>
          </cell>
          <cell r="F653">
            <v>3344436</v>
          </cell>
          <cell r="G653">
            <v>45087.000347222223</v>
          </cell>
          <cell r="J653" t="str">
            <v>Do Thi Bich Lieu</v>
          </cell>
          <cell r="M653" t="str">
            <v>No</v>
          </cell>
          <cell r="O653" t="str">
            <v>07/Đã thanh toán 10/2023</v>
          </cell>
        </row>
        <row r="654">
          <cell r="D654">
            <v>34524</v>
          </cell>
          <cell r="E654">
            <v>20382965</v>
          </cell>
          <cell r="F654">
            <v>1309726</v>
          </cell>
          <cell r="G654">
            <v>45087.000347222223</v>
          </cell>
          <cell r="J654" t="str">
            <v>Do Thi Bich Lieu</v>
          </cell>
          <cell r="M654" t="str">
            <v>No</v>
          </cell>
          <cell r="O654" t="str">
            <v>07/Đã thanh toán 24/2023</v>
          </cell>
        </row>
        <row r="655">
          <cell r="D655">
            <v>34516</v>
          </cell>
          <cell r="E655">
            <v>27343967</v>
          </cell>
          <cell r="F655">
            <v>1221638</v>
          </cell>
          <cell r="G655">
            <v>45087.000347222223</v>
          </cell>
          <cell r="J655" t="str">
            <v>Do Thi Bich Lieu</v>
          </cell>
          <cell r="M655" t="str">
            <v>No</v>
          </cell>
          <cell r="O655" t="str">
            <v>07/Đã thanh toán 24/2023</v>
          </cell>
        </row>
        <row r="656">
          <cell r="D656">
            <v>34508</v>
          </cell>
          <cell r="E656">
            <v>11208247</v>
          </cell>
          <cell r="F656">
            <v>3234033</v>
          </cell>
          <cell r="G656">
            <v>45087.000347222223</v>
          </cell>
          <cell r="J656" t="str">
            <v>Do Thi Bich Lieu</v>
          </cell>
          <cell r="M656" t="str">
            <v>No</v>
          </cell>
          <cell r="O656" t="str">
            <v>07/Đã thanh toán 10/2023</v>
          </cell>
        </row>
        <row r="657">
          <cell r="D657">
            <v>34503</v>
          </cell>
          <cell r="E657">
            <v>24322110</v>
          </cell>
          <cell r="F657">
            <v>3125262</v>
          </cell>
          <cell r="G657">
            <v>45087.000347222223</v>
          </cell>
          <cell r="J657" t="str">
            <v>Do Thi Bich Lieu</v>
          </cell>
          <cell r="M657" t="str">
            <v>No</v>
          </cell>
          <cell r="O657" t="str">
            <v>07/Đã thanh toán 10/2023</v>
          </cell>
        </row>
        <row r="658">
          <cell r="D658">
            <v>34519</v>
          </cell>
          <cell r="E658">
            <v>17212893</v>
          </cell>
          <cell r="F658">
            <v>3664914</v>
          </cell>
          <cell r="G658">
            <v>45087.000347222223</v>
          </cell>
          <cell r="J658" t="str">
            <v>Do Thi Bich Lieu</v>
          </cell>
          <cell r="M658" t="str">
            <v>No</v>
          </cell>
          <cell r="O658" t="str">
            <v>07/Đã thanh toán 24/2023</v>
          </cell>
        </row>
        <row r="659">
          <cell r="D659">
            <v>34521</v>
          </cell>
          <cell r="E659">
            <v>16445288</v>
          </cell>
          <cell r="F659">
            <v>1891489</v>
          </cell>
          <cell r="G659">
            <v>45087.000347222223</v>
          </cell>
          <cell r="J659" t="str">
            <v>Do Thi Bich Lieu</v>
          </cell>
          <cell r="M659" t="str">
            <v>No</v>
          </cell>
          <cell r="O659" t="str">
            <v>07/Đã thanh toán 24/2023</v>
          </cell>
        </row>
        <row r="660">
          <cell r="D660">
            <v>34515</v>
          </cell>
          <cell r="E660">
            <v>28343917</v>
          </cell>
          <cell r="F660">
            <v>2443276</v>
          </cell>
          <cell r="G660">
            <v>45087.000347222223</v>
          </cell>
          <cell r="J660" t="str">
            <v>Do Thi Bich Lieu</v>
          </cell>
          <cell r="M660" t="str">
            <v>No</v>
          </cell>
          <cell r="O660" t="str">
            <v>07/Đã thanh toán 24/2023</v>
          </cell>
        </row>
        <row r="661">
          <cell r="D661">
            <v>34512</v>
          </cell>
          <cell r="E661">
            <v>19405222</v>
          </cell>
          <cell r="F661">
            <v>1221638</v>
          </cell>
          <cell r="G661">
            <v>45087.000347222223</v>
          </cell>
          <cell r="J661" t="str">
            <v>Do Thi Bich Lieu</v>
          </cell>
          <cell r="M661" t="str">
            <v>No</v>
          </cell>
          <cell r="O661" t="str">
            <v>07/Đã thanh toán 10/2023</v>
          </cell>
        </row>
        <row r="662">
          <cell r="D662">
            <v>36161</v>
          </cell>
          <cell r="E662">
            <v>28347931</v>
          </cell>
          <cell r="F662">
            <v>2076778</v>
          </cell>
          <cell r="G662">
            <v>45094.000347222223</v>
          </cell>
          <cell r="J662" t="str">
            <v>Do Thi Bich Lieu</v>
          </cell>
          <cell r="M662" t="str">
            <v>No</v>
          </cell>
          <cell r="O662" t="str">
            <v>07/Đã thanh toán 24/2023</v>
          </cell>
        </row>
        <row r="663">
          <cell r="D663">
            <v>36167</v>
          </cell>
          <cell r="E663">
            <v>20385429</v>
          </cell>
          <cell r="F663">
            <v>575482</v>
          </cell>
          <cell r="G663">
            <v>45094.000347222223</v>
          </cell>
          <cell r="J663" t="str">
            <v>Do Thi Bich Lieu</v>
          </cell>
          <cell r="M663" t="str">
            <v>No</v>
          </cell>
          <cell r="O663" t="str">
            <v>07/Đã thanh toán 24/2023</v>
          </cell>
        </row>
        <row r="664">
          <cell r="D664">
            <v>36166</v>
          </cell>
          <cell r="E664">
            <v>20385169</v>
          </cell>
          <cell r="F664">
            <v>1038389</v>
          </cell>
          <cell r="G664">
            <v>45094.000347222223</v>
          </cell>
          <cell r="J664" t="str">
            <v>Do Thi Bich Lieu</v>
          </cell>
          <cell r="M664" t="str">
            <v>No</v>
          </cell>
          <cell r="O664" t="str">
            <v>07/Đã thanh toán 24/2023</v>
          </cell>
        </row>
        <row r="665">
          <cell r="D665">
            <v>36183</v>
          </cell>
          <cell r="E665">
            <v>26407279</v>
          </cell>
          <cell r="F665">
            <v>471702</v>
          </cell>
          <cell r="G665">
            <v>45094.000347222223</v>
          </cell>
          <cell r="J665" t="str">
            <v>Do Thi Bich Lieu</v>
          </cell>
          <cell r="M665" t="str">
            <v>No</v>
          </cell>
          <cell r="O665" t="str">
            <v>07/Đã thanh toán 10/2023</v>
          </cell>
        </row>
        <row r="666">
          <cell r="D666">
            <v>36187</v>
          </cell>
          <cell r="E666">
            <v>13270362</v>
          </cell>
          <cell r="F666">
            <v>471702</v>
          </cell>
          <cell r="G666">
            <v>45094.000347222223</v>
          </cell>
          <cell r="J666" t="str">
            <v>Do Thi Bich Lieu</v>
          </cell>
          <cell r="M666" t="str">
            <v>No</v>
          </cell>
          <cell r="O666" t="str">
            <v>07/Đã thanh toán 24/2023</v>
          </cell>
        </row>
        <row r="667">
          <cell r="D667">
            <v>36171</v>
          </cell>
          <cell r="E667">
            <v>27347513</v>
          </cell>
          <cell r="F667">
            <v>1615482</v>
          </cell>
          <cell r="G667">
            <v>45094.000347222223</v>
          </cell>
          <cell r="J667" t="str">
            <v>Do Thi Bich Lieu</v>
          </cell>
          <cell r="M667" t="str">
            <v>No</v>
          </cell>
          <cell r="O667" t="str">
            <v>07/Đã thanh toán 24/2023</v>
          </cell>
        </row>
        <row r="668">
          <cell r="D668">
            <v>36181</v>
          </cell>
          <cell r="E668">
            <v>14118775</v>
          </cell>
          <cell r="F668">
            <v>3664914</v>
          </cell>
          <cell r="G668">
            <v>45094.000347222223</v>
          </cell>
          <cell r="J668" t="str">
            <v>Do Thi Bich Lieu</v>
          </cell>
          <cell r="M668" t="str">
            <v>No</v>
          </cell>
          <cell r="O668" t="str">
            <v>07/Đã thanh toán 10/2023</v>
          </cell>
        </row>
        <row r="669">
          <cell r="D669">
            <v>36152</v>
          </cell>
          <cell r="E669">
            <v>12171899</v>
          </cell>
          <cell r="F669">
            <v>2619452</v>
          </cell>
          <cell r="G669">
            <v>45094.000347222223</v>
          </cell>
          <cell r="J669" t="str">
            <v>Do Thi Bich Lieu</v>
          </cell>
          <cell r="M669" t="str">
            <v>No</v>
          </cell>
          <cell r="O669" t="str">
            <v>07/Đã thanh toán 24/2023</v>
          </cell>
        </row>
        <row r="670">
          <cell r="D670">
            <v>36144</v>
          </cell>
          <cell r="E670">
            <v>16447852</v>
          </cell>
          <cell r="F670">
            <v>1038389</v>
          </cell>
          <cell r="G670">
            <v>45094.000347222223</v>
          </cell>
          <cell r="J670" t="str">
            <v>Do Thi Bich Lieu</v>
          </cell>
          <cell r="M670" t="str">
            <v>No</v>
          </cell>
          <cell r="O670" t="str">
            <v>07/Đã thanh toán 24/2023</v>
          </cell>
        </row>
        <row r="671">
          <cell r="D671">
            <v>36182</v>
          </cell>
          <cell r="E671">
            <v>26406420</v>
          </cell>
          <cell r="F671">
            <v>623040</v>
          </cell>
          <cell r="G671">
            <v>45094.000347222223</v>
          </cell>
          <cell r="J671" t="str">
            <v>Do Thi Bich Lieu</v>
          </cell>
          <cell r="M671" t="str">
            <v>No</v>
          </cell>
          <cell r="O671" t="str">
            <v>07/Đã thanh toán 10/2023</v>
          </cell>
        </row>
        <row r="672">
          <cell r="D672">
            <v>36169</v>
          </cell>
          <cell r="E672">
            <v>22360223</v>
          </cell>
          <cell r="F672">
            <v>3657841</v>
          </cell>
          <cell r="G672">
            <v>45094.000347222223</v>
          </cell>
          <cell r="J672" t="str">
            <v>Do Thi Bich Lieu</v>
          </cell>
          <cell r="M672" t="str">
            <v>No</v>
          </cell>
          <cell r="O672" t="str">
            <v>07/Đã thanh toán 24/2023</v>
          </cell>
        </row>
        <row r="673">
          <cell r="D673">
            <v>36154</v>
          </cell>
          <cell r="E673">
            <v>12171632</v>
          </cell>
          <cell r="F673">
            <v>3115167</v>
          </cell>
          <cell r="G673">
            <v>45094.000347222223</v>
          </cell>
          <cell r="J673" t="str">
            <v>Do Thi Bich Lieu</v>
          </cell>
          <cell r="M673" t="str">
            <v>No</v>
          </cell>
          <cell r="O673" t="str">
            <v>07/Đã thanh toán 24/2023</v>
          </cell>
        </row>
        <row r="674">
          <cell r="D674">
            <v>36156</v>
          </cell>
          <cell r="E674">
            <v>19408955</v>
          </cell>
          <cell r="F674">
            <v>2995075</v>
          </cell>
          <cell r="G674">
            <v>45094.000347222223</v>
          </cell>
          <cell r="J674" t="str">
            <v>Do Thi Bich Lieu</v>
          </cell>
          <cell r="M674" t="str">
            <v>No</v>
          </cell>
          <cell r="O674" t="str">
            <v>07/Đã thanh toán 24/2023</v>
          </cell>
        </row>
        <row r="675">
          <cell r="D675">
            <v>36164</v>
          </cell>
          <cell r="E675">
            <v>24326516</v>
          </cell>
          <cell r="F675">
            <v>2880284</v>
          </cell>
          <cell r="G675">
            <v>45094.000347222223</v>
          </cell>
          <cell r="J675" t="str">
            <v>Do Thi Bich Lieu</v>
          </cell>
          <cell r="M675" t="str">
            <v>No</v>
          </cell>
          <cell r="O675" t="str">
            <v>07/Đã thanh toán 24/2023</v>
          </cell>
        </row>
        <row r="676">
          <cell r="D676">
            <v>36185</v>
          </cell>
          <cell r="E676">
            <v>14119423</v>
          </cell>
          <cell r="F676">
            <v>283021</v>
          </cell>
          <cell r="G676">
            <v>45094.000347222223</v>
          </cell>
          <cell r="J676" t="str">
            <v>Do Thi Bich Lieu</v>
          </cell>
          <cell r="M676" t="str">
            <v>No</v>
          </cell>
          <cell r="O676" t="str">
            <v>07/Đã thanh toán 24/2023</v>
          </cell>
        </row>
        <row r="677">
          <cell r="D677">
            <v>36149</v>
          </cell>
          <cell r="E677">
            <v>25354941</v>
          </cell>
          <cell r="F677">
            <v>2619452</v>
          </cell>
          <cell r="G677">
            <v>45094.000347222223</v>
          </cell>
          <cell r="J677" t="str">
            <v>Do Thi Bich Lieu</v>
          </cell>
          <cell r="M677" t="str">
            <v>No</v>
          </cell>
          <cell r="O677" t="str">
            <v>07/Đã thanh toán 24/2023</v>
          </cell>
        </row>
        <row r="678">
          <cell r="D678">
            <v>36170</v>
          </cell>
          <cell r="E678">
            <v>21236962</v>
          </cell>
          <cell r="F678">
            <v>1615482</v>
          </cell>
          <cell r="G678">
            <v>45094.000347222223</v>
          </cell>
          <cell r="J678" t="str">
            <v>Do Thi Bich Lieu</v>
          </cell>
          <cell r="M678" t="str">
            <v>No</v>
          </cell>
          <cell r="O678" t="str">
            <v>07/Đã thanh toán 24/2023</v>
          </cell>
        </row>
        <row r="679">
          <cell r="D679">
            <v>36186</v>
          </cell>
          <cell r="E679">
            <v>13270630</v>
          </cell>
          <cell r="F679">
            <v>2564596</v>
          </cell>
          <cell r="G679">
            <v>45094.000347222223</v>
          </cell>
          <cell r="J679" t="str">
            <v>Do Thi Bich Lieu</v>
          </cell>
          <cell r="M679" t="str">
            <v>No</v>
          </cell>
          <cell r="O679" t="str">
            <v>07/Đã thanh toán 24/2023</v>
          </cell>
        </row>
        <row r="680">
          <cell r="D680">
            <v>36172</v>
          </cell>
          <cell r="E680">
            <v>27347930</v>
          </cell>
          <cell r="F680">
            <v>1038389</v>
          </cell>
          <cell r="G680">
            <v>45094.000347222223</v>
          </cell>
          <cell r="J680" t="str">
            <v>Do Thi Bich Lieu</v>
          </cell>
          <cell r="M680" t="str">
            <v>No</v>
          </cell>
          <cell r="O680" t="str">
            <v>07/Đã thanh toán 24/2023</v>
          </cell>
        </row>
        <row r="681">
          <cell r="D681">
            <v>36146</v>
          </cell>
          <cell r="E681">
            <v>28346594</v>
          </cell>
          <cell r="F681">
            <v>1615482</v>
          </cell>
          <cell r="G681">
            <v>45094.000347222223</v>
          </cell>
          <cell r="J681" t="str">
            <v>Do Thi Bich Lieu</v>
          </cell>
          <cell r="M681" t="str">
            <v>No</v>
          </cell>
          <cell r="O681" t="str">
            <v>07/Đã thanh toán 24/2023</v>
          </cell>
        </row>
        <row r="682">
          <cell r="D682">
            <v>36177</v>
          </cell>
          <cell r="E682">
            <v>14118600</v>
          </cell>
          <cell r="F682">
            <v>6600399</v>
          </cell>
          <cell r="G682">
            <v>45094.000347222223</v>
          </cell>
          <cell r="J682" t="str">
            <v>Do Thi Bich Lieu</v>
          </cell>
          <cell r="M682" t="str">
            <v>No</v>
          </cell>
          <cell r="O682" t="str">
            <v>07/Đã thanh toán 10/2023</v>
          </cell>
        </row>
        <row r="683">
          <cell r="D683">
            <v>36145</v>
          </cell>
          <cell r="E683">
            <v>16447953</v>
          </cell>
          <cell r="F683">
            <v>5499736</v>
          </cell>
          <cell r="G683">
            <v>45094.000347222223</v>
          </cell>
          <cell r="J683" t="str">
            <v>Do Thi Bich Lieu</v>
          </cell>
          <cell r="M683" t="str">
            <v>No</v>
          </cell>
          <cell r="O683" t="str">
            <v>07/Đã thanh toán 24/2023</v>
          </cell>
        </row>
        <row r="684">
          <cell r="D684">
            <v>36162</v>
          </cell>
          <cell r="E684">
            <v>28348410</v>
          </cell>
          <cell r="F684">
            <v>2846936</v>
          </cell>
          <cell r="G684">
            <v>45094.000347222223</v>
          </cell>
          <cell r="J684" t="str">
            <v>Do Thi Bich Lieu</v>
          </cell>
          <cell r="M684" t="str">
            <v>No</v>
          </cell>
          <cell r="O684" t="str">
            <v>07/Đã thanh toán 24/2023</v>
          </cell>
        </row>
        <row r="685">
          <cell r="D685">
            <v>36179</v>
          </cell>
          <cell r="E685">
            <v>13269415</v>
          </cell>
          <cell r="F685">
            <v>2443276</v>
          </cell>
          <cell r="G685">
            <v>45094.000347222223</v>
          </cell>
          <cell r="J685" t="str">
            <v>Do Thi Bich Lieu</v>
          </cell>
          <cell r="M685" t="str">
            <v>No</v>
          </cell>
          <cell r="O685" t="str">
            <v>07/Đã thanh toán 10/2023</v>
          </cell>
        </row>
        <row r="686">
          <cell r="D686">
            <v>36173</v>
          </cell>
          <cell r="E686">
            <v>17216889</v>
          </cell>
          <cell r="F686">
            <v>2729855</v>
          </cell>
          <cell r="G686">
            <v>45094.000347222223</v>
          </cell>
          <cell r="J686" t="str">
            <v>Do Thi Bich Lieu</v>
          </cell>
          <cell r="M686" t="str">
            <v>No</v>
          </cell>
          <cell r="O686" t="str">
            <v>07/Đã thanh toán 24/2023</v>
          </cell>
        </row>
        <row r="687">
          <cell r="D687">
            <v>36143</v>
          </cell>
          <cell r="E687">
            <v>11212777</v>
          </cell>
          <cell r="F687">
            <v>4752506</v>
          </cell>
          <cell r="G687">
            <v>45094.000347222223</v>
          </cell>
          <cell r="J687" t="str">
            <v>Do Thi Bich Lieu</v>
          </cell>
          <cell r="M687" t="str">
            <v>No</v>
          </cell>
          <cell r="O687" t="str">
            <v>07/Đã thanh toán 24/2023</v>
          </cell>
        </row>
        <row r="688">
          <cell r="D688">
            <v>36158</v>
          </cell>
          <cell r="E688">
            <v>23228769</v>
          </cell>
          <cell r="F688">
            <v>1615482</v>
          </cell>
          <cell r="G688">
            <v>45094.000347222223</v>
          </cell>
          <cell r="J688" t="str">
            <v>Do Thi Bich Lieu</v>
          </cell>
          <cell r="M688" t="str">
            <v>No</v>
          </cell>
          <cell r="O688" t="str">
            <v>07/Đã thanh toán 24/2023</v>
          </cell>
        </row>
        <row r="689">
          <cell r="D689">
            <v>36176</v>
          </cell>
          <cell r="E689">
            <v>25355867</v>
          </cell>
          <cell r="F689">
            <v>6854386</v>
          </cell>
          <cell r="G689">
            <v>45094.000347222223</v>
          </cell>
          <cell r="J689" t="str">
            <v>Do Thi Bich Lieu</v>
          </cell>
          <cell r="M689" t="str">
            <v>No</v>
          </cell>
          <cell r="O689" t="str">
            <v>07/Đã thanh toán 24/2023</v>
          </cell>
        </row>
        <row r="690">
          <cell r="D690">
            <v>36174</v>
          </cell>
          <cell r="E690">
            <v>17217861</v>
          </cell>
          <cell r="F690">
            <v>2076778</v>
          </cell>
          <cell r="G690">
            <v>45094.000347222223</v>
          </cell>
          <cell r="J690" t="str">
            <v>Do Thi Bich Lieu</v>
          </cell>
          <cell r="M690" t="str">
            <v>No</v>
          </cell>
          <cell r="O690" t="str">
            <v>07/Đã thanh toán 24/2023</v>
          </cell>
        </row>
        <row r="691">
          <cell r="D691">
            <v>36160</v>
          </cell>
          <cell r="E691">
            <v>16449632</v>
          </cell>
          <cell r="F691">
            <v>1038389</v>
          </cell>
          <cell r="G691">
            <v>45094.000347222223</v>
          </cell>
          <cell r="J691" t="str">
            <v>Do Thi Bich Lieu</v>
          </cell>
          <cell r="M691" t="str">
            <v>No</v>
          </cell>
          <cell r="O691" t="str">
            <v>07/Đã thanh toán 24/2023</v>
          </cell>
        </row>
        <row r="692">
          <cell r="D692">
            <v>36150</v>
          </cell>
          <cell r="E692">
            <v>10255137</v>
          </cell>
          <cell r="F692">
            <v>4153556</v>
          </cell>
          <cell r="G692">
            <v>45094.000347222223</v>
          </cell>
          <cell r="J692" t="str">
            <v>Do Thi Bich Lieu</v>
          </cell>
          <cell r="M692" t="str">
            <v>No</v>
          </cell>
          <cell r="O692" t="str">
            <v>07/Đã thanh toán 24/2023</v>
          </cell>
        </row>
        <row r="693">
          <cell r="D693">
            <v>36148</v>
          </cell>
          <cell r="E693">
            <v>24325650</v>
          </cell>
          <cell r="F693">
            <v>2112294</v>
          </cell>
          <cell r="G693">
            <v>45094.000347222223</v>
          </cell>
          <cell r="J693" t="str">
            <v>Do Thi Bich Lieu</v>
          </cell>
          <cell r="M693" t="str">
            <v>No</v>
          </cell>
          <cell r="O693" t="str">
            <v>07/Đã thanh toán 24/2023</v>
          </cell>
        </row>
        <row r="694">
          <cell r="D694">
            <v>36147</v>
          </cell>
          <cell r="E694">
            <v>24325563</v>
          </cell>
          <cell r="F694">
            <v>1038389</v>
          </cell>
          <cell r="G694">
            <v>45094.000347222223</v>
          </cell>
          <cell r="J694" t="str">
            <v>Do Thi Bich Lieu</v>
          </cell>
          <cell r="M694" t="str">
            <v>No</v>
          </cell>
          <cell r="O694" t="str">
            <v>07/Đã thanh toán 24/2023</v>
          </cell>
        </row>
        <row r="695">
          <cell r="D695">
            <v>36175</v>
          </cell>
          <cell r="E695">
            <v>25355618</v>
          </cell>
          <cell r="F695">
            <v>1038389</v>
          </cell>
          <cell r="G695">
            <v>45094.000347222223</v>
          </cell>
          <cell r="J695" t="str">
            <v>Do Thi Bich Lieu</v>
          </cell>
          <cell r="M695" t="str">
            <v>No</v>
          </cell>
          <cell r="O695" t="str">
            <v>07/Đã thanh toán 24/2023</v>
          </cell>
        </row>
        <row r="696">
          <cell r="D696">
            <v>36184</v>
          </cell>
          <cell r="E696">
            <v>14119687</v>
          </cell>
          <cell r="F696">
            <v>3636370</v>
          </cell>
          <cell r="G696">
            <v>45094.000347222223</v>
          </cell>
          <cell r="J696" t="str">
            <v>Do Thi Bich Lieu</v>
          </cell>
          <cell r="M696" t="str">
            <v>No</v>
          </cell>
          <cell r="O696" t="str">
            <v>07/Đã thanh toán 24/2023</v>
          </cell>
        </row>
        <row r="697">
          <cell r="D697">
            <v>36178</v>
          </cell>
          <cell r="E697">
            <v>26407545</v>
          </cell>
          <cell r="F697">
            <v>4798475</v>
          </cell>
          <cell r="G697">
            <v>45094.000347222223</v>
          </cell>
          <cell r="J697" t="str">
            <v>Do Thi Bich Lieu</v>
          </cell>
          <cell r="M697" t="str">
            <v>No</v>
          </cell>
          <cell r="O697" t="str">
            <v>07/Đã thanh toán 10/2023</v>
          </cell>
        </row>
        <row r="698">
          <cell r="D698">
            <v>36159</v>
          </cell>
          <cell r="E698">
            <v>16449065</v>
          </cell>
          <cell r="F698">
            <v>4234934</v>
          </cell>
          <cell r="G698">
            <v>45094.000347222223</v>
          </cell>
          <cell r="J698" t="str">
            <v>Do Thi Bich Lieu</v>
          </cell>
          <cell r="M698" t="str">
            <v>No</v>
          </cell>
          <cell r="O698" t="str">
            <v>07/Đã thanh toán 24/2023</v>
          </cell>
        </row>
        <row r="699">
          <cell r="D699">
            <v>37554</v>
          </cell>
          <cell r="E699">
            <v>14088540</v>
          </cell>
          <cell r="F699">
            <v>4921533</v>
          </cell>
          <cell r="G699">
            <v>45100.000347222223</v>
          </cell>
          <cell r="J699" t="str">
            <v>Do Thi Bich Lieu</v>
          </cell>
          <cell r="M699" t="str">
            <v>No</v>
          </cell>
          <cell r="O699" t="str">
            <v>07/Đã thanh toán 10/2023</v>
          </cell>
        </row>
        <row r="700">
          <cell r="D700">
            <v>37553</v>
          </cell>
          <cell r="E700">
            <v>14080816</v>
          </cell>
          <cell r="F700">
            <v>4959499</v>
          </cell>
          <cell r="G700">
            <v>45100.000347222223</v>
          </cell>
          <cell r="J700" t="str">
            <v>Do Thi Bich Lieu</v>
          </cell>
          <cell r="M700" t="str">
            <v>No</v>
          </cell>
          <cell r="O700" t="str">
            <v>07/Đã thanh toán 10/2023</v>
          </cell>
        </row>
        <row r="701">
          <cell r="D701">
            <v>37557</v>
          </cell>
          <cell r="E701">
            <v>22343251</v>
          </cell>
          <cell r="F701">
            <v>977306</v>
          </cell>
          <cell r="G701">
            <v>45100.000347222223</v>
          </cell>
          <cell r="J701" t="str">
            <v>Do Thi Bich Lieu</v>
          </cell>
          <cell r="M701" t="str">
            <v>No</v>
          </cell>
          <cell r="O701" t="str">
            <v>07/Đã thanh toán 10/2023</v>
          </cell>
        </row>
        <row r="702">
          <cell r="D702">
            <v>37536</v>
          </cell>
          <cell r="E702">
            <v>25269261</v>
          </cell>
          <cell r="F702">
            <v>2311384</v>
          </cell>
          <cell r="G702">
            <v>45100.000347222223</v>
          </cell>
          <cell r="J702" t="str">
            <v>Do Thi Bich Lieu</v>
          </cell>
          <cell r="M702" t="str">
            <v>No</v>
          </cell>
          <cell r="O702" t="str">
            <v>07/Đã thanh toán 10/2023</v>
          </cell>
        </row>
        <row r="703">
          <cell r="D703">
            <v>37556</v>
          </cell>
          <cell r="E703">
            <v>20293537</v>
          </cell>
          <cell r="F703">
            <v>2226532</v>
          </cell>
          <cell r="G703">
            <v>45100.000347222223</v>
          </cell>
          <cell r="J703" t="str">
            <v>Do Thi Bich Lieu</v>
          </cell>
          <cell r="M703" t="str">
            <v>No</v>
          </cell>
          <cell r="O703" t="str">
            <v>07/Đã thanh toán 10/2023</v>
          </cell>
        </row>
        <row r="704">
          <cell r="D704">
            <v>37555</v>
          </cell>
          <cell r="E704">
            <v>28256017</v>
          </cell>
          <cell r="F704">
            <v>11215914</v>
          </cell>
          <cell r="G704">
            <v>45100.000347222223</v>
          </cell>
          <cell r="J704" t="str">
            <v>Do Thi Bich Lieu</v>
          </cell>
          <cell r="M704" t="str">
            <v>No</v>
          </cell>
          <cell r="O704" t="str">
            <v>07/Đã thanh toán 10/2023</v>
          </cell>
        </row>
        <row r="705">
          <cell r="D705">
            <v>37510</v>
          </cell>
          <cell r="E705">
            <v>14064562</v>
          </cell>
          <cell r="F705">
            <v>2650786</v>
          </cell>
          <cell r="G705">
            <v>45100.000347222223</v>
          </cell>
          <cell r="J705" t="str">
            <v>Do Thi Bich Lieu</v>
          </cell>
          <cell r="M705" t="str">
            <v>No</v>
          </cell>
          <cell r="O705" t="str">
            <v>07/Đã thanh toán 24/2023</v>
          </cell>
        </row>
        <row r="706">
          <cell r="D706">
            <v>37509</v>
          </cell>
          <cell r="E706">
            <v>14085720</v>
          </cell>
          <cell r="F706">
            <v>3115167</v>
          </cell>
          <cell r="G706">
            <v>45100.000347222223</v>
          </cell>
          <cell r="J706" t="str">
            <v>Do Thi Bich Lieu</v>
          </cell>
          <cell r="M706" t="str">
            <v>No</v>
          </cell>
          <cell r="O706" t="str">
            <v>07/Đã thanh toán 10/2023</v>
          </cell>
        </row>
        <row r="707">
          <cell r="D707">
            <v>37638</v>
          </cell>
          <cell r="E707">
            <v>25357982</v>
          </cell>
          <cell r="F707">
            <v>1038389</v>
          </cell>
          <cell r="G707">
            <v>45101.000347222223</v>
          </cell>
          <cell r="J707" t="str">
            <v>Do Thi Bich Lieu</v>
          </cell>
          <cell r="M707" t="str">
            <v>No</v>
          </cell>
          <cell r="O707" t="str">
            <v>08/Đã thanh toán 10/2023</v>
          </cell>
        </row>
        <row r="708">
          <cell r="D708">
            <v>37640</v>
          </cell>
          <cell r="E708">
            <v>14121232</v>
          </cell>
          <cell r="F708">
            <v>3115167</v>
          </cell>
          <cell r="G708">
            <v>45101.000347222223</v>
          </cell>
          <cell r="J708" t="str">
            <v>Do Thi Bich Lieu</v>
          </cell>
          <cell r="M708" t="str">
            <v>No</v>
          </cell>
          <cell r="O708" t="str">
            <v>07/Đã thanh toán 24/2023</v>
          </cell>
        </row>
        <row r="709">
          <cell r="D709">
            <v>37624</v>
          </cell>
          <cell r="E709">
            <v>17218910</v>
          </cell>
          <cell r="F709">
            <v>3692260</v>
          </cell>
          <cell r="G709">
            <v>45101.000347222223</v>
          </cell>
          <cell r="J709" t="str">
            <v>Do Thi Bich Lieu</v>
          </cell>
          <cell r="M709" t="str">
            <v>No</v>
          </cell>
          <cell r="O709" t="str">
            <v>08/Đã thanh toán 10/2023</v>
          </cell>
        </row>
        <row r="710">
          <cell r="D710">
            <v>37635</v>
          </cell>
          <cell r="E710">
            <v>50993255</v>
          </cell>
          <cell r="F710">
            <v>1038389</v>
          </cell>
          <cell r="G710">
            <v>45101.000347222223</v>
          </cell>
          <cell r="J710" t="str">
            <v>Do Thi Bich Lieu</v>
          </cell>
          <cell r="M710" t="str">
            <v>No</v>
          </cell>
          <cell r="O710" t="str">
            <v>08/Đã thanh toán 10/2023</v>
          </cell>
        </row>
        <row r="711">
          <cell r="D711">
            <v>37620</v>
          </cell>
          <cell r="E711">
            <v>10254872</v>
          </cell>
          <cell r="F711">
            <v>5850416</v>
          </cell>
          <cell r="G711">
            <v>45101.000347222223</v>
          </cell>
          <cell r="J711" t="str">
            <v>Do Thi Bich Lieu</v>
          </cell>
          <cell r="M711" t="str">
            <v>No</v>
          </cell>
          <cell r="O711" t="str">
            <v>07/Đã thanh toán 24/2023</v>
          </cell>
        </row>
        <row r="712">
          <cell r="D712">
            <v>37630</v>
          </cell>
          <cell r="E712">
            <v>11215746</v>
          </cell>
          <cell r="F712">
            <v>5191945</v>
          </cell>
          <cell r="G712">
            <v>45101.000347222223</v>
          </cell>
          <cell r="J712" t="str">
            <v>Do Thi Bich Lieu</v>
          </cell>
          <cell r="M712" t="str">
            <v>No</v>
          </cell>
          <cell r="O712" t="str">
            <v>08/Đã thanh toán 10/2023</v>
          </cell>
        </row>
        <row r="713">
          <cell r="D713">
            <v>37642</v>
          </cell>
          <cell r="E713">
            <v>90333334</v>
          </cell>
          <cell r="F713">
            <v>1038389</v>
          </cell>
          <cell r="G713">
            <v>45101.000347222223</v>
          </cell>
          <cell r="J713" t="str">
            <v>Do Thi Bich Lieu</v>
          </cell>
          <cell r="M713" t="str">
            <v>No</v>
          </cell>
          <cell r="O713" t="str">
            <v>07/Đã thanh toán 24/2023</v>
          </cell>
        </row>
        <row r="714">
          <cell r="D714">
            <v>37637</v>
          </cell>
          <cell r="E714">
            <v>16451871</v>
          </cell>
          <cell r="F714">
            <v>4141489</v>
          </cell>
          <cell r="G714">
            <v>45101.000347222223</v>
          </cell>
          <cell r="J714" t="str">
            <v>Do Thi Bich Lieu</v>
          </cell>
          <cell r="M714" t="str">
            <v>No</v>
          </cell>
          <cell r="O714" t="str">
            <v>08/Đã thanh toán 10/2023</v>
          </cell>
        </row>
        <row r="715">
          <cell r="D715">
            <v>37627</v>
          </cell>
          <cell r="E715">
            <v>16450595</v>
          </cell>
          <cell r="F715">
            <v>3115167</v>
          </cell>
          <cell r="G715">
            <v>45101.000347222223</v>
          </cell>
          <cell r="J715" t="str">
            <v>Do Thi Bich Lieu</v>
          </cell>
          <cell r="M715" t="str">
            <v>No</v>
          </cell>
          <cell r="O715" t="str">
            <v>08/Đã thanh toán 10/2023</v>
          </cell>
        </row>
        <row r="716">
          <cell r="D716">
            <v>37641</v>
          </cell>
          <cell r="E716">
            <v>13272625</v>
          </cell>
          <cell r="F716">
            <v>496812</v>
          </cell>
          <cell r="G716">
            <v>45101.000347222223</v>
          </cell>
          <cell r="J716" t="str">
            <v>Do Thi Bich Lieu</v>
          </cell>
          <cell r="M716" t="str">
            <v>No</v>
          </cell>
          <cell r="O716" t="str">
            <v>07/Đã thanh toán 24/2023</v>
          </cell>
        </row>
        <row r="717">
          <cell r="D717">
            <v>37623</v>
          </cell>
          <cell r="E717">
            <v>21238342</v>
          </cell>
          <cell r="F717">
            <v>1034143</v>
          </cell>
          <cell r="G717">
            <v>45101.000347222223</v>
          </cell>
          <cell r="J717" t="str">
            <v>Do Thi Bich Lieu</v>
          </cell>
          <cell r="M717" t="str">
            <v>No</v>
          </cell>
          <cell r="O717" t="str">
            <v>08/Đã thanh toán 10/2023</v>
          </cell>
        </row>
        <row r="718">
          <cell r="D718">
            <v>37645</v>
          </cell>
          <cell r="E718">
            <v>26414192</v>
          </cell>
          <cell r="F718">
            <v>2076778</v>
          </cell>
          <cell r="G718">
            <v>45101.000347222223</v>
          </cell>
          <cell r="J718" t="str">
            <v>Do Thi Bich Lieu</v>
          </cell>
          <cell r="M718" t="str">
            <v>No</v>
          </cell>
          <cell r="O718" t="str">
            <v>07/Đã thanh toán 24/2023</v>
          </cell>
        </row>
        <row r="719">
          <cell r="D719">
            <v>37621</v>
          </cell>
          <cell r="E719">
            <v>18183438</v>
          </cell>
          <cell r="F719">
            <v>1038389</v>
          </cell>
          <cell r="G719">
            <v>45101.000347222223</v>
          </cell>
          <cell r="J719" t="str">
            <v>Do Thi Bich Lieu</v>
          </cell>
          <cell r="M719" t="str">
            <v>No</v>
          </cell>
          <cell r="O719" t="str">
            <v>07/Đã thanh toán 24/2023</v>
          </cell>
        </row>
        <row r="720">
          <cell r="D720">
            <v>37619</v>
          </cell>
          <cell r="E720">
            <v>10249806</v>
          </cell>
          <cell r="F720">
            <v>2076778</v>
          </cell>
          <cell r="G720">
            <v>45101.000347222223</v>
          </cell>
          <cell r="J720" t="str">
            <v>Do Thi Bich Lieu</v>
          </cell>
          <cell r="M720" t="str">
            <v>No</v>
          </cell>
          <cell r="O720" t="str">
            <v>07/Đã thanh toán 24/2023</v>
          </cell>
        </row>
        <row r="721">
          <cell r="D721">
            <v>37622</v>
          </cell>
          <cell r="E721">
            <v>10255621</v>
          </cell>
          <cell r="F721">
            <v>5191945</v>
          </cell>
          <cell r="G721">
            <v>45101.000347222223</v>
          </cell>
          <cell r="J721" t="str">
            <v>Do Thi Bich Lieu</v>
          </cell>
          <cell r="M721" t="str">
            <v>No</v>
          </cell>
          <cell r="O721" t="str">
            <v>07/Đã thanh toán 24/2023</v>
          </cell>
        </row>
        <row r="722">
          <cell r="D722">
            <v>37648</v>
          </cell>
          <cell r="E722">
            <v>29183693</v>
          </cell>
          <cell r="F722">
            <v>552013</v>
          </cell>
          <cell r="G722">
            <v>45101.000347222223</v>
          </cell>
          <cell r="J722" t="str">
            <v>Do Thi Bich Lieu</v>
          </cell>
          <cell r="M722" t="str">
            <v>No</v>
          </cell>
          <cell r="O722" t="str">
            <v>08/Đã thanh toán 10/2023</v>
          </cell>
        </row>
        <row r="723">
          <cell r="D723">
            <v>37636</v>
          </cell>
          <cell r="E723">
            <v>12174650</v>
          </cell>
          <cell r="F723">
            <v>8099434</v>
          </cell>
          <cell r="G723">
            <v>45101.000347222223</v>
          </cell>
          <cell r="J723" t="str">
            <v>Do Thi Bich Lieu</v>
          </cell>
          <cell r="M723" t="str">
            <v>No</v>
          </cell>
          <cell r="O723" t="str">
            <v>08/Đã thanh toán 10/2023</v>
          </cell>
        </row>
        <row r="724">
          <cell r="D724">
            <v>37639</v>
          </cell>
          <cell r="E724">
            <v>25358234</v>
          </cell>
          <cell r="F724">
            <v>4178313</v>
          </cell>
          <cell r="G724">
            <v>45101.000347222223</v>
          </cell>
          <cell r="J724" t="str">
            <v>Do Thi Bich Lieu</v>
          </cell>
          <cell r="M724" t="str">
            <v>No</v>
          </cell>
          <cell r="O724" t="str">
            <v>08/Đã thanh toán 10/2023</v>
          </cell>
        </row>
        <row r="725">
          <cell r="D725">
            <v>37626</v>
          </cell>
          <cell r="E725">
            <v>16450772</v>
          </cell>
          <cell r="F725">
            <v>1891489</v>
          </cell>
          <cell r="G725">
            <v>45101.000347222223</v>
          </cell>
          <cell r="J725" t="str">
            <v>Do Thi Bich Lieu</v>
          </cell>
          <cell r="M725" t="str">
            <v>No</v>
          </cell>
          <cell r="O725" t="str">
            <v>08/Đã thanh toán 10/2023</v>
          </cell>
        </row>
        <row r="726">
          <cell r="D726">
            <v>37634</v>
          </cell>
          <cell r="E726">
            <v>18186431</v>
          </cell>
          <cell r="F726">
            <v>2076778</v>
          </cell>
          <cell r="G726">
            <v>45101.000347222223</v>
          </cell>
          <cell r="J726" t="str">
            <v>Do Thi Bich Lieu</v>
          </cell>
          <cell r="M726" t="str">
            <v>No</v>
          </cell>
          <cell r="O726" t="str">
            <v>08/Đã thanh toán 10/2023</v>
          </cell>
        </row>
        <row r="727">
          <cell r="D727">
            <v>37643</v>
          </cell>
          <cell r="E727">
            <v>26413286</v>
          </cell>
          <cell r="F727">
            <v>1038389</v>
          </cell>
          <cell r="G727">
            <v>45101.000347222223</v>
          </cell>
          <cell r="J727" t="str">
            <v>Do Thi Bich Lieu</v>
          </cell>
          <cell r="M727" t="str">
            <v>No</v>
          </cell>
          <cell r="O727" t="str">
            <v>07/Đã thanh toán 24/2023</v>
          </cell>
        </row>
        <row r="728">
          <cell r="D728">
            <v>37646</v>
          </cell>
          <cell r="E728">
            <v>13274402</v>
          </cell>
          <cell r="F728">
            <v>1038389</v>
          </cell>
          <cell r="G728">
            <v>45101.000347222223</v>
          </cell>
          <cell r="J728" t="str">
            <v>Do Thi Bich Lieu</v>
          </cell>
          <cell r="M728" t="str">
            <v>No</v>
          </cell>
          <cell r="O728" t="str">
            <v>07/Đã thanh toán 24/2023</v>
          </cell>
        </row>
        <row r="729">
          <cell r="D729">
            <v>37647</v>
          </cell>
          <cell r="E729">
            <v>18187362</v>
          </cell>
          <cell r="F729">
            <v>3812589</v>
          </cell>
          <cell r="G729">
            <v>45101.000347222223</v>
          </cell>
          <cell r="J729" t="str">
            <v>Do Thi Bich Lieu</v>
          </cell>
          <cell r="M729" t="str">
            <v>No</v>
          </cell>
          <cell r="O729" t="str">
            <v>08/Đã thanh toán 10/2023</v>
          </cell>
        </row>
        <row r="730">
          <cell r="D730">
            <v>37644</v>
          </cell>
          <cell r="E730">
            <v>26411759</v>
          </cell>
          <cell r="F730">
            <v>2856594</v>
          </cell>
          <cell r="G730">
            <v>45101.000347222223</v>
          </cell>
          <cell r="J730" t="str">
            <v>Do Thi Bich Lieu</v>
          </cell>
          <cell r="M730" t="str">
            <v>No</v>
          </cell>
          <cell r="O730" t="str">
            <v>07/Đã thanh toán 24/2023</v>
          </cell>
        </row>
        <row r="731">
          <cell r="D731">
            <v>37631</v>
          </cell>
          <cell r="E731">
            <v>11216187</v>
          </cell>
          <cell r="F731">
            <v>5629773</v>
          </cell>
          <cell r="G731">
            <v>45101.000347222223</v>
          </cell>
          <cell r="J731" t="str">
            <v>Do Thi Bich Lieu</v>
          </cell>
          <cell r="M731" t="str">
            <v>No</v>
          </cell>
          <cell r="O731" t="str">
            <v>08/Đã thanh toán 10/2023</v>
          </cell>
        </row>
        <row r="732">
          <cell r="D732">
            <v>37649</v>
          </cell>
          <cell r="E732">
            <v>29183716</v>
          </cell>
          <cell r="F732">
            <v>2619452</v>
          </cell>
          <cell r="G732">
            <v>45101.000347222223</v>
          </cell>
          <cell r="J732" t="str">
            <v>Do Thi Bich Lieu</v>
          </cell>
          <cell r="M732" t="str">
            <v>No</v>
          </cell>
          <cell r="O732" t="str">
            <v>08/Đã thanh toán 10/2023</v>
          </cell>
        </row>
        <row r="733">
          <cell r="D733">
            <v>37633</v>
          </cell>
          <cell r="E733">
            <v>18186319</v>
          </cell>
          <cell r="F733">
            <v>2076778</v>
          </cell>
          <cell r="G733">
            <v>45101.000347222223</v>
          </cell>
          <cell r="J733" t="str">
            <v>Do Thi Bich Lieu</v>
          </cell>
          <cell r="M733" t="str">
            <v>No</v>
          </cell>
          <cell r="O733" t="str">
            <v>08/Đã thanh toán 10/2023</v>
          </cell>
        </row>
        <row r="734">
          <cell r="D734">
            <v>37632</v>
          </cell>
          <cell r="E734">
            <v>18186358</v>
          </cell>
          <cell r="F734">
            <v>2619452</v>
          </cell>
          <cell r="G734">
            <v>45101.000347222223</v>
          </cell>
          <cell r="J734" t="str">
            <v>Do Thi Bich Lieu</v>
          </cell>
          <cell r="M734" t="str">
            <v>No</v>
          </cell>
          <cell r="O734" t="str">
            <v>08/Đã thanh toán 10/2023</v>
          </cell>
        </row>
        <row r="735">
          <cell r="D735">
            <v>37629</v>
          </cell>
          <cell r="E735">
            <v>12174919</v>
          </cell>
          <cell r="F735">
            <v>2167495</v>
          </cell>
          <cell r="G735">
            <v>45101.000347222223</v>
          </cell>
          <cell r="J735" t="str">
            <v>Do Thi Bich Lieu</v>
          </cell>
          <cell r="M735" t="str">
            <v>No</v>
          </cell>
          <cell r="O735" t="str">
            <v>08/Đã thanh toán 10/2023</v>
          </cell>
        </row>
        <row r="736">
          <cell r="D736">
            <v>37628</v>
          </cell>
          <cell r="E736">
            <v>15135255</v>
          </cell>
          <cell r="F736">
            <v>2156022</v>
          </cell>
          <cell r="G736">
            <v>45101.000347222223</v>
          </cell>
          <cell r="J736" t="str">
            <v>Do Thi Bich Lieu</v>
          </cell>
          <cell r="M736" t="str">
            <v>No</v>
          </cell>
          <cell r="O736" t="str">
            <v>08/Đã thanh toán 10/2023</v>
          </cell>
        </row>
        <row r="737">
          <cell r="D737">
            <v>39087</v>
          </cell>
          <cell r="E737">
            <v>21240847</v>
          </cell>
          <cell r="F737">
            <v>1615482</v>
          </cell>
          <cell r="G737">
            <v>45107.000347222223</v>
          </cell>
          <cell r="J737" t="str">
            <v>Do Thi Bich Lieu</v>
          </cell>
          <cell r="M737" t="str">
            <v>No</v>
          </cell>
          <cell r="O737" t="str">
            <v>08/Đã thanh toán 10/2023</v>
          </cell>
        </row>
        <row r="738">
          <cell r="D738">
            <v>39083</v>
          </cell>
          <cell r="E738">
            <v>15140207</v>
          </cell>
          <cell r="F738">
            <v>2226532</v>
          </cell>
          <cell r="G738">
            <v>45107.000347222223</v>
          </cell>
          <cell r="J738" t="str">
            <v>Do Thi Bich Lieu</v>
          </cell>
          <cell r="M738" t="str">
            <v>No</v>
          </cell>
          <cell r="O738" t="str">
            <v>08/Đã thanh toán 10/2023</v>
          </cell>
        </row>
        <row r="739">
          <cell r="D739">
            <v>39075</v>
          </cell>
          <cell r="E739">
            <v>20389396</v>
          </cell>
          <cell r="F739">
            <v>1615482</v>
          </cell>
          <cell r="G739">
            <v>45107.000347222223</v>
          </cell>
          <cell r="J739" t="str">
            <v>Do Thi Bich Lieu</v>
          </cell>
          <cell r="M739" t="str">
            <v>No</v>
          </cell>
          <cell r="O739" t="str">
            <v>08/Đã thanh toán 10/2023</v>
          </cell>
        </row>
        <row r="740">
          <cell r="D740">
            <v>39077</v>
          </cell>
          <cell r="E740">
            <v>19413422</v>
          </cell>
          <cell r="F740">
            <v>2844936</v>
          </cell>
          <cell r="G740">
            <v>45107.000347222223</v>
          </cell>
          <cell r="J740" t="str">
            <v>Do Thi Bich Lieu</v>
          </cell>
          <cell r="M740" t="str">
            <v>No</v>
          </cell>
          <cell r="O740" t="str">
            <v>08/Đã thanh toán 10/2023</v>
          </cell>
        </row>
        <row r="741">
          <cell r="D741">
            <v>39067</v>
          </cell>
          <cell r="E741">
            <v>10258492</v>
          </cell>
          <cell r="F741">
            <v>6451202</v>
          </cell>
          <cell r="G741">
            <v>45107.000347222223</v>
          </cell>
          <cell r="J741" t="str">
            <v>Do Thi Bich Lieu</v>
          </cell>
          <cell r="M741" t="str">
            <v>No</v>
          </cell>
          <cell r="O741" t="str">
            <v>08/Đã thanh toán 10/2023</v>
          </cell>
        </row>
        <row r="742">
          <cell r="D742">
            <v>39081</v>
          </cell>
          <cell r="E742">
            <v>11219135</v>
          </cell>
          <cell r="F742">
            <v>2226532</v>
          </cell>
          <cell r="G742">
            <v>45107.000347222223</v>
          </cell>
          <cell r="J742" t="str">
            <v>Do Thi Bich Lieu</v>
          </cell>
          <cell r="M742" t="str">
            <v>No</v>
          </cell>
          <cell r="O742" t="str">
            <v>08/Đã thanh toán 10/2023</v>
          </cell>
        </row>
        <row r="743">
          <cell r="D743">
            <v>39079</v>
          </cell>
          <cell r="E743">
            <v>12178237</v>
          </cell>
          <cell r="F743">
            <v>2233483</v>
          </cell>
          <cell r="G743">
            <v>45107.000347222223</v>
          </cell>
          <cell r="J743" t="str">
            <v>Do Thi Bich Lieu</v>
          </cell>
          <cell r="M743" t="str">
            <v>No</v>
          </cell>
          <cell r="O743" t="str">
            <v>08/Đã thanh toán 10/2023</v>
          </cell>
        </row>
        <row r="744">
          <cell r="D744">
            <v>39052</v>
          </cell>
          <cell r="E744">
            <v>13276642</v>
          </cell>
          <cell r="F744">
            <v>4153556</v>
          </cell>
          <cell r="G744">
            <v>45107.000347222223</v>
          </cell>
          <cell r="J744" t="str">
            <v>Do Thi Bich Lieu</v>
          </cell>
          <cell r="M744" t="str">
            <v>No</v>
          </cell>
          <cell r="O744" t="str">
            <v>08/Đã thanh toán 10/2023</v>
          </cell>
        </row>
        <row r="745">
          <cell r="D745">
            <v>39085</v>
          </cell>
          <cell r="E745">
            <v>16455405</v>
          </cell>
          <cell r="F745">
            <v>2226532</v>
          </cell>
          <cell r="G745">
            <v>45107.000347222223</v>
          </cell>
          <cell r="J745" t="str">
            <v>Do Thi Bich Lieu</v>
          </cell>
          <cell r="M745" t="str">
            <v>No</v>
          </cell>
          <cell r="O745" t="str">
            <v>08/Đã thanh toán 10/2023</v>
          </cell>
        </row>
        <row r="746">
          <cell r="D746">
            <v>39049</v>
          </cell>
          <cell r="E746">
            <v>14125189</v>
          </cell>
          <cell r="F746">
            <v>5191945</v>
          </cell>
          <cell r="G746">
            <v>45107.000347222223</v>
          </cell>
          <cell r="J746" t="str">
            <v>Do Thi Bich Lieu</v>
          </cell>
          <cell r="M746" t="str">
            <v>No</v>
          </cell>
          <cell r="O746" t="str">
            <v>08/Đã thanh toán 10/2023</v>
          </cell>
        </row>
        <row r="747">
          <cell r="D747">
            <v>39048</v>
          </cell>
          <cell r="E747">
            <v>14123855</v>
          </cell>
          <cell r="F747">
            <v>1972939</v>
          </cell>
          <cell r="G747">
            <v>45107.000347222223</v>
          </cell>
          <cell r="J747" t="str">
            <v>Do Thi Bich Lieu</v>
          </cell>
          <cell r="M747" t="str">
            <v>No</v>
          </cell>
          <cell r="O747" t="str">
            <v>07/Đã thanh toán 24/2023</v>
          </cell>
        </row>
        <row r="748">
          <cell r="D748">
            <v>39051</v>
          </cell>
          <cell r="E748">
            <v>13277067</v>
          </cell>
          <cell r="F748">
            <v>943404</v>
          </cell>
          <cell r="G748">
            <v>45107.000347222223</v>
          </cell>
          <cell r="J748" t="str">
            <v>Do Thi Bich Lieu</v>
          </cell>
          <cell r="M748" t="str">
            <v>No</v>
          </cell>
          <cell r="O748" t="str">
            <v>08/Đã thanh toán 10/2023</v>
          </cell>
        </row>
        <row r="749">
          <cell r="D749">
            <v>39072</v>
          </cell>
          <cell r="E749">
            <v>23231209</v>
          </cell>
          <cell r="F749">
            <v>2132554</v>
          </cell>
          <cell r="G749">
            <v>45107.000347222223</v>
          </cell>
          <cell r="J749" t="str">
            <v>Do Thi Bich Lieu</v>
          </cell>
          <cell r="M749" t="str">
            <v>No</v>
          </cell>
          <cell r="O749" t="str">
            <v>08/Đã thanh toán 10/2023</v>
          </cell>
        </row>
        <row r="750">
          <cell r="D750">
            <v>39058</v>
          </cell>
          <cell r="E750">
            <v>26415381</v>
          </cell>
          <cell r="F750">
            <v>1078011</v>
          </cell>
          <cell r="G750">
            <v>45107.000347222223</v>
          </cell>
          <cell r="J750" t="str">
            <v>Do Thi Bich Lieu</v>
          </cell>
          <cell r="M750" t="str">
            <v>No</v>
          </cell>
          <cell r="O750" t="str">
            <v>08/Đã thanh toán 10/2023</v>
          </cell>
        </row>
        <row r="751">
          <cell r="D751">
            <v>39069</v>
          </cell>
          <cell r="E751">
            <v>16453735</v>
          </cell>
          <cell r="F751">
            <v>2634517</v>
          </cell>
          <cell r="G751">
            <v>45107.000347222223</v>
          </cell>
          <cell r="J751" t="str">
            <v>Do Thi Bich Lieu</v>
          </cell>
          <cell r="M751" t="str">
            <v>No</v>
          </cell>
          <cell r="O751" t="str">
            <v>08/Đã thanh toán 10/2023</v>
          </cell>
        </row>
        <row r="752">
          <cell r="D752">
            <v>39078</v>
          </cell>
          <cell r="E752">
            <v>19413318</v>
          </cell>
          <cell r="F752">
            <v>2226532</v>
          </cell>
          <cell r="G752">
            <v>45107.000347222223</v>
          </cell>
          <cell r="J752" t="str">
            <v>Do Thi Bich Lieu</v>
          </cell>
          <cell r="M752" t="str">
            <v>No</v>
          </cell>
          <cell r="O752" t="str">
            <v>08/Đã thanh toán 10/2023</v>
          </cell>
        </row>
        <row r="753">
          <cell r="D753">
            <v>39053</v>
          </cell>
          <cell r="E753">
            <v>90335674</v>
          </cell>
          <cell r="F753">
            <v>2117467</v>
          </cell>
          <cell r="G753">
            <v>45107.000347222223</v>
          </cell>
          <cell r="J753" t="str">
            <v>Do Thi Bich Lieu</v>
          </cell>
          <cell r="M753" t="str">
            <v>No</v>
          </cell>
          <cell r="O753" t="str">
            <v>08/Đã thanh toán 10/2023</v>
          </cell>
        </row>
        <row r="754">
          <cell r="D754">
            <v>39073</v>
          </cell>
          <cell r="E754">
            <v>20389539</v>
          </cell>
          <cell r="F754">
            <v>2634517</v>
          </cell>
          <cell r="G754">
            <v>45107.000347222223</v>
          </cell>
          <cell r="J754" t="str">
            <v>Do Thi Bich Lieu</v>
          </cell>
          <cell r="M754" t="str">
            <v>No</v>
          </cell>
          <cell r="O754" t="str">
            <v>08/Đã thanh toán 10/2023</v>
          </cell>
        </row>
        <row r="755">
          <cell r="D755">
            <v>39090</v>
          </cell>
          <cell r="E755">
            <v>25360553</v>
          </cell>
          <cell r="F755">
            <v>1298816</v>
          </cell>
          <cell r="G755">
            <v>45107.000347222223</v>
          </cell>
          <cell r="J755" t="str">
            <v>Do Thi Bich Lieu</v>
          </cell>
          <cell r="M755" t="str">
            <v>No</v>
          </cell>
          <cell r="O755" t="str">
            <v>08/Đã thanh toán 10/2023</v>
          </cell>
        </row>
        <row r="756">
          <cell r="D756">
            <v>39074</v>
          </cell>
          <cell r="E756">
            <v>20389437</v>
          </cell>
          <cell r="F756">
            <v>2226532</v>
          </cell>
          <cell r="G756">
            <v>45107.000347222223</v>
          </cell>
          <cell r="J756" t="str">
            <v>Do Thi Bich Lieu</v>
          </cell>
          <cell r="M756" t="str">
            <v>No</v>
          </cell>
          <cell r="O756" t="str">
            <v>08/Đã thanh toán 10/2023</v>
          </cell>
        </row>
        <row r="757">
          <cell r="D757">
            <v>39068</v>
          </cell>
          <cell r="E757">
            <v>28351392</v>
          </cell>
          <cell r="F757">
            <v>2675284</v>
          </cell>
          <cell r="G757">
            <v>45107.000347222223</v>
          </cell>
          <cell r="J757" t="str">
            <v>Do Thi Bich Lieu</v>
          </cell>
          <cell r="M757" t="str">
            <v>No</v>
          </cell>
          <cell r="O757" t="str">
            <v>08/Đã thanh toán 10/2023</v>
          </cell>
        </row>
        <row r="758">
          <cell r="D758">
            <v>39056</v>
          </cell>
          <cell r="E758">
            <v>14125995</v>
          </cell>
          <cell r="F758">
            <v>435501</v>
          </cell>
          <cell r="G758">
            <v>45107.000347222223</v>
          </cell>
          <cell r="J758" t="str">
            <v>Do Thi Bich Lieu</v>
          </cell>
          <cell r="M758" t="str">
            <v>No</v>
          </cell>
          <cell r="O758" t="str">
            <v>08/Đã thanh toán 10/2023</v>
          </cell>
        </row>
        <row r="759">
          <cell r="D759">
            <v>39443</v>
          </cell>
          <cell r="E759">
            <v>15140789</v>
          </cell>
          <cell r="F759">
            <v>9382090</v>
          </cell>
          <cell r="G759">
            <v>45111.000347222223</v>
          </cell>
          <cell r="J759" t="str">
            <v>Do Thi Bich Lieu</v>
          </cell>
          <cell r="M759" t="str">
            <v>No</v>
          </cell>
          <cell r="O759" t="str">
            <v>08/Đã thanh toán 10/2023</v>
          </cell>
        </row>
        <row r="760">
          <cell r="D760">
            <v>39439</v>
          </cell>
          <cell r="E760">
            <v>10262985</v>
          </cell>
          <cell r="F760">
            <v>490050</v>
          </cell>
          <cell r="G760">
            <v>45111.000347222223</v>
          </cell>
          <cell r="J760" t="str">
            <v>Do Thi Bich Lieu</v>
          </cell>
          <cell r="M760" t="str">
            <v>No</v>
          </cell>
          <cell r="O760" t="str">
            <v>08/Đã thanh toán 10/2023</v>
          </cell>
        </row>
        <row r="761">
          <cell r="D761">
            <v>39442</v>
          </cell>
          <cell r="E761">
            <v>16456573</v>
          </cell>
          <cell r="F761">
            <v>1586110</v>
          </cell>
          <cell r="G761">
            <v>45111.000347222223</v>
          </cell>
          <cell r="J761" t="str">
            <v>Do Thi Bich Lieu</v>
          </cell>
          <cell r="M761" t="str">
            <v>No</v>
          </cell>
          <cell r="O761" t="str">
            <v>08/Đã thanh toán 24/2023</v>
          </cell>
        </row>
        <row r="762">
          <cell r="D762">
            <v>39427</v>
          </cell>
          <cell r="E762">
            <v>10262265</v>
          </cell>
          <cell r="F762">
            <v>4443714</v>
          </cell>
          <cell r="G762">
            <v>45111.000347222223</v>
          </cell>
          <cell r="J762" t="str">
            <v>Do Thi Bich Lieu</v>
          </cell>
          <cell r="M762" t="str">
            <v>No</v>
          </cell>
          <cell r="O762" t="str">
            <v>08/Đã thanh toán 10/2023</v>
          </cell>
        </row>
        <row r="763">
          <cell r="D763">
            <v>39441</v>
          </cell>
          <cell r="E763">
            <v>17225309</v>
          </cell>
          <cell r="F763">
            <v>2823298</v>
          </cell>
          <cell r="G763">
            <v>45111.000347222223</v>
          </cell>
          <cell r="J763" t="str">
            <v>Do Thi Bich Lieu</v>
          </cell>
          <cell r="M763" t="str">
            <v>No</v>
          </cell>
          <cell r="O763" t="str">
            <v>08/Đã thanh toán 10/2023</v>
          </cell>
        </row>
        <row r="764">
          <cell r="D764">
            <v>39749</v>
          </cell>
          <cell r="E764">
            <v>14129428</v>
          </cell>
          <cell r="F764">
            <v>5191945</v>
          </cell>
          <cell r="G764">
            <v>45113.000347222223</v>
          </cell>
          <cell r="H764">
            <v>45174.000347222223</v>
          </cell>
          <cell r="I764">
            <v>45142.000347222223</v>
          </cell>
          <cell r="J764" t="str">
            <v>Do Thi Bich Lieu</v>
          </cell>
          <cell r="M764" t="str">
            <v>No</v>
          </cell>
          <cell r="O764" t="str">
            <v>Lịch thanh toán: Monthly at 10 &amp; 24</v>
          </cell>
        </row>
        <row r="765">
          <cell r="D765">
            <v>39772</v>
          </cell>
          <cell r="E765">
            <v>24330165</v>
          </cell>
          <cell r="F765">
            <v>3264921</v>
          </cell>
          <cell r="G765">
            <v>45113.000347222223</v>
          </cell>
          <cell r="H765">
            <v>45165.000347222223</v>
          </cell>
          <cell r="I765">
            <v>45143.000347222223</v>
          </cell>
          <cell r="J765" t="str">
            <v>Do Thi Bich Lieu</v>
          </cell>
          <cell r="M765" t="str">
            <v>No</v>
          </cell>
          <cell r="O765" t="str">
            <v>Lịch thanh toán: Monthly at 10 &amp; 24</v>
          </cell>
        </row>
        <row r="766">
          <cell r="D766">
            <v>39817</v>
          </cell>
          <cell r="E766">
            <v>16454540</v>
          </cell>
          <cell r="F766">
            <v>3264921</v>
          </cell>
          <cell r="G766">
            <v>45113.000347222223</v>
          </cell>
          <cell r="J766" t="str">
            <v>Do Thi Bich Lieu</v>
          </cell>
          <cell r="M766" t="str">
            <v>No</v>
          </cell>
          <cell r="O766" t="str">
            <v>08/Đã thanh toán 10/2023</v>
          </cell>
        </row>
        <row r="767">
          <cell r="D767">
            <v>39818</v>
          </cell>
          <cell r="E767">
            <v>17223223</v>
          </cell>
          <cell r="F767">
            <v>4880403</v>
          </cell>
          <cell r="G767">
            <v>45113.000347222223</v>
          </cell>
          <cell r="J767" t="str">
            <v>Do Thi Bich Lieu</v>
          </cell>
          <cell r="M767" t="str">
            <v>No</v>
          </cell>
          <cell r="O767" t="str">
            <v>08/Đã thanh toán 10/2023</v>
          </cell>
        </row>
        <row r="768">
          <cell r="D768">
            <v>39794</v>
          </cell>
          <cell r="E768">
            <v>15138013</v>
          </cell>
          <cell r="F768">
            <v>4303310</v>
          </cell>
          <cell r="G768">
            <v>45113.000347222223</v>
          </cell>
          <cell r="J768" t="str">
            <v>Do Thi Bich Lieu</v>
          </cell>
          <cell r="M768" t="str">
            <v>No</v>
          </cell>
          <cell r="O768" t="str">
            <v>08/Đã thanh toán 10/2023</v>
          </cell>
        </row>
        <row r="769">
          <cell r="D769">
            <v>39795</v>
          </cell>
          <cell r="E769">
            <v>12177951</v>
          </cell>
          <cell r="F769">
            <v>2907489</v>
          </cell>
          <cell r="G769">
            <v>45113.000347222223</v>
          </cell>
          <cell r="J769" t="str">
            <v>Do Thi Bich Lieu</v>
          </cell>
          <cell r="M769" t="str">
            <v>No</v>
          </cell>
          <cell r="O769" t="str">
            <v>08/Đã thanh toán 10/2023</v>
          </cell>
        </row>
        <row r="770">
          <cell r="D770">
            <v>40826</v>
          </cell>
          <cell r="E770">
            <v>17226286</v>
          </cell>
          <cell r="F770">
            <v>3719812</v>
          </cell>
          <cell r="G770">
            <v>45115.000347222223</v>
          </cell>
          <cell r="J770" t="str">
            <v>Do Thi Bich Lieu</v>
          </cell>
          <cell r="M770" t="str">
            <v>No</v>
          </cell>
          <cell r="O770" t="str">
            <v>08/Đã thanh toán 24/2023</v>
          </cell>
        </row>
        <row r="771">
          <cell r="D771">
            <v>40827</v>
          </cell>
          <cell r="E771">
            <v>17226231</v>
          </cell>
          <cell r="F771">
            <v>1040791</v>
          </cell>
          <cell r="G771">
            <v>45115.000347222223</v>
          </cell>
          <cell r="J771" t="str">
            <v>Do Thi Bich Lieu</v>
          </cell>
          <cell r="M771" t="str">
            <v>No</v>
          </cell>
          <cell r="O771" t="str">
            <v>08/Đã thanh toán 24/2023</v>
          </cell>
        </row>
        <row r="772">
          <cell r="D772">
            <v>40818</v>
          </cell>
          <cell r="E772">
            <v>16458624</v>
          </cell>
          <cell r="F772">
            <v>4372099</v>
          </cell>
          <cell r="G772">
            <v>45115.000347222223</v>
          </cell>
          <cell r="J772" t="str">
            <v>Do Thi Bich Lieu</v>
          </cell>
          <cell r="M772" t="str">
            <v>No</v>
          </cell>
          <cell r="O772" t="str">
            <v>08/Đã thanh toán 24/2023</v>
          </cell>
        </row>
        <row r="773">
          <cell r="D773">
            <v>40817</v>
          </cell>
          <cell r="E773">
            <v>12181245</v>
          </cell>
          <cell r="F773">
            <v>2783138</v>
          </cell>
          <cell r="G773">
            <v>45115.000347222223</v>
          </cell>
          <cell r="J773" t="str">
            <v>Do Thi Bich Lieu</v>
          </cell>
          <cell r="M773" t="str">
            <v>No</v>
          </cell>
          <cell r="O773" t="str">
            <v>08/Đã thanh toán 10/2023</v>
          </cell>
        </row>
        <row r="774">
          <cell r="D774">
            <v>40821</v>
          </cell>
          <cell r="E774">
            <v>21242618</v>
          </cell>
          <cell r="F774">
            <v>1586110</v>
          </cell>
          <cell r="G774">
            <v>45115.000347222223</v>
          </cell>
          <cell r="J774" t="str">
            <v>Do Thi Bich Lieu</v>
          </cell>
          <cell r="M774" t="str">
            <v>No</v>
          </cell>
          <cell r="O774" t="str">
            <v>08/Đã thanh toán 24/2023</v>
          </cell>
        </row>
        <row r="775">
          <cell r="D775">
            <v>40816</v>
          </cell>
          <cell r="E775">
            <v>12180963</v>
          </cell>
          <cell r="F775">
            <v>5784329</v>
          </cell>
          <cell r="G775">
            <v>45115.000347222223</v>
          </cell>
          <cell r="H775">
            <v>45165.000347222223</v>
          </cell>
          <cell r="I775">
            <v>45148.000347222223</v>
          </cell>
          <cell r="J775" t="str">
            <v>Do Thi Bich Lieu</v>
          </cell>
          <cell r="M775" t="str">
            <v>No</v>
          </cell>
          <cell r="O775" t="str">
            <v>Lịch thanh toán: Monthly at 10 &amp; 24</v>
          </cell>
        </row>
        <row r="776">
          <cell r="D776">
            <v>40820</v>
          </cell>
          <cell r="E776">
            <v>15141499</v>
          </cell>
          <cell r="F776">
            <v>3385476</v>
          </cell>
          <cell r="G776">
            <v>45115.000347222223</v>
          </cell>
          <cell r="H776">
            <v>45165.000347222223</v>
          </cell>
          <cell r="I776">
            <v>45149.000347222223</v>
          </cell>
          <cell r="J776" t="str">
            <v>Do Thi Bich Lieu</v>
          </cell>
          <cell r="M776" t="str">
            <v>No</v>
          </cell>
          <cell r="O776" t="str">
            <v>Lịch thanh toán: Monthly at 10 &amp; 24</v>
          </cell>
        </row>
        <row r="777">
          <cell r="D777">
            <v>40823</v>
          </cell>
          <cell r="E777">
            <v>25362602</v>
          </cell>
          <cell r="F777">
            <v>4584902</v>
          </cell>
          <cell r="G777">
            <v>45115.000347222223</v>
          </cell>
          <cell r="H777">
            <v>45165.000347222223</v>
          </cell>
          <cell r="I777">
            <v>45152.000347222223</v>
          </cell>
          <cell r="J777" t="str">
            <v>Do Thi Bich Lieu</v>
          </cell>
          <cell r="M777" t="str">
            <v>No</v>
          </cell>
          <cell r="O777" t="str">
            <v>Lịch thanh toán: Monthly at 10 &amp; 24</v>
          </cell>
        </row>
        <row r="778">
          <cell r="D778">
            <v>40815</v>
          </cell>
          <cell r="E778">
            <v>11222472</v>
          </cell>
          <cell r="F778">
            <v>4692308</v>
          </cell>
          <cell r="G778">
            <v>45115.000347222223</v>
          </cell>
          <cell r="J778" t="str">
            <v>Do Thi Bich Lieu</v>
          </cell>
          <cell r="M778" t="str">
            <v>No</v>
          </cell>
          <cell r="O778" t="str">
            <v>08/Đã thanh toán 10/2023</v>
          </cell>
        </row>
        <row r="779">
          <cell r="D779">
            <v>40829</v>
          </cell>
          <cell r="E779">
            <v>16457647</v>
          </cell>
          <cell r="F779">
            <v>3443207</v>
          </cell>
          <cell r="G779">
            <v>45115.000347222223</v>
          </cell>
          <cell r="J779" t="str">
            <v>Do Thi Bich Lieu</v>
          </cell>
          <cell r="M779" t="str">
            <v>No</v>
          </cell>
          <cell r="O779" t="str">
            <v>08/Đã thanh toán 24/2023</v>
          </cell>
        </row>
        <row r="780">
          <cell r="D780">
            <v>40825</v>
          </cell>
          <cell r="E780">
            <v>28354547</v>
          </cell>
          <cell r="F780">
            <v>2315628</v>
          </cell>
          <cell r="G780">
            <v>45115.000347222223</v>
          </cell>
          <cell r="J780" t="str">
            <v>Do Thi Bich Lieu</v>
          </cell>
          <cell r="M780" t="str">
            <v>No</v>
          </cell>
          <cell r="O780" t="str">
            <v>08/Đã thanh toán 24/2023</v>
          </cell>
        </row>
        <row r="781">
          <cell r="D781">
            <v>40819</v>
          </cell>
          <cell r="E781">
            <v>16457349</v>
          </cell>
          <cell r="F781">
            <v>1199426</v>
          </cell>
          <cell r="G781">
            <v>45115.000347222223</v>
          </cell>
          <cell r="J781" t="str">
            <v>Do Thi Bich Lieu</v>
          </cell>
          <cell r="M781" t="str">
            <v>No</v>
          </cell>
          <cell r="O781" t="str">
            <v>08/Đã thanh toán 24/2023</v>
          </cell>
        </row>
        <row r="782">
          <cell r="D782">
            <v>40822</v>
          </cell>
          <cell r="E782">
            <v>24333430</v>
          </cell>
          <cell r="F782">
            <v>550741</v>
          </cell>
          <cell r="G782">
            <v>45115.000347222223</v>
          </cell>
          <cell r="J782" t="str">
            <v>Do Thi Bich Lieu</v>
          </cell>
          <cell r="M782" t="str">
            <v>No</v>
          </cell>
          <cell r="O782" t="str">
            <v>08/Đã thanh toán 24/2023</v>
          </cell>
        </row>
        <row r="783">
          <cell r="D783">
            <v>40824</v>
          </cell>
          <cell r="E783">
            <v>28355849</v>
          </cell>
          <cell r="F783">
            <v>2398853</v>
          </cell>
          <cell r="G783">
            <v>45115.000347222223</v>
          </cell>
          <cell r="J783" t="str">
            <v>Do Thi Bich Lieu</v>
          </cell>
          <cell r="M783" t="str">
            <v>No</v>
          </cell>
          <cell r="O783" t="str">
            <v>08/Đã thanh toán 24/2023</v>
          </cell>
        </row>
        <row r="784">
          <cell r="D784">
            <v>40828</v>
          </cell>
          <cell r="E784">
            <v>16458164</v>
          </cell>
          <cell r="F784">
            <v>5571526</v>
          </cell>
          <cell r="G784">
            <v>45115.000347222223</v>
          </cell>
          <cell r="J784" t="str">
            <v>Do Thi Bich Lieu</v>
          </cell>
          <cell r="M784" t="str">
            <v>No</v>
          </cell>
          <cell r="O784" t="str">
            <v>08/Đã thanh toán 24/2023</v>
          </cell>
        </row>
        <row r="785">
          <cell r="D785">
            <v>40873</v>
          </cell>
          <cell r="E785">
            <v>10261977</v>
          </cell>
          <cell r="F785">
            <v>2039018</v>
          </cell>
          <cell r="G785">
            <v>45117.000347222223</v>
          </cell>
          <cell r="H785">
            <v>45174.000347222223</v>
          </cell>
          <cell r="I785">
            <v>45142.000347222223</v>
          </cell>
          <cell r="J785" t="str">
            <v>Do Thi Bich Lieu</v>
          </cell>
          <cell r="M785" t="str">
            <v>No</v>
          </cell>
          <cell r="O785" t="str">
            <v>Lịch thanh toán: Monthly at 10 &amp; 24</v>
          </cell>
        </row>
        <row r="786">
          <cell r="D786">
            <v>41094</v>
          </cell>
          <cell r="E786">
            <v>19418323</v>
          </cell>
          <cell r="F786">
            <v>1101481</v>
          </cell>
          <cell r="G786">
            <v>45119.000347222223</v>
          </cell>
          <cell r="J786" t="str">
            <v>Do Thi Bich Lieu</v>
          </cell>
          <cell r="M786" t="str">
            <v>No</v>
          </cell>
          <cell r="O786" t="str">
            <v>08/Đã thanh toán 24/2023</v>
          </cell>
        </row>
        <row r="787">
          <cell r="D787">
            <v>41102</v>
          </cell>
          <cell r="E787">
            <v>25364327</v>
          </cell>
          <cell r="F787">
            <v>2186050</v>
          </cell>
          <cell r="G787">
            <v>45119.000347222223</v>
          </cell>
          <cell r="J787" t="str">
            <v>Do Thi Bich Lieu</v>
          </cell>
          <cell r="M787" t="str">
            <v>No</v>
          </cell>
          <cell r="O787" t="str">
            <v>08/Đã thanh toán 24/2023</v>
          </cell>
        </row>
        <row r="788">
          <cell r="D788">
            <v>41095</v>
          </cell>
          <cell r="E788">
            <v>15143349</v>
          </cell>
          <cell r="F788">
            <v>2186050</v>
          </cell>
          <cell r="G788">
            <v>45119.000347222223</v>
          </cell>
          <cell r="J788" t="str">
            <v>Do Thi Bich Lieu</v>
          </cell>
          <cell r="M788" t="str">
            <v>No</v>
          </cell>
          <cell r="O788" t="str">
            <v>08/Đã thanh toán 24/2023</v>
          </cell>
        </row>
        <row r="789">
          <cell r="D789">
            <v>41107</v>
          </cell>
          <cell r="E789">
            <v>14130008</v>
          </cell>
          <cell r="F789">
            <v>3301284</v>
          </cell>
          <cell r="G789">
            <v>45119.000347222223</v>
          </cell>
          <cell r="J789" t="str">
            <v>Do Thi Bich Lieu</v>
          </cell>
          <cell r="M789" t="str">
            <v>No</v>
          </cell>
          <cell r="O789" t="str">
            <v>08/Đã thanh toán 10/2023</v>
          </cell>
        </row>
        <row r="790">
          <cell r="D790">
            <v>41103</v>
          </cell>
          <cell r="E790">
            <v>28356993</v>
          </cell>
          <cell r="F790">
            <v>550541</v>
          </cell>
          <cell r="G790">
            <v>45119.000347222223</v>
          </cell>
          <cell r="J790" t="str">
            <v>Do Thi Bich Lieu</v>
          </cell>
          <cell r="M790" t="str">
            <v>No</v>
          </cell>
          <cell r="O790" t="str">
            <v>08/Đã thanh toán 24/2023</v>
          </cell>
        </row>
        <row r="791">
          <cell r="D791">
            <v>41093</v>
          </cell>
          <cell r="E791">
            <v>10265556</v>
          </cell>
          <cell r="F791">
            <v>3598279</v>
          </cell>
          <cell r="G791">
            <v>45119.000347222223</v>
          </cell>
          <cell r="J791" t="str">
            <v>Do Thi Bich Lieu</v>
          </cell>
          <cell r="M791" t="str">
            <v>No</v>
          </cell>
          <cell r="O791" t="str">
            <v>08/Đã thanh toán 24/2023</v>
          </cell>
        </row>
        <row r="792">
          <cell r="D792">
            <v>41099</v>
          </cell>
          <cell r="E792">
            <v>16460007</v>
          </cell>
          <cell r="F792">
            <v>6558149</v>
          </cell>
          <cell r="G792">
            <v>45119.000347222223</v>
          </cell>
          <cell r="J792" t="str">
            <v>Do Thi Bich Lieu</v>
          </cell>
          <cell r="M792" t="str">
            <v>No</v>
          </cell>
          <cell r="O792" t="str">
            <v>08/Đã thanh toán 24/2023</v>
          </cell>
        </row>
        <row r="793">
          <cell r="D793">
            <v>41098</v>
          </cell>
          <cell r="E793">
            <v>16459352</v>
          </cell>
          <cell r="F793">
            <v>5114848</v>
          </cell>
          <cell r="G793">
            <v>45119.000347222223</v>
          </cell>
          <cell r="J793" t="str">
            <v>Do Thi Bich Lieu</v>
          </cell>
          <cell r="M793" t="str">
            <v>No</v>
          </cell>
          <cell r="O793" t="str">
            <v>08/Đã thanh toán 24/2023</v>
          </cell>
        </row>
        <row r="794">
          <cell r="D794">
            <v>41100</v>
          </cell>
          <cell r="E794">
            <v>20394381</v>
          </cell>
          <cell r="F794">
            <v>1199426</v>
          </cell>
          <cell r="G794">
            <v>45119.000347222223</v>
          </cell>
          <cell r="J794" t="str">
            <v>Do Thi Bich Lieu</v>
          </cell>
          <cell r="M794" t="str">
            <v>No</v>
          </cell>
          <cell r="O794" t="str">
            <v>08/Đã thanh toán 24/2023</v>
          </cell>
        </row>
        <row r="795">
          <cell r="D795">
            <v>42074</v>
          </cell>
          <cell r="E795">
            <v>11226309</v>
          </cell>
          <cell r="F795">
            <v>3670272</v>
          </cell>
          <cell r="G795">
            <v>45120.000347222223</v>
          </cell>
          <cell r="J795" t="str">
            <v>Do Thi Bich Lieu</v>
          </cell>
          <cell r="M795" t="str">
            <v>No</v>
          </cell>
          <cell r="O795" t="str">
            <v>08/Đã thanh toán 24/2023</v>
          </cell>
        </row>
        <row r="796">
          <cell r="D796">
            <v>42069</v>
          </cell>
          <cell r="E796">
            <v>12184389</v>
          </cell>
          <cell r="F796">
            <v>5997132</v>
          </cell>
          <cell r="G796">
            <v>45120.000347222223</v>
          </cell>
          <cell r="J796" t="str">
            <v>Do Thi Bich Lieu</v>
          </cell>
          <cell r="M796" t="str">
            <v>No</v>
          </cell>
          <cell r="O796" t="str">
            <v>08/Đã thanh toán 24/2023</v>
          </cell>
        </row>
        <row r="797">
          <cell r="D797">
            <v>42073</v>
          </cell>
          <cell r="E797">
            <v>29186913</v>
          </cell>
          <cell r="F797">
            <v>1928869</v>
          </cell>
          <cell r="G797">
            <v>45120.000347222223</v>
          </cell>
          <cell r="J797" t="str">
            <v>Do Thi Bich Lieu</v>
          </cell>
          <cell r="M797" t="str">
            <v>No</v>
          </cell>
          <cell r="O797" t="str">
            <v>08/Đã thanh toán 24/2023</v>
          </cell>
        </row>
        <row r="798">
          <cell r="D798">
            <v>42071</v>
          </cell>
          <cell r="E798">
            <v>12185052</v>
          </cell>
          <cell r="F798">
            <v>2752704</v>
          </cell>
          <cell r="G798">
            <v>45120.000347222223</v>
          </cell>
          <cell r="J798" t="str">
            <v>Do Thi Bich Lieu</v>
          </cell>
          <cell r="M798" t="str">
            <v>No</v>
          </cell>
          <cell r="O798" t="str">
            <v>08/Đã thanh toán 24/2023</v>
          </cell>
        </row>
        <row r="799">
          <cell r="D799">
            <v>42072</v>
          </cell>
          <cell r="E799">
            <v>29187067</v>
          </cell>
          <cell r="F799">
            <v>578907</v>
          </cell>
          <cell r="G799">
            <v>45120.000347222223</v>
          </cell>
          <cell r="J799" t="str">
            <v>Do Thi Bich Lieu</v>
          </cell>
          <cell r="M799" t="str">
            <v>No</v>
          </cell>
          <cell r="O799" t="str">
            <v>08/Đã thanh toán 24/2023</v>
          </cell>
        </row>
        <row r="800">
          <cell r="D800">
            <v>42070</v>
          </cell>
          <cell r="E800">
            <v>11225603</v>
          </cell>
          <cell r="F800">
            <v>490050</v>
          </cell>
          <cell r="G800">
            <v>45120.000347222223</v>
          </cell>
          <cell r="J800" t="str">
            <v>Do Thi Bich Lieu</v>
          </cell>
          <cell r="M800" t="str">
            <v>No</v>
          </cell>
          <cell r="O800" t="str">
            <v>08/Đã thanh toán 24/2023</v>
          </cell>
        </row>
        <row r="801">
          <cell r="D801">
            <v>42162</v>
          </cell>
          <cell r="E801">
            <v>25365404</v>
          </cell>
          <cell r="F801">
            <v>801700</v>
          </cell>
          <cell r="G801">
            <v>45121.000347222223</v>
          </cell>
          <cell r="J801" t="str">
            <v>Do Thi Bich Lieu</v>
          </cell>
          <cell r="M801" t="str">
            <v>No</v>
          </cell>
          <cell r="O801" t="str">
            <v>08/Đã thanh toán 24/2023</v>
          </cell>
        </row>
        <row r="802">
          <cell r="D802">
            <v>42166</v>
          </cell>
          <cell r="E802">
            <v>17230969</v>
          </cell>
          <cell r="F802">
            <v>4223119</v>
          </cell>
          <cell r="G802">
            <v>45121.000347222223</v>
          </cell>
          <cell r="J802" t="str">
            <v>Do Thi Bich Lieu</v>
          </cell>
          <cell r="M802" t="str">
            <v>No</v>
          </cell>
          <cell r="O802" t="str">
            <v>08/Đã thanh toán 24/2023</v>
          </cell>
        </row>
        <row r="803">
          <cell r="D803">
            <v>42170</v>
          </cell>
          <cell r="E803">
            <v>18195549</v>
          </cell>
          <cell r="F803">
            <v>4202912</v>
          </cell>
          <cell r="G803">
            <v>45121.000347222223</v>
          </cell>
          <cell r="J803" t="str">
            <v>Do Thi Bich Lieu</v>
          </cell>
          <cell r="M803" t="str">
            <v>No</v>
          </cell>
          <cell r="O803" t="str">
            <v>08/Đã thanh toán 24/2023</v>
          </cell>
        </row>
        <row r="804">
          <cell r="D804">
            <v>42161</v>
          </cell>
          <cell r="E804">
            <v>28358398</v>
          </cell>
          <cell r="F804">
            <v>1835136</v>
          </cell>
          <cell r="G804">
            <v>45121.000347222223</v>
          </cell>
          <cell r="J804" t="str">
            <v>Do Thi Bich Lieu</v>
          </cell>
          <cell r="M804" t="str">
            <v>No</v>
          </cell>
          <cell r="O804" t="str">
            <v>08/Đã thanh toán 24/2023</v>
          </cell>
        </row>
        <row r="805">
          <cell r="D805">
            <v>42167</v>
          </cell>
          <cell r="E805">
            <v>17229441</v>
          </cell>
          <cell r="F805">
            <v>1707097</v>
          </cell>
          <cell r="G805">
            <v>45121.000347222223</v>
          </cell>
          <cell r="J805" t="str">
            <v>Do Thi Bich Lieu</v>
          </cell>
          <cell r="M805" t="str">
            <v>No</v>
          </cell>
          <cell r="O805" t="str">
            <v>08/Đã thanh toán 24/2023</v>
          </cell>
        </row>
        <row r="806">
          <cell r="D806">
            <v>42160</v>
          </cell>
          <cell r="E806">
            <v>16460554</v>
          </cell>
          <cell r="F806">
            <v>1199426</v>
          </cell>
          <cell r="G806">
            <v>45121.000347222223</v>
          </cell>
          <cell r="J806" t="str">
            <v>Do Thi Bich Lieu</v>
          </cell>
          <cell r="M806" t="str">
            <v>No</v>
          </cell>
          <cell r="O806" t="str">
            <v>08/Đã thanh toán 24/2023</v>
          </cell>
        </row>
        <row r="807">
          <cell r="D807">
            <v>42163</v>
          </cell>
          <cell r="E807">
            <v>25365151</v>
          </cell>
          <cell r="F807">
            <v>2186050</v>
          </cell>
          <cell r="G807">
            <v>45121.000347222223</v>
          </cell>
          <cell r="J807" t="str">
            <v>Do Thi Bich Lieu</v>
          </cell>
          <cell r="M807" t="str">
            <v>No</v>
          </cell>
          <cell r="O807" t="str">
            <v>08/Đã thanh toán 24/2023</v>
          </cell>
        </row>
        <row r="808">
          <cell r="D808">
            <v>42164</v>
          </cell>
          <cell r="E808">
            <v>22369904</v>
          </cell>
          <cell r="F808">
            <v>1586110</v>
          </cell>
          <cell r="G808">
            <v>45121.000347222223</v>
          </cell>
          <cell r="J808" t="str">
            <v>Do Thi Bich Lieu</v>
          </cell>
          <cell r="M808" t="str">
            <v>No</v>
          </cell>
          <cell r="O808" t="str">
            <v>08/Đã thanh toán 24/2023</v>
          </cell>
        </row>
        <row r="809">
          <cell r="D809">
            <v>42168</v>
          </cell>
          <cell r="E809">
            <v>18195543</v>
          </cell>
          <cell r="F809">
            <v>1835136</v>
          </cell>
          <cell r="G809">
            <v>45121.000347222223</v>
          </cell>
          <cell r="J809" t="str">
            <v>Do Thi Bich Lieu</v>
          </cell>
          <cell r="M809" t="str">
            <v>No</v>
          </cell>
          <cell r="O809" t="str">
            <v>08/Đã thanh toán 24/2023</v>
          </cell>
        </row>
        <row r="810">
          <cell r="D810">
            <v>42171</v>
          </cell>
          <cell r="E810">
            <v>19419928</v>
          </cell>
          <cell r="F810">
            <v>1743563</v>
          </cell>
          <cell r="G810">
            <v>45121.000347222223</v>
          </cell>
          <cell r="J810" t="str">
            <v>Do Thi Bich Lieu</v>
          </cell>
          <cell r="M810" t="str">
            <v>No</v>
          </cell>
          <cell r="O810" t="str">
            <v>08/Đã thanh toán 24/2023</v>
          </cell>
        </row>
        <row r="811">
          <cell r="D811">
            <v>42165</v>
          </cell>
          <cell r="E811">
            <v>20395439</v>
          </cell>
          <cell r="F811">
            <v>3056524</v>
          </cell>
          <cell r="G811">
            <v>45121.000347222223</v>
          </cell>
          <cell r="J811" t="str">
            <v>Do Thi Bich Lieu</v>
          </cell>
          <cell r="M811" t="str">
            <v>No</v>
          </cell>
          <cell r="O811" t="str">
            <v>08/Đã thanh toán 24/2023</v>
          </cell>
        </row>
        <row r="812">
          <cell r="D812">
            <v>42278</v>
          </cell>
          <cell r="E812">
            <v>19421522</v>
          </cell>
          <cell r="F812">
            <v>1835136</v>
          </cell>
          <cell r="G812">
            <v>45124.000347222223</v>
          </cell>
          <cell r="J812" t="str">
            <v>Do Thi Bich Lieu</v>
          </cell>
          <cell r="M812" t="str">
            <v>No</v>
          </cell>
          <cell r="O812" t="str">
            <v>08/Đã thanh toán 24/2023</v>
          </cell>
        </row>
        <row r="813">
          <cell r="D813">
            <v>42279</v>
          </cell>
          <cell r="E813">
            <v>19421721</v>
          </cell>
          <cell r="F813">
            <v>196020</v>
          </cell>
          <cell r="G813">
            <v>45124.000347222223</v>
          </cell>
          <cell r="J813" t="str">
            <v>Do Thi Bich Lieu</v>
          </cell>
          <cell r="M813" t="str">
            <v>No</v>
          </cell>
          <cell r="O813" t="str">
            <v>08/Đã thanh toán 24/2023</v>
          </cell>
        </row>
        <row r="814">
          <cell r="D814">
            <v>42280</v>
          </cell>
          <cell r="E814">
            <v>19421615</v>
          </cell>
          <cell r="F814">
            <v>1093025</v>
          </cell>
          <cell r="G814">
            <v>45124.000347222223</v>
          </cell>
          <cell r="J814" t="str">
            <v>Do Thi Bich Lieu</v>
          </cell>
          <cell r="M814" t="str">
            <v>No</v>
          </cell>
          <cell r="O814" t="str">
            <v>08/Đã thanh toán 24/2023</v>
          </cell>
        </row>
        <row r="815">
          <cell r="D815">
            <v>42275</v>
          </cell>
          <cell r="E815">
            <v>14133049</v>
          </cell>
          <cell r="F815">
            <v>1928210</v>
          </cell>
          <cell r="G815">
            <v>45124.000347222223</v>
          </cell>
          <cell r="J815" t="str">
            <v>Do Thi Bich Lieu</v>
          </cell>
          <cell r="M815" t="str">
            <v>No</v>
          </cell>
          <cell r="O815" t="str">
            <v>08/Đã thanh toán 24/2023</v>
          </cell>
        </row>
        <row r="816">
          <cell r="D816">
            <v>42277</v>
          </cell>
          <cell r="E816">
            <v>14132015</v>
          </cell>
          <cell r="F816">
            <v>5997132</v>
          </cell>
          <cell r="G816">
            <v>45124.000347222223</v>
          </cell>
          <cell r="J816" t="str">
            <v>Do Thi Bich Lieu</v>
          </cell>
          <cell r="M816" t="str">
            <v>No</v>
          </cell>
          <cell r="O816" t="str">
            <v>08/Đã thanh toán 24/2023</v>
          </cell>
        </row>
        <row r="817">
          <cell r="D817">
            <v>42273</v>
          </cell>
          <cell r="E817">
            <v>13287128</v>
          </cell>
          <cell r="F817">
            <v>4862283</v>
          </cell>
          <cell r="G817">
            <v>45124.000347222223</v>
          </cell>
          <cell r="J817" t="str">
            <v>Do Thi Bich Lieu</v>
          </cell>
          <cell r="M817" t="str">
            <v>No</v>
          </cell>
          <cell r="O817" t="str">
            <v>08/Đã thanh toán 24/2023</v>
          </cell>
        </row>
        <row r="818">
          <cell r="D818">
            <v>42274</v>
          </cell>
          <cell r="E818">
            <v>14132770</v>
          </cell>
          <cell r="F818">
            <v>546512</v>
          </cell>
          <cell r="G818">
            <v>45124.000347222223</v>
          </cell>
          <cell r="J818" t="str">
            <v>Do Thi Bich Lieu</v>
          </cell>
          <cell r="M818" t="str">
            <v>No</v>
          </cell>
          <cell r="O818" t="str">
            <v>08/Đã thanh toán 24/2023</v>
          </cell>
        </row>
        <row r="819">
          <cell r="D819">
            <v>42276</v>
          </cell>
          <cell r="E819">
            <v>13285554</v>
          </cell>
          <cell r="F819">
            <v>2669344</v>
          </cell>
          <cell r="G819">
            <v>45124.000347222223</v>
          </cell>
          <cell r="J819" t="str">
            <v>Do Thi Bich Lieu</v>
          </cell>
          <cell r="M819" t="str">
            <v>No</v>
          </cell>
          <cell r="O819" t="str">
            <v>08/Đã thanh toán 24/2023</v>
          </cell>
        </row>
        <row r="820">
          <cell r="D820">
            <v>42473</v>
          </cell>
          <cell r="E820">
            <v>13275736</v>
          </cell>
          <cell r="F820">
            <v>5218906</v>
          </cell>
          <cell r="G820">
            <v>45126.000347222223</v>
          </cell>
          <cell r="J820" t="str">
            <v>Do Thi Bich Lieu</v>
          </cell>
          <cell r="M820" t="str">
            <v>No</v>
          </cell>
          <cell r="O820" t="str">
            <v>08/Đã thanh toán 10/2023</v>
          </cell>
        </row>
        <row r="821">
          <cell r="D821">
            <v>43812</v>
          </cell>
          <cell r="E821">
            <v>10269546</v>
          </cell>
          <cell r="F821">
            <v>10841213</v>
          </cell>
          <cell r="G821">
            <v>45129.000347222223</v>
          </cell>
          <cell r="J821" t="str">
            <v>Do Thi Bich Lieu</v>
          </cell>
          <cell r="M821" t="str">
            <v>No</v>
          </cell>
          <cell r="O821" t="str">
            <v>08/Đã thanh toán 24/2023</v>
          </cell>
        </row>
        <row r="822">
          <cell r="D822">
            <v>43795</v>
          </cell>
          <cell r="E822">
            <v>11228410</v>
          </cell>
          <cell r="F822">
            <v>2186050</v>
          </cell>
          <cell r="G822">
            <v>45129.000347222223</v>
          </cell>
          <cell r="J822" t="str">
            <v>Do Thi Bich Lieu</v>
          </cell>
          <cell r="M822" t="str">
            <v>No</v>
          </cell>
          <cell r="O822" t="str">
            <v>08/Đã thanh toán 24/2023</v>
          </cell>
        </row>
        <row r="823">
          <cell r="D823">
            <v>43789</v>
          </cell>
          <cell r="E823">
            <v>24337016</v>
          </cell>
          <cell r="F823">
            <v>1835136</v>
          </cell>
          <cell r="G823">
            <v>45129.000347222223</v>
          </cell>
          <cell r="H823">
            <v>45129.000347222223</v>
          </cell>
          <cell r="I823">
            <v>45163.000347222223</v>
          </cell>
          <cell r="J823" t="str">
            <v>Do Thi Bich Lieu</v>
          </cell>
          <cell r="M823" t="str">
            <v>No</v>
          </cell>
          <cell r="O823" t="str">
            <v>Lịch thanh toán: Monthly at 10 &amp; 24</v>
          </cell>
        </row>
        <row r="824">
          <cell r="D824">
            <v>43787</v>
          </cell>
          <cell r="E824">
            <v>22371083</v>
          </cell>
          <cell r="F824">
            <v>1835136</v>
          </cell>
          <cell r="G824">
            <v>45129.000347222223</v>
          </cell>
          <cell r="J824" t="str">
            <v>Do Thi Bich Lieu</v>
          </cell>
          <cell r="M824" t="str">
            <v>No</v>
          </cell>
          <cell r="O824" t="str">
            <v>08/Đã thanh toán 24/2023</v>
          </cell>
        </row>
        <row r="825">
          <cell r="D825">
            <v>43788</v>
          </cell>
          <cell r="E825">
            <v>23237262</v>
          </cell>
          <cell r="F825">
            <v>1586110</v>
          </cell>
          <cell r="G825">
            <v>45129.000347222223</v>
          </cell>
          <cell r="H825">
            <v>45129.000347222223</v>
          </cell>
          <cell r="I825">
            <v>45163.000347222223</v>
          </cell>
          <cell r="J825" t="str">
            <v>Do Thi Bich Lieu</v>
          </cell>
          <cell r="M825" t="str">
            <v>No</v>
          </cell>
          <cell r="O825" t="str">
            <v>Lịch thanh toán: Monthly at 10 &amp; 24</v>
          </cell>
        </row>
        <row r="826">
          <cell r="D826">
            <v>43813</v>
          </cell>
          <cell r="E826">
            <v>10269266</v>
          </cell>
          <cell r="F826">
            <v>2186050</v>
          </cell>
          <cell r="G826">
            <v>45129.000347222223</v>
          </cell>
          <cell r="J826" t="str">
            <v>Do Thi Bich Lieu</v>
          </cell>
          <cell r="M826" t="str">
            <v>No</v>
          </cell>
          <cell r="O826" t="str">
            <v>08/Đã thanh toán 24/2023</v>
          </cell>
        </row>
        <row r="827">
          <cell r="D827">
            <v>43800</v>
          </cell>
          <cell r="E827">
            <v>25367478</v>
          </cell>
          <cell r="F827">
            <v>2186050</v>
          </cell>
          <cell r="G827">
            <v>45129.000347222223</v>
          </cell>
          <cell r="H827">
            <v>45129.000347222223</v>
          </cell>
          <cell r="I827">
            <v>45163.000347222223</v>
          </cell>
          <cell r="J827" t="str">
            <v>Do Thi Bich Lieu</v>
          </cell>
          <cell r="M827" t="str">
            <v>No</v>
          </cell>
          <cell r="O827" t="str">
            <v>Lịch thanh toán: Monthly at 10 &amp; 24</v>
          </cell>
        </row>
        <row r="828">
          <cell r="D828">
            <v>43780</v>
          </cell>
          <cell r="E828">
            <v>15146381</v>
          </cell>
          <cell r="F828">
            <v>1586110</v>
          </cell>
          <cell r="G828">
            <v>45129.000347222223</v>
          </cell>
          <cell r="J828" t="str">
            <v>Do Thi Bich Lieu</v>
          </cell>
          <cell r="M828" t="str">
            <v>No</v>
          </cell>
          <cell r="O828" t="str">
            <v>08/Đã thanh toán 24/2023</v>
          </cell>
        </row>
        <row r="829">
          <cell r="D829">
            <v>43796</v>
          </cell>
          <cell r="E829">
            <v>11228681</v>
          </cell>
          <cell r="F829">
            <v>3984962</v>
          </cell>
          <cell r="G829">
            <v>45129.000347222223</v>
          </cell>
          <cell r="J829" t="str">
            <v>Do Thi Bich Lieu</v>
          </cell>
          <cell r="M829" t="str">
            <v>No</v>
          </cell>
          <cell r="O829" t="str">
            <v>08/Đã thanh toán 24/2023</v>
          </cell>
        </row>
        <row r="830">
          <cell r="D830">
            <v>43793</v>
          </cell>
          <cell r="E830">
            <v>50994666</v>
          </cell>
          <cell r="F830">
            <v>1199426</v>
          </cell>
          <cell r="G830">
            <v>45129.000347222223</v>
          </cell>
          <cell r="J830" t="str">
            <v>Do Thi Bich Lieu</v>
          </cell>
          <cell r="M830" t="str">
            <v>No</v>
          </cell>
          <cell r="O830" t="str">
            <v>08/Đã thanh toán 24/2023</v>
          </cell>
        </row>
        <row r="831">
          <cell r="D831">
            <v>43786</v>
          </cell>
          <cell r="E831">
            <v>20396780</v>
          </cell>
          <cell r="F831">
            <v>1835136</v>
          </cell>
          <cell r="G831">
            <v>45129.000347222223</v>
          </cell>
          <cell r="J831" t="str">
            <v>Do Thi Bich Lieu</v>
          </cell>
          <cell r="M831" t="str">
            <v>No</v>
          </cell>
          <cell r="O831" t="str">
            <v>08/Đã thanh toán 24/2023</v>
          </cell>
        </row>
        <row r="832">
          <cell r="D832">
            <v>43778</v>
          </cell>
          <cell r="E832">
            <v>10271464</v>
          </cell>
          <cell r="F832">
            <v>3670272</v>
          </cell>
          <cell r="G832">
            <v>45129.000347222223</v>
          </cell>
          <cell r="J832" t="str">
            <v>Do Thi Bich Lieu</v>
          </cell>
          <cell r="M832" t="str">
            <v>No</v>
          </cell>
          <cell r="O832" t="str">
            <v>08/Đã thanh toán 24/2023</v>
          </cell>
        </row>
        <row r="833">
          <cell r="D833">
            <v>43806</v>
          </cell>
          <cell r="E833">
            <v>20397618</v>
          </cell>
          <cell r="F833">
            <v>2186050</v>
          </cell>
          <cell r="G833">
            <v>45129.000347222223</v>
          </cell>
          <cell r="H833">
            <v>45130.000347222223</v>
          </cell>
          <cell r="I833">
            <v>45164.000347222223</v>
          </cell>
          <cell r="J833" t="str">
            <v>Do Thi Bich Lieu</v>
          </cell>
          <cell r="M833" t="str">
            <v>No</v>
          </cell>
          <cell r="O833" t="str">
            <v>Lịch thanh toán: Monthly at 10 &amp; 24</v>
          </cell>
        </row>
        <row r="834">
          <cell r="D834">
            <v>43782</v>
          </cell>
          <cell r="E834">
            <v>16462026</v>
          </cell>
          <cell r="F834">
            <v>1835136</v>
          </cell>
          <cell r="G834">
            <v>45129.000347222223</v>
          </cell>
          <cell r="H834">
            <v>45129.000347222223</v>
          </cell>
          <cell r="I834">
            <v>45163.000347222223</v>
          </cell>
          <cell r="J834" t="str">
            <v>Do Thi Bich Lieu</v>
          </cell>
          <cell r="M834" t="str">
            <v>No</v>
          </cell>
          <cell r="O834" t="str">
            <v>Lịch thanh toán: Monthly at 10 &amp; 24</v>
          </cell>
        </row>
        <row r="835">
          <cell r="D835">
            <v>43802</v>
          </cell>
          <cell r="E835">
            <v>28359647</v>
          </cell>
          <cell r="F835">
            <v>4971586</v>
          </cell>
          <cell r="G835">
            <v>45129.000347222223</v>
          </cell>
          <cell r="H835">
            <v>45130.000347222223</v>
          </cell>
          <cell r="I835">
            <v>45164.000347222223</v>
          </cell>
          <cell r="J835" t="str">
            <v>Do Thi Bich Lieu</v>
          </cell>
          <cell r="M835" t="str">
            <v>No</v>
          </cell>
          <cell r="O835" t="str">
            <v>Lịch thanh toán: Monthly at 10 &amp; 24</v>
          </cell>
        </row>
        <row r="836">
          <cell r="D836">
            <v>43807</v>
          </cell>
          <cell r="E836">
            <v>17232538</v>
          </cell>
          <cell r="F836">
            <v>8006148</v>
          </cell>
          <cell r="G836">
            <v>45129.000347222223</v>
          </cell>
          <cell r="H836">
            <v>45130.000347222223</v>
          </cell>
          <cell r="I836">
            <v>45164.000347222223</v>
          </cell>
          <cell r="J836" t="str">
            <v>Do Thi Bich Lieu</v>
          </cell>
          <cell r="M836" t="str">
            <v>No</v>
          </cell>
          <cell r="O836" t="str">
            <v>Lịch thanh toán: Monthly at 10 &amp; 24</v>
          </cell>
        </row>
        <row r="837">
          <cell r="D837">
            <v>43779</v>
          </cell>
          <cell r="E837">
            <v>28358443</v>
          </cell>
          <cell r="F837">
            <v>761038</v>
          </cell>
          <cell r="G837">
            <v>45129.000347222223</v>
          </cell>
          <cell r="J837" t="str">
            <v>Do Thi Bich Lieu</v>
          </cell>
          <cell r="M837" t="str">
            <v>No</v>
          </cell>
          <cell r="O837" t="str">
            <v>08/Đã thanh toán 24/2023</v>
          </cell>
        </row>
        <row r="838">
          <cell r="D838">
            <v>43783</v>
          </cell>
          <cell r="E838">
            <v>16462234</v>
          </cell>
          <cell r="F838">
            <v>1586110</v>
          </cell>
          <cell r="G838">
            <v>45129.000347222223</v>
          </cell>
          <cell r="H838">
            <v>45129.000347222223</v>
          </cell>
          <cell r="I838">
            <v>45163.000347222223</v>
          </cell>
          <cell r="J838" t="str">
            <v>Do Thi Bich Lieu</v>
          </cell>
          <cell r="M838" t="str">
            <v>No</v>
          </cell>
          <cell r="O838" t="str">
            <v>Lịch thanh toán: Monthly at 10 &amp; 24</v>
          </cell>
        </row>
        <row r="839">
          <cell r="D839">
            <v>43785</v>
          </cell>
          <cell r="E839">
            <v>20396717</v>
          </cell>
          <cell r="F839">
            <v>1835136</v>
          </cell>
          <cell r="G839">
            <v>45129.000347222223</v>
          </cell>
          <cell r="J839" t="str">
            <v>Do Thi Bich Lieu</v>
          </cell>
          <cell r="M839" t="str">
            <v>No</v>
          </cell>
          <cell r="O839" t="str">
            <v>08/Đã thanh toán 24/2023</v>
          </cell>
        </row>
        <row r="840">
          <cell r="D840">
            <v>43801</v>
          </cell>
          <cell r="E840">
            <v>24337755</v>
          </cell>
          <cell r="F840">
            <v>2186050</v>
          </cell>
          <cell r="G840">
            <v>45129.000347222223</v>
          </cell>
          <cell r="H840">
            <v>45132.000347222223</v>
          </cell>
          <cell r="I840">
            <v>45166.000347222223</v>
          </cell>
          <cell r="J840" t="str">
            <v>Do Thi Bich Lieu</v>
          </cell>
          <cell r="M840" t="str">
            <v>No</v>
          </cell>
          <cell r="O840" t="str">
            <v>Lịch thanh toán: Monthly at 10 &amp; 24</v>
          </cell>
        </row>
        <row r="841">
          <cell r="D841">
            <v>43799</v>
          </cell>
          <cell r="E841">
            <v>27359357</v>
          </cell>
          <cell r="F841">
            <v>1963353</v>
          </cell>
          <cell r="G841">
            <v>45129.000347222223</v>
          </cell>
          <cell r="H841">
            <v>45132.000347222223</v>
          </cell>
          <cell r="I841">
            <v>45164.000347222223</v>
          </cell>
          <cell r="J841" t="str">
            <v>Do Thi Bich Lieu</v>
          </cell>
          <cell r="M841" t="str">
            <v>No</v>
          </cell>
          <cell r="O841" t="str">
            <v>Lịch thanh toán: Monthly at 10 &amp; 24</v>
          </cell>
        </row>
        <row r="842">
          <cell r="D842">
            <v>43808</v>
          </cell>
          <cell r="E842">
            <v>16463285</v>
          </cell>
          <cell r="F842">
            <v>2320310</v>
          </cell>
          <cell r="G842">
            <v>45129.000347222223</v>
          </cell>
          <cell r="H842">
            <v>45142.000347222223</v>
          </cell>
          <cell r="I842">
            <v>45166.000347222223</v>
          </cell>
          <cell r="J842" t="str">
            <v>Do Thi Bich Lieu</v>
          </cell>
          <cell r="M842" t="str">
            <v>No</v>
          </cell>
          <cell r="O842" t="str">
            <v>Lịch thanh toán: Monthly at 10 &amp; 24</v>
          </cell>
        </row>
        <row r="843">
          <cell r="D843">
            <v>43810</v>
          </cell>
          <cell r="E843">
            <v>15147231</v>
          </cell>
          <cell r="F843">
            <v>1199426</v>
          </cell>
          <cell r="G843">
            <v>45129.000347222223</v>
          </cell>
          <cell r="H843">
            <v>45129.000347222223</v>
          </cell>
          <cell r="I843">
            <v>45163.000347222223</v>
          </cell>
          <cell r="J843" t="str">
            <v>Do Thi Bich Lieu</v>
          </cell>
          <cell r="M843" t="str">
            <v>No</v>
          </cell>
          <cell r="O843" t="str">
            <v>Lịch thanh toán: Monthly at 10 &amp; 24</v>
          </cell>
        </row>
        <row r="844">
          <cell r="D844">
            <v>43814</v>
          </cell>
          <cell r="E844">
            <v>18198556</v>
          </cell>
          <cell r="F844">
            <v>2457038</v>
          </cell>
          <cell r="G844">
            <v>45129.000347222223</v>
          </cell>
          <cell r="H844">
            <v>45140.000347222223</v>
          </cell>
          <cell r="I844">
            <v>45163.000347222223</v>
          </cell>
          <cell r="J844" t="str">
            <v>Do Thi Bich Lieu</v>
          </cell>
          <cell r="M844" t="str">
            <v>No</v>
          </cell>
          <cell r="O844" t="str">
            <v>Lịch thanh toán: Monthly at 10 &amp; 24</v>
          </cell>
        </row>
        <row r="845">
          <cell r="D845">
            <v>43784</v>
          </cell>
          <cell r="E845">
            <v>16462338</v>
          </cell>
          <cell r="F845">
            <v>2186050</v>
          </cell>
          <cell r="G845">
            <v>45129.000347222223</v>
          </cell>
          <cell r="H845">
            <v>45129.000347222223</v>
          </cell>
          <cell r="I845">
            <v>45163.000347222223</v>
          </cell>
          <cell r="J845" t="str">
            <v>Do Thi Bich Lieu</v>
          </cell>
          <cell r="M845" t="str">
            <v>No</v>
          </cell>
          <cell r="O845" t="str">
            <v>Lịch thanh toán: Monthly at 10 &amp; 24</v>
          </cell>
        </row>
        <row r="846">
          <cell r="D846">
            <v>43792</v>
          </cell>
          <cell r="E846">
            <v>27358471</v>
          </cell>
          <cell r="F846">
            <v>1835136</v>
          </cell>
          <cell r="G846">
            <v>45129.000347222223</v>
          </cell>
          <cell r="J846" t="str">
            <v>Do Thi Bich Lieu</v>
          </cell>
          <cell r="M846" t="str">
            <v>No</v>
          </cell>
          <cell r="O846" t="str">
            <v>08/Đã thanh toán 24/2023</v>
          </cell>
        </row>
        <row r="847">
          <cell r="D847">
            <v>43804</v>
          </cell>
          <cell r="E847">
            <v>22372829</v>
          </cell>
          <cell r="F847">
            <v>550741</v>
          </cell>
          <cell r="G847">
            <v>45129.000347222223</v>
          </cell>
          <cell r="H847">
            <v>45130.000347222223</v>
          </cell>
          <cell r="I847">
            <v>45164.000347222223</v>
          </cell>
          <cell r="J847" t="str">
            <v>Do Thi Bich Lieu</v>
          </cell>
          <cell r="M847" t="str">
            <v>No</v>
          </cell>
          <cell r="O847" t="str">
            <v>Lịch thanh toán: Monthly at 10 &amp; 24</v>
          </cell>
        </row>
        <row r="848">
          <cell r="D848">
            <v>43811</v>
          </cell>
          <cell r="E848">
            <v>10273130</v>
          </cell>
          <cell r="F848">
            <v>8041993</v>
          </cell>
          <cell r="G848">
            <v>45129.000347222223</v>
          </cell>
          <cell r="H848">
            <v>45129.000347222223</v>
          </cell>
          <cell r="I848">
            <v>45163.000347222223</v>
          </cell>
          <cell r="J848" t="str">
            <v>Do Thi Bich Lieu</v>
          </cell>
          <cell r="M848" t="str">
            <v>No</v>
          </cell>
          <cell r="O848" t="str">
            <v>Lịch thanh toán: Monthly at 10 &amp; 24</v>
          </cell>
        </row>
        <row r="849">
          <cell r="D849">
            <v>43781</v>
          </cell>
          <cell r="E849">
            <v>15146030</v>
          </cell>
          <cell r="F849">
            <v>1835136</v>
          </cell>
          <cell r="G849">
            <v>45129.000347222223</v>
          </cell>
          <cell r="J849" t="str">
            <v>Do Thi Bich Lieu</v>
          </cell>
          <cell r="M849" t="str">
            <v>No</v>
          </cell>
          <cell r="O849" t="str">
            <v>08/Đã thanh toán 24/2023</v>
          </cell>
        </row>
        <row r="850">
          <cell r="D850">
            <v>43797</v>
          </cell>
          <cell r="E850">
            <v>19422675</v>
          </cell>
          <cell r="F850">
            <v>1360676</v>
          </cell>
          <cell r="G850">
            <v>45129.000347222223</v>
          </cell>
          <cell r="J850" t="str">
            <v>Do Thi Bich Lieu</v>
          </cell>
          <cell r="M850" t="str">
            <v>No</v>
          </cell>
          <cell r="O850" t="str">
            <v>08/Đã thanh toán 24/2023</v>
          </cell>
        </row>
        <row r="851">
          <cell r="D851">
            <v>43794</v>
          </cell>
          <cell r="E851">
            <v>12187496</v>
          </cell>
          <cell r="F851">
            <v>1083953</v>
          </cell>
          <cell r="G851">
            <v>45129.000347222223</v>
          </cell>
          <cell r="J851" t="str">
            <v>Do Thi Bich Lieu</v>
          </cell>
          <cell r="M851" t="str">
            <v>No</v>
          </cell>
          <cell r="O851" t="str">
            <v>08/Đã thanh toán 24/2023</v>
          </cell>
        </row>
        <row r="852">
          <cell r="D852">
            <v>43809</v>
          </cell>
          <cell r="E852">
            <v>15146966</v>
          </cell>
          <cell r="F852">
            <v>2186050</v>
          </cell>
          <cell r="G852">
            <v>45129.000347222223</v>
          </cell>
          <cell r="H852">
            <v>45129.000347222223</v>
          </cell>
          <cell r="I852">
            <v>45163.000347222223</v>
          </cell>
          <cell r="J852" t="str">
            <v>Do Thi Bich Lieu</v>
          </cell>
          <cell r="M852" t="str">
            <v>No</v>
          </cell>
          <cell r="O852" t="str">
            <v>Lịch thanh toán: Monthly at 10 &amp; 24</v>
          </cell>
        </row>
        <row r="853">
          <cell r="D853">
            <v>43791</v>
          </cell>
          <cell r="E853">
            <v>25366838</v>
          </cell>
          <cell r="F853">
            <v>1199426</v>
          </cell>
          <cell r="G853">
            <v>45129.000347222223</v>
          </cell>
          <cell r="J853" t="str">
            <v>Do Thi Bich Lieu</v>
          </cell>
          <cell r="M853" t="str">
            <v>No</v>
          </cell>
          <cell r="O853" t="str">
            <v>08/Đã thanh toán 24/2023</v>
          </cell>
        </row>
        <row r="854">
          <cell r="D854">
            <v>43790</v>
          </cell>
          <cell r="E854">
            <v>24337186</v>
          </cell>
          <cell r="F854">
            <v>1199426</v>
          </cell>
          <cell r="G854">
            <v>45129.000347222223</v>
          </cell>
          <cell r="H854">
            <v>45129.000347222223</v>
          </cell>
          <cell r="I854">
            <v>45163.000347222223</v>
          </cell>
          <cell r="J854" t="str">
            <v>Do Thi Bich Lieu</v>
          </cell>
          <cell r="M854" t="str">
            <v>No</v>
          </cell>
          <cell r="O854" t="str">
            <v>Lịch thanh toán: Monthly at 10 &amp; 24</v>
          </cell>
        </row>
        <row r="855">
          <cell r="D855">
            <v>43833</v>
          </cell>
          <cell r="E855">
            <v>26415098</v>
          </cell>
          <cell r="F855">
            <v>1482635</v>
          </cell>
          <cell r="G855">
            <v>45131.000347222223</v>
          </cell>
          <cell r="J855" t="str">
            <v>Do Thi Bich Lieu</v>
          </cell>
          <cell r="M855" t="str">
            <v>No</v>
          </cell>
          <cell r="O855" t="str">
            <v>08/Đã thanh toán 10/2023</v>
          </cell>
        </row>
        <row r="856">
          <cell r="D856">
            <v>43855</v>
          </cell>
          <cell r="E856">
            <v>25370123</v>
          </cell>
          <cell r="F856">
            <v>1835136</v>
          </cell>
          <cell r="G856">
            <v>45131.000347222223</v>
          </cell>
          <cell r="H856">
            <v>45132.000347222223</v>
          </cell>
          <cell r="I856">
            <v>45166.000347222223</v>
          </cell>
          <cell r="J856" t="str">
            <v>Do Thi Bich Lieu</v>
          </cell>
          <cell r="M856" t="str">
            <v>No</v>
          </cell>
          <cell r="O856" t="str">
            <v>Lịch thanh toán: Monthly at 10 &amp; 24</v>
          </cell>
        </row>
        <row r="857">
          <cell r="D857">
            <v>45306</v>
          </cell>
          <cell r="E857">
            <v>14135709</v>
          </cell>
          <cell r="F857">
            <v>3994807</v>
          </cell>
          <cell r="G857">
            <v>45136.000347222223</v>
          </cell>
          <cell r="J857" t="str">
            <v>Do Thi Bich Lieu</v>
          </cell>
          <cell r="M857" t="str">
            <v>No</v>
          </cell>
          <cell r="O857" t="str">
            <v>08/Đã thanh toán 24/2023</v>
          </cell>
        </row>
        <row r="858">
          <cell r="D858">
            <v>45290</v>
          </cell>
          <cell r="E858">
            <v>28362022</v>
          </cell>
          <cell r="F858">
            <v>706979</v>
          </cell>
          <cell r="G858">
            <v>45136.000347222223</v>
          </cell>
          <cell r="H858">
            <v>45137.000347222223</v>
          </cell>
          <cell r="I858">
            <v>45167.000347222223</v>
          </cell>
          <cell r="J858" t="str">
            <v>Do Thi Bich Lieu</v>
          </cell>
          <cell r="M858" t="str">
            <v>No</v>
          </cell>
          <cell r="O858" t="str">
            <v>Lịch thanh toán: Monthly at 10 &amp; 24</v>
          </cell>
        </row>
        <row r="859">
          <cell r="D859">
            <v>45277</v>
          </cell>
          <cell r="E859">
            <v>14134518</v>
          </cell>
          <cell r="F859">
            <v>1835136</v>
          </cell>
          <cell r="G859">
            <v>45136.000347222223</v>
          </cell>
          <cell r="J859" t="str">
            <v>Do Thi Bich Lieu</v>
          </cell>
          <cell r="M859" t="str">
            <v>No</v>
          </cell>
          <cell r="O859" t="str">
            <v>08/Đã thanh toán 24/2023</v>
          </cell>
        </row>
        <row r="860">
          <cell r="D860">
            <v>45281</v>
          </cell>
          <cell r="E860">
            <v>14134538</v>
          </cell>
          <cell r="F860">
            <v>108395</v>
          </cell>
          <cell r="G860">
            <v>45136.000347222223</v>
          </cell>
          <cell r="J860" t="str">
            <v>Do Thi Bich Lieu</v>
          </cell>
          <cell r="M860" t="str">
            <v>No</v>
          </cell>
          <cell r="O860" t="str">
            <v>08/Đã thanh toán 24/2023</v>
          </cell>
        </row>
        <row r="861">
          <cell r="D861">
            <v>45276</v>
          </cell>
          <cell r="E861">
            <v>26425269</v>
          </cell>
          <cell r="F861">
            <v>1835136</v>
          </cell>
          <cell r="G861">
            <v>45136.000347222223</v>
          </cell>
          <cell r="J861" t="str">
            <v>Do Thi Bich Lieu</v>
          </cell>
          <cell r="M861" t="str">
            <v>No</v>
          </cell>
          <cell r="O861" t="str">
            <v>08/Đã thanh toán 24/2023</v>
          </cell>
        </row>
        <row r="862">
          <cell r="D862">
            <v>45296</v>
          </cell>
          <cell r="E862">
            <v>16465998</v>
          </cell>
          <cell r="F862">
            <v>5358269</v>
          </cell>
          <cell r="G862">
            <v>45136.000347222223</v>
          </cell>
          <cell r="H862">
            <v>45155.000347222223</v>
          </cell>
          <cell r="I862">
            <v>45173.000347222223</v>
          </cell>
          <cell r="J862" t="str">
            <v>Do Thi Bich Lieu</v>
          </cell>
          <cell r="M862" t="str">
            <v>No</v>
          </cell>
          <cell r="O862" t="str">
            <v>Lịch thanh toán: Monthly at 10 &amp; 24</v>
          </cell>
        </row>
        <row r="863">
          <cell r="D863">
            <v>45294</v>
          </cell>
          <cell r="E863">
            <v>22374430</v>
          </cell>
          <cell r="F863">
            <v>2186050</v>
          </cell>
          <cell r="G863">
            <v>45136.000347222223</v>
          </cell>
          <cell r="H863">
            <v>45155.000347222223</v>
          </cell>
          <cell r="I863">
            <v>45171.000347222223</v>
          </cell>
          <cell r="J863" t="str">
            <v>Do Thi Bich Lieu</v>
          </cell>
          <cell r="M863" t="str">
            <v>No</v>
          </cell>
          <cell r="O863" t="str">
            <v>Lịch thanh toán: Monthly at 10 &amp; 24</v>
          </cell>
        </row>
        <row r="864">
          <cell r="D864">
            <v>45289</v>
          </cell>
          <cell r="E864">
            <v>15148931</v>
          </cell>
          <cell r="F864">
            <v>4043147</v>
          </cell>
          <cell r="G864">
            <v>45136.000347222223</v>
          </cell>
          <cell r="H864">
            <v>45155.000347222223</v>
          </cell>
          <cell r="I864">
            <v>45167.000347222223</v>
          </cell>
          <cell r="J864" t="str">
            <v>Do Thi Bich Lieu</v>
          </cell>
          <cell r="M864" t="str">
            <v>No</v>
          </cell>
          <cell r="O864" t="str">
            <v>Lịch thanh toán: Monthly at 10 &amp; 24</v>
          </cell>
        </row>
        <row r="865">
          <cell r="D865">
            <v>45287</v>
          </cell>
          <cell r="E865">
            <v>25370124</v>
          </cell>
          <cell r="F865">
            <v>5958209</v>
          </cell>
          <cell r="G865">
            <v>45136.000347222223</v>
          </cell>
          <cell r="H865">
            <v>45155.000347222223</v>
          </cell>
          <cell r="I865">
            <v>45167.000347222223</v>
          </cell>
          <cell r="J865" t="str">
            <v>Do Thi Bich Lieu</v>
          </cell>
          <cell r="M865" t="str">
            <v>No</v>
          </cell>
          <cell r="O865" t="str">
            <v>Lịch thanh toán: Monthly at 10 &amp; 24</v>
          </cell>
        </row>
        <row r="866">
          <cell r="D866">
            <v>45280</v>
          </cell>
          <cell r="E866">
            <v>26427010</v>
          </cell>
          <cell r="F866">
            <v>5790917</v>
          </cell>
          <cell r="G866">
            <v>45136.000347222223</v>
          </cell>
          <cell r="J866" t="str">
            <v>Do Thi Bich Lieu</v>
          </cell>
          <cell r="M866" t="str">
            <v>No</v>
          </cell>
          <cell r="O866" t="str">
            <v>08/Đã thanh toán 24/2023</v>
          </cell>
        </row>
        <row r="867">
          <cell r="D867">
            <v>45297</v>
          </cell>
          <cell r="E867">
            <v>16465711</v>
          </cell>
          <cell r="F867">
            <v>1019509</v>
          </cell>
          <cell r="G867">
            <v>45136.000347222223</v>
          </cell>
          <cell r="H867">
            <v>45139.000347222223</v>
          </cell>
          <cell r="I867">
            <v>45173.000347222223</v>
          </cell>
          <cell r="J867" t="str">
            <v>Do Thi Bich Lieu</v>
          </cell>
          <cell r="M867" t="str">
            <v>No</v>
          </cell>
          <cell r="O867" t="str">
            <v>Lịch thanh toán: Monthly at 10 &amp; 24</v>
          </cell>
        </row>
        <row r="868">
          <cell r="D868">
            <v>45278</v>
          </cell>
          <cell r="E868">
            <v>90340222</v>
          </cell>
          <cell r="F868">
            <v>2329312</v>
          </cell>
          <cell r="G868">
            <v>45136.000347222223</v>
          </cell>
          <cell r="J868" t="str">
            <v>Do Thi Bich Lieu</v>
          </cell>
          <cell r="M868" t="str">
            <v>No</v>
          </cell>
          <cell r="O868" t="str">
            <v>08/Đã thanh toán 24/2023</v>
          </cell>
        </row>
        <row r="869">
          <cell r="D869">
            <v>45275</v>
          </cell>
          <cell r="E869">
            <v>13288688</v>
          </cell>
          <cell r="F869">
            <v>1835136</v>
          </cell>
          <cell r="G869">
            <v>45136.000347222223</v>
          </cell>
          <cell r="J869" t="str">
            <v>Do Thi Bich Lieu</v>
          </cell>
          <cell r="M869" t="str">
            <v>No</v>
          </cell>
          <cell r="O869" t="str">
            <v>08/Đã thanh toán 24/2023</v>
          </cell>
        </row>
        <row r="870">
          <cell r="D870">
            <v>45305</v>
          </cell>
          <cell r="E870">
            <v>26425473</v>
          </cell>
          <cell r="F870">
            <v>2169208</v>
          </cell>
          <cell r="G870">
            <v>45136.000347222223</v>
          </cell>
          <cell r="J870" t="str">
            <v>Do Thi Bich Lieu</v>
          </cell>
          <cell r="M870" t="str">
            <v>No</v>
          </cell>
          <cell r="O870" t="str">
            <v>08/Đã thanh toán 24/2023</v>
          </cell>
        </row>
        <row r="871">
          <cell r="D871">
            <v>45293</v>
          </cell>
          <cell r="E871">
            <v>12190458</v>
          </cell>
          <cell r="F871">
            <v>3772159</v>
          </cell>
          <cell r="G871">
            <v>45136.000347222223</v>
          </cell>
          <cell r="H871">
            <v>45155.000347222223</v>
          </cell>
          <cell r="I871">
            <v>45169.000347222223</v>
          </cell>
          <cell r="J871" t="str">
            <v>Do Thi Bich Lieu</v>
          </cell>
          <cell r="M871" t="str">
            <v>No</v>
          </cell>
          <cell r="O871" t="str">
            <v>Lịch thanh toán: Monthly at 10 &amp; 24</v>
          </cell>
        </row>
        <row r="872">
          <cell r="D872">
            <v>45286</v>
          </cell>
          <cell r="E872">
            <v>19424382</v>
          </cell>
          <cell r="F872">
            <v>1157814</v>
          </cell>
          <cell r="G872">
            <v>45136.000347222223</v>
          </cell>
          <cell r="H872">
            <v>45136.000347222223</v>
          </cell>
          <cell r="I872">
            <v>45167.000347222223</v>
          </cell>
          <cell r="J872" t="str">
            <v>Do Thi Bich Lieu</v>
          </cell>
          <cell r="M872" t="str">
            <v>No</v>
          </cell>
          <cell r="O872" t="str">
            <v>Lịch thanh toán: Monthly at 10 &amp; 24</v>
          </cell>
        </row>
        <row r="873">
          <cell r="D873">
            <v>45291</v>
          </cell>
          <cell r="E873">
            <v>11231757</v>
          </cell>
          <cell r="F873">
            <v>2015677</v>
          </cell>
          <cell r="G873">
            <v>45136.000347222223</v>
          </cell>
          <cell r="H873">
            <v>45137.000347222223</v>
          </cell>
          <cell r="I873">
            <v>45167.000347222223</v>
          </cell>
          <cell r="J873" t="str">
            <v>Do Thi Bich Lieu</v>
          </cell>
          <cell r="M873" t="str">
            <v>No</v>
          </cell>
          <cell r="O873" t="str">
            <v>Lịch thanh toán: Monthly at 10 &amp; 24</v>
          </cell>
        </row>
        <row r="874">
          <cell r="D874">
            <v>45279</v>
          </cell>
          <cell r="E874">
            <v>90342294</v>
          </cell>
          <cell r="F874">
            <v>4650739</v>
          </cell>
          <cell r="G874">
            <v>45136.000347222223</v>
          </cell>
          <cell r="J874" t="str">
            <v>Do Thi Bich Lieu</v>
          </cell>
          <cell r="M874" t="str">
            <v>No</v>
          </cell>
          <cell r="O874" t="str">
            <v>08/Đã thanh toán 24/2023</v>
          </cell>
        </row>
        <row r="875">
          <cell r="D875">
            <v>45288</v>
          </cell>
          <cell r="E875">
            <v>15148833</v>
          </cell>
          <cell r="F875">
            <v>2039018</v>
          </cell>
          <cell r="G875">
            <v>45136.000347222223</v>
          </cell>
          <cell r="H875">
            <v>45136.000347222223</v>
          </cell>
          <cell r="I875">
            <v>45167.000347222223</v>
          </cell>
          <cell r="J875" t="str">
            <v>Do Thi Bich Lieu</v>
          </cell>
          <cell r="M875" t="str">
            <v>No</v>
          </cell>
          <cell r="O875" t="str">
            <v>Lịch thanh toán: Monthly at 10 &amp; 24</v>
          </cell>
        </row>
        <row r="876">
          <cell r="D876">
            <v>45298</v>
          </cell>
          <cell r="E876">
            <v>27362217</v>
          </cell>
          <cell r="F876">
            <v>1064043</v>
          </cell>
          <cell r="G876">
            <v>45136.000347222223</v>
          </cell>
          <cell r="H876">
            <v>45138.000347222223</v>
          </cell>
          <cell r="I876">
            <v>45172.000347222223</v>
          </cell>
          <cell r="J876" t="str">
            <v>Do Thi Bich Lieu</v>
          </cell>
          <cell r="M876" t="str">
            <v>No</v>
          </cell>
          <cell r="O876" t="str">
            <v>Lịch thanh toán: Monthly at 10 &amp; 24</v>
          </cell>
        </row>
        <row r="877">
          <cell r="D877">
            <v>45292</v>
          </cell>
          <cell r="E877">
            <v>12190188</v>
          </cell>
          <cell r="F877">
            <v>5097546</v>
          </cell>
          <cell r="G877">
            <v>45136.000347222223</v>
          </cell>
          <cell r="H877">
            <v>45137.000347222223</v>
          </cell>
          <cell r="I877">
            <v>45169.000347222223</v>
          </cell>
          <cell r="J877" t="str">
            <v>Do Thi Bich Lieu</v>
          </cell>
          <cell r="M877" t="str">
            <v>No</v>
          </cell>
          <cell r="O877" t="str">
            <v>Lịch thanh toán: Monthly at 10 &amp; 24</v>
          </cell>
        </row>
        <row r="878">
          <cell r="D878">
            <v>45295</v>
          </cell>
          <cell r="E878">
            <v>20400079</v>
          </cell>
          <cell r="F878">
            <v>1019509</v>
          </cell>
          <cell r="G878">
            <v>45136.000347222223</v>
          </cell>
          <cell r="H878">
            <v>45137.000347222223</v>
          </cell>
          <cell r="I878">
            <v>45171.000347222223</v>
          </cell>
          <cell r="J878" t="str">
            <v>Do Thi Bich Lieu</v>
          </cell>
          <cell r="M878" t="str">
            <v>No</v>
          </cell>
          <cell r="O878" t="str">
            <v>Lịch thanh toán: Monthly at 10 &amp; 24</v>
          </cell>
        </row>
        <row r="879">
          <cell r="D879">
            <v>45357</v>
          </cell>
          <cell r="E879">
            <v>14137286</v>
          </cell>
          <cell r="F879">
            <v>3058528</v>
          </cell>
          <cell r="G879">
            <v>45138.000347222223</v>
          </cell>
          <cell r="H879">
            <v>45139.000347222223</v>
          </cell>
          <cell r="I879">
            <v>45164.000347222223</v>
          </cell>
          <cell r="J879" t="str">
            <v>Do Thi Bich Lieu</v>
          </cell>
          <cell r="M879" t="str">
            <v>No</v>
          </cell>
          <cell r="O879" t="str">
            <v>Lịch thanh toán: Monthly at 10 &amp; 24</v>
          </cell>
        </row>
        <row r="880">
          <cell r="D880">
            <v>45362</v>
          </cell>
          <cell r="E880">
            <v>13292131</v>
          </cell>
          <cell r="F880">
            <v>2039018</v>
          </cell>
          <cell r="G880">
            <v>45138.000347222223</v>
          </cell>
          <cell r="H880">
            <v>45139.000347222223</v>
          </cell>
          <cell r="I880">
            <v>45167.000347222223</v>
          </cell>
          <cell r="J880" t="str">
            <v>Do Thi Bich Lieu</v>
          </cell>
          <cell r="M880" t="str">
            <v>No</v>
          </cell>
          <cell r="O880" t="str">
            <v>Lịch thanh toán: Monthly at 10 &amp; 24</v>
          </cell>
        </row>
        <row r="881">
          <cell r="D881">
            <v>45359</v>
          </cell>
          <cell r="E881">
            <v>14137937</v>
          </cell>
          <cell r="F881">
            <v>3058528</v>
          </cell>
          <cell r="G881">
            <v>45138.000347222223</v>
          </cell>
          <cell r="H881">
            <v>45139.000347222223</v>
          </cell>
          <cell r="I881">
            <v>45167.000347222223</v>
          </cell>
          <cell r="J881" t="str">
            <v>Do Thi Bich Lieu</v>
          </cell>
          <cell r="M881" t="str">
            <v>No</v>
          </cell>
          <cell r="O881" t="str">
            <v>Lịch thanh toán: Monthly at 10 &amp; 24</v>
          </cell>
        </row>
        <row r="882">
          <cell r="D882">
            <v>45358</v>
          </cell>
          <cell r="E882">
            <v>14138830</v>
          </cell>
          <cell r="F882">
            <v>330444</v>
          </cell>
          <cell r="G882">
            <v>45138.000347222223</v>
          </cell>
          <cell r="H882">
            <v>45139.000347222223</v>
          </cell>
          <cell r="I882">
            <v>45167.000347222223</v>
          </cell>
          <cell r="J882" t="str">
            <v>Do Thi Bich Lieu</v>
          </cell>
          <cell r="M882" t="str">
            <v>No</v>
          </cell>
          <cell r="O882" t="str">
            <v>Lịch thanh toán: Monthly at 10 &amp; 24</v>
          </cell>
        </row>
        <row r="883">
          <cell r="D883">
            <v>45360</v>
          </cell>
          <cell r="E883">
            <v>13292225</v>
          </cell>
          <cell r="F883">
            <v>1400636</v>
          </cell>
          <cell r="G883">
            <v>45138.000347222223</v>
          </cell>
          <cell r="H883">
            <v>45139.000347222223</v>
          </cell>
          <cell r="I883">
            <v>45167.000347222223</v>
          </cell>
          <cell r="J883" t="str">
            <v>Do Thi Bich Lieu</v>
          </cell>
          <cell r="M883" t="str">
            <v>No</v>
          </cell>
          <cell r="O883" t="str">
            <v>Lịch thanh toán: Monthly at 10 &amp; 24</v>
          </cell>
        </row>
        <row r="884">
          <cell r="D884">
            <v>45353</v>
          </cell>
          <cell r="E884">
            <v>18202242</v>
          </cell>
          <cell r="F884">
            <v>3205559</v>
          </cell>
          <cell r="G884">
            <v>45138.000347222223</v>
          </cell>
          <cell r="H884">
            <v>45139.000347222223</v>
          </cell>
          <cell r="I884">
            <v>45170.000347222223</v>
          </cell>
          <cell r="J884" t="str">
            <v>Do Thi Bich Lieu</v>
          </cell>
          <cell r="M884" t="str">
            <v>No</v>
          </cell>
          <cell r="O884" t="str">
            <v>Lịch thanh toán: Monthly at 10 &amp; 24</v>
          </cell>
        </row>
        <row r="885">
          <cell r="D885">
            <v>45354</v>
          </cell>
          <cell r="E885">
            <v>10276681</v>
          </cell>
          <cell r="F885">
            <v>6629764</v>
          </cell>
          <cell r="G885">
            <v>45138.000347222223</v>
          </cell>
          <cell r="H885">
            <v>45155.000347222223</v>
          </cell>
          <cell r="I885">
            <v>45170.000347222223</v>
          </cell>
          <cell r="J885" t="str">
            <v>Do Thi Bich Lieu</v>
          </cell>
          <cell r="M885" t="str">
            <v>No</v>
          </cell>
          <cell r="O885" t="str">
            <v>Lịch thanh toán: Monthly at 10 &amp; 24</v>
          </cell>
        </row>
        <row r="886">
          <cell r="D886">
            <v>45361</v>
          </cell>
          <cell r="E886">
            <v>13290943</v>
          </cell>
          <cell r="F886">
            <v>108395</v>
          </cell>
          <cell r="G886">
            <v>45138.000347222223</v>
          </cell>
          <cell r="H886">
            <v>45139.000347222223</v>
          </cell>
          <cell r="I886">
            <v>45167.000347222223</v>
          </cell>
          <cell r="J886" t="str">
            <v>Do Thi Bich Lieu</v>
          </cell>
          <cell r="M886" t="str">
            <v>No</v>
          </cell>
          <cell r="O886" t="str">
            <v>Lịch thanh toán: Monthly at 10 &amp; 24</v>
          </cell>
        </row>
        <row r="887">
          <cell r="D887">
            <v>45356</v>
          </cell>
          <cell r="E887">
            <v>12192466</v>
          </cell>
          <cell r="F887">
            <v>4372099</v>
          </cell>
          <cell r="G887">
            <v>45138.000347222223</v>
          </cell>
          <cell r="H887">
            <v>45139.000347222223</v>
          </cell>
          <cell r="I887">
            <v>45171.000347222223</v>
          </cell>
          <cell r="J887" t="str">
            <v>Do Thi Bich Lieu</v>
          </cell>
          <cell r="M887" t="str">
            <v>No</v>
          </cell>
          <cell r="O887" t="str">
            <v>Lịch thanh toán: Monthly at 10 &amp; 24</v>
          </cell>
        </row>
        <row r="888">
          <cell r="D888">
            <v>45364</v>
          </cell>
          <cell r="E888">
            <v>14139723</v>
          </cell>
          <cell r="F888">
            <v>108395</v>
          </cell>
          <cell r="G888">
            <v>45138.000347222223</v>
          </cell>
          <cell r="H888">
            <v>45139.000347222223</v>
          </cell>
          <cell r="I888">
            <v>45170.000347222223</v>
          </cell>
          <cell r="J888" t="str">
            <v>Do Thi Bich Lieu</v>
          </cell>
          <cell r="M888" t="str">
            <v>No</v>
          </cell>
          <cell r="O888" t="str">
            <v>Lịch thanh toán: Monthly at 10 &amp; 24</v>
          </cell>
        </row>
        <row r="889">
          <cell r="D889">
            <v>46806</v>
          </cell>
          <cell r="E889">
            <v>24342518</v>
          </cell>
          <cell r="F889">
            <v>1619195</v>
          </cell>
          <cell r="G889">
            <v>45143.000347222223</v>
          </cell>
          <cell r="H889">
            <v>45154.000347222223</v>
          </cell>
          <cell r="I889">
            <v>45180.000347222223</v>
          </cell>
          <cell r="J889" t="str">
            <v>Do Thi Bich Lieu</v>
          </cell>
          <cell r="M889" t="str">
            <v>No</v>
          </cell>
          <cell r="O889" t="str">
            <v>Lịch thanh toán: Monthly at 10 &amp; 24</v>
          </cell>
        </row>
        <row r="890">
          <cell r="D890">
            <v>46797</v>
          </cell>
          <cell r="E890">
            <v>16467757</v>
          </cell>
          <cell r="F890">
            <v>706979</v>
          </cell>
          <cell r="G890">
            <v>45143.000347222223</v>
          </cell>
          <cell r="H890">
            <v>45143.000347222223</v>
          </cell>
          <cell r="I890">
            <v>45177.000347222223</v>
          </cell>
          <cell r="J890" t="str">
            <v>Do Thi Bich Lieu</v>
          </cell>
          <cell r="M890" t="str">
            <v>No</v>
          </cell>
          <cell r="O890" t="str">
            <v>Lịch thanh toán: Monthly at 10 &amp; 24</v>
          </cell>
        </row>
        <row r="891">
          <cell r="D891">
            <v>46802</v>
          </cell>
          <cell r="E891">
            <v>19427882</v>
          </cell>
          <cell r="F891">
            <v>270988</v>
          </cell>
          <cell r="G891">
            <v>45143.000347222223</v>
          </cell>
          <cell r="H891">
            <v>45143.000347222223</v>
          </cell>
          <cell r="I891">
            <v>45175.000347222223</v>
          </cell>
          <cell r="J891" t="str">
            <v>Do Thi Bich Lieu</v>
          </cell>
          <cell r="M891" t="str">
            <v>No</v>
          </cell>
          <cell r="O891" t="str">
            <v>Lịch thanh toán: Monthly at 10 &amp; 24</v>
          </cell>
        </row>
        <row r="892">
          <cell r="D892">
            <v>46795</v>
          </cell>
          <cell r="E892">
            <v>25371253</v>
          </cell>
          <cell r="F892">
            <v>2186050</v>
          </cell>
          <cell r="G892">
            <v>45143.000347222223</v>
          </cell>
          <cell r="H892">
            <v>45143.000347222223</v>
          </cell>
          <cell r="I892">
            <v>45175.000347222223</v>
          </cell>
          <cell r="J892" t="str">
            <v>Do Thi Bich Lieu</v>
          </cell>
          <cell r="M892" t="str">
            <v>No</v>
          </cell>
          <cell r="O892" t="str">
            <v>Lịch thanh toán: Monthly at 10 &amp; 24</v>
          </cell>
        </row>
        <row r="893">
          <cell r="D893">
            <v>46799</v>
          </cell>
          <cell r="E893">
            <v>15151419</v>
          </cell>
          <cell r="F893">
            <v>2039018</v>
          </cell>
          <cell r="G893">
            <v>45143.000347222223</v>
          </cell>
          <cell r="H893">
            <v>45143.000347222223</v>
          </cell>
          <cell r="I893">
            <v>45174.000347222223</v>
          </cell>
          <cell r="J893" t="str">
            <v>Do Thi Bich Lieu</v>
          </cell>
          <cell r="M893" t="str">
            <v>No</v>
          </cell>
          <cell r="O893" t="str">
            <v>Lịch thanh toán: Monthly at 10 &amp; 24</v>
          </cell>
        </row>
        <row r="894">
          <cell r="D894">
            <v>46818</v>
          </cell>
          <cell r="E894">
            <v>12193573</v>
          </cell>
          <cell r="F894">
            <v>1710073</v>
          </cell>
          <cell r="G894">
            <v>45143.000347222223</v>
          </cell>
          <cell r="H894">
            <v>45143.000347222223</v>
          </cell>
          <cell r="I894">
            <v>45177.000347222223</v>
          </cell>
          <cell r="J894" t="str">
            <v>Do Thi Bich Lieu</v>
          </cell>
          <cell r="M894" t="str">
            <v>No</v>
          </cell>
          <cell r="O894" t="str">
            <v>Lịch thanh toán: Monthly at 10 &amp; 24</v>
          </cell>
        </row>
        <row r="895">
          <cell r="D895">
            <v>46796</v>
          </cell>
          <cell r="E895">
            <v>17237219</v>
          </cell>
          <cell r="F895">
            <v>3313954</v>
          </cell>
          <cell r="G895">
            <v>45143.000347222223</v>
          </cell>
          <cell r="H895">
            <v>45154.000347222223</v>
          </cell>
          <cell r="I895">
            <v>45175.000347222223</v>
          </cell>
          <cell r="J895" t="str">
            <v>Do Thi Bich Lieu</v>
          </cell>
          <cell r="M895" t="str">
            <v>No</v>
          </cell>
          <cell r="O895" t="str">
            <v>Lịch thanh toán: Monthly at 10 &amp; 24</v>
          </cell>
        </row>
        <row r="896">
          <cell r="D896">
            <v>46814</v>
          </cell>
          <cell r="E896">
            <v>15152496</v>
          </cell>
          <cell r="F896">
            <v>1890184</v>
          </cell>
          <cell r="G896">
            <v>45143.000347222223</v>
          </cell>
          <cell r="H896">
            <v>45154.000347222223</v>
          </cell>
          <cell r="I896">
            <v>45177.000347222223</v>
          </cell>
          <cell r="J896" t="str">
            <v>Do Thi Bich Lieu</v>
          </cell>
          <cell r="M896" t="str">
            <v>No</v>
          </cell>
          <cell r="O896" t="str">
            <v>Lịch thanh toán: Monthly at 10 &amp; 24</v>
          </cell>
        </row>
        <row r="897">
          <cell r="D897">
            <v>46794</v>
          </cell>
          <cell r="E897">
            <v>25371407</v>
          </cell>
          <cell r="F897">
            <v>9730368</v>
          </cell>
          <cell r="G897">
            <v>45143.000347222223</v>
          </cell>
          <cell r="H897">
            <v>45143.000347222223</v>
          </cell>
          <cell r="I897">
            <v>45175.000347222223</v>
          </cell>
          <cell r="J897" t="str">
            <v>Do Thi Bich Lieu</v>
          </cell>
          <cell r="M897" t="str">
            <v>No</v>
          </cell>
          <cell r="O897" t="str">
            <v>Lịch thanh toán: Monthly at 10 &amp; 24</v>
          </cell>
        </row>
        <row r="898">
          <cell r="D898">
            <v>46798</v>
          </cell>
          <cell r="E898">
            <v>16467650</v>
          </cell>
          <cell r="F898">
            <v>2039018</v>
          </cell>
          <cell r="G898">
            <v>45143.000347222223</v>
          </cell>
          <cell r="H898">
            <v>45143.000347222223</v>
          </cell>
          <cell r="I898">
            <v>45177.000347222223</v>
          </cell>
          <cell r="J898" t="str">
            <v>Do Thi Bich Lieu</v>
          </cell>
          <cell r="M898" t="str">
            <v>No</v>
          </cell>
          <cell r="O898" t="str">
            <v>Lịch thanh toán: Monthly at 10 &amp; 24</v>
          </cell>
        </row>
        <row r="899">
          <cell r="D899">
            <v>46805</v>
          </cell>
          <cell r="E899">
            <v>25373095</v>
          </cell>
          <cell r="F899">
            <v>706979</v>
          </cell>
          <cell r="G899">
            <v>45143.000347222223</v>
          </cell>
          <cell r="H899">
            <v>45143.000347222223</v>
          </cell>
          <cell r="I899">
            <v>45177.000347222223</v>
          </cell>
          <cell r="J899" t="str">
            <v>Do Thi Bich Lieu</v>
          </cell>
          <cell r="M899" t="str">
            <v>No</v>
          </cell>
          <cell r="O899" t="str">
            <v>Lịch thanh toán: Monthly at 10 &amp; 24</v>
          </cell>
        </row>
        <row r="900">
          <cell r="D900">
            <v>46815</v>
          </cell>
          <cell r="E900">
            <v>18204691</v>
          </cell>
          <cell r="F900">
            <v>1290497</v>
          </cell>
          <cell r="G900">
            <v>45143.000347222223</v>
          </cell>
          <cell r="H900">
            <v>45143.000347222223</v>
          </cell>
          <cell r="I900">
            <v>45177.000347222223</v>
          </cell>
          <cell r="J900" t="str">
            <v>Do Thi Bich Lieu</v>
          </cell>
          <cell r="M900" t="str">
            <v>No</v>
          </cell>
          <cell r="O900" t="str">
            <v>Lịch thanh toán: Monthly at 10 &amp; 24</v>
          </cell>
        </row>
        <row r="901">
          <cell r="D901">
            <v>46816</v>
          </cell>
          <cell r="E901">
            <v>12193294</v>
          </cell>
          <cell r="F901">
            <v>4078037</v>
          </cell>
          <cell r="G901">
            <v>45143.000347222223</v>
          </cell>
          <cell r="H901">
            <v>45143.000347222223</v>
          </cell>
          <cell r="I901">
            <v>45177.000347222223</v>
          </cell>
          <cell r="J901" t="str">
            <v>Do Thi Bich Lieu</v>
          </cell>
          <cell r="M901" t="str">
            <v>No</v>
          </cell>
          <cell r="O901" t="str">
            <v>Lịch thanh toán: Monthly at 10 &amp; 24</v>
          </cell>
        </row>
        <row r="902">
          <cell r="D902">
            <v>46807</v>
          </cell>
          <cell r="E902">
            <v>20402820</v>
          </cell>
          <cell r="F902">
            <v>1157814</v>
          </cell>
          <cell r="G902">
            <v>45143.000347222223</v>
          </cell>
          <cell r="H902">
            <v>45145.000347222223</v>
          </cell>
          <cell r="I902">
            <v>45178.000347222223</v>
          </cell>
          <cell r="J902" t="str">
            <v>Do Thi Bich Lieu</v>
          </cell>
          <cell r="M902" t="str">
            <v>No</v>
          </cell>
          <cell r="O902" t="str">
            <v>Lịch thanh toán: Monthly at 10 &amp; 24</v>
          </cell>
        </row>
        <row r="903">
          <cell r="D903">
            <v>46803</v>
          </cell>
          <cell r="E903">
            <v>28365320</v>
          </cell>
          <cell r="F903">
            <v>1019509</v>
          </cell>
          <cell r="G903">
            <v>45143.000347222223</v>
          </cell>
          <cell r="H903">
            <v>45145.000347222223</v>
          </cell>
          <cell r="I903">
            <v>45178.000347222223</v>
          </cell>
          <cell r="J903" t="str">
            <v>Do Thi Bich Lieu</v>
          </cell>
          <cell r="M903" t="str">
            <v>No</v>
          </cell>
          <cell r="O903" t="str">
            <v>Lịch thanh toán: Monthly at 10 &amp; 24</v>
          </cell>
        </row>
        <row r="904">
          <cell r="D904">
            <v>46804</v>
          </cell>
          <cell r="E904">
            <v>28364869</v>
          </cell>
          <cell r="F904">
            <v>1019509</v>
          </cell>
          <cell r="G904">
            <v>45143.000347222223</v>
          </cell>
          <cell r="H904">
            <v>45145.000347222223</v>
          </cell>
          <cell r="I904">
            <v>45178.000347222223</v>
          </cell>
          <cell r="J904" t="str">
            <v>Do Thi Bich Lieu</v>
          </cell>
          <cell r="M904" t="str">
            <v>No</v>
          </cell>
          <cell r="O904" t="str">
            <v>Lịch thanh toán: Monthly at 10 &amp; 24</v>
          </cell>
        </row>
        <row r="905">
          <cell r="D905">
            <v>46811</v>
          </cell>
          <cell r="E905">
            <v>16468536</v>
          </cell>
          <cell r="F905">
            <v>1019509</v>
          </cell>
          <cell r="G905">
            <v>45143.000347222223</v>
          </cell>
          <cell r="H905">
            <v>45145.000347222223</v>
          </cell>
          <cell r="I905">
            <v>45180.000347222223</v>
          </cell>
          <cell r="J905" t="str">
            <v>Do Thi Bich Lieu</v>
          </cell>
          <cell r="M905" t="str">
            <v>No</v>
          </cell>
          <cell r="O905" t="str">
            <v>Lịch thanh toán: Monthly at 10 &amp; 24</v>
          </cell>
        </row>
        <row r="906">
          <cell r="D906">
            <v>46809</v>
          </cell>
          <cell r="E906">
            <v>17238702</v>
          </cell>
          <cell r="F906">
            <v>1456602</v>
          </cell>
          <cell r="G906">
            <v>45143.000347222223</v>
          </cell>
          <cell r="H906">
            <v>45154.000347222223</v>
          </cell>
          <cell r="I906">
            <v>45178.000347222223</v>
          </cell>
          <cell r="J906" t="str">
            <v>Do Thi Bich Lieu</v>
          </cell>
          <cell r="M906" t="str">
            <v>No</v>
          </cell>
          <cell r="O906" t="str">
            <v>Lịch thanh toán: Monthly at 10 &amp; 24</v>
          </cell>
        </row>
        <row r="907">
          <cell r="D907">
            <v>46800</v>
          </cell>
          <cell r="E907">
            <v>11235012</v>
          </cell>
          <cell r="F907">
            <v>5097546</v>
          </cell>
          <cell r="G907">
            <v>45143.000347222223</v>
          </cell>
          <cell r="H907">
            <v>45143.000347222223</v>
          </cell>
          <cell r="I907">
            <v>45174.000347222223</v>
          </cell>
          <cell r="J907" t="str">
            <v>Do Thi Bich Lieu</v>
          </cell>
          <cell r="M907" t="str">
            <v>No</v>
          </cell>
          <cell r="O907" t="str">
            <v>Lịch thanh toán: Monthly at 10 &amp; 24</v>
          </cell>
        </row>
        <row r="908">
          <cell r="D908">
            <v>46801</v>
          </cell>
          <cell r="E908">
            <v>19428017</v>
          </cell>
          <cell r="F908">
            <v>1019509</v>
          </cell>
          <cell r="G908">
            <v>45143.000347222223</v>
          </cell>
          <cell r="H908">
            <v>45143.000347222223</v>
          </cell>
          <cell r="I908">
            <v>45175.000347222223</v>
          </cell>
          <cell r="J908" t="str">
            <v>Do Thi Bich Lieu</v>
          </cell>
          <cell r="M908" t="str">
            <v>No</v>
          </cell>
          <cell r="O908" t="str">
            <v>Lịch thanh toán: Monthly at 10 &amp; 24</v>
          </cell>
        </row>
        <row r="909">
          <cell r="D909">
            <v>46808</v>
          </cell>
          <cell r="E909">
            <v>20402554</v>
          </cell>
          <cell r="F909">
            <v>1019509</v>
          </cell>
          <cell r="G909">
            <v>45143.000347222223</v>
          </cell>
          <cell r="H909">
            <v>45145.000347222223</v>
          </cell>
          <cell r="I909">
            <v>45178.000347222223</v>
          </cell>
          <cell r="J909" t="str">
            <v>Do Thi Bich Lieu</v>
          </cell>
          <cell r="M909" t="str">
            <v>No</v>
          </cell>
          <cell r="O909" t="str">
            <v>Lịch thanh toán: Monthly at 10 &amp; 24</v>
          </cell>
        </row>
        <row r="910">
          <cell r="D910">
            <v>31434</v>
          </cell>
          <cell r="E910">
            <v>25348123</v>
          </cell>
          <cell r="F910">
            <v>977306</v>
          </cell>
          <cell r="G910">
            <v>45073.000347222223</v>
          </cell>
          <cell r="J910" t="str">
            <v>Do Thi Bich Lieu</v>
          </cell>
          <cell r="M910" t="str">
            <v>No</v>
          </cell>
          <cell r="O910" t="str">
            <v>07/Đã thanh toán 10/2023</v>
          </cell>
        </row>
        <row r="911">
          <cell r="D911">
            <v>31426</v>
          </cell>
          <cell r="E911">
            <v>10240795</v>
          </cell>
          <cell r="F911">
            <v>11915305</v>
          </cell>
          <cell r="G911">
            <v>45073.000347222223</v>
          </cell>
          <cell r="J911" t="str">
            <v>Do Thi Bich Lieu</v>
          </cell>
          <cell r="M911" t="str">
            <v>No</v>
          </cell>
          <cell r="O911" t="str">
            <v>06/Đã thanh toán 26/2023</v>
          </cell>
        </row>
        <row r="912">
          <cell r="D912">
            <v>31452</v>
          </cell>
          <cell r="E912">
            <v>24319960</v>
          </cell>
          <cell r="F912">
            <v>2619452</v>
          </cell>
          <cell r="G912">
            <v>45073.000347222223</v>
          </cell>
          <cell r="J912" t="str">
            <v>Do Thi Bich Lieu</v>
          </cell>
          <cell r="M912" t="str">
            <v>No</v>
          </cell>
          <cell r="O912" t="str">
            <v>07/Đã thanh toán 10/2023</v>
          </cell>
        </row>
        <row r="913">
          <cell r="D913">
            <v>31465</v>
          </cell>
          <cell r="E913">
            <v>90325901</v>
          </cell>
          <cell r="F913">
            <v>1615482</v>
          </cell>
          <cell r="G913">
            <v>45073.000347222223</v>
          </cell>
          <cell r="J913" t="str">
            <v>Do Thi Bich Lieu</v>
          </cell>
          <cell r="M913" t="str">
            <v>No</v>
          </cell>
          <cell r="O913" t="str">
            <v>06/Đã thanh toán 26/2023</v>
          </cell>
        </row>
        <row r="914">
          <cell r="D914">
            <v>31457</v>
          </cell>
          <cell r="E914">
            <v>13257407</v>
          </cell>
          <cell r="F914">
            <v>560940</v>
          </cell>
          <cell r="G914">
            <v>45073.000347222223</v>
          </cell>
          <cell r="J914" t="str">
            <v>Do Thi Bich Lieu</v>
          </cell>
          <cell r="M914" t="str">
            <v>No</v>
          </cell>
          <cell r="O914" t="str">
            <v>06/Đã thanh toán 26/2023</v>
          </cell>
        </row>
        <row r="915">
          <cell r="D915">
            <v>31431</v>
          </cell>
          <cell r="E915">
            <v>27339950</v>
          </cell>
          <cell r="F915">
            <v>977306</v>
          </cell>
          <cell r="G915">
            <v>45073.000347222223</v>
          </cell>
          <cell r="J915" t="str">
            <v>Do Thi Bich Lieu</v>
          </cell>
          <cell r="M915" t="str">
            <v>No</v>
          </cell>
          <cell r="O915" t="str">
            <v>07/Đã thanh toán 10/2023</v>
          </cell>
        </row>
        <row r="916">
          <cell r="D916">
            <v>31471</v>
          </cell>
          <cell r="E916">
            <v>10244328</v>
          </cell>
          <cell r="F916">
            <v>13876055</v>
          </cell>
          <cell r="G916">
            <v>45073.000347222223</v>
          </cell>
          <cell r="J916" t="str">
            <v>Do Thi Bich Lieu</v>
          </cell>
          <cell r="M916" t="str">
            <v>No</v>
          </cell>
          <cell r="O916" t="str">
            <v>07/Đã thanh toán 10/2023</v>
          </cell>
        </row>
        <row r="917">
          <cell r="D917">
            <v>32656</v>
          </cell>
          <cell r="E917">
            <v>12165991</v>
          </cell>
          <cell r="F917">
            <v>3664914</v>
          </cell>
          <cell r="G917">
            <v>45077.000347222223</v>
          </cell>
          <cell r="J917" t="str">
            <v>Do Thi Bich Lieu</v>
          </cell>
          <cell r="M917" t="str">
            <v>No</v>
          </cell>
          <cell r="O917" t="str">
            <v>07/Đã thanh toán 10/2023</v>
          </cell>
        </row>
        <row r="918">
          <cell r="D918">
            <v>32652</v>
          </cell>
          <cell r="E918">
            <v>18176008</v>
          </cell>
          <cell r="F918">
            <v>5609973</v>
          </cell>
          <cell r="G918">
            <v>45077.000347222223</v>
          </cell>
          <cell r="J918" t="str">
            <v>Do Thi Bich Lieu</v>
          </cell>
          <cell r="M918" t="str">
            <v>No</v>
          </cell>
          <cell r="O918" t="str">
            <v>07/Đã thanh toán 10/2023</v>
          </cell>
        </row>
        <row r="919">
          <cell r="D919">
            <v>32665</v>
          </cell>
          <cell r="E919">
            <v>26403996</v>
          </cell>
          <cell r="F919">
            <v>977306</v>
          </cell>
          <cell r="G919">
            <v>45077.000347222223</v>
          </cell>
          <cell r="J919" t="str">
            <v>Do Thi Bich Lieu</v>
          </cell>
          <cell r="M919" t="str">
            <v>No</v>
          </cell>
          <cell r="O919" t="str">
            <v>07/Đã thanh toán 10/2023</v>
          </cell>
        </row>
        <row r="920">
          <cell r="D920">
            <v>34523</v>
          </cell>
          <cell r="E920">
            <v>12168857</v>
          </cell>
          <cell r="F920">
            <v>4655974</v>
          </cell>
          <cell r="G920">
            <v>45087.000347222223</v>
          </cell>
          <cell r="J920" t="str">
            <v>Do Thi Bich Lieu</v>
          </cell>
          <cell r="M920" t="str">
            <v>No</v>
          </cell>
          <cell r="O920" t="str">
            <v>07/Đã thanh toán 24/2023</v>
          </cell>
        </row>
        <row r="921">
          <cell r="D921">
            <v>34558</v>
          </cell>
          <cell r="E921">
            <v>10251273</v>
          </cell>
          <cell r="F921">
            <v>2167495</v>
          </cell>
          <cell r="G921">
            <v>45087.000347222223</v>
          </cell>
          <cell r="J921" t="str">
            <v>Do Thi Bich Lieu</v>
          </cell>
          <cell r="M921" t="str">
            <v>No</v>
          </cell>
          <cell r="O921" t="str">
            <v>07/Đã thanh toán 24/2023</v>
          </cell>
        </row>
        <row r="922">
          <cell r="D922">
            <v>34557</v>
          </cell>
          <cell r="E922">
            <v>10251016</v>
          </cell>
          <cell r="F922">
            <v>1886808</v>
          </cell>
          <cell r="G922">
            <v>45087.000347222223</v>
          </cell>
          <cell r="J922" t="str">
            <v>Do Thi Bich Lieu</v>
          </cell>
          <cell r="M922" t="str">
            <v>No</v>
          </cell>
          <cell r="O922" t="str">
            <v>07/Đã thanh toán 24/2023</v>
          </cell>
        </row>
        <row r="923">
          <cell r="D923">
            <v>34510</v>
          </cell>
          <cell r="E923">
            <v>18178674</v>
          </cell>
          <cell r="F923">
            <v>1221638</v>
          </cell>
          <cell r="G923">
            <v>45087.000347222223</v>
          </cell>
          <cell r="J923" t="str">
            <v>Do Thi Bich Lieu</v>
          </cell>
          <cell r="M923" t="str">
            <v>No</v>
          </cell>
          <cell r="O923" t="str">
            <v>07/Đã thanh toán 10/2023</v>
          </cell>
        </row>
        <row r="924">
          <cell r="D924">
            <v>34495</v>
          </cell>
          <cell r="E924">
            <v>15128445</v>
          </cell>
          <cell r="F924">
            <v>2880284</v>
          </cell>
          <cell r="G924">
            <v>45087.000347222223</v>
          </cell>
          <cell r="J924" t="str">
            <v>Do Thi Bich Lieu</v>
          </cell>
          <cell r="M924" t="str">
            <v>No</v>
          </cell>
          <cell r="O924" t="str">
            <v>07/Đã thanh toán 10/2023</v>
          </cell>
        </row>
        <row r="925">
          <cell r="D925">
            <v>39089</v>
          </cell>
          <cell r="E925">
            <v>25360293</v>
          </cell>
          <cell r="F925">
            <v>2226532</v>
          </cell>
          <cell r="G925">
            <v>45107.000347222223</v>
          </cell>
          <cell r="J925" t="str">
            <v>Do Thi Bich Lieu</v>
          </cell>
          <cell r="M925" t="str">
            <v>No</v>
          </cell>
          <cell r="O925" t="str">
            <v>08/Đã thanh toán 10/2023</v>
          </cell>
        </row>
        <row r="926">
          <cell r="D926">
            <v>39071</v>
          </cell>
          <cell r="E926">
            <v>17221485</v>
          </cell>
          <cell r="F926">
            <v>2242382</v>
          </cell>
          <cell r="G926">
            <v>45107.000347222223</v>
          </cell>
          <cell r="J926" t="str">
            <v>Do Thi Bich Lieu</v>
          </cell>
          <cell r="M926" t="str">
            <v>No</v>
          </cell>
          <cell r="O926" t="str">
            <v>08/Đã thanh toán 10/2023</v>
          </cell>
        </row>
        <row r="927">
          <cell r="D927">
            <v>39057</v>
          </cell>
          <cell r="E927">
            <v>14124927</v>
          </cell>
          <cell r="F927">
            <v>403871</v>
          </cell>
          <cell r="G927">
            <v>45107.000347222223</v>
          </cell>
          <cell r="J927" t="str">
            <v>Do Thi Bich Lieu</v>
          </cell>
          <cell r="M927" t="str">
            <v>No</v>
          </cell>
          <cell r="O927" t="str">
            <v>08/Đã thanh toán 10/2023</v>
          </cell>
        </row>
        <row r="928">
          <cell r="D928">
            <v>39059</v>
          </cell>
          <cell r="E928">
            <v>13280380</v>
          </cell>
          <cell r="F928">
            <v>1354018</v>
          </cell>
          <cell r="G928">
            <v>45107.000347222223</v>
          </cell>
          <cell r="J928" t="str">
            <v>Do Thi Bich Lieu</v>
          </cell>
          <cell r="M928" t="str">
            <v>No</v>
          </cell>
          <cell r="O928" t="str">
            <v>08/Đã thanh toán 10/2023</v>
          </cell>
        </row>
        <row r="929">
          <cell r="D929">
            <v>39047</v>
          </cell>
          <cell r="E929">
            <v>14123950</v>
          </cell>
          <cell r="F929">
            <v>514273</v>
          </cell>
          <cell r="G929">
            <v>45107.000347222223</v>
          </cell>
          <cell r="J929" t="str">
            <v>Do Thi Bich Lieu</v>
          </cell>
          <cell r="M929" t="str">
            <v>No</v>
          </cell>
          <cell r="O929" t="str">
            <v>07/Đã thanh toán 24/2023</v>
          </cell>
        </row>
        <row r="930">
          <cell r="D930">
            <v>39082</v>
          </cell>
          <cell r="E930">
            <v>50993664</v>
          </cell>
          <cell r="F930">
            <v>1221638</v>
          </cell>
          <cell r="G930">
            <v>45107.000347222223</v>
          </cell>
          <cell r="J930" t="str">
            <v>Do Thi Bich Lieu</v>
          </cell>
          <cell r="M930" t="str">
            <v>No</v>
          </cell>
          <cell r="O930" t="str">
            <v>08/Đã thanh toán 10/2023</v>
          </cell>
        </row>
        <row r="931">
          <cell r="D931">
            <v>39088</v>
          </cell>
          <cell r="E931">
            <v>24331152</v>
          </cell>
          <cell r="F931">
            <v>2112294</v>
          </cell>
          <cell r="G931">
            <v>45107.000347222223</v>
          </cell>
          <cell r="J931" t="str">
            <v>Do Thi Bich Lieu</v>
          </cell>
          <cell r="M931" t="str">
            <v>No</v>
          </cell>
          <cell r="O931" t="str">
            <v>08/Đã thanh toán 10/2023</v>
          </cell>
        </row>
        <row r="932">
          <cell r="D932">
            <v>39909</v>
          </cell>
          <cell r="E932">
            <v>28353032</v>
          </cell>
          <cell r="F932">
            <v>1555461</v>
          </cell>
          <cell r="G932">
            <v>45113.000347222223</v>
          </cell>
          <cell r="H932">
            <v>45168.000347222223</v>
          </cell>
          <cell r="I932">
            <v>45143.000347222223</v>
          </cell>
          <cell r="J932" t="str">
            <v>Do Thi Bich Lieu</v>
          </cell>
          <cell r="M932" t="str">
            <v>No</v>
          </cell>
          <cell r="O932" t="str">
            <v>Lịch thanh toán: Monthly at 10 &amp; 24</v>
          </cell>
        </row>
        <row r="933">
          <cell r="D933">
            <v>40874</v>
          </cell>
          <cell r="E933">
            <v>22365749</v>
          </cell>
          <cell r="F933">
            <v>1019509</v>
          </cell>
          <cell r="G933">
            <v>45117.000347222223</v>
          </cell>
          <cell r="H933">
            <v>45174.000347222223</v>
          </cell>
          <cell r="I933">
            <v>45146.000347222223</v>
          </cell>
          <cell r="J933" t="str">
            <v>Do Thi Bich Lieu</v>
          </cell>
          <cell r="M933" t="str">
            <v>No</v>
          </cell>
          <cell r="O933" t="str">
            <v>Lịch thanh toán: Monthly at 10 &amp; 24</v>
          </cell>
        </row>
        <row r="934">
          <cell r="D934">
            <v>41092</v>
          </cell>
          <cell r="E934">
            <v>10265841</v>
          </cell>
          <cell r="F934">
            <v>6571800</v>
          </cell>
          <cell r="G934">
            <v>45119.000347222223</v>
          </cell>
          <cell r="J934" t="str">
            <v>Do Thi Bich Lieu</v>
          </cell>
          <cell r="M934" t="str">
            <v>No</v>
          </cell>
          <cell r="O934" t="str">
            <v>08/Đã thanh toán 24/2023</v>
          </cell>
        </row>
        <row r="935">
          <cell r="D935">
            <v>41097</v>
          </cell>
          <cell r="E935">
            <v>16459244</v>
          </cell>
          <cell r="F935">
            <v>4372099</v>
          </cell>
          <cell r="G935">
            <v>45119.000347222223</v>
          </cell>
          <cell r="J935" t="str">
            <v>Do Thi Bich Lieu</v>
          </cell>
          <cell r="M935" t="str">
            <v>No</v>
          </cell>
          <cell r="O935" t="str">
            <v>08/Đã thanh toán 24/2023</v>
          </cell>
        </row>
        <row r="936">
          <cell r="D936">
            <v>41096</v>
          </cell>
          <cell r="E936">
            <v>15143456</v>
          </cell>
          <cell r="F936">
            <v>490050</v>
          </cell>
          <cell r="G936">
            <v>45119.000347222223</v>
          </cell>
          <cell r="J936" t="str">
            <v>Do Thi Bich Lieu</v>
          </cell>
          <cell r="M936" t="str">
            <v>No</v>
          </cell>
          <cell r="O936" t="str">
            <v>08/Đã thanh toán 24/2023</v>
          </cell>
        </row>
        <row r="937">
          <cell r="D937">
            <v>41101</v>
          </cell>
          <cell r="E937">
            <v>21243731</v>
          </cell>
          <cell r="F937">
            <v>1586110</v>
          </cell>
          <cell r="G937">
            <v>45119.000347222223</v>
          </cell>
          <cell r="J937" t="str">
            <v>Do Thi Bich Lieu</v>
          </cell>
          <cell r="M937" t="str">
            <v>No</v>
          </cell>
          <cell r="O937" t="str">
            <v>08/Đã thanh toán 24/2023</v>
          </cell>
        </row>
        <row r="938">
          <cell r="D938">
            <v>45355</v>
          </cell>
          <cell r="E938">
            <v>19426779</v>
          </cell>
          <cell r="F938">
            <v>2186050</v>
          </cell>
          <cell r="G938">
            <v>45138.000347222223</v>
          </cell>
          <cell r="H938">
            <v>45139.000347222223</v>
          </cell>
          <cell r="I938">
            <v>45170.000347222223</v>
          </cell>
          <cell r="J938" t="str">
            <v>Do Thi Bich Lieu</v>
          </cell>
          <cell r="M938" t="str">
            <v>No</v>
          </cell>
          <cell r="O938" t="str">
            <v>Lịch thanh toán: Monthly at 10 &amp; 24</v>
          </cell>
        </row>
        <row r="939">
          <cell r="D939">
            <v>45366</v>
          </cell>
          <cell r="E939">
            <v>90346258</v>
          </cell>
          <cell r="F939">
            <v>1199426</v>
          </cell>
          <cell r="G939">
            <v>45138.000347222223</v>
          </cell>
          <cell r="H939">
            <v>45139.000347222223</v>
          </cell>
          <cell r="I939">
            <v>45170.000347222223</v>
          </cell>
          <cell r="J939" t="str">
            <v>Do Thi Bich Lieu</v>
          </cell>
          <cell r="M939" t="str">
            <v>No</v>
          </cell>
          <cell r="O939" t="str">
            <v>Lịch thanh toán: Monthly at 10 &amp; 24</v>
          </cell>
        </row>
        <row r="940">
          <cell r="D940">
            <v>45365</v>
          </cell>
          <cell r="E940">
            <v>14138292</v>
          </cell>
          <cell r="F940">
            <v>943040</v>
          </cell>
          <cell r="G940">
            <v>45138.000347222223</v>
          </cell>
          <cell r="H940">
            <v>45155.000347222223</v>
          </cell>
          <cell r="I940">
            <v>45170.000347222223</v>
          </cell>
          <cell r="J940" t="str">
            <v>Do Thi Bich Lieu</v>
          </cell>
          <cell r="M940" t="str">
            <v>No</v>
          </cell>
          <cell r="O940" t="str">
            <v>Lịch thanh toán: Monthly at 10 &amp; 24</v>
          </cell>
        </row>
        <row r="941">
          <cell r="D941">
            <v>45363</v>
          </cell>
          <cell r="E941">
            <v>13293506</v>
          </cell>
          <cell r="F941">
            <v>7316120</v>
          </cell>
          <cell r="G941">
            <v>45138.000347222223</v>
          </cell>
          <cell r="H941">
            <v>45155.000347222223</v>
          </cell>
          <cell r="I941">
            <v>45168.000347222223</v>
          </cell>
          <cell r="J941" t="str">
            <v>Do Thi Bich Lieu</v>
          </cell>
          <cell r="M941" t="str">
            <v>No</v>
          </cell>
          <cell r="O941" t="str">
            <v>Lịch thanh toán: Monthly at 10 &amp; 24</v>
          </cell>
        </row>
        <row r="942">
          <cell r="D942">
            <v>39428</v>
          </cell>
          <cell r="E942">
            <v>10261977</v>
          </cell>
          <cell r="F942">
            <v>2398853</v>
          </cell>
          <cell r="G942">
            <v>45111.000347222223</v>
          </cell>
          <cell r="J942" t="str">
            <v>Do Thi Bich Lieu</v>
          </cell>
          <cell r="M942" t="str">
            <v>No</v>
          </cell>
          <cell r="O942" t="str">
            <v>Chúng tôi đang xử lý hóa đơn, vui lòng liên hệ Do Thi Bich Lieu</v>
          </cell>
        </row>
        <row r="943">
          <cell r="D943">
            <v>39440</v>
          </cell>
          <cell r="E943">
            <v>22365749</v>
          </cell>
          <cell r="F943">
            <v>1199426</v>
          </cell>
          <cell r="G943">
            <v>45111.000347222223</v>
          </cell>
          <cell r="J943" t="str">
            <v>Do Thi Bich Lieu</v>
          </cell>
          <cell r="M943" t="str">
            <v>No</v>
          </cell>
          <cell r="O943" t="str">
            <v>Chúng tôi đang xử lý hóa đơn, vui lòng liên hệ Do Thi Bich Lieu</v>
          </cell>
        </row>
        <row r="944">
          <cell r="D944">
            <v>39050</v>
          </cell>
          <cell r="E944">
            <v>13275736</v>
          </cell>
          <cell r="F944">
            <v>4901895</v>
          </cell>
          <cell r="G944">
            <v>45107.000347222223</v>
          </cell>
          <cell r="J944" t="str">
            <v>Do Thi Bich Lieu</v>
          </cell>
          <cell r="M944" t="str">
            <v>No</v>
          </cell>
          <cell r="O944" t="str">
            <v>Chúng tôi đang xử lý hóa đơn, vui lòng liên hệ Do Thi Bich Lieu</v>
          </cell>
        </row>
        <row r="945">
          <cell r="D945">
            <v>39054</v>
          </cell>
          <cell r="E945">
            <v>14124647</v>
          </cell>
          <cell r="F945">
            <v>2076778</v>
          </cell>
          <cell r="G945">
            <v>45107.000347222223</v>
          </cell>
          <cell r="J945" t="str">
            <v>Do Thi Bich Lieu</v>
          </cell>
          <cell r="M945" t="str">
            <v>No</v>
          </cell>
          <cell r="O945" t="str">
            <v>08/Đã thanh toán 10/2023</v>
          </cell>
        </row>
        <row r="946">
          <cell r="D946">
            <v>39055</v>
          </cell>
          <cell r="E946">
            <v>26415098</v>
          </cell>
          <cell r="F946">
            <v>1628017</v>
          </cell>
          <cell r="G946">
            <v>45107.000347222223</v>
          </cell>
          <cell r="J946" t="str">
            <v>Do Thi Bich Lieu</v>
          </cell>
          <cell r="M946" t="str">
            <v>No</v>
          </cell>
          <cell r="O946" t="str">
            <v>Chúng tôi đang xử lý hóa đơn, vui lòng liên hệ Do Thi Bich Lieu</v>
          </cell>
        </row>
        <row r="947">
          <cell r="D947">
            <v>39060</v>
          </cell>
          <cell r="E947">
            <v>14129428</v>
          </cell>
          <cell r="F947">
            <v>6108190</v>
          </cell>
          <cell r="G947">
            <v>45107.000347222223</v>
          </cell>
          <cell r="J947" t="str">
            <v>Do Thi Bich Lieu</v>
          </cell>
          <cell r="M947" t="str">
            <v>No</v>
          </cell>
          <cell r="O947" t="str">
            <v>Chúng tôi đang xử lý hóa đơn, vui lòng liên hệ Do Thi Bich Lieu</v>
          </cell>
        </row>
        <row r="948">
          <cell r="D948">
            <v>39076</v>
          </cell>
          <cell r="E948">
            <v>15138013</v>
          </cell>
          <cell r="F948">
            <v>4669808</v>
          </cell>
          <cell r="G948">
            <v>45107.000347222223</v>
          </cell>
          <cell r="J948" t="str">
            <v>Do Thi Bich Lieu</v>
          </cell>
          <cell r="M948" t="str">
            <v>No</v>
          </cell>
          <cell r="O948" t="str">
            <v>Chúng tôi đang xử lý hóa đơn, vui lòng liên hệ Do Thi Bich Lieu</v>
          </cell>
        </row>
        <row r="949">
          <cell r="D949">
            <v>39091</v>
          </cell>
          <cell r="E949">
            <v>28353032</v>
          </cell>
          <cell r="F949">
            <v>1738710</v>
          </cell>
          <cell r="G949">
            <v>45107.000347222223</v>
          </cell>
          <cell r="J949" t="str">
            <v>Do Thi Bich Lieu</v>
          </cell>
          <cell r="M949" t="str">
            <v>No</v>
          </cell>
          <cell r="O949" t="str">
            <v>Chúng tôi đang xử lý hóa đơn, vui lòng liên hệ Do Thi Bich Lieu</v>
          </cell>
        </row>
        <row r="950">
          <cell r="D950">
            <v>39080</v>
          </cell>
          <cell r="E950">
            <v>12177951</v>
          </cell>
          <cell r="F950">
            <v>3420586</v>
          </cell>
          <cell r="G950">
            <v>45107.000347222223</v>
          </cell>
          <cell r="J950" t="str">
            <v>Do Thi Bich Lieu</v>
          </cell>
          <cell r="M950" t="str">
            <v>No</v>
          </cell>
          <cell r="O950" t="str">
            <v>Chúng tôi đang xử lý hóa đơn, vui lòng liên hệ Do Thi Bich Lieu</v>
          </cell>
        </row>
        <row r="951">
          <cell r="D951">
            <v>39070</v>
          </cell>
          <cell r="E951">
            <v>24330165</v>
          </cell>
          <cell r="F951">
            <v>3448170</v>
          </cell>
          <cell r="G951">
            <v>45107.000347222223</v>
          </cell>
          <cell r="J951" t="str">
            <v>Do Thi Bich Lieu</v>
          </cell>
          <cell r="M951" t="str">
            <v>No</v>
          </cell>
          <cell r="O951" t="str">
            <v>Chúng tôi đang xử lý hóa đơn, vui lòng liên hệ Do Thi Bich Lieu</v>
          </cell>
        </row>
        <row r="952">
          <cell r="D952">
            <v>39086</v>
          </cell>
          <cell r="E952">
            <v>17223223</v>
          </cell>
          <cell r="F952">
            <v>5063652</v>
          </cell>
          <cell r="G952">
            <v>45107.000347222223</v>
          </cell>
          <cell r="J952" t="str">
            <v>Do Thi Bich Lieu</v>
          </cell>
          <cell r="M952" t="str">
            <v>No</v>
          </cell>
          <cell r="O952" t="str">
            <v>Chúng tôi đang xử lý hóa đơn, vui lòng liên hệ Do Thi Bich Lieu</v>
          </cell>
        </row>
        <row r="953">
          <cell r="D953">
            <v>31440</v>
          </cell>
          <cell r="E953">
            <v>15125495</v>
          </cell>
          <cell r="F953">
            <v>1557600</v>
          </cell>
          <cell r="G953">
            <v>45073.000347222223</v>
          </cell>
          <cell r="J953" t="str">
            <v>Do Thi Bich Lieu</v>
          </cell>
          <cell r="M953" t="str">
            <v>No</v>
          </cell>
          <cell r="O953" t="str">
            <v>07/Đã thanh toán 10/2023</v>
          </cell>
        </row>
        <row r="954">
          <cell r="D954">
            <v>31458</v>
          </cell>
          <cell r="E954">
            <v>14111337</v>
          </cell>
          <cell r="F954">
            <v>2931918</v>
          </cell>
          <cell r="G954">
            <v>45073.000347222223</v>
          </cell>
          <cell r="J954" t="str">
            <v>Do Thi Bich Lieu</v>
          </cell>
          <cell r="M954" t="str">
            <v>No</v>
          </cell>
          <cell r="O954" t="str">
            <v>06/Đã thanh toán 26/2023</v>
          </cell>
        </row>
        <row r="955">
          <cell r="D955">
            <v>57730</v>
          </cell>
          <cell r="E955">
            <v>14064562</v>
          </cell>
          <cell r="F955">
            <v>2570400</v>
          </cell>
          <cell r="G955">
            <v>44926.000347222223</v>
          </cell>
          <cell r="J955" t="str">
            <v>Do Thi Bich Lieu</v>
          </cell>
          <cell r="M955" t="str">
            <v>No</v>
          </cell>
          <cell r="O955" t="str">
            <v>Chúng tôi đang xử lý hóa đơn, vui lòng liên hệ Do Thi Bich Lieu</v>
          </cell>
        </row>
        <row r="956">
          <cell r="D956">
            <v>10499</v>
          </cell>
          <cell r="E956">
            <v>14080816</v>
          </cell>
          <cell r="F956">
            <v>5074636</v>
          </cell>
          <cell r="G956">
            <v>44987.000347222223</v>
          </cell>
          <cell r="J956" t="str">
            <v>Do Thi Bich Lieu</v>
          </cell>
          <cell r="M956" t="str">
            <v>No</v>
          </cell>
          <cell r="O956" t="str">
            <v>Chúng tôi đang xử lý hóa đơn, vui lòng liên hệ Do Thi Bich Lieu</v>
          </cell>
        </row>
        <row r="957">
          <cell r="D957">
            <v>14857</v>
          </cell>
          <cell r="E957">
            <v>14085720</v>
          </cell>
          <cell r="F957">
            <v>122164</v>
          </cell>
          <cell r="G957">
            <v>45001.000347222223</v>
          </cell>
          <cell r="J957" t="str">
            <v>Do Thi Bich Lieu</v>
          </cell>
          <cell r="M957" t="str">
            <v>No</v>
          </cell>
          <cell r="O957" t="str">
            <v>Chúng tôi đang xử lý hóa đơn, vui lòng liên hệ Do Thi Bich Lieu</v>
          </cell>
        </row>
        <row r="958">
          <cell r="D958">
            <v>15720</v>
          </cell>
          <cell r="E958">
            <v>20293537</v>
          </cell>
          <cell r="F958">
            <v>2619452</v>
          </cell>
          <cell r="G958">
            <v>45003.000347222223</v>
          </cell>
          <cell r="J958" t="str">
            <v>Do Thi Bich Lieu</v>
          </cell>
          <cell r="M958" t="str">
            <v>No</v>
          </cell>
          <cell r="O958" t="str">
            <v>Chúng tôi đang xử lý hóa đơn, vui lòng liên hệ Do Thi Bich Lieu</v>
          </cell>
        </row>
        <row r="959">
          <cell r="D959">
            <v>15717</v>
          </cell>
          <cell r="E959">
            <v>25269261</v>
          </cell>
          <cell r="F959">
            <v>2719277</v>
          </cell>
          <cell r="G959">
            <v>45003.000347222223</v>
          </cell>
          <cell r="J959" t="str">
            <v>Do Thi Bich Lieu</v>
          </cell>
          <cell r="M959" t="str">
            <v>No</v>
          </cell>
          <cell r="O959" t="str">
            <v>Chúng tôi đang xử lý hóa đơn, vui lòng liên hệ Do Thi Bich Lieu</v>
          </cell>
        </row>
        <row r="960">
          <cell r="D960">
            <v>15716</v>
          </cell>
          <cell r="E960">
            <v>28256017</v>
          </cell>
          <cell r="F960">
            <v>11608834</v>
          </cell>
          <cell r="G960">
            <v>45003.000347222223</v>
          </cell>
          <cell r="J960" t="str">
            <v>Do Thi Bich Lieu</v>
          </cell>
          <cell r="M960" t="str">
            <v>No</v>
          </cell>
          <cell r="O960" t="str">
            <v>Chúng tôi đang xử lý hóa đơn, vui lòng liên hệ Do Thi Bich Lieu</v>
          </cell>
        </row>
        <row r="961">
          <cell r="D961">
            <v>16743</v>
          </cell>
          <cell r="E961">
            <v>14088540</v>
          </cell>
          <cell r="F961">
            <v>5036672</v>
          </cell>
          <cell r="G961">
            <v>45008.000347222223</v>
          </cell>
          <cell r="J961" t="str">
            <v>Do Thi Bich Lieu</v>
          </cell>
          <cell r="M961" t="str">
            <v>No</v>
          </cell>
          <cell r="O961" t="str">
            <v>Chúng tôi đang xử lý hóa đơn, vui lòng liên hệ Do Thi Bich Lieu</v>
          </cell>
        </row>
        <row r="962">
          <cell r="D962">
            <v>25248</v>
          </cell>
          <cell r="E962">
            <v>22343251</v>
          </cell>
          <cell r="F962">
            <v>1221638</v>
          </cell>
          <cell r="G962">
            <v>45044.000347222223</v>
          </cell>
          <cell r="J962" t="str">
            <v>Do Thi Bich Lieu</v>
          </cell>
          <cell r="M962" t="str">
            <v>No</v>
          </cell>
          <cell r="O962" t="str">
            <v>Chúng tôi đang xử lý hóa đơn, vui lòng liên hệ Do Thi Bich Lieu</v>
          </cell>
        </row>
        <row r="963">
          <cell r="D963">
            <v>644</v>
          </cell>
          <cell r="E963">
            <v>12102972</v>
          </cell>
          <cell r="F963">
            <v>1942919</v>
          </cell>
          <cell r="G963">
            <v>44932.000347222223</v>
          </cell>
          <cell r="J963" t="str">
            <v>Do Thi Bich Lieu</v>
          </cell>
          <cell r="M963" t="str">
            <v>No</v>
          </cell>
          <cell r="O963" t="str">
            <v>Chúng tôi đang xử lý hóa đơn, vui lòng liên hệ Do Thi Bich Lieu</v>
          </cell>
        </row>
        <row r="964">
          <cell r="D964">
            <v>13165</v>
          </cell>
          <cell r="E964">
            <v>16407983</v>
          </cell>
          <cell r="F964">
            <v>2400893</v>
          </cell>
          <cell r="G964">
            <v>44994.000347222223</v>
          </cell>
          <cell r="J964" t="str">
            <v>Do Thi Bich Lieu</v>
          </cell>
          <cell r="M964" t="str">
            <v>No</v>
          </cell>
          <cell r="O964" t="str">
            <v>06/Đã thanh toán 26/2023</v>
          </cell>
        </row>
        <row r="965">
          <cell r="D965">
            <v>25879</v>
          </cell>
          <cell r="E965">
            <v>13109905</v>
          </cell>
          <cell r="F965">
            <v>8242430</v>
          </cell>
          <cell r="G965">
            <v>44758.000347222223</v>
          </cell>
          <cell r="J965" t="str">
            <v>Do Thi Bich Lieu</v>
          </cell>
          <cell r="M965" t="str">
            <v>No</v>
          </cell>
          <cell r="O965" t="str">
            <v>Chúng tôi đang xử lý hóa đơn, vui lòng liên hệ Do Thi Bich Lieu</v>
          </cell>
        </row>
        <row r="966">
          <cell r="D966">
            <v>56277</v>
          </cell>
          <cell r="E966">
            <v>15069804</v>
          </cell>
          <cell r="F966">
            <v>196020</v>
          </cell>
          <cell r="G966">
            <v>44916.000347222223</v>
          </cell>
          <cell r="J966" t="str">
            <v>Do Thi Bich Lieu</v>
          </cell>
          <cell r="M966" t="str">
            <v>No</v>
          </cell>
          <cell r="O966" t="str">
            <v>Chúng tôi đang xử lý hóa đơn, vui lòng liên hệ Do Thi Bich Lieu</v>
          </cell>
        </row>
        <row r="967">
          <cell r="D967">
            <v>56991</v>
          </cell>
          <cell r="E967">
            <v>12100509</v>
          </cell>
          <cell r="F967">
            <v>882090</v>
          </cell>
          <cell r="G967">
            <v>44922.000347222223</v>
          </cell>
          <cell r="J967" t="str">
            <v>Do Thi Bich Lieu</v>
          </cell>
          <cell r="M967" t="str">
            <v>No</v>
          </cell>
          <cell r="O967" t="str">
            <v>Chúng tôi đang xử lý hóa đơn, vui lòng liên hệ Do Thi Bich Lieu</v>
          </cell>
        </row>
        <row r="968">
          <cell r="D968">
            <v>57169</v>
          </cell>
          <cell r="E968">
            <v>18115377</v>
          </cell>
          <cell r="F968">
            <v>980100</v>
          </cell>
          <cell r="G968">
            <v>44924.000347222223</v>
          </cell>
          <cell r="J968" t="str">
            <v>Do Thi Bich Lieu</v>
          </cell>
          <cell r="M968" t="str">
            <v>No</v>
          </cell>
          <cell r="O968" t="str">
            <v>Chúng tôi đang xử lý hóa đơn, vui lòng liên hệ Do Thi Bich Lieu</v>
          </cell>
        </row>
        <row r="969">
          <cell r="D969">
            <v>57873</v>
          </cell>
          <cell r="E969">
            <v>14066526</v>
          </cell>
          <cell r="F969">
            <v>3598279</v>
          </cell>
          <cell r="G969">
            <v>44926.000347222223</v>
          </cell>
          <cell r="J969" t="str">
            <v>Do Thi Bich Lieu</v>
          </cell>
          <cell r="M969" t="str">
            <v>No</v>
          </cell>
          <cell r="O969" t="str">
            <v>Chúng tôi đang xử lý hóa đơn, vui lòng liên hệ Do Thi Bich Lieu</v>
          </cell>
        </row>
        <row r="970">
          <cell r="D970">
            <v>13715</v>
          </cell>
          <cell r="E970">
            <v>28276097</v>
          </cell>
          <cell r="F970">
            <v>-1199426</v>
          </cell>
          <cell r="G970">
            <v>45000.000347222223</v>
          </cell>
          <cell r="J970" t="str">
            <v>Do Thi Bich Lieu</v>
          </cell>
          <cell r="M970" t="str">
            <v>No</v>
          </cell>
          <cell r="O970" t="str">
            <v>Chúng tôi đang xử lý hóa đơn, vui lòng liên hệ Do Thi Bich Lieu</v>
          </cell>
        </row>
        <row r="971">
          <cell r="D971">
            <v>31445</v>
          </cell>
          <cell r="E971">
            <v>16440980</v>
          </cell>
          <cell r="F971">
            <v>1615482</v>
          </cell>
          <cell r="G971">
            <v>45073.000347222223</v>
          </cell>
          <cell r="J971" t="str">
            <v>Do Thi Bich Lieu</v>
          </cell>
          <cell r="M971" t="str">
            <v>No</v>
          </cell>
          <cell r="O971" t="str">
            <v>Chúng tôi đang xử lý hóa đơn, vui lòng liên hệ Do Thi Bich Lieu</v>
          </cell>
        </row>
        <row r="972">
          <cell r="D972">
            <v>1376</v>
          </cell>
          <cell r="E972">
            <v>17154727</v>
          </cell>
          <cell r="F972">
            <v>6936193</v>
          </cell>
          <cell r="G972">
            <v>44938.000347222223</v>
          </cell>
          <cell r="J972" t="str">
            <v>Do Thi Bich Lieu</v>
          </cell>
          <cell r="M972" t="str">
            <v>No</v>
          </cell>
          <cell r="O972" t="str">
            <v>Chúng tôi đang xử lý hóa đơn, vui lòng liên hệ Do Thi Bich Lieu</v>
          </cell>
        </row>
        <row r="973">
          <cell r="D973">
            <v>1477</v>
          </cell>
          <cell r="E973">
            <v>28298123</v>
          </cell>
          <cell r="F973">
            <v>9484132</v>
          </cell>
          <cell r="G973">
            <v>44939.000347222223</v>
          </cell>
          <cell r="J973" t="str">
            <v>Do Thi Bich Lieu</v>
          </cell>
          <cell r="M973" t="str">
            <v>No</v>
          </cell>
          <cell r="O973" t="str">
            <v>Chúng tôi đang xử lý hóa đơn, vui lòng liên hệ Do Thi Bich Lieu</v>
          </cell>
        </row>
        <row r="974">
          <cell r="D974">
            <v>2116</v>
          </cell>
          <cell r="E974">
            <v>16391225</v>
          </cell>
          <cell r="F974">
            <v>6094770</v>
          </cell>
          <cell r="G974">
            <v>44957.000347222223</v>
          </cell>
          <cell r="J974" t="str">
            <v>Do Thi Bich Lieu</v>
          </cell>
          <cell r="M974" t="str">
            <v>No</v>
          </cell>
          <cell r="O974" t="str">
            <v>Chúng tôi đang xử lý hóa đơn, vui lòng liên hệ Do Thi Bich Lieu</v>
          </cell>
        </row>
        <row r="975">
          <cell r="D975">
            <v>2127</v>
          </cell>
          <cell r="E975">
            <v>11153889</v>
          </cell>
          <cell r="F975">
            <v>11166133</v>
          </cell>
          <cell r="G975">
            <v>44957.000347222223</v>
          </cell>
          <cell r="J975" t="str">
            <v>Do Thi Bich Lieu</v>
          </cell>
          <cell r="M975" t="str">
            <v>No</v>
          </cell>
          <cell r="O975" t="str">
            <v>Chúng tôi đang xử lý hóa đơn, vui lòng liên hệ Do Thi Bich Lieu</v>
          </cell>
        </row>
        <row r="976">
          <cell r="D976">
            <v>6277</v>
          </cell>
          <cell r="E976">
            <v>26363583</v>
          </cell>
          <cell r="F976">
            <v>2880284</v>
          </cell>
          <cell r="G976">
            <v>44973.000347222223</v>
          </cell>
          <cell r="J976" t="str">
            <v>Do Thi Bich Lieu</v>
          </cell>
          <cell r="M976" t="str">
            <v>No</v>
          </cell>
          <cell r="O976" t="str">
            <v>Chúng tôi đang xử lý hóa đơn, vui lòng liên hệ Do Thi Bich Lieu</v>
          </cell>
        </row>
        <row r="977">
          <cell r="D977">
            <v>56990</v>
          </cell>
          <cell r="E977">
            <v>10171704</v>
          </cell>
          <cell r="F977">
            <v>23304240</v>
          </cell>
          <cell r="G977">
            <v>44922.000347222223</v>
          </cell>
          <cell r="J977" t="str">
            <v>Do Thi Bich Lieu</v>
          </cell>
          <cell r="M977" t="str">
            <v>No</v>
          </cell>
          <cell r="O977" t="str">
            <v>Chúng tôi đang xử lý hóa đơn, vui lòng liên hệ Do Thi Bich Lieu</v>
          </cell>
        </row>
        <row r="978">
          <cell r="D978">
            <v>641</v>
          </cell>
          <cell r="E978">
            <v>16386568</v>
          </cell>
          <cell r="F978">
            <v>1827216</v>
          </cell>
          <cell r="G978">
            <v>44932.000347222223</v>
          </cell>
          <cell r="J978" t="str">
            <v>Do Thi Bich Lieu</v>
          </cell>
          <cell r="M978" t="str">
            <v>No</v>
          </cell>
          <cell r="O978" t="str">
            <v>Chúng tôi đang xử lý hóa đơn, vui lòng liên hệ Do Thi Bich Lieu</v>
          </cell>
        </row>
        <row r="979">
          <cell r="D979">
            <v>832</v>
          </cell>
          <cell r="E979">
            <v>17151843</v>
          </cell>
          <cell r="F979">
            <v>26410406</v>
          </cell>
          <cell r="G979">
            <v>44933.000347222223</v>
          </cell>
          <cell r="J979" t="str">
            <v>Do Thi Bich Lieu</v>
          </cell>
          <cell r="M979" t="str">
            <v>No</v>
          </cell>
          <cell r="O979" t="str">
            <v>Chúng tôi đang xử lý hóa đơn, vui lòng liên hệ Do Thi Bich Lieu</v>
          </cell>
        </row>
        <row r="980">
          <cell r="D980">
            <v>1372</v>
          </cell>
          <cell r="E980">
            <v>10176136</v>
          </cell>
          <cell r="F980">
            <v>5280396</v>
          </cell>
          <cell r="G980">
            <v>44938.000347222223</v>
          </cell>
          <cell r="J980" t="str">
            <v>Do Thi Bich Lieu</v>
          </cell>
          <cell r="M980" t="str">
            <v>No</v>
          </cell>
          <cell r="O980" t="str">
            <v>Chúng tôi đang xử lý hóa đơn, vui lòng liên hệ Do Thi Bich Lieu</v>
          </cell>
        </row>
        <row r="981">
          <cell r="D981">
            <v>1379</v>
          </cell>
          <cell r="E981">
            <v>24280678</v>
          </cell>
          <cell r="F981">
            <v>8581829</v>
          </cell>
          <cell r="G981">
            <v>44938.000347222223</v>
          </cell>
          <cell r="J981" t="str">
            <v>Do Thi Bich Lieu</v>
          </cell>
          <cell r="M981" t="str">
            <v>No</v>
          </cell>
          <cell r="O981" t="str">
            <v>Chúng tôi đang xử lý hóa đơn, vui lòng liên hệ Do Thi Bich Lieu</v>
          </cell>
        </row>
        <row r="982">
          <cell r="D982">
            <v>1375</v>
          </cell>
          <cell r="E982">
            <v>10179448</v>
          </cell>
          <cell r="F982">
            <v>12216380</v>
          </cell>
          <cell r="G982">
            <v>44938.000347222223</v>
          </cell>
          <cell r="J982" t="str">
            <v>Do Thi Bich Lieu</v>
          </cell>
          <cell r="M982" t="str">
            <v>No</v>
          </cell>
          <cell r="O982" t="str">
            <v>Chúng tôi đang xử lý hóa đơn, vui lòng liên hệ Do Thi Bich Lieu</v>
          </cell>
        </row>
        <row r="983">
          <cell r="D983">
            <v>1373</v>
          </cell>
          <cell r="E983">
            <v>50984121</v>
          </cell>
          <cell r="F983">
            <v>13511344</v>
          </cell>
          <cell r="G983">
            <v>44938.000347222223</v>
          </cell>
          <cell r="J983" t="str">
            <v>Do Thi Bich Lieu</v>
          </cell>
          <cell r="M983" t="str">
            <v>No</v>
          </cell>
          <cell r="O983" t="str">
            <v>Chúng tôi đang xử lý hóa đơn, vui lòng liên hệ Do Thi Bich Lieu</v>
          </cell>
        </row>
        <row r="984">
          <cell r="D984">
            <v>1382</v>
          </cell>
          <cell r="E984">
            <v>16389594</v>
          </cell>
          <cell r="F984">
            <v>6108190</v>
          </cell>
          <cell r="G984">
            <v>44938.000347222223</v>
          </cell>
          <cell r="J984" t="str">
            <v>Do Thi Bich Lieu</v>
          </cell>
          <cell r="M984" t="str">
            <v>No</v>
          </cell>
          <cell r="O984" t="str">
            <v>Chúng tôi đang xử lý hóa đơn, vui lòng liên hệ Do Thi Bich Lieu</v>
          </cell>
        </row>
        <row r="985">
          <cell r="D985">
            <v>1370</v>
          </cell>
          <cell r="E985">
            <v>19353021</v>
          </cell>
          <cell r="F985">
            <v>1221638</v>
          </cell>
          <cell r="G985">
            <v>44938.000347222223</v>
          </cell>
          <cell r="J985" t="str">
            <v>Do Thi Bich Lieu</v>
          </cell>
          <cell r="M985" t="str">
            <v>No</v>
          </cell>
          <cell r="O985" t="str">
            <v>Chúng tôi đang xử lý hóa đơn, vui lòng liên hệ Do Thi Bich Lieu</v>
          </cell>
        </row>
        <row r="986">
          <cell r="D986">
            <v>1368</v>
          </cell>
          <cell r="E986">
            <v>13204346</v>
          </cell>
          <cell r="F986">
            <v>13589208</v>
          </cell>
          <cell r="G986">
            <v>44938.000347222223</v>
          </cell>
          <cell r="J986" t="str">
            <v>Do Thi Bich Lieu</v>
          </cell>
          <cell r="M986" t="str">
            <v>No</v>
          </cell>
          <cell r="O986" t="str">
            <v>Chúng tôi đang xử lý hóa đơn, vui lòng liên hệ Do Thi Bich Lieu</v>
          </cell>
        </row>
        <row r="987">
          <cell r="D987">
            <v>1374</v>
          </cell>
          <cell r="E987">
            <v>10177524</v>
          </cell>
          <cell r="F987">
            <v>5054124</v>
          </cell>
          <cell r="G987">
            <v>44938.000347222223</v>
          </cell>
          <cell r="J987" t="str">
            <v>Do Thi Bich Lieu</v>
          </cell>
          <cell r="M987" t="str">
            <v>No</v>
          </cell>
          <cell r="O987" t="str">
            <v>Chúng tôi đang xử lý hóa đơn, vui lòng liên hệ Do Thi Bich Lieu</v>
          </cell>
        </row>
        <row r="988">
          <cell r="D988">
            <v>1378</v>
          </cell>
          <cell r="E988">
            <v>22308735</v>
          </cell>
          <cell r="F988">
            <v>19025138</v>
          </cell>
          <cell r="G988">
            <v>44938.000347222223</v>
          </cell>
          <cell r="J988" t="str">
            <v>Do Thi Bich Lieu</v>
          </cell>
          <cell r="M988" t="str">
            <v>No</v>
          </cell>
          <cell r="O988" t="str">
            <v>Chúng tôi đang xử lý hóa đơn, vui lòng liên hệ Do Thi Bich Lieu</v>
          </cell>
        </row>
        <row r="989">
          <cell r="D989">
            <v>1377</v>
          </cell>
          <cell r="E989">
            <v>20335101</v>
          </cell>
          <cell r="F989">
            <v>8672587</v>
          </cell>
          <cell r="G989">
            <v>44938.000347222223</v>
          </cell>
          <cell r="J989" t="str">
            <v>Do Thi Bich Lieu</v>
          </cell>
          <cell r="M989" t="str">
            <v>No</v>
          </cell>
          <cell r="O989" t="str">
            <v>Chúng tôi đang xử lý hóa đơn, vui lòng liên hệ Do Thi Bich Lieu</v>
          </cell>
        </row>
        <row r="990">
          <cell r="D990">
            <v>1371</v>
          </cell>
          <cell r="E990">
            <v>18118684</v>
          </cell>
          <cell r="F990">
            <v>4216916</v>
          </cell>
          <cell r="G990">
            <v>44938.000347222223</v>
          </cell>
          <cell r="J990" t="str">
            <v>Do Thi Bich Lieu</v>
          </cell>
          <cell r="M990" t="str">
            <v>No</v>
          </cell>
          <cell r="O990" t="str">
            <v>Chúng tôi đang xử lý hóa đơn, vui lòng liên hệ Do Thi Bich Lieu</v>
          </cell>
        </row>
        <row r="991">
          <cell r="D991">
            <v>1482</v>
          </cell>
          <cell r="E991">
            <v>15079249</v>
          </cell>
          <cell r="F991">
            <v>11958606</v>
          </cell>
          <cell r="G991">
            <v>44939.000347222223</v>
          </cell>
          <cell r="J991" t="str">
            <v>Do Thi Bich Lieu</v>
          </cell>
          <cell r="M991" t="str">
            <v>No</v>
          </cell>
          <cell r="O991" t="str">
            <v>Chúng tôi đang xử lý hóa đơn, vui lòng liên hệ Do Thi Bich Lieu</v>
          </cell>
        </row>
        <row r="992">
          <cell r="D992">
            <v>1480</v>
          </cell>
          <cell r="E992">
            <v>16391750</v>
          </cell>
          <cell r="F992">
            <v>10859211</v>
          </cell>
          <cell r="G992">
            <v>44939.000347222223</v>
          </cell>
          <cell r="J992" t="str">
            <v>Do Thi Bich Lieu</v>
          </cell>
          <cell r="M992" t="str">
            <v>No</v>
          </cell>
          <cell r="O992" t="str">
            <v>Chúng tôi đang xử lý hóa đơn, vui lòng liên hệ Do Thi Bich Lieu</v>
          </cell>
        </row>
        <row r="993">
          <cell r="D993">
            <v>2133</v>
          </cell>
          <cell r="E993">
            <v>13205002</v>
          </cell>
          <cell r="F993">
            <v>1305424</v>
          </cell>
          <cell r="G993">
            <v>44957.000347222223</v>
          </cell>
          <cell r="J993" t="str">
            <v>Do Thi Bich Lieu</v>
          </cell>
          <cell r="M993" t="str">
            <v>No</v>
          </cell>
          <cell r="O993" t="str">
            <v>Chúng tôi đang xử lý hóa đơn, vui lòng liên hệ Do Thi Bich Lieu</v>
          </cell>
        </row>
        <row r="994">
          <cell r="D994">
            <v>2137</v>
          </cell>
          <cell r="E994">
            <v>26359222</v>
          </cell>
          <cell r="F994">
            <v>14355022</v>
          </cell>
          <cell r="G994">
            <v>44957.000347222223</v>
          </cell>
          <cell r="J994" t="str">
            <v>Do Thi Bich Lieu</v>
          </cell>
          <cell r="M994" t="str">
            <v>No</v>
          </cell>
          <cell r="O994" t="str">
            <v>Chúng tôi đang xử lý hóa đơn, vui lòng liên hệ Do Thi Bich Lieu</v>
          </cell>
        </row>
        <row r="995">
          <cell r="D995">
            <v>2136</v>
          </cell>
          <cell r="E995">
            <v>14069880</v>
          </cell>
          <cell r="F995">
            <v>12207721</v>
          </cell>
          <cell r="G995">
            <v>44957.000347222223</v>
          </cell>
          <cell r="J995" t="str">
            <v>Do Thi Bich Lieu</v>
          </cell>
          <cell r="M995" t="str">
            <v>No</v>
          </cell>
          <cell r="O995" t="str">
            <v>Chúng tôi đang xử lý hóa đơn, vui lòng liên hệ Do Thi Bich Lieu</v>
          </cell>
        </row>
        <row r="996">
          <cell r="D996">
            <v>2121</v>
          </cell>
          <cell r="E996">
            <v>10183289</v>
          </cell>
          <cell r="F996">
            <v>37365490</v>
          </cell>
          <cell r="G996">
            <v>44957.000347222223</v>
          </cell>
          <cell r="J996" t="str">
            <v>Do Thi Bich Lieu</v>
          </cell>
          <cell r="M996" t="str">
            <v>No</v>
          </cell>
          <cell r="O996" t="str">
            <v>Chúng tôi đang xử lý hóa đơn, vui lòng liên hệ Do Thi Bich Lieu</v>
          </cell>
        </row>
        <row r="997">
          <cell r="D997">
            <v>2115</v>
          </cell>
          <cell r="E997">
            <v>18123159</v>
          </cell>
          <cell r="F997">
            <v>12081581</v>
          </cell>
          <cell r="G997">
            <v>44957.000347222223</v>
          </cell>
          <cell r="J997" t="str">
            <v>Do Thi Bich Lieu</v>
          </cell>
          <cell r="M997" t="str">
            <v>No</v>
          </cell>
          <cell r="O997" t="str">
            <v>Chúng tôi đang xử lý hóa đơn, vui lòng liên hệ Do Thi Bich Lieu</v>
          </cell>
        </row>
        <row r="998">
          <cell r="D998">
            <v>2138</v>
          </cell>
          <cell r="E998">
            <v>14068906</v>
          </cell>
          <cell r="F998">
            <v>65661684</v>
          </cell>
          <cell r="G998">
            <v>44957.000347222223</v>
          </cell>
          <cell r="J998" t="str">
            <v>Do Thi Bich Lieu</v>
          </cell>
          <cell r="M998" t="str">
            <v>No</v>
          </cell>
          <cell r="O998" t="str">
            <v>Chúng tôi đang xử lý hóa đơn, vui lòng liên hệ Do Thi Bich Lieu</v>
          </cell>
        </row>
        <row r="999">
          <cell r="D999">
            <v>2181</v>
          </cell>
          <cell r="E999">
            <v>26360918</v>
          </cell>
          <cell r="F999">
            <v>13559590</v>
          </cell>
          <cell r="G999">
            <v>44957.000347222223</v>
          </cell>
          <cell r="J999" t="str">
            <v>Do Thi Bich Lieu</v>
          </cell>
          <cell r="M999" t="str">
            <v>No</v>
          </cell>
          <cell r="O999" t="str">
            <v>Chúng tôi đang xử lý hóa đơn, vui lòng liên hệ Do Thi Bich Lieu</v>
          </cell>
        </row>
        <row r="1000">
          <cell r="D1000">
            <v>2183</v>
          </cell>
          <cell r="E1000">
            <v>16393469</v>
          </cell>
          <cell r="F1000">
            <v>9018636</v>
          </cell>
          <cell r="G1000">
            <v>44957.000347222223</v>
          </cell>
          <cell r="J1000" t="str">
            <v>Do Thi Bich Lieu</v>
          </cell>
          <cell r="M1000" t="str">
            <v>No</v>
          </cell>
          <cell r="O1000" t="str">
            <v>Chúng tôi đang xử lý hóa đơn, vui lòng liên hệ Do Thi Bich Lieu</v>
          </cell>
        </row>
        <row r="1001">
          <cell r="D1001">
            <v>2182</v>
          </cell>
          <cell r="E1001">
            <v>13209920</v>
          </cell>
          <cell r="F1001">
            <v>12568622</v>
          </cell>
          <cell r="G1001">
            <v>44957.000347222223</v>
          </cell>
          <cell r="J1001" t="str">
            <v>Do Thi Bich Lieu</v>
          </cell>
          <cell r="M1001" t="str">
            <v>No</v>
          </cell>
          <cell r="O1001" t="str">
            <v>Chúng tôi đang xử lý hóa đơn, vui lòng liên hệ Do Thi Bich Lieu</v>
          </cell>
        </row>
        <row r="1002">
          <cell r="D1002">
            <v>2184</v>
          </cell>
          <cell r="E1002">
            <v>26359891</v>
          </cell>
          <cell r="F1002">
            <v>2900942</v>
          </cell>
          <cell r="G1002">
            <v>44957.000347222223</v>
          </cell>
          <cell r="J1002" t="str">
            <v>Do Thi Bich Lieu</v>
          </cell>
          <cell r="M1002" t="str">
            <v>No</v>
          </cell>
          <cell r="O1002" t="str">
            <v>Chúng tôi đang xử lý hóa đơn, vui lòng liên hệ Do Thi Bich Lieu</v>
          </cell>
        </row>
        <row r="1003">
          <cell r="D1003">
            <v>2131</v>
          </cell>
          <cell r="E1003">
            <v>14071199</v>
          </cell>
          <cell r="F1003">
            <v>6108190</v>
          </cell>
          <cell r="G1003">
            <v>44957.000347222223</v>
          </cell>
          <cell r="J1003" t="str">
            <v>Do Thi Bich Lieu</v>
          </cell>
          <cell r="M1003" t="str">
            <v>No</v>
          </cell>
          <cell r="O1003" t="str">
            <v>Chúng tôi đang xử lý hóa đơn, vui lòng liên hệ Do Thi Bich Lieu</v>
          </cell>
        </row>
        <row r="1004">
          <cell r="D1004">
            <v>2134</v>
          </cell>
          <cell r="E1004">
            <v>13207268</v>
          </cell>
          <cell r="F1004">
            <v>33855750</v>
          </cell>
          <cell r="G1004">
            <v>44957.000347222223</v>
          </cell>
          <cell r="J1004" t="str">
            <v>Do Thi Bich Lieu</v>
          </cell>
          <cell r="M1004" t="str">
            <v>No</v>
          </cell>
          <cell r="O1004" t="str">
            <v>Chúng tôi đang xử lý hóa đơn, vui lòng liên hệ Do Thi Bich Lieu</v>
          </cell>
        </row>
        <row r="1005">
          <cell r="D1005">
            <v>2124</v>
          </cell>
          <cell r="E1005">
            <v>18123935</v>
          </cell>
          <cell r="F1005">
            <v>6023424</v>
          </cell>
          <cell r="G1005">
            <v>44957.000347222223</v>
          </cell>
          <cell r="J1005" t="str">
            <v>Do Thi Bich Lieu</v>
          </cell>
          <cell r="M1005" t="str">
            <v>No</v>
          </cell>
          <cell r="O1005" t="str">
            <v>Chúng tôi đang xử lý hóa đơn, vui lòng liên hệ Do Thi Bich Lieu</v>
          </cell>
        </row>
        <row r="1006">
          <cell r="D1006">
            <v>2117</v>
          </cell>
          <cell r="E1006">
            <v>15080920</v>
          </cell>
          <cell r="F1006">
            <v>7899848</v>
          </cell>
          <cell r="G1006">
            <v>44957.000347222223</v>
          </cell>
          <cell r="J1006" t="str">
            <v>Do Thi Bich Lieu</v>
          </cell>
          <cell r="M1006" t="str">
            <v>No</v>
          </cell>
          <cell r="O1006" t="str">
            <v>Chúng tôi đang xử lý hóa đơn, vui lòng liên hệ Do Thi Bich Lieu</v>
          </cell>
        </row>
        <row r="1007">
          <cell r="D1007">
            <v>8663</v>
          </cell>
          <cell r="E1007">
            <v>14076654</v>
          </cell>
          <cell r="F1007">
            <v>1490071</v>
          </cell>
          <cell r="G1007">
            <v>44981.000347222223</v>
          </cell>
          <cell r="J1007" t="str">
            <v>Do Thi Bich Lieu</v>
          </cell>
          <cell r="M1007" t="str">
            <v>No</v>
          </cell>
          <cell r="O1007" t="str">
            <v>Chúng tôi đang xử lý hóa đơn, vui lòng liên hệ Do Thi Bich Lieu</v>
          </cell>
        </row>
        <row r="1008">
          <cell r="D1008">
            <v>15722</v>
          </cell>
          <cell r="E1008">
            <v>15043397</v>
          </cell>
          <cell r="F1008">
            <v>2358510</v>
          </cell>
          <cell r="G1008">
            <v>45003.000347222223</v>
          </cell>
          <cell r="J1008" t="str">
            <v>Do Thi Bich Lieu</v>
          </cell>
          <cell r="M1008" t="str">
            <v>No</v>
          </cell>
          <cell r="O1008" t="str">
            <v>Chúng tôi đang xử lý hóa đơn, vui lòng liên hệ Do Thi Bich Lieu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</sheetNames>
    <sheetDataSet>
      <sheetData sheetId="0">
        <row r="1">
          <cell r="C1" t="str">
            <v>Số hóa đơn</v>
          </cell>
          <cell r="D1" t="str">
            <v>Số PO</v>
          </cell>
          <cell r="E1" t="str">
            <v>Số tiền</v>
          </cell>
          <cell r="F1" t="str">
            <v>Ngày nhận hàng</v>
          </cell>
          <cell r="G1" t="str">
            <v>Ngày hóa đơn</v>
          </cell>
          <cell r="H1" t="str">
            <v>Ngày gửi hóa đơn</v>
          </cell>
          <cell r="I1" t="str">
            <v>MM note 19/7/2023</v>
          </cell>
          <cell r="J1" t="str">
            <v>MM note 28/8/2023</v>
          </cell>
        </row>
        <row r="2">
          <cell r="C2">
            <v>39749</v>
          </cell>
          <cell r="D2">
            <v>14129428</v>
          </cell>
          <cell r="E2">
            <v>5191945</v>
          </cell>
          <cell r="F2">
            <v>45107</v>
          </cell>
          <cell r="G2">
            <v>45113</v>
          </cell>
          <cell r="H2">
            <v>45113</v>
          </cell>
          <cell r="I2" t="str">
            <v>Done</v>
          </cell>
          <cell r="J2" t="str">
            <v>HD xuất sai thuế, chờ OM confirm giá</v>
          </cell>
        </row>
        <row r="3">
          <cell r="C3">
            <v>39772</v>
          </cell>
          <cell r="D3">
            <v>24330165</v>
          </cell>
          <cell r="E3">
            <v>3264921</v>
          </cell>
          <cell r="F3">
            <v>45103</v>
          </cell>
          <cell r="G3">
            <v>45113</v>
          </cell>
          <cell r="H3">
            <v>45113</v>
          </cell>
          <cell r="I3" t="str">
            <v>Done</v>
          </cell>
          <cell r="J3" t="str">
            <v>Done</v>
          </cell>
        </row>
        <row r="4">
          <cell r="C4">
            <v>39909</v>
          </cell>
          <cell r="D4">
            <v>28353032</v>
          </cell>
          <cell r="E4">
            <v>1555461</v>
          </cell>
          <cell r="F4">
            <v>45106</v>
          </cell>
          <cell r="G4">
            <v>45113</v>
          </cell>
          <cell r="H4">
            <v>45113</v>
          </cell>
          <cell r="I4" t="str">
            <v>Done</v>
          </cell>
          <cell r="J4" t="str">
            <v>HD xuất sai thuế, chờ OM confirm giá</v>
          </cell>
        </row>
        <row r="5">
          <cell r="C5">
            <v>40816</v>
          </cell>
          <cell r="D5">
            <v>12180963</v>
          </cell>
          <cell r="E5">
            <v>5784329</v>
          </cell>
          <cell r="F5">
            <v>45113</v>
          </cell>
          <cell r="G5">
            <v>45115</v>
          </cell>
          <cell r="H5">
            <v>45115</v>
          </cell>
          <cell r="I5" t="str">
            <v>Done</v>
          </cell>
          <cell r="J5" t="str">
            <v>Done</v>
          </cell>
        </row>
        <row r="6">
          <cell r="C6">
            <v>40820</v>
          </cell>
          <cell r="D6">
            <v>15141499</v>
          </cell>
          <cell r="E6">
            <v>3385476</v>
          </cell>
          <cell r="F6">
            <v>45113</v>
          </cell>
          <cell r="G6">
            <v>45115</v>
          </cell>
          <cell r="H6">
            <v>45115</v>
          </cell>
          <cell r="I6" t="str">
            <v>Done</v>
          </cell>
          <cell r="J6" t="str">
            <v>Done</v>
          </cell>
        </row>
        <row r="7">
          <cell r="C7">
            <v>40823</v>
          </cell>
          <cell r="D7">
            <v>25362602</v>
          </cell>
          <cell r="E7">
            <v>4584902</v>
          </cell>
          <cell r="F7">
            <v>45113</v>
          </cell>
          <cell r="G7">
            <v>45115</v>
          </cell>
          <cell r="H7">
            <v>45115</v>
          </cell>
          <cell r="I7" t="str">
            <v>Done</v>
          </cell>
          <cell r="J7" t="str">
            <v>Done</v>
          </cell>
        </row>
        <row r="8">
          <cell r="C8">
            <v>40873</v>
          </cell>
          <cell r="D8">
            <v>10261977</v>
          </cell>
          <cell r="E8">
            <v>2039018</v>
          </cell>
          <cell r="F8">
            <v>45107</v>
          </cell>
          <cell r="G8">
            <v>45117</v>
          </cell>
          <cell r="H8">
            <v>45117</v>
          </cell>
          <cell r="I8" t="str">
            <v>Done</v>
          </cell>
          <cell r="J8" t="str">
            <v>HD xuất sai thuế, chờ OM confirm giá</v>
          </cell>
        </row>
        <row r="9">
          <cell r="C9">
            <v>40874</v>
          </cell>
          <cell r="D9">
            <v>22365749</v>
          </cell>
          <cell r="E9">
            <v>1019509</v>
          </cell>
          <cell r="F9">
            <v>45110</v>
          </cell>
          <cell r="G9">
            <v>45117</v>
          </cell>
          <cell r="H9">
            <v>45117</v>
          </cell>
          <cell r="I9" t="str">
            <v>Done</v>
          </cell>
          <cell r="J9" t="str">
            <v>HD xuất sai thuế, chờ OM confirm giá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InvoiceList"/>
    </sheetNames>
    <sheetDataSet>
      <sheetData sheetId="0">
        <row r="1">
          <cell r="D1" t="str">
            <v>Số hóa đơn</v>
          </cell>
          <cell r="E1" t="str">
            <v>Số đặt hàng</v>
          </cell>
          <cell r="F1" t="str">
            <v>Tổng giá trị</v>
          </cell>
          <cell r="G1" t="str">
            <v>Ngày nhập HĐ</v>
          </cell>
          <cell r="H1" t="str">
            <v>Ngày xử lý</v>
          </cell>
          <cell r="I1" t="str">
            <v>Ngày đến hạn</v>
          </cell>
          <cell r="J1" t="str">
            <v>Phụ trách</v>
          </cell>
          <cell r="K1" t="str">
            <v>Khóa bởi</v>
          </cell>
          <cell r="L1" t="str">
            <v>Ngày khóa</v>
          </cell>
          <cell r="M1" t="str">
            <v>Trạng thái giữ</v>
          </cell>
          <cell r="N1" t="str">
            <v>Lý do giữ</v>
          </cell>
          <cell r="O1" t="str">
            <v>Ghi chú</v>
          </cell>
        </row>
        <row r="2">
          <cell r="D2">
            <v>56227</v>
          </cell>
          <cell r="E2">
            <v>12211848</v>
          </cell>
          <cell r="F2">
            <v>7583242</v>
          </cell>
          <cell r="G2">
            <v>45185.000347222223</v>
          </cell>
          <cell r="H2">
            <v>45185.000347222223</v>
          </cell>
          <cell r="I2">
            <v>45217.000347222223</v>
          </cell>
          <cell r="J2" t="str">
            <v>Do Thi Bich Lieu</v>
          </cell>
          <cell r="M2" t="str">
            <v>No</v>
          </cell>
          <cell r="O2" t="str">
            <v>Lịch thanh toán: Monthly at 10 &amp; 24</v>
          </cell>
        </row>
        <row r="3">
          <cell r="D3">
            <v>56226</v>
          </cell>
          <cell r="E3">
            <v>19443009</v>
          </cell>
          <cell r="F3">
            <v>184274</v>
          </cell>
          <cell r="G3">
            <v>45185.000347222223</v>
          </cell>
          <cell r="H3">
            <v>45185.000347222223</v>
          </cell>
          <cell r="I3">
            <v>45213.000347222223</v>
          </cell>
          <cell r="J3" t="str">
            <v>Do Thi Bich Lieu</v>
          </cell>
          <cell r="M3" t="str">
            <v>No</v>
          </cell>
          <cell r="O3" t="str">
            <v>Lịch thanh toán: Monthly at 10 &amp; 24</v>
          </cell>
        </row>
        <row r="4">
          <cell r="D4">
            <v>56236</v>
          </cell>
          <cell r="E4">
            <v>26445220</v>
          </cell>
          <cell r="F4">
            <v>4684166</v>
          </cell>
          <cell r="G4">
            <v>45185.000347222223</v>
          </cell>
          <cell r="H4">
            <v>45185.000347222223</v>
          </cell>
          <cell r="I4">
            <v>45209.000347222223</v>
          </cell>
          <cell r="J4" t="str">
            <v>Do Thi Bich Lieu</v>
          </cell>
          <cell r="M4" t="str">
            <v>No</v>
          </cell>
          <cell r="O4" t="str">
            <v>Lịch thanh toán: Monthly at 10 &amp; 24</v>
          </cell>
        </row>
        <row r="5">
          <cell r="D5">
            <v>56238</v>
          </cell>
          <cell r="E5">
            <v>13013953</v>
          </cell>
          <cell r="F5">
            <v>460685</v>
          </cell>
          <cell r="G5">
            <v>45185.000347222223</v>
          </cell>
          <cell r="H5">
            <v>45185.000347222223</v>
          </cell>
          <cell r="I5">
            <v>45210.000347222223</v>
          </cell>
          <cell r="J5" t="str">
            <v>Do Thi Bich Lieu</v>
          </cell>
          <cell r="M5" t="str">
            <v>No</v>
          </cell>
          <cell r="O5" t="str">
            <v>Lịch thanh toán: Monthly at 10 &amp; 24</v>
          </cell>
        </row>
        <row r="6">
          <cell r="D6">
            <v>56239</v>
          </cell>
          <cell r="E6">
            <v>14154902</v>
          </cell>
          <cell r="F6">
            <v>5997132</v>
          </cell>
          <cell r="G6">
            <v>45185.000347222223</v>
          </cell>
          <cell r="H6">
            <v>45185.000347222223</v>
          </cell>
          <cell r="I6">
            <v>45212.000347222223</v>
          </cell>
          <cell r="J6" t="str">
            <v>Do Thi Bich Lieu</v>
          </cell>
          <cell r="M6" t="str">
            <v>No</v>
          </cell>
          <cell r="O6" t="str">
            <v>Lịch thanh toán: Monthly at 10 &amp; 24</v>
          </cell>
        </row>
        <row r="7">
          <cell r="D7">
            <v>56235</v>
          </cell>
          <cell r="E7">
            <v>90357001</v>
          </cell>
          <cell r="F7">
            <v>1199426</v>
          </cell>
          <cell r="G7">
            <v>45185.000347222223</v>
          </cell>
          <cell r="H7">
            <v>45185.000347222223</v>
          </cell>
          <cell r="I7">
            <v>45209.000347222223</v>
          </cell>
          <cell r="J7" t="str">
            <v>Do Thi Bich Lieu</v>
          </cell>
          <cell r="M7" t="str">
            <v>No</v>
          </cell>
          <cell r="O7" t="str">
            <v>Lịch thanh toán: Monthly at 10 &amp; 24</v>
          </cell>
        </row>
        <row r="8">
          <cell r="D8">
            <v>56225</v>
          </cell>
          <cell r="E8">
            <v>19443075</v>
          </cell>
          <cell r="F8">
            <v>1199426</v>
          </cell>
          <cell r="G8">
            <v>45185.000347222223</v>
          </cell>
          <cell r="H8">
            <v>45186.000347222223</v>
          </cell>
          <cell r="I8">
            <v>45213.000347222223</v>
          </cell>
          <cell r="J8" t="str">
            <v>Do Thi Bich Lieu</v>
          </cell>
          <cell r="M8" t="str">
            <v>No</v>
          </cell>
          <cell r="O8" t="str">
            <v>Lịch thanh toán: Monthly at 10 &amp; 24</v>
          </cell>
        </row>
        <row r="9">
          <cell r="D9">
            <v>56229</v>
          </cell>
          <cell r="E9">
            <v>27379391</v>
          </cell>
          <cell r="F9">
            <v>2571826</v>
          </cell>
          <cell r="G9">
            <v>45185.000347222223</v>
          </cell>
          <cell r="H9">
            <v>45186.000347222223</v>
          </cell>
          <cell r="I9">
            <v>45220.000347222223</v>
          </cell>
          <cell r="J9" t="str">
            <v>Do Thi Bich Lieu</v>
          </cell>
          <cell r="M9" t="str">
            <v>No</v>
          </cell>
          <cell r="O9" t="str">
            <v>Lịch thanh toán: Monthly at 10 &amp; 24</v>
          </cell>
        </row>
        <row r="10">
          <cell r="D10">
            <v>56233</v>
          </cell>
          <cell r="E10">
            <v>16484595</v>
          </cell>
          <cell r="F10">
            <v>5226768</v>
          </cell>
          <cell r="G10">
            <v>45185.000347222223</v>
          </cell>
          <cell r="H10">
            <v>45185.000347222223</v>
          </cell>
          <cell r="I10">
            <v>45219.000347222223</v>
          </cell>
          <cell r="J10" t="str">
            <v>Do Thi Bich Lieu</v>
          </cell>
          <cell r="M10" t="str">
            <v>No</v>
          </cell>
          <cell r="O10" t="str">
            <v>Lịch thanh toán: Monthly at 10 &amp; 24</v>
          </cell>
        </row>
        <row r="11">
          <cell r="D11">
            <v>56232</v>
          </cell>
          <cell r="E11">
            <v>17258276</v>
          </cell>
          <cell r="F11">
            <v>3555965</v>
          </cell>
          <cell r="G11">
            <v>45185.000347222223</v>
          </cell>
          <cell r="H11">
            <v>45189.000347222223</v>
          </cell>
          <cell r="I11">
            <v>45220.000347222223</v>
          </cell>
          <cell r="J11" t="str">
            <v>Do Thi Bich Lieu</v>
          </cell>
          <cell r="M11" t="str">
            <v>No</v>
          </cell>
          <cell r="O11" t="str">
            <v>Lịch thanh toán: Monthly at 10 &amp; 24</v>
          </cell>
        </row>
        <row r="12">
          <cell r="D12">
            <v>56224</v>
          </cell>
          <cell r="E12">
            <v>18219239</v>
          </cell>
          <cell r="F12">
            <v>3771252</v>
          </cell>
          <cell r="G12">
            <v>45185.000347222223</v>
          </cell>
          <cell r="H12">
            <v>45185.000347222223</v>
          </cell>
          <cell r="I12">
            <v>45213.000347222223</v>
          </cell>
          <cell r="J12" t="str">
            <v>Do Thi Bich Lieu</v>
          </cell>
          <cell r="M12" t="str">
            <v>No</v>
          </cell>
          <cell r="O12" t="str">
            <v>Lịch thanh toán: Monthly at 10 &amp; 24</v>
          </cell>
        </row>
        <row r="13">
          <cell r="D13">
            <v>56228</v>
          </cell>
          <cell r="E13">
            <v>11253643</v>
          </cell>
          <cell r="F13">
            <v>3901738</v>
          </cell>
          <cell r="G13">
            <v>45185.000347222223</v>
          </cell>
          <cell r="H13">
            <v>45185.000347222223</v>
          </cell>
          <cell r="I13">
            <v>45217.000347222223</v>
          </cell>
          <cell r="J13" t="str">
            <v>Do Thi Bich Lieu</v>
          </cell>
          <cell r="M13" t="str">
            <v>No</v>
          </cell>
          <cell r="O13" t="str">
            <v>Lịch thanh toán: Monthly at 10 &amp; 24</v>
          </cell>
        </row>
        <row r="14">
          <cell r="D14">
            <v>56230</v>
          </cell>
          <cell r="E14">
            <v>25386169</v>
          </cell>
          <cell r="F14">
            <v>2571826</v>
          </cell>
          <cell r="G14">
            <v>45185.000347222223</v>
          </cell>
          <cell r="H14">
            <v>45185.000347222223</v>
          </cell>
          <cell r="I14">
            <v>45219.000347222223</v>
          </cell>
          <cell r="J14" t="str">
            <v>Do Thi Bich Lieu</v>
          </cell>
          <cell r="M14" t="str">
            <v>No</v>
          </cell>
          <cell r="O14" t="str">
            <v>Lịch thanh toán: Monthly at 10 &amp; 24</v>
          </cell>
        </row>
        <row r="15">
          <cell r="D15">
            <v>56234</v>
          </cell>
          <cell r="E15">
            <v>22391608</v>
          </cell>
          <cell r="F15">
            <v>460685</v>
          </cell>
          <cell r="G15">
            <v>45185.000347222223</v>
          </cell>
          <cell r="H15">
            <v>45185.000347222223</v>
          </cell>
          <cell r="I15">
            <v>45218.000347222223</v>
          </cell>
          <cell r="J15" t="str">
            <v>Do Thi Bich Lieu</v>
          </cell>
          <cell r="M15" t="str">
            <v>No</v>
          </cell>
          <cell r="O15" t="str">
            <v>Lịch thanh toán: Monthly at 10 &amp; 24</v>
          </cell>
        </row>
        <row r="16">
          <cell r="D16">
            <v>56237</v>
          </cell>
          <cell r="E16">
            <v>14153902</v>
          </cell>
          <cell r="F16">
            <v>2795380</v>
          </cell>
          <cell r="G16">
            <v>45185.000347222223</v>
          </cell>
          <cell r="H16">
            <v>45185.000347222223</v>
          </cell>
          <cell r="I16">
            <v>45210.000347222223</v>
          </cell>
          <cell r="J16" t="str">
            <v>Do Thi Bich Lieu</v>
          </cell>
          <cell r="M16" t="str">
            <v>No</v>
          </cell>
          <cell r="O16" t="str">
            <v>Lịch thanh toán: Monthly at 10 &amp; 24</v>
          </cell>
        </row>
        <row r="17">
          <cell r="D17">
            <v>644</v>
          </cell>
          <cell r="E17">
            <v>12102972</v>
          </cell>
          <cell r="F17">
            <v>1942919</v>
          </cell>
          <cell r="G17">
            <v>44932.000347222223</v>
          </cell>
          <cell r="J17" t="str">
            <v>Do Thi Bich Lieu</v>
          </cell>
          <cell r="M17" t="str">
            <v>No</v>
          </cell>
          <cell r="O17" t="str">
            <v>Chúng tôi đang xử lý hóa đơn, vui lòng liên hệ Do Thi Bich Lieu</v>
          </cell>
        </row>
        <row r="18">
          <cell r="D18">
            <v>646</v>
          </cell>
          <cell r="E18">
            <v>50984034</v>
          </cell>
          <cell r="F18">
            <v>4312396</v>
          </cell>
          <cell r="G18">
            <v>44932.000347222223</v>
          </cell>
          <cell r="J18" t="str">
            <v>Do Thi Bich Lieu</v>
          </cell>
          <cell r="M18" t="str">
            <v>No</v>
          </cell>
          <cell r="O18" t="str">
            <v>06/Đã thanh toán 12/2023</v>
          </cell>
        </row>
        <row r="19">
          <cell r="D19">
            <v>645</v>
          </cell>
          <cell r="E19">
            <v>29150448</v>
          </cell>
          <cell r="F19">
            <v>1332038</v>
          </cell>
          <cell r="G19">
            <v>44932.000347222223</v>
          </cell>
          <cell r="J19" t="str">
            <v>Do Thi Bich Lieu</v>
          </cell>
          <cell r="M19" t="str">
            <v>No</v>
          </cell>
          <cell r="O19" t="str">
            <v>02/Đã thanh toán 10/2023</v>
          </cell>
        </row>
        <row r="20">
          <cell r="D20">
            <v>644</v>
          </cell>
          <cell r="E20">
            <v>12102972</v>
          </cell>
          <cell r="F20">
            <v>1978899</v>
          </cell>
          <cell r="G20">
            <v>44932.000347222223</v>
          </cell>
          <cell r="J20" t="str">
            <v>Do Thi Bich Lieu</v>
          </cell>
          <cell r="M20" t="str">
            <v>No</v>
          </cell>
          <cell r="O20" t="str">
            <v>02/Đã thanh toán 24/2023</v>
          </cell>
        </row>
        <row r="21">
          <cell r="D21">
            <v>643</v>
          </cell>
          <cell r="E21">
            <v>24278449</v>
          </cell>
          <cell r="F21">
            <v>1882469</v>
          </cell>
          <cell r="G21">
            <v>44932.000347222223</v>
          </cell>
          <cell r="J21" t="str">
            <v>Do Thi Bich Lieu</v>
          </cell>
          <cell r="M21" t="str">
            <v>No</v>
          </cell>
          <cell r="O21" t="str">
            <v>02/Đã thanh toán 10/2023</v>
          </cell>
        </row>
        <row r="22">
          <cell r="D22">
            <v>642</v>
          </cell>
          <cell r="E22">
            <v>21199249</v>
          </cell>
          <cell r="F22">
            <v>1615482</v>
          </cell>
          <cell r="G22">
            <v>44932.000347222223</v>
          </cell>
          <cell r="J22" t="str">
            <v>Do Thi Bich Lieu</v>
          </cell>
          <cell r="M22" t="str">
            <v>No</v>
          </cell>
          <cell r="O22" t="str">
            <v>02/Đã thanh toán 10/2023</v>
          </cell>
        </row>
        <row r="23">
          <cell r="D23">
            <v>844</v>
          </cell>
          <cell r="E23">
            <v>26347517</v>
          </cell>
          <cell r="F23">
            <v>3738240</v>
          </cell>
          <cell r="G23">
            <v>44933.000347222223</v>
          </cell>
          <cell r="J23" t="str">
            <v>Do Thi Bich Lieu</v>
          </cell>
          <cell r="M23" t="str">
            <v>No</v>
          </cell>
          <cell r="O23" t="str">
            <v>06/Đã thanh toán 26/2023</v>
          </cell>
        </row>
        <row r="24">
          <cell r="D24">
            <v>840</v>
          </cell>
          <cell r="E24">
            <v>13193192</v>
          </cell>
          <cell r="F24">
            <v>7476480</v>
          </cell>
          <cell r="G24">
            <v>44933.000347222223</v>
          </cell>
          <cell r="J24" t="str">
            <v>Do Thi Bich Lieu</v>
          </cell>
          <cell r="M24" t="str">
            <v>No</v>
          </cell>
          <cell r="O24" t="str">
            <v>03/Đã thanh toán 10/2023</v>
          </cell>
        </row>
        <row r="25">
          <cell r="D25">
            <v>847</v>
          </cell>
          <cell r="E25">
            <v>14060853</v>
          </cell>
          <cell r="F25">
            <v>4886552</v>
          </cell>
          <cell r="G25">
            <v>44933.000347222223</v>
          </cell>
          <cell r="J25" t="str">
            <v>Do Thi Bich Lieu</v>
          </cell>
          <cell r="M25" t="str">
            <v>No</v>
          </cell>
          <cell r="O25" t="str">
            <v>03/Đã thanh toán 10/2023</v>
          </cell>
        </row>
        <row r="26">
          <cell r="D26">
            <v>841</v>
          </cell>
          <cell r="E26">
            <v>14058402</v>
          </cell>
          <cell r="F26">
            <v>3664914</v>
          </cell>
          <cell r="G26">
            <v>44933.000347222223</v>
          </cell>
          <cell r="J26" t="str">
            <v>Do Thi Bich Lieu</v>
          </cell>
          <cell r="M26" t="str">
            <v>No</v>
          </cell>
          <cell r="O26" t="str">
            <v>03/Đã thanh toán 10/2023</v>
          </cell>
        </row>
        <row r="27">
          <cell r="D27">
            <v>851</v>
          </cell>
          <cell r="E27">
            <v>13194511</v>
          </cell>
          <cell r="F27">
            <v>3227560</v>
          </cell>
          <cell r="G27">
            <v>44933.000347222223</v>
          </cell>
          <cell r="J27" t="str">
            <v>Do Thi Bich Lieu</v>
          </cell>
          <cell r="M27" t="str">
            <v>No</v>
          </cell>
          <cell r="O27" t="str">
            <v>03/Đã thanh toán 10/2023</v>
          </cell>
        </row>
        <row r="28">
          <cell r="D28">
            <v>839</v>
          </cell>
          <cell r="E28">
            <v>14056774</v>
          </cell>
          <cell r="F28">
            <v>1428467</v>
          </cell>
          <cell r="G28">
            <v>44933.000347222223</v>
          </cell>
          <cell r="J28" t="str">
            <v>Do Thi Bich Lieu</v>
          </cell>
          <cell r="M28" t="str">
            <v>No</v>
          </cell>
          <cell r="O28" t="str">
            <v>03/Đã thanh toán 10/2023</v>
          </cell>
        </row>
        <row r="29">
          <cell r="D29">
            <v>846</v>
          </cell>
          <cell r="E29">
            <v>13195567</v>
          </cell>
          <cell r="F29">
            <v>3883418</v>
          </cell>
          <cell r="G29">
            <v>44933.000347222223</v>
          </cell>
          <cell r="J29" t="str">
            <v>Do Thi Bich Lieu</v>
          </cell>
          <cell r="M29" t="str">
            <v>No</v>
          </cell>
          <cell r="O29" t="str">
            <v>03/Đã thanh toán 10/2023</v>
          </cell>
        </row>
        <row r="30">
          <cell r="D30">
            <v>845</v>
          </cell>
          <cell r="E30">
            <v>14059930</v>
          </cell>
          <cell r="F30">
            <v>3664914</v>
          </cell>
          <cell r="G30">
            <v>44933.000347222223</v>
          </cell>
          <cell r="J30" t="str">
            <v>Do Thi Bich Lieu</v>
          </cell>
          <cell r="M30" t="str">
            <v>No</v>
          </cell>
          <cell r="O30" t="str">
            <v>03/Đã thanh toán 10/2023</v>
          </cell>
        </row>
        <row r="31">
          <cell r="D31">
            <v>842</v>
          </cell>
          <cell r="E31">
            <v>26348398</v>
          </cell>
          <cell r="F31">
            <v>2452428</v>
          </cell>
          <cell r="G31">
            <v>44933.000347222223</v>
          </cell>
          <cell r="J31" t="str">
            <v>Do Thi Bich Lieu</v>
          </cell>
          <cell r="M31" t="str">
            <v>No</v>
          </cell>
          <cell r="O31" t="str">
            <v>03/Đã thanh toán 10/2023</v>
          </cell>
        </row>
        <row r="32">
          <cell r="D32">
            <v>829</v>
          </cell>
          <cell r="E32">
            <v>28295202</v>
          </cell>
          <cell r="F32">
            <v>276001</v>
          </cell>
          <cell r="G32">
            <v>44933.000347222223</v>
          </cell>
          <cell r="J32" t="str">
            <v>Do Thi Bich Lieu</v>
          </cell>
          <cell r="M32" t="str">
            <v>No</v>
          </cell>
          <cell r="O32" t="str">
            <v>02/Đã thanh toán 24/2023</v>
          </cell>
        </row>
        <row r="33">
          <cell r="D33">
            <v>843</v>
          </cell>
          <cell r="E33">
            <v>26348124</v>
          </cell>
          <cell r="F33">
            <v>2226534</v>
          </cell>
          <cell r="G33">
            <v>44933.000347222223</v>
          </cell>
          <cell r="J33" t="str">
            <v>Do Thi Bich Lieu</v>
          </cell>
          <cell r="M33" t="str">
            <v>No</v>
          </cell>
          <cell r="O33" t="str">
            <v>03/Đã thanh toán 10/2023</v>
          </cell>
        </row>
        <row r="34">
          <cell r="D34">
            <v>849</v>
          </cell>
          <cell r="E34">
            <v>11147774</v>
          </cell>
          <cell r="F34">
            <v>16777085</v>
          </cell>
          <cell r="G34">
            <v>44933.000347222223</v>
          </cell>
          <cell r="J34" t="str">
            <v>Do Thi Bich Lieu</v>
          </cell>
          <cell r="M34" t="str">
            <v>No</v>
          </cell>
          <cell r="O34" t="str">
            <v>02/Đã thanh toán 10/2023</v>
          </cell>
        </row>
        <row r="35">
          <cell r="D35">
            <v>831</v>
          </cell>
          <cell r="E35">
            <v>21199964</v>
          </cell>
          <cell r="F35">
            <v>1615482</v>
          </cell>
          <cell r="G35">
            <v>44933.000347222223</v>
          </cell>
          <cell r="J35" t="str">
            <v>Do Thi Bich Lieu</v>
          </cell>
          <cell r="M35" t="str">
            <v>No</v>
          </cell>
          <cell r="O35" t="str">
            <v>02/Đã thanh toán 24/2023</v>
          </cell>
        </row>
        <row r="36">
          <cell r="D36">
            <v>833</v>
          </cell>
          <cell r="E36">
            <v>15076561</v>
          </cell>
          <cell r="F36">
            <v>2619452</v>
          </cell>
          <cell r="G36">
            <v>44933.000347222223</v>
          </cell>
          <cell r="J36" t="str">
            <v>Do Thi Bich Lieu</v>
          </cell>
          <cell r="M36" t="str">
            <v>No</v>
          </cell>
          <cell r="O36" t="str">
            <v>02/Đã thanh toán 10/2023</v>
          </cell>
        </row>
        <row r="37">
          <cell r="D37">
            <v>830</v>
          </cell>
          <cell r="E37">
            <v>22307179</v>
          </cell>
          <cell r="F37">
            <v>4103941</v>
          </cell>
          <cell r="G37">
            <v>44933.000347222223</v>
          </cell>
          <cell r="J37" t="str">
            <v>Do Thi Bich Lieu</v>
          </cell>
          <cell r="M37" t="str">
            <v>No</v>
          </cell>
          <cell r="O37" t="str">
            <v>02/Đã thanh toán 24/2023</v>
          </cell>
        </row>
        <row r="38">
          <cell r="D38">
            <v>834</v>
          </cell>
          <cell r="E38">
            <v>16387878</v>
          </cell>
          <cell r="F38">
            <v>7130387</v>
          </cell>
          <cell r="G38">
            <v>44933.000347222223</v>
          </cell>
          <cell r="J38" t="str">
            <v>Do Thi Bich Lieu</v>
          </cell>
          <cell r="M38" t="str">
            <v>No</v>
          </cell>
          <cell r="O38" t="str">
            <v>02/Đã thanh toán 24/2023</v>
          </cell>
        </row>
        <row r="39">
          <cell r="D39">
            <v>1380</v>
          </cell>
          <cell r="E39">
            <v>25308599</v>
          </cell>
          <cell r="F39">
            <v>17943706</v>
          </cell>
          <cell r="G39">
            <v>44938.000347222223</v>
          </cell>
          <cell r="J39" t="str">
            <v>Do Thi Bich Lieu</v>
          </cell>
          <cell r="M39" t="str">
            <v>No</v>
          </cell>
          <cell r="O39" t="str">
            <v>05/Đã thanh toán 24/2023</v>
          </cell>
        </row>
        <row r="40">
          <cell r="D40">
            <v>1381</v>
          </cell>
          <cell r="E40">
            <v>27298878</v>
          </cell>
          <cell r="F40">
            <v>499125</v>
          </cell>
          <cell r="G40">
            <v>44938.000347222223</v>
          </cell>
          <cell r="J40" t="str">
            <v>Do Thi Bich Lieu</v>
          </cell>
          <cell r="M40" t="str">
            <v>No</v>
          </cell>
          <cell r="O40" t="str">
            <v>05/Đã thanh toán 24/2023</v>
          </cell>
        </row>
        <row r="41">
          <cell r="D41">
            <v>1369</v>
          </cell>
          <cell r="E41">
            <v>26356515</v>
          </cell>
          <cell r="F41">
            <v>3954874</v>
          </cell>
          <cell r="G41">
            <v>44938.000347222223</v>
          </cell>
          <cell r="J41" t="str">
            <v>Do Thi Bich Lieu</v>
          </cell>
          <cell r="M41" t="str">
            <v>No</v>
          </cell>
          <cell r="O41" t="str">
            <v>02/Đã thanh toán 10/2023</v>
          </cell>
        </row>
        <row r="42">
          <cell r="D42">
            <v>1397</v>
          </cell>
          <cell r="E42">
            <v>18119815</v>
          </cell>
          <cell r="F42">
            <v>12404673</v>
          </cell>
          <cell r="G42">
            <v>44938.000347222223</v>
          </cell>
          <cell r="J42" t="str">
            <v>Do Thi Bich Lieu</v>
          </cell>
          <cell r="M42" t="str">
            <v>No</v>
          </cell>
          <cell r="O42" t="str">
            <v>02/Đã thanh toán 24/2023</v>
          </cell>
        </row>
        <row r="43">
          <cell r="D43">
            <v>1398</v>
          </cell>
          <cell r="E43">
            <v>12110026</v>
          </cell>
          <cell r="F43">
            <v>37402800</v>
          </cell>
          <cell r="G43">
            <v>44938.000347222223</v>
          </cell>
          <cell r="J43" t="str">
            <v>Do Thi Bich Lieu</v>
          </cell>
          <cell r="M43" t="str">
            <v>No</v>
          </cell>
          <cell r="O43" t="str">
            <v>02/Đã thanh toán 24/2023</v>
          </cell>
        </row>
        <row r="44">
          <cell r="D44">
            <v>1473</v>
          </cell>
          <cell r="E44">
            <v>50984429</v>
          </cell>
          <cell r="F44">
            <v>15654122</v>
          </cell>
          <cell r="G44">
            <v>44939.000347222223</v>
          </cell>
          <cell r="J44" t="str">
            <v>Do Thi Bich Lieu</v>
          </cell>
          <cell r="M44" t="str">
            <v>No</v>
          </cell>
          <cell r="O44" t="str">
            <v>02/Đã thanh toán 24/2023</v>
          </cell>
        </row>
        <row r="45">
          <cell r="D45">
            <v>1476</v>
          </cell>
          <cell r="E45">
            <v>28298636</v>
          </cell>
          <cell r="F45">
            <v>13249500</v>
          </cell>
          <cell r="G45">
            <v>44939.000347222223</v>
          </cell>
          <cell r="J45" t="str">
            <v>Do Thi Bich Lieu</v>
          </cell>
          <cell r="M45" t="str">
            <v>No</v>
          </cell>
          <cell r="O45" t="str">
            <v>03/Đã thanh toán 10/2023</v>
          </cell>
        </row>
        <row r="46">
          <cell r="D46">
            <v>1478</v>
          </cell>
          <cell r="E46">
            <v>28298103</v>
          </cell>
          <cell r="F46">
            <v>2457945</v>
          </cell>
          <cell r="G46">
            <v>44939.000347222223</v>
          </cell>
          <cell r="J46" t="str">
            <v>Do Thi Bich Lieu</v>
          </cell>
          <cell r="M46" t="str">
            <v>No</v>
          </cell>
          <cell r="O46" t="str">
            <v>02/Đã thanh toán 24/2023</v>
          </cell>
        </row>
        <row r="47">
          <cell r="D47">
            <v>1483</v>
          </cell>
          <cell r="E47">
            <v>16391057</v>
          </cell>
          <cell r="F47">
            <v>575476</v>
          </cell>
          <cell r="G47">
            <v>44939.000347222223</v>
          </cell>
          <cell r="J47" t="str">
            <v>Do Thi Bich Lieu</v>
          </cell>
          <cell r="M47" t="str">
            <v>No</v>
          </cell>
          <cell r="O47" t="str">
            <v>02/Đã thanh toán 24/2023</v>
          </cell>
        </row>
        <row r="48">
          <cell r="D48">
            <v>1481</v>
          </cell>
          <cell r="E48">
            <v>16391216</v>
          </cell>
          <cell r="F48">
            <v>3738240</v>
          </cell>
          <cell r="G48">
            <v>44939.000347222223</v>
          </cell>
          <cell r="J48" t="str">
            <v>Do Thi Bich Lieu</v>
          </cell>
          <cell r="M48" t="str">
            <v>No</v>
          </cell>
          <cell r="O48" t="str">
            <v>02/Đã thanh toán 24/2023</v>
          </cell>
        </row>
        <row r="49">
          <cell r="D49">
            <v>1479</v>
          </cell>
          <cell r="E49">
            <v>25309394</v>
          </cell>
          <cell r="F49">
            <v>331201</v>
          </cell>
          <cell r="G49">
            <v>44939.000347222223</v>
          </cell>
          <cell r="J49" t="str">
            <v>Do Thi Bich Lieu</v>
          </cell>
          <cell r="M49" t="str">
            <v>No</v>
          </cell>
          <cell r="O49" t="str">
            <v>02/Đã thanh toán 24/2023</v>
          </cell>
        </row>
        <row r="50">
          <cell r="D50">
            <v>1475</v>
          </cell>
          <cell r="E50">
            <v>19354340</v>
          </cell>
          <cell r="F50">
            <v>6059287</v>
          </cell>
          <cell r="G50">
            <v>44939.000347222223</v>
          </cell>
          <cell r="J50" t="str">
            <v>Do Thi Bich Lieu</v>
          </cell>
          <cell r="M50" t="str">
            <v>No</v>
          </cell>
          <cell r="O50" t="str">
            <v>02/Đã thanh toán 24/2023</v>
          </cell>
        </row>
        <row r="51">
          <cell r="D51">
            <v>1472</v>
          </cell>
          <cell r="E51">
            <v>11150933</v>
          </cell>
          <cell r="F51">
            <v>15644207</v>
          </cell>
          <cell r="G51">
            <v>44939.000347222223</v>
          </cell>
          <cell r="J51" t="str">
            <v>Do Thi Bich Lieu</v>
          </cell>
          <cell r="M51" t="str">
            <v>No</v>
          </cell>
          <cell r="O51" t="str">
            <v>02/Đã thanh toán 24/2023</v>
          </cell>
        </row>
        <row r="52">
          <cell r="D52">
            <v>1474</v>
          </cell>
          <cell r="E52">
            <v>18122078</v>
          </cell>
          <cell r="F52">
            <v>4744894</v>
          </cell>
          <cell r="G52">
            <v>44939.000347222223</v>
          </cell>
          <cell r="J52" t="str">
            <v>Do Thi Bich Lieu</v>
          </cell>
          <cell r="M52" t="str">
            <v>No</v>
          </cell>
          <cell r="O52" t="str">
            <v>02/Đã thanh toán 24/2023</v>
          </cell>
        </row>
        <row r="53">
          <cell r="D53">
            <v>2135</v>
          </cell>
          <cell r="E53">
            <v>13207322</v>
          </cell>
          <cell r="F53">
            <v>4715370</v>
          </cell>
          <cell r="G53">
            <v>44957.000347222223</v>
          </cell>
          <cell r="J53" t="str">
            <v>Do Thi Bich Lieu</v>
          </cell>
          <cell r="M53" t="str">
            <v>No</v>
          </cell>
          <cell r="O53" t="str">
            <v>03/Đã thanh toán 24/2023</v>
          </cell>
        </row>
        <row r="54">
          <cell r="D54">
            <v>2128</v>
          </cell>
          <cell r="E54">
            <v>10185012</v>
          </cell>
          <cell r="F54">
            <v>3377836</v>
          </cell>
          <cell r="G54">
            <v>44957.000347222223</v>
          </cell>
          <cell r="J54" t="str">
            <v>Do Thi Bich Lieu</v>
          </cell>
          <cell r="M54" t="str">
            <v>No</v>
          </cell>
          <cell r="O54" t="str">
            <v>05/Đã thanh toán 24/2023</v>
          </cell>
        </row>
        <row r="55">
          <cell r="D55">
            <v>2129</v>
          </cell>
          <cell r="E55">
            <v>18125879</v>
          </cell>
          <cell r="F55">
            <v>4744894</v>
          </cell>
          <cell r="G55">
            <v>44957.000347222223</v>
          </cell>
          <cell r="J55" t="str">
            <v>Do Thi Bich Lieu</v>
          </cell>
          <cell r="M55" t="str">
            <v>No</v>
          </cell>
          <cell r="O55" t="str">
            <v>05/Đã thanh toán 24/2023</v>
          </cell>
        </row>
        <row r="56">
          <cell r="D56">
            <v>2126</v>
          </cell>
          <cell r="E56">
            <v>10184038</v>
          </cell>
          <cell r="F56">
            <v>7543021</v>
          </cell>
          <cell r="G56">
            <v>44957.000347222223</v>
          </cell>
          <cell r="J56" t="str">
            <v>Do Thi Bich Lieu</v>
          </cell>
          <cell r="M56" t="str">
            <v>No</v>
          </cell>
          <cell r="O56" t="str">
            <v>05/Đã thanh toán 24/2023</v>
          </cell>
        </row>
        <row r="57">
          <cell r="D57">
            <v>2125</v>
          </cell>
          <cell r="E57">
            <v>10184554</v>
          </cell>
          <cell r="F57">
            <v>3230964</v>
          </cell>
          <cell r="G57">
            <v>44957.000347222223</v>
          </cell>
          <cell r="J57" t="str">
            <v>Do Thi Bich Lieu</v>
          </cell>
          <cell r="M57" t="str">
            <v>No</v>
          </cell>
          <cell r="O57" t="str">
            <v>05/Đã thanh toán 24/2023</v>
          </cell>
        </row>
        <row r="58">
          <cell r="D58">
            <v>2139</v>
          </cell>
          <cell r="E58">
            <v>10179940</v>
          </cell>
          <cell r="F58">
            <v>15094768</v>
          </cell>
          <cell r="G58">
            <v>44957.000347222223</v>
          </cell>
          <cell r="J58" t="str">
            <v>Do Thi Bich Lieu</v>
          </cell>
          <cell r="M58" t="str">
            <v>No</v>
          </cell>
          <cell r="O58" t="str">
            <v>03/Đã thanh toán 24/2023</v>
          </cell>
        </row>
        <row r="59">
          <cell r="D59">
            <v>2120</v>
          </cell>
          <cell r="E59">
            <v>22311704</v>
          </cell>
          <cell r="F59">
            <v>1550252</v>
          </cell>
          <cell r="G59">
            <v>44957.000347222223</v>
          </cell>
          <cell r="J59" t="str">
            <v>Do Thi Bich Lieu</v>
          </cell>
          <cell r="M59" t="str">
            <v>No</v>
          </cell>
          <cell r="O59" t="str">
            <v>02/Đã thanh toán 24/2023</v>
          </cell>
        </row>
        <row r="60">
          <cell r="D60">
            <v>2118</v>
          </cell>
          <cell r="E60">
            <v>16392929</v>
          </cell>
          <cell r="F60">
            <v>9021870</v>
          </cell>
          <cell r="G60">
            <v>44957.000347222223</v>
          </cell>
          <cell r="J60" t="str">
            <v>Do Thi Bich Lieu</v>
          </cell>
          <cell r="M60" t="str">
            <v>No</v>
          </cell>
          <cell r="O60" t="str">
            <v>02/Đã thanh toán 24/2023</v>
          </cell>
        </row>
        <row r="61">
          <cell r="D61">
            <v>2119</v>
          </cell>
          <cell r="E61">
            <v>17156773</v>
          </cell>
          <cell r="F61">
            <v>7350111</v>
          </cell>
          <cell r="G61">
            <v>44957.000347222223</v>
          </cell>
          <cell r="J61" t="str">
            <v>Do Thi Bich Lieu</v>
          </cell>
          <cell r="M61" t="str">
            <v>No</v>
          </cell>
          <cell r="O61" t="str">
            <v>02/Đã thanh toán 24/2023</v>
          </cell>
        </row>
        <row r="62">
          <cell r="D62">
            <v>2122</v>
          </cell>
          <cell r="E62">
            <v>10183089</v>
          </cell>
          <cell r="F62">
            <v>5607360</v>
          </cell>
          <cell r="G62">
            <v>44957.000347222223</v>
          </cell>
          <cell r="J62" t="str">
            <v>Do Thi Bich Lieu</v>
          </cell>
          <cell r="M62" t="str">
            <v>No</v>
          </cell>
          <cell r="O62" t="str">
            <v>02/Đã thanh toán 24/2023</v>
          </cell>
        </row>
        <row r="63">
          <cell r="D63">
            <v>2132</v>
          </cell>
          <cell r="E63">
            <v>90294852</v>
          </cell>
          <cell r="F63">
            <v>4058758</v>
          </cell>
          <cell r="G63">
            <v>44957.000347222223</v>
          </cell>
          <cell r="J63" t="str">
            <v>Do Thi Bich Lieu</v>
          </cell>
          <cell r="M63" t="str">
            <v>No</v>
          </cell>
          <cell r="O63" t="str">
            <v>02/Đã thanh toán 24/2023</v>
          </cell>
        </row>
        <row r="64">
          <cell r="D64">
            <v>2123</v>
          </cell>
          <cell r="E64">
            <v>10183967</v>
          </cell>
          <cell r="F64">
            <v>14398439</v>
          </cell>
          <cell r="G64">
            <v>44957.000347222223</v>
          </cell>
          <cell r="J64" t="str">
            <v>Do Thi Bich Lieu</v>
          </cell>
          <cell r="M64" t="str">
            <v>No</v>
          </cell>
          <cell r="O64" t="str">
            <v>02/Đã thanh toán 24/2023</v>
          </cell>
        </row>
        <row r="65">
          <cell r="D65">
            <v>3517</v>
          </cell>
          <cell r="E65">
            <v>28303644</v>
          </cell>
          <cell r="F65">
            <v>2050340</v>
          </cell>
          <cell r="G65">
            <v>44966.000347222223</v>
          </cell>
          <cell r="J65" t="str">
            <v>Do Thi Bich Lieu</v>
          </cell>
          <cell r="M65" t="str">
            <v>No</v>
          </cell>
          <cell r="O65" t="str">
            <v>03/Đã thanh toán 24/2023</v>
          </cell>
        </row>
        <row r="66">
          <cell r="D66">
            <v>3522</v>
          </cell>
          <cell r="E66">
            <v>18127779</v>
          </cell>
          <cell r="F66">
            <v>4536290</v>
          </cell>
          <cell r="G66">
            <v>44966.000347222223</v>
          </cell>
          <cell r="J66" t="str">
            <v>Do Thi Bich Lieu</v>
          </cell>
          <cell r="M66" t="str">
            <v>No</v>
          </cell>
          <cell r="O66" t="str">
            <v>03/Đã thanh toán 24/2023</v>
          </cell>
        </row>
        <row r="67">
          <cell r="D67">
            <v>3519</v>
          </cell>
          <cell r="E67">
            <v>17162293</v>
          </cell>
          <cell r="F67">
            <v>20171932</v>
          </cell>
          <cell r="G67">
            <v>44966.000347222223</v>
          </cell>
          <cell r="J67" t="str">
            <v>Do Thi Bich Lieu</v>
          </cell>
          <cell r="M67" t="str">
            <v>No</v>
          </cell>
          <cell r="O67" t="str">
            <v>03/Đã thanh toán 24/2023</v>
          </cell>
        </row>
        <row r="68">
          <cell r="D68">
            <v>3520</v>
          </cell>
          <cell r="E68">
            <v>15085577</v>
          </cell>
          <cell r="F68">
            <v>2619452</v>
          </cell>
          <cell r="G68">
            <v>44966.000347222223</v>
          </cell>
          <cell r="J68" t="str">
            <v>Do Thi Bich Lieu</v>
          </cell>
          <cell r="M68" t="str">
            <v>No</v>
          </cell>
          <cell r="O68" t="str">
            <v>03/Đã thanh toán 24/2023</v>
          </cell>
        </row>
        <row r="69">
          <cell r="D69">
            <v>3521</v>
          </cell>
          <cell r="E69">
            <v>18127794</v>
          </cell>
          <cell r="F69">
            <v>1104004</v>
          </cell>
          <cell r="G69">
            <v>44966.000347222223</v>
          </cell>
          <cell r="J69" t="str">
            <v>Do Thi Bich Lieu</v>
          </cell>
          <cell r="M69" t="str">
            <v>No</v>
          </cell>
          <cell r="O69" t="str">
            <v>03/Đã thanh toán 24/2023</v>
          </cell>
        </row>
        <row r="70">
          <cell r="D70">
            <v>3518</v>
          </cell>
          <cell r="E70">
            <v>28303613</v>
          </cell>
          <cell r="F70">
            <v>13081750</v>
          </cell>
          <cell r="G70">
            <v>44966.000347222223</v>
          </cell>
          <cell r="J70" t="str">
            <v>Do Thi Bich Lieu</v>
          </cell>
          <cell r="M70" t="str">
            <v>No</v>
          </cell>
          <cell r="O70" t="str">
            <v>03/Đã thanh toán 24/2023</v>
          </cell>
        </row>
        <row r="71">
          <cell r="D71">
            <v>3850</v>
          </cell>
          <cell r="E71">
            <v>10190881</v>
          </cell>
          <cell r="F71">
            <v>14403193</v>
          </cell>
          <cell r="G71">
            <v>44967.000347222223</v>
          </cell>
          <cell r="J71" t="str">
            <v>Do Thi Bich Lieu</v>
          </cell>
          <cell r="M71" t="str">
            <v>No</v>
          </cell>
          <cell r="O71" t="str">
            <v>03/Đã thanh toán 24/2023</v>
          </cell>
        </row>
        <row r="72">
          <cell r="D72">
            <v>3849</v>
          </cell>
          <cell r="E72">
            <v>10186805</v>
          </cell>
          <cell r="F72">
            <v>7924246</v>
          </cell>
          <cell r="G72">
            <v>44967.000347222223</v>
          </cell>
          <cell r="J72" t="str">
            <v>Do Thi Bich Lieu</v>
          </cell>
          <cell r="M72" t="str">
            <v>No</v>
          </cell>
          <cell r="O72" t="str">
            <v>03/Đã thanh toán 24/2023</v>
          </cell>
        </row>
        <row r="73">
          <cell r="D73">
            <v>3909</v>
          </cell>
          <cell r="E73">
            <v>16399033</v>
          </cell>
          <cell r="F73">
            <v>7899848</v>
          </cell>
          <cell r="G73">
            <v>44968.000347222223</v>
          </cell>
          <cell r="J73" t="str">
            <v>Do Thi Bich Lieu</v>
          </cell>
          <cell r="M73" t="str">
            <v>No</v>
          </cell>
          <cell r="O73" t="str">
            <v>03/Đã thanh toán 24/2023</v>
          </cell>
        </row>
        <row r="74">
          <cell r="D74">
            <v>3906</v>
          </cell>
          <cell r="E74">
            <v>25315910</v>
          </cell>
          <cell r="F74">
            <v>4455671</v>
          </cell>
          <cell r="G74">
            <v>44968.000347222223</v>
          </cell>
          <cell r="J74" t="str">
            <v>Do Thi Bich Lieu</v>
          </cell>
          <cell r="M74" t="str">
            <v>No</v>
          </cell>
          <cell r="O74" t="str">
            <v>03/Đã thanh toán 24/2023</v>
          </cell>
        </row>
        <row r="75">
          <cell r="D75">
            <v>3907</v>
          </cell>
          <cell r="E75">
            <v>25315469</v>
          </cell>
          <cell r="F75">
            <v>2837120</v>
          </cell>
          <cell r="G75">
            <v>44968.000347222223</v>
          </cell>
          <cell r="J75" t="str">
            <v>Do Thi Bich Lieu</v>
          </cell>
          <cell r="M75" t="str">
            <v>No</v>
          </cell>
          <cell r="O75" t="str">
            <v>03/Đã thanh toán 24/2023</v>
          </cell>
        </row>
        <row r="76">
          <cell r="D76">
            <v>3908</v>
          </cell>
          <cell r="E76">
            <v>22317031</v>
          </cell>
          <cell r="F76">
            <v>5732573</v>
          </cell>
          <cell r="G76">
            <v>44968.000347222223</v>
          </cell>
          <cell r="J76" t="str">
            <v>Do Thi Bich Lieu</v>
          </cell>
          <cell r="M76" t="str">
            <v>No</v>
          </cell>
          <cell r="O76" t="str">
            <v>03/Đã thanh toán 24/2023</v>
          </cell>
        </row>
        <row r="77">
          <cell r="D77">
            <v>3903</v>
          </cell>
          <cell r="E77">
            <v>11159414</v>
          </cell>
          <cell r="F77">
            <v>4511364</v>
          </cell>
          <cell r="G77">
            <v>44968.000347222223</v>
          </cell>
          <cell r="J77" t="str">
            <v>Do Thi Bich Lieu</v>
          </cell>
          <cell r="M77" t="str">
            <v>No</v>
          </cell>
          <cell r="O77" t="str">
            <v>03/Đã thanh toán 24/2023</v>
          </cell>
        </row>
        <row r="78">
          <cell r="D78">
            <v>3904</v>
          </cell>
          <cell r="E78">
            <v>12114274</v>
          </cell>
          <cell r="F78">
            <v>10523106</v>
          </cell>
          <cell r="G78">
            <v>44968.000347222223</v>
          </cell>
          <cell r="J78" t="str">
            <v>Do Thi Bich Lieu</v>
          </cell>
          <cell r="M78" t="str">
            <v>No</v>
          </cell>
          <cell r="O78" t="str">
            <v>03/Đã thanh toán 24/2023</v>
          </cell>
        </row>
        <row r="79">
          <cell r="D79">
            <v>3905</v>
          </cell>
          <cell r="E79">
            <v>27305466</v>
          </cell>
          <cell r="F79">
            <v>1551215</v>
          </cell>
          <cell r="G79">
            <v>44968.000347222223</v>
          </cell>
          <cell r="J79" t="str">
            <v>Do Thi Bich Lieu</v>
          </cell>
          <cell r="M79" t="str">
            <v>No</v>
          </cell>
          <cell r="O79" t="str">
            <v>03/Đã thanh toán 24/2023</v>
          </cell>
        </row>
        <row r="80">
          <cell r="D80">
            <v>3901</v>
          </cell>
          <cell r="E80">
            <v>11155152</v>
          </cell>
          <cell r="F80">
            <v>11705793</v>
          </cell>
          <cell r="G80">
            <v>44968.000347222223</v>
          </cell>
          <cell r="J80" t="str">
            <v>Do Thi Bich Lieu</v>
          </cell>
          <cell r="M80" t="str">
            <v>No</v>
          </cell>
          <cell r="O80" t="str">
            <v>03/Đã thanh toán 24/2023</v>
          </cell>
        </row>
        <row r="81">
          <cell r="D81">
            <v>3902</v>
          </cell>
          <cell r="E81">
            <v>11155838</v>
          </cell>
          <cell r="F81">
            <v>16235032</v>
          </cell>
          <cell r="G81">
            <v>44968.000347222223</v>
          </cell>
          <cell r="J81" t="str">
            <v>Do Thi Bich Lieu</v>
          </cell>
          <cell r="M81" t="str">
            <v>No</v>
          </cell>
          <cell r="O81" t="str">
            <v>03/Đã thanh toán 24/2023</v>
          </cell>
        </row>
        <row r="82">
          <cell r="D82">
            <v>6287</v>
          </cell>
          <cell r="E82">
            <v>10190576</v>
          </cell>
          <cell r="F82">
            <v>7594719</v>
          </cell>
          <cell r="G82">
            <v>44973.000347222223</v>
          </cell>
          <cell r="J82" t="str">
            <v>Do Thi Bich Lieu</v>
          </cell>
          <cell r="M82" t="str">
            <v>No</v>
          </cell>
          <cell r="O82" t="str">
            <v>05/Đã thanh toán 24/2023</v>
          </cell>
        </row>
        <row r="83">
          <cell r="D83">
            <v>6280</v>
          </cell>
          <cell r="E83">
            <v>16400842</v>
          </cell>
          <cell r="F83">
            <v>1615482</v>
          </cell>
          <cell r="G83">
            <v>44973.000347222223</v>
          </cell>
          <cell r="J83" t="str">
            <v>Do Thi Bich Lieu</v>
          </cell>
          <cell r="M83" t="str">
            <v>No</v>
          </cell>
          <cell r="O83" t="str">
            <v>05/Đã thanh toán 24/2023</v>
          </cell>
        </row>
        <row r="84">
          <cell r="D84">
            <v>6281</v>
          </cell>
          <cell r="E84">
            <v>15088038</v>
          </cell>
          <cell r="F84">
            <v>3709684</v>
          </cell>
          <cell r="G84">
            <v>44973.000347222223</v>
          </cell>
          <cell r="J84" t="str">
            <v>Do Thi Bich Lieu</v>
          </cell>
          <cell r="M84" t="str">
            <v>No</v>
          </cell>
          <cell r="O84" t="str">
            <v>05/Đã thanh toán 24/2023</v>
          </cell>
        </row>
        <row r="85">
          <cell r="D85">
            <v>6279</v>
          </cell>
          <cell r="E85">
            <v>20344643</v>
          </cell>
          <cell r="F85">
            <v>4646318</v>
          </cell>
          <cell r="G85">
            <v>44973.000347222223</v>
          </cell>
          <cell r="J85" t="str">
            <v>Do Thi Bich Lieu</v>
          </cell>
          <cell r="M85" t="str">
            <v>No</v>
          </cell>
          <cell r="O85" t="str">
            <v>05/Đã thanh toán 24/2023</v>
          </cell>
        </row>
        <row r="86">
          <cell r="D86">
            <v>6272</v>
          </cell>
          <cell r="E86">
            <v>90296099</v>
          </cell>
          <cell r="F86">
            <v>3841090</v>
          </cell>
          <cell r="G86">
            <v>44973.000347222223</v>
          </cell>
          <cell r="J86" t="str">
            <v>Do Thi Bich Lieu</v>
          </cell>
          <cell r="M86" t="str">
            <v>No</v>
          </cell>
          <cell r="O86" t="str">
            <v>05/Đã thanh toán 24/2023</v>
          </cell>
        </row>
        <row r="87">
          <cell r="D87">
            <v>6275</v>
          </cell>
          <cell r="E87">
            <v>26365259</v>
          </cell>
          <cell r="F87">
            <v>1996764</v>
          </cell>
          <cell r="G87">
            <v>44973.000347222223</v>
          </cell>
          <cell r="J87" t="str">
            <v>Do Thi Bich Lieu</v>
          </cell>
          <cell r="M87" t="str">
            <v>No</v>
          </cell>
          <cell r="O87" t="str">
            <v>05/Đã thanh toán 24/2023</v>
          </cell>
        </row>
        <row r="88">
          <cell r="D88">
            <v>6270</v>
          </cell>
          <cell r="E88">
            <v>26362655</v>
          </cell>
          <cell r="F88">
            <v>4234934</v>
          </cell>
          <cell r="G88">
            <v>44973.000347222223</v>
          </cell>
          <cell r="J88" t="str">
            <v>Do Thi Bich Lieu</v>
          </cell>
          <cell r="M88" t="str">
            <v>No</v>
          </cell>
          <cell r="O88" t="str">
            <v>05/Đã thanh toán 24/2023</v>
          </cell>
        </row>
        <row r="89">
          <cell r="D89">
            <v>6289</v>
          </cell>
          <cell r="E89">
            <v>19361459</v>
          </cell>
          <cell r="F89">
            <v>6933854</v>
          </cell>
          <cell r="G89">
            <v>44973.000347222223</v>
          </cell>
          <cell r="J89" t="str">
            <v>Do Thi Bich Lieu</v>
          </cell>
          <cell r="M89" t="str">
            <v>No</v>
          </cell>
          <cell r="O89" t="str">
            <v>05/Đã thanh toán 24/2023</v>
          </cell>
        </row>
        <row r="90">
          <cell r="D90">
            <v>6282</v>
          </cell>
          <cell r="E90">
            <v>29155061</v>
          </cell>
          <cell r="F90">
            <v>2837120</v>
          </cell>
          <cell r="G90">
            <v>44973.000347222223</v>
          </cell>
          <cell r="J90" t="str">
            <v>Do Thi Bich Lieu</v>
          </cell>
          <cell r="M90" t="str">
            <v>No</v>
          </cell>
          <cell r="O90" t="str">
            <v>05/Đã thanh toán 24/2023</v>
          </cell>
        </row>
        <row r="91">
          <cell r="D91">
            <v>6288</v>
          </cell>
          <cell r="E91">
            <v>19361776</v>
          </cell>
          <cell r="F91">
            <v>3612246</v>
          </cell>
          <cell r="G91">
            <v>44973.000347222223</v>
          </cell>
          <cell r="J91" t="str">
            <v>Do Thi Bich Lieu</v>
          </cell>
          <cell r="M91" t="str">
            <v>No</v>
          </cell>
          <cell r="O91" t="str">
            <v>05/Đã thanh toán 24/2023</v>
          </cell>
        </row>
        <row r="92">
          <cell r="D92">
            <v>6278</v>
          </cell>
          <cell r="E92">
            <v>27307406</v>
          </cell>
          <cell r="F92">
            <v>1697289</v>
          </cell>
          <cell r="G92">
            <v>44973.000347222223</v>
          </cell>
          <cell r="J92" t="str">
            <v>Do Thi Bich Lieu</v>
          </cell>
          <cell r="M92" t="str">
            <v>No</v>
          </cell>
          <cell r="O92" t="str">
            <v>05/Đã thanh toán 24/2023</v>
          </cell>
        </row>
        <row r="93">
          <cell r="D93">
            <v>6274</v>
          </cell>
          <cell r="E93">
            <v>13212304</v>
          </cell>
          <cell r="F93">
            <v>6813410</v>
          </cell>
          <cell r="G93">
            <v>44973.000347222223</v>
          </cell>
          <cell r="J93" t="str">
            <v>Do Thi Bich Lieu</v>
          </cell>
          <cell r="M93" t="str">
            <v>No</v>
          </cell>
          <cell r="O93" t="str">
            <v>05/Đã thanh toán 24/2023</v>
          </cell>
        </row>
        <row r="94">
          <cell r="D94">
            <v>6276</v>
          </cell>
          <cell r="E94">
            <v>13217952</v>
          </cell>
          <cell r="F94">
            <v>4059594</v>
          </cell>
          <cell r="G94">
            <v>44973.000347222223</v>
          </cell>
          <cell r="J94" t="str">
            <v>Do Thi Bich Lieu</v>
          </cell>
          <cell r="M94" t="str">
            <v>No</v>
          </cell>
          <cell r="O94" t="str">
            <v>05/Đã thanh toán 24/2023</v>
          </cell>
        </row>
        <row r="95">
          <cell r="D95">
            <v>6271</v>
          </cell>
          <cell r="E95">
            <v>90296715</v>
          </cell>
          <cell r="F95">
            <v>1615482</v>
          </cell>
          <cell r="G95">
            <v>44973.000347222223</v>
          </cell>
          <cell r="J95" t="str">
            <v>Do Thi Bich Lieu</v>
          </cell>
          <cell r="M95" t="str">
            <v>No</v>
          </cell>
          <cell r="O95" t="str">
            <v>05/Đã thanh toán 24/2023</v>
          </cell>
        </row>
        <row r="96">
          <cell r="D96">
            <v>6273</v>
          </cell>
          <cell r="E96">
            <v>14073240</v>
          </cell>
          <cell r="F96">
            <v>6512061</v>
          </cell>
          <cell r="G96">
            <v>44973.000347222223</v>
          </cell>
          <cell r="J96" t="str">
            <v>Do Thi Bich Lieu</v>
          </cell>
          <cell r="M96" t="str">
            <v>No</v>
          </cell>
          <cell r="O96" t="str">
            <v>05/Đã thanh toán 24/2023</v>
          </cell>
        </row>
        <row r="97">
          <cell r="D97">
            <v>8664</v>
          </cell>
          <cell r="E97">
            <v>14078741</v>
          </cell>
          <cell r="F97">
            <v>6108190</v>
          </cell>
          <cell r="G97">
            <v>44981.000347222223</v>
          </cell>
          <cell r="J97" t="str">
            <v>Do Thi Bich Lieu</v>
          </cell>
          <cell r="M97" t="str">
            <v>No</v>
          </cell>
          <cell r="O97" t="str">
            <v>06/Đã thanh toán 12/2023</v>
          </cell>
        </row>
        <row r="98">
          <cell r="D98">
            <v>8666</v>
          </cell>
          <cell r="E98">
            <v>13219893</v>
          </cell>
          <cell r="F98">
            <v>3708590</v>
          </cell>
          <cell r="G98">
            <v>44981.000347222223</v>
          </cell>
          <cell r="J98" t="str">
            <v>Do Thi Bich Lieu</v>
          </cell>
          <cell r="M98" t="str">
            <v>No</v>
          </cell>
          <cell r="O98" t="str">
            <v>03/Đã thanh toán 24/2023</v>
          </cell>
        </row>
        <row r="99">
          <cell r="D99">
            <v>8659</v>
          </cell>
          <cell r="E99">
            <v>23199700</v>
          </cell>
          <cell r="F99">
            <v>8718886</v>
          </cell>
          <cell r="G99">
            <v>44981.000347222223</v>
          </cell>
          <cell r="J99" t="str">
            <v>Do Thi Bich Lieu</v>
          </cell>
          <cell r="M99" t="str">
            <v>No</v>
          </cell>
          <cell r="O99" t="str">
            <v>04/Đã thanh toán 10/2023</v>
          </cell>
        </row>
        <row r="100">
          <cell r="D100">
            <v>8649</v>
          </cell>
          <cell r="E100">
            <v>18133089</v>
          </cell>
          <cell r="F100">
            <v>7815082</v>
          </cell>
          <cell r="G100">
            <v>44981.000347222223</v>
          </cell>
          <cell r="J100" t="str">
            <v>Do Thi Bich Lieu</v>
          </cell>
          <cell r="M100" t="str">
            <v>No</v>
          </cell>
          <cell r="O100" t="str">
            <v>03/Đã thanh toán 24/2023</v>
          </cell>
        </row>
        <row r="101">
          <cell r="D101">
            <v>8657</v>
          </cell>
          <cell r="E101">
            <v>25318783</v>
          </cell>
          <cell r="F101">
            <v>8198768</v>
          </cell>
          <cell r="G101">
            <v>44981.000347222223</v>
          </cell>
          <cell r="J101" t="str">
            <v>Do Thi Bich Lieu</v>
          </cell>
          <cell r="M101" t="str">
            <v>No</v>
          </cell>
          <cell r="O101" t="str">
            <v>04/Đã thanh toán 10/2023</v>
          </cell>
        </row>
        <row r="102">
          <cell r="D102">
            <v>8665</v>
          </cell>
          <cell r="E102">
            <v>26367100</v>
          </cell>
          <cell r="F102">
            <v>1186224</v>
          </cell>
          <cell r="G102">
            <v>44981.000347222223</v>
          </cell>
          <cell r="J102" t="str">
            <v>Do Thi Bich Lieu</v>
          </cell>
          <cell r="M102" t="str">
            <v>No</v>
          </cell>
          <cell r="O102" t="str">
            <v>03/Đã thanh toán 24/2023</v>
          </cell>
        </row>
        <row r="103">
          <cell r="D103">
            <v>8656</v>
          </cell>
          <cell r="E103">
            <v>15088961</v>
          </cell>
          <cell r="F103">
            <v>1221638</v>
          </cell>
          <cell r="G103">
            <v>44981.000347222223</v>
          </cell>
          <cell r="J103" t="str">
            <v>Do Thi Bich Lieu</v>
          </cell>
          <cell r="M103" t="str">
            <v>No</v>
          </cell>
          <cell r="O103" t="str">
            <v>03/Đã thanh toán 24/2023</v>
          </cell>
        </row>
        <row r="104">
          <cell r="D104">
            <v>8654</v>
          </cell>
          <cell r="E104">
            <v>20344952</v>
          </cell>
          <cell r="F104">
            <v>2837120</v>
          </cell>
          <cell r="G104">
            <v>44981.000347222223</v>
          </cell>
          <cell r="J104" t="str">
            <v>Do Thi Bich Lieu</v>
          </cell>
          <cell r="M104" t="str">
            <v>No</v>
          </cell>
          <cell r="O104" t="str">
            <v>04/Đã thanh toán 10/2023</v>
          </cell>
        </row>
        <row r="105">
          <cell r="D105">
            <v>8655</v>
          </cell>
          <cell r="E105">
            <v>16402265</v>
          </cell>
          <cell r="F105">
            <v>2880284</v>
          </cell>
          <cell r="G105">
            <v>44981.000347222223</v>
          </cell>
          <cell r="J105" t="str">
            <v>Do Thi Bich Lieu</v>
          </cell>
          <cell r="M105" t="str">
            <v>No</v>
          </cell>
          <cell r="O105" t="str">
            <v>04/Đã thanh toán 10/2023</v>
          </cell>
        </row>
        <row r="106">
          <cell r="D106">
            <v>8660</v>
          </cell>
          <cell r="E106">
            <v>17168261</v>
          </cell>
          <cell r="F106">
            <v>2443276</v>
          </cell>
          <cell r="G106">
            <v>44981.000347222223</v>
          </cell>
          <cell r="J106" t="str">
            <v>Do Thi Bich Lieu</v>
          </cell>
          <cell r="M106" t="str">
            <v>No</v>
          </cell>
          <cell r="O106" t="str">
            <v>04/Đã thanh toán 10/2023</v>
          </cell>
        </row>
        <row r="107">
          <cell r="D107">
            <v>8648</v>
          </cell>
          <cell r="E107">
            <v>10194056</v>
          </cell>
          <cell r="F107">
            <v>1051127</v>
          </cell>
          <cell r="G107">
            <v>44981.000347222223</v>
          </cell>
          <cell r="J107" t="str">
            <v>Do Thi Bich Lieu</v>
          </cell>
          <cell r="M107" t="str">
            <v>No</v>
          </cell>
          <cell r="O107" t="str">
            <v>04/Đã thanh toán 10/2023</v>
          </cell>
        </row>
        <row r="108">
          <cell r="D108">
            <v>8652</v>
          </cell>
          <cell r="E108">
            <v>24289140</v>
          </cell>
          <cell r="F108">
            <v>299475</v>
          </cell>
          <cell r="G108">
            <v>44981.000347222223</v>
          </cell>
          <cell r="J108" t="str">
            <v>Do Thi Bich Lieu</v>
          </cell>
          <cell r="M108" t="str">
            <v>No</v>
          </cell>
          <cell r="O108" t="str">
            <v>04/Đã thanh toán 10/2023</v>
          </cell>
        </row>
        <row r="109">
          <cell r="D109">
            <v>8650</v>
          </cell>
          <cell r="E109">
            <v>12121474</v>
          </cell>
          <cell r="F109">
            <v>552002</v>
          </cell>
          <cell r="G109">
            <v>44981.000347222223</v>
          </cell>
          <cell r="J109" t="str">
            <v>Do Thi Bich Lieu</v>
          </cell>
          <cell r="M109" t="str">
            <v>No</v>
          </cell>
          <cell r="O109" t="str">
            <v>03/Đã thanh toán 24/2023</v>
          </cell>
        </row>
        <row r="110">
          <cell r="D110">
            <v>8651</v>
          </cell>
          <cell r="E110">
            <v>25317571</v>
          </cell>
          <cell r="F110">
            <v>12795724</v>
          </cell>
          <cell r="G110">
            <v>44981.000347222223</v>
          </cell>
          <cell r="J110" t="str">
            <v>Do Thi Bich Lieu</v>
          </cell>
          <cell r="M110" t="str">
            <v>No</v>
          </cell>
          <cell r="O110" t="str">
            <v>03/Đã thanh toán 24/2023</v>
          </cell>
        </row>
        <row r="111">
          <cell r="D111">
            <v>8662</v>
          </cell>
          <cell r="E111">
            <v>15090533</v>
          </cell>
          <cell r="F111">
            <v>1179255</v>
          </cell>
          <cell r="G111">
            <v>44981.000347222223</v>
          </cell>
          <cell r="J111" t="str">
            <v>Do Thi Bich Lieu</v>
          </cell>
          <cell r="M111" t="str">
            <v>No</v>
          </cell>
          <cell r="O111" t="str">
            <v>04/Đã thanh toán 10/2023</v>
          </cell>
        </row>
        <row r="112">
          <cell r="D112">
            <v>8653</v>
          </cell>
          <cell r="E112">
            <v>22319062</v>
          </cell>
          <cell r="F112">
            <v>1682819</v>
          </cell>
          <cell r="G112">
            <v>44981.000347222223</v>
          </cell>
          <cell r="J112" t="str">
            <v>Do Thi Bich Lieu</v>
          </cell>
          <cell r="M112" t="str">
            <v>No</v>
          </cell>
          <cell r="O112" t="str">
            <v>03/Đã thanh toán 24/2023</v>
          </cell>
        </row>
        <row r="113">
          <cell r="D113">
            <v>8658</v>
          </cell>
          <cell r="E113">
            <v>24290450</v>
          </cell>
          <cell r="F113">
            <v>10019675</v>
          </cell>
          <cell r="G113">
            <v>44981.000347222223</v>
          </cell>
          <cell r="J113" t="str">
            <v>Do Thi Bich Lieu</v>
          </cell>
          <cell r="M113" t="str">
            <v>No</v>
          </cell>
          <cell r="O113" t="str">
            <v>04/Đã thanh toán 10/2023</v>
          </cell>
        </row>
        <row r="114">
          <cell r="D114">
            <v>8661</v>
          </cell>
          <cell r="E114">
            <v>16403761</v>
          </cell>
          <cell r="F114">
            <v>2358510</v>
          </cell>
          <cell r="G114">
            <v>44981.000347222223</v>
          </cell>
          <cell r="J114" t="str">
            <v>Do Thi Bich Lieu</v>
          </cell>
          <cell r="M114" t="str">
            <v>No</v>
          </cell>
          <cell r="O114" t="str">
            <v>04/Đã thanh toán 10/2023</v>
          </cell>
        </row>
        <row r="115">
          <cell r="D115">
            <v>9021</v>
          </cell>
          <cell r="E115">
            <v>12124372</v>
          </cell>
          <cell r="F115">
            <v>2772853</v>
          </cell>
          <cell r="G115">
            <v>44982.000347222223</v>
          </cell>
          <cell r="J115" t="str">
            <v>Do Thi Bich Lieu</v>
          </cell>
          <cell r="M115" t="str">
            <v>No</v>
          </cell>
          <cell r="O115" t="str">
            <v>05/Đã thanh toán 24/2023</v>
          </cell>
        </row>
        <row r="116">
          <cell r="D116">
            <v>9022</v>
          </cell>
          <cell r="E116">
            <v>10197729</v>
          </cell>
          <cell r="F116">
            <v>4099282</v>
          </cell>
          <cell r="G116">
            <v>44982.000347222223</v>
          </cell>
          <cell r="J116" t="str">
            <v>Do Thi Bich Lieu</v>
          </cell>
          <cell r="M116" t="str">
            <v>No</v>
          </cell>
          <cell r="O116" t="str">
            <v>05/Đã thanh toán 24/2023</v>
          </cell>
        </row>
        <row r="117">
          <cell r="D117">
            <v>9020</v>
          </cell>
          <cell r="E117">
            <v>15091622</v>
          </cell>
          <cell r="F117">
            <v>6678210</v>
          </cell>
          <cell r="G117">
            <v>44982.000347222223</v>
          </cell>
          <cell r="J117" t="str">
            <v>Do Thi Bich Lieu</v>
          </cell>
          <cell r="M117" t="str">
            <v>No</v>
          </cell>
          <cell r="O117" t="str">
            <v>05/Đã thanh toán 24/2023</v>
          </cell>
        </row>
        <row r="118">
          <cell r="D118">
            <v>9019</v>
          </cell>
          <cell r="E118">
            <v>25319825</v>
          </cell>
          <cell r="F118">
            <v>3230964</v>
          </cell>
          <cell r="G118">
            <v>44982.000347222223</v>
          </cell>
          <cell r="J118" t="str">
            <v>Do Thi Bich Lieu</v>
          </cell>
          <cell r="M118" t="str">
            <v>No</v>
          </cell>
          <cell r="O118" t="str">
            <v>05/Đã thanh toán 24/2023</v>
          </cell>
        </row>
        <row r="119">
          <cell r="D119">
            <v>10489</v>
          </cell>
          <cell r="E119">
            <v>15093068</v>
          </cell>
          <cell r="F119">
            <v>2880284</v>
          </cell>
          <cell r="G119">
            <v>44987.000347222223</v>
          </cell>
          <cell r="J119" t="str">
            <v>Do Thi Bich Lieu</v>
          </cell>
          <cell r="M119" t="str">
            <v>No</v>
          </cell>
          <cell r="O119" t="str">
            <v>06/Đã thanh toán 26/2023</v>
          </cell>
        </row>
        <row r="120">
          <cell r="D120">
            <v>10495</v>
          </cell>
          <cell r="E120">
            <v>14080141</v>
          </cell>
          <cell r="F120">
            <v>711734</v>
          </cell>
          <cell r="G120">
            <v>44987.000347222223</v>
          </cell>
          <cell r="J120" t="str">
            <v>Do Thi Bich Lieu</v>
          </cell>
          <cell r="M120" t="str">
            <v>No</v>
          </cell>
          <cell r="O120" t="str">
            <v>06/Đã thanh toán 26/2023</v>
          </cell>
        </row>
        <row r="121">
          <cell r="D121">
            <v>10482</v>
          </cell>
          <cell r="E121">
            <v>27311198</v>
          </cell>
          <cell r="F121">
            <v>1682819</v>
          </cell>
          <cell r="G121">
            <v>44987.000347222223</v>
          </cell>
          <cell r="J121" t="str">
            <v>Do Thi Bich Lieu</v>
          </cell>
          <cell r="M121" t="str">
            <v>No</v>
          </cell>
          <cell r="O121" t="str">
            <v>06/Đã thanh toán 26/2023</v>
          </cell>
        </row>
        <row r="122">
          <cell r="D122">
            <v>10484</v>
          </cell>
          <cell r="E122">
            <v>22322670</v>
          </cell>
          <cell r="F122">
            <v>1615482</v>
          </cell>
          <cell r="G122">
            <v>44987.000347222223</v>
          </cell>
          <cell r="J122" t="str">
            <v>Do Thi Bich Lieu</v>
          </cell>
          <cell r="M122" t="str">
            <v>No</v>
          </cell>
          <cell r="O122" t="str">
            <v>06/Đã thanh toán 26/2023</v>
          </cell>
        </row>
        <row r="123">
          <cell r="D123">
            <v>10500</v>
          </cell>
          <cell r="E123">
            <v>26370979</v>
          </cell>
          <cell r="F123">
            <v>2619452</v>
          </cell>
          <cell r="G123">
            <v>44987.000347222223</v>
          </cell>
          <cell r="J123" t="str">
            <v>Do Thi Bich Lieu</v>
          </cell>
          <cell r="M123" t="str">
            <v>No</v>
          </cell>
          <cell r="O123" t="str">
            <v>06/Đã thanh toán 26/2023</v>
          </cell>
        </row>
        <row r="124">
          <cell r="D124">
            <v>10497</v>
          </cell>
          <cell r="E124">
            <v>14078179</v>
          </cell>
          <cell r="F124">
            <v>3664914</v>
          </cell>
          <cell r="G124">
            <v>44987.000347222223</v>
          </cell>
          <cell r="J124" t="str">
            <v>Do Thi Bich Lieu</v>
          </cell>
          <cell r="M124" t="str">
            <v>No</v>
          </cell>
          <cell r="O124" t="str">
            <v>06/Đã thanh toán 26/2023</v>
          </cell>
        </row>
        <row r="125">
          <cell r="D125">
            <v>10498</v>
          </cell>
          <cell r="E125">
            <v>13222719</v>
          </cell>
          <cell r="F125">
            <v>3594085</v>
          </cell>
          <cell r="G125">
            <v>44987.000347222223</v>
          </cell>
          <cell r="J125" t="str">
            <v>Do Thi Bich Lieu</v>
          </cell>
          <cell r="M125" t="str">
            <v>No</v>
          </cell>
          <cell r="O125" t="str">
            <v>06/Đã thanh toán 26/2023</v>
          </cell>
        </row>
        <row r="126">
          <cell r="D126">
            <v>10487</v>
          </cell>
          <cell r="E126">
            <v>17171050</v>
          </cell>
          <cell r="F126">
            <v>5495105</v>
          </cell>
          <cell r="G126">
            <v>44987.000347222223</v>
          </cell>
          <cell r="J126" t="str">
            <v>Do Thi Bich Lieu</v>
          </cell>
          <cell r="M126" t="str">
            <v>No</v>
          </cell>
          <cell r="O126" t="str">
            <v>06/Đã thanh toán 26/2023</v>
          </cell>
        </row>
        <row r="127">
          <cell r="D127">
            <v>10490</v>
          </cell>
          <cell r="E127">
            <v>28310702</v>
          </cell>
          <cell r="F127">
            <v>2443276</v>
          </cell>
          <cell r="G127">
            <v>44987.000347222223</v>
          </cell>
          <cell r="J127" t="str">
            <v>Do Thi Bich Lieu</v>
          </cell>
          <cell r="M127" t="str">
            <v>No</v>
          </cell>
          <cell r="O127" t="str">
            <v>06/Đã thanh toán 26/2023</v>
          </cell>
        </row>
        <row r="128">
          <cell r="D128">
            <v>10485</v>
          </cell>
          <cell r="E128">
            <v>21210823</v>
          </cell>
          <cell r="F128">
            <v>3166697</v>
          </cell>
          <cell r="G128">
            <v>44987.000347222223</v>
          </cell>
          <cell r="J128" t="str">
            <v>Do Thi Bich Lieu</v>
          </cell>
          <cell r="M128" t="str">
            <v>No</v>
          </cell>
          <cell r="O128" t="str">
            <v>06/Đã thanh toán 26/2023</v>
          </cell>
        </row>
        <row r="129">
          <cell r="D129">
            <v>10483</v>
          </cell>
          <cell r="E129">
            <v>25321308</v>
          </cell>
          <cell r="F129">
            <v>1551215</v>
          </cell>
          <cell r="G129">
            <v>44987.000347222223</v>
          </cell>
          <cell r="J129" t="str">
            <v>Do Thi Bich Lieu</v>
          </cell>
          <cell r="M129" t="str">
            <v>No</v>
          </cell>
          <cell r="O129" t="str">
            <v>06/Đã thanh toán 26/2023</v>
          </cell>
        </row>
        <row r="130">
          <cell r="D130">
            <v>10492</v>
          </cell>
          <cell r="E130">
            <v>19369518</v>
          </cell>
          <cell r="F130">
            <v>2619452</v>
          </cell>
          <cell r="G130">
            <v>44987.000347222223</v>
          </cell>
          <cell r="J130" t="str">
            <v>Do Thi Bich Lieu</v>
          </cell>
          <cell r="M130" t="str">
            <v>No</v>
          </cell>
          <cell r="O130" t="str">
            <v>06/Đã thanh toán 26/2023</v>
          </cell>
        </row>
        <row r="131">
          <cell r="D131">
            <v>10491</v>
          </cell>
          <cell r="E131">
            <v>27311942</v>
          </cell>
          <cell r="F131">
            <v>299475</v>
          </cell>
          <cell r="G131">
            <v>44987.000347222223</v>
          </cell>
          <cell r="J131" t="str">
            <v>Do Thi Bich Lieu</v>
          </cell>
          <cell r="M131" t="str">
            <v>No</v>
          </cell>
          <cell r="O131" t="str">
            <v>06/Đã thanh toán 26/2023</v>
          </cell>
        </row>
        <row r="132">
          <cell r="D132">
            <v>10488</v>
          </cell>
          <cell r="E132">
            <v>16406877</v>
          </cell>
          <cell r="F132">
            <v>4400535</v>
          </cell>
          <cell r="G132">
            <v>44987.000347222223</v>
          </cell>
          <cell r="J132" t="str">
            <v>Do Thi Bich Lieu</v>
          </cell>
          <cell r="M132" t="str">
            <v>No</v>
          </cell>
          <cell r="O132" t="str">
            <v>06/Đã thanh toán 26/2023</v>
          </cell>
        </row>
        <row r="133">
          <cell r="D133">
            <v>10486</v>
          </cell>
          <cell r="E133">
            <v>20348762</v>
          </cell>
          <cell r="F133">
            <v>1221638</v>
          </cell>
          <cell r="G133">
            <v>44987.000347222223</v>
          </cell>
          <cell r="J133" t="str">
            <v>Do Thi Bich Lieu</v>
          </cell>
          <cell r="M133" t="str">
            <v>No</v>
          </cell>
          <cell r="O133" t="str">
            <v>06/Đã thanh toán 26/2023</v>
          </cell>
        </row>
        <row r="134">
          <cell r="D134">
            <v>10480</v>
          </cell>
          <cell r="E134">
            <v>29159395</v>
          </cell>
          <cell r="F134">
            <v>1179255</v>
          </cell>
          <cell r="G134">
            <v>44987.000347222223</v>
          </cell>
          <cell r="J134" t="str">
            <v>Do Thi Bich Lieu</v>
          </cell>
          <cell r="M134" t="str">
            <v>No</v>
          </cell>
          <cell r="O134" t="str">
            <v>06/Đã thanh toán 26/2023</v>
          </cell>
        </row>
        <row r="135">
          <cell r="D135">
            <v>10493</v>
          </cell>
          <cell r="E135">
            <v>11168083</v>
          </cell>
          <cell r="F135">
            <v>4170667</v>
          </cell>
          <cell r="G135">
            <v>44987.000347222223</v>
          </cell>
          <cell r="J135" t="str">
            <v>Do Thi Bich Lieu</v>
          </cell>
          <cell r="M135" t="str">
            <v>No</v>
          </cell>
          <cell r="O135" t="str">
            <v>06/Đã thanh toán 26/2023</v>
          </cell>
        </row>
        <row r="136">
          <cell r="D136">
            <v>10494</v>
          </cell>
          <cell r="E136">
            <v>12127235</v>
          </cell>
          <cell r="F136">
            <v>6678210</v>
          </cell>
          <cell r="G136">
            <v>44987.000347222223</v>
          </cell>
          <cell r="J136" t="str">
            <v>Do Thi Bich Lieu</v>
          </cell>
          <cell r="M136" t="str">
            <v>No</v>
          </cell>
          <cell r="O136" t="str">
            <v>06/Đã thanh toán 26/2023</v>
          </cell>
        </row>
        <row r="137">
          <cell r="D137">
            <v>10501</v>
          </cell>
          <cell r="E137">
            <v>26370368</v>
          </cell>
          <cell r="F137">
            <v>3868816</v>
          </cell>
          <cell r="G137">
            <v>44987.000347222223</v>
          </cell>
          <cell r="J137" t="str">
            <v>Do Thi Bich Lieu</v>
          </cell>
          <cell r="M137" t="str">
            <v>No</v>
          </cell>
          <cell r="O137" t="str">
            <v>07/Đã thanh toán 24/2023</v>
          </cell>
        </row>
        <row r="138">
          <cell r="D138">
            <v>10496</v>
          </cell>
          <cell r="E138">
            <v>14080913</v>
          </cell>
          <cell r="F138">
            <v>2160213</v>
          </cell>
          <cell r="G138">
            <v>44987.000347222223</v>
          </cell>
          <cell r="J138" t="str">
            <v>Do Thi Bich Lieu</v>
          </cell>
          <cell r="M138" t="str">
            <v>No</v>
          </cell>
          <cell r="O138" t="str">
            <v>06/Đã thanh toán 26/2023</v>
          </cell>
        </row>
        <row r="139">
          <cell r="D139">
            <v>10481</v>
          </cell>
          <cell r="E139">
            <v>17168935</v>
          </cell>
          <cell r="F139">
            <v>3841090</v>
          </cell>
          <cell r="G139">
            <v>44987.000347222223</v>
          </cell>
          <cell r="J139" t="str">
            <v>Do Thi Bich Lieu</v>
          </cell>
          <cell r="M139" t="str">
            <v>No</v>
          </cell>
          <cell r="O139" t="str">
            <v>06/Đã thanh toán 26/2023</v>
          </cell>
        </row>
        <row r="140">
          <cell r="D140">
            <v>11267</v>
          </cell>
          <cell r="E140">
            <v>21211194</v>
          </cell>
          <cell r="F140">
            <v>7103404</v>
          </cell>
          <cell r="G140">
            <v>44988.000347222223</v>
          </cell>
          <cell r="J140" t="str">
            <v>Do Thi Bich Lieu</v>
          </cell>
          <cell r="M140" t="str">
            <v>No</v>
          </cell>
          <cell r="O140" t="str">
            <v>06/Đã thanh toán 26/2023</v>
          </cell>
        </row>
        <row r="141">
          <cell r="D141">
            <v>11268</v>
          </cell>
          <cell r="E141">
            <v>17172370</v>
          </cell>
          <cell r="F141">
            <v>2837120</v>
          </cell>
          <cell r="G141">
            <v>44988.000347222223</v>
          </cell>
          <cell r="J141" t="str">
            <v>Do Thi Bich Lieu</v>
          </cell>
          <cell r="M141" t="str">
            <v>No</v>
          </cell>
          <cell r="O141" t="str">
            <v>06/Đã thanh toán 26/2023</v>
          </cell>
        </row>
        <row r="142">
          <cell r="D142">
            <v>11265</v>
          </cell>
          <cell r="E142">
            <v>16407983</v>
          </cell>
          <cell r="F142">
            <v>1615482</v>
          </cell>
          <cell r="G142">
            <v>44988.000347222223</v>
          </cell>
          <cell r="J142" t="str">
            <v>Do Thi Bich Lieu</v>
          </cell>
          <cell r="M142" t="str">
            <v>No</v>
          </cell>
          <cell r="O142" t="str">
            <v>06/Đã thanh toán 26/2023</v>
          </cell>
        </row>
        <row r="143">
          <cell r="D143">
            <v>11266</v>
          </cell>
          <cell r="E143">
            <v>22324278</v>
          </cell>
          <cell r="F143">
            <v>1038392</v>
          </cell>
          <cell r="G143">
            <v>44988.000347222223</v>
          </cell>
          <cell r="J143" t="str">
            <v>Do Thi Bich Lieu</v>
          </cell>
          <cell r="M143" t="str">
            <v>No</v>
          </cell>
          <cell r="O143" t="str">
            <v>06/Đã thanh toán 26/2023</v>
          </cell>
        </row>
        <row r="144">
          <cell r="D144">
            <v>13165</v>
          </cell>
          <cell r="E144">
            <v>90303766</v>
          </cell>
          <cell r="F144">
            <v>2400893</v>
          </cell>
          <cell r="G144">
            <v>44994.000347222223</v>
          </cell>
          <cell r="J144" t="str">
            <v>Do Thi Bich Lieu</v>
          </cell>
          <cell r="M144" t="str">
            <v>No</v>
          </cell>
          <cell r="O144" t="str">
            <v>06/Đã thanh toán 26/2023</v>
          </cell>
        </row>
        <row r="145">
          <cell r="D145">
            <v>13200</v>
          </cell>
          <cell r="E145">
            <v>16410652</v>
          </cell>
          <cell r="F145">
            <v>2076778</v>
          </cell>
          <cell r="G145">
            <v>44994.000347222223</v>
          </cell>
          <cell r="J145" t="str">
            <v>Do Thi Bich Lieu</v>
          </cell>
          <cell r="M145" t="str">
            <v>No</v>
          </cell>
          <cell r="O145" t="str">
            <v>04/Đã thanh toán 24/2023</v>
          </cell>
        </row>
        <row r="146">
          <cell r="D146">
            <v>13196</v>
          </cell>
          <cell r="E146">
            <v>28314330</v>
          </cell>
          <cell r="F146">
            <v>2457945</v>
          </cell>
          <cell r="G146">
            <v>44994.000347222223</v>
          </cell>
          <cell r="J146" t="str">
            <v>Do Thi Bich Lieu</v>
          </cell>
          <cell r="M146" t="str">
            <v>No</v>
          </cell>
          <cell r="O146" t="str">
            <v>04/Đã thanh toán 24/2023</v>
          </cell>
        </row>
        <row r="147">
          <cell r="D147">
            <v>13194</v>
          </cell>
          <cell r="E147">
            <v>12129909</v>
          </cell>
          <cell r="F147">
            <v>4153569</v>
          </cell>
          <cell r="G147">
            <v>44994.000347222223</v>
          </cell>
          <cell r="J147" t="str">
            <v>Do Thi Bich Lieu</v>
          </cell>
          <cell r="M147" t="str">
            <v>No</v>
          </cell>
          <cell r="O147" t="str">
            <v>04/Đã thanh toán 24/2023</v>
          </cell>
        </row>
        <row r="148">
          <cell r="D148">
            <v>13197</v>
          </cell>
          <cell r="E148">
            <v>25324086</v>
          </cell>
          <cell r="F148">
            <v>1038389</v>
          </cell>
          <cell r="G148">
            <v>44994.000347222223</v>
          </cell>
          <cell r="J148" t="str">
            <v>Do Thi Bich Lieu</v>
          </cell>
          <cell r="M148" t="str">
            <v>No</v>
          </cell>
          <cell r="O148" t="str">
            <v>04/Đã thanh toán 24/2023</v>
          </cell>
        </row>
        <row r="149">
          <cell r="D149">
            <v>13201</v>
          </cell>
          <cell r="E149">
            <v>15096894</v>
          </cell>
          <cell r="F149">
            <v>4744894</v>
          </cell>
          <cell r="G149">
            <v>44994.000347222223</v>
          </cell>
          <cell r="J149" t="str">
            <v>Do Thi Bich Lieu</v>
          </cell>
          <cell r="M149" t="str">
            <v>No</v>
          </cell>
          <cell r="O149" t="str">
            <v>04/Đã thanh toán 24/2023</v>
          </cell>
        </row>
        <row r="150">
          <cell r="D150">
            <v>13202</v>
          </cell>
          <cell r="E150">
            <v>15096645</v>
          </cell>
          <cell r="F150">
            <v>1038389</v>
          </cell>
          <cell r="G150">
            <v>44994.000347222223</v>
          </cell>
          <cell r="J150" t="str">
            <v>Do Thi Bich Lieu</v>
          </cell>
          <cell r="M150" t="str">
            <v>No</v>
          </cell>
          <cell r="O150" t="str">
            <v>04/Đã thanh toán 24/2023</v>
          </cell>
        </row>
        <row r="151">
          <cell r="D151">
            <v>13157</v>
          </cell>
          <cell r="E151">
            <v>18141717</v>
          </cell>
          <cell r="F151">
            <v>1038392</v>
          </cell>
          <cell r="G151">
            <v>44994.000347222223</v>
          </cell>
          <cell r="J151" t="str">
            <v>Do Thi Bich Lieu</v>
          </cell>
          <cell r="M151" t="str">
            <v>No</v>
          </cell>
          <cell r="O151" t="str">
            <v>04/Đã thanh toán 24/2023</v>
          </cell>
        </row>
        <row r="152">
          <cell r="D152">
            <v>13195</v>
          </cell>
          <cell r="E152">
            <v>27314275</v>
          </cell>
          <cell r="F152">
            <v>1038389</v>
          </cell>
          <cell r="G152">
            <v>44994.000347222223</v>
          </cell>
          <cell r="J152" t="str">
            <v>Do Thi Bich Lieu</v>
          </cell>
          <cell r="M152" t="str">
            <v>No</v>
          </cell>
          <cell r="O152" t="str">
            <v>04/Đã thanh toán 24/2023</v>
          </cell>
        </row>
        <row r="153">
          <cell r="D153">
            <v>13199</v>
          </cell>
          <cell r="E153">
            <v>17175916</v>
          </cell>
          <cell r="F153">
            <v>2076778</v>
          </cell>
          <cell r="G153">
            <v>44994.000347222223</v>
          </cell>
          <cell r="J153" t="str">
            <v>Do Thi Bich Lieu</v>
          </cell>
          <cell r="M153" t="str">
            <v>No</v>
          </cell>
          <cell r="O153" t="str">
            <v>04/Đã thanh toán 24/2023</v>
          </cell>
        </row>
        <row r="154">
          <cell r="D154">
            <v>13198</v>
          </cell>
          <cell r="E154">
            <v>20351740</v>
          </cell>
          <cell r="F154">
            <v>1038389</v>
          </cell>
          <cell r="G154">
            <v>44994.000347222223</v>
          </cell>
          <cell r="J154" t="str">
            <v>Do Thi Bich Lieu</v>
          </cell>
          <cell r="M154" t="str">
            <v>No</v>
          </cell>
          <cell r="O154" t="str">
            <v>04/Đã thanh toán 24/2023</v>
          </cell>
        </row>
        <row r="155">
          <cell r="D155">
            <v>13166</v>
          </cell>
          <cell r="E155">
            <v>13224751</v>
          </cell>
          <cell r="F155">
            <v>7267838</v>
          </cell>
          <cell r="G155">
            <v>44994.000347222223</v>
          </cell>
          <cell r="J155" t="str">
            <v>Do Thi Bich Lieu</v>
          </cell>
          <cell r="M155" t="str">
            <v>No</v>
          </cell>
          <cell r="O155" t="str">
            <v>04/Đã thanh toán 10/2023</v>
          </cell>
        </row>
        <row r="156">
          <cell r="D156">
            <v>13163</v>
          </cell>
          <cell r="E156">
            <v>10201289</v>
          </cell>
          <cell r="F156">
            <v>4525994</v>
          </cell>
          <cell r="G156">
            <v>44994.000347222223</v>
          </cell>
          <cell r="J156" t="str">
            <v>Do Thi Bich Lieu</v>
          </cell>
          <cell r="M156" t="str">
            <v>No</v>
          </cell>
          <cell r="O156" t="str">
            <v>04/Đã thanh toán 10/2023</v>
          </cell>
        </row>
        <row r="157">
          <cell r="D157">
            <v>13164</v>
          </cell>
          <cell r="E157">
            <v>13225152</v>
          </cell>
          <cell r="F157">
            <v>828003</v>
          </cell>
          <cell r="G157">
            <v>44994.000347222223</v>
          </cell>
          <cell r="J157" t="str">
            <v>Do Thi Bich Lieu</v>
          </cell>
          <cell r="M157" t="str">
            <v>No</v>
          </cell>
          <cell r="O157" t="str">
            <v>04/Đã thanh toán 10/2023</v>
          </cell>
        </row>
        <row r="158">
          <cell r="D158">
            <v>13161</v>
          </cell>
          <cell r="E158">
            <v>24294867</v>
          </cell>
          <cell r="F158">
            <v>1038392</v>
          </cell>
          <cell r="G158">
            <v>44994.000347222223</v>
          </cell>
          <cell r="J158" t="str">
            <v>Do Thi Bich Lieu</v>
          </cell>
          <cell r="M158" t="str">
            <v>No</v>
          </cell>
          <cell r="O158" t="str">
            <v>04/Đã thanh toán 24/2023</v>
          </cell>
        </row>
        <row r="159">
          <cell r="D159">
            <v>13160</v>
          </cell>
          <cell r="E159">
            <v>21211824</v>
          </cell>
          <cell r="F159">
            <v>3230964</v>
          </cell>
          <cell r="G159">
            <v>44994.000347222223</v>
          </cell>
          <cell r="J159" t="str">
            <v>Do Thi Bich Lieu</v>
          </cell>
          <cell r="M159" t="str">
            <v>No</v>
          </cell>
          <cell r="O159" t="str">
            <v>04/Đã thanh toán 10/2023</v>
          </cell>
        </row>
        <row r="160">
          <cell r="D160">
            <v>13167</v>
          </cell>
          <cell r="E160">
            <v>13224849</v>
          </cell>
          <cell r="F160">
            <v>1221638</v>
          </cell>
          <cell r="G160">
            <v>44994.000347222223</v>
          </cell>
          <cell r="J160" t="str">
            <v>Do Thi Bich Lieu</v>
          </cell>
          <cell r="M160" t="str">
            <v>No</v>
          </cell>
          <cell r="O160" t="str">
            <v>04/Đã thanh toán 10/2023</v>
          </cell>
        </row>
        <row r="161">
          <cell r="D161">
            <v>13162</v>
          </cell>
          <cell r="E161">
            <v>21212486</v>
          </cell>
          <cell r="F161">
            <v>3230964</v>
          </cell>
          <cell r="G161">
            <v>44994.000347222223</v>
          </cell>
          <cell r="J161" t="str">
            <v>Do Thi Bich Lieu</v>
          </cell>
          <cell r="M161" t="str">
            <v>No</v>
          </cell>
          <cell r="O161" t="str">
            <v>04/Đã thanh toán 24/2023</v>
          </cell>
        </row>
        <row r="162">
          <cell r="D162">
            <v>14851</v>
          </cell>
          <cell r="E162">
            <v>19373558</v>
          </cell>
          <cell r="F162">
            <v>1038389</v>
          </cell>
          <cell r="G162">
            <v>45001.000347222223</v>
          </cell>
          <cell r="J162" t="str">
            <v>Do Thi Bich Lieu</v>
          </cell>
          <cell r="M162" t="str">
            <v>No</v>
          </cell>
          <cell r="O162" t="str">
            <v>06/Đã thanh toán 26/2023</v>
          </cell>
        </row>
        <row r="163">
          <cell r="D163">
            <v>14848</v>
          </cell>
          <cell r="E163">
            <v>11173631</v>
          </cell>
          <cell r="F163">
            <v>10383890</v>
          </cell>
          <cell r="G163">
            <v>45001.000347222223</v>
          </cell>
          <cell r="J163" t="str">
            <v>Do Thi Bich Lieu</v>
          </cell>
          <cell r="M163" t="str">
            <v>No</v>
          </cell>
          <cell r="O163" t="str">
            <v>06/Đã thanh toán 26/2023</v>
          </cell>
        </row>
        <row r="164">
          <cell r="D164">
            <v>14847</v>
          </cell>
          <cell r="E164">
            <v>10206798</v>
          </cell>
          <cell r="F164">
            <v>5191945</v>
          </cell>
          <cell r="G164">
            <v>45001.000347222223</v>
          </cell>
          <cell r="J164" t="str">
            <v>Do Thi Bich Lieu</v>
          </cell>
          <cell r="M164" t="str">
            <v>No</v>
          </cell>
          <cell r="O164" t="str">
            <v>06/Đã thanh toán 26/2023</v>
          </cell>
        </row>
        <row r="165">
          <cell r="D165">
            <v>14850</v>
          </cell>
          <cell r="E165">
            <v>11173964</v>
          </cell>
          <cell r="F165">
            <v>1104004</v>
          </cell>
          <cell r="G165">
            <v>45001.000347222223</v>
          </cell>
          <cell r="J165" t="str">
            <v>Do Thi Bich Lieu</v>
          </cell>
          <cell r="M165" t="str">
            <v>No</v>
          </cell>
          <cell r="O165" t="str">
            <v>06/Đã thanh toán 26/2023</v>
          </cell>
        </row>
        <row r="166">
          <cell r="D166">
            <v>14855</v>
          </cell>
          <cell r="E166">
            <v>12132881</v>
          </cell>
          <cell r="F166">
            <v>4153556</v>
          </cell>
          <cell r="G166">
            <v>45001.000347222223</v>
          </cell>
          <cell r="J166" t="str">
            <v>Do Thi Bich Lieu</v>
          </cell>
          <cell r="M166" t="str">
            <v>No</v>
          </cell>
          <cell r="O166" t="str">
            <v>06/Đã thanh toán 26/2023</v>
          </cell>
        </row>
        <row r="167">
          <cell r="D167">
            <v>14846</v>
          </cell>
          <cell r="E167">
            <v>10204861</v>
          </cell>
          <cell r="F167">
            <v>5338938</v>
          </cell>
          <cell r="G167">
            <v>45001.000347222223</v>
          </cell>
          <cell r="J167" t="str">
            <v>Do Thi Bich Lieu</v>
          </cell>
          <cell r="M167" t="str">
            <v>No</v>
          </cell>
          <cell r="O167" t="str">
            <v>06/Đã thanh toán 26/2023</v>
          </cell>
        </row>
        <row r="168">
          <cell r="D168">
            <v>14842</v>
          </cell>
          <cell r="E168">
            <v>22327831</v>
          </cell>
          <cell r="F168">
            <v>1891483</v>
          </cell>
          <cell r="G168">
            <v>45001.000347222223</v>
          </cell>
          <cell r="J168" t="str">
            <v>Do Thi Bich Lieu</v>
          </cell>
          <cell r="M168" t="str">
            <v>No</v>
          </cell>
          <cell r="O168" t="str">
            <v>06/Đã thanh toán 26/2023</v>
          </cell>
        </row>
        <row r="169">
          <cell r="D169">
            <v>14840</v>
          </cell>
          <cell r="E169">
            <v>25325468</v>
          </cell>
          <cell r="F169">
            <v>499125</v>
          </cell>
          <cell r="G169">
            <v>45001.000347222223</v>
          </cell>
          <cell r="J169" t="str">
            <v>Do Thi Bich Lieu</v>
          </cell>
          <cell r="M169" t="str">
            <v>No</v>
          </cell>
          <cell r="O169" t="str">
            <v>06/Đã thanh toán 26/2023</v>
          </cell>
        </row>
        <row r="170">
          <cell r="D170">
            <v>14844</v>
          </cell>
          <cell r="E170">
            <v>18143577</v>
          </cell>
          <cell r="F170">
            <v>1551215</v>
          </cell>
          <cell r="G170">
            <v>45001.000347222223</v>
          </cell>
          <cell r="J170" t="str">
            <v>Do Thi Bich Lieu</v>
          </cell>
          <cell r="M170" t="str">
            <v>No</v>
          </cell>
          <cell r="O170" t="str">
            <v>06/Đã thanh toán 26/2023</v>
          </cell>
        </row>
        <row r="171">
          <cell r="D171">
            <v>14841</v>
          </cell>
          <cell r="E171">
            <v>23205057</v>
          </cell>
          <cell r="F171">
            <v>1551215</v>
          </cell>
          <cell r="G171">
            <v>45001.000347222223</v>
          </cell>
          <cell r="J171" t="str">
            <v>Do Thi Bich Lieu</v>
          </cell>
          <cell r="M171" t="str">
            <v>No</v>
          </cell>
          <cell r="O171" t="str">
            <v>06/Đã thanh toán 26/2023</v>
          </cell>
        </row>
        <row r="172">
          <cell r="D172">
            <v>14843</v>
          </cell>
          <cell r="E172">
            <v>16412576</v>
          </cell>
          <cell r="F172">
            <v>4234934</v>
          </cell>
          <cell r="G172">
            <v>45001.000347222223</v>
          </cell>
          <cell r="J172" t="str">
            <v>Do Thi Bich Lieu</v>
          </cell>
          <cell r="M172" t="str">
            <v>No</v>
          </cell>
          <cell r="O172" t="str">
            <v>06/Đã thanh toán 26/2023</v>
          </cell>
        </row>
        <row r="173">
          <cell r="D173">
            <v>14854</v>
          </cell>
          <cell r="E173">
            <v>12132793</v>
          </cell>
          <cell r="F173">
            <v>4234934</v>
          </cell>
          <cell r="G173">
            <v>45001.000347222223</v>
          </cell>
          <cell r="J173" t="str">
            <v>Do Thi Bich Lieu</v>
          </cell>
          <cell r="M173" t="str">
            <v>No</v>
          </cell>
          <cell r="O173" t="str">
            <v>06/Đã thanh toán 26/2023</v>
          </cell>
        </row>
        <row r="174">
          <cell r="D174">
            <v>14845</v>
          </cell>
          <cell r="E174">
            <v>29162129</v>
          </cell>
          <cell r="F174">
            <v>2671558</v>
          </cell>
          <cell r="G174">
            <v>45001.000347222223</v>
          </cell>
          <cell r="J174" t="str">
            <v>Do Thi Bich Lieu</v>
          </cell>
          <cell r="M174" t="str">
            <v>No</v>
          </cell>
          <cell r="O174" t="str">
            <v>06/Đã thanh toán 26/2023</v>
          </cell>
        </row>
        <row r="175">
          <cell r="D175">
            <v>14849</v>
          </cell>
          <cell r="E175">
            <v>11174198</v>
          </cell>
          <cell r="F175">
            <v>3476451</v>
          </cell>
          <cell r="G175">
            <v>45001.000347222223</v>
          </cell>
          <cell r="J175" t="str">
            <v>Do Thi Bich Lieu</v>
          </cell>
          <cell r="M175" t="str">
            <v>No</v>
          </cell>
          <cell r="O175" t="str">
            <v>06/Đã thanh toán 26/2023</v>
          </cell>
        </row>
        <row r="176">
          <cell r="D176">
            <v>14852</v>
          </cell>
          <cell r="E176">
            <v>19373656</v>
          </cell>
          <cell r="F176">
            <v>3136524</v>
          </cell>
          <cell r="G176">
            <v>45001.000347222223</v>
          </cell>
          <cell r="J176" t="str">
            <v>Do Thi Bich Lieu</v>
          </cell>
          <cell r="M176" t="str">
            <v>No</v>
          </cell>
          <cell r="O176" t="str">
            <v>06/Đã thanh toán 26/2023</v>
          </cell>
        </row>
        <row r="177">
          <cell r="D177">
            <v>14853</v>
          </cell>
          <cell r="E177">
            <v>19373508</v>
          </cell>
          <cell r="F177">
            <v>1785920</v>
          </cell>
          <cell r="G177">
            <v>45001.000347222223</v>
          </cell>
          <cell r="J177" t="str">
            <v>Do Thi Bich Lieu</v>
          </cell>
          <cell r="M177" t="str">
            <v>No</v>
          </cell>
          <cell r="O177" t="str">
            <v>06/Đã thanh toán 26/2023</v>
          </cell>
        </row>
        <row r="178">
          <cell r="D178">
            <v>14861</v>
          </cell>
          <cell r="E178">
            <v>26373867</v>
          </cell>
          <cell r="F178">
            <v>5421158</v>
          </cell>
          <cell r="G178">
            <v>45001.000347222223</v>
          </cell>
          <cell r="J178" t="str">
            <v>Do Thi Bich Lieu</v>
          </cell>
          <cell r="M178" t="str">
            <v>No</v>
          </cell>
          <cell r="O178" t="str">
            <v>04/Đã thanh toán 10/2023</v>
          </cell>
        </row>
        <row r="179">
          <cell r="D179">
            <v>14856</v>
          </cell>
          <cell r="E179">
            <v>14085814</v>
          </cell>
          <cell r="F179">
            <v>403871</v>
          </cell>
          <cell r="G179">
            <v>45001.000347222223</v>
          </cell>
          <cell r="J179" t="str">
            <v>Do Thi Bich Lieu</v>
          </cell>
          <cell r="M179" t="str">
            <v>No</v>
          </cell>
          <cell r="O179" t="str">
            <v>04/Đã thanh toán 10/2023</v>
          </cell>
        </row>
        <row r="180">
          <cell r="D180">
            <v>14858</v>
          </cell>
          <cell r="E180">
            <v>13229084</v>
          </cell>
          <cell r="F180">
            <v>1939267</v>
          </cell>
          <cell r="G180">
            <v>45001.000347222223</v>
          </cell>
          <cell r="J180" t="str">
            <v>Do Thi Bich Lieu</v>
          </cell>
          <cell r="M180" t="str">
            <v>No</v>
          </cell>
          <cell r="O180" t="str">
            <v>04/Đã thanh toán 24/2023</v>
          </cell>
        </row>
        <row r="181">
          <cell r="D181">
            <v>14860</v>
          </cell>
          <cell r="E181">
            <v>26376419</v>
          </cell>
          <cell r="F181">
            <v>3514836</v>
          </cell>
          <cell r="G181">
            <v>45001.000347222223</v>
          </cell>
          <cell r="J181" t="str">
            <v>Do Thi Bich Lieu</v>
          </cell>
          <cell r="M181" t="str">
            <v>No</v>
          </cell>
          <cell r="O181" t="str">
            <v>04/Đã thanh toán 24/2023</v>
          </cell>
        </row>
        <row r="182">
          <cell r="D182">
            <v>14859</v>
          </cell>
          <cell r="E182">
            <v>26376150</v>
          </cell>
          <cell r="F182">
            <v>1038389</v>
          </cell>
          <cell r="G182">
            <v>45001.000347222223</v>
          </cell>
          <cell r="J182" t="str">
            <v>Do Thi Bich Lieu</v>
          </cell>
          <cell r="M182" t="str">
            <v>No</v>
          </cell>
          <cell r="O182" t="str">
            <v>04/Đã thanh toán 24/2023</v>
          </cell>
        </row>
        <row r="183">
          <cell r="D183">
            <v>15714</v>
          </cell>
          <cell r="E183">
            <v>27238722</v>
          </cell>
          <cell r="F183">
            <v>5079718</v>
          </cell>
          <cell r="G183">
            <v>45003.000347222223</v>
          </cell>
          <cell r="J183" t="str">
            <v>Do Thi Bich Lieu</v>
          </cell>
          <cell r="M183" t="str">
            <v>No</v>
          </cell>
          <cell r="O183" t="str">
            <v>07/Đã thanh toán 10/2023</v>
          </cell>
        </row>
        <row r="184">
          <cell r="D184">
            <v>15715</v>
          </cell>
          <cell r="E184">
            <v>20252702</v>
          </cell>
          <cell r="F184">
            <v>3918673</v>
          </cell>
          <cell r="G184">
            <v>45003.000347222223</v>
          </cell>
          <cell r="J184" t="str">
            <v>Do Thi Bich Lieu</v>
          </cell>
          <cell r="M184" t="str">
            <v>No</v>
          </cell>
          <cell r="O184" t="str">
            <v>Chúng tôi đang xử lý hóa đơn, vui lòng liên hệ Do Thi Bich Lieu</v>
          </cell>
        </row>
        <row r="185">
          <cell r="D185">
            <v>15719</v>
          </cell>
          <cell r="E185">
            <v>22277844</v>
          </cell>
          <cell r="F185">
            <v>5238904</v>
          </cell>
          <cell r="G185">
            <v>45003.000347222223</v>
          </cell>
          <cell r="J185" t="str">
            <v>Do Thi Bich Lieu</v>
          </cell>
          <cell r="M185" t="str">
            <v>No</v>
          </cell>
          <cell r="O185" t="str">
            <v>06/Đã thanh toán 26/2023</v>
          </cell>
        </row>
        <row r="186">
          <cell r="D186">
            <v>15723</v>
          </cell>
          <cell r="E186">
            <v>15043657</v>
          </cell>
          <cell r="F186">
            <v>6799447</v>
          </cell>
          <cell r="G186">
            <v>45003.000347222223</v>
          </cell>
          <cell r="J186" t="str">
            <v>Do Thi Bich Lieu</v>
          </cell>
          <cell r="M186" t="str">
            <v>No</v>
          </cell>
          <cell r="O186" t="str">
            <v>06/Đã thanh toán 26/2023</v>
          </cell>
        </row>
        <row r="187">
          <cell r="D187">
            <v>15713</v>
          </cell>
          <cell r="E187">
            <v>25231094</v>
          </cell>
          <cell r="F187">
            <v>552002</v>
          </cell>
          <cell r="G187">
            <v>45003.000347222223</v>
          </cell>
          <cell r="J187" t="str">
            <v>Do Thi Bich Lieu</v>
          </cell>
          <cell r="M187" t="str">
            <v>No</v>
          </cell>
          <cell r="O187" t="str">
            <v>05/Đã thanh toán 10/2023</v>
          </cell>
        </row>
        <row r="188">
          <cell r="D188">
            <v>15724</v>
          </cell>
          <cell r="E188">
            <v>13129281</v>
          </cell>
          <cell r="F188">
            <v>4506260</v>
          </cell>
          <cell r="G188">
            <v>45003.000347222223</v>
          </cell>
          <cell r="J188" t="str">
            <v>Do Thi Bich Lieu</v>
          </cell>
          <cell r="M188" t="str">
            <v>No</v>
          </cell>
          <cell r="O188" t="str">
            <v>05/Đã thanh toán 10/2023</v>
          </cell>
        </row>
        <row r="189">
          <cell r="D189">
            <v>15707</v>
          </cell>
          <cell r="E189">
            <v>16413585</v>
          </cell>
          <cell r="F189">
            <v>1615482</v>
          </cell>
          <cell r="G189">
            <v>45003.000347222223</v>
          </cell>
          <cell r="J189" t="str">
            <v>Do Thi Bich Lieu</v>
          </cell>
          <cell r="M189" t="str">
            <v>No</v>
          </cell>
          <cell r="O189" t="str">
            <v>04/Đã thanh toán 24/2023</v>
          </cell>
        </row>
        <row r="190">
          <cell r="D190">
            <v>15709</v>
          </cell>
          <cell r="E190">
            <v>24297736</v>
          </cell>
          <cell r="F190">
            <v>1038389</v>
          </cell>
          <cell r="G190">
            <v>45003.000347222223</v>
          </cell>
          <cell r="J190" t="str">
            <v>Do Thi Bich Lieu</v>
          </cell>
          <cell r="M190" t="str">
            <v>No</v>
          </cell>
          <cell r="O190" t="str">
            <v>04/Đã thanh toán 24/2023</v>
          </cell>
        </row>
        <row r="191">
          <cell r="D191">
            <v>15711</v>
          </cell>
          <cell r="E191">
            <v>28316136</v>
          </cell>
          <cell r="F191">
            <v>1615482</v>
          </cell>
          <cell r="G191">
            <v>45003.000347222223</v>
          </cell>
          <cell r="J191" t="str">
            <v>Do Thi Bich Lieu</v>
          </cell>
          <cell r="M191" t="str">
            <v>No</v>
          </cell>
          <cell r="O191" t="str">
            <v>04/Đã thanh toán 24/2023</v>
          </cell>
        </row>
        <row r="192">
          <cell r="D192">
            <v>15710</v>
          </cell>
          <cell r="E192">
            <v>25326408</v>
          </cell>
          <cell r="F192">
            <v>1551215</v>
          </cell>
          <cell r="G192">
            <v>45003.000347222223</v>
          </cell>
          <cell r="J192" t="str">
            <v>Do Thi Bich Lieu</v>
          </cell>
          <cell r="M192" t="str">
            <v>No</v>
          </cell>
          <cell r="O192" t="str">
            <v>04/Đã thanh toán 24/2023</v>
          </cell>
        </row>
        <row r="193">
          <cell r="D193">
            <v>15712</v>
          </cell>
          <cell r="E193">
            <v>17179185</v>
          </cell>
          <cell r="F193">
            <v>2352779</v>
          </cell>
          <cell r="G193">
            <v>45003.000347222223</v>
          </cell>
          <cell r="J193" t="str">
            <v>Do Thi Bich Lieu</v>
          </cell>
          <cell r="M193" t="str">
            <v>No</v>
          </cell>
          <cell r="O193" t="str">
            <v>04/Đã thanh toán 24/2023</v>
          </cell>
        </row>
        <row r="194">
          <cell r="D194">
            <v>15708</v>
          </cell>
          <cell r="E194">
            <v>20354100</v>
          </cell>
          <cell r="F194">
            <v>1038389</v>
          </cell>
          <cell r="G194">
            <v>45003.000347222223</v>
          </cell>
          <cell r="J194" t="str">
            <v>Do Thi Bich Lieu</v>
          </cell>
          <cell r="M194" t="str">
            <v>No</v>
          </cell>
          <cell r="O194" t="str">
            <v>04/Đã thanh toán 24/2023</v>
          </cell>
        </row>
        <row r="195">
          <cell r="D195">
            <v>15732</v>
          </cell>
          <cell r="E195">
            <v>21215183</v>
          </cell>
          <cell r="F195">
            <v>3069416</v>
          </cell>
          <cell r="G195">
            <v>45003.000347222223</v>
          </cell>
          <cell r="J195" t="str">
            <v>Do Thi Bich Lieu</v>
          </cell>
          <cell r="M195" t="str">
            <v>No</v>
          </cell>
          <cell r="O195" t="str">
            <v>04/Đã thanh toán 24/2023</v>
          </cell>
        </row>
        <row r="196">
          <cell r="D196">
            <v>15730</v>
          </cell>
          <cell r="E196">
            <v>10208391</v>
          </cell>
          <cell r="F196">
            <v>9800665</v>
          </cell>
          <cell r="G196">
            <v>45003.000347222223</v>
          </cell>
          <cell r="J196" t="str">
            <v>Do Thi Bich Lieu</v>
          </cell>
          <cell r="M196" t="str">
            <v>No</v>
          </cell>
          <cell r="O196" t="str">
            <v>04/Đã thanh toán 24/2023</v>
          </cell>
        </row>
        <row r="197">
          <cell r="D197">
            <v>15733</v>
          </cell>
          <cell r="E197">
            <v>16410927</v>
          </cell>
          <cell r="F197">
            <v>299475</v>
          </cell>
          <cell r="G197">
            <v>45003.000347222223</v>
          </cell>
          <cell r="J197" t="str">
            <v>Do Thi Bich Lieu</v>
          </cell>
          <cell r="M197" t="str">
            <v>No</v>
          </cell>
          <cell r="O197" t="str">
            <v>04/Đã thanh toán 24/2023</v>
          </cell>
        </row>
        <row r="198">
          <cell r="D198">
            <v>15706</v>
          </cell>
          <cell r="E198">
            <v>15099450</v>
          </cell>
          <cell r="F198">
            <v>4700010</v>
          </cell>
          <cell r="G198">
            <v>45003.000347222223</v>
          </cell>
          <cell r="J198" t="str">
            <v>Do Thi Bich Lieu</v>
          </cell>
          <cell r="M198" t="str">
            <v>No</v>
          </cell>
          <cell r="O198" t="str">
            <v>04/Đã thanh toán 24/2023</v>
          </cell>
        </row>
        <row r="199">
          <cell r="D199">
            <v>15718</v>
          </cell>
          <cell r="E199">
            <v>25269364</v>
          </cell>
          <cell r="F199">
            <v>6611119</v>
          </cell>
          <cell r="G199">
            <v>45003.000347222223</v>
          </cell>
          <cell r="J199" t="str">
            <v>Do Thi Bich Lieu</v>
          </cell>
          <cell r="M199" t="str">
            <v>No</v>
          </cell>
          <cell r="O199" t="str">
            <v>06/Đã thanh toán 26/2023</v>
          </cell>
        </row>
        <row r="200">
          <cell r="D200">
            <v>15705</v>
          </cell>
          <cell r="E200">
            <v>15099206</v>
          </cell>
          <cell r="F200">
            <v>3115167</v>
          </cell>
          <cell r="G200">
            <v>45003.000347222223</v>
          </cell>
          <cell r="J200" t="str">
            <v>Do Thi Bich Lieu</v>
          </cell>
          <cell r="M200" t="str">
            <v>No</v>
          </cell>
          <cell r="O200" t="str">
            <v>04/Đã thanh toán 24/2023</v>
          </cell>
        </row>
        <row r="201">
          <cell r="D201">
            <v>15721</v>
          </cell>
          <cell r="E201">
            <v>15012701</v>
          </cell>
          <cell r="F201">
            <v>552002</v>
          </cell>
          <cell r="G201">
            <v>45003.000347222223</v>
          </cell>
          <cell r="J201" t="str">
            <v>Do Thi Bich Lieu</v>
          </cell>
          <cell r="M201" t="str">
            <v>No</v>
          </cell>
          <cell r="O201" t="str">
            <v>06/Đã thanh toán 12/2023</v>
          </cell>
        </row>
        <row r="202">
          <cell r="D202">
            <v>16741</v>
          </cell>
          <cell r="E202">
            <v>14088203</v>
          </cell>
          <cell r="F202">
            <v>276001</v>
          </cell>
          <cell r="G202">
            <v>45008.000347222223</v>
          </cell>
          <cell r="J202" t="str">
            <v>Do Thi Bich Lieu</v>
          </cell>
          <cell r="M202" t="str">
            <v>No</v>
          </cell>
          <cell r="O202" t="str">
            <v>04/Đã thanh toán 24/2023</v>
          </cell>
        </row>
        <row r="203">
          <cell r="D203">
            <v>16754</v>
          </cell>
          <cell r="E203">
            <v>22330232</v>
          </cell>
          <cell r="F203">
            <v>1038389</v>
          </cell>
          <cell r="G203">
            <v>45008.000347222223</v>
          </cell>
          <cell r="J203" t="str">
            <v>Do Thi Bich Lieu</v>
          </cell>
          <cell r="M203" t="str">
            <v>No</v>
          </cell>
          <cell r="O203" t="str">
            <v>05/Đã thanh toán 10/2023</v>
          </cell>
        </row>
        <row r="204">
          <cell r="D204">
            <v>16755</v>
          </cell>
          <cell r="E204">
            <v>27318739</v>
          </cell>
          <cell r="F204">
            <v>1314390</v>
          </cell>
          <cell r="G204">
            <v>45008.000347222223</v>
          </cell>
          <cell r="J204" t="str">
            <v>Do Thi Bich Lieu</v>
          </cell>
          <cell r="M204" t="str">
            <v>No</v>
          </cell>
          <cell r="O204" t="str">
            <v>05/Đã thanh toán 10/2023</v>
          </cell>
        </row>
        <row r="205">
          <cell r="D205">
            <v>16752</v>
          </cell>
          <cell r="E205">
            <v>25328714</v>
          </cell>
          <cell r="F205">
            <v>8419296</v>
          </cell>
          <cell r="G205">
            <v>45008.000347222223</v>
          </cell>
          <cell r="J205" t="str">
            <v>Do Thi Bich Lieu</v>
          </cell>
          <cell r="M205" t="str">
            <v>No</v>
          </cell>
          <cell r="O205" t="str">
            <v>05/Đã thanh toán 10/2023</v>
          </cell>
        </row>
        <row r="206">
          <cell r="D206">
            <v>16751</v>
          </cell>
          <cell r="E206">
            <v>28317668</v>
          </cell>
          <cell r="F206">
            <v>1038389</v>
          </cell>
          <cell r="G206">
            <v>45008.000347222223</v>
          </cell>
          <cell r="J206" t="str">
            <v>Do Thi Bich Lieu</v>
          </cell>
          <cell r="M206" t="str">
            <v>No</v>
          </cell>
          <cell r="O206" t="str">
            <v>05/Đã thanh toán 10/2023</v>
          </cell>
        </row>
        <row r="207">
          <cell r="D207">
            <v>16742</v>
          </cell>
          <cell r="E207">
            <v>14088250</v>
          </cell>
          <cell r="F207">
            <v>5191962</v>
          </cell>
          <cell r="G207">
            <v>45008.000347222223</v>
          </cell>
          <cell r="J207" t="str">
            <v>Do Thi Bich Lieu</v>
          </cell>
          <cell r="M207" t="str">
            <v>No</v>
          </cell>
          <cell r="O207" t="str">
            <v>04/Đã thanh toán 24/2023</v>
          </cell>
        </row>
        <row r="208">
          <cell r="D208">
            <v>16744</v>
          </cell>
          <cell r="E208">
            <v>26378159</v>
          </cell>
          <cell r="F208">
            <v>5542631</v>
          </cell>
          <cell r="G208">
            <v>45008.000347222223</v>
          </cell>
          <cell r="J208" t="str">
            <v>Do Thi Bich Lieu</v>
          </cell>
          <cell r="M208" t="str">
            <v>No</v>
          </cell>
          <cell r="O208" t="str">
            <v>04/Đã thanh toán 24/2023</v>
          </cell>
        </row>
        <row r="209">
          <cell r="D209">
            <v>16745</v>
          </cell>
          <cell r="E209">
            <v>14089346</v>
          </cell>
          <cell r="F209">
            <v>499125</v>
          </cell>
          <cell r="G209">
            <v>45008.000347222223</v>
          </cell>
          <cell r="J209" t="str">
            <v>Do Thi Bich Lieu</v>
          </cell>
          <cell r="M209" t="str">
            <v>No</v>
          </cell>
          <cell r="O209" t="str">
            <v>04/Đã thanh toán 24/2023</v>
          </cell>
        </row>
        <row r="210">
          <cell r="D210">
            <v>16747</v>
          </cell>
          <cell r="E210">
            <v>20355734</v>
          </cell>
          <cell r="F210">
            <v>1682819</v>
          </cell>
          <cell r="G210">
            <v>45008.000347222223</v>
          </cell>
          <cell r="J210" t="str">
            <v>Do Thi Bich Lieu</v>
          </cell>
          <cell r="M210" t="str">
            <v>No</v>
          </cell>
          <cell r="O210" t="str">
            <v>05/Đã thanh toán 10/2023</v>
          </cell>
        </row>
        <row r="211">
          <cell r="D211">
            <v>16746</v>
          </cell>
          <cell r="E211">
            <v>18144542</v>
          </cell>
          <cell r="F211">
            <v>3115167</v>
          </cell>
          <cell r="G211">
            <v>45008.000347222223</v>
          </cell>
          <cell r="J211" t="str">
            <v>Do Thi Bich Lieu</v>
          </cell>
          <cell r="M211" t="str">
            <v>No</v>
          </cell>
          <cell r="O211" t="str">
            <v>04/Đã thanh toán 24/2023</v>
          </cell>
        </row>
        <row r="212">
          <cell r="D212">
            <v>16749</v>
          </cell>
          <cell r="E212">
            <v>21215809</v>
          </cell>
          <cell r="F212">
            <v>1615482</v>
          </cell>
          <cell r="G212">
            <v>45008.000347222223</v>
          </cell>
          <cell r="J212" t="str">
            <v>Do Thi Bich Lieu</v>
          </cell>
          <cell r="M212" t="str">
            <v>No</v>
          </cell>
          <cell r="O212" t="str">
            <v>05/Đã thanh toán 10/2023</v>
          </cell>
        </row>
        <row r="213">
          <cell r="D213">
            <v>16750</v>
          </cell>
          <cell r="E213">
            <v>22329490</v>
          </cell>
          <cell r="F213">
            <v>1551215</v>
          </cell>
          <cell r="G213">
            <v>45008.000347222223</v>
          </cell>
          <cell r="J213" t="str">
            <v>Do Thi Bich Lieu</v>
          </cell>
          <cell r="M213" t="str">
            <v>No</v>
          </cell>
          <cell r="O213" t="str">
            <v>05/Đã thanh toán 10/2023</v>
          </cell>
        </row>
        <row r="214">
          <cell r="D214">
            <v>16748</v>
          </cell>
          <cell r="E214">
            <v>16415222</v>
          </cell>
          <cell r="F214">
            <v>2358510</v>
          </cell>
          <cell r="G214">
            <v>45008.000347222223</v>
          </cell>
          <cell r="J214" t="str">
            <v>Do Thi Bich Lieu</v>
          </cell>
          <cell r="M214" t="str">
            <v>No</v>
          </cell>
          <cell r="O214" t="str">
            <v>05/Đã thanh toán 24/2023</v>
          </cell>
        </row>
        <row r="215">
          <cell r="D215">
            <v>17504</v>
          </cell>
          <cell r="E215">
            <v>12136041</v>
          </cell>
          <cell r="F215">
            <v>6022034</v>
          </cell>
          <cell r="G215">
            <v>45010.000347222223</v>
          </cell>
          <cell r="J215" t="str">
            <v>Do Thi Bich Lieu</v>
          </cell>
          <cell r="M215" t="str">
            <v>No</v>
          </cell>
          <cell r="O215" t="str">
            <v>06/Đã thanh toán 26/2023</v>
          </cell>
        </row>
        <row r="216">
          <cell r="D216">
            <v>17503</v>
          </cell>
          <cell r="E216">
            <v>19377162</v>
          </cell>
          <cell r="F216">
            <v>3719491</v>
          </cell>
          <cell r="G216">
            <v>45010.000347222223</v>
          </cell>
          <cell r="J216" t="str">
            <v>Do Thi Bich Lieu</v>
          </cell>
          <cell r="M216" t="str">
            <v>No</v>
          </cell>
          <cell r="O216" t="str">
            <v>05/Đã thanh toán 10/2023</v>
          </cell>
        </row>
        <row r="217">
          <cell r="D217">
            <v>18691</v>
          </cell>
          <cell r="E217">
            <v>29164422</v>
          </cell>
          <cell r="F217">
            <v>2076778</v>
          </cell>
          <cell r="G217">
            <v>45015.000347222223</v>
          </cell>
          <cell r="J217" t="str">
            <v>Do Thi Bich Lieu</v>
          </cell>
          <cell r="M217" t="str">
            <v>No</v>
          </cell>
          <cell r="O217" t="str">
            <v>07/Đã thanh toán 10/2023</v>
          </cell>
        </row>
        <row r="218">
          <cell r="D218">
            <v>18706</v>
          </cell>
          <cell r="E218">
            <v>10211867</v>
          </cell>
          <cell r="F218">
            <v>3711356</v>
          </cell>
          <cell r="G218">
            <v>45015.000347222223</v>
          </cell>
          <cell r="J218" t="str">
            <v>Do Thi Bich Lieu</v>
          </cell>
          <cell r="M218" t="str">
            <v>No</v>
          </cell>
          <cell r="O218" t="str">
            <v>06/Đã thanh toán 26/2023</v>
          </cell>
        </row>
        <row r="219">
          <cell r="D219">
            <v>18700</v>
          </cell>
          <cell r="E219">
            <v>28320264</v>
          </cell>
          <cell r="F219">
            <v>6016351</v>
          </cell>
          <cell r="G219">
            <v>45015.000347222223</v>
          </cell>
          <cell r="J219" t="str">
            <v>Do Thi Bich Lieu</v>
          </cell>
          <cell r="M219" t="str">
            <v>No</v>
          </cell>
          <cell r="O219" t="str">
            <v>05/Đã thanh toán 10/2023</v>
          </cell>
        </row>
        <row r="220">
          <cell r="D220">
            <v>18703</v>
          </cell>
          <cell r="E220">
            <v>20356376</v>
          </cell>
          <cell r="F220">
            <v>1038389</v>
          </cell>
          <cell r="G220">
            <v>45015.000347222223</v>
          </cell>
          <cell r="J220" t="str">
            <v>Do Thi Bich Lieu</v>
          </cell>
          <cell r="M220" t="str">
            <v>No</v>
          </cell>
          <cell r="O220" t="str">
            <v>05/Đã thanh toán 10/2023</v>
          </cell>
        </row>
        <row r="221">
          <cell r="D221">
            <v>18695</v>
          </cell>
          <cell r="E221">
            <v>15103633</v>
          </cell>
          <cell r="F221">
            <v>1038389</v>
          </cell>
          <cell r="G221">
            <v>45015.000347222223</v>
          </cell>
          <cell r="J221" t="str">
            <v>Do Thi Bich Lieu</v>
          </cell>
          <cell r="M221" t="str">
            <v>No</v>
          </cell>
          <cell r="O221" t="str">
            <v>05/Đã thanh toán 10/2023</v>
          </cell>
        </row>
        <row r="222">
          <cell r="D222">
            <v>18694</v>
          </cell>
          <cell r="E222">
            <v>18149591</v>
          </cell>
          <cell r="F222">
            <v>4234934</v>
          </cell>
          <cell r="G222">
            <v>45015.000347222223</v>
          </cell>
          <cell r="J222" t="str">
            <v>Do Thi Bich Lieu</v>
          </cell>
          <cell r="M222" t="str">
            <v>No</v>
          </cell>
          <cell r="O222" t="str">
            <v>05/Đã thanh toán 10/2023</v>
          </cell>
        </row>
        <row r="223">
          <cell r="D223">
            <v>18697</v>
          </cell>
          <cell r="E223">
            <v>15103732</v>
          </cell>
          <cell r="F223">
            <v>8144659</v>
          </cell>
          <cell r="G223">
            <v>45015.000347222223</v>
          </cell>
          <cell r="J223" t="str">
            <v>Do Thi Bich Lieu</v>
          </cell>
          <cell r="M223" t="str">
            <v>No</v>
          </cell>
          <cell r="O223" t="str">
            <v>05/Đã thanh toán 10/2023</v>
          </cell>
        </row>
        <row r="224">
          <cell r="D224">
            <v>18693</v>
          </cell>
          <cell r="E224">
            <v>11179991</v>
          </cell>
          <cell r="F224">
            <v>3230964</v>
          </cell>
          <cell r="G224">
            <v>45015.000347222223</v>
          </cell>
          <cell r="J224" t="str">
            <v>Do Thi Bich Lieu</v>
          </cell>
          <cell r="M224" t="str">
            <v>No</v>
          </cell>
          <cell r="O224" t="str">
            <v>05/Đã thanh toán 10/2023</v>
          </cell>
        </row>
        <row r="225">
          <cell r="D225">
            <v>18702</v>
          </cell>
          <cell r="E225">
            <v>20356620</v>
          </cell>
          <cell r="F225">
            <v>3973992</v>
          </cell>
          <cell r="G225">
            <v>45015.000347222223</v>
          </cell>
          <cell r="J225" t="str">
            <v>Do Thi Bich Lieu</v>
          </cell>
          <cell r="M225" t="str">
            <v>No</v>
          </cell>
          <cell r="O225" t="str">
            <v>05/Đã thanh toán 10/2023</v>
          </cell>
        </row>
        <row r="226">
          <cell r="D226">
            <v>18699</v>
          </cell>
          <cell r="E226">
            <v>17182705</v>
          </cell>
          <cell r="F226">
            <v>15080120</v>
          </cell>
          <cell r="G226">
            <v>45015.000347222223</v>
          </cell>
          <cell r="J226" t="str">
            <v>Do Thi Bich Lieu</v>
          </cell>
          <cell r="M226" t="str">
            <v>No</v>
          </cell>
          <cell r="O226" t="str">
            <v>05/Đã thanh toán 10/2023</v>
          </cell>
        </row>
        <row r="227">
          <cell r="D227">
            <v>18704</v>
          </cell>
          <cell r="E227">
            <v>16415945</v>
          </cell>
          <cell r="F227">
            <v>2076778</v>
          </cell>
          <cell r="G227">
            <v>45015.000347222223</v>
          </cell>
          <cell r="J227" t="str">
            <v>Do Thi Bich Lieu</v>
          </cell>
          <cell r="M227" t="str">
            <v>No</v>
          </cell>
          <cell r="O227" t="str">
            <v>05/Đã thanh toán 10/2023</v>
          </cell>
        </row>
        <row r="228">
          <cell r="D228">
            <v>18705</v>
          </cell>
          <cell r="E228">
            <v>10211608</v>
          </cell>
          <cell r="F228">
            <v>1038389</v>
          </cell>
          <cell r="G228">
            <v>45015.000347222223</v>
          </cell>
          <cell r="J228" t="str">
            <v>Do Thi Bich Lieu</v>
          </cell>
          <cell r="M228" t="str">
            <v>No</v>
          </cell>
          <cell r="O228" t="str">
            <v>05/Đã thanh toán 10/2023</v>
          </cell>
        </row>
        <row r="229">
          <cell r="D229">
            <v>18690</v>
          </cell>
          <cell r="E229">
            <v>50988210</v>
          </cell>
          <cell r="F229">
            <v>1038389</v>
          </cell>
          <cell r="G229">
            <v>45015.000347222223</v>
          </cell>
          <cell r="J229" t="str">
            <v>Do Thi Bich Lieu</v>
          </cell>
          <cell r="M229" t="str">
            <v>No</v>
          </cell>
          <cell r="O229" t="str">
            <v>07/Đã thanh toán 10/2023</v>
          </cell>
        </row>
        <row r="230">
          <cell r="D230">
            <v>18692</v>
          </cell>
          <cell r="E230">
            <v>11179683</v>
          </cell>
          <cell r="F230">
            <v>2757810</v>
          </cell>
          <cell r="G230">
            <v>45015.000347222223</v>
          </cell>
          <cell r="J230" t="str">
            <v>Do Thi Bich Lieu</v>
          </cell>
          <cell r="M230" t="str">
            <v>No</v>
          </cell>
          <cell r="O230" t="str">
            <v>05/Đã thanh toán 10/2023</v>
          </cell>
        </row>
        <row r="231">
          <cell r="D231">
            <v>19053</v>
          </cell>
          <cell r="E231">
            <v>90311519</v>
          </cell>
          <cell r="F231">
            <v>1038389</v>
          </cell>
          <cell r="G231">
            <v>45016.000347222223</v>
          </cell>
          <cell r="J231" t="str">
            <v>Do Thi Bich Lieu</v>
          </cell>
          <cell r="M231" t="str">
            <v>No</v>
          </cell>
          <cell r="O231" t="str">
            <v>07/Đã thanh toán 10/2023</v>
          </cell>
        </row>
        <row r="232">
          <cell r="D232">
            <v>19055</v>
          </cell>
          <cell r="E232">
            <v>14094464</v>
          </cell>
          <cell r="F232">
            <v>110400</v>
          </cell>
          <cell r="G232">
            <v>45016.000347222223</v>
          </cell>
          <cell r="J232" t="str">
            <v>Do Thi Bich Lieu</v>
          </cell>
          <cell r="M232" t="str">
            <v>No</v>
          </cell>
          <cell r="O232" t="str">
            <v>06/Đã thanh toán 26/2023</v>
          </cell>
        </row>
        <row r="233">
          <cell r="D233">
            <v>18760</v>
          </cell>
          <cell r="E233">
            <v>16419056</v>
          </cell>
          <cell r="F233">
            <v>2619452</v>
          </cell>
          <cell r="G233">
            <v>45016.000347222223</v>
          </cell>
          <cell r="J233" t="str">
            <v>Do Thi Bich Lieu</v>
          </cell>
          <cell r="M233" t="str">
            <v>No</v>
          </cell>
          <cell r="O233" t="str">
            <v>05/Đã thanh toán 10/2023</v>
          </cell>
        </row>
        <row r="234">
          <cell r="D234">
            <v>18761</v>
          </cell>
          <cell r="E234">
            <v>20358732</v>
          </cell>
          <cell r="F234">
            <v>1038389</v>
          </cell>
          <cell r="G234">
            <v>45016.000347222223</v>
          </cell>
          <cell r="J234" t="str">
            <v>Do Thi Bich Lieu</v>
          </cell>
          <cell r="M234" t="str">
            <v>No</v>
          </cell>
          <cell r="O234" t="str">
            <v>05/Đã thanh toán 10/2023</v>
          </cell>
        </row>
        <row r="235">
          <cell r="D235">
            <v>18767</v>
          </cell>
          <cell r="E235">
            <v>13237724</v>
          </cell>
          <cell r="F235">
            <v>517072</v>
          </cell>
          <cell r="G235">
            <v>45016.000347222223</v>
          </cell>
          <cell r="J235" t="str">
            <v>Do Thi Bich Lieu</v>
          </cell>
          <cell r="M235" t="str">
            <v>No</v>
          </cell>
          <cell r="O235" t="str">
            <v>05/Đã thanh toán 10/2023</v>
          </cell>
        </row>
        <row r="236">
          <cell r="D236">
            <v>18758</v>
          </cell>
          <cell r="E236">
            <v>10215276</v>
          </cell>
          <cell r="F236">
            <v>1038389</v>
          </cell>
          <cell r="G236">
            <v>45016.000347222223</v>
          </cell>
          <cell r="J236" t="str">
            <v>Do Thi Bich Lieu</v>
          </cell>
          <cell r="M236" t="str">
            <v>No</v>
          </cell>
          <cell r="O236" t="str">
            <v>05/Đã thanh toán 10/2023</v>
          </cell>
        </row>
        <row r="237">
          <cell r="D237">
            <v>18766</v>
          </cell>
          <cell r="E237">
            <v>13237335</v>
          </cell>
          <cell r="F237">
            <v>2301134</v>
          </cell>
          <cell r="G237">
            <v>45016.000347222223</v>
          </cell>
          <cell r="J237" t="str">
            <v>Do Thi Bich Lieu</v>
          </cell>
          <cell r="M237" t="str">
            <v>No</v>
          </cell>
          <cell r="O237" t="str">
            <v>05/Đã thanh toán 10/2023</v>
          </cell>
        </row>
        <row r="238">
          <cell r="D238">
            <v>18765</v>
          </cell>
          <cell r="E238">
            <v>18151455</v>
          </cell>
          <cell r="F238">
            <v>499125</v>
          </cell>
          <cell r="G238">
            <v>45016.000347222223</v>
          </cell>
          <cell r="J238" t="str">
            <v>Do Thi Bich Lieu</v>
          </cell>
          <cell r="M238" t="str">
            <v>No</v>
          </cell>
          <cell r="O238" t="str">
            <v>05/Đã thanh toán 10/2023</v>
          </cell>
        </row>
        <row r="239">
          <cell r="D239">
            <v>19054</v>
          </cell>
          <cell r="E239">
            <v>14094194</v>
          </cell>
          <cell r="F239">
            <v>2076778</v>
          </cell>
          <cell r="G239">
            <v>45016.000347222223</v>
          </cell>
          <cell r="J239" t="str">
            <v>Do Thi Bich Lieu</v>
          </cell>
          <cell r="M239" t="str">
            <v>No</v>
          </cell>
          <cell r="O239" t="str">
            <v>05/Đã thanh toán 10/2023</v>
          </cell>
        </row>
        <row r="240">
          <cell r="D240">
            <v>18763</v>
          </cell>
          <cell r="E240">
            <v>27321011</v>
          </cell>
          <cell r="F240">
            <v>4234934</v>
          </cell>
          <cell r="G240">
            <v>45016.000347222223</v>
          </cell>
          <cell r="J240" t="str">
            <v>Do Thi Bich Lieu</v>
          </cell>
          <cell r="M240" t="str">
            <v>No</v>
          </cell>
          <cell r="O240" t="str">
            <v>05/Đã thanh toán 10/2023</v>
          </cell>
        </row>
        <row r="241">
          <cell r="D241">
            <v>18759</v>
          </cell>
          <cell r="E241">
            <v>10215552</v>
          </cell>
          <cell r="F241">
            <v>3782966</v>
          </cell>
          <cell r="G241">
            <v>45016.000347222223</v>
          </cell>
          <cell r="J241" t="str">
            <v>Do Thi Bich Lieu</v>
          </cell>
          <cell r="M241" t="str">
            <v>No</v>
          </cell>
          <cell r="O241" t="str">
            <v>05/Đã thanh toán 10/2023</v>
          </cell>
        </row>
        <row r="242">
          <cell r="D242">
            <v>18762</v>
          </cell>
          <cell r="E242">
            <v>25330804</v>
          </cell>
          <cell r="F242">
            <v>2372447</v>
          </cell>
          <cell r="G242">
            <v>45016.000347222223</v>
          </cell>
          <cell r="J242" t="str">
            <v>Do Thi Bich Lieu</v>
          </cell>
          <cell r="M242" t="str">
            <v>No</v>
          </cell>
          <cell r="O242" t="str">
            <v>05/Đã thanh toán 10/2023</v>
          </cell>
        </row>
        <row r="243">
          <cell r="D243">
            <v>18764</v>
          </cell>
          <cell r="E243">
            <v>28320846</v>
          </cell>
          <cell r="F243">
            <v>1827216</v>
          </cell>
          <cell r="G243">
            <v>45016.000347222223</v>
          </cell>
          <cell r="J243" t="str">
            <v>Do Thi Bich Lieu</v>
          </cell>
          <cell r="M243" t="str">
            <v>No</v>
          </cell>
          <cell r="O243" t="str">
            <v>05/Đã thanh toán 10/2023</v>
          </cell>
        </row>
        <row r="244">
          <cell r="D244">
            <v>20183</v>
          </cell>
          <cell r="E244">
            <v>12142203</v>
          </cell>
          <cell r="F244">
            <v>6404281</v>
          </cell>
          <cell r="G244">
            <v>45022.000347222223</v>
          </cell>
          <cell r="J244" t="str">
            <v>Do Thi Bich Lieu</v>
          </cell>
          <cell r="M244" t="str">
            <v>No</v>
          </cell>
          <cell r="O244" t="str">
            <v>07/Đã thanh toán 10/2023</v>
          </cell>
        </row>
        <row r="245">
          <cell r="D245">
            <v>20186</v>
          </cell>
          <cell r="E245">
            <v>26385892</v>
          </cell>
          <cell r="F245">
            <v>4117091</v>
          </cell>
          <cell r="G245">
            <v>45022.000347222223</v>
          </cell>
          <cell r="J245" t="str">
            <v>Do Thi Bich Lieu</v>
          </cell>
          <cell r="M245" t="str">
            <v>No</v>
          </cell>
          <cell r="O245" t="str">
            <v>05/Đã thanh toán 10/2023</v>
          </cell>
        </row>
        <row r="246">
          <cell r="D246">
            <v>20180</v>
          </cell>
          <cell r="E246">
            <v>17186942</v>
          </cell>
          <cell r="F246">
            <v>3663551</v>
          </cell>
          <cell r="G246">
            <v>45022.000347222223</v>
          </cell>
          <cell r="J246" t="str">
            <v>Do Thi Bich Lieu</v>
          </cell>
          <cell r="M246" t="str">
            <v>No</v>
          </cell>
          <cell r="O246" t="str">
            <v>05/Đã thanh toán 10/2023</v>
          </cell>
        </row>
        <row r="247">
          <cell r="D247">
            <v>20178</v>
          </cell>
          <cell r="E247">
            <v>15106479</v>
          </cell>
          <cell r="F247">
            <v>1958820</v>
          </cell>
          <cell r="G247">
            <v>45022.000347222223</v>
          </cell>
          <cell r="J247" t="str">
            <v>Do Thi Bich Lieu</v>
          </cell>
          <cell r="M247" t="str">
            <v>No</v>
          </cell>
          <cell r="O247" t="str">
            <v>05/Đã thanh toán 10/2023</v>
          </cell>
        </row>
        <row r="248">
          <cell r="D248">
            <v>20185</v>
          </cell>
          <cell r="E248">
            <v>13240965</v>
          </cell>
          <cell r="F248">
            <v>3841090</v>
          </cell>
          <cell r="G248">
            <v>45022.000347222223</v>
          </cell>
          <cell r="J248" t="str">
            <v>Do Thi Bich Lieu</v>
          </cell>
          <cell r="M248" t="str">
            <v>No</v>
          </cell>
          <cell r="O248" t="str">
            <v>05/Đã thanh toán 10/2023</v>
          </cell>
        </row>
        <row r="249">
          <cell r="D249">
            <v>20179</v>
          </cell>
          <cell r="E249">
            <v>22334926</v>
          </cell>
          <cell r="F249">
            <v>4009159</v>
          </cell>
          <cell r="G249">
            <v>45022.000347222223</v>
          </cell>
          <cell r="J249" t="str">
            <v>Do Thi Bich Lieu</v>
          </cell>
          <cell r="M249" t="str">
            <v>No</v>
          </cell>
          <cell r="O249" t="str">
            <v>05/Đã thanh toán 10/2023</v>
          </cell>
        </row>
        <row r="250">
          <cell r="D250">
            <v>20177</v>
          </cell>
          <cell r="E250">
            <v>19381406</v>
          </cell>
          <cell r="F250">
            <v>1221638</v>
          </cell>
          <cell r="G250">
            <v>45022.000347222223</v>
          </cell>
          <cell r="J250" t="str">
            <v>Do Thi Bich Lieu</v>
          </cell>
          <cell r="M250" t="str">
            <v>No</v>
          </cell>
          <cell r="O250" t="str">
            <v>05/Đã thanh toán 10/2023</v>
          </cell>
        </row>
        <row r="251">
          <cell r="D251">
            <v>20184</v>
          </cell>
          <cell r="E251">
            <v>13240084</v>
          </cell>
          <cell r="F251">
            <v>3888247</v>
          </cell>
          <cell r="G251">
            <v>45022.000347222223</v>
          </cell>
          <cell r="J251" t="str">
            <v>Do Thi Bich Lieu</v>
          </cell>
          <cell r="M251" t="str">
            <v>No</v>
          </cell>
          <cell r="O251" t="str">
            <v>05/Đã thanh toán 10/2023</v>
          </cell>
        </row>
        <row r="252">
          <cell r="D252">
            <v>20181</v>
          </cell>
          <cell r="E252">
            <v>11183065</v>
          </cell>
          <cell r="F252">
            <v>4234934</v>
          </cell>
          <cell r="G252">
            <v>45022.000347222223</v>
          </cell>
          <cell r="J252" t="str">
            <v>Do Thi Bich Lieu</v>
          </cell>
          <cell r="M252" t="str">
            <v>No</v>
          </cell>
          <cell r="O252" t="str">
            <v>05/Đã thanh toán 10/2023</v>
          </cell>
        </row>
        <row r="253">
          <cell r="D253">
            <v>20182</v>
          </cell>
          <cell r="E253">
            <v>12141800</v>
          </cell>
          <cell r="F253">
            <v>1954612</v>
          </cell>
          <cell r="G253">
            <v>45022.000347222223</v>
          </cell>
          <cell r="J253" t="str">
            <v>Do Thi Bich Lieu</v>
          </cell>
          <cell r="M253" t="str">
            <v>No</v>
          </cell>
          <cell r="O253" t="str">
            <v>07/Đã thanh toán 10/2023</v>
          </cell>
        </row>
        <row r="254">
          <cell r="D254">
            <v>20481</v>
          </cell>
          <cell r="E254">
            <v>24304654</v>
          </cell>
          <cell r="F254">
            <v>977306</v>
          </cell>
          <cell r="G254">
            <v>45024.000347222223</v>
          </cell>
          <cell r="J254" t="str">
            <v>Do Thi Bich Lieu</v>
          </cell>
          <cell r="M254" t="str">
            <v>No</v>
          </cell>
          <cell r="O254" t="str">
            <v>07/Đã thanh toán 10/2023</v>
          </cell>
        </row>
        <row r="255">
          <cell r="D255">
            <v>20483</v>
          </cell>
          <cell r="E255">
            <v>20361443</v>
          </cell>
          <cell r="F255">
            <v>977306</v>
          </cell>
          <cell r="G255">
            <v>45024.000347222223</v>
          </cell>
          <cell r="J255" t="str">
            <v>Do Thi Bich Lieu</v>
          </cell>
          <cell r="M255" t="str">
            <v>No</v>
          </cell>
          <cell r="O255" t="str">
            <v>07/Đã thanh toán 10/2023</v>
          </cell>
        </row>
        <row r="256">
          <cell r="D256">
            <v>20484</v>
          </cell>
          <cell r="E256">
            <v>22335483</v>
          </cell>
          <cell r="F256">
            <v>3025605</v>
          </cell>
          <cell r="G256">
            <v>45024.000347222223</v>
          </cell>
          <cell r="J256" t="str">
            <v>Do Thi Bich Lieu</v>
          </cell>
          <cell r="M256" t="str">
            <v>No</v>
          </cell>
          <cell r="O256" t="str">
            <v>06/Đã thanh toán 26/2023</v>
          </cell>
        </row>
        <row r="257">
          <cell r="D257">
            <v>20482</v>
          </cell>
          <cell r="E257">
            <v>27324142</v>
          </cell>
          <cell r="F257">
            <v>1476431</v>
          </cell>
          <cell r="G257">
            <v>45024.000347222223</v>
          </cell>
          <cell r="J257" t="str">
            <v>Do Thi Bich Lieu</v>
          </cell>
          <cell r="M257" t="str">
            <v>No</v>
          </cell>
          <cell r="O257" t="str">
            <v>07/Đã thanh toán 10/2023</v>
          </cell>
        </row>
        <row r="258">
          <cell r="D258">
            <v>20479</v>
          </cell>
          <cell r="E258">
            <v>50989153</v>
          </cell>
          <cell r="F258">
            <v>977306</v>
          </cell>
          <cell r="G258">
            <v>45024.000347222223</v>
          </cell>
          <cell r="J258" t="str">
            <v>Do Thi Bich Lieu</v>
          </cell>
          <cell r="M258" t="str">
            <v>No</v>
          </cell>
          <cell r="O258" t="str">
            <v>07/Đã thanh toán 10/2023</v>
          </cell>
        </row>
        <row r="259">
          <cell r="D259">
            <v>20498</v>
          </cell>
          <cell r="E259">
            <v>10219221</v>
          </cell>
          <cell r="F259">
            <v>5456902</v>
          </cell>
          <cell r="G259">
            <v>45024.000347222223</v>
          </cell>
          <cell r="J259" t="str">
            <v>Do Thi Bich Lieu</v>
          </cell>
          <cell r="M259" t="str">
            <v>No</v>
          </cell>
          <cell r="O259" t="str">
            <v>07/Đã thanh toán 10/2023</v>
          </cell>
        </row>
        <row r="260">
          <cell r="D260">
            <v>20499</v>
          </cell>
          <cell r="E260">
            <v>10216418</v>
          </cell>
          <cell r="F260">
            <v>499125</v>
          </cell>
          <cell r="G260">
            <v>45024.000347222223</v>
          </cell>
          <cell r="J260" t="str">
            <v>Do Thi Bich Lieu</v>
          </cell>
          <cell r="M260" t="str">
            <v>No</v>
          </cell>
          <cell r="O260" t="str">
            <v>06/Đã thanh toán 26/2023</v>
          </cell>
        </row>
        <row r="261">
          <cell r="D261">
            <v>22039</v>
          </cell>
          <cell r="E261">
            <v>24306056</v>
          </cell>
          <cell r="F261">
            <v>1615482</v>
          </cell>
          <cell r="G261">
            <v>45029.000347222223</v>
          </cell>
          <cell r="J261" t="str">
            <v>Do Thi Bich Lieu</v>
          </cell>
          <cell r="M261" t="str">
            <v>No</v>
          </cell>
          <cell r="O261" t="str">
            <v>06/Đã thanh toán 26/2023</v>
          </cell>
        </row>
        <row r="262">
          <cell r="D262">
            <v>22038</v>
          </cell>
          <cell r="E262">
            <v>22337327</v>
          </cell>
          <cell r="F262">
            <v>598950</v>
          </cell>
          <cell r="G262">
            <v>45029.000347222223</v>
          </cell>
          <cell r="J262" t="str">
            <v>Do Thi Bich Lieu</v>
          </cell>
          <cell r="M262" t="str">
            <v>No</v>
          </cell>
          <cell r="O262" t="str">
            <v>06/Đã thanh toán 26/2023</v>
          </cell>
        </row>
        <row r="263">
          <cell r="D263">
            <v>22037</v>
          </cell>
          <cell r="E263">
            <v>20362920</v>
          </cell>
          <cell r="F263">
            <v>3118577</v>
          </cell>
          <cell r="G263">
            <v>45029.000347222223</v>
          </cell>
          <cell r="J263" t="str">
            <v>Do Thi Bich Lieu</v>
          </cell>
          <cell r="M263" t="str">
            <v>No</v>
          </cell>
          <cell r="O263" t="str">
            <v>06/Đã thanh toán 26/2023</v>
          </cell>
        </row>
        <row r="264">
          <cell r="D264">
            <v>22041</v>
          </cell>
          <cell r="E264">
            <v>11186045</v>
          </cell>
          <cell r="F264">
            <v>5238794</v>
          </cell>
          <cell r="G264">
            <v>45029.000347222223</v>
          </cell>
          <cell r="J264" t="str">
            <v>Do Thi Bich Lieu</v>
          </cell>
          <cell r="M264" t="str">
            <v>No</v>
          </cell>
          <cell r="O264" t="str">
            <v>06/Đã thanh toán 26/2023</v>
          </cell>
        </row>
        <row r="265">
          <cell r="D265">
            <v>22042</v>
          </cell>
          <cell r="E265">
            <v>12145211</v>
          </cell>
          <cell r="F265">
            <v>21208644</v>
          </cell>
          <cell r="G265">
            <v>45029.000347222223</v>
          </cell>
          <cell r="J265" t="str">
            <v>Do Thi Bich Lieu</v>
          </cell>
          <cell r="M265" t="str">
            <v>No</v>
          </cell>
          <cell r="O265" t="str">
            <v>06/Đã thanh toán 26/2023</v>
          </cell>
        </row>
        <row r="266">
          <cell r="D266">
            <v>22032</v>
          </cell>
          <cell r="E266">
            <v>16421862</v>
          </cell>
          <cell r="F266">
            <v>5329058</v>
          </cell>
          <cell r="G266">
            <v>45029.000347222223</v>
          </cell>
          <cell r="J266" t="str">
            <v>Do Thi Bich Lieu</v>
          </cell>
          <cell r="M266" t="str">
            <v>No</v>
          </cell>
          <cell r="O266" t="str">
            <v>07/Đã thanh toán 10/2023</v>
          </cell>
        </row>
        <row r="267">
          <cell r="D267">
            <v>22033</v>
          </cell>
          <cell r="E267">
            <v>11185117</v>
          </cell>
          <cell r="F267">
            <v>7818448</v>
          </cell>
          <cell r="G267">
            <v>45029.000347222223</v>
          </cell>
          <cell r="J267" t="str">
            <v>Do Thi Bich Lieu</v>
          </cell>
          <cell r="M267" t="str">
            <v>No</v>
          </cell>
          <cell r="O267" t="str">
            <v>06/Đã thanh toán 26/2023</v>
          </cell>
        </row>
        <row r="268">
          <cell r="D268">
            <v>22036</v>
          </cell>
          <cell r="E268">
            <v>16423557</v>
          </cell>
          <cell r="F268">
            <v>1142910</v>
          </cell>
          <cell r="G268">
            <v>45029.000347222223</v>
          </cell>
          <cell r="J268" t="str">
            <v>Do Thi Bich Lieu</v>
          </cell>
          <cell r="M268" t="str">
            <v>No</v>
          </cell>
          <cell r="O268" t="str">
            <v>06/Đã thanh toán 26/2023</v>
          </cell>
        </row>
        <row r="269">
          <cell r="D269">
            <v>22040</v>
          </cell>
          <cell r="E269">
            <v>12144845</v>
          </cell>
          <cell r="F269">
            <v>2931918</v>
          </cell>
          <cell r="G269">
            <v>45029.000347222223</v>
          </cell>
          <cell r="J269" t="str">
            <v>Do Thi Bich Lieu</v>
          </cell>
          <cell r="M269" t="str">
            <v>No</v>
          </cell>
          <cell r="O269" t="str">
            <v>06/Đã thanh toán 26/2023</v>
          </cell>
        </row>
        <row r="270">
          <cell r="D270">
            <v>22046</v>
          </cell>
          <cell r="E270">
            <v>14096121</v>
          </cell>
          <cell r="F270">
            <v>3775314</v>
          </cell>
          <cell r="G270">
            <v>45029.000347222223</v>
          </cell>
          <cell r="J270" t="str">
            <v>Do Thi Bich Lieu</v>
          </cell>
          <cell r="M270" t="str">
            <v>No</v>
          </cell>
          <cell r="O270" t="str">
            <v>06/Đã thanh toán 26/2023</v>
          </cell>
        </row>
        <row r="271">
          <cell r="D271">
            <v>22045</v>
          </cell>
          <cell r="E271">
            <v>13242151</v>
          </cell>
          <cell r="F271">
            <v>4806984</v>
          </cell>
          <cell r="G271">
            <v>45029.000347222223</v>
          </cell>
          <cell r="J271" t="str">
            <v>Do Thi Bich Lieu</v>
          </cell>
          <cell r="M271" t="str">
            <v>No</v>
          </cell>
          <cell r="O271" t="str">
            <v>06/Đã thanh toán 26/2023</v>
          </cell>
        </row>
        <row r="272">
          <cell r="D272">
            <v>22034</v>
          </cell>
          <cell r="E272">
            <v>18155630</v>
          </cell>
          <cell r="F272">
            <v>2931918</v>
          </cell>
          <cell r="G272">
            <v>45029.000347222223</v>
          </cell>
          <cell r="J272" t="str">
            <v>Do Thi Bich Lieu</v>
          </cell>
          <cell r="M272" t="str">
            <v>No</v>
          </cell>
          <cell r="O272" t="str">
            <v>06/Đã thanh toán 26/2023</v>
          </cell>
        </row>
        <row r="273">
          <cell r="D273">
            <v>22184</v>
          </cell>
          <cell r="E273">
            <v>24306895</v>
          </cell>
          <cell r="F273">
            <v>1958825</v>
          </cell>
          <cell r="G273">
            <v>45030.000347222223</v>
          </cell>
          <cell r="J273" t="str">
            <v>Do Thi Bich Lieu</v>
          </cell>
          <cell r="M273" t="str">
            <v>No</v>
          </cell>
          <cell r="O273" t="str">
            <v>05/Đã thanh toán 24/2023</v>
          </cell>
        </row>
        <row r="274">
          <cell r="D274">
            <v>22183</v>
          </cell>
          <cell r="E274">
            <v>22338310</v>
          </cell>
          <cell r="F274">
            <v>977306</v>
          </cell>
          <cell r="G274">
            <v>45030.000347222223</v>
          </cell>
          <cell r="J274" t="str">
            <v>Do Thi Bich Lieu</v>
          </cell>
          <cell r="M274" t="str">
            <v>No</v>
          </cell>
          <cell r="O274" t="str">
            <v>05/Đã thanh toán 24/2023</v>
          </cell>
        </row>
        <row r="275">
          <cell r="D275">
            <v>22181</v>
          </cell>
          <cell r="E275">
            <v>17190462</v>
          </cell>
          <cell r="F275">
            <v>4646323</v>
          </cell>
          <cell r="G275">
            <v>45030.000347222223</v>
          </cell>
          <cell r="J275" t="str">
            <v>Do Thi Bich Lieu</v>
          </cell>
          <cell r="M275" t="str">
            <v>No</v>
          </cell>
          <cell r="O275" t="str">
            <v>05/Đã thanh toán 24/2023</v>
          </cell>
        </row>
        <row r="276">
          <cell r="D276">
            <v>22182</v>
          </cell>
          <cell r="E276">
            <v>22337887</v>
          </cell>
          <cell r="F276">
            <v>1308514</v>
          </cell>
          <cell r="G276">
            <v>45030.000347222223</v>
          </cell>
          <cell r="J276" t="str">
            <v>Do Thi Bich Lieu</v>
          </cell>
          <cell r="M276" t="str">
            <v>No</v>
          </cell>
          <cell r="O276" t="str">
            <v>05/Đã thanh toán 24/2023</v>
          </cell>
        </row>
        <row r="277">
          <cell r="D277">
            <v>22186</v>
          </cell>
          <cell r="E277">
            <v>27326618</v>
          </cell>
          <cell r="F277">
            <v>552013</v>
          </cell>
          <cell r="G277">
            <v>45030.000347222223</v>
          </cell>
          <cell r="J277" t="str">
            <v>Do Thi Bich Lieu</v>
          </cell>
          <cell r="M277" t="str">
            <v>No</v>
          </cell>
          <cell r="O277" t="str">
            <v>05/Đã thanh toán 24/2023</v>
          </cell>
        </row>
        <row r="278">
          <cell r="D278">
            <v>22187</v>
          </cell>
          <cell r="E278">
            <v>28326076</v>
          </cell>
          <cell r="F278">
            <v>3570094</v>
          </cell>
          <cell r="G278">
            <v>45030.000347222223</v>
          </cell>
          <cell r="J278" t="str">
            <v>Do Thi Bich Lieu</v>
          </cell>
          <cell r="M278" t="str">
            <v>No</v>
          </cell>
          <cell r="O278" t="str">
            <v>05/Đã thanh toán 24/2023</v>
          </cell>
        </row>
        <row r="279">
          <cell r="D279">
            <v>22180</v>
          </cell>
          <cell r="E279">
            <v>15110161</v>
          </cell>
          <cell r="F279">
            <v>977306</v>
          </cell>
          <cell r="G279">
            <v>45030.000347222223</v>
          </cell>
          <cell r="J279" t="str">
            <v>Do Thi Bich Lieu</v>
          </cell>
          <cell r="M279" t="str">
            <v>No</v>
          </cell>
          <cell r="O279" t="str">
            <v>05/Đã thanh toán 24/2023</v>
          </cell>
        </row>
        <row r="280">
          <cell r="D280">
            <v>23407</v>
          </cell>
          <cell r="E280">
            <v>10222868</v>
          </cell>
          <cell r="F280">
            <v>3144801</v>
          </cell>
          <cell r="G280">
            <v>45036.000347222223</v>
          </cell>
          <cell r="J280" t="str">
            <v>Do Thi Bich Lieu</v>
          </cell>
          <cell r="M280" t="str">
            <v>No</v>
          </cell>
          <cell r="O280" t="str">
            <v>05/Đã thanh toán 24/2023</v>
          </cell>
        </row>
        <row r="281">
          <cell r="D281">
            <v>23405</v>
          </cell>
          <cell r="E281">
            <v>19385051</v>
          </cell>
          <cell r="F281">
            <v>5697159</v>
          </cell>
          <cell r="G281">
            <v>45036.000347222223</v>
          </cell>
          <cell r="J281" t="str">
            <v>Do Thi Bich Lieu</v>
          </cell>
          <cell r="M281" t="str">
            <v>No</v>
          </cell>
          <cell r="O281" t="str">
            <v>05/Đã thanh toán 24/2023</v>
          </cell>
        </row>
        <row r="282">
          <cell r="D282">
            <v>23416</v>
          </cell>
          <cell r="E282">
            <v>15111840</v>
          </cell>
          <cell r="F282">
            <v>977306</v>
          </cell>
          <cell r="G282">
            <v>45036.000347222223</v>
          </cell>
          <cell r="J282" t="str">
            <v>Do Thi Bich Lieu</v>
          </cell>
          <cell r="M282" t="str">
            <v>No</v>
          </cell>
          <cell r="O282" t="str">
            <v>05/Đã thanh toán 24/2023</v>
          </cell>
        </row>
        <row r="283">
          <cell r="D283">
            <v>23417</v>
          </cell>
          <cell r="E283">
            <v>22339889</v>
          </cell>
          <cell r="F283">
            <v>2336400</v>
          </cell>
          <cell r="G283">
            <v>45036.000347222223</v>
          </cell>
          <cell r="J283" t="str">
            <v>Do Thi Bich Lieu</v>
          </cell>
          <cell r="M283" t="str">
            <v>No</v>
          </cell>
          <cell r="O283" t="str">
            <v>05/Đã thanh toán 24/2023</v>
          </cell>
        </row>
        <row r="284">
          <cell r="D284">
            <v>23420</v>
          </cell>
          <cell r="E284">
            <v>90314340</v>
          </cell>
          <cell r="F284">
            <v>807741</v>
          </cell>
          <cell r="G284">
            <v>45036.000347222223</v>
          </cell>
          <cell r="J284" t="str">
            <v>Do Thi Bich Lieu</v>
          </cell>
          <cell r="M284" t="str">
            <v>No</v>
          </cell>
          <cell r="O284" t="str">
            <v>05/Đã thanh toán 24/2023</v>
          </cell>
        </row>
        <row r="285">
          <cell r="D285">
            <v>23421</v>
          </cell>
          <cell r="E285">
            <v>26386858</v>
          </cell>
          <cell r="F285">
            <v>2586309</v>
          </cell>
          <cell r="G285">
            <v>45036.000347222223</v>
          </cell>
          <cell r="J285" t="str">
            <v>Do Thi Bich Lieu</v>
          </cell>
          <cell r="M285" t="str">
            <v>No</v>
          </cell>
          <cell r="O285" t="str">
            <v>05/Đã thanh toán 24/2023</v>
          </cell>
        </row>
        <row r="286">
          <cell r="D286">
            <v>23425</v>
          </cell>
          <cell r="E286">
            <v>90317029</v>
          </cell>
          <cell r="F286">
            <v>977306</v>
          </cell>
          <cell r="G286">
            <v>45036.000347222223</v>
          </cell>
          <cell r="J286" t="str">
            <v>Do Thi Bich Lieu</v>
          </cell>
          <cell r="M286" t="str">
            <v>No</v>
          </cell>
          <cell r="O286" t="str">
            <v>05/Đã thanh toán 24/2023</v>
          </cell>
        </row>
        <row r="287">
          <cell r="D287">
            <v>23415</v>
          </cell>
          <cell r="E287">
            <v>16426394</v>
          </cell>
          <cell r="F287">
            <v>3795915</v>
          </cell>
          <cell r="G287">
            <v>45036.000347222223</v>
          </cell>
          <cell r="J287" t="str">
            <v>Do Thi Bich Lieu</v>
          </cell>
          <cell r="M287" t="str">
            <v>No</v>
          </cell>
          <cell r="O287" t="str">
            <v>06/Đã thanh toán 12/2023</v>
          </cell>
        </row>
        <row r="288">
          <cell r="D288">
            <v>23413</v>
          </cell>
          <cell r="E288">
            <v>23213768</v>
          </cell>
          <cell r="F288">
            <v>1615482</v>
          </cell>
          <cell r="G288">
            <v>45036.000347222223</v>
          </cell>
          <cell r="J288" t="str">
            <v>Do Thi Bich Lieu</v>
          </cell>
          <cell r="M288" t="str">
            <v>No</v>
          </cell>
          <cell r="O288" t="str">
            <v>06/Đã thanh toán 12/2023</v>
          </cell>
        </row>
        <row r="289">
          <cell r="D289">
            <v>23404</v>
          </cell>
          <cell r="E289">
            <v>16423396</v>
          </cell>
          <cell r="F289">
            <v>1792468</v>
          </cell>
          <cell r="G289">
            <v>45036.000347222223</v>
          </cell>
          <cell r="J289" t="str">
            <v>Do Thi Bich Lieu</v>
          </cell>
          <cell r="M289" t="str">
            <v>No</v>
          </cell>
          <cell r="O289" t="str">
            <v>07/Đã thanh toán 10/2023</v>
          </cell>
        </row>
        <row r="290">
          <cell r="D290">
            <v>23424</v>
          </cell>
          <cell r="E290">
            <v>13245693</v>
          </cell>
          <cell r="F290">
            <v>3909224</v>
          </cell>
          <cell r="G290">
            <v>45036.000347222223</v>
          </cell>
          <cell r="J290" t="str">
            <v>Do Thi Bich Lieu</v>
          </cell>
          <cell r="M290" t="str">
            <v>No</v>
          </cell>
          <cell r="O290" t="str">
            <v>05/Đã thanh toán 24/2023</v>
          </cell>
        </row>
        <row r="291">
          <cell r="D291">
            <v>23414</v>
          </cell>
          <cell r="E291">
            <v>20365332</v>
          </cell>
          <cell r="F291">
            <v>5728125</v>
          </cell>
          <cell r="G291">
            <v>45036.000347222223</v>
          </cell>
          <cell r="J291" t="str">
            <v>Do Thi Bich Lieu</v>
          </cell>
          <cell r="M291" t="str">
            <v>No</v>
          </cell>
          <cell r="O291" t="str">
            <v>05/Đã thanh toán 24/2023</v>
          </cell>
        </row>
        <row r="292">
          <cell r="D292">
            <v>23580</v>
          </cell>
          <cell r="E292">
            <v>12148286</v>
          </cell>
          <cell r="F292">
            <v>7836360</v>
          </cell>
          <cell r="G292">
            <v>45040.000347222223</v>
          </cell>
          <cell r="J292" t="str">
            <v>Do Thi Bich Lieu</v>
          </cell>
          <cell r="M292" t="str">
            <v>No</v>
          </cell>
          <cell r="O292" t="str">
            <v>06/Đã thanh toán 12/2023</v>
          </cell>
        </row>
        <row r="293">
          <cell r="D293">
            <v>23598</v>
          </cell>
          <cell r="E293">
            <v>17194754</v>
          </cell>
          <cell r="F293">
            <v>6230400</v>
          </cell>
          <cell r="G293">
            <v>45040.000347222223</v>
          </cell>
          <cell r="J293" t="str">
            <v>Do Thi Bich Lieu</v>
          </cell>
          <cell r="M293" t="str">
            <v>No</v>
          </cell>
          <cell r="O293" t="str">
            <v>06/Đã thanh toán 12/2023</v>
          </cell>
        </row>
        <row r="294">
          <cell r="D294">
            <v>23590</v>
          </cell>
          <cell r="E294">
            <v>19389026</v>
          </cell>
          <cell r="F294">
            <v>517072</v>
          </cell>
          <cell r="G294">
            <v>45040.000347222223</v>
          </cell>
          <cell r="J294" t="str">
            <v>Do Thi Bich Lieu</v>
          </cell>
          <cell r="M294" t="str">
            <v>No</v>
          </cell>
          <cell r="O294" t="str">
            <v>06/Đã thanh toán 12/2023</v>
          </cell>
        </row>
        <row r="295">
          <cell r="D295">
            <v>23597</v>
          </cell>
          <cell r="E295">
            <v>25338724</v>
          </cell>
          <cell r="F295">
            <v>3296310</v>
          </cell>
          <cell r="G295">
            <v>45040.000347222223</v>
          </cell>
          <cell r="J295" t="str">
            <v>Do Thi Bich Lieu</v>
          </cell>
          <cell r="M295" t="str">
            <v>No</v>
          </cell>
          <cell r="O295" t="str">
            <v>06/Đã thanh toán 12/2023</v>
          </cell>
        </row>
        <row r="296">
          <cell r="D296">
            <v>23585</v>
          </cell>
          <cell r="E296">
            <v>12149515</v>
          </cell>
          <cell r="F296">
            <v>3115200</v>
          </cell>
          <cell r="G296">
            <v>45040.000347222223</v>
          </cell>
          <cell r="J296" t="str">
            <v>Do Thi Bich Lieu</v>
          </cell>
          <cell r="M296" t="str">
            <v>No</v>
          </cell>
          <cell r="O296" t="str">
            <v>06/Đã thanh toán 12/2023</v>
          </cell>
        </row>
        <row r="297">
          <cell r="D297">
            <v>23582</v>
          </cell>
          <cell r="E297">
            <v>11190337</v>
          </cell>
          <cell r="F297">
            <v>3894000</v>
          </cell>
          <cell r="G297">
            <v>45040.000347222223</v>
          </cell>
          <cell r="J297" t="str">
            <v>Do Thi Bich Lieu</v>
          </cell>
          <cell r="M297" t="str">
            <v>No</v>
          </cell>
          <cell r="O297" t="str">
            <v>06/Đã thanh toán 12/2023</v>
          </cell>
        </row>
        <row r="298">
          <cell r="D298">
            <v>23592</v>
          </cell>
          <cell r="E298">
            <v>17193595</v>
          </cell>
          <cell r="F298">
            <v>2837120</v>
          </cell>
          <cell r="G298">
            <v>45040.000347222223</v>
          </cell>
          <cell r="J298" t="str">
            <v>Do Thi Bich Lieu</v>
          </cell>
          <cell r="M298" t="str">
            <v>No</v>
          </cell>
          <cell r="O298" t="str">
            <v>06/Đã thanh toán 12/2023</v>
          </cell>
        </row>
        <row r="299">
          <cell r="D299">
            <v>23595</v>
          </cell>
          <cell r="E299">
            <v>22340375</v>
          </cell>
          <cell r="F299">
            <v>2837120</v>
          </cell>
          <cell r="G299">
            <v>45040.000347222223</v>
          </cell>
          <cell r="J299" t="str">
            <v>Do Thi Bich Lieu</v>
          </cell>
          <cell r="M299" t="str">
            <v>No</v>
          </cell>
          <cell r="O299" t="str">
            <v>06/Đã thanh toán 12/2023</v>
          </cell>
        </row>
        <row r="300">
          <cell r="D300">
            <v>23599</v>
          </cell>
          <cell r="E300">
            <v>28329414</v>
          </cell>
          <cell r="F300">
            <v>1557600</v>
          </cell>
          <cell r="G300">
            <v>45040.000347222223</v>
          </cell>
          <cell r="J300" t="str">
            <v>Do Thi Bich Lieu</v>
          </cell>
          <cell r="M300" t="str">
            <v>No</v>
          </cell>
          <cell r="O300" t="str">
            <v>06/Đã thanh toán 12/2023</v>
          </cell>
        </row>
        <row r="301">
          <cell r="D301">
            <v>23596</v>
          </cell>
          <cell r="E301">
            <v>27328673</v>
          </cell>
          <cell r="F301">
            <v>1335015</v>
          </cell>
          <cell r="G301">
            <v>45040.000347222223</v>
          </cell>
          <cell r="J301" t="str">
            <v>Do Thi Bich Lieu</v>
          </cell>
          <cell r="M301" t="str">
            <v>No</v>
          </cell>
          <cell r="O301" t="str">
            <v>06/Đã thanh toán 12/2023</v>
          </cell>
        </row>
        <row r="302">
          <cell r="D302">
            <v>23593</v>
          </cell>
          <cell r="E302">
            <v>20366260</v>
          </cell>
          <cell r="F302">
            <v>4058758</v>
          </cell>
          <cell r="G302">
            <v>45040.000347222223</v>
          </cell>
          <cell r="J302" t="str">
            <v>Do Thi Bich Lieu</v>
          </cell>
          <cell r="M302" t="str">
            <v>No</v>
          </cell>
          <cell r="O302" t="str">
            <v>06/Đã thanh toán 12/2023</v>
          </cell>
        </row>
        <row r="303">
          <cell r="D303">
            <v>23589</v>
          </cell>
          <cell r="E303">
            <v>19389013</v>
          </cell>
          <cell r="F303">
            <v>8544476</v>
          </cell>
          <cell r="G303">
            <v>45040.000347222223</v>
          </cell>
          <cell r="J303" t="str">
            <v>Do Thi Bich Lieu</v>
          </cell>
          <cell r="M303" t="str">
            <v>No</v>
          </cell>
          <cell r="O303" t="str">
            <v>06/Đã thanh toán 12/2023</v>
          </cell>
        </row>
        <row r="304">
          <cell r="D304">
            <v>23577</v>
          </cell>
          <cell r="E304">
            <v>10224313</v>
          </cell>
          <cell r="F304">
            <v>2443276</v>
          </cell>
          <cell r="G304">
            <v>45040.000347222223</v>
          </cell>
          <cell r="J304" t="str">
            <v>Do Thi Bich Lieu</v>
          </cell>
          <cell r="M304" t="str">
            <v>No</v>
          </cell>
          <cell r="O304" t="str">
            <v>05/Đã thanh toán 24/2023</v>
          </cell>
        </row>
        <row r="305">
          <cell r="D305">
            <v>23588</v>
          </cell>
          <cell r="E305">
            <v>19387758</v>
          </cell>
          <cell r="F305">
            <v>499125</v>
          </cell>
          <cell r="G305">
            <v>45040.000347222223</v>
          </cell>
          <cell r="J305" t="str">
            <v>Do Thi Bich Lieu</v>
          </cell>
          <cell r="M305" t="str">
            <v>No</v>
          </cell>
          <cell r="O305" t="str">
            <v>05/Đã thanh toán 24/2023</v>
          </cell>
        </row>
        <row r="306">
          <cell r="D306">
            <v>23578</v>
          </cell>
          <cell r="E306">
            <v>10226536</v>
          </cell>
          <cell r="F306">
            <v>9624522</v>
          </cell>
          <cell r="G306">
            <v>45040.000347222223</v>
          </cell>
          <cell r="J306" t="str">
            <v>Do Thi Bich Lieu</v>
          </cell>
          <cell r="M306" t="str">
            <v>No</v>
          </cell>
          <cell r="O306" t="str">
            <v>06/Đã thanh toán 12/2023</v>
          </cell>
        </row>
        <row r="307">
          <cell r="D307">
            <v>23581</v>
          </cell>
          <cell r="E307">
            <v>50989971</v>
          </cell>
          <cell r="F307">
            <v>1221638</v>
          </cell>
          <cell r="G307">
            <v>45040.000347222223</v>
          </cell>
          <cell r="J307" t="str">
            <v>Do Thi Bich Lieu</v>
          </cell>
          <cell r="M307" t="str">
            <v>No</v>
          </cell>
          <cell r="O307" t="str">
            <v>05/Đã thanh toán 24/2023</v>
          </cell>
        </row>
        <row r="308">
          <cell r="D308">
            <v>23594</v>
          </cell>
          <cell r="E308">
            <v>20366805</v>
          </cell>
          <cell r="F308">
            <v>1557600</v>
          </cell>
          <cell r="G308">
            <v>45040.000347222223</v>
          </cell>
          <cell r="J308" t="str">
            <v>Do Thi Bich Lieu</v>
          </cell>
          <cell r="M308" t="str">
            <v>No</v>
          </cell>
          <cell r="O308" t="str">
            <v>06/Đã thanh toán 12/2023</v>
          </cell>
        </row>
        <row r="309">
          <cell r="D309">
            <v>23587</v>
          </cell>
          <cell r="E309">
            <v>19386785</v>
          </cell>
          <cell r="F309">
            <v>977306</v>
          </cell>
          <cell r="G309">
            <v>45040.000347222223</v>
          </cell>
          <cell r="J309" t="str">
            <v>Do Thi Bich Lieu</v>
          </cell>
          <cell r="M309" t="str">
            <v>No</v>
          </cell>
          <cell r="O309" t="str">
            <v>05/Đã thanh toán 24/2023</v>
          </cell>
        </row>
        <row r="310">
          <cell r="D310">
            <v>23586</v>
          </cell>
          <cell r="E310">
            <v>19386653</v>
          </cell>
          <cell r="F310">
            <v>897503</v>
          </cell>
          <cell r="G310">
            <v>45040.000347222223</v>
          </cell>
          <cell r="J310" t="str">
            <v>Do Thi Bich Lieu</v>
          </cell>
          <cell r="M310" t="str">
            <v>No</v>
          </cell>
          <cell r="O310" t="str">
            <v>05/Đã thanh toán 24/2023</v>
          </cell>
        </row>
        <row r="311">
          <cell r="D311">
            <v>23591</v>
          </cell>
          <cell r="E311">
            <v>16427460</v>
          </cell>
          <cell r="F311">
            <v>5446000</v>
          </cell>
          <cell r="G311">
            <v>45040.000347222223</v>
          </cell>
          <cell r="J311" t="str">
            <v>Do Thi Bich Lieu</v>
          </cell>
          <cell r="M311" t="str">
            <v>No</v>
          </cell>
          <cell r="O311" t="str">
            <v>06/Đã thanh toán 12/2023</v>
          </cell>
        </row>
        <row r="312">
          <cell r="D312">
            <v>25150</v>
          </cell>
          <cell r="E312">
            <v>28276097</v>
          </cell>
          <cell r="F312">
            <v>1221638</v>
          </cell>
          <cell r="G312">
            <v>45043.000347222223</v>
          </cell>
          <cell r="J312" t="str">
            <v>Do Thi Bich Lieu</v>
          </cell>
          <cell r="M312" t="str">
            <v>No</v>
          </cell>
          <cell r="O312" t="str">
            <v>05/Đã thanh toán 10/2023</v>
          </cell>
        </row>
        <row r="313">
          <cell r="D313">
            <v>25147</v>
          </cell>
          <cell r="E313">
            <v>25254485</v>
          </cell>
          <cell r="F313">
            <v>149045</v>
          </cell>
          <cell r="G313">
            <v>45043.000347222223</v>
          </cell>
          <cell r="J313" t="str">
            <v>Do Thi Bich Lieu</v>
          </cell>
          <cell r="M313" t="str">
            <v>No</v>
          </cell>
          <cell r="O313" t="str">
            <v>05/Đã thanh toán 10/2023</v>
          </cell>
        </row>
        <row r="314">
          <cell r="D314">
            <v>25154</v>
          </cell>
          <cell r="E314">
            <v>16386568</v>
          </cell>
          <cell r="F314">
            <v>1594538</v>
          </cell>
          <cell r="G314">
            <v>45043.000347222223</v>
          </cell>
          <cell r="J314" t="str">
            <v>Do Thi Bich Lieu</v>
          </cell>
          <cell r="M314" t="str">
            <v>No</v>
          </cell>
          <cell r="O314" t="str">
            <v>05/Đã thanh toán 10/2023</v>
          </cell>
        </row>
        <row r="315">
          <cell r="D315">
            <v>25159</v>
          </cell>
          <cell r="E315">
            <v>14000793</v>
          </cell>
          <cell r="F315">
            <v>5873090</v>
          </cell>
          <cell r="G315">
            <v>45043.000347222223</v>
          </cell>
          <cell r="J315" t="str">
            <v>Do Thi Bich Lieu</v>
          </cell>
          <cell r="M315" t="str">
            <v>No</v>
          </cell>
          <cell r="O315" t="str">
            <v>05/Đã thanh toán 10/2023</v>
          </cell>
        </row>
        <row r="316">
          <cell r="D316">
            <v>25152</v>
          </cell>
          <cell r="E316">
            <v>21198773</v>
          </cell>
          <cell r="F316">
            <v>2934014</v>
          </cell>
          <cell r="G316">
            <v>45043.000347222223</v>
          </cell>
          <cell r="J316" t="str">
            <v>Do Thi Bich Lieu</v>
          </cell>
          <cell r="M316" t="str">
            <v>No</v>
          </cell>
          <cell r="O316" t="str">
            <v>Chúng tôi đang xử lý hóa đơn, vui lòng liên hệ Do Thi Bich Lieu</v>
          </cell>
        </row>
        <row r="317">
          <cell r="D317">
            <v>25162</v>
          </cell>
          <cell r="E317">
            <v>90245552</v>
          </cell>
          <cell r="F317">
            <v>1296130</v>
          </cell>
          <cell r="G317">
            <v>45043.000347222223</v>
          </cell>
          <cell r="J317" t="str">
            <v>Do Thi Bich Lieu</v>
          </cell>
          <cell r="M317" t="str">
            <v>No</v>
          </cell>
          <cell r="O317" t="str">
            <v>05/Đã thanh toán 10/2023</v>
          </cell>
        </row>
        <row r="318">
          <cell r="D318">
            <v>25163</v>
          </cell>
          <cell r="E318">
            <v>18025802</v>
          </cell>
          <cell r="F318">
            <v>2226532</v>
          </cell>
          <cell r="G318">
            <v>45043.000347222223</v>
          </cell>
          <cell r="J318" t="str">
            <v>Do Thi Bich Lieu</v>
          </cell>
          <cell r="M318" t="str">
            <v>No</v>
          </cell>
          <cell r="O318" t="str">
            <v>05/Đã thanh toán 10/2023</v>
          </cell>
        </row>
        <row r="319">
          <cell r="D319">
            <v>25145</v>
          </cell>
          <cell r="E319">
            <v>20277772</v>
          </cell>
          <cell r="F319">
            <v>248408</v>
          </cell>
          <cell r="G319">
            <v>45043.000347222223</v>
          </cell>
          <cell r="J319" t="str">
            <v>Do Thi Bich Lieu</v>
          </cell>
          <cell r="M319" t="str">
            <v>No</v>
          </cell>
          <cell r="O319" t="str">
            <v>05/Đã thanh toán 10/2023</v>
          </cell>
        </row>
        <row r="320">
          <cell r="D320">
            <v>25141</v>
          </cell>
          <cell r="E320">
            <v>14024299</v>
          </cell>
          <cell r="F320">
            <v>4778180</v>
          </cell>
          <cell r="G320">
            <v>45043.000347222223</v>
          </cell>
          <cell r="J320" t="str">
            <v>Do Thi Bich Lieu</v>
          </cell>
          <cell r="M320" t="str">
            <v>No</v>
          </cell>
          <cell r="O320" t="str">
            <v>05/Đã thanh toán 10/2023</v>
          </cell>
        </row>
        <row r="321">
          <cell r="D321">
            <v>25151</v>
          </cell>
          <cell r="E321">
            <v>10160456</v>
          </cell>
          <cell r="F321">
            <v>9756126</v>
          </cell>
          <cell r="G321">
            <v>45043.000347222223</v>
          </cell>
          <cell r="J321" t="str">
            <v>Do Thi Bich Lieu</v>
          </cell>
          <cell r="M321" t="str">
            <v>No</v>
          </cell>
          <cell r="O321" t="str">
            <v>Chúng tôi đang xử lý hóa đơn, vui lòng liên hệ Do Thi Bich Lieu</v>
          </cell>
        </row>
        <row r="322">
          <cell r="D322">
            <v>25142</v>
          </cell>
          <cell r="E322">
            <v>13157990</v>
          </cell>
          <cell r="F322">
            <v>5095165</v>
          </cell>
          <cell r="G322">
            <v>45043.000347222223</v>
          </cell>
          <cell r="J322" t="str">
            <v>Do Thi Bich Lieu</v>
          </cell>
          <cell r="M322" t="str">
            <v>No</v>
          </cell>
          <cell r="O322" t="str">
            <v>05/Đã thanh toán 10/2023</v>
          </cell>
        </row>
        <row r="323">
          <cell r="D323">
            <v>25138</v>
          </cell>
          <cell r="E323">
            <v>17093151</v>
          </cell>
          <cell r="F323">
            <v>5891446</v>
          </cell>
          <cell r="G323">
            <v>45043.000347222223</v>
          </cell>
          <cell r="J323" t="str">
            <v>Do Thi Bich Lieu</v>
          </cell>
          <cell r="M323" t="str">
            <v>No</v>
          </cell>
          <cell r="O323" t="str">
            <v>05/Đã thanh toán 10/2023</v>
          </cell>
        </row>
        <row r="324">
          <cell r="D324">
            <v>25136</v>
          </cell>
          <cell r="E324">
            <v>13124739</v>
          </cell>
          <cell r="F324">
            <v>2592260</v>
          </cell>
          <cell r="G324">
            <v>45043.000347222223</v>
          </cell>
          <cell r="J324" t="str">
            <v>Do Thi Bich Lieu</v>
          </cell>
          <cell r="M324" t="str">
            <v>No</v>
          </cell>
          <cell r="O324" t="str">
            <v>05/Đã thanh toán 10/2023</v>
          </cell>
        </row>
        <row r="325">
          <cell r="D325">
            <v>25160</v>
          </cell>
          <cell r="E325">
            <v>13132668</v>
          </cell>
          <cell r="F325">
            <v>3923458</v>
          </cell>
          <cell r="G325">
            <v>45043.000347222223</v>
          </cell>
          <cell r="J325" t="str">
            <v>Do Thi Bich Lieu</v>
          </cell>
          <cell r="M325" t="str">
            <v>No</v>
          </cell>
          <cell r="O325" t="str">
            <v>05/Đã thanh toán 10/2023</v>
          </cell>
        </row>
        <row r="326">
          <cell r="D326">
            <v>25140</v>
          </cell>
          <cell r="E326">
            <v>90257413</v>
          </cell>
          <cell r="F326">
            <v>1113266</v>
          </cell>
          <cell r="G326">
            <v>45043.000347222223</v>
          </cell>
          <cell r="J326" t="str">
            <v>Do Thi Bich Lieu</v>
          </cell>
          <cell r="M326" t="str">
            <v>No</v>
          </cell>
          <cell r="O326" t="str">
            <v>05/Đã thanh toán 10/2023</v>
          </cell>
        </row>
        <row r="327">
          <cell r="D327">
            <v>25161</v>
          </cell>
          <cell r="E327">
            <v>13118607</v>
          </cell>
          <cell r="F327">
            <v>4932257</v>
          </cell>
          <cell r="G327">
            <v>45043.000347222223</v>
          </cell>
          <cell r="J327" t="str">
            <v>Do Thi Bich Lieu</v>
          </cell>
          <cell r="M327" t="str">
            <v>No</v>
          </cell>
          <cell r="O327" t="str">
            <v>05/Đã thanh toán 10/2023</v>
          </cell>
        </row>
        <row r="328">
          <cell r="D328">
            <v>25149</v>
          </cell>
          <cell r="E328">
            <v>25284108</v>
          </cell>
          <cell r="F328">
            <v>3608451</v>
          </cell>
          <cell r="G328">
            <v>45043.000347222223</v>
          </cell>
          <cell r="J328" t="str">
            <v>Do Thi Bich Lieu</v>
          </cell>
          <cell r="M328" t="str">
            <v>No</v>
          </cell>
          <cell r="O328" t="str">
            <v>05/Đã thanh toán 10/2023</v>
          </cell>
        </row>
        <row r="329">
          <cell r="D329">
            <v>25139</v>
          </cell>
          <cell r="E329">
            <v>26298800</v>
          </cell>
          <cell r="F329">
            <v>1296130</v>
          </cell>
          <cell r="G329">
            <v>45043.000347222223</v>
          </cell>
          <cell r="J329" t="str">
            <v>Do Thi Bich Lieu</v>
          </cell>
          <cell r="M329" t="str">
            <v>No</v>
          </cell>
          <cell r="O329" t="str">
            <v>05/Đã thanh toán 10/2023</v>
          </cell>
        </row>
        <row r="330">
          <cell r="D330">
            <v>25143</v>
          </cell>
          <cell r="E330">
            <v>22265300</v>
          </cell>
          <cell r="F330">
            <v>1221638</v>
          </cell>
          <cell r="G330">
            <v>45043.000347222223</v>
          </cell>
          <cell r="J330" t="str">
            <v>Do Thi Bich Lieu</v>
          </cell>
          <cell r="M330" t="str">
            <v>No</v>
          </cell>
          <cell r="O330" t="str">
            <v>05/Đã thanh toán 10/2023</v>
          </cell>
        </row>
        <row r="331">
          <cell r="D331">
            <v>25153</v>
          </cell>
          <cell r="E331">
            <v>25305106</v>
          </cell>
          <cell r="F331">
            <v>14279089</v>
          </cell>
          <cell r="G331">
            <v>45043.000347222223</v>
          </cell>
          <cell r="J331" t="str">
            <v>Do Thi Bich Lieu</v>
          </cell>
          <cell r="M331" t="str">
            <v>No</v>
          </cell>
          <cell r="O331" t="str">
            <v>05/Đã thanh toán 10/2023</v>
          </cell>
        </row>
        <row r="332">
          <cell r="D332">
            <v>25135</v>
          </cell>
          <cell r="E332">
            <v>26277702</v>
          </cell>
          <cell r="F332">
            <v>1002364</v>
          </cell>
          <cell r="G332">
            <v>45043.000347222223</v>
          </cell>
          <cell r="J332" t="str">
            <v>Do Thi Bich Lieu</v>
          </cell>
          <cell r="M332" t="str">
            <v>No</v>
          </cell>
          <cell r="O332" t="str">
            <v>05/Đã thanh toán 10/2023</v>
          </cell>
        </row>
        <row r="333">
          <cell r="D333">
            <v>25134</v>
          </cell>
          <cell r="E333">
            <v>20269760</v>
          </cell>
          <cell r="F333">
            <v>5425424</v>
          </cell>
          <cell r="G333">
            <v>45043.000347222223</v>
          </cell>
          <cell r="J333" t="str">
            <v>Do Thi Bich Lieu</v>
          </cell>
          <cell r="M333" t="str">
            <v>No</v>
          </cell>
          <cell r="O333" t="str">
            <v>05/Đã thanh toán 10/2023</v>
          </cell>
        </row>
        <row r="334">
          <cell r="D334">
            <v>25230</v>
          </cell>
          <cell r="E334">
            <v>28330711</v>
          </cell>
          <cell r="F334">
            <v>9034586</v>
          </cell>
          <cell r="G334">
            <v>45044.000347222223</v>
          </cell>
          <cell r="J334" t="str">
            <v>Do Thi Bich Lieu</v>
          </cell>
          <cell r="M334" t="str">
            <v>No</v>
          </cell>
          <cell r="O334" t="str">
            <v>06/Đã thanh toán 12/2023</v>
          </cell>
        </row>
        <row r="335">
          <cell r="D335">
            <v>25231</v>
          </cell>
          <cell r="E335">
            <v>11192367</v>
          </cell>
          <cell r="F335">
            <v>4334990</v>
          </cell>
          <cell r="G335">
            <v>45044.000347222223</v>
          </cell>
          <cell r="J335" t="str">
            <v>Do Thi Bich Lieu</v>
          </cell>
          <cell r="M335" t="str">
            <v>No</v>
          </cell>
          <cell r="O335" t="str">
            <v>06/Đã thanh toán 12/2023</v>
          </cell>
        </row>
        <row r="336">
          <cell r="D336">
            <v>25247</v>
          </cell>
          <cell r="E336">
            <v>24311486</v>
          </cell>
          <cell r="F336">
            <v>2837120</v>
          </cell>
          <cell r="G336">
            <v>45044.000347222223</v>
          </cell>
          <cell r="J336" t="str">
            <v>Do Thi Bich Lieu</v>
          </cell>
          <cell r="M336" t="str">
            <v>No</v>
          </cell>
          <cell r="O336" t="str">
            <v>06/Đã thanh toán 12/2023</v>
          </cell>
        </row>
        <row r="337">
          <cell r="D337">
            <v>25227</v>
          </cell>
          <cell r="E337">
            <v>20367862</v>
          </cell>
          <cell r="F337">
            <v>4744894</v>
          </cell>
          <cell r="G337">
            <v>45044.000347222223</v>
          </cell>
          <cell r="J337" t="str">
            <v>Do Thi Bich Lieu</v>
          </cell>
          <cell r="M337" t="str">
            <v>No</v>
          </cell>
          <cell r="O337" t="str">
            <v>06/Đã thanh toán 12/2023</v>
          </cell>
        </row>
        <row r="338">
          <cell r="D338">
            <v>25257</v>
          </cell>
          <cell r="E338">
            <v>14102213</v>
          </cell>
          <cell r="F338">
            <v>2667652</v>
          </cell>
          <cell r="G338">
            <v>45044.000347222223</v>
          </cell>
          <cell r="J338" t="str">
            <v>Do Thi Bich Lieu</v>
          </cell>
          <cell r="M338" t="str">
            <v>No</v>
          </cell>
          <cell r="O338" t="str">
            <v>06/Đã thanh toán 12/2023</v>
          </cell>
        </row>
        <row r="339">
          <cell r="D339">
            <v>25232</v>
          </cell>
          <cell r="E339">
            <v>14100190</v>
          </cell>
          <cell r="F339">
            <v>2931918</v>
          </cell>
          <cell r="G339">
            <v>45044.000347222223</v>
          </cell>
          <cell r="J339" t="str">
            <v>Do Thi Bich Lieu</v>
          </cell>
          <cell r="M339" t="str">
            <v>No</v>
          </cell>
          <cell r="O339" t="str">
            <v>05/Đã thanh toán 24/2023</v>
          </cell>
        </row>
        <row r="340">
          <cell r="D340">
            <v>25225</v>
          </cell>
          <cell r="E340">
            <v>16429158</v>
          </cell>
          <cell r="F340">
            <v>2095544</v>
          </cell>
          <cell r="G340">
            <v>45044.000347222223</v>
          </cell>
          <cell r="J340" t="str">
            <v>Do Thi Bich Lieu</v>
          </cell>
          <cell r="M340" t="str">
            <v>No</v>
          </cell>
          <cell r="O340" t="str">
            <v>06/Đã thanh toán 12/2023</v>
          </cell>
        </row>
        <row r="341">
          <cell r="D341">
            <v>25258</v>
          </cell>
          <cell r="E341">
            <v>26393215</v>
          </cell>
          <cell r="F341">
            <v>778800</v>
          </cell>
          <cell r="G341">
            <v>45044.000347222223</v>
          </cell>
          <cell r="J341" t="str">
            <v>Do Thi Bich Lieu</v>
          </cell>
          <cell r="M341" t="str">
            <v>No</v>
          </cell>
          <cell r="O341" t="str">
            <v>06/Đã thanh toán 12/2023</v>
          </cell>
        </row>
        <row r="342">
          <cell r="D342">
            <v>25252</v>
          </cell>
          <cell r="E342">
            <v>21225613</v>
          </cell>
          <cell r="F342">
            <v>1551215</v>
          </cell>
          <cell r="G342">
            <v>45044.000347222223</v>
          </cell>
          <cell r="J342" t="str">
            <v>Do Thi Bich Lieu</v>
          </cell>
          <cell r="M342" t="str">
            <v>No</v>
          </cell>
          <cell r="O342" t="str">
            <v>06/Đã thanh toán 12/2023</v>
          </cell>
        </row>
        <row r="343">
          <cell r="D343">
            <v>25223</v>
          </cell>
          <cell r="E343">
            <v>18161462</v>
          </cell>
          <cell r="F343">
            <v>2336400</v>
          </cell>
          <cell r="G343">
            <v>45044.000347222223</v>
          </cell>
          <cell r="J343" t="str">
            <v>Do Thi Bich Lieu</v>
          </cell>
          <cell r="M343" t="str">
            <v>No</v>
          </cell>
          <cell r="O343" t="str">
            <v>06/Đã thanh toán 12/2023</v>
          </cell>
        </row>
        <row r="344">
          <cell r="D344">
            <v>25255</v>
          </cell>
          <cell r="E344">
            <v>26391786</v>
          </cell>
          <cell r="F344">
            <v>1557600</v>
          </cell>
          <cell r="G344">
            <v>45044.000347222223</v>
          </cell>
          <cell r="J344" t="str">
            <v>Do Thi Bich Lieu</v>
          </cell>
          <cell r="M344" t="str">
            <v>No</v>
          </cell>
          <cell r="O344" t="str">
            <v>06/Đã thanh toán 12/2023</v>
          </cell>
        </row>
        <row r="345">
          <cell r="D345">
            <v>25259</v>
          </cell>
          <cell r="E345">
            <v>13250873</v>
          </cell>
          <cell r="F345">
            <v>6941308</v>
          </cell>
          <cell r="G345">
            <v>45044.000347222223</v>
          </cell>
          <cell r="J345" t="str">
            <v>Do Thi Bich Lieu</v>
          </cell>
          <cell r="M345" t="str">
            <v>No</v>
          </cell>
          <cell r="O345" t="str">
            <v>06/Đã thanh toán 12/2023</v>
          </cell>
        </row>
        <row r="346">
          <cell r="D346">
            <v>25260</v>
          </cell>
          <cell r="E346">
            <v>14103665</v>
          </cell>
          <cell r="F346">
            <v>3222076</v>
          </cell>
          <cell r="G346">
            <v>45044.000347222223</v>
          </cell>
          <cell r="J346" t="str">
            <v>Do Thi Bich Lieu</v>
          </cell>
          <cell r="M346" t="str">
            <v>No</v>
          </cell>
          <cell r="O346" t="str">
            <v>06/Đã thanh toán 12/2023</v>
          </cell>
        </row>
        <row r="347">
          <cell r="D347">
            <v>25245</v>
          </cell>
          <cell r="E347">
            <v>16430473</v>
          </cell>
          <cell r="F347">
            <v>4495766</v>
          </cell>
          <cell r="G347">
            <v>45044.000347222223</v>
          </cell>
          <cell r="J347" t="str">
            <v>Do Thi Bich Lieu</v>
          </cell>
          <cell r="M347" t="str">
            <v>No</v>
          </cell>
          <cell r="O347" t="str">
            <v>06/Đã thanh toán 12/2023</v>
          </cell>
        </row>
        <row r="348">
          <cell r="D348">
            <v>25251</v>
          </cell>
          <cell r="E348">
            <v>25340068</v>
          </cell>
          <cell r="F348">
            <v>2095544</v>
          </cell>
          <cell r="G348">
            <v>45044.000347222223</v>
          </cell>
          <cell r="J348" t="str">
            <v>Do Thi Bich Lieu</v>
          </cell>
          <cell r="M348" t="str">
            <v>No</v>
          </cell>
          <cell r="O348" t="str">
            <v>06/Đã thanh toán 12/2023</v>
          </cell>
        </row>
        <row r="349">
          <cell r="D349">
            <v>25253</v>
          </cell>
          <cell r="E349">
            <v>26391148</v>
          </cell>
          <cell r="F349">
            <v>1324813</v>
          </cell>
          <cell r="G349">
            <v>45044.000347222223</v>
          </cell>
          <cell r="J349" t="str">
            <v>Do Thi Bich Lieu</v>
          </cell>
          <cell r="M349" t="str">
            <v>No</v>
          </cell>
          <cell r="O349" t="str">
            <v>06/Đã thanh toán 12/2023</v>
          </cell>
        </row>
        <row r="350">
          <cell r="D350">
            <v>25262</v>
          </cell>
          <cell r="E350">
            <v>13252274</v>
          </cell>
          <cell r="F350">
            <v>1221638</v>
          </cell>
          <cell r="G350">
            <v>45044.000347222223</v>
          </cell>
          <cell r="J350" t="str">
            <v>Do Thi Bich Lieu</v>
          </cell>
          <cell r="M350" t="str">
            <v>No</v>
          </cell>
          <cell r="O350" t="str">
            <v>06/Đã thanh toán 12/2023</v>
          </cell>
        </row>
        <row r="351">
          <cell r="D351">
            <v>25229</v>
          </cell>
          <cell r="E351">
            <v>28330662</v>
          </cell>
          <cell r="F351">
            <v>1958825</v>
          </cell>
          <cell r="G351">
            <v>45044.000347222223</v>
          </cell>
          <cell r="J351" t="str">
            <v>Do Thi Bich Lieu</v>
          </cell>
          <cell r="M351" t="str">
            <v>No</v>
          </cell>
          <cell r="O351" t="str">
            <v>06/Đã thanh toán 12/2023</v>
          </cell>
        </row>
        <row r="352">
          <cell r="D352">
            <v>25224</v>
          </cell>
          <cell r="E352">
            <v>16429120</v>
          </cell>
          <cell r="F352">
            <v>2336400</v>
          </cell>
          <cell r="G352">
            <v>45044.000347222223</v>
          </cell>
          <cell r="J352" t="str">
            <v>Do Thi Bich Lieu</v>
          </cell>
          <cell r="M352" t="str">
            <v>No</v>
          </cell>
          <cell r="O352" t="str">
            <v>06/Đã thanh toán 12/2023</v>
          </cell>
        </row>
        <row r="353">
          <cell r="D353">
            <v>25242</v>
          </cell>
          <cell r="E353">
            <v>15043397</v>
          </cell>
          <cell r="F353">
            <v>2004728</v>
          </cell>
          <cell r="G353">
            <v>45044.000347222223</v>
          </cell>
          <cell r="J353" t="str">
            <v>Do Thi Bich Lieu</v>
          </cell>
          <cell r="M353" t="str">
            <v>No</v>
          </cell>
          <cell r="O353" t="str">
            <v>05/Đã thanh toán 10/2023</v>
          </cell>
        </row>
        <row r="354">
          <cell r="D354">
            <v>25256</v>
          </cell>
          <cell r="E354">
            <v>26391721</v>
          </cell>
          <cell r="F354">
            <v>1941709</v>
          </cell>
          <cell r="G354">
            <v>45044.000347222223</v>
          </cell>
          <cell r="J354" t="str">
            <v>Do Thi Bich Lieu</v>
          </cell>
          <cell r="M354" t="str">
            <v>No</v>
          </cell>
          <cell r="O354" t="str">
            <v>06/Đã thanh toán 12/2023</v>
          </cell>
        </row>
        <row r="355">
          <cell r="D355">
            <v>25264</v>
          </cell>
          <cell r="E355">
            <v>90319563</v>
          </cell>
          <cell r="F355">
            <v>2117467</v>
          </cell>
          <cell r="G355">
            <v>45044.000347222223</v>
          </cell>
          <cell r="J355" t="str">
            <v>Do Thi Bich Lieu</v>
          </cell>
          <cell r="M355" t="str">
            <v>No</v>
          </cell>
          <cell r="O355" t="str">
            <v>06/Đã thanh toán 12/2023</v>
          </cell>
        </row>
        <row r="356">
          <cell r="D356">
            <v>25250</v>
          </cell>
          <cell r="E356">
            <v>15115730</v>
          </cell>
          <cell r="F356">
            <v>2443276</v>
          </cell>
          <cell r="G356">
            <v>45044.000347222223</v>
          </cell>
          <cell r="J356" t="str">
            <v>Do Thi Bich Lieu</v>
          </cell>
          <cell r="M356" t="str">
            <v>No</v>
          </cell>
          <cell r="O356" t="str">
            <v>06/Đã thanh toán 12/2023</v>
          </cell>
        </row>
        <row r="357">
          <cell r="D357">
            <v>25249</v>
          </cell>
          <cell r="E357">
            <v>27331131</v>
          </cell>
          <cell r="F357">
            <v>1418560</v>
          </cell>
          <cell r="G357">
            <v>45044.000347222223</v>
          </cell>
          <cell r="J357" t="str">
            <v>Do Thi Bich Lieu</v>
          </cell>
          <cell r="M357" t="str">
            <v>No</v>
          </cell>
          <cell r="O357" t="str">
            <v>06/Đã thanh toán 12/2023</v>
          </cell>
        </row>
        <row r="358">
          <cell r="D358">
            <v>25226</v>
          </cell>
          <cell r="E358">
            <v>17195217</v>
          </cell>
          <cell r="F358">
            <v>2468913</v>
          </cell>
          <cell r="G358">
            <v>45044.000347222223</v>
          </cell>
          <cell r="J358" t="str">
            <v>Do Thi Bich Lieu</v>
          </cell>
          <cell r="M358" t="str">
            <v>No</v>
          </cell>
          <cell r="O358" t="str">
            <v>06/Đã thanh toán 12/2023</v>
          </cell>
        </row>
        <row r="359">
          <cell r="D359">
            <v>25261</v>
          </cell>
          <cell r="E359">
            <v>26394958</v>
          </cell>
          <cell r="F359">
            <v>3557191</v>
          </cell>
          <cell r="G359">
            <v>45044.000347222223</v>
          </cell>
          <cell r="J359" t="str">
            <v>Do Thi Bich Lieu</v>
          </cell>
          <cell r="M359" t="str">
            <v>No</v>
          </cell>
          <cell r="O359" t="str">
            <v>06/Đã thanh toán 12/2023</v>
          </cell>
        </row>
        <row r="360">
          <cell r="D360">
            <v>25263</v>
          </cell>
          <cell r="E360">
            <v>13250154</v>
          </cell>
          <cell r="F360">
            <v>7009200</v>
          </cell>
          <cell r="G360">
            <v>45044.000347222223</v>
          </cell>
          <cell r="J360" t="str">
            <v>Do Thi Bich Lieu</v>
          </cell>
          <cell r="M360" t="str">
            <v>No</v>
          </cell>
          <cell r="O360" t="str">
            <v>06/Đã thanh toán 12/2023</v>
          </cell>
        </row>
        <row r="361">
          <cell r="D361">
            <v>25228</v>
          </cell>
          <cell r="E361">
            <v>24310643</v>
          </cell>
          <cell r="F361">
            <v>1557600</v>
          </cell>
          <cell r="G361">
            <v>45044.000347222223</v>
          </cell>
          <cell r="J361" t="str">
            <v>Do Thi Bich Lieu</v>
          </cell>
          <cell r="M361" t="str">
            <v>No</v>
          </cell>
          <cell r="O361" t="str">
            <v>06/Đã thanh toán 12/2023</v>
          </cell>
        </row>
        <row r="362">
          <cell r="D362">
            <v>25246</v>
          </cell>
          <cell r="E362">
            <v>24311211</v>
          </cell>
          <cell r="F362">
            <v>2095544</v>
          </cell>
          <cell r="G362">
            <v>45044.000347222223</v>
          </cell>
          <cell r="J362" t="str">
            <v>Do Thi Bich Lieu</v>
          </cell>
          <cell r="M362" t="str">
            <v>No</v>
          </cell>
          <cell r="O362" t="str">
            <v>07/Đã thanh toán 10/2023</v>
          </cell>
        </row>
        <row r="363">
          <cell r="D363">
            <v>25642</v>
          </cell>
          <cell r="E363">
            <v>10176136</v>
          </cell>
          <cell r="F363">
            <v>4730649</v>
          </cell>
          <cell r="G363">
            <v>45054.000347222223</v>
          </cell>
          <cell r="J363" t="str">
            <v>Do Thi Bich Lieu</v>
          </cell>
          <cell r="M363" t="str">
            <v>No</v>
          </cell>
          <cell r="O363" t="str">
            <v>05/Đã thanh toán 24/2023</v>
          </cell>
        </row>
        <row r="364">
          <cell r="D364">
            <v>25653</v>
          </cell>
          <cell r="E364">
            <v>18123935</v>
          </cell>
          <cell r="F364">
            <v>5473677</v>
          </cell>
          <cell r="G364">
            <v>45054.000347222223</v>
          </cell>
          <cell r="J364" t="str">
            <v>Do Thi Bich Lieu</v>
          </cell>
          <cell r="M364" t="str">
            <v>No</v>
          </cell>
          <cell r="O364" t="str">
            <v>05/Đã thanh toán 24/2023</v>
          </cell>
        </row>
        <row r="365">
          <cell r="D365">
            <v>25639</v>
          </cell>
          <cell r="E365">
            <v>14061825</v>
          </cell>
          <cell r="F365">
            <v>556633</v>
          </cell>
          <cell r="G365">
            <v>45054.000347222223</v>
          </cell>
          <cell r="J365" t="str">
            <v>Do Thi Bich Lieu</v>
          </cell>
          <cell r="M365" t="str">
            <v>No</v>
          </cell>
          <cell r="O365" t="str">
            <v>05/Đã thanh toán 24/2023</v>
          </cell>
        </row>
        <row r="366">
          <cell r="D366">
            <v>25654</v>
          </cell>
          <cell r="E366">
            <v>14071199</v>
          </cell>
          <cell r="F366">
            <v>5191945</v>
          </cell>
          <cell r="G366">
            <v>45054.000347222223</v>
          </cell>
          <cell r="J366" t="str">
            <v>Do Thi Bich Lieu</v>
          </cell>
          <cell r="M366" t="str">
            <v>No</v>
          </cell>
          <cell r="O366" t="str">
            <v>05/Đã thanh toán 24/2023</v>
          </cell>
        </row>
        <row r="367">
          <cell r="D367">
            <v>25643</v>
          </cell>
          <cell r="E367">
            <v>50984121</v>
          </cell>
          <cell r="F367">
            <v>14445904</v>
          </cell>
          <cell r="G367">
            <v>45054.000347222223</v>
          </cell>
          <cell r="J367" t="str">
            <v>Do Thi Bich Lieu</v>
          </cell>
          <cell r="M367" t="str">
            <v>No</v>
          </cell>
          <cell r="O367" t="str">
            <v>05/Đã thanh toán 24/2023</v>
          </cell>
        </row>
        <row r="368">
          <cell r="D368">
            <v>25638</v>
          </cell>
          <cell r="E368">
            <v>14052983</v>
          </cell>
          <cell r="F368">
            <v>3321104</v>
          </cell>
          <cell r="G368">
            <v>45054.000347222223</v>
          </cell>
          <cell r="J368" t="str">
            <v>Do Thi Bich Lieu</v>
          </cell>
          <cell r="M368" t="str">
            <v>No</v>
          </cell>
          <cell r="O368" t="str">
            <v>05/Đã thanh toán 24/2023</v>
          </cell>
        </row>
        <row r="369">
          <cell r="D369">
            <v>25629</v>
          </cell>
          <cell r="E369">
            <v>16333081</v>
          </cell>
          <cell r="F369">
            <v>2226532</v>
          </cell>
          <cell r="G369">
            <v>45054.000347222223</v>
          </cell>
          <cell r="J369" t="str">
            <v>Do Thi Bich Lieu</v>
          </cell>
          <cell r="M369" t="str">
            <v>No</v>
          </cell>
          <cell r="O369" t="str">
            <v>05/Đã thanh toán 24/2023</v>
          </cell>
        </row>
        <row r="370">
          <cell r="D370">
            <v>25628</v>
          </cell>
          <cell r="E370">
            <v>28293930</v>
          </cell>
          <cell r="F370">
            <v>2076778</v>
          </cell>
          <cell r="G370">
            <v>45054.000347222223</v>
          </cell>
          <cell r="J370" t="str">
            <v>Do Thi Bich Lieu</v>
          </cell>
          <cell r="M370" t="str">
            <v>No</v>
          </cell>
          <cell r="O370" t="str">
            <v>05/Đã thanh toán 24/2023</v>
          </cell>
        </row>
        <row r="371">
          <cell r="D371">
            <v>25651</v>
          </cell>
          <cell r="E371">
            <v>15080920</v>
          </cell>
          <cell r="F371">
            <v>7350101</v>
          </cell>
          <cell r="G371">
            <v>45054.000347222223</v>
          </cell>
          <cell r="J371" t="str">
            <v>Do Thi Bich Lieu</v>
          </cell>
          <cell r="M371" t="str">
            <v>No</v>
          </cell>
          <cell r="O371" t="str">
            <v>05/Đã thanh toán 24/2023</v>
          </cell>
        </row>
        <row r="372">
          <cell r="D372">
            <v>25656</v>
          </cell>
          <cell r="E372">
            <v>13207268</v>
          </cell>
          <cell r="F372">
            <v>33175622</v>
          </cell>
          <cell r="G372">
            <v>45054.000347222223</v>
          </cell>
          <cell r="J372" t="str">
            <v>Do Thi Bich Lieu</v>
          </cell>
          <cell r="M372" t="str">
            <v>No</v>
          </cell>
          <cell r="O372" t="str">
            <v>05/Đã thanh toán 24/2023</v>
          </cell>
        </row>
        <row r="373">
          <cell r="D373">
            <v>25627</v>
          </cell>
          <cell r="E373">
            <v>11147300</v>
          </cell>
          <cell r="F373">
            <v>19286780</v>
          </cell>
          <cell r="G373">
            <v>45054.000347222223</v>
          </cell>
          <cell r="J373" t="str">
            <v>Do Thi Bich Lieu</v>
          </cell>
          <cell r="M373" t="str">
            <v>No</v>
          </cell>
          <cell r="O373" t="str">
            <v>05/Đã thanh toán 24/2023</v>
          </cell>
        </row>
        <row r="374">
          <cell r="D374">
            <v>25658</v>
          </cell>
          <cell r="E374">
            <v>26359222</v>
          </cell>
          <cell r="F374">
            <v>14591115</v>
          </cell>
          <cell r="G374">
            <v>45054.000347222223</v>
          </cell>
          <cell r="J374" t="str">
            <v>Do Thi Bich Lieu</v>
          </cell>
          <cell r="M374" t="str">
            <v>No</v>
          </cell>
          <cell r="O374" t="str">
            <v>05/Đã thanh toán 24/2023</v>
          </cell>
        </row>
        <row r="375">
          <cell r="D375">
            <v>25636</v>
          </cell>
          <cell r="E375">
            <v>14042643</v>
          </cell>
          <cell r="F375">
            <v>5765791</v>
          </cell>
          <cell r="G375">
            <v>45054.000347222223</v>
          </cell>
          <cell r="J375" t="str">
            <v>Do Thi Bich Lieu</v>
          </cell>
          <cell r="M375" t="str">
            <v>No</v>
          </cell>
          <cell r="O375" t="str">
            <v>05/Đã thanh toán 24/2023</v>
          </cell>
        </row>
        <row r="376">
          <cell r="D376">
            <v>25657</v>
          </cell>
          <cell r="E376">
            <v>14069880</v>
          </cell>
          <cell r="F376">
            <v>12038024</v>
          </cell>
          <cell r="G376">
            <v>45054.000347222223</v>
          </cell>
          <cell r="J376" t="str">
            <v>Do Thi Bich Lieu</v>
          </cell>
          <cell r="M376" t="str">
            <v>No</v>
          </cell>
          <cell r="O376" t="str">
            <v>05/Đã thanh toán 24/2023</v>
          </cell>
        </row>
        <row r="377">
          <cell r="D377">
            <v>25640</v>
          </cell>
          <cell r="E377">
            <v>17151843</v>
          </cell>
          <cell r="F377">
            <v>25494160</v>
          </cell>
          <cell r="G377">
            <v>45054.000347222223</v>
          </cell>
          <cell r="J377" t="str">
            <v>Do Thi Bich Lieu</v>
          </cell>
          <cell r="M377" t="str">
            <v>No</v>
          </cell>
          <cell r="O377" t="str">
            <v>05/Đã thanh toán 24/2023</v>
          </cell>
        </row>
        <row r="378">
          <cell r="D378">
            <v>25631</v>
          </cell>
          <cell r="E378">
            <v>18117255</v>
          </cell>
          <cell r="F378">
            <v>1038389</v>
          </cell>
          <cell r="G378">
            <v>45054.000347222223</v>
          </cell>
          <cell r="J378" t="str">
            <v>Do Thi Bich Lieu</v>
          </cell>
          <cell r="M378" t="str">
            <v>No</v>
          </cell>
          <cell r="O378" t="str">
            <v>05/Đã thanh toán 24/2023</v>
          </cell>
        </row>
        <row r="379">
          <cell r="D379">
            <v>25655</v>
          </cell>
          <cell r="E379">
            <v>13205002</v>
          </cell>
          <cell r="F379">
            <v>1325775</v>
          </cell>
          <cell r="G379">
            <v>45054.000347222223</v>
          </cell>
          <cell r="J379" t="str">
            <v>Do Thi Bich Lieu</v>
          </cell>
          <cell r="M379" t="str">
            <v>No</v>
          </cell>
          <cell r="O379" t="str">
            <v>05/Đã thanh toán 24/2023</v>
          </cell>
        </row>
        <row r="380">
          <cell r="D380">
            <v>25647</v>
          </cell>
          <cell r="E380">
            <v>22308735</v>
          </cell>
          <cell r="F380">
            <v>18658640</v>
          </cell>
          <cell r="G380">
            <v>45054.000347222223</v>
          </cell>
          <cell r="J380" t="str">
            <v>Do Thi Bich Lieu</v>
          </cell>
          <cell r="M380" t="str">
            <v>No</v>
          </cell>
          <cell r="O380" t="str">
            <v>05/Đã thanh toán 24/2023</v>
          </cell>
        </row>
        <row r="381">
          <cell r="D381">
            <v>25664</v>
          </cell>
          <cell r="E381">
            <v>14076654</v>
          </cell>
          <cell r="F381">
            <v>1374934</v>
          </cell>
          <cell r="G381">
            <v>45054.000347222223</v>
          </cell>
          <cell r="J381" t="str">
            <v>Do Thi Bich Lieu</v>
          </cell>
          <cell r="M381" t="str">
            <v>No</v>
          </cell>
          <cell r="O381" t="str">
            <v>05/Đã thanh toán 24/2023</v>
          </cell>
        </row>
        <row r="382">
          <cell r="D382">
            <v>25633</v>
          </cell>
          <cell r="E382">
            <v>90261713</v>
          </cell>
          <cell r="F382">
            <v>3326301</v>
          </cell>
          <cell r="G382">
            <v>45054.000347222223</v>
          </cell>
          <cell r="J382" t="str">
            <v>Do Thi Bich Lieu</v>
          </cell>
          <cell r="M382" t="str">
            <v>No</v>
          </cell>
          <cell r="O382" t="str">
            <v>05/Đã thanh toán 24/2023</v>
          </cell>
        </row>
        <row r="383">
          <cell r="D383">
            <v>25634</v>
          </cell>
          <cell r="E383">
            <v>14029821</v>
          </cell>
          <cell r="F383">
            <v>4660502</v>
          </cell>
          <cell r="G383">
            <v>45054.000347222223</v>
          </cell>
          <cell r="J383" t="str">
            <v>Do Thi Bich Lieu</v>
          </cell>
          <cell r="M383" t="str">
            <v>No</v>
          </cell>
          <cell r="O383" t="str">
            <v>05/Đã thanh toán 24/2023</v>
          </cell>
        </row>
        <row r="384">
          <cell r="D384">
            <v>25646</v>
          </cell>
          <cell r="E384">
            <v>20335101</v>
          </cell>
          <cell r="F384">
            <v>8306095</v>
          </cell>
          <cell r="G384">
            <v>45054.000347222223</v>
          </cell>
          <cell r="J384" t="str">
            <v>Do Thi Bich Lieu</v>
          </cell>
          <cell r="M384" t="str">
            <v>No</v>
          </cell>
          <cell r="O384" t="str">
            <v>05/Đã thanh toán 24/2023</v>
          </cell>
        </row>
        <row r="385">
          <cell r="D385">
            <v>25641</v>
          </cell>
          <cell r="E385">
            <v>19353021</v>
          </cell>
          <cell r="F385">
            <v>1038389</v>
          </cell>
          <cell r="G385">
            <v>45054.000347222223</v>
          </cell>
          <cell r="J385" t="str">
            <v>Do Thi Bich Lieu</v>
          </cell>
          <cell r="M385" t="str">
            <v>No</v>
          </cell>
          <cell r="O385" t="str">
            <v>05/Đã thanh toán 24/2023</v>
          </cell>
        </row>
        <row r="386">
          <cell r="D386">
            <v>25645</v>
          </cell>
          <cell r="E386">
            <v>10179448</v>
          </cell>
          <cell r="F386">
            <v>10383890</v>
          </cell>
          <cell r="G386">
            <v>45054.000347222223</v>
          </cell>
          <cell r="J386" t="str">
            <v>Do Thi Bich Lieu</v>
          </cell>
          <cell r="M386" t="str">
            <v>No</v>
          </cell>
          <cell r="O386" t="str">
            <v>05/Đã thanh toán 24/2023</v>
          </cell>
        </row>
        <row r="387">
          <cell r="D387">
            <v>25648</v>
          </cell>
          <cell r="E387">
            <v>16389594</v>
          </cell>
          <cell r="F387">
            <v>5191945</v>
          </cell>
          <cell r="G387">
            <v>45054.000347222223</v>
          </cell>
          <cell r="J387" t="str">
            <v>Do Thi Bich Lieu</v>
          </cell>
          <cell r="M387" t="str">
            <v>No</v>
          </cell>
          <cell r="O387" t="str">
            <v>05/Đã thanh toán 24/2023</v>
          </cell>
        </row>
        <row r="388">
          <cell r="D388">
            <v>25644</v>
          </cell>
          <cell r="E388">
            <v>10177524</v>
          </cell>
          <cell r="F388">
            <v>4728328</v>
          </cell>
          <cell r="G388">
            <v>45054.000347222223</v>
          </cell>
          <cell r="J388" t="str">
            <v>Do Thi Bich Lieu</v>
          </cell>
          <cell r="M388" t="str">
            <v>No</v>
          </cell>
          <cell r="O388" t="str">
            <v>05/Đã thanh toán 24/2023</v>
          </cell>
        </row>
        <row r="389">
          <cell r="D389">
            <v>25662</v>
          </cell>
          <cell r="E389">
            <v>16393469</v>
          </cell>
          <cell r="F389">
            <v>8468889</v>
          </cell>
          <cell r="G389">
            <v>45054.000347222223</v>
          </cell>
          <cell r="J389" t="str">
            <v>Do Thi Bich Lieu</v>
          </cell>
          <cell r="M389" t="str">
            <v>No</v>
          </cell>
          <cell r="O389" t="str">
            <v>05/Đã thanh toán 24/2023</v>
          </cell>
        </row>
        <row r="390">
          <cell r="D390">
            <v>25630</v>
          </cell>
          <cell r="E390">
            <v>22263799</v>
          </cell>
          <cell r="F390">
            <v>2226532</v>
          </cell>
          <cell r="G390">
            <v>45054.000347222223</v>
          </cell>
          <cell r="J390" t="str">
            <v>Do Thi Bich Lieu</v>
          </cell>
          <cell r="M390" t="str">
            <v>No</v>
          </cell>
          <cell r="O390" t="str">
            <v>05/Đã thanh toán 24/2023</v>
          </cell>
        </row>
        <row r="391">
          <cell r="D391">
            <v>25660</v>
          </cell>
          <cell r="E391">
            <v>26360918</v>
          </cell>
          <cell r="F391">
            <v>13690897</v>
          </cell>
          <cell r="G391">
            <v>45054.000347222223</v>
          </cell>
          <cell r="J391" t="str">
            <v>Do Thi Bich Lieu</v>
          </cell>
          <cell r="M391" t="str">
            <v>No</v>
          </cell>
          <cell r="O391" t="str">
            <v>05/Đã thanh toán 24/2023</v>
          </cell>
        </row>
        <row r="392">
          <cell r="D392">
            <v>25650</v>
          </cell>
          <cell r="E392">
            <v>18123159</v>
          </cell>
          <cell r="F392">
            <v>11165380</v>
          </cell>
          <cell r="G392">
            <v>45054.000347222223</v>
          </cell>
          <cell r="J392" t="str">
            <v>Do Thi Bich Lieu</v>
          </cell>
          <cell r="M392" t="str">
            <v>No</v>
          </cell>
          <cell r="O392" t="str">
            <v>05/Đã thanh toán 24/2023</v>
          </cell>
        </row>
        <row r="393">
          <cell r="D393">
            <v>25635</v>
          </cell>
          <cell r="E393">
            <v>14037412</v>
          </cell>
          <cell r="F393">
            <v>4723648</v>
          </cell>
          <cell r="G393">
            <v>45054.000347222223</v>
          </cell>
          <cell r="J393" t="str">
            <v>Do Thi Bich Lieu</v>
          </cell>
          <cell r="M393" t="str">
            <v>No</v>
          </cell>
          <cell r="O393" t="str">
            <v>05/Đã thanh toán 24/2023</v>
          </cell>
        </row>
        <row r="394">
          <cell r="D394">
            <v>25637</v>
          </cell>
          <cell r="E394">
            <v>14049209</v>
          </cell>
          <cell r="F394">
            <v>4319777</v>
          </cell>
          <cell r="G394">
            <v>45054.000347222223</v>
          </cell>
          <cell r="J394" t="str">
            <v>Do Thi Bich Lieu</v>
          </cell>
          <cell r="M394" t="str">
            <v>No</v>
          </cell>
          <cell r="O394" t="str">
            <v>05/Đã thanh toán 24/2023</v>
          </cell>
        </row>
        <row r="395">
          <cell r="D395">
            <v>25661</v>
          </cell>
          <cell r="E395">
            <v>13209920</v>
          </cell>
          <cell r="F395">
            <v>11181082</v>
          </cell>
          <cell r="G395">
            <v>45054.000347222223</v>
          </cell>
          <cell r="J395" t="str">
            <v>Do Thi Bich Lieu</v>
          </cell>
          <cell r="M395" t="str">
            <v>No</v>
          </cell>
          <cell r="O395" t="str">
            <v>05/Đã thanh toán 24/2023</v>
          </cell>
        </row>
        <row r="396">
          <cell r="D396">
            <v>25663</v>
          </cell>
          <cell r="E396">
            <v>26359891</v>
          </cell>
          <cell r="F396">
            <v>2610839</v>
          </cell>
          <cell r="G396">
            <v>45054.000347222223</v>
          </cell>
          <cell r="J396" t="str">
            <v>Do Thi Bich Lieu</v>
          </cell>
          <cell r="M396" t="str">
            <v>No</v>
          </cell>
          <cell r="O396" t="str">
            <v>05/Đã thanh toán 24/2023</v>
          </cell>
        </row>
        <row r="397">
          <cell r="D397">
            <v>25649</v>
          </cell>
          <cell r="E397">
            <v>16391750</v>
          </cell>
          <cell r="F397">
            <v>10571165</v>
          </cell>
          <cell r="G397">
            <v>45054.000347222223</v>
          </cell>
          <cell r="J397" t="str">
            <v>Do Thi Bich Lieu</v>
          </cell>
          <cell r="M397" t="str">
            <v>No</v>
          </cell>
          <cell r="O397" t="str">
            <v>05/Đã thanh toán 24/2023</v>
          </cell>
        </row>
        <row r="398">
          <cell r="D398">
            <v>25632</v>
          </cell>
          <cell r="E398">
            <v>13149857</v>
          </cell>
          <cell r="F398">
            <v>2226532</v>
          </cell>
          <cell r="G398">
            <v>45054.000347222223</v>
          </cell>
          <cell r="J398" t="str">
            <v>Do Thi Bich Lieu</v>
          </cell>
          <cell r="M398" t="str">
            <v>No</v>
          </cell>
          <cell r="O398" t="str">
            <v>05/Đã thanh toán 24/2023</v>
          </cell>
        </row>
        <row r="399">
          <cell r="D399">
            <v>28139</v>
          </cell>
          <cell r="E399">
            <v>14068906</v>
          </cell>
          <cell r="F399">
            <v>70060024</v>
          </cell>
          <cell r="G399">
            <v>45058.000347222223</v>
          </cell>
          <cell r="J399" t="str">
            <v>Do Thi Bich Lieu</v>
          </cell>
          <cell r="M399" t="str">
            <v>No</v>
          </cell>
          <cell r="O399" t="str">
            <v>05/Đã thanh toán 24/2023</v>
          </cell>
        </row>
        <row r="400">
          <cell r="D400">
            <v>28140</v>
          </cell>
          <cell r="E400">
            <v>10183289</v>
          </cell>
          <cell r="F400">
            <v>36449300</v>
          </cell>
          <cell r="G400">
            <v>45058.000347222223</v>
          </cell>
          <cell r="J400" t="str">
            <v>Do Thi Bich Lieu</v>
          </cell>
          <cell r="M400" t="str">
            <v>No</v>
          </cell>
          <cell r="O400" t="str">
            <v>05/Đã thanh toán 24/2023</v>
          </cell>
        </row>
        <row r="401">
          <cell r="D401">
            <v>28265</v>
          </cell>
          <cell r="E401">
            <v>17202067</v>
          </cell>
          <cell r="F401">
            <v>2703191</v>
          </cell>
          <cell r="G401">
            <v>45059.000347222223</v>
          </cell>
          <cell r="J401" t="str">
            <v>Do Thi Bich Lieu</v>
          </cell>
          <cell r="M401" t="str">
            <v>No</v>
          </cell>
          <cell r="O401" t="str">
            <v>06/Đã thanh toán 26/2023</v>
          </cell>
        </row>
        <row r="402">
          <cell r="D402">
            <v>28267</v>
          </cell>
          <cell r="E402">
            <v>12157014</v>
          </cell>
          <cell r="F402">
            <v>4886530</v>
          </cell>
          <cell r="G402">
            <v>45059.000347222223</v>
          </cell>
          <cell r="J402" t="str">
            <v>Do Thi Bich Lieu</v>
          </cell>
          <cell r="M402" t="str">
            <v>No</v>
          </cell>
          <cell r="O402" t="str">
            <v>06/Đã thanh toán 26/2023</v>
          </cell>
        </row>
        <row r="403">
          <cell r="D403">
            <v>28278</v>
          </cell>
          <cell r="E403">
            <v>90323119</v>
          </cell>
          <cell r="F403">
            <v>1221638</v>
          </cell>
          <cell r="G403">
            <v>45059.000347222223</v>
          </cell>
          <cell r="J403" t="str">
            <v>Do Thi Bich Lieu</v>
          </cell>
          <cell r="M403" t="str">
            <v>No</v>
          </cell>
          <cell r="O403" t="str">
            <v>06/Đã thanh toán 12/2023</v>
          </cell>
        </row>
        <row r="404">
          <cell r="D404">
            <v>28271</v>
          </cell>
          <cell r="E404">
            <v>20373305</v>
          </cell>
          <cell r="F404">
            <v>2095544</v>
          </cell>
          <cell r="G404">
            <v>45059.000347222223</v>
          </cell>
          <cell r="J404" t="str">
            <v>Do Thi Bich Lieu</v>
          </cell>
          <cell r="M404" t="str">
            <v>No</v>
          </cell>
          <cell r="O404" t="str">
            <v>06/Đã thanh toán 26/2023</v>
          </cell>
        </row>
        <row r="405">
          <cell r="D405">
            <v>28250</v>
          </cell>
          <cell r="E405">
            <v>25341759</v>
          </cell>
          <cell r="F405">
            <v>6246405</v>
          </cell>
          <cell r="G405">
            <v>45059.000347222223</v>
          </cell>
          <cell r="J405" t="str">
            <v>Do Thi Bich Lieu</v>
          </cell>
          <cell r="M405" t="str">
            <v>No</v>
          </cell>
          <cell r="O405" t="str">
            <v>06/Đã thanh toán 12/2023</v>
          </cell>
        </row>
        <row r="406">
          <cell r="D406">
            <v>28261</v>
          </cell>
          <cell r="E406">
            <v>23219022</v>
          </cell>
          <cell r="F406">
            <v>1551215</v>
          </cell>
          <cell r="G406">
            <v>45059.000347222223</v>
          </cell>
          <cell r="J406" t="str">
            <v>Do Thi Bich Lieu</v>
          </cell>
          <cell r="M406" t="str">
            <v>No</v>
          </cell>
          <cell r="O406" t="str">
            <v>06/Đã thanh toán 26/2023</v>
          </cell>
        </row>
        <row r="407">
          <cell r="D407">
            <v>28266</v>
          </cell>
          <cell r="E407">
            <v>25343619</v>
          </cell>
          <cell r="F407">
            <v>6092977</v>
          </cell>
          <cell r="G407">
            <v>45059.000347222223</v>
          </cell>
          <cell r="J407" t="str">
            <v>Do Thi Bich Lieu</v>
          </cell>
          <cell r="M407" t="str">
            <v>No</v>
          </cell>
          <cell r="O407" t="str">
            <v>06/Đã thanh toán 26/2023</v>
          </cell>
        </row>
        <row r="408">
          <cell r="D408">
            <v>28255</v>
          </cell>
          <cell r="E408">
            <v>10233736</v>
          </cell>
          <cell r="F408">
            <v>2095544</v>
          </cell>
          <cell r="G408">
            <v>45059.000347222223</v>
          </cell>
          <cell r="J408" t="str">
            <v>Do Thi Bich Lieu</v>
          </cell>
          <cell r="M408" t="str">
            <v>No</v>
          </cell>
          <cell r="O408" t="str">
            <v>06/Đã thanh toán 12/2023</v>
          </cell>
        </row>
        <row r="409">
          <cell r="D409">
            <v>28259</v>
          </cell>
          <cell r="E409">
            <v>11198197</v>
          </cell>
          <cell r="F409">
            <v>4282102</v>
          </cell>
          <cell r="G409">
            <v>45059.000347222223</v>
          </cell>
          <cell r="J409" t="str">
            <v>Do Thi Bich Lieu</v>
          </cell>
          <cell r="M409" t="str">
            <v>No</v>
          </cell>
          <cell r="O409" t="str">
            <v>06/Đã thanh toán 26/2023</v>
          </cell>
        </row>
        <row r="410">
          <cell r="D410">
            <v>28256</v>
          </cell>
          <cell r="E410">
            <v>10234016</v>
          </cell>
          <cell r="F410">
            <v>4674120</v>
          </cell>
          <cell r="G410">
            <v>45059.000347222223</v>
          </cell>
          <cell r="J410" t="str">
            <v>Do Thi Bich Lieu</v>
          </cell>
          <cell r="M410" t="str">
            <v>No</v>
          </cell>
          <cell r="O410" t="str">
            <v>06/Đã thanh toán 12/2023</v>
          </cell>
        </row>
        <row r="411">
          <cell r="D411">
            <v>28252</v>
          </cell>
          <cell r="E411">
            <v>10230526</v>
          </cell>
          <cell r="F411">
            <v>7712249</v>
          </cell>
          <cell r="G411">
            <v>45059.000347222223</v>
          </cell>
          <cell r="J411" t="str">
            <v>Do Thi Bich Lieu</v>
          </cell>
          <cell r="M411" t="str">
            <v>No</v>
          </cell>
          <cell r="O411" t="str">
            <v>06/Đã thanh toán 12/2023</v>
          </cell>
        </row>
        <row r="412">
          <cell r="D412">
            <v>28269</v>
          </cell>
          <cell r="E412">
            <v>16435456</v>
          </cell>
          <cell r="F412">
            <v>1954612</v>
          </cell>
          <cell r="G412">
            <v>45059.000347222223</v>
          </cell>
          <cell r="J412" t="str">
            <v>Do Thi Bich Lieu</v>
          </cell>
          <cell r="M412" t="str">
            <v>No</v>
          </cell>
          <cell r="O412" t="str">
            <v>06/Đã thanh toán 26/2023</v>
          </cell>
        </row>
        <row r="413">
          <cell r="D413">
            <v>28246</v>
          </cell>
          <cell r="E413">
            <v>20370361</v>
          </cell>
          <cell r="F413">
            <v>3391017</v>
          </cell>
          <cell r="G413">
            <v>45059.000347222223</v>
          </cell>
          <cell r="J413" t="str">
            <v>Do Thi Bich Lieu</v>
          </cell>
          <cell r="M413" t="str">
            <v>No</v>
          </cell>
          <cell r="O413" t="str">
            <v>06/Đã thanh toán 12/2023</v>
          </cell>
        </row>
        <row r="414">
          <cell r="D414">
            <v>28268</v>
          </cell>
          <cell r="E414">
            <v>12157285</v>
          </cell>
          <cell r="F414">
            <v>998250</v>
          </cell>
          <cell r="G414">
            <v>45059.000347222223</v>
          </cell>
          <cell r="J414" t="str">
            <v>Do Thi Bich Lieu</v>
          </cell>
          <cell r="M414" t="str">
            <v>No</v>
          </cell>
          <cell r="O414" t="str">
            <v>06/Đã thanh toán 26/2023</v>
          </cell>
        </row>
        <row r="415">
          <cell r="D415">
            <v>28245</v>
          </cell>
          <cell r="E415">
            <v>16433164</v>
          </cell>
          <cell r="F415">
            <v>2933992</v>
          </cell>
          <cell r="G415">
            <v>45059.000347222223</v>
          </cell>
          <cell r="J415" t="str">
            <v>Do Thi Bich Lieu</v>
          </cell>
          <cell r="M415" t="str">
            <v>No</v>
          </cell>
          <cell r="O415" t="str">
            <v>06/Đã thanh toán 26/2023</v>
          </cell>
        </row>
        <row r="416">
          <cell r="D416">
            <v>28244</v>
          </cell>
          <cell r="E416">
            <v>19393403</v>
          </cell>
          <cell r="F416">
            <v>623040</v>
          </cell>
          <cell r="G416">
            <v>45059.000347222223</v>
          </cell>
          <cell r="J416" t="str">
            <v>Do Thi Bich Lieu</v>
          </cell>
          <cell r="M416" t="str">
            <v>No</v>
          </cell>
          <cell r="O416" t="str">
            <v>06/Đã thanh toán 12/2023</v>
          </cell>
        </row>
        <row r="417">
          <cell r="D417">
            <v>28274</v>
          </cell>
          <cell r="E417">
            <v>15120731</v>
          </cell>
          <cell r="F417">
            <v>3234033</v>
          </cell>
          <cell r="G417">
            <v>45059.000347222223</v>
          </cell>
          <cell r="J417" t="str">
            <v>Do Thi Bich Lieu</v>
          </cell>
          <cell r="M417" t="str">
            <v>No</v>
          </cell>
          <cell r="O417" t="str">
            <v>06/Đã thanh toán 26/2023</v>
          </cell>
        </row>
        <row r="418">
          <cell r="D418">
            <v>28273</v>
          </cell>
          <cell r="E418">
            <v>15120466</v>
          </cell>
          <cell r="F418">
            <v>1954612</v>
          </cell>
          <cell r="G418">
            <v>45059.000347222223</v>
          </cell>
          <cell r="J418" t="str">
            <v>Do Thi Bich Lieu</v>
          </cell>
          <cell r="M418" t="str">
            <v>No</v>
          </cell>
          <cell r="O418" t="str">
            <v>06/Đã thanh toán 26/2023</v>
          </cell>
        </row>
        <row r="419">
          <cell r="D419">
            <v>28253</v>
          </cell>
          <cell r="E419">
            <v>10231436</v>
          </cell>
          <cell r="F419">
            <v>9345600</v>
          </cell>
          <cell r="G419">
            <v>45059.000347222223</v>
          </cell>
          <cell r="J419" t="str">
            <v>Do Thi Bich Lieu</v>
          </cell>
          <cell r="M419" t="str">
            <v>No</v>
          </cell>
          <cell r="O419" t="str">
            <v>06/Đã thanh toán 12/2023</v>
          </cell>
        </row>
        <row r="420">
          <cell r="D420">
            <v>28254</v>
          </cell>
          <cell r="E420">
            <v>29173686</v>
          </cell>
          <cell r="F420">
            <v>2619452</v>
          </cell>
          <cell r="G420">
            <v>45059.000347222223</v>
          </cell>
          <cell r="J420" t="str">
            <v>Do Thi Bich Lieu</v>
          </cell>
          <cell r="M420" t="str">
            <v>No</v>
          </cell>
          <cell r="O420" t="str">
            <v>06/Đã thanh toán 12/2023</v>
          </cell>
        </row>
        <row r="421">
          <cell r="D421">
            <v>28257</v>
          </cell>
          <cell r="E421">
            <v>11197866</v>
          </cell>
          <cell r="F421">
            <v>3909224</v>
          </cell>
          <cell r="G421">
            <v>45059.000347222223</v>
          </cell>
          <cell r="J421" t="str">
            <v>Do Thi Bich Lieu</v>
          </cell>
          <cell r="M421" t="str">
            <v>No</v>
          </cell>
          <cell r="O421" t="str">
            <v>06/Đã thanh toán 26/2023</v>
          </cell>
        </row>
        <row r="422">
          <cell r="D422">
            <v>28276</v>
          </cell>
          <cell r="E422">
            <v>14107421</v>
          </cell>
          <cell r="F422">
            <v>2931918</v>
          </cell>
          <cell r="G422">
            <v>45059.000347222223</v>
          </cell>
          <cell r="J422" t="str">
            <v>Do Thi Bich Lieu</v>
          </cell>
          <cell r="M422" t="str">
            <v>No</v>
          </cell>
          <cell r="O422" t="str">
            <v>06/Đã thanh toán 12/2023</v>
          </cell>
        </row>
        <row r="423">
          <cell r="D423">
            <v>28277</v>
          </cell>
          <cell r="E423">
            <v>13255443</v>
          </cell>
          <cell r="F423">
            <v>1954612</v>
          </cell>
          <cell r="G423">
            <v>45059.000347222223</v>
          </cell>
          <cell r="J423" t="str">
            <v>Do Thi Bich Lieu</v>
          </cell>
          <cell r="M423" t="str">
            <v>No</v>
          </cell>
          <cell r="O423" t="str">
            <v>06/Đã thanh toán 12/2023</v>
          </cell>
        </row>
        <row r="424">
          <cell r="D424">
            <v>28248</v>
          </cell>
          <cell r="E424">
            <v>15118282</v>
          </cell>
          <cell r="F424">
            <v>1253313</v>
          </cell>
          <cell r="G424">
            <v>45059.000347222223</v>
          </cell>
          <cell r="J424" t="str">
            <v>Do Thi Bich Lieu</v>
          </cell>
          <cell r="M424" t="str">
            <v>No</v>
          </cell>
          <cell r="O424" t="str">
            <v>06/Đã thanh toán 12/2023</v>
          </cell>
        </row>
        <row r="425">
          <cell r="D425">
            <v>28272</v>
          </cell>
          <cell r="E425">
            <v>22343678</v>
          </cell>
          <cell r="F425">
            <v>2336400</v>
          </cell>
          <cell r="G425">
            <v>45059.000347222223</v>
          </cell>
          <cell r="J425" t="str">
            <v>Do Thi Bich Lieu</v>
          </cell>
          <cell r="M425" t="str">
            <v>No</v>
          </cell>
          <cell r="O425" t="str">
            <v>06/Đã thanh toán 26/2023</v>
          </cell>
        </row>
        <row r="426">
          <cell r="D426">
            <v>28249</v>
          </cell>
          <cell r="E426">
            <v>17198705</v>
          </cell>
          <cell r="F426">
            <v>2205947</v>
          </cell>
          <cell r="G426">
            <v>45059.000347222223</v>
          </cell>
          <cell r="J426" t="str">
            <v>Do Thi Bich Lieu</v>
          </cell>
          <cell r="M426" t="str">
            <v>No</v>
          </cell>
          <cell r="O426" t="str">
            <v>06/Đã thanh toán 12/2023</v>
          </cell>
        </row>
        <row r="427">
          <cell r="D427">
            <v>28264</v>
          </cell>
          <cell r="E427">
            <v>22346700</v>
          </cell>
          <cell r="F427">
            <v>2950660</v>
          </cell>
          <cell r="G427">
            <v>45059.000347222223</v>
          </cell>
          <cell r="J427" t="str">
            <v>Do Thi Bich Lieu</v>
          </cell>
          <cell r="M427" t="str">
            <v>No</v>
          </cell>
          <cell r="O427" t="str">
            <v>06/Đã thanh toán 26/2023</v>
          </cell>
        </row>
        <row r="428">
          <cell r="D428">
            <v>28275</v>
          </cell>
          <cell r="E428">
            <v>18169555</v>
          </cell>
          <cell r="F428">
            <v>7721813</v>
          </cell>
          <cell r="G428">
            <v>45059.000347222223</v>
          </cell>
          <cell r="J428" t="str">
            <v>Do Thi Bich Lieu</v>
          </cell>
          <cell r="M428" t="str">
            <v>No</v>
          </cell>
          <cell r="O428" t="str">
            <v>06/Đã thanh toán 26/2023</v>
          </cell>
        </row>
        <row r="429">
          <cell r="D429">
            <v>28262</v>
          </cell>
          <cell r="E429">
            <v>16434624</v>
          </cell>
          <cell r="F429">
            <v>3072850</v>
          </cell>
          <cell r="G429">
            <v>45059.000347222223</v>
          </cell>
          <cell r="J429" t="str">
            <v>Do Thi Bich Lieu</v>
          </cell>
          <cell r="M429" t="str">
            <v>No</v>
          </cell>
          <cell r="O429" t="str">
            <v>06/Đã thanh toán 26/2023</v>
          </cell>
        </row>
        <row r="430">
          <cell r="D430">
            <v>28270</v>
          </cell>
          <cell r="E430">
            <v>16435752</v>
          </cell>
          <cell r="F430">
            <v>1615482</v>
          </cell>
          <cell r="G430">
            <v>45059.000347222223</v>
          </cell>
          <cell r="J430" t="str">
            <v>Do Thi Bich Lieu</v>
          </cell>
          <cell r="M430" t="str">
            <v>No</v>
          </cell>
          <cell r="O430" t="str">
            <v>06/Đã thanh toán 26/2023</v>
          </cell>
        </row>
        <row r="431">
          <cell r="D431">
            <v>28263</v>
          </cell>
          <cell r="E431">
            <v>16434733</v>
          </cell>
          <cell r="F431">
            <v>4744894</v>
          </cell>
          <cell r="G431">
            <v>45059.000347222223</v>
          </cell>
          <cell r="J431" t="str">
            <v>Do Thi Bich Lieu</v>
          </cell>
          <cell r="M431" t="str">
            <v>No</v>
          </cell>
          <cell r="O431" t="str">
            <v>06/Đã thanh toán 26/2023</v>
          </cell>
        </row>
        <row r="432">
          <cell r="D432">
            <v>28258</v>
          </cell>
          <cell r="E432">
            <v>11197928</v>
          </cell>
          <cell r="F432">
            <v>2095544</v>
          </cell>
          <cell r="G432">
            <v>45059.000347222223</v>
          </cell>
          <cell r="J432" t="str">
            <v>Do Thi Bich Lieu</v>
          </cell>
          <cell r="M432" t="str">
            <v>No</v>
          </cell>
          <cell r="O432" t="str">
            <v>06/Đã thanh toán 26/2023</v>
          </cell>
        </row>
        <row r="433">
          <cell r="D433">
            <v>28260</v>
          </cell>
          <cell r="E433">
            <v>19396177</v>
          </cell>
          <cell r="F433">
            <v>977306</v>
          </cell>
          <cell r="G433">
            <v>45059.000347222223</v>
          </cell>
          <cell r="J433" t="str">
            <v>Do Thi Bich Lieu</v>
          </cell>
          <cell r="M433" t="str">
            <v>No</v>
          </cell>
          <cell r="O433" t="str">
            <v>06/Đã thanh toán 26/2023</v>
          </cell>
        </row>
        <row r="434">
          <cell r="D434">
            <v>28251</v>
          </cell>
          <cell r="E434">
            <v>10229295</v>
          </cell>
          <cell r="F434">
            <v>2095544</v>
          </cell>
          <cell r="G434">
            <v>45059.000347222223</v>
          </cell>
          <cell r="J434" t="str">
            <v>Do Thi Bich Lieu</v>
          </cell>
          <cell r="M434" t="str">
            <v>No</v>
          </cell>
          <cell r="O434" t="str">
            <v>06/Đã thanh toán 12/2023</v>
          </cell>
        </row>
        <row r="435">
          <cell r="D435">
            <v>28243</v>
          </cell>
          <cell r="E435">
            <v>19393307</v>
          </cell>
          <cell r="F435">
            <v>3234033</v>
          </cell>
          <cell r="G435">
            <v>45059.000347222223</v>
          </cell>
          <cell r="J435" t="str">
            <v>Do Thi Bich Lieu</v>
          </cell>
          <cell r="M435" t="str">
            <v>No</v>
          </cell>
          <cell r="O435" t="str">
            <v>06/Đã thanh toán 12/2023</v>
          </cell>
        </row>
        <row r="436">
          <cell r="D436">
            <v>28247</v>
          </cell>
          <cell r="E436">
            <v>20371268</v>
          </cell>
          <cell r="F436">
            <v>1253313</v>
          </cell>
          <cell r="G436">
            <v>45059.000347222223</v>
          </cell>
          <cell r="J436" t="str">
            <v>Do Thi Bich Lieu</v>
          </cell>
          <cell r="M436" t="str">
            <v>No</v>
          </cell>
          <cell r="O436" t="str">
            <v>06/Đã thanh toán 12/2023</v>
          </cell>
        </row>
        <row r="437">
          <cell r="D437">
            <v>28242</v>
          </cell>
          <cell r="E437">
            <v>29172360</v>
          </cell>
          <cell r="F437">
            <v>276007</v>
          </cell>
          <cell r="G437">
            <v>45059.000347222223</v>
          </cell>
          <cell r="J437" t="str">
            <v>Do Thi Bich Lieu</v>
          </cell>
          <cell r="M437" t="str">
            <v>No</v>
          </cell>
          <cell r="O437" t="str">
            <v>06/Đã thanh toán 12/2023</v>
          </cell>
        </row>
        <row r="438">
          <cell r="D438">
            <v>29219</v>
          </cell>
          <cell r="E438">
            <v>12151469</v>
          </cell>
          <cell r="F438">
            <v>6037361</v>
          </cell>
          <cell r="G438">
            <v>45063.000347222223</v>
          </cell>
          <cell r="J438" t="str">
            <v>Do Thi Bich Lieu</v>
          </cell>
          <cell r="M438" t="str">
            <v>No</v>
          </cell>
          <cell r="O438" t="str">
            <v>06/Đã thanh toán 12/2023</v>
          </cell>
        </row>
        <row r="439">
          <cell r="D439">
            <v>29784</v>
          </cell>
          <cell r="E439">
            <v>22349126</v>
          </cell>
          <cell r="F439">
            <v>1557600</v>
          </cell>
          <cell r="G439">
            <v>45065.000347222223</v>
          </cell>
          <cell r="J439" t="str">
            <v>Do Thi Bich Lieu</v>
          </cell>
          <cell r="M439" t="str">
            <v>No</v>
          </cell>
          <cell r="O439" t="str">
            <v>08/Đã thanh toán 10/2023</v>
          </cell>
        </row>
        <row r="440">
          <cell r="D440">
            <v>29773</v>
          </cell>
          <cell r="E440">
            <v>19397623</v>
          </cell>
          <cell r="F440">
            <v>1557600</v>
          </cell>
          <cell r="G440">
            <v>45065.000347222223</v>
          </cell>
          <cell r="J440" t="str">
            <v>Do Thi Bich Lieu</v>
          </cell>
          <cell r="M440" t="str">
            <v>No</v>
          </cell>
          <cell r="O440" t="str">
            <v>07/Đã thanh toán 10/2023</v>
          </cell>
        </row>
        <row r="441">
          <cell r="D441">
            <v>29771</v>
          </cell>
          <cell r="E441">
            <v>11200164</v>
          </cell>
          <cell r="F441">
            <v>3115200</v>
          </cell>
          <cell r="G441">
            <v>45065.000347222223</v>
          </cell>
          <cell r="J441" t="str">
            <v>Do Thi Bich Lieu</v>
          </cell>
          <cell r="M441" t="str">
            <v>No</v>
          </cell>
          <cell r="O441" t="str">
            <v>07/Đã thanh toán 10/2023</v>
          </cell>
        </row>
        <row r="442">
          <cell r="D442">
            <v>29785</v>
          </cell>
          <cell r="E442">
            <v>28337212</v>
          </cell>
          <cell r="F442">
            <v>1557600</v>
          </cell>
          <cell r="G442">
            <v>45065.000347222223</v>
          </cell>
          <cell r="J442" t="str">
            <v>Do Thi Bich Lieu</v>
          </cell>
          <cell r="M442" t="str">
            <v>No</v>
          </cell>
          <cell r="O442" t="str">
            <v>07/Đã thanh toán 10/2023</v>
          </cell>
        </row>
        <row r="443">
          <cell r="D443">
            <v>29783</v>
          </cell>
          <cell r="E443">
            <v>16437514</v>
          </cell>
          <cell r="F443">
            <v>1557600</v>
          </cell>
          <cell r="G443">
            <v>45065.000347222223</v>
          </cell>
          <cell r="J443" t="str">
            <v>Do Thi Bich Lieu</v>
          </cell>
          <cell r="M443" t="str">
            <v>No</v>
          </cell>
          <cell r="O443" t="str">
            <v>07/Đã thanh toán 10/2023</v>
          </cell>
        </row>
        <row r="444">
          <cell r="D444">
            <v>29777</v>
          </cell>
          <cell r="E444">
            <v>25346105</v>
          </cell>
          <cell r="F444">
            <v>778800</v>
          </cell>
          <cell r="G444">
            <v>45065.000347222223</v>
          </cell>
          <cell r="J444" t="str">
            <v>Do Thi Bich Lieu</v>
          </cell>
          <cell r="M444" t="str">
            <v>No</v>
          </cell>
          <cell r="O444" t="str">
            <v>08/Đã thanh toán 10/2023</v>
          </cell>
        </row>
        <row r="445">
          <cell r="D445">
            <v>29799</v>
          </cell>
          <cell r="E445">
            <v>26400018</v>
          </cell>
          <cell r="F445">
            <v>1615482</v>
          </cell>
          <cell r="G445">
            <v>45065.000347222223</v>
          </cell>
          <cell r="J445" t="str">
            <v>Do Thi Bich Lieu</v>
          </cell>
          <cell r="M445" t="str">
            <v>No</v>
          </cell>
          <cell r="O445" t="str">
            <v>06/Đã thanh toán 26/2023</v>
          </cell>
        </row>
        <row r="446">
          <cell r="D446">
            <v>29775</v>
          </cell>
          <cell r="E446">
            <v>23220736</v>
          </cell>
          <cell r="F446">
            <v>2358510</v>
          </cell>
          <cell r="G446">
            <v>45065.000347222223</v>
          </cell>
          <cell r="J446" t="str">
            <v>Do Thi Bich Lieu</v>
          </cell>
          <cell r="M446" t="str">
            <v>No</v>
          </cell>
          <cell r="O446" t="str">
            <v>06/Đã thanh toán 26/2023</v>
          </cell>
        </row>
        <row r="447">
          <cell r="D447">
            <v>29795</v>
          </cell>
          <cell r="E447">
            <v>15123799</v>
          </cell>
          <cell r="F447">
            <v>3796408</v>
          </cell>
          <cell r="G447">
            <v>45065.000347222223</v>
          </cell>
          <cell r="J447" t="str">
            <v>Do Thi Bich Lieu</v>
          </cell>
          <cell r="M447" t="str">
            <v>No</v>
          </cell>
          <cell r="O447" t="str">
            <v>06/Đã thanh toán 26/2023</v>
          </cell>
        </row>
        <row r="448">
          <cell r="D448">
            <v>29772</v>
          </cell>
          <cell r="E448">
            <v>19397650</v>
          </cell>
          <cell r="F448">
            <v>778800</v>
          </cell>
          <cell r="G448">
            <v>45065.000347222223</v>
          </cell>
          <cell r="J448" t="str">
            <v>Do Thi Bich Lieu</v>
          </cell>
          <cell r="M448" t="str">
            <v>No</v>
          </cell>
          <cell r="O448" t="str">
            <v>07/Đã thanh toán 10/2023</v>
          </cell>
        </row>
        <row r="449">
          <cell r="D449">
            <v>29781</v>
          </cell>
          <cell r="E449">
            <v>17204149</v>
          </cell>
          <cell r="F449">
            <v>3596758</v>
          </cell>
          <cell r="G449">
            <v>45065.000347222223</v>
          </cell>
          <cell r="J449" t="str">
            <v>Do Thi Bich Lieu</v>
          </cell>
          <cell r="M449" t="str">
            <v>No</v>
          </cell>
          <cell r="O449" t="str">
            <v>06/Đã thanh toán 26/2023</v>
          </cell>
        </row>
        <row r="450">
          <cell r="D450">
            <v>29770</v>
          </cell>
          <cell r="E450">
            <v>10237078</v>
          </cell>
          <cell r="F450">
            <v>5027462</v>
          </cell>
          <cell r="G450">
            <v>45065.000347222223</v>
          </cell>
          <cell r="J450" t="str">
            <v>Do Thi Bich Lieu</v>
          </cell>
          <cell r="M450" t="str">
            <v>No</v>
          </cell>
          <cell r="O450" t="str">
            <v>06/Đã thanh toán 26/2023</v>
          </cell>
        </row>
        <row r="451">
          <cell r="D451">
            <v>29798</v>
          </cell>
          <cell r="E451">
            <v>14107909</v>
          </cell>
          <cell r="F451">
            <v>778800</v>
          </cell>
          <cell r="G451">
            <v>45065.000347222223</v>
          </cell>
          <cell r="J451" t="str">
            <v>Do Thi Bich Lieu</v>
          </cell>
          <cell r="M451" t="str">
            <v>No</v>
          </cell>
          <cell r="O451" t="str">
            <v>06/Đã thanh toán 26/2023</v>
          </cell>
        </row>
        <row r="452">
          <cell r="D452">
            <v>29782</v>
          </cell>
          <cell r="E452">
            <v>15122237</v>
          </cell>
          <cell r="F452">
            <v>1954612</v>
          </cell>
          <cell r="G452">
            <v>45065.000347222223</v>
          </cell>
          <cell r="J452" t="str">
            <v>Do Thi Bich Lieu</v>
          </cell>
          <cell r="M452" t="str">
            <v>No</v>
          </cell>
          <cell r="O452" t="str">
            <v>06/Đã thanh toán 26/2023</v>
          </cell>
        </row>
        <row r="453">
          <cell r="D453">
            <v>29801</v>
          </cell>
          <cell r="E453">
            <v>14109503</v>
          </cell>
          <cell r="F453">
            <v>203239</v>
          </cell>
          <cell r="G453">
            <v>45065.000347222223</v>
          </cell>
          <cell r="J453" t="str">
            <v>Do Thi Bich Lieu</v>
          </cell>
          <cell r="M453" t="str">
            <v>No</v>
          </cell>
          <cell r="O453" t="str">
            <v>06/Đã thanh toán 26/2023</v>
          </cell>
        </row>
        <row r="454">
          <cell r="D454">
            <v>29787</v>
          </cell>
          <cell r="E454">
            <v>28338495</v>
          </cell>
          <cell r="F454">
            <v>5367266</v>
          </cell>
          <cell r="G454">
            <v>45065.000347222223</v>
          </cell>
          <cell r="J454" t="str">
            <v>Do Thi Bich Lieu</v>
          </cell>
          <cell r="M454" t="str">
            <v>No</v>
          </cell>
          <cell r="O454" t="str">
            <v>06/Đã thanh toán 26/2023</v>
          </cell>
        </row>
        <row r="455">
          <cell r="D455">
            <v>29788</v>
          </cell>
          <cell r="E455">
            <v>28338112</v>
          </cell>
          <cell r="F455">
            <v>1551215</v>
          </cell>
          <cell r="G455">
            <v>45065.000347222223</v>
          </cell>
          <cell r="J455" t="str">
            <v>Do Thi Bich Lieu</v>
          </cell>
          <cell r="M455" t="str">
            <v>No</v>
          </cell>
          <cell r="O455" t="str">
            <v>06/Đã thanh toán 26/2023</v>
          </cell>
        </row>
        <row r="456">
          <cell r="D456">
            <v>29780</v>
          </cell>
          <cell r="E456">
            <v>17205052</v>
          </cell>
          <cell r="F456">
            <v>2175417</v>
          </cell>
          <cell r="G456">
            <v>45065.000347222223</v>
          </cell>
          <cell r="J456" t="str">
            <v>Do Thi Bich Lieu</v>
          </cell>
          <cell r="M456" t="str">
            <v>No</v>
          </cell>
          <cell r="O456" t="str">
            <v>06/Đã thanh toán 26/2023</v>
          </cell>
        </row>
        <row r="457">
          <cell r="D457">
            <v>29769</v>
          </cell>
          <cell r="E457">
            <v>10237358</v>
          </cell>
          <cell r="F457">
            <v>6899855</v>
          </cell>
          <cell r="G457">
            <v>45065.000347222223</v>
          </cell>
          <cell r="J457" t="str">
            <v>Do Thi Bich Lieu</v>
          </cell>
          <cell r="M457" t="str">
            <v>No</v>
          </cell>
          <cell r="O457" t="str">
            <v>06/Đã thanh toán 26/2023</v>
          </cell>
        </row>
        <row r="458">
          <cell r="D458">
            <v>29786</v>
          </cell>
          <cell r="E458">
            <v>12160141</v>
          </cell>
          <cell r="F458">
            <v>1615482</v>
          </cell>
          <cell r="G458">
            <v>45065.000347222223</v>
          </cell>
          <cell r="J458" t="str">
            <v>Do Thi Bich Lieu</v>
          </cell>
          <cell r="M458" t="str">
            <v>No</v>
          </cell>
          <cell r="O458" t="str">
            <v>06/Đã thanh toán 26/2023</v>
          </cell>
        </row>
        <row r="459">
          <cell r="D459">
            <v>29792</v>
          </cell>
          <cell r="E459">
            <v>20375673</v>
          </cell>
          <cell r="F459">
            <v>977306</v>
          </cell>
          <cell r="G459">
            <v>45065.000347222223</v>
          </cell>
          <cell r="J459" t="str">
            <v>Do Thi Bich Lieu</v>
          </cell>
          <cell r="M459" t="str">
            <v>No</v>
          </cell>
          <cell r="O459" t="str">
            <v>06/Đã thanh toán 26/2023</v>
          </cell>
        </row>
        <row r="460">
          <cell r="D460">
            <v>29789</v>
          </cell>
          <cell r="E460">
            <v>25346852</v>
          </cell>
          <cell r="F460">
            <v>2880284</v>
          </cell>
          <cell r="G460">
            <v>45065.000347222223</v>
          </cell>
          <cell r="J460" t="str">
            <v>Do Thi Bich Lieu</v>
          </cell>
          <cell r="M460" t="str">
            <v>No</v>
          </cell>
          <cell r="O460" t="str">
            <v>07/Đã thanh toán 10/2023</v>
          </cell>
        </row>
        <row r="461">
          <cell r="D461">
            <v>29794</v>
          </cell>
          <cell r="E461">
            <v>16438132</v>
          </cell>
          <cell r="F461">
            <v>977306</v>
          </cell>
          <cell r="G461">
            <v>45065.000347222223</v>
          </cell>
          <cell r="J461" t="str">
            <v>Do Thi Bich Lieu</v>
          </cell>
          <cell r="M461" t="str">
            <v>No</v>
          </cell>
          <cell r="O461" t="str">
            <v>07/Đã thanh toán 10/2023</v>
          </cell>
        </row>
        <row r="462">
          <cell r="D462">
            <v>29791</v>
          </cell>
          <cell r="E462">
            <v>24317587</v>
          </cell>
          <cell r="F462">
            <v>598950</v>
          </cell>
          <cell r="G462">
            <v>45065.000347222223</v>
          </cell>
          <cell r="J462" t="str">
            <v>Do Thi Bich Lieu</v>
          </cell>
          <cell r="M462" t="str">
            <v>No</v>
          </cell>
          <cell r="O462" t="str">
            <v>07/Đã thanh toán 10/2023</v>
          </cell>
        </row>
        <row r="463">
          <cell r="D463">
            <v>29776</v>
          </cell>
          <cell r="E463">
            <v>24317189</v>
          </cell>
          <cell r="F463">
            <v>1557600</v>
          </cell>
          <cell r="G463">
            <v>45065.000347222223</v>
          </cell>
          <cell r="J463" t="str">
            <v>Do Thi Bich Lieu</v>
          </cell>
          <cell r="M463" t="str">
            <v>No</v>
          </cell>
          <cell r="O463" t="str">
            <v>08/Đã thanh toán 10/2023</v>
          </cell>
        </row>
        <row r="464">
          <cell r="D464">
            <v>29779</v>
          </cell>
          <cell r="E464">
            <v>20375114</v>
          </cell>
          <cell r="F464">
            <v>1557600</v>
          </cell>
          <cell r="G464">
            <v>45065.000347222223</v>
          </cell>
          <cell r="J464" t="str">
            <v>Do Thi Bich Lieu</v>
          </cell>
          <cell r="M464" t="str">
            <v>No</v>
          </cell>
          <cell r="O464" t="str">
            <v>07/Đã thanh toán 10/2023</v>
          </cell>
        </row>
        <row r="465">
          <cell r="D465">
            <v>29778</v>
          </cell>
          <cell r="E465">
            <v>27337223</v>
          </cell>
          <cell r="F465">
            <v>1557600</v>
          </cell>
          <cell r="G465">
            <v>45065.000347222223</v>
          </cell>
          <cell r="J465" t="str">
            <v>Do Thi Bich Lieu</v>
          </cell>
          <cell r="M465" t="str">
            <v>No</v>
          </cell>
          <cell r="O465" t="str">
            <v>08/Đã thanh toán 10/2023</v>
          </cell>
        </row>
        <row r="466">
          <cell r="D466">
            <v>29796</v>
          </cell>
          <cell r="E466">
            <v>18171959</v>
          </cell>
          <cell r="F466">
            <v>5734652</v>
          </cell>
          <cell r="G466">
            <v>45065.000347222223</v>
          </cell>
          <cell r="J466" t="str">
            <v>Do Thi Bich Lieu</v>
          </cell>
          <cell r="M466" t="str">
            <v>No</v>
          </cell>
          <cell r="O466" t="str">
            <v>07/Đã thanh toán 10/2023</v>
          </cell>
        </row>
        <row r="467">
          <cell r="D467">
            <v>29793</v>
          </cell>
          <cell r="E467">
            <v>16438404</v>
          </cell>
          <cell r="F467">
            <v>3194934</v>
          </cell>
          <cell r="G467">
            <v>45065.000347222223</v>
          </cell>
          <cell r="J467" t="str">
            <v>Do Thi Bich Lieu</v>
          </cell>
          <cell r="M467" t="str">
            <v>No</v>
          </cell>
          <cell r="O467" t="str">
            <v>07/Đã thanh toán 10/2023</v>
          </cell>
        </row>
        <row r="468">
          <cell r="D468">
            <v>29800</v>
          </cell>
          <cell r="E468">
            <v>13258249</v>
          </cell>
          <cell r="F468">
            <v>4050156</v>
          </cell>
          <cell r="G468">
            <v>45065.000347222223</v>
          </cell>
          <cell r="J468" t="str">
            <v>Do Thi Bich Lieu</v>
          </cell>
          <cell r="M468" t="str">
            <v>No</v>
          </cell>
          <cell r="O468" t="str">
            <v>06/Đã thanh toán 26/2023</v>
          </cell>
        </row>
        <row r="469">
          <cell r="D469">
            <v>29797</v>
          </cell>
          <cell r="E469">
            <v>14109446</v>
          </cell>
          <cell r="F469">
            <v>4886530</v>
          </cell>
          <cell r="G469">
            <v>45065.000347222223</v>
          </cell>
          <cell r="J469" t="str">
            <v>Do Thi Bich Lieu</v>
          </cell>
          <cell r="M469" t="str">
            <v>No</v>
          </cell>
          <cell r="O469" t="str">
            <v>06/Đã thanh toán 26/2023</v>
          </cell>
        </row>
        <row r="470">
          <cell r="D470">
            <v>29993</v>
          </cell>
          <cell r="E470">
            <v>26298800</v>
          </cell>
          <cell r="F470">
            <v>1413958</v>
          </cell>
          <cell r="G470">
            <v>45069.000347222223</v>
          </cell>
          <cell r="J470" t="str">
            <v>Do Thi Bich Lieu</v>
          </cell>
          <cell r="M470" t="str">
            <v>No</v>
          </cell>
          <cell r="O470" t="str">
            <v>Chúng tôi đang xử lý hóa đơn, vui lòng liên hệ Do Thi Bich Lieu</v>
          </cell>
        </row>
        <row r="471">
          <cell r="D471">
            <v>30030</v>
          </cell>
          <cell r="E471">
            <v>10171704</v>
          </cell>
          <cell r="F471">
            <v>23586080</v>
          </cell>
          <cell r="G471">
            <v>45069.000347222223</v>
          </cell>
          <cell r="J471" t="str">
            <v>Do Thi Bich Lieu</v>
          </cell>
          <cell r="M471" t="str">
            <v>No</v>
          </cell>
          <cell r="O471" t="str">
            <v>08/Đã thanh toán 10/2023</v>
          </cell>
        </row>
        <row r="472">
          <cell r="D472">
            <v>30032</v>
          </cell>
          <cell r="E472">
            <v>14026511</v>
          </cell>
          <cell r="F472">
            <v>930329</v>
          </cell>
          <cell r="G472">
            <v>45069.000347222223</v>
          </cell>
          <cell r="J472" t="str">
            <v>Do Thi Bich Lieu</v>
          </cell>
          <cell r="M472" t="str">
            <v>No</v>
          </cell>
          <cell r="O472" t="str">
            <v>06/Đã thanh toán 12/2023</v>
          </cell>
        </row>
        <row r="473">
          <cell r="D473">
            <v>30029</v>
          </cell>
          <cell r="E473">
            <v>12100509</v>
          </cell>
          <cell r="F473">
            <v>763656</v>
          </cell>
          <cell r="G473">
            <v>45069.000347222223</v>
          </cell>
          <cell r="J473" t="str">
            <v>Do Thi Bich Lieu</v>
          </cell>
          <cell r="M473" t="str">
            <v>No</v>
          </cell>
          <cell r="O473" t="str">
            <v>06/Đã thanh toán 12/2023</v>
          </cell>
        </row>
        <row r="474">
          <cell r="D474">
            <v>30031</v>
          </cell>
          <cell r="E474">
            <v>13197255</v>
          </cell>
          <cell r="F474">
            <v>4612526</v>
          </cell>
          <cell r="G474">
            <v>45069.000347222223</v>
          </cell>
          <cell r="J474" t="str">
            <v>Do Thi Bich Lieu</v>
          </cell>
          <cell r="M474" t="str">
            <v>No</v>
          </cell>
          <cell r="O474" t="str">
            <v>06/Đã thanh toán 12/2023</v>
          </cell>
        </row>
        <row r="475">
          <cell r="D475">
            <v>31446</v>
          </cell>
          <cell r="E475">
            <v>17206642</v>
          </cell>
          <cell r="F475">
            <v>1557600</v>
          </cell>
          <cell r="G475">
            <v>45073.000347222223</v>
          </cell>
          <cell r="J475" t="str">
            <v>Do Thi Bich Lieu</v>
          </cell>
          <cell r="M475" t="str">
            <v>No</v>
          </cell>
          <cell r="O475" t="str">
            <v>07/Đã thanh toán 24/2023</v>
          </cell>
        </row>
        <row r="476">
          <cell r="D476">
            <v>31440</v>
          </cell>
          <cell r="E476">
            <v>15125495</v>
          </cell>
          <cell r="F476">
            <v>1557600</v>
          </cell>
          <cell r="G476">
            <v>45073.000347222223</v>
          </cell>
          <cell r="J476" t="str">
            <v>Do Thi Bich Lieu</v>
          </cell>
          <cell r="M476" t="str">
            <v>No</v>
          </cell>
          <cell r="O476" t="str">
            <v>07/Đã thanh toán 10/2023</v>
          </cell>
        </row>
        <row r="477">
          <cell r="D477">
            <v>31442</v>
          </cell>
          <cell r="E477">
            <v>15124285</v>
          </cell>
          <cell r="F477">
            <v>1557600</v>
          </cell>
          <cell r="G477">
            <v>45073.000347222223</v>
          </cell>
          <cell r="J477" t="str">
            <v>Do Thi Bich Lieu</v>
          </cell>
          <cell r="M477" t="str">
            <v>No</v>
          </cell>
          <cell r="O477" t="str">
            <v>07/Đã thanh toán 10/2023</v>
          </cell>
        </row>
        <row r="478">
          <cell r="D478">
            <v>31430</v>
          </cell>
          <cell r="E478">
            <v>20377348</v>
          </cell>
          <cell r="F478">
            <v>1615482</v>
          </cell>
          <cell r="G478">
            <v>45073.000347222223</v>
          </cell>
          <cell r="J478" t="str">
            <v>Do Thi Bich Lieu</v>
          </cell>
          <cell r="M478" t="str">
            <v>No</v>
          </cell>
          <cell r="O478" t="str">
            <v>07/Đã thanh toán 10/2023</v>
          </cell>
        </row>
        <row r="479">
          <cell r="D479">
            <v>31434</v>
          </cell>
          <cell r="E479">
            <v>25348123</v>
          </cell>
          <cell r="F479">
            <v>977306</v>
          </cell>
          <cell r="G479">
            <v>45073.000347222223</v>
          </cell>
          <cell r="J479" t="str">
            <v>Do Thi Bich Lieu</v>
          </cell>
          <cell r="M479" t="str">
            <v>No</v>
          </cell>
          <cell r="O479" t="str">
            <v>07/Đã thanh toán 10/2023</v>
          </cell>
        </row>
        <row r="480">
          <cell r="D480">
            <v>31433</v>
          </cell>
          <cell r="E480">
            <v>17208034</v>
          </cell>
          <cell r="F480">
            <v>2758392</v>
          </cell>
          <cell r="G480">
            <v>45073.000347222223</v>
          </cell>
          <cell r="J480" t="str">
            <v>Do Thi Bich Lieu</v>
          </cell>
          <cell r="M480" t="str">
            <v>No</v>
          </cell>
          <cell r="O480" t="str">
            <v>07/Đã thanh toán 10/2023</v>
          </cell>
        </row>
        <row r="481">
          <cell r="D481">
            <v>31451</v>
          </cell>
          <cell r="E481">
            <v>21232369</v>
          </cell>
          <cell r="F481">
            <v>3230964</v>
          </cell>
          <cell r="G481">
            <v>45073.000347222223</v>
          </cell>
          <cell r="J481" t="str">
            <v>Do Thi Bich Lieu</v>
          </cell>
          <cell r="M481" t="str">
            <v>No</v>
          </cell>
          <cell r="O481" t="str">
            <v>07/Đã thanh toán 10/2023</v>
          </cell>
        </row>
        <row r="482">
          <cell r="D482">
            <v>31470</v>
          </cell>
          <cell r="E482">
            <v>10244067</v>
          </cell>
          <cell r="F482">
            <v>1954612</v>
          </cell>
          <cell r="G482">
            <v>45073.000347222223</v>
          </cell>
          <cell r="J482" t="str">
            <v>Do Thi Bich Lieu</v>
          </cell>
          <cell r="M482" t="str">
            <v>No</v>
          </cell>
          <cell r="O482" t="str">
            <v>07/Đã thanh toán 10/2023</v>
          </cell>
        </row>
        <row r="483">
          <cell r="D483">
            <v>31457</v>
          </cell>
          <cell r="E483">
            <v>13257407</v>
          </cell>
          <cell r="F483">
            <v>560940</v>
          </cell>
          <cell r="G483">
            <v>45073.000347222223</v>
          </cell>
          <cell r="J483" t="str">
            <v>Do Thi Bich Lieu</v>
          </cell>
          <cell r="M483" t="str">
            <v>No</v>
          </cell>
          <cell r="O483" t="str">
            <v>06/Đã thanh toán 26/2023</v>
          </cell>
        </row>
        <row r="484">
          <cell r="D484">
            <v>31448</v>
          </cell>
          <cell r="E484">
            <v>17209450</v>
          </cell>
          <cell r="F484">
            <v>2785056</v>
          </cell>
          <cell r="G484">
            <v>45073.000347222223</v>
          </cell>
          <cell r="J484" t="str">
            <v>Do Thi Bich Lieu</v>
          </cell>
          <cell r="M484" t="str">
            <v>No</v>
          </cell>
          <cell r="O484" t="str">
            <v>07/Đã thanh toán 10/2023</v>
          </cell>
        </row>
        <row r="485">
          <cell r="D485">
            <v>31454</v>
          </cell>
          <cell r="E485">
            <v>25349075</v>
          </cell>
          <cell r="F485">
            <v>2729855</v>
          </cell>
          <cell r="G485">
            <v>45073.000347222223</v>
          </cell>
          <cell r="J485" t="str">
            <v>Do Thi Bich Lieu</v>
          </cell>
          <cell r="M485" t="str">
            <v>No</v>
          </cell>
          <cell r="O485" t="str">
            <v>07/Đã thanh toán 10/2023</v>
          </cell>
        </row>
        <row r="486">
          <cell r="D486">
            <v>31469</v>
          </cell>
          <cell r="E486">
            <v>29177701</v>
          </cell>
          <cell r="F486">
            <v>1179255</v>
          </cell>
          <cell r="G486">
            <v>45073.000347222223</v>
          </cell>
          <cell r="J486" t="str">
            <v>Do Thi Bich Lieu</v>
          </cell>
          <cell r="M486" t="str">
            <v>No</v>
          </cell>
          <cell r="O486" t="str">
            <v>07/Đã thanh toán 10/2023</v>
          </cell>
        </row>
        <row r="487">
          <cell r="D487">
            <v>31458</v>
          </cell>
          <cell r="E487">
            <v>14111337</v>
          </cell>
          <cell r="F487">
            <v>2931918</v>
          </cell>
          <cell r="G487">
            <v>45073.000347222223</v>
          </cell>
          <cell r="J487" t="str">
            <v>Do Thi Bich Lieu</v>
          </cell>
          <cell r="M487" t="str">
            <v>No</v>
          </cell>
          <cell r="O487" t="str">
            <v>06/Đã thanh toán 26/2023</v>
          </cell>
        </row>
        <row r="488">
          <cell r="D488">
            <v>31447</v>
          </cell>
          <cell r="E488">
            <v>17208494</v>
          </cell>
          <cell r="F488">
            <v>2050340</v>
          </cell>
          <cell r="G488">
            <v>45073.000347222223</v>
          </cell>
          <cell r="J488" t="str">
            <v>Do Thi Bich Lieu</v>
          </cell>
          <cell r="M488" t="str">
            <v>No</v>
          </cell>
          <cell r="O488" t="str">
            <v>07/Đã thanh toán 10/2023</v>
          </cell>
        </row>
        <row r="489">
          <cell r="D489">
            <v>31449</v>
          </cell>
          <cell r="E489">
            <v>20378013</v>
          </cell>
          <cell r="F489">
            <v>977306</v>
          </cell>
          <cell r="G489">
            <v>45073.000347222223</v>
          </cell>
          <cell r="J489" t="str">
            <v>Do Thi Bich Lieu</v>
          </cell>
          <cell r="M489" t="str">
            <v>No</v>
          </cell>
          <cell r="O489" t="str">
            <v>07/Đã thanh toán 10/2023</v>
          </cell>
        </row>
        <row r="490">
          <cell r="D490">
            <v>31437</v>
          </cell>
          <cell r="E490">
            <v>18173792</v>
          </cell>
          <cell r="F490">
            <v>998250</v>
          </cell>
          <cell r="G490">
            <v>45073.000347222223</v>
          </cell>
          <cell r="J490" t="str">
            <v>Do Thi Bich Lieu</v>
          </cell>
          <cell r="M490" t="str">
            <v>No</v>
          </cell>
          <cell r="O490" t="str">
            <v>07/Đã thanh toán 10/2023</v>
          </cell>
        </row>
        <row r="491">
          <cell r="D491">
            <v>31463</v>
          </cell>
          <cell r="E491">
            <v>14112312</v>
          </cell>
          <cell r="F491">
            <v>4249070</v>
          </cell>
          <cell r="G491">
            <v>45073.000347222223</v>
          </cell>
          <cell r="J491" t="str">
            <v>Do Thi Bich Lieu</v>
          </cell>
          <cell r="M491" t="str">
            <v>No</v>
          </cell>
          <cell r="O491" t="str">
            <v>06/Đã thanh toán 26/2023</v>
          </cell>
        </row>
        <row r="492">
          <cell r="D492">
            <v>31453</v>
          </cell>
          <cell r="E492">
            <v>24319707</v>
          </cell>
          <cell r="F492">
            <v>977306</v>
          </cell>
          <cell r="G492">
            <v>45073.000347222223</v>
          </cell>
          <cell r="J492" t="str">
            <v>Do Thi Bich Lieu</v>
          </cell>
          <cell r="M492" t="str">
            <v>No</v>
          </cell>
          <cell r="O492" t="str">
            <v>07/Đã thanh toán 10/2023</v>
          </cell>
        </row>
        <row r="493">
          <cell r="D493">
            <v>31426</v>
          </cell>
          <cell r="E493">
            <v>10240795</v>
          </cell>
          <cell r="F493">
            <v>11915305</v>
          </cell>
          <cell r="G493">
            <v>45073.000347222223</v>
          </cell>
          <cell r="J493" t="str">
            <v>Do Thi Bich Lieu</v>
          </cell>
          <cell r="M493" t="str">
            <v>No</v>
          </cell>
          <cell r="O493" t="str">
            <v>06/Đã thanh toán 26/2023</v>
          </cell>
        </row>
        <row r="494">
          <cell r="D494">
            <v>31428</v>
          </cell>
          <cell r="E494">
            <v>20377251</v>
          </cell>
          <cell r="F494">
            <v>977306</v>
          </cell>
          <cell r="G494">
            <v>45073.000347222223</v>
          </cell>
          <cell r="J494" t="str">
            <v>Do Thi Bich Lieu</v>
          </cell>
          <cell r="M494" t="str">
            <v>No</v>
          </cell>
          <cell r="O494" t="str">
            <v>07/Đã thanh toán 10/2023</v>
          </cell>
        </row>
        <row r="495">
          <cell r="D495">
            <v>31465</v>
          </cell>
          <cell r="E495">
            <v>90325901</v>
          </cell>
          <cell r="F495">
            <v>1615482</v>
          </cell>
          <cell r="G495">
            <v>45073.000347222223</v>
          </cell>
          <cell r="J495" t="str">
            <v>Do Thi Bich Lieu</v>
          </cell>
          <cell r="M495" t="str">
            <v>No</v>
          </cell>
          <cell r="O495" t="str">
            <v>06/Đã thanh toán 26/2023</v>
          </cell>
        </row>
        <row r="496">
          <cell r="D496">
            <v>31427</v>
          </cell>
          <cell r="E496">
            <v>19400179</v>
          </cell>
          <cell r="F496">
            <v>2619452</v>
          </cell>
          <cell r="G496">
            <v>45073.000347222223</v>
          </cell>
          <cell r="J496" t="str">
            <v>Do Thi Bich Lieu</v>
          </cell>
          <cell r="M496" t="str">
            <v>No</v>
          </cell>
          <cell r="O496" t="str">
            <v>07/Đã thanh toán 10/2023</v>
          </cell>
        </row>
        <row r="497">
          <cell r="D497">
            <v>31464</v>
          </cell>
          <cell r="E497">
            <v>14112056</v>
          </cell>
          <cell r="F497">
            <v>1954612</v>
          </cell>
          <cell r="G497">
            <v>45073.000347222223</v>
          </cell>
          <cell r="J497" t="str">
            <v>Do Thi Bich Lieu</v>
          </cell>
          <cell r="M497" t="str">
            <v>No</v>
          </cell>
          <cell r="O497" t="str">
            <v>06/Đã thanh toán 26/2023</v>
          </cell>
        </row>
        <row r="498">
          <cell r="D498">
            <v>31471</v>
          </cell>
          <cell r="E498">
            <v>10244328</v>
          </cell>
          <cell r="F498">
            <v>13876055</v>
          </cell>
          <cell r="G498">
            <v>45073.000347222223</v>
          </cell>
          <cell r="J498" t="str">
            <v>Do Thi Bich Lieu</v>
          </cell>
          <cell r="M498" t="str">
            <v>No</v>
          </cell>
          <cell r="O498" t="str">
            <v>07/Đã thanh toán 10/2023</v>
          </cell>
        </row>
        <row r="499">
          <cell r="D499">
            <v>31459</v>
          </cell>
          <cell r="E499">
            <v>14111528</v>
          </cell>
          <cell r="F499">
            <v>778800</v>
          </cell>
          <cell r="G499">
            <v>45073.000347222223</v>
          </cell>
          <cell r="J499" t="str">
            <v>Do Thi Bich Lieu</v>
          </cell>
          <cell r="M499" t="str">
            <v>No</v>
          </cell>
          <cell r="O499" t="str">
            <v>07/Đã thanh toán 10/2023</v>
          </cell>
        </row>
        <row r="500">
          <cell r="D500">
            <v>31444</v>
          </cell>
          <cell r="E500">
            <v>16440702</v>
          </cell>
          <cell r="F500">
            <v>977306</v>
          </cell>
          <cell r="G500">
            <v>45073.000347222223</v>
          </cell>
          <cell r="J500" t="str">
            <v>Do Thi Bich Lieu</v>
          </cell>
          <cell r="M500" t="str">
            <v>No</v>
          </cell>
          <cell r="O500" t="str">
            <v>07/Đã thanh toán 10/2023</v>
          </cell>
        </row>
        <row r="501">
          <cell r="D501">
            <v>31460</v>
          </cell>
          <cell r="E501">
            <v>26401718</v>
          </cell>
          <cell r="F501">
            <v>1557600</v>
          </cell>
          <cell r="G501">
            <v>45073.000347222223</v>
          </cell>
          <cell r="J501" t="str">
            <v>Do Thi Bich Lieu</v>
          </cell>
          <cell r="M501" t="str">
            <v>No</v>
          </cell>
          <cell r="O501" t="str">
            <v>07/Đã thanh toán 10/2023</v>
          </cell>
        </row>
        <row r="502">
          <cell r="D502">
            <v>31462</v>
          </cell>
          <cell r="E502">
            <v>26401522</v>
          </cell>
          <cell r="F502">
            <v>977306</v>
          </cell>
          <cell r="G502">
            <v>45073.000347222223</v>
          </cell>
          <cell r="J502" t="str">
            <v>Do Thi Bich Lieu</v>
          </cell>
          <cell r="M502" t="str">
            <v>No</v>
          </cell>
          <cell r="O502" t="str">
            <v>06/Đã thanh toán 26/2023</v>
          </cell>
        </row>
        <row r="503">
          <cell r="D503">
            <v>31436</v>
          </cell>
          <cell r="E503">
            <v>25348218</v>
          </cell>
          <cell r="F503">
            <v>8804901</v>
          </cell>
          <cell r="G503">
            <v>45073.000347222223</v>
          </cell>
          <cell r="J503" t="str">
            <v>Do Thi Bich Lieu</v>
          </cell>
          <cell r="M503" t="str">
            <v>No</v>
          </cell>
          <cell r="O503" t="str">
            <v>07/Đã thanh toán 10/2023</v>
          </cell>
        </row>
        <row r="504">
          <cell r="D504">
            <v>31466</v>
          </cell>
          <cell r="E504">
            <v>13260751</v>
          </cell>
          <cell r="F504">
            <v>6230400</v>
          </cell>
          <cell r="G504">
            <v>45073.000347222223</v>
          </cell>
          <cell r="J504" t="str">
            <v>Do Thi Bich Lieu</v>
          </cell>
          <cell r="M504" t="str">
            <v>No</v>
          </cell>
          <cell r="O504" t="str">
            <v>07/Đã thanh toán 10/2023</v>
          </cell>
        </row>
        <row r="505">
          <cell r="D505">
            <v>31431</v>
          </cell>
          <cell r="E505">
            <v>27339950</v>
          </cell>
          <cell r="F505">
            <v>977306</v>
          </cell>
          <cell r="G505">
            <v>45073.000347222223</v>
          </cell>
          <cell r="J505" t="str">
            <v>Do Thi Bich Lieu</v>
          </cell>
          <cell r="M505" t="str">
            <v>No</v>
          </cell>
          <cell r="O505" t="str">
            <v>07/Đã thanh toán 10/2023</v>
          </cell>
        </row>
        <row r="506">
          <cell r="D506">
            <v>31461</v>
          </cell>
          <cell r="E506">
            <v>26401619</v>
          </cell>
          <cell r="F506">
            <v>3784732</v>
          </cell>
          <cell r="G506">
            <v>45073.000347222223</v>
          </cell>
          <cell r="J506" t="str">
            <v>Do Thi Bich Lieu</v>
          </cell>
          <cell r="M506" t="str">
            <v>No</v>
          </cell>
          <cell r="O506" t="str">
            <v>06/Đã thanh toán 26/2023</v>
          </cell>
        </row>
        <row r="507">
          <cell r="D507">
            <v>31425</v>
          </cell>
          <cell r="E507">
            <v>10240540</v>
          </cell>
          <cell r="F507">
            <v>3909224</v>
          </cell>
          <cell r="G507">
            <v>45073.000347222223</v>
          </cell>
          <cell r="J507" t="str">
            <v>Do Thi Bich Lieu</v>
          </cell>
          <cell r="M507" t="str">
            <v>No</v>
          </cell>
          <cell r="O507" t="str">
            <v>06/Đã thanh toán 26/2023</v>
          </cell>
        </row>
        <row r="508">
          <cell r="D508">
            <v>31452</v>
          </cell>
          <cell r="E508">
            <v>24319960</v>
          </cell>
          <cell r="F508">
            <v>2619452</v>
          </cell>
          <cell r="G508">
            <v>45073.000347222223</v>
          </cell>
          <cell r="J508" t="str">
            <v>Do Thi Bich Lieu</v>
          </cell>
          <cell r="M508" t="str">
            <v>No</v>
          </cell>
          <cell r="O508" t="str">
            <v>07/Đã thanh toán 10/2023</v>
          </cell>
        </row>
        <row r="509">
          <cell r="D509">
            <v>31443</v>
          </cell>
          <cell r="E509">
            <v>16441544</v>
          </cell>
          <cell r="F509">
            <v>1246080</v>
          </cell>
          <cell r="G509">
            <v>45073.000347222223</v>
          </cell>
          <cell r="J509" t="str">
            <v>Do Thi Bich Lieu</v>
          </cell>
          <cell r="M509" t="str">
            <v>No</v>
          </cell>
          <cell r="O509" t="str">
            <v>07/Đã thanh toán 10/2023</v>
          </cell>
        </row>
        <row r="510">
          <cell r="D510">
            <v>31608</v>
          </cell>
          <cell r="E510">
            <v>16440980</v>
          </cell>
          <cell r="F510">
            <v>1534708</v>
          </cell>
          <cell r="G510">
            <v>45076.000347222223</v>
          </cell>
          <cell r="J510" t="str">
            <v>Do Thi Bich Lieu</v>
          </cell>
          <cell r="M510" t="str">
            <v>No</v>
          </cell>
          <cell r="O510" t="str">
            <v>07/Đã thanh toán 10/2023</v>
          </cell>
        </row>
        <row r="511">
          <cell r="D511">
            <v>32672</v>
          </cell>
          <cell r="E511">
            <v>26406428</v>
          </cell>
          <cell r="F511">
            <v>2336400</v>
          </cell>
          <cell r="G511">
            <v>45077.000347222223</v>
          </cell>
          <cell r="J511" t="str">
            <v>Do Thi Bich Lieu</v>
          </cell>
          <cell r="M511" t="str">
            <v>No</v>
          </cell>
          <cell r="O511" t="str">
            <v>07/Đã thanh toán 10/2023</v>
          </cell>
        </row>
        <row r="512">
          <cell r="D512">
            <v>32673</v>
          </cell>
          <cell r="E512">
            <v>13266471</v>
          </cell>
          <cell r="F512">
            <v>1557600</v>
          </cell>
          <cell r="G512">
            <v>45077.000347222223</v>
          </cell>
          <cell r="J512" t="str">
            <v>Do Thi Bich Lieu</v>
          </cell>
          <cell r="M512" t="str">
            <v>No</v>
          </cell>
          <cell r="O512" t="str">
            <v>07/Đã thanh toán 10/2023</v>
          </cell>
        </row>
        <row r="513">
          <cell r="D513">
            <v>32680</v>
          </cell>
          <cell r="E513">
            <v>11153889</v>
          </cell>
          <cell r="F513">
            <v>10616408</v>
          </cell>
          <cell r="G513">
            <v>45077.000347222223</v>
          </cell>
          <cell r="J513" t="str">
            <v>Do Thi Bich Lieu</v>
          </cell>
          <cell r="M513" t="str">
            <v>No</v>
          </cell>
          <cell r="O513" t="str">
            <v>06/Đã thanh toán 12/2023</v>
          </cell>
        </row>
        <row r="514">
          <cell r="D514">
            <v>32674</v>
          </cell>
          <cell r="E514">
            <v>14066526</v>
          </cell>
          <cell r="F514">
            <v>3115167</v>
          </cell>
          <cell r="G514">
            <v>45077.000347222223</v>
          </cell>
          <cell r="J514" t="str">
            <v>Do Thi Bich Lieu</v>
          </cell>
          <cell r="M514" t="str">
            <v>No</v>
          </cell>
          <cell r="O514" t="str">
            <v>06/Đã thanh toán 12/2023</v>
          </cell>
        </row>
        <row r="515">
          <cell r="D515">
            <v>32655</v>
          </cell>
          <cell r="E515">
            <v>16442542</v>
          </cell>
          <cell r="F515">
            <v>1886808</v>
          </cell>
          <cell r="G515">
            <v>45077.000347222223</v>
          </cell>
          <cell r="J515" t="str">
            <v>Do Thi Bich Lieu</v>
          </cell>
          <cell r="M515" t="str">
            <v>No</v>
          </cell>
          <cell r="O515" t="str">
            <v>07/Đã thanh toán 10/2023</v>
          </cell>
        </row>
        <row r="516">
          <cell r="D516">
            <v>32682</v>
          </cell>
          <cell r="E516">
            <v>28298123</v>
          </cell>
          <cell r="F516">
            <v>9300883</v>
          </cell>
          <cell r="G516">
            <v>45077.000347222223</v>
          </cell>
          <cell r="J516" t="str">
            <v>Do Thi Bich Lieu</v>
          </cell>
          <cell r="M516" t="str">
            <v>No</v>
          </cell>
          <cell r="O516" t="str">
            <v>06/Đã thanh toán 12/2023</v>
          </cell>
        </row>
        <row r="517">
          <cell r="D517">
            <v>32677</v>
          </cell>
          <cell r="E517">
            <v>26363583</v>
          </cell>
          <cell r="F517">
            <v>2592238</v>
          </cell>
          <cell r="G517">
            <v>45077.000347222223</v>
          </cell>
          <cell r="J517" t="str">
            <v>Do Thi Bich Lieu</v>
          </cell>
          <cell r="M517" t="str">
            <v>No</v>
          </cell>
          <cell r="O517" t="str">
            <v>06/Đã thanh toán 12/2023</v>
          </cell>
        </row>
        <row r="518">
          <cell r="D518">
            <v>32664</v>
          </cell>
          <cell r="E518">
            <v>13263686</v>
          </cell>
          <cell r="F518">
            <v>5491014</v>
          </cell>
          <cell r="G518">
            <v>45077.000347222223</v>
          </cell>
          <cell r="J518" t="str">
            <v>Do Thi Bich Lieu</v>
          </cell>
          <cell r="M518" t="str">
            <v>No</v>
          </cell>
          <cell r="O518" t="str">
            <v>07/Đã thanh toán 10/2023</v>
          </cell>
        </row>
        <row r="519">
          <cell r="D519">
            <v>32667</v>
          </cell>
          <cell r="E519">
            <v>13264550</v>
          </cell>
          <cell r="F519">
            <v>1954612</v>
          </cell>
          <cell r="G519">
            <v>45077.000347222223</v>
          </cell>
          <cell r="J519" t="str">
            <v>Do Thi Bich Lieu</v>
          </cell>
          <cell r="M519" t="str">
            <v>No</v>
          </cell>
          <cell r="O519" t="str">
            <v>07/Đã thanh toán 10/2023</v>
          </cell>
        </row>
        <row r="520">
          <cell r="D520">
            <v>32668</v>
          </cell>
          <cell r="E520">
            <v>26404995</v>
          </cell>
          <cell r="F520">
            <v>4234934</v>
          </cell>
          <cell r="G520">
            <v>45077.000347222223</v>
          </cell>
          <cell r="J520" t="str">
            <v>Do Thi Bich Lieu</v>
          </cell>
          <cell r="M520" t="str">
            <v>No</v>
          </cell>
          <cell r="O520" t="str">
            <v>07/Đã thanh toán 10/2023</v>
          </cell>
        </row>
        <row r="521">
          <cell r="D521">
            <v>32665</v>
          </cell>
          <cell r="E521">
            <v>26403996</v>
          </cell>
          <cell r="F521">
            <v>977306</v>
          </cell>
          <cell r="G521">
            <v>45077.000347222223</v>
          </cell>
          <cell r="J521" t="str">
            <v>Do Thi Bich Lieu</v>
          </cell>
          <cell r="M521" t="str">
            <v>No</v>
          </cell>
          <cell r="O521" t="str">
            <v>07/Đã thanh toán 10/2023</v>
          </cell>
        </row>
        <row r="522">
          <cell r="D522">
            <v>32659</v>
          </cell>
          <cell r="E522">
            <v>12162830</v>
          </cell>
          <cell r="F522">
            <v>1954612</v>
          </cell>
          <cell r="G522">
            <v>45077.000347222223</v>
          </cell>
          <cell r="J522" t="str">
            <v>Do Thi Bich Lieu</v>
          </cell>
          <cell r="M522" t="str">
            <v>No</v>
          </cell>
          <cell r="O522" t="str">
            <v>07/Đã thanh toán 10/2023</v>
          </cell>
        </row>
        <row r="523">
          <cell r="D523">
            <v>32656</v>
          </cell>
          <cell r="E523">
            <v>12165991</v>
          </cell>
          <cell r="F523">
            <v>3664914</v>
          </cell>
          <cell r="G523">
            <v>45077.000347222223</v>
          </cell>
          <cell r="J523" t="str">
            <v>Do Thi Bich Lieu</v>
          </cell>
          <cell r="M523" t="str">
            <v>No</v>
          </cell>
          <cell r="O523" t="str">
            <v>07/Đã thanh toán 10/2023</v>
          </cell>
        </row>
        <row r="524">
          <cell r="D524">
            <v>32662</v>
          </cell>
          <cell r="E524">
            <v>14113899</v>
          </cell>
          <cell r="F524">
            <v>1557600</v>
          </cell>
          <cell r="G524">
            <v>45077.000347222223</v>
          </cell>
          <cell r="J524" t="str">
            <v>Do Thi Bich Lieu</v>
          </cell>
          <cell r="M524" t="str">
            <v>No</v>
          </cell>
          <cell r="O524" t="str">
            <v>07/Đã thanh toán 10/2023</v>
          </cell>
        </row>
        <row r="525">
          <cell r="D525">
            <v>32653</v>
          </cell>
          <cell r="E525">
            <v>25350439</v>
          </cell>
          <cell r="F525">
            <v>4234934</v>
          </cell>
          <cell r="G525">
            <v>45077.000347222223</v>
          </cell>
          <cell r="J525" t="str">
            <v>Do Thi Bich Lieu</v>
          </cell>
          <cell r="M525" t="str">
            <v>No</v>
          </cell>
          <cell r="O525" t="str">
            <v>07/Đã thanh toán 10/2023</v>
          </cell>
        </row>
        <row r="526">
          <cell r="D526">
            <v>32654</v>
          </cell>
          <cell r="E526">
            <v>22353983</v>
          </cell>
          <cell r="F526">
            <v>4340215</v>
          </cell>
          <cell r="G526">
            <v>45077.000347222223</v>
          </cell>
          <cell r="J526" t="str">
            <v>Do Thi Bich Lieu</v>
          </cell>
          <cell r="M526" t="str">
            <v>No</v>
          </cell>
          <cell r="O526" t="str">
            <v>07/Đã thanh toán 10/2023</v>
          </cell>
        </row>
        <row r="527">
          <cell r="D527">
            <v>32657</v>
          </cell>
          <cell r="E527">
            <v>12165737</v>
          </cell>
          <cell r="F527">
            <v>1886808</v>
          </cell>
          <cell r="G527">
            <v>45077.000347222223</v>
          </cell>
          <cell r="J527" t="str">
            <v>Do Thi Bich Lieu</v>
          </cell>
          <cell r="M527" t="str">
            <v>No</v>
          </cell>
          <cell r="O527" t="str">
            <v>07/Đã thanh toán 10/2023</v>
          </cell>
        </row>
        <row r="528">
          <cell r="D528">
            <v>32658</v>
          </cell>
          <cell r="E528">
            <v>11207034</v>
          </cell>
          <cell r="F528">
            <v>1104026</v>
          </cell>
          <cell r="G528">
            <v>45077.000347222223</v>
          </cell>
          <cell r="J528" t="str">
            <v>Do Thi Bich Lieu</v>
          </cell>
          <cell r="M528" t="str">
            <v>No</v>
          </cell>
          <cell r="O528" t="str">
            <v>07/Đã thanh toán 10/2023</v>
          </cell>
        </row>
        <row r="529">
          <cell r="D529">
            <v>32681</v>
          </cell>
          <cell r="E529">
            <v>15012701</v>
          </cell>
          <cell r="F529">
            <v>496815</v>
          </cell>
          <cell r="G529">
            <v>45077.000347222223</v>
          </cell>
          <cell r="J529" t="str">
            <v>Do Thi Bich Lieu</v>
          </cell>
          <cell r="M529" t="str">
            <v>No</v>
          </cell>
          <cell r="O529" t="str">
            <v>Chúng tôi đang xử lý hóa đơn, vui lòng liên hệ Do Thi Bich Lieu</v>
          </cell>
        </row>
        <row r="530">
          <cell r="D530">
            <v>32678</v>
          </cell>
          <cell r="E530">
            <v>17154727</v>
          </cell>
          <cell r="F530">
            <v>6019965</v>
          </cell>
          <cell r="G530">
            <v>45077.000347222223</v>
          </cell>
          <cell r="J530" t="str">
            <v>Do Thi Bich Lieu</v>
          </cell>
          <cell r="M530" t="str">
            <v>No</v>
          </cell>
          <cell r="O530" t="str">
            <v>06/Đã thanh toán 12/2023</v>
          </cell>
        </row>
        <row r="531">
          <cell r="D531">
            <v>32660</v>
          </cell>
          <cell r="E531">
            <v>12163086</v>
          </cell>
          <cell r="F531">
            <v>552013</v>
          </cell>
          <cell r="G531">
            <v>45077.000347222223</v>
          </cell>
          <cell r="J531" t="str">
            <v>Do Thi Bich Lieu</v>
          </cell>
          <cell r="M531" t="str">
            <v>No</v>
          </cell>
          <cell r="O531" t="str">
            <v>07/Đã thanh toán 10/2023</v>
          </cell>
        </row>
        <row r="532">
          <cell r="D532">
            <v>32652</v>
          </cell>
          <cell r="E532">
            <v>18176008</v>
          </cell>
          <cell r="F532">
            <v>5609973</v>
          </cell>
          <cell r="G532">
            <v>45077.000347222223</v>
          </cell>
          <cell r="J532" t="str">
            <v>Do Thi Bich Lieu</v>
          </cell>
          <cell r="M532" t="str">
            <v>No</v>
          </cell>
          <cell r="O532" t="str">
            <v>07/Đã thanh toán 10/2023</v>
          </cell>
        </row>
        <row r="533">
          <cell r="D533">
            <v>32666</v>
          </cell>
          <cell r="E533">
            <v>13264820</v>
          </cell>
          <cell r="F533">
            <v>276007</v>
          </cell>
          <cell r="G533">
            <v>45077.000347222223</v>
          </cell>
          <cell r="J533" t="str">
            <v>Do Thi Bich Lieu</v>
          </cell>
          <cell r="M533" t="str">
            <v>No</v>
          </cell>
          <cell r="O533" t="str">
            <v>07/Đã thanh toán 10/2023</v>
          </cell>
        </row>
        <row r="534">
          <cell r="D534">
            <v>32675</v>
          </cell>
          <cell r="E534">
            <v>18115377</v>
          </cell>
          <cell r="F534">
            <v>848507</v>
          </cell>
          <cell r="G534">
            <v>45077.000347222223</v>
          </cell>
          <cell r="J534" t="str">
            <v>Do Thi Bich Lieu</v>
          </cell>
          <cell r="M534" t="str">
            <v>No</v>
          </cell>
          <cell r="O534" t="str">
            <v>06/Đã thanh toán 12/2023</v>
          </cell>
        </row>
        <row r="535">
          <cell r="D535">
            <v>32679</v>
          </cell>
          <cell r="E535">
            <v>16391225</v>
          </cell>
          <cell r="F535">
            <v>5545023</v>
          </cell>
          <cell r="G535">
            <v>45077.000347222223</v>
          </cell>
          <cell r="J535" t="str">
            <v>Do Thi Bich Lieu</v>
          </cell>
          <cell r="M535" t="str">
            <v>No</v>
          </cell>
          <cell r="O535" t="str">
            <v>06/Đã thanh toán 12/2023</v>
          </cell>
        </row>
        <row r="536">
          <cell r="D536">
            <v>32663</v>
          </cell>
          <cell r="E536">
            <v>26404095</v>
          </cell>
          <cell r="F536">
            <v>1309726</v>
          </cell>
          <cell r="G536">
            <v>45077.000347222223</v>
          </cell>
          <cell r="J536" t="str">
            <v>Do Thi Bich Lieu</v>
          </cell>
          <cell r="M536" t="str">
            <v>No</v>
          </cell>
          <cell r="O536" t="str">
            <v>07/Đã thanh toán 10/2023</v>
          </cell>
        </row>
        <row r="537">
          <cell r="D537">
            <v>32669</v>
          </cell>
          <cell r="E537">
            <v>14115734</v>
          </cell>
          <cell r="F537">
            <v>3448799</v>
          </cell>
          <cell r="G537">
            <v>45077.000347222223</v>
          </cell>
          <cell r="J537" t="str">
            <v>Do Thi Bich Lieu</v>
          </cell>
          <cell r="M537" t="str">
            <v>No</v>
          </cell>
          <cell r="O537" t="str">
            <v>07/Đã thanh toán 24/2023</v>
          </cell>
        </row>
        <row r="538">
          <cell r="D538">
            <v>32676</v>
          </cell>
          <cell r="E538">
            <v>15069804</v>
          </cell>
          <cell r="F538">
            <v>169701</v>
          </cell>
          <cell r="G538">
            <v>45077.000347222223</v>
          </cell>
          <cell r="J538" t="str">
            <v>Do Thi Bich Lieu</v>
          </cell>
          <cell r="M538" t="str">
            <v>No</v>
          </cell>
          <cell r="O538" t="str">
            <v>06/Đã thanh toán 12/2023</v>
          </cell>
        </row>
        <row r="539">
          <cell r="D539">
            <v>34496</v>
          </cell>
          <cell r="E539">
            <v>16443682</v>
          </cell>
          <cell r="F539">
            <v>2785056</v>
          </cell>
          <cell r="G539">
            <v>45087.000347222223</v>
          </cell>
          <cell r="J539" t="str">
            <v>Do Thi Bich Lieu</v>
          </cell>
          <cell r="M539" t="str">
            <v>No</v>
          </cell>
          <cell r="O539" t="str">
            <v>07/Đã thanh toán 10/2023</v>
          </cell>
        </row>
        <row r="540">
          <cell r="D540">
            <v>34517</v>
          </cell>
          <cell r="E540">
            <v>24323446</v>
          </cell>
          <cell r="F540">
            <v>4500363</v>
          </cell>
          <cell r="G540">
            <v>45087.000347222223</v>
          </cell>
          <cell r="J540" t="str">
            <v>Do Thi Bich Lieu</v>
          </cell>
          <cell r="M540" t="str">
            <v>No</v>
          </cell>
          <cell r="O540" t="str">
            <v>07/Đã thanh toán 24/2023</v>
          </cell>
        </row>
        <row r="541">
          <cell r="D541">
            <v>34511</v>
          </cell>
          <cell r="E541">
            <v>29178839</v>
          </cell>
          <cell r="F541">
            <v>1615482</v>
          </cell>
          <cell r="G541">
            <v>45087.000347222223</v>
          </cell>
          <cell r="J541" t="str">
            <v>Do Thi Bich Lieu</v>
          </cell>
          <cell r="M541" t="str">
            <v>No</v>
          </cell>
          <cell r="O541" t="str">
            <v>07/Đã thanh toán 10/2023</v>
          </cell>
        </row>
        <row r="542">
          <cell r="D542">
            <v>34505</v>
          </cell>
          <cell r="E542">
            <v>10247806</v>
          </cell>
          <cell r="F542">
            <v>8020980</v>
          </cell>
          <cell r="G542">
            <v>45087.000347222223</v>
          </cell>
          <cell r="J542" t="str">
            <v>Do Thi Bich Lieu</v>
          </cell>
          <cell r="M542" t="str">
            <v>No</v>
          </cell>
          <cell r="O542" t="str">
            <v>07/Đã thanh toán 10/2023</v>
          </cell>
        </row>
        <row r="543">
          <cell r="D543">
            <v>34557</v>
          </cell>
          <cell r="E543">
            <v>10251016</v>
          </cell>
          <cell r="F543">
            <v>1886808</v>
          </cell>
          <cell r="G543">
            <v>45087.000347222223</v>
          </cell>
          <cell r="J543" t="str">
            <v>Do Thi Bich Lieu</v>
          </cell>
          <cell r="M543" t="str">
            <v>No</v>
          </cell>
          <cell r="O543" t="str">
            <v>07/Đã thanh toán 24/2023</v>
          </cell>
        </row>
        <row r="544">
          <cell r="D544">
            <v>34514</v>
          </cell>
          <cell r="E544">
            <v>16445152</v>
          </cell>
          <cell r="F544">
            <v>2443276</v>
          </cell>
          <cell r="G544">
            <v>45087.000347222223</v>
          </cell>
          <cell r="J544" t="str">
            <v>Do Thi Bich Lieu</v>
          </cell>
          <cell r="M544" t="str">
            <v>No</v>
          </cell>
          <cell r="O544" t="str">
            <v>07/Đã thanh toán 24/2023</v>
          </cell>
        </row>
        <row r="545">
          <cell r="D545">
            <v>34525</v>
          </cell>
          <cell r="E545">
            <v>27344664</v>
          </cell>
          <cell r="F545">
            <v>775132</v>
          </cell>
          <cell r="G545">
            <v>45087.000347222223</v>
          </cell>
          <cell r="J545" t="str">
            <v>Do Thi Bich Lieu</v>
          </cell>
          <cell r="M545" t="str">
            <v>No</v>
          </cell>
          <cell r="O545" t="str">
            <v>07/Đã thanh toán 24/2023</v>
          </cell>
        </row>
        <row r="546">
          <cell r="D546">
            <v>34503</v>
          </cell>
          <cell r="E546">
            <v>24322110</v>
          </cell>
          <cell r="F546">
            <v>3125262</v>
          </cell>
          <cell r="G546">
            <v>45087.000347222223</v>
          </cell>
          <cell r="J546" t="str">
            <v>Do Thi Bich Lieu</v>
          </cell>
          <cell r="M546" t="str">
            <v>No</v>
          </cell>
          <cell r="O546" t="str">
            <v>07/Đã thanh toán 10/2023</v>
          </cell>
        </row>
        <row r="547">
          <cell r="D547">
            <v>34504</v>
          </cell>
          <cell r="E547">
            <v>25351245</v>
          </cell>
          <cell r="F547">
            <v>2840257</v>
          </cell>
          <cell r="G547">
            <v>45087.000347222223</v>
          </cell>
          <cell r="J547" t="str">
            <v>Do Thi Bich Lieu</v>
          </cell>
          <cell r="M547" t="str">
            <v>No</v>
          </cell>
          <cell r="O547" t="str">
            <v>07/Đã thanh toán 10/2023</v>
          </cell>
        </row>
        <row r="548">
          <cell r="D548">
            <v>34508</v>
          </cell>
          <cell r="E548">
            <v>11208247</v>
          </cell>
          <cell r="F548">
            <v>3234033</v>
          </cell>
          <cell r="G548">
            <v>45087.000347222223</v>
          </cell>
          <cell r="J548" t="str">
            <v>Do Thi Bich Lieu</v>
          </cell>
          <cell r="M548" t="str">
            <v>No</v>
          </cell>
          <cell r="O548" t="str">
            <v>07/Đã thanh toán 10/2023</v>
          </cell>
        </row>
        <row r="549">
          <cell r="D549">
            <v>34513</v>
          </cell>
          <cell r="E549">
            <v>28343977</v>
          </cell>
          <cell r="F549">
            <v>2443276</v>
          </cell>
          <cell r="G549">
            <v>45087.000347222223</v>
          </cell>
          <cell r="J549" t="str">
            <v>Do Thi Bich Lieu</v>
          </cell>
          <cell r="M549" t="str">
            <v>No</v>
          </cell>
          <cell r="O549" t="str">
            <v>07/Đã thanh toán 24/2023</v>
          </cell>
        </row>
        <row r="550">
          <cell r="D550">
            <v>34499</v>
          </cell>
          <cell r="E550">
            <v>21233670</v>
          </cell>
          <cell r="F550">
            <v>1186224</v>
          </cell>
          <cell r="G550">
            <v>45087.000347222223</v>
          </cell>
          <cell r="J550" t="str">
            <v>Do Thi Bich Lieu</v>
          </cell>
          <cell r="M550" t="str">
            <v>No</v>
          </cell>
          <cell r="O550" t="str">
            <v>07/Đã thanh toán 10/2023</v>
          </cell>
        </row>
        <row r="551">
          <cell r="D551">
            <v>34500</v>
          </cell>
          <cell r="E551">
            <v>21233473</v>
          </cell>
          <cell r="F551">
            <v>1886808</v>
          </cell>
          <cell r="G551">
            <v>45087.000347222223</v>
          </cell>
          <cell r="J551" t="str">
            <v>Do Thi Bich Lieu</v>
          </cell>
          <cell r="M551" t="str">
            <v>No</v>
          </cell>
          <cell r="O551" t="str">
            <v>07/Đã thanh toán 10/2023</v>
          </cell>
        </row>
        <row r="552">
          <cell r="D552">
            <v>34506</v>
          </cell>
          <cell r="E552">
            <v>10246730</v>
          </cell>
          <cell r="F552">
            <v>4886552</v>
          </cell>
          <cell r="G552">
            <v>45087.000347222223</v>
          </cell>
          <cell r="J552" t="str">
            <v>Do Thi Bich Lieu</v>
          </cell>
          <cell r="M552" t="str">
            <v>No</v>
          </cell>
          <cell r="O552" t="str">
            <v>07/Đã thanh toán 10/2023</v>
          </cell>
        </row>
        <row r="553">
          <cell r="D553">
            <v>34502</v>
          </cell>
          <cell r="E553">
            <v>22355353</v>
          </cell>
          <cell r="F553">
            <v>3344436</v>
          </cell>
          <cell r="G553">
            <v>45087.000347222223</v>
          </cell>
          <cell r="J553" t="str">
            <v>Do Thi Bich Lieu</v>
          </cell>
          <cell r="M553" t="str">
            <v>No</v>
          </cell>
          <cell r="O553" t="str">
            <v>07/Đã thanh toán 10/2023</v>
          </cell>
        </row>
        <row r="554">
          <cell r="D554">
            <v>34528</v>
          </cell>
          <cell r="E554">
            <v>15130662</v>
          </cell>
          <cell r="F554">
            <v>2372447</v>
          </cell>
          <cell r="G554">
            <v>45087.000347222223</v>
          </cell>
          <cell r="J554" t="str">
            <v>Do Thi Bich Lieu</v>
          </cell>
          <cell r="M554" t="str">
            <v>No</v>
          </cell>
          <cell r="O554" t="str">
            <v>07/Đã thanh toán 24/2023</v>
          </cell>
        </row>
        <row r="555">
          <cell r="D555">
            <v>34512</v>
          </cell>
          <cell r="E555">
            <v>19405222</v>
          </cell>
          <cell r="F555">
            <v>1221638</v>
          </cell>
          <cell r="G555">
            <v>45087.000347222223</v>
          </cell>
          <cell r="J555" t="str">
            <v>Do Thi Bich Lieu</v>
          </cell>
          <cell r="M555" t="str">
            <v>No</v>
          </cell>
          <cell r="O555" t="str">
            <v>07/Đã thanh toán 10/2023</v>
          </cell>
        </row>
        <row r="556">
          <cell r="D556">
            <v>34501</v>
          </cell>
          <cell r="E556">
            <v>22355768</v>
          </cell>
          <cell r="F556">
            <v>1615482</v>
          </cell>
          <cell r="G556">
            <v>45087.000347222223</v>
          </cell>
          <cell r="J556" t="str">
            <v>Do Thi Bich Lieu</v>
          </cell>
          <cell r="M556" t="str">
            <v>No</v>
          </cell>
          <cell r="O556" t="str">
            <v>07/Đã thanh toán 10/2023</v>
          </cell>
        </row>
        <row r="557">
          <cell r="D557">
            <v>34509</v>
          </cell>
          <cell r="E557">
            <v>11208688</v>
          </cell>
          <cell r="F557">
            <v>2443276</v>
          </cell>
          <cell r="G557">
            <v>45087.000347222223</v>
          </cell>
          <cell r="J557" t="str">
            <v>Do Thi Bich Lieu</v>
          </cell>
          <cell r="M557" t="str">
            <v>No</v>
          </cell>
          <cell r="O557" t="str">
            <v>07/Đã thanh toán 10/2023</v>
          </cell>
        </row>
        <row r="558">
          <cell r="D558">
            <v>34510</v>
          </cell>
          <cell r="E558">
            <v>18178674</v>
          </cell>
          <cell r="F558">
            <v>1221638</v>
          </cell>
          <cell r="G558">
            <v>45087.000347222223</v>
          </cell>
          <cell r="J558" t="str">
            <v>Do Thi Bich Lieu</v>
          </cell>
          <cell r="M558" t="str">
            <v>No</v>
          </cell>
          <cell r="O558" t="str">
            <v>07/Đã thanh toán 10/2023</v>
          </cell>
        </row>
        <row r="559">
          <cell r="D559">
            <v>34515</v>
          </cell>
          <cell r="E559">
            <v>28343917</v>
          </cell>
          <cell r="F559">
            <v>2443276</v>
          </cell>
          <cell r="G559">
            <v>45087.000347222223</v>
          </cell>
          <cell r="J559" t="str">
            <v>Do Thi Bich Lieu</v>
          </cell>
          <cell r="M559" t="str">
            <v>No</v>
          </cell>
          <cell r="O559" t="str">
            <v>07/Đã thanh toán 24/2023</v>
          </cell>
        </row>
        <row r="560">
          <cell r="D560">
            <v>34529</v>
          </cell>
          <cell r="E560">
            <v>15130965</v>
          </cell>
          <cell r="F560">
            <v>2352785</v>
          </cell>
          <cell r="G560">
            <v>45087.000347222223</v>
          </cell>
          <cell r="J560" t="str">
            <v>Do Thi Bich Lieu</v>
          </cell>
          <cell r="M560" t="str">
            <v>No</v>
          </cell>
          <cell r="O560" t="str">
            <v>07/Đã thanh toán 24/2023</v>
          </cell>
        </row>
        <row r="561">
          <cell r="D561">
            <v>34495</v>
          </cell>
          <cell r="E561">
            <v>15128445</v>
          </cell>
          <cell r="F561">
            <v>2880284</v>
          </cell>
          <cell r="G561">
            <v>45087.000347222223</v>
          </cell>
          <cell r="J561" t="str">
            <v>Do Thi Bich Lieu</v>
          </cell>
          <cell r="M561" t="str">
            <v>No</v>
          </cell>
          <cell r="O561" t="str">
            <v>07/Đã thanh toán 10/2023</v>
          </cell>
        </row>
        <row r="562">
          <cell r="D562">
            <v>34498</v>
          </cell>
          <cell r="E562">
            <v>23225259</v>
          </cell>
          <cell r="F562">
            <v>1423468</v>
          </cell>
          <cell r="G562">
            <v>45087.000347222223</v>
          </cell>
          <cell r="J562" t="str">
            <v>Do Thi Bich Lieu</v>
          </cell>
          <cell r="M562" t="str">
            <v>No</v>
          </cell>
          <cell r="O562" t="str">
            <v>07/Đã thanh toán 10/2023</v>
          </cell>
        </row>
        <row r="563">
          <cell r="D563">
            <v>34516</v>
          </cell>
          <cell r="E563">
            <v>27343967</v>
          </cell>
          <cell r="F563">
            <v>1221638</v>
          </cell>
          <cell r="G563">
            <v>45087.000347222223</v>
          </cell>
          <cell r="J563" t="str">
            <v>Do Thi Bich Lieu</v>
          </cell>
          <cell r="M563" t="str">
            <v>No</v>
          </cell>
          <cell r="O563" t="str">
            <v>07/Đã thanh toán 24/2023</v>
          </cell>
        </row>
        <row r="564">
          <cell r="D564">
            <v>34526</v>
          </cell>
          <cell r="E564">
            <v>17213731</v>
          </cell>
          <cell r="F564">
            <v>2372447</v>
          </cell>
          <cell r="G564">
            <v>45087.000347222223</v>
          </cell>
          <cell r="J564" t="str">
            <v>Do Thi Bich Lieu</v>
          </cell>
          <cell r="M564" t="str">
            <v>No</v>
          </cell>
          <cell r="O564" t="str">
            <v>07/Đã thanh toán 24/2023</v>
          </cell>
        </row>
        <row r="565">
          <cell r="D565">
            <v>34524</v>
          </cell>
          <cell r="E565">
            <v>20382965</v>
          </cell>
          <cell r="F565">
            <v>1309726</v>
          </cell>
          <cell r="G565">
            <v>45087.000347222223</v>
          </cell>
          <cell r="J565" t="str">
            <v>Do Thi Bich Lieu</v>
          </cell>
          <cell r="M565" t="str">
            <v>No</v>
          </cell>
          <cell r="O565" t="str">
            <v>07/Đã thanh toán 24/2023</v>
          </cell>
        </row>
        <row r="566">
          <cell r="D566">
            <v>34507</v>
          </cell>
          <cell r="E566">
            <v>12167620</v>
          </cell>
          <cell r="F566">
            <v>2443276</v>
          </cell>
          <cell r="G566">
            <v>45087.000347222223</v>
          </cell>
          <cell r="J566" t="str">
            <v>Do Thi Bich Lieu</v>
          </cell>
          <cell r="M566" t="str">
            <v>No</v>
          </cell>
          <cell r="O566" t="str">
            <v>07/Đã thanh toán 10/2023</v>
          </cell>
        </row>
        <row r="567">
          <cell r="D567">
            <v>34527</v>
          </cell>
          <cell r="E567">
            <v>16446230</v>
          </cell>
          <cell r="F567">
            <v>1914957</v>
          </cell>
          <cell r="G567">
            <v>45087.000347222223</v>
          </cell>
          <cell r="J567" t="str">
            <v>Do Thi Bich Lieu</v>
          </cell>
          <cell r="M567" t="str">
            <v>No</v>
          </cell>
          <cell r="O567" t="str">
            <v>07/Đã thanh toán 24/2023</v>
          </cell>
        </row>
        <row r="568">
          <cell r="D568">
            <v>36187</v>
          </cell>
          <cell r="E568">
            <v>13270362</v>
          </cell>
          <cell r="F568">
            <v>471702</v>
          </cell>
          <cell r="G568">
            <v>45094.000347222223</v>
          </cell>
          <cell r="J568" t="str">
            <v>Do Thi Bich Lieu</v>
          </cell>
          <cell r="M568" t="str">
            <v>No</v>
          </cell>
          <cell r="O568" t="str">
            <v>07/Đã thanh toán 24/2023</v>
          </cell>
        </row>
        <row r="569">
          <cell r="D569">
            <v>36171</v>
          </cell>
          <cell r="E569">
            <v>27347513</v>
          </cell>
          <cell r="F569">
            <v>1615482</v>
          </cell>
          <cell r="G569">
            <v>45094.000347222223</v>
          </cell>
          <cell r="J569" t="str">
            <v>Do Thi Bich Lieu</v>
          </cell>
          <cell r="M569" t="str">
            <v>No</v>
          </cell>
          <cell r="O569" t="str">
            <v>07/Đã thanh toán 24/2023</v>
          </cell>
        </row>
        <row r="570">
          <cell r="D570">
            <v>36173</v>
          </cell>
          <cell r="E570">
            <v>17216889</v>
          </cell>
          <cell r="F570">
            <v>2729855</v>
          </cell>
          <cell r="G570">
            <v>45094.000347222223</v>
          </cell>
          <cell r="J570" t="str">
            <v>Do Thi Bich Lieu</v>
          </cell>
          <cell r="M570" t="str">
            <v>No</v>
          </cell>
          <cell r="O570" t="str">
            <v>07/Đã thanh toán 24/2023</v>
          </cell>
        </row>
        <row r="571">
          <cell r="D571">
            <v>36186</v>
          </cell>
          <cell r="E571">
            <v>13270630</v>
          </cell>
          <cell r="F571">
            <v>2564596</v>
          </cell>
          <cell r="G571">
            <v>45094.000347222223</v>
          </cell>
          <cell r="J571" t="str">
            <v>Do Thi Bich Lieu</v>
          </cell>
          <cell r="M571" t="str">
            <v>No</v>
          </cell>
          <cell r="O571" t="str">
            <v>07/Đã thanh toán 24/2023</v>
          </cell>
        </row>
        <row r="572">
          <cell r="D572">
            <v>36146</v>
          </cell>
          <cell r="E572">
            <v>28346594</v>
          </cell>
          <cell r="F572">
            <v>1615482</v>
          </cell>
          <cell r="G572">
            <v>45094.000347222223</v>
          </cell>
          <cell r="J572" t="str">
            <v>Do Thi Bich Lieu</v>
          </cell>
          <cell r="M572" t="str">
            <v>No</v>
          </cell>
          <cell r="O572" t="str">
            <v>07/Đã thanh toán 24/2023</v>
          </cell>
        </row>
        <row r="573">
          <cell r="D573">
            <v>36174</v>
          </cell>
          <cell r="E573">
            <v>17217861</v>
          </cell>
          <cell r="F573">
            <v>2076778</v>
          </cell>
          <cell r="G573">
            <v>45094.000347222223</v>
          </cell>
          <cell r="J573" t="str">
            <v>Do Thi Bich Lieu</v>
          </cell>
          <cell r="M573" t="str">
            <v>No</v>
          </cell>
          <cell r="O573" t="str">
            <v>07/Đã thanh toán 24/2023</v>
          </cell>
        </row>
        <row r="574">
          <cell r="D574">
            <v>36175</v>
          </cell>
          <cell r="E574">
            <v>25355618</v>
          </cell>
          <cell r="F574">
            <v>1038389</v>
          </cell>
          <cell r="G574">
            <v>45094.000347222223</v>
          </cell>
          <cell r="J574" t="str">
            <v>Do Thi Bich Lieu</v>
          </cell>
          <cell r="M574" t="str">
            <v>No</v>
          </cell>
          <cell r="O574" t="str">
            <v>07/Đã thanh toán 24/2023</v>
          </cell>
        </row>
        <row r="575">
          <cell r="D575">
            <v>36161</v>
          </cell>
          <cell r="E575">
            <v>28347931</v>
          </cell>
          <cell r="F575">
            <v>2076778</v>
          </cell>
          <cell r="G575">
            <v>45094.000347222223</v>
          </cell>
          <cell r="J575" t="str">
            <v>Do Thi Bich Lieu</v>
          </cell>
          <cell r="M575" t="str">
            <v>No</v>
          </cell>
          <cell r="O575" t="str">
            <v>07/Đã thanh toán 24/2023</v>
          </cell>
        </row>
        <row r="576">
          <cell r="D576">
            <v>36172</v>
          </cell>
          <cell r="E576">
            <v>27347930</v>
          </cell>
          <cell r="F576">
            <v>1038389</v>
          </cell>
          <cell r="G576">
            <v>45094.000347222223</v>
          </cell>
          <cell r="J576" t="str">
            <v>Do Thi Bich Lieu</v>
          </cell>
          <cell r="M576" t="str">
            <v>No</v>
          </cell>
          <cell r="O576" t="str">
            <v>07/Đã thanh toán 24/2023</v>
          </cell>
        </row>
        <row r="577">
          <cell r="D577">
            <v>36154</v>
          </cell>
          <cell r="E577">
            <v>12171632</v>
          </cell>
          <cell r="F577">
            <v>3115167</v>
          </cell>
          <cell r="G577">
            <v>45094.000347222223</v>
          </cell>
          <cell r="J577" t="str">
            <v>Do Thi Bich Lieu</v>
          </cell>
          <cell r="M577" t="str">
            <v>No</v>
          </cell>
          <cell r="O577" t="str">
            <v>07/Đã thanh toán 24/2023</v>
          </cell>
        </row>
        <row r="578">
          <cell r="D578">
            <v>36147</v>
          </cell>
          <cell r="E578">
            <v>24325563</v>
          </cell>
          <cell r="F578">
            <v>1038389</v>
          </cell>
          <cell r="G578">
            <v>45094.000347222223</v>
          </cell>
          <cell r="J578" t="str">
            <v>Do Thi Bich Lieu</v>
          </cell>
          <cell r="M578" t="str">
            <v>No</v>
          </cell>
          <cell r="O578" t="str">
            <v>07/Đã thanh toán 24/2023</v>
          </cell>
        </row>
        <row r="579">
          <cell r="D579">
            <v>36152</v>
          </cell>
          <cell r="E579">
            <v>12171899</v>
          </cell>
          <cell r="F579">
            <v>2619452</v>
          </cell>
          <cell r="G579">
            <v>45094.000347222223</v>
          </cell>
          <cell r="J579" t="str">
            <v>Do Thi Bich Lieu</v>
          </cell>
          <cell r="M579" t="str">
            <v>No</v>
          </cell>
          <cell r="O579" t="str">
            <v>07/Đã thanh toán 24/2023</v>
          </cell>
        </row>
        <row r="580">
          <cell r="D580">
            <v>36150</v>
          </cell>
          <cell r="E580">
            <v>10255137</v>
          </cell>
          <cell r="F580">
            <v>4153556</v>
          </cell>
          <cell r="G580">
            <v>45094.000347222223</v>
          </cell>
          <cell r="J580" t="str">
            <v>Do Thi Bich Lieu</v>
          </cell>
          <cell r="M580" t="str">
            <v>No</v>
          </cell>
          <cell r="O580" t="str">
            <v>07/Đã thanh toán 24/2023</v>
          </cell>
        </row>
        <row r="581">
          <cell r="D581">
            <v>36185</v>
          </cell>
          <cell r="E581">
            <v>14119423</v>
          </cell>
          <cell r="F581">
            <v>283021</v>
          </cell>
          <cell r="G581">
            <v>45094.000347222223</v>
          </cell>
          <cell r="J581" t="str">
            <v>Do Thi Bich Lieu</v>
          </cell>
          <cell r="M581" t="str">
            <v>No</v>
          </cell>
          <cell r="O581" t="str">
            <v>07/Đã thanh toán 24/2023</v>
          </cell>
        </row>
        <row r="582">
          <cell r="D582">
            <v>36143</v>
          </cell>
          <cell r="E582">
            <v>11212777</v>
          </cell>
          <cell r="F582">
            <v>4752506</v>
          </cell>
          <cell r="G582">
            <v>45094.000347222223</v>
          </cell>
          <cell r="J582" t="str">
            <v>Do Thi Bich Lieu</v>
          </cell>
          <cell r="M582" t="str">
            <v>No</v>
          </cell>
          <cell r="O582" t="str">
            <v>07/Đã thanh toán 24/2023</v>
          </cell>
        </row>
        <row r="583">
          <cell r="D583">
            <v>36144</v>
          </cell>
          <cell r="E583">
            <v>16447852</v>
          </cell>
          <cell r="F583">
            <v>1038389</v>
          </cell>
          <cell r="G583">
            <v>45094.000347222223</v>
          </cell>
          <cell r="J583" t="str">
            <v>Do Thi Bich Lieu</v>
          </cell>
          <cell r="M583" t="str">
            <v>No</v>
          </cell>
          <cell r="O583" t="str">
            <v>07/Đã thanh toán 24/2023</v>
          </cell>
        </row>
        <row r="584">
          <cell r="D584">
            <v>36181</v>
          </cell>
          <cell r="E584">
            <v>14118775</v>
          </cell>
          <cell r="F584">
            <v>3664914</v>
          </cell>
          <cell r="G584">
            <v>45094.000347222223</v>
          </cell>
          <cell r="J584" t="str">
            <v>Do Thi Bich Lieu</v>
          </cell>
          <cell r="M584" t="str">
            <v>No</v>
          </cell>
          <cell r="O584" t="str">
            <v>07/Đã thanh toán 10/2023</v>
          </cell>
        </row>
        <row r="585">
          <cell r="D585">
            <v>36179</v>
          </cell>
          <cell r="E585">
            <v>13269415</v>
          </cell>
          <cell r="F585">
            <v>2443276</v>
          </cell>
          <cell r="G585">
            <v>45094.000347222223</v>
          </cell>
          <cell r="J585" t="str">
            <v>Do Thi Bich Lieu</v>
          </cell>
          <cell r="M585" t="str">
            <v>No</v>
          </cell>
          <cell r="O585" t="str">
            <v>07/Đã thanh toán 10/2023</v>
          </cell>
        </row>
        <row r="586">
          <cell r="D586">
            <v>36158</v>
          </cell>
          <cell r="E586">
            <v>23228769</v>
          </cell>
          <cell r="F586">
            <v>1615482</v>
          </cell>
          <cell r="G586">
            <v>45094.000347222223</v>
          </cell>
          <cell r="J586" t="str">
            <v>Do Thi Bich Lieu</v>
          </cell>
          <cell r="M586" t="str">
            <v>No</v>
          </cell>
          <cell r="O586" t="str">
            <v>07/Đã thanh toán 24/2023</v>
          </cell>
        </row>
        <row r="587">
          <cell r="D587">
            <v>36170</v>
          </cell>
          <cell r="E587">
            <v>21236962</v>
          </cell>
          <cell r="F587">
            <v>1615482</v>
          </cell>
          <cell r="G587">
            <v>45094.000347222223</v>
          </cell>
          <cell r="J587" t="str">
            <v>Do Thi Bich Lieu</v>
          </cell>
          <cell r="M587" t="str">
            <v>No</v>
          </cell>
          <cell r="O587" t="str">
            <v>07/Đã thanh toán 24/2023</v>
          </cell>
        </row>
        <row r="588">
          <cell r="D588">
            <v>36149</v>
          </cell>
          <cell r="E588">
            <v>25354941</v>
          </cell>
          <cell r="F588">
            <v>2619452</v>
          </cell>
          <cell r="G588">
            <v>45094.000347222223</v>
          </cell>
          <cell r="J588" t="str">
            <v>Do Thi Bich Lieu</v>
          </cell>
          <cell r="M588" t="str">
            <v>No</v>
          </cell>
          <cell r="O588" t="str">
            <v>07/Đã thanh toán 24/2023</v>
          </cell>
        </row>
        <row r="589">
          <cell r="D589">
            <v>36162</v>
          </cell>
          <cell r="E589">
            <v>28348410</v>
          </cell>
          <cell r="F589">
            <v>2846936</v>
          </cell>
          <cell r="G589">
            <v>45094.000347222223</v>
          </cell>
          <cell r="J589" t="str">
            <v>Do Thi Bich Lieu</v>
          </cell>
          <cell r="M589" t="str">
            <v>No</v>
          </cell>
          <cell r="O589" t="str">
            <v>07/Đã thanh toán 24/2023</v>
          </cell>
        </row>
        <row r="590">
          <cell r="D590">
            <v>36177</v>
          </cell>
          <cell r="E590">
            <v>14118600</v>
          </cell>
          <cell r="F590">
            <v>6600399</v>
          </cell>
          <cell r="G590">
            <v>45094.000347222223</v>
          </cell>
          <cell r="J590" t="str">
            <v>Do Thi Bich Lieu</v>
          </cell>
          <cell r="M590" t="str">
            <v>No</v>
          </cell>
          <cell r="O590" t="str">
            <v>07/Đã thanh toán 10/2023</v>
          </cell>
        </row>
        <row r="591">
          <cell r="D591">
            <v>36159</v>
          </cell>
          <cell r="E591">
            <v>16449065</v>
          </cell>
          <cell r="F591">
            <v>4234934</v>
          </cell>
          <cell r="G591">
            <v>45094.000347222223</v>
          </cell>
          <cell r="J591" t="str">
            <v>Do Thi Bich Lieu</v>
          </cell>
          <cell r="M591" t="str">
            <v>No</v>
          </cell>
          <cell r="O591" t="str">
            <v>07/Đã thanh toán 24/2023</v>
          </cell>
        </row>
        <row r="592">
          <cell r="D592">
            <v>36166</v>
          </cell>
          <cell r="E592">
            <v>20385169</v>
          </cell>
          <cell r="F592">
            <v>1038389</v>
          </cell>
          <cell r="G592">
            <v>45094.000347222223</v>
          </cell>
          <cell r="J592" t="str">
            <v>Do Thi Bich Lieu</v>
          </cell>
          <cell r="M592" t="str">
            <v>No</v>
          </cell>
          <cell r="O592" t="str">
            <v>07/Đã thanh toán 24/2023</v>
          </cell>
        </row>
        <row r="593">
          <cell r="D593">
            <v>36184</v>
          </cell>
          <cell r="E593">
            <v>14119687</v>
          </cell>
          <cell r="F593">
            <v>3636370</v>
          </cell>
          <cell r="G593">
            <v>45094.000347222223</v>
          </cell>
          <cell r="J593" t="str">
            <v>Do Thi Bich Lieu</v>
          </cell>
          <cell r="M593" t="str">
            <v>No</v>
          </cell>
          <cell r="O593" t="str">
            <v>07/Đã thanh toán 24/2023</v>
          </cell>
        </row>
        <row r="594">
          <cell r="D594">
            <v>36145</v>
          </cell>
          <cell r="E594">
            <v>16447953</v>
          </cell>
          <cell r="F594">
            <v>5499736</v>
          </cell>
          <cell r="G594">
            <v>45094.000347222223</v>
          </cell>
          <cell r="J594" t="str">
            <v>Do Thi Bich Lieu</v>
          </cell>
          <cell r="M594" t="str">
            <v>No</v>
          </cell>
          <cell r="O594" t="str">
            <v>07/Đã thanh toán 24/2023</v>
          </cell>
        </row>
        <row r="595">
          <cell r="D595">
            <v>36156</v>
          </cell>
          <cell r="E595">
            <v>19408955</v>
          </cell>
          <cell r="F595">
            <v>2995075</v>
          </cell>
          <cell r="G595">
            <v>45094.000347222223</v>
          </cell>
          <cell r="J595" t="str">
            <v>Do Thi Bich Lieu</v>
          </cell>
          <cell r="M595" t="str">
            <v>No</v>
          </cell>
          <cell r="O595" t="str">
            <v>07/Đã thanh toán 24/2023</v>
          </cell>
        </row>
        <row r="596">
          <cell r="D596">
            <v>36164</v>
          </cell>
          <cell r="E596">
            <v>24326516</v>
          </cell>
          <cell r="F596">
            <v>2880284</v>
          </cell>
          <cell r="G596">
            <v>45094.000347222223</v>
          </cell>
          <cell r="J596" t="str">
            <v>Do Thi Bich Lieu</v>
          </cell>
          <cell r="M596" t="str">
            <v>No</v>
          </cell>
          <cell r="O596" t="str">
            <v>07/Đã thanh toán 24/2023</v>
          </cell>
        </row>
        <row r="597">
          <cell r="D597">
            <v>36160</v>
          </cell>
          <cell r="E597">
            <v>16449632</v>
          </cell>
          <cell r="F597">
            <v>1038389</v>
          </cell>
          <cell r="G597">
            <v>45094.000347222223</v>
          </cell>
          <cell r="J597" t="str">
            <v>Do Thi Bich Lieu</v>
          </cell>
          <cell r="M597" t="str">
            <v>No</v>
          </cell>
          <cell r="O597" t="str">
            <v>07/Đã thanh toán 24/2023</v>
          </cell>
        </row>
        <row r="598">
          <cell r="D598">
            <v>36148</v>
          </cell>
          <cell r="E598">
            <v>24325650</v>
          </cell>
          <cell r="F598">
            <v>2112294</v>
          </cell>
          <cell r="G598">
            <v>45094.000347222223</v>
          </cell>
          <cell r="J598" t="str">
            <v>Do Thi Bich Lieu</v>
          </cell>
          <cell r="M598" t="str">
            <v>No</v>
          </cell>
          <cell r="O598" t="str">
            <v>07/Đã thanh toán 24/2023</v>
          </cell>
        </row>
        <row r="599">
          <cell r="D599">
            <v>36169</v>
          </cell>
          <cell r="E599">
            <v>22360223</v>
          </cell>
          <cell r="F599">
            <v>3657841</v>
          </cell>
          <cell r="G599">
            <v>45094.000347222223</v>
          </cell>
          <cell r="J599" t="str">
            <v>Do Thi Bich Lieu</v>
          </cell>
          <cell r="M599" t="str">
            <v>No</v>
          </cell>
          <cell r="O599" t="str">
            <v>07/Đã thanh toán 24/2023</v>
          </cell>
        </row>
        <row r="600">
          <cell r="D600">
            <v>36178</v>
          </cell>
          <cell r="E600">
            <v>26407545</v>
          </cell>
          <cell r="F600">
            <v>4798475</v>
          </cell>
          <cell r="G600">
            <v>45094.000347222223</v>
          </cell>
          <cell r="J600" t="str">
            <v>Do Thi Bich Lieu</v>
          </cell>
          <cell r="M600" t="str">
            <v>No</v>
          </cell>
          <cell r="O600" t="str">
            <v>07/Đã thanh toán 10/2023</v>
          </cell>
        </row>
        <row r="601">
          <cell r="D601">
            <v>36183</v>
          </cell>
          <cell r="E601">
            <v>26407279</v>
          </cell>
          <cell r="F601">
            <v>471702</v>
          </cell>
          <cell r="G601">
            <v>45094.000347222223</v>
          </cell>
          <cell r="J601" t="str">
            <v>Do Thi Bich Lieu</v>
          </cell>
          <cell r="M601" t="str">
            <v>No</v>
          </cell>
          <cell r="O601" t="str">
            <v>07/Đã thanh toán 10/2023</v>
          </cell>
        </row>
        <row r="602">
          <cell r="D602">
            <v>36182</v>
          </cell>
          <cell r="E602">
            <v>26406420</v>
          </cell>
          <cell r="F602">
            <v>623040</v>
          </cell>
          <cell r="G602">
            <v>45094.000347222223</v>
          </cell>
          <cell r="J602" t="str">
            <v>Do Thi Bich Lieu</v>
          </cell>
          <cell r="M602" t="str">
            <v>No</v>
          </cell>
          <cell r="O602" t="str">
            <v>07/Đã thanh toán 10/2023</v>
          </cell>
        </row>
        <row r="603">
          <cell r="D603">
            <v>36176</v>
          </cell>
          <cell r="E603">
            <v>25355867</v>
          </cell>
          <cell r="F603">
            <v>6854386</v>
          </cell>
          <cell r="G603">
            <v>45094.000347222223</v>
          </cell>
          <cell r="J603" t="str">
            <v>Do Thi Bich Lieu</v>
          </cell>
          <cell r="M603" t="str">
            <v>No</v>
          </cell>
          <cell r="O603" t="str">
            <v>07/Đã thanh toán 24/2023</v>
          </cell>
        </row>
        <row r="604">
          <cell r="D604">
            <v>36167</v>
          </cell>
          <cell r="E604">
            <v>20385429</v>
          </cell>
          <cell r="F604">
            <v>575482</v>
          </cell>
          <cell r="G604">
            <v>45094.000347222223</v>
          </cell>
          <cell r="J604" t="str">
            <v>Do Thi Bich Lieu</v>
          </cell>
          <cell r="M604" t="str">
            <v>No</v>
          </cell>
          <cell r="O604" t="str">
            <v>07/Đã thanh toán 24/2023</v>
          </cell>
        </row>
        <row r="605">
          <cell r="D605">
            <v>37509</v>
          </cell>
          <cell r="E605">
            <v>14085720</v>
          </cell>
          <cell r="F605">
            <v>3115167</v>
          </cell>
          <cell r="G605">
            <v>45100.000347222223</v>
          </cell>
          <cell r="J605" t="str">
            <v>Do Thi Bich Lieu</v>
          </cell>
          <cell r="M605" t="str">
            <v>No</v>
          </cell>
          <cell r="O605" t="str">
            <v>07/Đã thanh toán 10/2023</v>
          </cell>
        </row>
        <row r="606">
          <cell r="D606">
            <v>37536</v>
          </cell>
          <cell r="E606">
            <v>25269261</v>
          </cell>
          <cell r="F606">
            <v>2311384</v>
          </cell>
          <cell r="G606">
            <v>45100.000347222223</v>
          </cell>
          <cell r="J606" t="str">
            <v>Do Thi Bich Lieu</v>
          </cell>
          <cell r="M606" t="str">
            <v>No</v>
          </cell>
          <cell r="O606" t="str">
            <v>07/Đã thanh toán 10/2023</v>
          </cell>
        </row>
        <row r="607">
          <cell r="D607">
            <v>37510</v>
          </cell>
          <cell r="E607">
            <v>14064562</v>
          </cell>
          <cell r="F607">
            <v>2650786</v>
          </cell>
          <cell r="G607">
            <v>45100.000347222223</v>
          </cell>
          <cell r="J607" t="str">
            <v>Do Thi Bich Lieu</v>
          </cell>
          <cell r="M607" t="str">
            <v>No</v>
          </cell>
          <cell r="O607" t="str">
            <v>07/Đã thanh toán 24/2023</v>
          </cell>
        </row>
        <row r="608">
          <cell r="D608">
            <v>37554</v>
          </cell>
          <cell r="E608">
            <v>14088540</v>
          </cell>
          <cell r="F608">
            <v>4921533</v>
          </cell>
          <cell r="G608">
            <v>45100.000347222223</v>
          </cell>
          <cell r="J608" t="str">
            <v>Do Thi Bich Lieu</v>
          </cell>
          <cell r="M608" t="str">
            <v>No</v>
          </cell>
          <cell r="O608" t="str">
            <v>07/Đã thanh toán 10/2023</v>
          </cell>
        </row>
        <row r="609">
          <cell r="D609">
            <v>37557</v>
          </cell>
          <cell r="E609">
            <v>22343251</v>
          </cell>
          <cell r="F609">
            <v>977306</v>
          </cell>
          <cell r="G609">
            <v>45100.000347222223</v>
          </cell>
          <cell r="J609" t="str">
            <v>Do Thi Bich Lieu</v>
          </cell>
          <cell r="M609" t="str">
            <v>No</v>
          </cell>
          <cell r="O609" t="str">
            <v>07/Đã thanh toán 10/2023</v>
          </cell>
        </row>
        <row r="610">
          <cell r="D610">
            <v>37556</v>
          </cell>
          <cell r="E610">
            <v>20293537</v>
          </cell>
          <cell r="F610">
            <v>2226532</v>
          </cell>
          <cell r="G610">
            <v>45100.000347222223</v>
          </cell>
          <cell r="J610" t="str">
            <v>Do Thi Bich Lieu</v>
          </cell>
          <cell r="M610" t="str">
            <v>No</v>
          </cell>
          <cell r="O610" t="str">
            <v>07/Đã thanh toán 10/2023</v>
          </cell>
        </row>
        <row r="611">
          <cell r="D611">
            <v>37553</v>
          </cell>
          <cell r="E611">
            <v>14080816</v>
          </cell>
          <cell r="F611">
            <v>4959499</v>
          </cell>
          <cell r="G611">
            <v>45100.000347222223</v>
          </cell>
          <cell r="J611" t="str">
            <v>Do Thi Bich Lieu</v>
          </cell>
          <cell r="M611" t="str">
            <v>No</v>
          </cell>
          <cell r="O611" t="str">
            <v>07/Đã thanh toán 10/2023</v>
          </cell>
        </row>
        <row r="612">
          <cell r="D612">
            <v>37555</v>
          </cell>
          <cell r="E612">
            <v>28256017</v>
          </cell>
          <cell r="F612">
            <v>11215914</v>
          </cell>
          <cell r="G612">
            <v>45100.000347222223</v>
          </cell>
          <cell r="J612" t="str">
            <v>Do Thi Bich Lieu</v>
          </cell>
          <cell r="M612" t="str">
            <v>No</v>
          </cell>
          <cell r="O612" t="str">
            <v>07/Đã thanh toán 10/2023</v>
          </cell>
        </row>
        <row r="613">
          <cell r="D613">
            <v>37640</v>
          </cell>
          <cell r="E613">
            <v>14121232</v>
          </cell>
          <cell r="F613">
            <v>3115167</v>
          </cell>
          <cell r="G613">
            <v>45101.000347222223</v>
          </cell>
          <cell r="J613" t="str">
            <v>Do Thi Bich Lieu</v>
          </cell>
          <cell r="M613" t="str">
            <v>No</v>
          </cell>
          <cell r="O613" t="str">
            <v>07/Đã thanh toán 24/2023</v>
          </cell>
        </row>
        <row r="614">
          <cell r="D614">
            <v>37634</v>
          </cell>
          <cell r="E614">
            <v>18186431</v>
          </cell>
          <cell r="F614">
            <v>2076778</v>
          </cell>
          <cell r="G614">
            <v>45101.000347222223</v>
          </cell>
          <cell r="J614" t="str">
            <v>Do Thi Bich Lieu</v>
          </cell>
          <cell r="M614" t="str">
            <v>No</v>
          </cell>
          <cell r="O614" t="str">
            <v>08/Đã thanh toán 10/2023</v>
          </cell>
        </row>
        <row r="615">
          <cell r="D615">
            <v>37637</v>
          </cell>
          <cell r="E615">
            <v>16451871</v>
          </cell>
          <cell r="F615">
            <v>4141489</v>
          </cell>
          <cell r="G615">
            <v>45101.000347222223</v>
          </cell>
          <cell r="J615" t="str">
            <v>Do Thi Bich Lieu</v>
          </cell>
          <cell r="M615" t="str">
            <v>No</v>
          </cell>
          <cell r="O615" t="str">
            <v>08/Đã thanh toán 10/2023</v>
          </cell>
        </row>
        <row r="616">
          <cell r="D616">
            <v>37649</v>
          </cell>
          <cell r="E616">
            <v>29183716</v>
          </cell>
          <cell r="F616">
            <v>2619452</v>
          </cell>
          <cell r="G616">
            <v>45101.000347222223</v>
          </cell>
          <cell r="J616" t="str">
            <v>Do Thi Bich Lieu</v>
          </cell>
          <cell r="M616" t="str">
            <v>No</v>
          </cell>
          <cell r="O616" t="str">
            <v>08/Đã thanh toán 10/2023</v>
          </cell>
        </row>
        <row r="617">
          <cell r="D617">
            <v>37648</v>
          </cell>
          <cell r="E617">
            <v>29183693</v>
          </cell>
          <cell r="F617">
            <v>552013</v>
          </cell>
          <cell r="G617">
            <v>45101.000347222223</v>
          </cell>
          <cell r="J617" t="str">
            <v>Do Thi Bich Lieu</v>
          </cell>
          <cell r="M617" t="str">
            <v>No</v>
          </cell>
          <cell r="O617" t="str">
            <v>08/Đã thanh toán 10/2023</v>
          </cell>
        </row>
        <row r="618">
          <cell r="D618">
            <v>37620</v>
          </cell>
          <cell r="E618">
            <v>10254872</v>
          </cell>
          <cell r="F618">
            <v>5850416</v>
          </cell>
          <cell r="G618">
            <v>45101.000347222223</v>
          </cell>
          <cell r="J618" t="str">
            <v>Do Thi Bich Lieu</v>
          </cell>
          <cell r="M618" t="str">
            <v>No</v>
          </cell>
          <cell r="O618" t="str">
            <v>07/Đã thanh toán 24/2023</v>
          </cell>
        </row>
        <row r="619">
          <cell r="D619">
            <v>37623</v>
          </cell>
          <cell r="E619">
            <v>21238342</v>
          </cell>
          <cell r="F619">
            <v>1034143</v>
          </cell>
          <cell r="G619">
            <v>45101.000347222223</v>
          </cell>
          <cell r="J619" t="str">
            <v>Do Thi Bich Lieu</v>
          </cell>
          <cell r="M619" t="str">
            <v>No</v>
          </cell>
          <cell r="O619" t="str">
            <v>08/Đã thanh toán 10/2023</v>
          </cell>
        </row>
        <row r="620">
          <cell r="D620">
            <v>37631</v>
          </cell>
          <cell r="E620">
            <v>11216187</v>
          </cell>
          <cell r="F620">
            <v>5629773</v>
          </cell>
          <cell r="G620">
            <v>45101.000347222223</v>
          </cell>
          <cell r="J620" t="str">
            <v>Do Thi Bich Lieu</v>
          </cell>
          <cell r="M620" t="str">
            <v>No</v>
          </cell>
          <cell r="O620" t="str">
            <v>08/Đã thanh toán 10/2023</v>
          </cell>
        </row>
        <row r="621">
          <cell r="D621">
            <v>37644</v>
          </cell>
          <cell r="E621">
            <v>26411759</v>
          </cell>
          <cell r="F621">
            <v>2856594</v>
          </cell>
          <cell r="G621">
            <v>45101.000347222223</v>
          </cell>
          <cell r="J621" t="str">
            <v>Do Thi Bich Lieu</v>
          </cell>
          <cell r="M621" t="str">
            <v>No</v>
          </cell>
          <cell r="O621" t="str">
            <v>07/Đã thanh toán 24/2023</v>
          </cell>
        </row>
        <row r="622">
          <cell r="D622">
            <v>37646</v>
          </cell>
          <cell r="E622">
            <v>13274402</v>
          </cell>
          <cell r="F622">
            <v>1038389</v>
          </cell>
          <cell r="G622">
            <v>45101.000347222223</v>
          </cell>
          <cell r="J622" t="str">
            <v>Do Thi Bich Lieu</v>
          </cell>
          <cell r="M622" t="str">
            <v>No</v>
          </cell>
          <cell r="O622" t="str">
            <v>07/Đã thanh toán 24/2023</v>
          </cell>
        </row>
        <row r="623">
          <cell r="D623">
            <v>37628</v>
          </cell>
          <cell r="E623">
            <v>15135255</v>
          </cell>
          <cell r="F623">
            <v>2156022</v>
          </cell>
          <cell r="G623">
            <v>45101.000347222223</v>
          </cell>
          <cell r="J623" t="str">
            <v>Do Thi Bich Lieu</v>
          </cell>
          <cell r="M623" t="str">
            <v>No</v>
          </cell>
          <cell r="O623" t="str">
            <v>08/Đã thanh toán 10/2023</v>
          </cell>
        </row>
        <row r="624">
          <cell r="D624">
            <v>37641</v>
          </cell>
          <cell r="E624">
            <v>13272625</v>
          </cell>
          <cell r="F624">
            <v>496812</v>
          </cell>
          <cell r="G624">
            <v>45101.000347222223</v>
          </cell>
          <cell r="J624" t="str">
            <v>Do Thi Bich Lieu</v>
          </cell>
          <cell r="M624" t="str">
            <v>No</v>
          </cell>
          <cell r="O624" t="str">
            <v>07/Đã thanh toán 24/2023</v>
          </cell>
        </row>
        <row r="625">
          <cell r="D625">
            <v>37630</v>
          </cell>
          <cell r="E625">
            <v>11215746</v>
          </cell>
          <cell r="F625">
            <v>5191945</v>
          </cell>
          <cell r="G625">
            <v>45101.000347222223</v>
          </cell>
          <cell r="J625" t="str">
            <v>Do Thi Bich Lieu</v>
          </cell>
          <cell r="M625" t="str">
            <v>No</v>
          </cell>
          <cell r="O625" t="str">
            <v>08/Đã thanh toán 10/2023</v>
          </cell>
        </row>
        <row r="626">
          <cell r="D626">
            <v>37629</v>
          </cell>
          <cell r="E626">
            <v>12174919</v>
          </cell>
          <cell r="F626">
            <v>2167495</v>
          </cell>
          <cell r="G626">
            <v>45101.000347222223</v>
          </cell>
          <cell r="J626" t="str">
            <v>Do Thi Bich Lieu</v>
          </cell>
          <cell r="M626" t="str">
            <v>No</v>
          </cell>
          <cell r="O626" t="str">
            <v>08/Đã thanh toán 10/2023</v>
          </cell>
        </row>
        <row r="627">
          <cell r="D627">
            <v>37638</v>
          </cell>
          <cell r="E627">
            <v>25357982</v>
          </cell>
          <cell r="F627">
            <v>1038389</v>
          </cell>
          <cell r="G627">
            <v>45101.000347222223</v>
          </cell>
          <cell r="J627" t="str">
            <v>Do Thi Bich Lieu</v>
          </cell>
          <cell r="M627" t="str">
            <v>No</v>
          </cell>
          <cell r="O627" t="str">
            <v>08/Đã thanh toán 10/2023</v>
          </cell>
        </row>
        <row r="628">
          <cell r="D628">
            <v>37645</v>
          </cell>
          <cell r="E628">
            <v>26414192</v>
          </cell>
          <cell r="F628">
            <v>2076778</v>
          </cell>
          <cell r="G628">
            <v>45101.000347222223</v>
          </cell>
          <cell r="J628" t="str">
            <v>Do Thi Bich Lieu</v>
          </cell>
          <cell r="M628" t="str">
            <v>No</v>
          </cell>
          <cell r="O628" t="str">
            <v>07/Đã thanh toán 24/2023</v>
          </cell>
        </row>
        <row r="629">
          <cell r="D629">
            <v>37624</v>
          </cell>
          <cell r="E629">
            <v>17218910</v>
          </cell>
          <cell r="F629">
            <v>3692260</v>
          </cell>
          <cell r="G629">
            <v>45101.000347222223</v>
          </cell>
          <cell r="J629" t="str">
            <v>Do Thi Bich Lieu</v>
          </cell>
          <cell r="M629" t="str">
            <v>No</v>
          </cell>
          <cell r="O629" t="str">
            <v>08/Đã thanh toán 10/2023</v>
          </cell>
        </row>
        <row r="630">
          <cell r="D630">
            <v>37626</v>
          </cell>
          <cell r="E630">
            <v>16450772</v>
          </cell>
          <cell r="F630">
            <v>1891489</v>
          </cell>
          <cell r="G630">
            <v>45101.000347222223</v>
          </cell>
          <cell r="J630" t="str">
            <v>Do Thi Bich Lieu</v>
          </cell>
          <cell r="M630" t="str">
            <v>No</v>
          </cell>
          <cell r="O630" t="str">
            <v>08/Đã thanh toán 10/2023</v>
          </cell>
        </row>
        <row r="631">
          <cell r="D631">
            <v>37639</v>
          </cell>
          <cell r="E631">
            <v>25358234</v>
          </cell>
          <cell r="F631">
            <v>4178313</v>
          </cell>
          <cell r="G631">
            <v>45101.000347222223</v>
          </cell>
          <cell r="J631" t="str">
            <v>Do Thi Bich Lieu</v>
          </cell>
          <cell r="M631" t="str">
            <v>No</v>
          </cell>
          <cell r="O631" t="str">
            <v>08/Đã thanh toán 10/2023</v>
          </cell>
        </row>
        <row r="632">
          <cell r="D632">
            <v>37647</v>
          </cell>
          <cell r="E632">
            <v>18187362</v>
          </cell>
          <cell r="F632">
            <v>3812589</v>
          </cell>
          <cell r="G632">
            <v>45101.000347222223</v>
          </cell>
          <cell r="J632" t="str">
            <v>Do Thi Bich Lieu</v>
          </cell>
          <cell r="M632" t="str">
            <v>No</v>
          </cell>
          <cell r="O632" t="str">
            <v>08/Đã thanh toán 10/2023</v>
          </cell>
        </row>
        <row r="633">
          <cell r="D633">
            <v>37619</v>
          </cell>
          <cell r="E633">
            <v>10249806</v>
          </cell>
          <cell r="F633">
            <v>2076778</v>
          </cell>
          <cell r="G633">
            <v>45101.000347222223</v>
          </cell>
          <cell r="J633" t="str">
            <v>Do Thi Bich Lieu</v>
          </cell>
          <cell r="M633" t="str">
            <v>No</v>
          </cell>
          <cell r="O633" t="str">
            <v>07/Đã thanh toán 24/2023</v>
          </cell>
        </row>
        <row r="634">
          <cell r="D634">
            <v>37635</v>
          </cell>
          <cell r="E634">
            <v>50993255</v>
          </cell>
          <cell r="F634">
            <v>1038389</v>
          </cell>
          <cell r="G634">
            <v>45101.000347222223</v>
          </cell>
          <cell r="J634" t="str">
            <v>Do Thi Bich Lieu</v>
          </cell>
          <cell r="M634" t="str">
            <v>No</v>
          </cell>
          <cell r="O634" t="str">
            <v>08/Đã thanh toán 10/2023</v>
          </cell>
        </row>
        <row r="635">
          <cell r="D635">
            <v>37633</v>
          </cell>
          <cell r="E635">
            <v>18186319</v>
          </cell>
          <cell r="F635">
            <v>2076778</v>
          </cell>
          <cell r="G635">
            <v>45101.000347222223</v>
          </cell>
          <cell r="J635" t="str">
            <v>Do Thi Bich Lieu</v>
          </cell>
          <cell r="M635" t="str">
            <v>No</v>
          </cell>
          <cell r="O635" t="str">
            <v>08/Đã thanh toán 10/2023</v>
          </cell>
        </row>
        <row r="636">
          <cell r="D636">
            <v>37636</v>
          </cell>
          <cell r="E636">
            <v>12174650</v>
          </cell>
          <cell r="F636">
            <v>8099434</v>
          </cell>
          <cell r="G636">
            <v>45101.000347222223</v>
          </cell>
          <cell r="J636" t="str">
            <v>Do Thi Bich Lieu</v>
          </cell>
          <cell r="M636" t="str">
            <v>No</v>
          </cell>
          <cell r="O636" t="str">
            <v>08/Đã thanh toán 10/2023</v>
          </cell>
        </row>
        <row r="637">
          <cell r="D637">
            <v>37643</v>
          </cell>
          <cell r="E637">
            <v>26413286</v>
          </cell>
          <cell r="F637">
            <v>1038389</v>
          </cell>
          <cell r="G637">
            <v>45101.000347222223</v>
          </cell>
          <cell r="J637" t="str">
            <v>Do Thi Bich Lieu</v>
          </cell>
          <cell r="M637" t="str">
            <v>No</v>
          </cell>
          <cell r="O637" t="str">
            <v>07/Đã thanh toán 24/2023</v>
          </cell>
        </row>
        <row r="638">
          <cell r="D638">
            <v>37622</v>
          </cell>
          <cell r="E638">
            <v>10255621</v>
          </cell>
          <cell r="F638">
            <v>5191945</v>
          </cell>
          <cell r="G638">
            <v>45101.000347222223</v>
          </cell>
          <cell r="J638" t="str">
            <v>Do Thi Bich Lieu</v>
          </cell>
          <cell r="M638" t="str">
            <v>No</v>
          </cell>
          <cell r="O638" t="str">
            <v>07/Đã thanh toán 24/2023</v>
          </cell>
        </row>
        <row r="639">
          <cell r="D639">
            <v>37621</v>
          </cell>
          <cell r="E639">
            <v>18183438</v>
          </cell>
          <cell r="F639">
            <v>1038389</v>
          </cell>
          <cell r="G639">
            <v>45101.000347222223</v>
          </cell>
          <cell r="J639" t="str">
            <v>Do Thi Bich Lieu</v>
          </cell>
          <cell r="M639" t="str">
            <v>No</v>
          </cell>
          <cell r="O639" t="str">
            <v>07/Đã thanh toán 24/2023</v>
          </cell>
        </row>
        <row r="640">
          <cell r="D640">
            <v>37642</v>
          </cell>
          <cell r="E640">
            <v>90333334</v>
          </cell>
          <cell r="F640">
            <v>1038389</v>
          </cell>
          <cell r="G640">
            <v>45101.000347222223</v>
          </cell>
          <cell r="J640" t="str">
            <v>Do Thi Bich Lieu</v>
          </cell>
          <cell r="M640" t="str">
            <v>No</v>
          </cell>
          <cell r="O640" t="str">
            <v>07/Đã thanh toán 24/2023</v>
          </cell>
        </row>
        <row r="641">
          <cell r="D641">
            <v>37632</v>
          </cell>
          <cell r="E641">
            <v>18186358</v>
          </cell>
          <cell r="F641">
            <v>2619452</v>
          </cell>
          <cell r="G641">
            <v>45101.000347222223</v>
          </cell>
          <cell r="J641" t="str">
            <v>Do Thi Bich Lieu</v>
          </cell>
          <cell r="M641" t="str">
            <v>No</v>
          </cell>
          <cell r="O641" t="str">
            <v>08/Đã thanh toán 10/2023</v>
          </cell>
        </row>
        <row r="642">
          <cell r="D642">
            <v>37627</v>
          </cell>
          <cell r="E642">
            <v>16450595</v>
          </cell>
          <cell r="F642">
            <v>3115167</v>
          </cell>
          <cell r="G642">
            <v>45101.000347222223</v>
          </cell>
          <cell r="J642" t="str">
            <v>Do Thi Bich Lieu</v>
          </cell>
          <cell r="M642" t="str">
            <v>No</v>
          </cell>
          <cell r="O642" t="str">
            <v>08/Đã thanh toán 10/2023</v>
          </cell>
        </row>
        <row r="643">
          <cell r="D643">
            <v>39074</v>
          </cell>
          <cell r="E643">
            <v>20389437</v>
          </cell>
          <cell r="F643">
            <v>2226532</v>
          </cell>
          <cell r="G643">
            <v>45107.000347222223</v>
          </cell>
          <cell r="J643" t="str">
            <v>Do Thi Bich Lieu</v>
          </cell>
          <cell r="M643" t="str">
            <v>No</v>
          </cell>
          <cell r="O643" t="str">
            <v>08/Đã thanh toán 10/2023</v>
          </cell>
        </row>
        <row r="644">
          <cell r="D644">
            <v>39090</v>
          </cell>
          <cell r="E644">
            <v>25360553</v>
          </cell>
          <cell r="F644">
            <v>1298816</v>
          </cell>
          <cell r="G644">
            <v>45107.000347222223</v>
          </cell>
          <cell r="J644" t="str">
            <v>Do Thi Bich Lieu</v>
          </cell>
          <cell r="M644" t="str">
            <v>No</v>
          </cell>
          <cell r="O644" t="str">
            <v>08/Đã thanh toán 10/2023</v>
          </cell>
        </row>
        <row r="645">
          <cell r="D645">
            <v>39082</v>
          </cell>
          <cell r="E645">
            <v>50993664</v>
          </cell>
          <cell r="F645">
            <v>1221638</v>
          </cell>
          <cell r="G645">
            <v>45107.000347222223</v>
          </cell>
          <cell r="J645" t="str">
            <v>Do Thi Bich Lieu</v>
          </cell>
          <cell r="M645" t="str">
            <v>No</v>
          </cell>
          <cell r="O645" t="str">
            <v>08/Đã thanh toán 10/2023</v>
          </cell>
        </row>
        <row r="646">
          <cell r="D646">
            <v>39051</v>
          </cell>
          <cell r="E646">
            <v>13277067</v>
          </cell>
          <cell r="F646">
            <v>943404</v>
          </cell>
          <cell r="G646">
            <v>45107.000347222223</v>
          </cell>
          <cell r="J646" t="str">
            <v>Do Thi Bich Lieu</v>
          </cell>
          <cell r="M646" t="str">
            <v>No</v>
          </cell>
          <cell r="O646" t="str">
            <v>08/Đã thanh toán 10/2023</v>
          </cell>
        </row>
        <row r="647">
          <cell r="D647">
            <v>39050</v>
          </cell>
          <cell r="E647">
            <v>13275736</v>
          </cell>
          <cell r="F647">
            <v>4901895</v>
          </cell>
          <cell r="G647">
            <v>45107.000347222223</v>
          </cell>
          <cell r="J647" t="str">
            <v>Do Thi Bich Lieu</v>
          </cell>
          <cell r="M647" t="str">
            <v>No</v>
          </cell>
          <cell r="O647" t="str">
            <v>Chúng tôi đang xử lý hóa đơn, vui lòng liên hệ Do Thi Bich Lieu</v>
          </cell>
        </row>
        <row r="648">
          <cell r="D648">
            <v>39052</v>
          </cell>
          <cell r="E648">
            <v>13276642</v>
          </cell>
          <cell r="F648">
            <v>4153556</v>
          </cell>
          <cell r="G648">
            <v>45107.000347222223</v>
          </cell>
          <cell r="J648" t="str">
            <v>Do Thi Bich Lieu</v>
          </cell>
          <cell r="M648" t="str">
            <v>No</v>
          </cell>
          <cell r="O648" t="str">
            <v>08/Đã thanh toán 10/2023</v>
          </cell>
        </row>
        <row r="649">
          <cell r="D649">
            <v>39054</v>
          </cell>
          <cell r="E649">
            <v>14124647</v>
          </cell>
          <cell r="F649">
            <v>2076778</v>
          </cell>
          <cell r="G649">
            <v>45107.000347222223</v>
          </cell>
          <cell r="J649" t="str">
            <v>Do Thi Bich Lieu</v>
          </cell>
          <cell r="M649" t="str">
            <v>No</v>
          </cell>
          <cell r="O649" t="str">
            <v>08/Đã thanh toán 10/2023</v>
          </cell>
        </row>
        <row r="650">
          <cell r="D650">
            <v>39049</v>
          </cell>
          <cell r="E650">
            <v>14125189</v>
          </cell>
          <cell r="F650">
            <v>5191945</v>
          </cell>
          <cell r="G650">
            <v>45107.000347222223</v>
          </cell>
          <cell r="J650" t="str">
            <v>Do Thi Bich Lieu</v>
          </cell>
          <cell r="M650" t="str">
            <v>No</v>
          </cell>
          <cell r="O650" t="str">
            <v>08/Đã thanh toán 10/2023</v>
          </cell>
        </row>
        <row r="651">
          <cell r="D651">
            <v>39048</v>
          </cell>
          <cell r="E651">
            <v>14123855</v>
          </cell>
          <cell r="F651">
            <v>1972939</v>
          </cell>
          <cell r="G651">
            <v>45107.000347222223</v>
          </cell>
          <cell r="J651" t="str">
            <v>Do Thi Bich Lieu</v>
          </cell>
          <cell r="M651" t="str">
            <v>No</v>
          </cell>
          <cell r="O651" t="str">
            <v>07/Đã thanh toán 24/2023</v>
          </cell>
        </row>
        <row r="652">
          <cell r="D652">
            <v>39060</v>
          </cell>
          <cell r="E652">
            <v>14129428</v>
          </cell>
          <cell r="F652">
            <v>6108190</v>
          </cell>
          <cell r="G652">
            <v>45107.000347222223</v>
          </cell>
          <cell r="J652" t="str">
            <v>Do Thi Bich Lieu</v>
          </cell>
          <cell r="M652" t="str">
            <v>No</v>
          </cell>
          <cell r="O652" t="str">
            <v>Chúng tôi đang xử lý hóa đơn, vui lòng liên hệ Do Thi Bich Lieu</v>
          </cell>
        </row>
        <row r="653">
          <cell r="D653">
            <v>39055</v>
          </cell>
          <cell r="E653">
            <v>26415098</v>
          </cell>
          <cell r="F653">
            <v>1628017</v>
          </cell>
          <cell r="G653">
            <v>45107.000347222223</v>
          </cell>
          <cell r="J653" t="str">
            <v>Do Thi Bich Lieu</v>
          </cell>
          <cell r="M653" t="str">
            <v>No</v>
          </cell>
          <cell r="O653" t="str">
            <v>Chúng tôi đang xử lý hóa đơn, vui lòng liên hệ Do Thi Bich Lieu</v>
          </cell>
        </row>
        <row r="654">
          <cell r="D654">
            <v>39071</v>
          </cell>
          <cell r="E654">
            <v>17221485</v>
          </cell>
          <cell r="F654">
            <v>2242382</v>
          </cell>
          <cell r="G654">
            <v>45107.000347222223</v>
          </cell>
          <cell r="J654" t="str">
            <v>Do Thi Bich Lieu</v>
          </cell>
          <cell r="M654" t="str">
            <v>No</v>
          </cell>
          <cell r="O654" t="str">
            <v>08/Đã thanh toán 10/2023</v>
          </cell>
        </row>
        <row r="655">
          <cell r="D655">
            <v>39079</v>
          </cell>
          <cell r="E655">
            <v>12178237</v>
          </cell>
          <cell r="F655">
            <v>2233483</v>
          </cell>
          <cell r="G655">
            <v>45107.000347222223</v>
          </cell>
          <cell r="J655" t="str">
            <v>Do Thi Bich Lieu</v>
          </cell>
          <cell r="M655" t="str">
            <v>No</v>
          </cell>
          <cell r="O655" t="str">
            <v>08/Đã thanh toán 10/2023</v>
          </cell>
        </row>
        <row r="656">
          <cell r="D656">
            <v>39068</v>
          </cell>
          <cell r="E656">
            <v>28351392</v>
          </cell>
          <cell r="F656">
            <v>2675284</v>
          </cell>
          <cell r="G656">
            <v>45107.000347222223</v>
          </cell>
          <cell r="J656" t="str">
            <v>Do Thi Bich Lieu</v>
          </cell>
          <cell r="M656" t="str">
            <v>No</v>
          </cell>
          <cell r="O656" t="str">
            <v>08/Đã thanh toán 10/2023</v>
          </cell>
        </row>
        <row r="657">
          <cell r="D657">
            <v>39081</v>
          </cell>
          <cell r="E657">
            <v>11219135</v>
          </cell>
          <cell r="F657">
            <v>2226532</v>
          </cell>
          <cell r="G657">
            <v>45107.000347222223</v>
          </cell>
          <cell r="J657" t="str">
            <v>Do Thi Bich Lieu</v>
          </cell>
          <cell r="M657" t="str">
            <v>No</v>
          </cell>
          <cell r="O657" t="str">
            <v>08/Đã thanh toán 10/2023</v>
          </cell>
        </row>
        <row r="658">
          <cell r="D658">
            <v>39073</v>
          </cell>
          <cell r="E658">
            <v>20389539</v>
          </cell>
          <cell r="F658">
            <v>2634517</v>
          </cell>
          <cell r="G658">
            <v>45107.000347222223</v>
          </cell>
          <cell r="J658" t="str">
            <v>Do Thi Bich Lieu</v>
          </cell>
          <cell r="M658" t="str">
            <v>No</v>
          </cell>
          <cell r="O658" t="str">
            <v>08/Đã thanh toán 10/2023</v>
          </cell>
        </row>
        <row r="659">
          <cell r="D659">
            <v>39067</v>
          </cell>
          <cell r="E659">
            <v>10258492</v>
          </cell>
          <cell r="F659">
            <v>6451202</v>
          </cell>
          <cell r="G659">
            <v>45107.000347222223</v>
          </cell>
          <cell r="J659" t="str">
            <v>Do Thi Bich Lieu</v>
          </cell>
          <cell r="M659" t="str">
            <v>No</v>
          </cell>
          <cell r="O659" t="str">
            <v>08/Đã thanh toán 10/2023</v>
          </cell>
        </row>
        <row r="660">
          <cell r="D660">
            <v>39077</v>
          </cell>
          <cell r="E660">
            <v>19413422</v>
          </cell>
          <cell r="F660">
            <v>2844936</v>
          </cell>
          <cell r="G660">
            <v>45107.000347222223</v>
          </cell>
          <cell r="J660" t="str">
            <v>Do Thi Bich Lieu</v>
          </cell>
          <cell r="M660" t="str">
            <v>No</v>
          </cell>
          <cell r="O660" t="str">
            <v>08/Đã thanh toán 10/2023</v>
          </cell>
        </row>
        <row r="661">
          <cell r="D661">
            <v>39076</v>
          </cell>
          <cell r="E661">
            <v>15138013</v>
          </cell>
          <cell r="F661">
            <v>4669808</v>
          </cell>
          <cell r="G661">
            <v>45107.000347222223</v>
          </cell>
          <cell r="J661" t="str">
            <v>Do Thi Bich Lieu</v>
          </cell>
          <cell r="M661" t="str">
            <v>No</v>
          </cell>
          <cell r="O661" t="str">
            <v>Chúng tôi đang xử lý hóa đơn, vui lòng liên hệ Do Thi Bich Lieu</v>
          </cell>
        </row>
        <row r="662">
          <cell r="D662">
            <v>39091</v>
          </cell>
          <cell r="E662">
            <v>28353032</v>
          </cell>
          <cell r="F662">
            <v>1738710</v>
          </cell>
          <cell r="G662">
            <v>45107.000347222223</v>
          </cell>
          <cell r="J662" t="str">
            <v>Do Thi Bich Lieu</v>
          </cell>
          <cell r="M662" t="str">
            <v>No</v>
          </cell>
          <cell r="O662" t="str">
            <v>Chúng tôi đang xử lý hóa đơn, vui lòng liên hệ Do Thi Bich Lieu</v>
          </cell>
        </row>
        <row r="663">
          <cell r="D663">
            <v>39080</v>
          </cell>
          <cell r="E663">
            <v>12177951</v>
          </cell>
          <cell r="F663">
            <v>3420586</v>
          </cell>
          <cell r="G663">
            <v>45107.000347222223</v>
          </cell>
          <cell r="J663" t="str">
            <v>Do Thi Bich Lieu</v>
          </cell>
          <cell r="M663" t="str">
            <v>No</v>
          </cell>
          <cell r="O663" t="str">
            <v>Chúng tôi đang xử lý hóa đơn, vui lòng liên hệ Do Thi Bich Lieu</v>
          </cell>
        </row>
        <row r="664">
          <cell r="D664">
            <v>39083</v>
          </cell>
          <cell r="E664">
            <v>15140207</v>
          </cell>
          <cell r="F664">
            <v>2226532</v>
          </cell>
          <cell r="G664">
            <v>45107.000347222223</v>
          </cell>
          <cell r="J664" t="str">
            <v>Do Thi Bich Lieu</v>
          </cell>
          <cell r="M664" t="str">
            <v>No</v>
          </cell>
          <cell r="O664" t="str">
            <v>08/Đã thanh toán 10/2023</v>
          </cell>
        </row>
        <row r="665">
          <cell r="D665">
            <v>39069</v>
          </cell>
          <cell r="E665">
            <v>16453735</v>
          </cell>
          <cell r="F665">
            <v>2634517</v>
          </cell>
          <cell r="G665">
            <v>45107.000347222223</v>
          </cell>
          <cell r="J665" t="str">
            <v>Do Thi Bich Lieu</v>
          </cell>
          <cell r="M665" t="str">
            <v>No</v>
          </cell>
          <cell r="O665" t="str">
            <v>08/Đã thanh toán 10/2023</v>
          </cell>
        </row>
        <row r="666">
          <cell r="D666">
            <v>39078</v>
          </cell>
          <cell r="E666">
            <v>19413318</v>
          </cell>
          <cell r="F666">
            <v>2226532</v>
          </cell>
          <cell r="G666">
            <v>45107.000347222223</v>
          </cell>
          <cell r="J666" t="str">
            <v>Do Thi Bich Lieu</v>
          </cell>
          <cell r="M666" t="str">
            <v>No</v>
          </cell>
          <cell r="O666" t="str">
            <v>08/Đã thanh toán 10/2023</v>
          </cell>
        </row>
        <row r="667">
          <cell r="D667">
            <v>39072</v>
          </cell>
          <cell r="E667">
            <v>23231209</v>
          </cell>
          <cell r="F667">
            <v>2132554</v>
          </cell>
          <cell r="G667">
            <v>45107.000347222223</v>
          </cell>
          <cell r="J667" t="str">
            <v>Do Thi Bich Lieu</v>
          </cell>
          <cell r="M667" t="str">
            <v>No</v>
          </cell>
          <cell r="O667" t="str">
            <v>08/Đã thanh toán 10/2023</v>
          </cell>
        </row>
        <row r="668">
          <cell r="D668">
            <v>39089</v>
          </cell>
          <cell r="E668">
            <v>25360293</v>
          </cell>
          <cell r="F668">
            <v>2226532</v>
          </cell>
          <cell r="G668">
            <v>45107.000347222223</v>
          </cell>
          <cell r="J668" t="str">
            <v>Do Thi Bich Lieu</v>
          </cell>
          <cell r="M668" t="str">
            <v>No</v>
          </cell>
          <cell r="O668" t="str">
            <v>08/Đã thanh toán 10/2023</v>
          </cell>
        </row>
        <row r="669">
          <cell r="D669">
            <v>39070</v>
          </cell>
          <cell r="E669">
            <v>24330165</v>
          </cell>
          <cell r="F669">
            <v>3448170</v>
          </cell>
          <cell r="G669">
            <v>45107.000347222223</v>
          </cell>
          <cell r="J669" t="str">
            <v>Do Thi Bich Lieu</v>
          </cell>
          <cell r="M669" t="str">
            <v>No</v>
          </cell>
          <cell r="O669" t="str">
            <v>Chúng tôi đang xử lý hóa đơn, vui lòng liên hệ Do Thi Bich Lieu</v>
          </cell>
        </row>
        <row r="670">
          <cell r="D670">
            <v>39075</v>
          </cell>
          <cell r="E670">
            <v>20389396</v>
          </cell>
          <cell r="F670">
            <v>1615482</v>
          </cell>
          <cell r="G670">
            <v>45107.000347222223</v>
          </cell>
          <cell r="J670" t="str">
            <v>Do Thi Bich Lieu</v>
          </cell>
          <cell r="M670" t="str">
            <v>No</v>
          </cell>
          <cell r="O670" t="str">
            <v>08/Đã thanh toán 10/2023</v>
          </cell>
        </row>
        <row r="671">
          <cell r="D671">
            <v>39086</v>
          </cell>
          <cell r="E671">
            <v>17223223</v>
          </cell>
          <cell r="F671">
            <v>5063652</v>
          </cell>
          <cell r="G671">
            <v>45107.000347222223</v>
          </cell>
          <cell r="J671" t="str">
            <v>Do Thi Bich Lieu</v>
          </cell>
          <cell r="M671" t="str">
            <v>No</v>
          </cell>
          <cell r="O671" t="str">
            <v>Chúng tôi đang xử lý hóa đơn, vui lòng liên hệ Do Thi Bich Lieu</v>
          </cell>
        </row>
        <row r="672">
          <cell r="D672">
            <v>39053</v>
          </cell>
          <cell r="E672">
            <v>90335674</v>
          </cell>
          <cell r="F672">
            <v>2117467</v>
          </cell>
          <cell r="G672">
            <v>45107.000347222223</v>
          </cell>
          <cell r="J672" t="str">
            <v>Do Thi Bich Lieu</v>
          </cell>
          <cell r="M672" t="str">
            <v>No</v>
          </cell>
          <cell r="O672" t="str">
            <v>08/Đã thanh toán 10/2023</v>
          </cell>
        </row>
        <row r="673">
          <cell r="D673">
            <v>39059</v>
          </cell>
          <cell r="E673">
            <v>13280380</v>
          </cell>
          <cell r="F673">
            <v>1354018</v>
          </cell>
          <cell r="G673">
            <v>45107.000347222223</v>
          </cell>
          <cell r="J673" t="str">
            <v>Do Thi Bich Lieu</v>
          </cell>
          <cell r="M673" t="str">
            <v>No</v>
          </cell>
          <cell r="O673" t="str">
            <v>08/Đã thanh toán 10/2023</v>
          </cell>
        </row>
        <row r="674">
          <cell r="D674">
            <v>39056</v>
          </cell>
          <cell r="E674">
            <v>14125995</v>
          </cell>
          <cell r="F674">
            <v>435501</v>
          </cell>
          <cell r="G674">
            <v>45107.000347222223</v>
          </cell>
          <cell r="J674" t="str">
            <v>Do Thi Bich Lieu</v>
          </cell>
          <cell r="M674" t="str">
            <v>No</v>
          </cell>
          <cell r="O674" t="str">
            <v>08/Đã thanh toán 10/2023</v>
          </cell>
        </row>
        <row r="675">
          <cell r="D675">
            <v>39058</v>
          </cell>
          <cell r="E675">
            <v>26415381</v>
          </cell>
          <cell r="F675">
            <v>1078011</v>
          </cell>
          <cell r="G675">
            <v>45107.000347222223</v>
          </cell>
          <cell r="J675" t="str">
            <v>Do Thi Bich Lieu</v>
          </cell>
          <cell r="M675" t="str">
            <v>No</v>
          </cell>
          <cell r="O675" t="str">
            <v>08/Đã thanh toán 10/2023</v>
          </cell>
        </row>
        <row r="676">
          <cell r="D676">
            <v>39047</v>
          </cell>
          <cell r="E676">
            <v>14123950</v>
          </cell>
          <cell r="F676">
            <v>514273</v>
          </cell>
          <cell r="G676">
            <v>45107.000347222223</v>
          </cell>
          <cell r="J676" t="str">
            <v>Do Thi Bich Lieu</v>
          </cell>
          <cell r="M676" t="str">
            <v>No</v>
          </cell>
          <cell r="O676" t="str">
            <v>07/Đã thanh toán 24/2023</v>
          </cell>
        </row>
        <row r="677">
          <cell r="D677">
            <v>39057</v>
          </cell>
          <cell r="E677">
            <v>14124927</v>
          </cell>
          <cell r="F677">
            <v>403871</v>
          </cell>
          <cell r="G677">
            <v>45107.000347222223</v>
          </cell>
          <cell r="J677" t="str">
            <v>Do Thi Bich Lieu</v>
          </cell>
          <cell r="M677" t="str">
            <v>No</v>
          </cell>
          <cell r="O677" t="str">
            <v>08/Đã thanh toán 10/2023</v>
          </cell>
        </row>
        <row r="678">
          <cell r="D678">
            <v>39087</v>
          </cell>
          <cell r="E678">
            <v>21240847</v>
          </cell>
          <cell r="F678">
            <v>1615482</v>
          </cell>
          <cell r="G678">
            <v>45107.000347222223</v>
          </cell>
          <cell r="J678" t="str">
            <v>Do Thi Bich Lieu</v>
          </cell>
          <cell r="M678" t="str">
            <v>No</v>
          </cell>
          <cell r="O678" t="str">
            <v>08/Đã thanh toán 10/2023</v>
          </cell>
        </row>
        <row r="679">
          <cell r="D679">
            <v>39427</v>
          </cell>
          <cell r="E679">
            <v>10262265</v>
          </cell>
          <cell r="F679">
            <v>4443714</v>
          </cell>
          <cell r="G679">
            <v>45111.000347222223</v>
          </cell>
          <cell r="J679" t="str">
            <v>Do Thi Bich Lieu</v>
          </cell>
          <cell r="M679" t="str">
            <v>No</v>
          </cell>
          <cell r="O679" t="str">
            <v>08/Đã thanh toán 10/2023</v>
          </cell>
        </row>
        <row r="680">
          <cell r="D680">
            <v>39428</v>
          </cell>
          <cell r="E680">
            <v>10261977</v>
          </cell>
          <cell r="F680">
            <v>2398853</v>
          </cell>
          <cell r="G680">
            <v>45111.000347222223</v>
          </cell>
          <cell r="J680" t="str">
            <v>Do Thi Bich Lieu</v>
          </cell>
          <cell r="M680" t="str">
            <v>No</v>
          </cell>
          <cell r="O680" t="str">
            <v>Chúng tôi đang xử lý hóa đơn, vui lòng liên hệ Do Thi Bich Lieu</v>
          </cell>
        </row>
        <row r="681">
          <cell r="D681">
            <v>39439</v>
          </cell>
          <cell r="E681">
            <v>10262985</v>
          </cell>
          <cell r="F681">
            <v>490050</v>
          </cell>
          <cell r="G681">
            <v>45111.000347222223</v>
          </cell>
          <cell r="J681" t="str">
            <v>Do Thi Bich Lieu</v>
          </cell>
          <cell r="M681" t="str">
            <v>No</v>
          </cell>
          <cell r="O681" t="str">
            <v>08/Đã thanh toán 10/2023</v>
          </cell>
        </row>
        <row r="682">
          <cell r="D682">
            <v>39443</v>
          </cell>
          <cell r="E682">
            <v>15140789</v>
          </cell>
          <cell r="F682">
            <v>9382090</v>
          </cell>
          <cell r="G682">
            <v>45111.000347222223</v>
          </cell>
          <cell r="J682" t="str">
            <v>Do Thi Bich Lieu</v>
          </cell>
          <cell r="M682" t="str">
            <v>No</v>
          </cell>
          <cell r="O682" t="str">
            <v>08/Đã thanh toán 10/2023</v>
          </cell>
        </row>
        <row r="683">
          <cell r="D683">
            <v>39440</v>
          </cell>
          <cell r="E683">
            <v>22365749</v>
          </cell>
          <cell r="F683">
            <v>1199426</v>
          </cell>
          <cell r="G683">
            <v>45111.000347222223</v>
          </cell>
          <cell r="J683" t="str">
            <v>Do Thi Bich Lieu</v>
          </cell>
          <cell r="M683" t="str">
            <v>No</v>
          </cell>
          <cell r="O683" t="str">
            <v>Chúng tôi đang xử lý hóa đơn, vui lòng liên hệ Do Thi Bich Lieu</v>
          </cell>
        </row>
        <row r="684">
          <cell r="D684">
            <v>39749</v>
          </cell>
          <cell r="E684">
            <v>14129428</v>
          </cell>
          <cell r="F684">
            <v>5191945</v>
          </cell>
          <cell r="G684">
            <v>45113.000347222223</v>
          </cell>
          <cell r="J684" t="str">
            <v>Do Thi Bich Lieu</v>
          </cell>
          <cell r="M684" t="str">
            <v>No</v>
          </cell>
          <cell r="O684" t="str">
            <v>09/Đã thanh toán 11/2023</v>
          </cell>
        </row>
        <row r="685">
          <cell r="D685">
            <v>39772</v>
          </cell>
          <cell r="E685">
            <v>24330165</v>
          </cell>
          <cell r="F685">
            <v>3264921</v>
          </cell>
          <cell r="G685">
            <v>45113.000347222223</v>
          </cell>
          <cell r="J685" t="str">
            <v>Do Thi Bich Lieu</v>
          </cell>
          <cell r="M685" t="str">
            <v>No</v>
          </cell>
          <cell r="O685" t="str">
            <v>09/Đã thanh toán 11/2023</v>
          </cell>
        </row>
        <row r="686">
          <cell r="D686">
            <v>39795</v>
          </cell>
          <cell r="E686">
            <v>12177951</v>
          </cell>
          <cell r="F686">
            <v>2907489</v>
          </cell>
          <cell r="G686">
            <v>45113.000347222223</v>
          </cell>
          <cell r="J686" t="str">
            <v>Do Thi Bich Lieu</v>
          </cell>
          <cell r="M686" t="str">
            <v>No</v>
          </cell>
          <cell r="O686" t="str">
            <v>08/Đã thanh toán 10/2023</v>
          </cell>
        </row>
        <row r="687">
          <cell r="D687">
            <v>39794</v>
          </cell>
          <cell r="E687">
            <v>15138013</v>
          </cell>
          <cell r="F687">
            <v>4303310</v>
          </cell>
          <cell r="G687">
            <v>45113.000347222223</v>
          </cell>
          <cell r="J687" t="str">
            <v>Do Thi Bich Lieu</v>
          </cell>
          <cell r="M687" t="str">
            <v>No</v>
          </cell>
          <cell r="O687" t="str">
            <v>08/Đã thanh toán 10/2023</v>
          </cell>
        </row>
        <row r="688">
          <cell r="D688">
            <v>39817</v>
          </cell>
          <cell r="E688">
            <v>16454540</v>
          </cell>
          <cell r="F688">
            <v>3264921</v>
          </cell>
          <cell r="G688">
            <v>45113.000347222223</v>
          </cell>
          <cell r="J688" t="str">
            <v>Do Thi Bich Lieu</v>
          </cell>
          <cell r="M688" t="str">
            <v>No</v>
          </cell>
          <cell r="O688" t="str">
            <v>08/Đã thanh toán 10/2023</v>
          </cell>
        </row>
        <row r="689">
          <cell r="D689">
            <v>39818</v>
          </cell>
          <cell r="E689">
            <v>17223223</v>
          </cell>
          <cell r="F689">
            <v>4880403</v>
          </cell>
          <cell r="G689">
            <v>45113.000347222223</v>
          </cell>
          <cell r="J689" t="str">
            <v>Do Thi Bich Lieu</v>
          </cell>
          <cell r="M689" t="str">
            <v>No</v>
          </cell>
          <cell r="O689" t="str">
            <v>08/Đã thanh toán 10/2023</v>
          </cell>
        </row>
        <row r="690">
          <cell r="D690">
            <v>39909</v>
          </cell>
          <cell r="E690">
            <v>28353032</v>
          </cell>
          <cell r="F690">
            <v>1555461</v>
          </cell>
          <cell r="G690">
            <v>45113.000347222223</v>
          </cell>
          <cell r="J690" t="str">
            <v>Do Thi Bich Lieu</v>
          </cell>
          <cell r="M690" t="str">
            <v>No</v>
          </cell>
          <cell r="O690" t="str">
            <v>09/Đã thanh toán 11/2023</v>
          </cell>
        </row>
        <row r="691">
          <cell r="D691">
            <v>40816</v>
          </cell>
          <cell r="E691">
            <v>12180963</v>
          </cell>
          <cell r="F691">
            <v>5784329</v>
          </cell>
          <cell r="G691">
            <v>45115.000347222223</v>
          </cell>
          <cell r="J691" t="str">
            <v>Do Thi Bich Lieu</v>
          </cell>
          <cell r="M691" t="str">
            <v>No</v>
          </cell>
          <cell r="O691" t="str">
            <v>09/Đã thanh toán 11/2023</v>
          </cell>
        </row>
        <row r="692">
          <cell r="D692">
            <v>40820</v>
          </cell>
          <cell r="E692">
            <v>15141499</v>
          </cell>
          <cell r="F692">
            <v>3385476</v>
          </cell>
          <cell r="G692">
            <v>45115.000347222223</v>
          </cell>
          <cell r="J692" t="str">
            <v>Do Thi Bich Lieu</v>
          </cell>
          <cell r="M692" t="str">
            <v>No</v>
          </cell>
          <cell r="O692" t="str">
            <v>09/Đã thanh toán 11/2023</v>
          </cell>
        </row>
        <row r="693">
          <cell r="D693">
            <v>40824</v>
          </cell>
          <cell r="E693">
            <v>28355849</v>
          </cell>
          <cell r="F693">
            <v>2398853</v>
          </cell>
          <cell r="G693">
            <v>45115.000347222223</v>
          </cell>
          <cell r="J693" t="str">
            <v>Do Thi Bich Lieu</v>
          </cell>
          <cell r="M693" t="str">
            <v>No</v>
          </cell>
          <cell r="O693" t="str">
            <v>08/Đã thanh toán 24/2023</v>
          </cell>
        </row>
        <row r="694">
          <cell r="D694">
            <v>40826</v>
          </cell>
          <cell r="E694">
            <v>17226286</v>
          </cell>
          <cell r="F694">
            <v>3719812</v>
          </cell>
          <cell r="G694">
            <v>45115.000347222223</v>
          </cell>
          <cell r="J694" t="str">
            <v>Do Thi Bich Lieu</v>
          </cell>
          <cell r="M694" t="str">
            <v>No</v>
          </cell>
          <cell r="O694" t="str">
            <v>08/Đã thanh toán 24/2023</v>
          </cell>
        </row>
        <row r="695">
          <cell r="D695">
            <v>40815</v>
          </cell>
          <cell r="E695">
            <v>11222472</v>
          </cell>
          <cell r="F695">
            <v>4692308</v>
          </cell>
          <cell r="G695">
            <v>45115.000347222223</v>
          </cell>
          <cell r="J695" t="str">
            <v>Do Thi Bich Lieu</v>
          </cell>
          <cell r="M695" t="str">
            <v>No</v>
          </cell>
          <cell r="O695" t="str">
            <v>08/Đã thanh toán 10/2023</v>
          </cell>
        </row>
        <row r="696">
          <cell r="D696">
            <v>40817</v>
          </cell>
          <cell r="E696">
            <v>12181245</v>
          </cell>
          <cell r="F696">
            <v>2783138</v>
          </cell>
          <cell r="G696">
            <v>45115.000347222223</v>
          </cell>
          <cell r="J696" t="str">
            <v>Do Thi Bich Lieu</v>
          </cell>
          <cell r="M696" t="str">
            <v>No</v>
          </cell>
          <cell r="O696" t="str">
            <v>08/Đã thanh toán 10/2023</v>
          </cell>
        </row>
        <row r="697">
          <cell r="D697">
            <v>40821</v>
          </cell>
          <cell r="E697">
            <v>21242618</v>
          </cell>
          <cell r="F697">
            <v>1586110</v>
          </cell>
          <cell r="G697">
            <v>45115.000347222223</v>
          </cell>
          <cell r="J697" t="str">
            <v>Do Thi Bich Lieu</v>
          </cell>
          <cell r="M697" t="str">
            <v>No</v>
          </cell>
          <cell r="O697" t="str">
            <v>08/Đã thanh toán 24/2023</v>
          </cell>
        </row>
        <row r="698">
          <cell r="D698">
            <v>40827</v>
          </cell>
          <cell r="E698">
            <v>17226231</v>
          </cell>
          <cell r="F698">
            <v>1040791</v>
          </cell>
          <cell r="G698">
            <v>45115.000347222223</v>
          </cell>
          <cell r="J698" t="str">
            <v>Do Thi Bich Lieu</v>
          </cell>
          <cell r="M698" t="str">
            <v>No</v>
          </cell>
          <cell r="O698" t="str">
            <v>08/Đã thanh toán 24/2023</v>
          </cell>
        </row>
        <row r="699">
          <cell r="D699">
            <v>40825</v>
          </cell>
          <cell r="E699">
            <v>28354547</v>
          </cell>
          <cell r="F699">
            <v>2315628</v>
          </cell>
          <cell r="G699">
            <v>45115.000347222223</v>
          </cell>
          <cell r="J699" t="str">
            <v>Do Thi Bich Lieu</v>
          </cell>
          <cell r="M699" t="str">
            <v>No</v>
          </cell>
          <cell r="O699" t="str">
            <v>08/Đã thanh toán 24/2023</v>
          </cell>
        </row>
        <row r="700">
          <cell r="D700">
            <v>40873</v>
          </cell>
          <cell r="E700">
            <v>10261977</v>
          </cell>
          <cell r="F700">
            <v>2039018</v>
          </cell>
          <cell r="G700">
            <v>45117.000347222223</v>
          </cell>
          <cell r="J700" t="str">
            <v>Do Thi Bich Lieu</v>
          </cell>
          <cell r="M700" t="str">
            <v>No</v>
          </cell>
          <cell r="O700" t="str">
            <v>09/Đã thanh toán 11/2023</v>
          </cell>
        </row>
        <row r="701">
          <cell r="D701">
            <v>40874</v>
          </cell>
          <cell r="E701">
            <v>22365749</v>
          </cell>
          <cell r="F701">
            <v>1019509</v>
          </cell>
          <cell r="G701">
            <v>45117.000347222223</v>
          </cell>
          <cell r="J701" t="str">
            <v>Do Thi Bich Lieu</v>
          </cell>
          <cell r="M701" t="str">
            <v>No</v>
          </cell>
          <cell r="O701" t="str">
            <v>09/Đã thanh toán 11/2023</v>
          </cell>
        </row>
        <row r="702">
          <cell r="D702">
            <v>41096</v>
          </cell>
          <cell r="E702">
            <v>15143456</v>
          </cell>
          <cell r="F702">
            <v>490050</v>
          </cell>
          <cell r="G702">
            <v>45119.000347222223</v>
          </cell>
          <cell r="J702" t="str">
            <v>Do Thi Bich Lieu</v>
          </cell>
          <cell r="M702" t="str">
            <v>No</v>
          </cell>
          <cell r="O702" t="str">
            <v>08/Đã thanh toán 24/2023</v>
          </cell>
        </row>
        <row r="703">
          <cell r="D703">
            <v>41094</v>
          </cell>
          <cell r="E703">
            <v>19418323</v>
          </cell>
          <cell r="F703">
            <v>1101481</v>
          </cell>
          <cell r="G703">
            <v>45119.000347222223</v>
          </cell>
          <cell r="J703" t="str">
            <v>Do Thi Bich Lieu</v>
          </cell>
          <cell r="M703" t="str">
            <v>No</v>
          </cell>
          <cell r="O703" t="str">
            <v>08/Đã thanh toán 24/2023</v>
          </cell>
        </row>
        <row r="704">
          <cell r="D704">
            <v>41095</v>
          </cell>
          <cell r="E704">
            <v>15143349</v>
          </cell>
          <cell r="F704">
            <v>2186050</v>
          </cell>
          <cell r="G704">
            <v>45119.000347222223</v>
          </cell>
          <cell r="J704" t="str">
            <v>Do Thi Bich Lieu</v>
          </cell>
          <cell r="M704" t="str">
            <v>No</v>
          </cell>
          <cell r="O704" t="str">
            <v>08/Đã thanh toán 24/2023</v>
          </cell>
        </row>
        <row r="705">
          <cell r="D705">
            <v>41092</v>
          </cell>
          <cell r="E705">
            <v>10265841</v>
          </cell>
          <cell r="F705">
            <v>6571800</v>
          </cell>
          <cell r="G705">
            <v>45119.000347222223</v>
          </cell>
          <cell r="J705" t="str">
            <v>Do Thi Bich Lieu</v>
          </cell>
          <cell r="M705" t="str">
            <v>No</v>
          </cell>
          <cell r="O705" t="str">
            <v>08/Đã thanh toán 24/2023</v>
          </cell>
        </row>
        <row r="706">
          <cell r="D706">
            <v>41100</v>
          </cell>
          <cell r="E706">
            <v>20394381</v>
          </cell>
          <cell r="F706">
            <v>1199426</v>
          </cell>
          <cell r="G706">
            <v>45119.000347222223</v>
          </cell>
          <cell r="J706" t="str">
            <v>Do Thi Bich Lieu</v>
          </cell>
          <cell r="M706" t="str">
            <v>No</v>
          </cell>
          <cell r="O706" t="str">
            <v>08/Đã thanh toán 24/2023</v>
          </cell>
        </row>
        <row r="707">
          <cell r="D707">
            <v>41103</v>
          </cell>
          <cell r="E707">
            <v>28356993</v>
          </cell>
          <cell r="F707">
            <v>550541</v>
          </cell>
          <cell r="G707">
            <v>45119.000347222223</v>
          </cell>
          <cell r="J707" t="str">
            <v>Do Thi Bich Lieu</v>
          </cell>
          <cell r="M707" t="str">
            <v>No</v>
          </cell>
          <cell r="O707" t="str">
            <v>08/Đã thanh toán 24/2023</v>
          </cell>
        </row>
        <row r="708">
          <cell r="D708">
            <v>41107</v>
          </cell>
          <cell r="E708">
            <v>14130008</v>
          </cell>
          <cell r="F708">
            <v>3301284</v>
          </cell>
          <cell r="G708">
            <v>45119.000347222223</v>
          </cell>
          <cell r="J708" t="str">
            <v>Do Thi Bich Lieu</v>
          </cell>
          <cell r="M708" t="str">
            <v>No</v>
          </cell>
          <cell r="O708" t="str">
            <v>08/Đã thanh toán 10/2023</v>
          </cell>
        </row>
        <row r="709">
          <cell r="D709">
            <v>41093</v>
          </cell>
          <cell r="E709">
            <v>10265556</v>
          </cell>
          <cell r="F709">
            <v>3598279</v>
          </cell>
          <cell r="G709">
            <v>45119.000347222223</v>
          </cell>
          <cell r="J709" t="str">
            <v>Do Thi Bich Lieu</v>
          </cell>
          <cell r="M709" t="str">
            <v>No</v>
          </cell>
          <cell r="O709" t="str">
            <v>08/Đã thanh toán 24/2023</v>
          </cell>
        </row>
        <row r="710">
          <cell r="D710">
            <v>41102</v>
          </cell>
          <cell r="E710">
            <v>25364327</v>
          </cell>
          <cell r="F710">
            <v>2186050</v>
          </cell>
          <cell r="G710">
            <v>45119.000347222223</v>
          </cell>
          <cell r="J710" t="str">
            <v>Do Thi Bich Lieu</v>
          </cell>
          <cell r="M710" t="str">
            <v>No</v>
          </cell>
          <cell r="O710" t="str">
            <v>08/Đã thanh toán 24/2023</v>
          </cell>
        </row>
        <row r="711">
          <cell r="D711">
            <v>42073</v>
          </cell>
          <cell r="E711">
            <v>29186913</v>
          </cell>
          <cell r="F711">
            <v>1928869</v>
          </cell>
          <cell r="G711">
            <v>45120.000347222223</v>
          </cell>
          <cell r="J711" t="str">
            <v>Do Thi Bich Lieu</v>
          </cell>
          <cell r="M711" t="str">
            <v>No</v>
          </cell>
          <cell r="O711" t="str">
            <v>08/Đã thanh toán 24/2023</v>
          </cell>
        </row>
        <row r="712">
          <cell r="D712">
            <v>42071</v>
          </cell>
          <cell r="E712">
            <v>12185052</v>
          </cell>
          <cell r="F712">
            <v>2752704</v>
          </cell>
          <cell r="G712">
            <v>45120.000347222223</v>
          </cell>
          <cell r="J712" t="str">
            <v>Do Thi Bich Lieu</v>
          </cell>
          <cell r="M712" t="str">
            <v>No</v>
          </cell>
          <cell r="O712" t="str">
            <v>08/Đã thanh toán 24/2023</v>
          </cell>
        </row>
        <row r="713">
          <cell r="D713">
            <v>42072</v>
          </cell>
          <cell r="E713">
            <v>29187067</v>
          </cell>
          <cell r="F713">
            <v>578907</v>
          </cell>
          <cell r="G713">
            <v>45120.000347222223</v>
          </cell>
          <cell r="J713" t="str">
            <v>Do Thi Bich Lieu</v>
          </cell>
          <cell r="M713" t="str">
            <v>No</v>
          </cell>
          <cell r="O713" t="str">
            <v>08/Đã thanh toán 24/2023</v>
          </cell>
        </row>
        <row r="714">
          <cell r="D714">
            <v>42069</v>
          </cell>
          <cell r="E714">
            <v>12184389</v>
          </cell>
          <cell r="F714">
            <v>5997132</v>
          </cell>
          <cell r="G714">
            <v>45120.000347222223</v>
          </cell>
          <cell r="J714" t="str">
            <v>Do Thi Bich Lieu</v>
          </cell>
          <cell r="M714" t="str">
            <v>No</v>
          </cell>
          <cell r="O714" t="str">
            <v>08/Đã thanh toán 24/2023</v>
          </cell>
        </row>
        <row r="715">
          <cell r="D715">
            <v>42070</v>
          </cell>
          <cell r="E715">
            <v>11225603</v>
          </cell>
          <cell r="F715">
            <v>490050</v>
          </cell>
          <cell r="G715">
            <v>45120.000347222223</v>
          </cell>
          <cell r="J715" t="str">
            <v>Do Thi Bich Lieu</v>
          </cell>
          <cell r="M715" t="str">
            <v>No</v>
          </cell>
          <cell r="O715" t="str">
            <v>08/Đã thanh toán 24/2023</v>
          </cell>
        </row>
        <row r="716">
          <cell r="D716">
            <v>42074</v>
          </cell>
          <cell r="E716">
            <v>11226309</v>
          </cell>
          <cell r="F716">
            <v>3670272</v>
          </cell>
          <cell r="G716">
            <v>45120.000347222223</v>
          </cell>
          <cell r="J716" t="str">
            <v>Do Thi Bich Lieu</v>
          </cell>
          <cell r="M716" t="str">
            <v>No</v>
          </cell>
          <cell r="O716" t="str">
            <v>08/Đã thanh toán 24/2023</v>
          </cell>
        </row>
        <row r="717">
          <cell r="D717">
            <v>42165</v>
          </cell>
          <cell r="E717">
            <v>20395439</v>
          </cell>
          <cell r="F717">
            <v>3056524</v>
          </cell>
          <cell r="G717">
            <v>45121.000347222223</v>
          </cell>
          <cell r="J717" t="str">
            <v>Do Thi Bich Lieu</v>
          </cell>
          <cell r="M717" t="str">
            <v>No</v>
          </cell>
          <cell r="O717" t="str">
            <v>08/Đã thanh toán 24/2023</v>
          </cell>
        </row>
        <row r="718">
          <cell r="D718">
            <v>42161</v>
          </cell>
          <cell r="E718">
            <v>28358398</v>
          </cell>
          <cell r="F718">
            <v>1835136</v>
          </cell>
          <cell r="G718">
            <v>45121.000347222223</v>
          </cell>
          <cell r="J718" t="str">
            <v>Do Thi Bich Lieu</v>
          </cell>
          <cell r="M718" t="str">
            <v>No</v>
          </cell>
          <cell r="O718" t="str">
            <v>08/Đã thanh toán 24/2023</v>
          </cell>
        </row>
        <row r="719">
          <cell r="D719">
            <v>42167</v>
          </cell>
          <cell r="E719">
            <v>17229441</v>
          </cell>
          <cell r="F719">
            <v>1707097</v>
          </cell>
          <cell r="G719">
            <v>45121.000347222223</v>
          </cell>
          <cell r="J719" t="str">
            <v>Do Thi Bich Lieu</v>
          </cell>
          <cell r="M719" t="str">
            <v>No</v>
          </cell>
          <cell r="O719" t="str">
            <v>08/Đã thanh toán 24/2023</v>
          </cell>
        </row>
        <row r="720">
          <cell r="D720">
            <v>42170</v>
          </cell>
          <cell r="E720">
            <v>18195549</v>
          </cell>
          <cell r="F720">
            <v>4202912</v>
          </cell>
          <cell r="G720">
            <v>45121.000347222223</v>
          </cell>
          <cell r="J720" t="str">
            <v>Do Thi Bich Lieu</v>
          </cell>
          <cell r="M720" t="str">
            <v>No</v>
          </cell>
          <cell r="O720" t="str">
            <v>08/Đã thanh toán 24/2023</v>
          </cell>
        </row>
        <row r="721">
          <cell r="D721">
            <v>42171</v>
          </cell>
          <cell r="E721">
            <v>19419928</v>
          </cell>
          <cell r="F721">
            <v>1743563</v>
          </cell>
          <cell r="G721">
            <v>45121.000347222223</v>
          </cell>
          <cell r="J721" t="str">
            <v>Do Thi Bich Lieu</v>
          </cell>
          <cell r="M721" t="str">
            <v>No</v>
          </cell>
          <cell r="O721" t="str">
            <v>08/Đã thanh toán 24/2023</v>
          </cell>
        </row>
        <row r="722">
          <cell r="D722">
            <v>42168</v>
          </cell>
          <cell r="E722">
            <v>18195543</v>
          </cell>
          <cell r="F722">
            <v>1835136</v>
          </cell>
          <cell r="G722">
            <v>45121.000347222223</v>
          </cell>
          <cell r="J722" t="str">
            <v>Do Thi Bich Lieu</v>
          </cell>
          <cell r="M722" t="str">
            <v>No</v>
          </cell>
          <cell r="O722" t="str">
            <v>08/Đã thanh toán 24/2023</v>
          </cell>
        </row>
        <row r="723">
          <cell r="D723">
            <v>42164</v>
          </cell>
          <cell r="E723">
            <v>22369904</v>
          </cell>
          <cell r="F723">
            <v>1586110</v>
          </cell>
          <cell r="G723">
            <v>45121.000347222223</v>
          </cell>
          <cell r="J723" t="str">
            <v>Do Thi Bich Lieu</v>
          </cell>
          <cell r="M723" t="str">
            <v>No</v>
          </cell>
          <cell r="O723" t="str">
            <v>08/Đã thanh toán 24/2023</v>
          </cell>
        </row>
        <row r="724">
          <cell r="D724">
            <v>42163</v>
          </cell>
          <cell r="E724">
            <v>25365151</v>
          </cell>
          <cell r="F724">
            <v>2186050</v>
          </cell>
          <cell r="G724">
            <v>45121.000347222223</v>
          </cell>
          <cell r="J724" t="str">
            <v>Do Thi Bich Lieu</v>
          </cell>
          <cell r="M724" t="str">
            <v>No</v>
          </cell>
          <cell r="O724" t="str">
            <v>08/Đã thanh toán 24/2023</v>
          </cell>
        </row>
        <row r="725">
          <cell r="D725">
            <v>42162</v>
          </cell>
          <cell r="E725">
            <v>25365404</v>
          </cell>
          <cell r="F725">
            <v>801700</v>
          </cell>
          <cell r="G725">
            <v>45121.000347222223</v>
          </cell>
          <cell r="J725" t="str">
            <v>Do Thi Bich Lieu</v>
          </cell>
          <cell r="M725" t="str">
            <v>No</v>
          </cell>
          <cell r="O725" t="str">
            <v>08/Đã thanh toán 24/2023</v>
          </cell>
        </row>
        <row r="726">
          <cell r="D726">
            <v>42166</v>
          </cell>
          <cell r="E726">
            <v>17230969</v>
          </cell>
          <cell r="F726">
            <v>4223119</v>
          </cell>
          <cell r="G726">
            <v>45121.000347222223</v>
          </cell>
          <cell r="J726" t="str">
            <v>Do Thi Bich Lieu</v>
          </cell>
          <cell r="M726" t="str">
            <v>No</v>
          </cell>
          <cell r="O726" t="str">
            <v>08/Đã thanh toán 24/2023</v>
          </cell>
        </row>
        <row r="727">
          <cell r="D727">
            <v>42278</v>
          </cell>
          <cell r="E727">
            <v>19421522</v>
          </cell>
          <cell r="F727">
            <v>1835136</v>
          </cell>
          <cell r="G727">
            <v>45124.000347222223</v>
          </cell>
          <cell r="J727" t="str">
            <v>Do Thi Bich Lieu</v>
          </cell>
          <cell r="M727" t="str">
            <v>No</v>
          </cell>
          <cell r="O727" t="str">
            <v>08/Đã thanh toán 24/2023</v>
          </cell>
        </row>
        <row r="728">
          <cell r="D728">
            <v>42276</v>
          </cell>
          <cell r="E728">
            <v>13285554</v>
          </cell>
          <cell r="F728">
            <v>2669344</v>
          </cell>
          <cell r="G728">
            <v>45124.000347222223</v>
          </cell>
          <cell r="J728" t="str">
            <v>Do Thi Bich Lieu</v>
          </cell>
          <cell r="M728" t="str">
            <v>No</v>
          </cell>
          <cell r="O728" t="str">
            <v>08/Đã thanh toán 24/2023</v>
          </cell>
        </row>
        <row r="729">
          <cell r="D729">
            <v>42279</v>
          </cell>
          <cell r="E729">
            <v>19421721</v>
          </cell>
          <cell r="F729">
            <v>196020</v>
          </cell>
          <cell r="G729">
            <v>45124.000347222223</v>
          </cell>
          <cell r="J729" t="str">
            <v>Do Thi Bich Lieu</v>
          </cell>
          <cell r="M729" t="str">
            <v>No</v>
          </cell>
          <cell r="O729" t="str">
            <v>08/Đã thanh toán 24/2023</v>
          </cell>
        </row>
        <row r="730">
          <cell r="D730">
            <v>42280</v>
          </cell>
          <cell r="E730">
            <v>19421615</v>
          </cell>
          <cell r="F730">
            <v>1093025</v>
          </cell>
          <cell r="G730">
            <v>45124.000347222223</v>
          </cell>
          <cell r="J730" t="str">
            <v>Do Thi Bich Lieu</v>
          </cell>
          <cell r="M730" t="str">
            <v>No</v>
          </cell>
          <cell r="O730" t="str">
            <v>08/Đã thanh toán 24/2023</v>
          </cell>
        </row>
        <row r="731">
          <cell r="D731">
            <v>42275</v>
          </cell>
          <cell r="E731">
            <v>14133049</v>
          </cell>
          <cell r="F731">
            <v>1928210</v>
          </cell>
          <cell r="G731">
            <v>45124.000347222223</v>
          </cell>
          <cell r="J731" t="str">
            <v>Do Thi Bich Lieu</v>
          </cell>
          <cell r="M731" t="str">
            <v>No</v>
          </cell>
          <cell r="O731" t="str">
            <v>08/Đã thanh toán 24/2023</v>
          </cell>
        </row>
        <row r="732">
          <cell r="D732">
            <v>42277</v>
          </cell>
          <cell r="E732">
            <v>14132015</v>
          </cell>
          <cell r="F732">
            <v>5997132</v>
          </cell>
          <cell r="G732">
            <v>45124.000347222223</v>
          </cell>
          <cell r="J732" t="str">
            <v>Do Thi Bich Lieu</v>
          </cell>
          <cell r="M732" t="str">
            <v>No</v>
          </cell>
          <cell r="O732" t="str">
            <v>08/Đã thanh toán 24/2023</v>
          </cell>
        </row>
        <row r="733">
          <cell r="D733">
            <v>42274</v>
          </cell>
          <cell r="E733">
            <v>14132770</v>
          </cell>
          <cell r="F733">
            <v>546512</v>
          </cell>
          <cell r="G733">
            <v>45124.000347222223</v>
          </cell>
          <cell r="J733" t="str">
            <v>Do Thi Bich Lieu</v>
          </cell>
          <cell r="M733" t="str">
            <v>No</v>
          </cell>
          <cell r="O733" t="str">
            <v>08/Đã thanh toán 24/2023</v>
          </cell>
        </row>
        <row r="734">
          <cell r="D734">
            <v>42273</v>
          </cell>
          <cell r="E734">
            <v>13287128</v>
          </cell>
          <cell r="F734">
            <v>4862283</v>
          </cell>
          <cell r="G734">
            <v>45124.000347222223</v>
          </cell>
          <cell r="J734" t="str">
            <v>Do Thi Bich Lieu</v>
          </cell>
          <cell r="M734" t="str">
            <v>No</v>
          </cell>
          <cell r="O734" t="str">
            <v>08/Đã thanh toán 24/2023</v>
          </cell>
        </row>
        <row r="735">
          <cell r="D735">
            <v>42473</v>
          </cell>
          <cell r="E735">
            <v>13275736</v>
          </cell>
          <cell r="F735">
            <v>5218906</v>
          </cell>
          <cell r="G735">
            <v>45126.000347222223</v>
          </cell>
          <cell r="J735" t="str">
            <v>Do Thi Bich Lieu</v>
          </cell>
          <cell r="M735" t="str">
            <v>No</v>
          </cell>
          <cell r="O735" t="str">
            <v>08/Đã thanh toán 10/2023</v>
          </cell>
        </row>
        <row r="736">
          <cell r="D736">
            <v>43799</v>
          </cell>
          <cell r="E736">
            <v>27359357</v>
          </cell>
          <cell r="F736">
            <v>1963353</v>
          </cell>
          <cell r="G736">
            <v>45129.000347222223</v>
          </cell>
          <cell r="J736" t="str">
            <v>Do Thi Bich Lieu</v>
          </cell>
          <cell r="M736" t="str">
            <v>No</v>
          </cell>
          <cell r="O736" t="str">
            <v>09/Đã thanh toán 11/2023</v>
          </cell>
        </row>
        <row r="737">
          <cell r="D737">
            <v>43814</v>
          </cell>
          <cell r="E737">
            <v>18198556</v>
          </cell>
          <cell r="F737">
            <v>2457038</v>
          </cell>
          <cell r="G737">
            <v>45129.000347222223</v>
          </cell>
          <cell r="J737" t="str">
            <v>Do Thi Bich Lieu</v>
          </cell>
          <cell r="M737" t="str">
            <v>No</v>
          </cell>
          <cell r="O737" t="str">
            <v>09/Đã thanh toán 11/2023</v>
          </cell>
        </row>
        <row r="738">
          <cell r="D738">
            <v>43786</v>
          </cell>
          <cell r="E738">
            <v>20396780</v>
          </cell>
          <cell r="F738">
            <v>1835136</v>
          </cell>
          <cell r="G738">
            <v>45129.000347222223</v>
          </cell>
          <cell r="J738" t="str">
            <v>Do Thi Bich Lieu</v>
          </cell>
          <cell r="M738" t="str">
            <v>No</v>
          </cell>
          <cell r="O738" t="str">
            <v>08/Đã thanh toán 24/2023</v>
          </cell>
        </row>
        <row r="739">
          <cell r="D739">
            <v>43793</v>
          </cell>
          <cell r="E739">
            <v>50994666</v>
          </cell>
          <cell r="F739">
            <v>1199426</v>
          </cell>
          <cell r="G739">
            <v>45129.000347222223</v>
          </cell>
          <cell r="J739" t="str">
            <v>Do Thi Bich Lieu</v>
          </cell>
          <cell r="M739" t="str">
            <v>No</v>
          </cell>
          <cell r="O739" t="str">
            <v>08/Đã thanh toán 24/2023</v>
          </cell>
        </row>
        <row r="740">
          <cell r="D740">
            <v>43811</v>
          </cell>
          <cell r="E740">
            <v>10273130</v>
          </cell>
          <cell r="F740">
            <v>8041993</v>
          </cell>
          <cell r="G740">
            <v>45129.000347222223</v>
          </cell>
          <cell r="J740" t="str">
            <v>Do Thi Bich Lieu</v>
          </cell>
          <cell r="M740" t="str">
            <v>No</v>
          </cell>
          <cell r="O740" t="str">
            <v>09/Đã thanh toán 11/2023</v>
          </cell>
        </row>
        <row r="741">
          <cell r="D741">
            <v>43797</v>
          </cell>
          <cell r="E741">
            <v>19422675</v>
          </cell>
          <cell r="F741">
            <v>1360676</v>
          </cell>
          <cell r="G741">
            <v>45129.000347222223</v>
          </cell>
          <cell r="J741" t="str">
            <v>Do Thi Bich Lieu</v>
          </cell>
          <cell r="M741" t="str">
            <v>No</v>
          </cell>
          <cell r="O741" t="str">
            <v>08/Đã thanh toán 24/2023</v>
          </cell>
        </row>
        <row r="742">
          <cell r="D742">
            <v>43809</v>
          </cell>
          <cell r="E742">
            <v>15146966</v>
          </cell>
          <cell r="F742">
            <v>2186050</v>
          </cell>
          <cell r="G742">
            <v>45129.000347222223</v>
          </cell>
          <cell r="J742" t="str">
            <v>Do Thi Bich Lieu</v>
          </cell>
          <cell r="M742" t="str">
            <v>No</v>
          </cell>
          <cell r="O742" t="str">
            <v>09/Đã thanh toán 11/2023</v>
          </cell>
        </row>
        <row r="743">
          <cell r="D743">
            <v>43788</v>
          </cell>
          <cell r="E743">
            <v>23237262</v>
          </cell>
          <cell r="F743">
            <v>1586110</v>
          </cell>
          <cell r="G743">
            <v>45129.000347222223</v>
          </cell>
          <cell r="J743" t="str">
            <v>Do Thi Bich Lieu</v>
          </cell>
          <cell r="M743" t="str">
            <v>No</v>
          </cell>
          <cell r="O743" t="str">
            <v>09/Đã thanh toán 11/2023</v>
          </cell>
        </row>
        <row r="744">
          <cell r="D744">
            <v>43790</v>
          </cell>
          <cell r="E744">
            <v>24337186</v>
          </cell>
          <cell r="F744">
            <v>1199426</v>
          </cell>
          <cell r="G744">
            <v>45129.000347222223</v>
          </cell>
          <cell r="J744" t="str">
            <v>Do Thi Bich Lieu</v>
          </cell>
          <cell r="M744" t="str">
            <v>No</v>
          </cell>
          <cell r="O744" t="str">
            <v>09/Đã thanh toán 11/2023</v>
          </cell>
        </row>
        <row r="745">
          <cell r="D745">
            <v>43812</v>
          </cell>
          <cell r="E745">
            <v>10269546</v>
          </cell>
          <cell r="F745">
            <v>10841213</v>
          </cell>
          <cell r="G745">
            <v>45129.000347222223</v>
          </cell>
          <cell r="J745" t="str">
            <v>Do Thi Bich Lieu</v>
          </cell>
          <cell r="M745" t="str">
            <v>No</v>
          </cell>
          <cell r="O745" t="str">
            <v>08/Đã thanh toán 24/2023</v>
          </cell>
        </row>
        <row r="746">
          <cell r="D746">
            <v>43802</v>
          </cell>
          <cell r="E746">
            <v>28359647</v>
          </cell>
          <cell r="F746">
            <v>4971586</v>
          </cell>
          <cell r="G746">
            <v>45129.000347222223</v>
          </cell>
          <cell r="J746" t="str">
            <v>Do Thi Bich Lieu</v>
          </cell>
          <cell r="M746" t="str">
            <v>No</v>
          </cell>
          <cell r="O746" t="str">
            <v>09/Đã thanh toán 11/2023</v>
          </cell>
        </row>
        <row r="747">
          <cell r="D747">
            <v>43807</v>
          </cell>
          <cell r="E747">
            <v>17232538</v>
          </cell>
          <cell r="F747">
            <v>8006148</v>
          </cell>
          <cell r="G747">
            <v>45129.000347222223</v>
          </cell>
          <cell r="J747" t="str">
            <v>Do Thi Bich Lieu</v>
          </cell>
          <cell r="M747" t="str">
            <v>No</v>
          </cell>
          <cell r="O747" t="str">
            <v>09/Đã thanh toán 11/2023</v>
          </cell>
        </row>
        <row r="748">
          <cell r="D748">
            <v>43810</v>
          </cell>
          <cell r="E748">
            <v>15147231</v>
          </cell>
          <cell r="F748">
            <v>1199426</v>
          </cell>
          <cell r="G748">
            <v>45129.000347222223</v>
          </cell>
          <cell r="J748" t="str">
            <v>Do Thi Bich Lieu</v>
          </cell>
          <cell r="M748" t="str">
            <v>No</v>
          </cell>
          <cell r="O748" t="str">
            <v>09/Đã thanh toán 11/2023</v>
          </cell>
        </row>
        <row r="749">
          <cell r="D749">
            <v>43778</v>
          </cell>
          <cell r="E749">
            <v>10271464</v>
          </cell>
          <cell r="F749">
            <v>3670272</v>
          </cell>
          <cell r="G749">
            <v>45129.000347222223</v>
          </cell>
          <cell r="J749" t="str">
            <v>Do Thi Bich Lieu</v>
          </cell>
          <cell r="M749" t="str">
            <v>No</v>
          </cell>
          <cell r="O749" t="str">
            <v>08/Đã thanh toán 24/2023</v>
          </cell>
        </row>
        <row r="750">
          <cell r="D750">
            <v>43796</v>
          </cell>
          <cell r="E750">
            <v>11228681</v>
          </cell>
          <cell r="F750">
            <v>3984962</v>
          </cell>
          <cell r="G750">
            <v>45129.000347222223</v>
          </cell>
          <cell r="J750" t="str">
            <v>Do Thi Bich Lieu</v>
          </cell>
          <cell r="M750" t="str">
            <v>No</v>
          </cell>
          <cell r="O750" t="str">
            <v>08/Đã thanh toán 24/2023</v>
          </cell>
        </row>
        <row r="751">
          <cell r="D751">
            <v>43780</v>
          </cell>
          <cell r="E751">
            <v>15146381</v>
          </cell>
          <cell r="F751">
            <v>1586110</v>
          </cell>
          <cell r="G751">
            <v>45129.000347222223</v>
          </cell>
          <cell r="J751" t="str">
            <v>Do Thi Bich Lieu</v>
          </cell>
          <cell r="M751" t="str">
            <v>No</v>
          </cell>
          <cell r="O751" t="str">
            <v>08/Đã thanh toán 24/2023</v>
          </cell>
        </row>
        <row r="752">
          <cell r="D752">
            <v>43794</v>
          </cell>
          <cell r="E752">
            <v>12187496</v>
          </cell>
          <cell r="F752">
            <v>1083953</v>
          </cell>
          <cell r="G752">
            <v>45129.000347222223</v>
          </cell>
          <cell r="J752" t="str">
            <v>Do Thi Bich Lieu</v>
          </cell>
          <cell r="M752" t="str">
            <v>No</v>
          </cell>
          <cell r="O752" t="str">
            <v>08/Đã thanh toán 24/2023</v>
          </cell>
        </row>
        <row r="753">
          <cell r="D753">
            <v>43800</v>
          </cell>
          <cell r="E753">
            <v>25367478</v>
          </cell>
          <cell r="F753">
            <v>2186050</v>
          </cell>
          <cell r="G753">
            <v>45129.000347222223</v>
          </cell>
          <cell r="J753" t="str">
            <v>Do Thi Bich Lieu</v>
          </cell>
          <cell r="M753" t="str">
            <v>No</v>
          </cell>
          <cell r="O753" t="str">
            <v>09/Đã thanh toán 11/2023</v>
          </cell>
        </row>
        <row r="754">
          <cell r="D754">
            <v>43791</v>
          </cell>
          <cell r="E754">
            <v>25366838</v>
          </cell>
          <cell r="F754">
            <v>1199426</v>
          </cell>
          <cell r="G754">
            <v>45129.000347222223</v>
          </cell>
          <cell r="J754" t="str">
            <v>Do Thi Bich Lieu</v>
          </cell>
          <cell r="M754" t="str">
            <v>No</v>
          </cell>
          <cell r="O754" t="str">
            <v>08/Đã thanh toán 24/2023</v>
          </cell>
        </row>
        <row r="755">
          <cell r="D755">
            <v>43779</v>
          </cell>
          <cell r="E755">
            <v>28358443</v>
          </cell>
          <cell r="F755">
            <v>761038</v>
          </cell>
          <cell r="G755">
            <v>45129.000347222223</v>
          </cell>
          <cell r="J755" t="str">
            <v>Do Thi Bich Lieu</v>
          </cell>
          <cell r="M755" t="str">
            <v>No</v>
          </cell>
          <cell r="O755" t="str">
            <v>08/Đã thanh toán 24/2023</v>
          </cell>
        </row>
        <row r="756">
          <cell r="D756">
            <v>43784</v>
          </cell>
          <cell r="E756">
            <v>16462338</v>
          </cell>
          <cell r="F756">
            <v>2186050</v>
          </cell>
          <cell r="G756">
            <v>45129.000347222223</v>
          </cell>
          <cell r="J756" t="str">
            <v>Do Thi Bich Lieu</v>
          </cell>
          <cell r="M756" t="str">
            <v>No</v>
          </cell>
          <cell r="O756" t="str">
            <v>09/Đã thanh toán 11/2023</v>
          </cell>
        </row>
        <row r="757">
          <cell r="D757">
            <v>43785</v>
          </cell>
          <cell r="E757">
            <v>20396717</v>
          </cell>
          <cell r="F757">
            <v>1835136</v>
          </cell>
          <cell r="G757">
            <v>45129.000347222223</v>
          </cell>
          <cell r="J757" t="str">
            <v>Do Thi Bich Lieu</v>
          </cell>
          <cell r="M757" t="str">
            <v>No</v>
          </cell>
          <cell r="O757" t="str">
            <v>08/Đã thanh toán 24/2023</v>
          </cell>
        </row>
        <row r="758">
          <cell r="D758">
            <v>43782</v>
          </cell>
          <cell r="E758">
            <v>16462026</v>
          </cell>
          <cell r="F758">
            <v>1835136</v>
          </cell>
          <cell r="G758">
            <v>45129.000347222223</v>
          </cell>
          <cell r="J758" t="str">
            <v>Do Thi Bich Lieu</v>
          </cell>
          <cell r="M758" t="str">
            <v>No</v>
          </cell>
          <cell r="O758" t="str">
            <v>09/Đã thanh toán 11/2023</v>
          </cell>
        </row>
        <row r="759">
          <cell r="D759">
            <v>43792</v>
          </cell>
          <cell r="E759">
            <v>27358471</v>
          </cell>
          <cell r="F759">
            <v>1835136</v>
          </cell>
          <cell r="G759">
            <v>45129.000347222223</v>
          </cell>
          <cell r="J759" t="str">
            <v>Do Thi Bich Lieu</v>
          </cell>
          <cell r="M759" t="str">
            <v>No</v>
          </cell>
          <cell r="O759" t="str">
            <v>08/Đã thanh toán 24/2023</v>
          </cell>
        </row>
        <row r="760">
          <cell r="D760">
            <v>43804</v>
          </cell>
          <cell r="E760">
            <v>22372829</v>
          </cell>
          <cell r="F760">
            <v>550741</v>
          </cell>
          <cell r="G760">
            <v>45129.000347222223</v>
          </cell>
          <cell r="J760" t="str">
            <v>Do Thi Bich Lieu</v>
          </cell>
          <cell r="M760" t="str">
            <v>No</v>
          </cell>
          <cell r="O760" t="str">
            <v>09/Đã thanh toán 11/2023</v>
          </cell>
        </row>
        <row r="761">
          <cell r="D761">
            <v>43781</v>
          </cell>
          <cell r="E761">
            <v>15146030</v>
          </cell>
          <cell r="F761">
            <v>1835136</v>
          </cell>
          <cell r="G761">
            <v>45129.000347222223</v>
          </cell>
          <cell r="J761" t="str">
            <v>Do Thi Bich Lieu</v>
          </cell>
          <cell r="M761" t="str">
            <v>No</v>
          </cell>
          <cell r="O761" t="str">
            <v>08/Đã thanh toán 24/2023</v>
          </cell>
        </row>
        <row r="762">
          <cell r="D762">
            <v>43813</v>
          </cell>
          <cell r="E762">
            <v>10269266</v>
          </cell>
          <cell r="F762">
            <v>2186050</v>
          </cell>
          <cell r="G762">
            <v>45129.000347222223</v>
          </cell>
          <cell r="J762" t="str">
            <v>Do Thi Bich Lieu</v>
          </cell>
          <cell r="M762" t="str">
            <v>No</v>
          </cell>
          <cell r="O762" t="str">
            <v>08/Đã thanh toán 24/2023</v>
          </cell>
        </row>
        <row r="763">
          <cell r="D763">
            <v>43789</v>
          </cell>
          <cell r="E763">
            <v>24337016</v>
          </cell>
          <cell r="F763">
            <v>1835136</v>
          </cell>
          <cell r="G763">
            <v>45129.000347222223</v>
          </cell>
          <cell r="J763" t="str">
            <v>Do Thi Bich Lieu</v>
          </cell>
          <cell r="M763" t="str">
            <v>No</v>
          </cell>
          <cell r="O763" t="str">
            <v>09/Đã thanh toán 11/2023</v>
          </cell>
        </row>
        <row r="764">
          <cell r="D764">
            <v>43787</v>
          </cell>
          <cell r="E764">
            <v>22371083</v>
          </cell>
          <cell r="F764">
            <v>1835136</v>
          </cell>
          <cell r="G764">
            <v>45129.000347222223</v>
          </cell>
          <cell r="J764" t="str">
            <v>Do Thi Bich Lieu</v>
          </cell>
          <cell r="M764" t="str">
            <v>No</v>
          </cell>
          <cell r="O764" t="str">
            <v>08/Đã thanh toán 24/2023</v>
          </cell>
        </row>
        <row r="765">
          <cell r="D765">
            <v>43795</v>
          </cell>
          <cell r="E765">
            <v>11228410</v>
          </cell>
          <cell r="F765">
            <v>2186050</v>
          </cell>
          <cell r="G765">
            <v>45129.000347222223</v>
          </cell>
          <cell r="J765" t="str">
            <v>Do Thi Bich Lieu</v>
          </cell>
          <cell r="M765" t="str">
            <v>No</v>
          </cell>
          <cell r="O765" t="str">
            <v>08/Đã thanh toán 24/2023</v>
          </cell>
        </row>
        <row r="766">
          <cell r="D766">
            <v>43806</v>
          </cell>
          <cell r="E766">
            <v>20397618</v>
          </cell>
          <cell r="F766">
            <v>2186050</v>
          </cell>
          <cell r="G766">
            <v>45129.000347222223</v>
          </cell>
          <cell r="J766" t="str">
            <v>Do Thi Bich Lieu</v>
          </cell>
          <cell r="M766" t="str">
            <v>No</v>
          </cell>
          <cell r="O766" t="str">
            <v>09/Đã thanh toán 11/2023</v>
          </cell>
        </row>
        <row r="767">
          <cell r="D767">
            <v>43783</v>
          </cell>
          <cell r="E767">
            <v>16462234</v>
          </cell>
          <cell r="F767">
            <v>1586110</v>
          </cell>
          <cell r="G767">
            <v>45129.000347222223</v>
          </cell>
          <cell r="J767" t="str">
            <v>Do Thi Bich Lieu</v>
          </cell>
          <cell r="M767" t="str">
            <v>No</v>
          </cell>
          <cell r="O767" t="str">
            <v>09/Đã thanh toán 11/2023</v>
          </cell>
        </row>
        <row r="768">
          <cell r="D768">
            <v>43833</v>
          </cell>
          <cell r="E768">
            <v>26415098</v>
          </cell>
          <cell r="F768">
            <v>1482635</v>
          </cell>
          <cell r="G768">
            <v>45131.000347222223</v>
          </cell>
          <cell r="J768" t="str">
            <v>Do Thi Bich Lieu</v>
          </cell>
          <cell r="M768" t="str">
            <v>No</v>
          </cell>
          <cell r="O768" t="str">
            <v>08/Đã thanh toán 10/2023</v>
          </cell>
        </row>
        <row r="769">
          <cell r="D769">
            <v>43855</v>
          </cell>
          <cell r="E769">
            <v>25370123</v>
          </cell>
          <cell r="F769">
            <v>1835136</v>
          </cell>
          <cell r="G769">
            <v>45131.000347222223</v>
          </cell>
          <cell r="J769" t="str">
            <v>Do Thi Bich Lieu</v>
          </cell>
          <cell r="M769" t="str">
            <v>No</v>
          </cell>
          <cell r="O769" t="str">
            <v>09/Đã thanh toán 11/2023</v>
          </cell>
        </row>
        <row r="770">
          <cell r="D770">
            <v>45360</v>
          </cell>
          <cell r="E770">
            <v>13292225</v>
          </cell>
          <cell r="F770">
            <v>1400636</v>
          </cell>
          <cell r="G770">
            <v>45138.000347222223</v>
          </cell>
          <cell r="J770" t="str">
            <v>Do Thi Bich Lieu</v>
          </cell>
          <cell r="M770" t="str">
            <v>No</v>
          </cell>
          <cell r="O770" t="str">
            <v>09/Đã thanh toán 11/2023</v>
          </cell>
        </row>
        <row r="771">
          <cell r="D771">
            <v>45357</v>
          </cell>
          <cell r="E771">
            <v>14137286</v>
          </cell>
          <cell r="F771">
            <v>3058528</v>
          </cell>
          <cell r="G771">
            <v>45138.000347222223</v>
          </cell>
          <cell r="J771" t="str">
            <v>Do Thi Bich Lieu</v>
          </cell>
          <cell r="M771" t="str">
            <v>No</v>
          </cell>
          <cell r="O771" t="str">
            <v>09/Đã thanh toán 11/2023</v>
          </cell>
        </row>
        <row r="772">
          <cell r="D772">
            <v>45359</v>
          </cell>
          <cell r="E772">
            <v>14137937</v>
          </cell>
          <cell r="F772">
            <v>3058528</v>
          </cell>
          <cell r="G772">
            <v>45138.000347222223</v>
          </cell>
          <cell r="J772" t="str">
            <v>Do Thi Bich Lieu</v>
          </cell>
          <cell r="M772" t="str">
            <v>No</v>
          </cell>
          <cell r="O772" t="str">
            <v>09/Đã thanh toán 11/2023</v>
          </cell>
        </row>
        <row r="773">
          <cell r="D773">
            <v>45358</v>
          </cell>
          <cell r="E773">
            <v>14138830</v>
          </cell>
          <cell r="F773">
            <v>330444</v>
          </cell>
          <cell r="G773">
            <v>45138.000347222223</v>
          </cell>
          <cell r="J773" t="str">
            <v>Do Thi Bich Lieu</v>
          </cell>
          <cell r="M773" t="str">
            <v>No</v>
          </cell>
          <cell r="O773" t="str">
            <v>09/Đã thanh toán 11/2023</v>
          </cell>
        </row>
        <row r="774">
          <cell r="D774">
            <v>45361</v>
          </cell>
          <cell r="E774">
            <v>13290943</v>
          </cell>
          <cell r="F774">
            <v>108395</v>
          </cell>
          <cell r="G774">
            <v>45138.000347222223</v>
          </cell>
          <cell r="J774" t="str">
            <v>Do Thi Bich Lieu</v>
          </cell>
          <cell r="M774" t="str">
            <v>No</v>
          </cell>
          <cell r="O774" t="str">
            <v>09/Đã thanh toán 11/2023</v>
          </cell>
        </row>
        <row r="775">
          <cell r="D775">
            <v>45366</v>
          </cell>
          <cell r="E775">
            <v>90346258</v>
          </cell>
          <cell r="F775">
            <v>1199426</v>
          </cell>
          <cell r="G775">
            <v>45138.000347222223</v>
          </cell>
          <cell r="J775" t="str">
            <v>Do Thi Bich Lieu</v>
          </cell>
          <cell r="M775" t="str">
            <v>No</v>
          </cell>
          <cell r="O775" t="str">
            <v>09/Đã thanh toán 11/2023</v>
          </cell>
        </row>
        <row r="776">
          <cell r="D776">
            <v>45362</v>
          </cell>
          <cell r="E776">
            <v>13292131</v>
          </cell>
          <cell r="F776">
            <v>2039018</v>
          </cell>
          <cell r="G776">
            <v>45138.000347222223</v>
          </cell>
          <cell r="J776" t="str">
            <v>Do Thi Bich Lieu</v>
          </cell>
          <cell r="M776" t="str">
            <v>No</v>
          </cell>
          <cell r="O776" t="str">
            <v>09/Đã thanh toán 11/2023</v>
          </cell>
        </row>
        <row r="777">
          <cell r="D777">
            <v>45365</v>
          </cell>
          <cell r="E777">
            <v>14138292</v>
          </cell>
          <cell r="F777">
            <v>943040</v>
          </cell>
          <cell r="G777">
            <v>45138.000347222223</v>
          </cell>
          <cell r="J777" t="str">
            <v>Do Thi Bich Lieu</v>
          </cell>
          <cell r="M777" t="str">
            <v>No</v>
          </cell>
          <cell r="O777" t="str">
            <v>09/Đã thanh toán 11/2023</v>
          </cell>
        </row>
        <row r="778">
          <cell r="D778">
            <v>45353</v>
          </cell>
          <cell r="E778">
            <v>18202242</v>
          </cell>
          <cell r="F778">
            <v>3205559</v>
          </cell>
          <cell r="G778">
            <v>45138.000347222223</v>
          </cell>
          <cell r="J778" t="str">
            <v>Do Thi Bich Lieu</v>
          </cell>
          <cell r="M778" t="str">
            <v>No</v>
          </cell>
          <cell r="O778" t="str">
            <v>09/Đã thanh toán 11/2023</v>
          </cell>
        </row>
        <row r="779">
          <cell r="D779">
            <v>45354</v>
          </cell>
          <cell r="E779">
            <v>10276681</v>
          </cell>
          <cell r="F779">
            <v>6629764</v>
          </cell>
          <cell r="G779">
            <v>45138.000347222223</v>
          </cell>
          <cell r="J779" t="str">
            <v>Do Thi Bich Lieu</v>
          </cell>
          <cell r="M779" t="str">
            <v>No</v>
          </cell>
          <cell r="O779" t="str">
            <v>09/Đã thanh toán 11/2023</v>
          </cell>
        </row>
        <row r="780">
          <cell r="D780">
            <v>45355</v>
          </cell>
          <cell r="E780">
            <v>19426779</v>
          </cell>
          <cell r="F780">
            <v>2186050</v>
          </cell>
          <cell r="G780">
            <v>45138.000347222223</v>
          </cell>
          <cell r="J780" t="str">
            <v>Do Thi Bich Lieu</v>
          </cell>
          <cell r="M780" t="str">
            <v>No</v>
          </cell>
          <cell r="O780" t="str">
            <v>09/Đã thanh toán 11/2023</v>
          </cell>
        </row>
        <row r="781">
          <cell r="D781">
            <v>45356</v>
          </cell>
          <cell r="E781">
            <v>12192466</v>
          </cell>
          <cell r="F781">
            <v>4372099</v>
          </cell>
          <cell r="G781">
            <v>45138.000347222223</v>
          </cell>
          <cell r="J781" t="str">
            <v>Do Thi Bich Lieu</v>
          </cell>
          <cell r="M781" t="str">
            <v>No</v>
          </cell>
          <cell r="O781" t="str">
            <v>09/Đã thanh toán 11/2023</v>
          </cell>
        </row>
        <row r="782">
          <cell r="D782">
            <v>45363</v>
          </cell>
          <cell r="E782">
            <v>13293506</v>
          </cell>
          <cell r="F782">
            <v>7316120</v>
          </cell>
          <cell r="G782">
            <v>45138.000347222223</v>
          </cell>
          <cell r="J782" t="str">
            <v>Do Thi Bich Lieu</v>
          </cell>
          <cell r="M782" t="str">
            <v>No</v>
          </cell>
          <cell r="O782" t="str">
            <v>09/Đã thanh toán 11/2023</v>
          </cell>
        </row>
        <row r="783">
          <cell r="D783">
            <v>45364</v>
          </cell>
          <cell r="E783">
            <v>14139723</v>
          </cell>
          <cell r="F783">
            <v>108395</v>
          </cell>
          <cell r="G783">
            <v>45138.000347222223</v>
          </cell>
          <cell r="J783" t="str">
            <v>Do Thi Bich Lieu</v>
          </cell>
          <cell r="M783" t="str">
            <v>No</v>
          </cell>
          <cell r="O783" t="str">
            <v>09/Đã thanh toán 11/2023</v>
          </cell>
        </row>
        <row r="784">
          <cell r="D784">
            <v>46808</v>
          </cell>
          <cell r="E784">
            <v>20402554</v>
          </cell>
          <cell r="F784">
            <v>1019509</v>
          </cell>
          <cell r="G784">
            <v>45143.000347222223</v>
          </cell>
          <cell r="J784" t="str">
            <v>Do Thi Bich Lieu</v>
          </cell>
          <cell r="M784" t="str">
            <v>No</v>
          </cell>
          <cell r="O784" t="str">
            <v>09/Đã thanh toán 11/2023</v>
          </cell>
        </row>
        <row r="785">
          <cell r="D785">
            <v>46797</v>
          </cell>
          <cell r="E785">
            <v>16467757</v>
          </cell>
          <cell r="F785">
            <v>706979</v>
          </cell>
          <cell r="G785">
            <v>45143.000347222223</v>
          </cell>
          <cell r="J785" t="str">
            <v>Do Thi Bich Lieu</v>
          </cell>
          <cell r="M785" t="str">
            <v>No</v>
          </cell>
          <cell r="O785" t="str">
            <v>09/Đã thanh toán 11/2023</v>
          </cell>
        </row>
        <row r="786">
          <cell r="D786">
            <v>46809</v>
          </cell>
          <cell r="E786">
            <v>17238702</v>
          </cell>
          <cell r="F786">
            <v>1456602</v>
          </cell>
          <cell r="G786">
            <v>45143.000347222223</v>
          </cell>
          <cell r="J786" t="str">
            <v>Do Thi Bich Lieu</v>
          </cell>
          <cell r="M786" t="str">
            <v>No</v>
          </cell>
          <cell r="O786" t="str">
            <v>09/Đã thanh toán 11/2023</v>
          </cell>
        </row>
        <row r="787">
          <cell r="D787">
            <v>46814</v>
          </cell>
          <cell r="E787">
            <v>15152496</v>
          </cell>
          <cell r="F787">
            <v>1890184</v>
          </cell>
          <cell r="G787">
            <v>45143.000347222223</v>
          </cell>
          <cell r="J787" t="str">
            <v>Do Thi Bich Lieu</v>
          </cell>
          <cell r="M787" t="str">
            <v>No</v>
          </cell>
          <cell r="O787" t="str">
            <v>09/Đã thanh toán 11/2023</v>
          </cell>
        </row>
        <row r="788">
          <cell r="D788">
            <v>46795</v>
          </cell>
          <cell r="E788">
            <v>25371253</v>
          </cell>
          <cell r="F788">
            <v>2186050</v>
          </cell>
          <cell r="G788">
            <v>45143.000347222223</v>
          </cell>
          <cell r="J788" t="str">
            <v>Do Thi Bich Lieu</v>
          </cell>
          <cell r="M788" t="str">
            <v>No</v>
          </cell>
          <cell r="O788" t="str">
            <v>09/Đã thanh toán 11/2023</v>
          </cell>
        </row>
        <row r="789">
          <cell r="D789">
            <v>46799</v>
          </cell>
          <cell r="E789">
            <v>15151419</v>
          </cell>
          <cell r="F789">
            <v>2039018</v>
          </cell>
          <cell r="G789">
            <v>45143.000347222223</v>
          </cell>
          <cell r="J789" t="str">
            <v>Do Thi Bich Lieu</v>
          </cell>
          <cell r="M789" t="str">
            <v>No</v>
          </cell>
          <cell r="O789" t="str">
            <v>09/Đã thanh toán 11/2023</v>
          </cell>
        </row>
        <row r="790">
          <cell r="D790">
            <v>46796</v>
          </cell>
          <cell r="E790">
            <v>17237219</v>
          </cell>
          <cell r="F790">
            <v>3313954</v>
          </cell>
          <cell r="G790">
            <v>45143.000347222223</v>
          </cell>
          <cell r="J790" t="str">
            <v>Do Thi Bich Lieu</v>
          </cell>
          <cell r="M790" t="str">
            <v>No</v>
          </cell>
          <cell r="O790" t="str">
            <v>09/Đã thanh toán 11/2023</v>
          </cell>
        </row>
        <row r="791">
          <cell r="D791">
            <v>46802</v>
          </cell>
          <cell r="E791">
            <v>19427882</v>
          </cell>
          <cell r="F791">
            <v>270988</v>
          </cell>
          <cell r="G791">
            <v>45143.000347222223</v>
          </cell>
          <cell r="J791" t="str">
            <v>Do Thi Bich Lieu</v>
          </cell>
          <cell r="M791" t="str">
            <v>No</v>
          </cell>
          <cell r="O791" t="str">
            <v>09/Đã thanh toán 11/2023</v>
          </cell>
        </row>
        <row r="792">
          <cell r="D792">
            <v>46807</v>
          </cell>
          <cell r="E792">
            <v>20402820</v>
          </cell>
          <cell r="F792">
            <v>1157814</v>
          </cell>
          <cell r="G792">
            <v>45143.000347222223</v>
          </cell>
          <cell r="J792" t="str">
            <v>Do Thi Bich Lieu</v>
          </cell>
          <cell r="M792" t="str">
            <v>No</v>
          </cell>
          <cell r="O792" t="str">
            <v>09/Đã thanh toán 11/2023</v>
          </cell>
        </row>
        <row r="793">
          <cell r="D793">
            <v>46794</v>
          </cell>
          <cell r="E793">
            <v>25371407</v>
          </cell>
          <cell r="F793">
            <v>9730368</v>
          </cell>
          <cell r="G793">
            <v>45143.000347222223</v>
          </cell>
          <cell r="J793" t="str">
            <v>Do Thi Bich Lieu</v>
          </cell>
          <cell r="M793" t="str">
            <v>No</v>
          </cell>
          <cell r="O793" t="str">
            <v>09/Đã thanh toán 11/2023</v>
          </cell>
        </row>
        <row r="794">
          <cell r="D794">
            <v>46798</v>
          </cell>
          <cell r="E794">
            <v>16467650</v>
          </cell>
          <cell r="F794">
            <v>2039018</v>
          </cell>
          <cell r="G794">
            <v>45143.000347222223</v>
          </cell>
          <cell r="J794" t="str">
            <v>Do Thi Bich Lieu</v>
          </cell>
          <cell r="M794" t="str">
            <v>No</v>
          </cell>
          <cell r="O794" t="str">
            <v>09/Đã thanh toán 11/2023</v>
          </cell>
        </row>
        <row r="795">
          <cell r="D795">
            <v>46801</v>
          </cell>
          <cell r="E795">
            <v>19428017</v>
          </cell>
          <cell r="F795">
            <v>1019509</v>
          </cell>
          <cell r="G795">
            <v>45143.000347222223</v>
          </cell>
          <cell r="J795" t="str">
            <v>Do Thi Bich Lieu</v>
          </cell>
          <cell r="M795" t="str">
            <v>No</v>
          </cell>
          <cell r="O795" t="str">
            <v>09/Đã thanh toán 11/2023</v>
          </cell>
        </row>
        <row r="796">
          <cell r="D796">
            <v>46800</v>
          </cell>
          <cell r="E796">
            <v>11235012</v>
          </cell>
          <cell r="F796">
            <v>5097546</v>
          </cell>
          <cell r="G796">
            <v>45143.000347222223</v>
          </cell>
          <cell r="J796" t="str">
            <v>Do Thi Bich Lieu</v>
          </cell>
          <cell r="M796" t="str">
            <v>No</v>
          </cell>
          <cell r="O796" t="str">
            <v>09/Đã thanh toán 11/2023</v>
          </cell>
        </row>
        <row r="797">
          <cell r="D797">
            <v>46805</v>
          </cell>
          <cell r="E797">
            <v>25373095</v>
          </cell>
          <cell r="F797">
            <v>706979</v>
          </cell>
          <cell r="G797">
            <v>45143.000347222223</v>
          </cell>
          <cell r="J797" t="str">
            <v>Do Thi Bich Lieu</v>
          </cell>
          <cell r="M797" t="str">
            <v>No</v>
          </cell>
          <cell r="O797" t="str">
            <v>09/Đã thanh toán 11/2023</v>
          </cell>
        </row>
        <row r="798">
          <cell r="D798">
            <v>46818</v>
          </cell>
          <cell r="E798">
            <v>12193573</v>
          </cell>
          <cell r="F798">
            <v>1710073</v>
          </cell>
          <cell r="G798">
            <v>45143.000347222223</v>
          </cell>
          <cell r="J798" t="str">
            <v>Do Thi Bich Lieu</v>
          </cell>
          <cell r="M798" t="str">
            <v>No</v>
          </cell>
          <cell r="O798" t="str">
            <v>09/Đã thanh toán 11/2023</v>
          </cell>
        </row>
        <row r="799">
          <cell r="D799">
            <v>46815</v>
          </cell>
          <cell r="E799">
            <v>18204691</v>
          </cell>
          <cell r="F799">
            <v>1290497</v>
          </cell>
          <cell r="G799">
            <v>45143.000347222223</v>
          </cell>
          <cell r="J799" t="str">
            <v>Do Thi Bich Lieu</v>
          </cell>
          <cell r="M799" t="str">
            <v>No</v>
          </cell>
          <cell r="O799" t="str">
            <v>09/Đã thanh toán 11/2023</v>
          </cell>
        </row>
        <row r="800">
          <cell r="D800">
            <v>46816</v>
          </cell>
          <cell r="E800">
            <v>12193294</v>
          </cell>
          <cell r="F800">
            <v>4078037</v>
          </cell>
          <cell r="G800">
            <v>45143.000347222223</v>
          </cell>
          <cell r="J800" t="str">
            <v>Do Thi Bich Lieu</v>
          </cell>
          <cell r="M800" t="str">
            <v>No</v>
          </cell>
          <cell r="O800" t="str">
            <v>09/Đã thanh toán 11/2023</v>
          </cell>
        </row>
        <row r="801">
          <cell r="D801">
            <v>48263</v>
          </cell>
          <cell r="E801">
            <v>10280355</v>
          </cell>
          <cell r="F801">
            <v>4076233</v>
          </cell>
          <cell r="G801">
            <v>45150.000347222223</v>
          </cell>
          <cell r="J801" t="str">
            <v>Do Thi Bich Lieu</v>
          </cell>
          <cell r="M801" t="str">
            <v>No</v>
          </cell>
          <cell r="O801" t="str">
            <v>09/Đã thanh toán 11/2023</v>
          </cell>
        </row>
        <row r="802">
          <cell r="D802">
            <v>48283</v>
          </cell>
          <cell r="E802">
            <v>29191989</v>
          </cell>
          <cell r="F802">
            <v>1199426</v>
          </cell>
          <cell r="G802">
            <v>45150.000347222223</v>
          </cell>
          <cell r="J802" t="str">
            <v>Do Thi Bich Lieu</v>
          </cell>
          <cell r="M802" t="str">
            <v>No</v>
          </cell>
          <cell r="O802" t="str">
            <v>09/Đã thanh toán 25/2023</v>
          </cell>
        </row>
        <row r="803">
          <cell r="D803">
            <v>48309</v>
          </cell>
          <cell r="E803">
            <v>10283718</v>
          </cell>
          <cell r="F803">
            <v>4044622</v>
          </cell>
          <cell r="G803">
            <v>45150.000347222223</v>
          </cell>
          <cell r="J803" t="str">
            <v>Do Thi Bich Lieu</v>
          </cell>
          <cell r="M803" t="str">
            <v>No</v>
          </cell>
          <cell r="O803" t="str">
            <v>09/Đã thanh toán 25/2023</v>
          </cell>
        </row>
        <row r="804">
          <cell r="D804">
            <v>48312</v>
          </cell>
          <cell r="E804">
            <v>14141907</v>
          </cell>
          <cell r="F804">
            <v>4078037</v>
          </cell>
          <cell r="G804">
            <v>45150.000347222223</v>
          </cell>
          <cell r="J804" t="str">
            <v>Do Thi Bich Lieu</v>
          </cell>
          <cell r="M804" t="str">
            <v>No</v>
          </cell>
          <cell r="O804" t="str">
            <v>09/Đã thanh toán 11/2023</v>
          </cell>
        </row>
        <row r="805">
          <cell r="D805">
            <v>48262</v>
          </cell>
          <cell r="E805">
            <v>10279105</v>
          </cell>
          <cell r="F805">
            <v>3303245</v>
          </cell>
          <cell r="G805">
            <v>45150.000347222223</v>
          </cell>
          <cell r="J805" t="str">
            <v>Do Thi Bich Lieu</v>
          </cell>
          <cell r="M805" t="str">
            <v>No</v>
          </cell>
          <cell r="O805" t="str">
            <v>09/Đã thanh toán 11/2023</v>
          </cell>
        </row>
        <row r="806">
          <cell r="D806">
            <v>48281</v>
          </cell>
          <cell r="E806">
            <v>28366090</v>
          </cell>
          <cell r="F806">
            <v>2791904</v>
          </cell>
          <cell r="G806">
            <v>45150.000347222223</v>
          </cell>
          <cell r="J806" t="str">
            <v>Do Thi Bich Lieu</v>
          </cell>
          <cell r="M806" t="str">
            <v>No</v>
          </cell>
          <cell r="O806" t="str">
            <v>09/Đã thanh toán 25/2023</v>
          </cell>
        </row>
        <row r="807">
          <cell r="D807">
            <v>48289</v>
          </cell>
          <cell r="E807">
            <v>11237971</v>
          </cell>
          <cell r="F807">
            <v>3399581</v>
          </cell>
          <cell r="G807">
            <v>45150.000347222223</v>
          </cell>
          <cell r="J807" t="str">
            <v>Do Thi Bich Lieu</v>
          </cell>
          <cell r="M807" t="str">
            <v>No</v>
          </cell>
          <cell r="O807" t="str">
            <v>09/Đã thanh toán 25/2023</v>
          </cell>
        </row>
        <row r="808">
          <cell r="D808">
            <v>48300</v>
          </cell>
          <cell r="E808">
            <v>25374275</v>
          </cell>
          <cell r="F808">
            <v>1019509</v>
          </cell>
          <cell r="G808">
            <v>45150.000347222223</v>
          </cell>
          <cell r="J808" t="str">
            <v>Do Thi Bich Lieu</v>
          </cell>
          <cell r="M808" t="str">
            <v>No</v>
          </cell>
          <cell r="O808" t="str">
            <v>09/Đã thanh toán 25/2023</v>
          </cell>
        </row>
        <row r="809">
          <cell r="D809">
            <v>48294</v>
          </cell>
          <cell r="E809">
            <v>11238629</v>
          </cell>
          <cell r="F809">
            <v>4372099</v>
          </cell>
          <cell r="G809">
            <v>45150.000347222223</v>
          </cell>
          <cell r="J809" t="str">
            <v>Do Thi Bich Lieu</v>
          </cell>
          <cell r="M809" t="str">
            <v>No</v>
          </cell>
          <cell r="O809" t="str">
            <v>09/Đã thanh toán 25/2023</v>
          </cell>
        </row>
        <row r="810">
          <cell r="D810">
            <v>48299</v>
          </cell>
          <cell r="E810">
            <v>25374530</v>
          </cell>
          <cell r="F810">
            <v>4372099</v>
          </cell>
          <cell r="G810">
            <v>45150.000347222223</v>
          </cell>
          <cell r="J810" t="str">
            <v>Do Thi Bich Lieu</v>
          </cell>
          <cell r="M810" t="str">
            <v>No</v>
          </cell>
          <cell r="O810" t="str">
            <v>09/Đã thanh toán 25/2023</v>
          </cell>
        </row>
        <row r="811">
          <cell r="D811">
            <v>48308</v>
          </cell>
          <cell r="E811">
            <v>10282279</v>
          </cell>
          <cell r="F811">
            <v>2039018</v>
          </cell>
          <cell r="G811">
            <v>45150.000347222223</v>
          </cell>
          <cell r="J811" t="str">
            <v>Do Thi Bich Lieu</v>
          </cell>
          <cell r="M811" t="str">
            <v>No</v>
          </cell>
          <cell r="O811" t="str">
            <v>09/Đã thanh toán 25/2023</v>
          </cell>
        </row>
        <row r="812">
          <cell r="D812">
            <v>48310</v>
          </cell>
          <cell r="E812">
            <v>10284002</v>
          </cell>
          <cell r="F812">
            <v>541976</v>
          </cell>
          <cell r="G812">
            <v>45150.000347222223</v>
          </cell>
          <cell r="J812" t="str">
            <v>Do Thi Bich Lieu</v>
          </cell>
          <cell r="M812" t="str">
            <v>No</v>
          </cell>
          <cell r="O812" t="str">
            <v>09/Đã thanh toán 25/2023</v>
          </cell>
        </row>
        <row r="813">
          <cell r="D813">
            <v>48261</v>
          </cell>
          <cell r="E813">
            <v>10280070</v>
          </cell>
          <cell r="F813">
            <v>4078037</v>
          </cell>
          <cell r="G813">
            <v>45150.000347222223</v>
          </cell>
          <cell r="J813" t="str">
            <v>Do Thi Bich Lieu</v>
          </cell>
          <cell r="M813" t="str">
            <v>No</v>
          </cell>
          <cell r="O813" t="str">
            <v>09/Đã thanh toán 11/2023</v>
          </cell>
        </row>
        <row r="814">
          <cell r="D814">
            <v>48286</v>
          </cell>
          <cell r="E814">
            <v>12195190</v>
          </cell>
          <cell r="F814">
            <v>1019509</v>
          </cell>
          <cell r="G814">
            <v>45150.000347222223</v>
          </cell>
          <cell r="J814" t="str">
            <v>Do Thi Bich Lieu</v>
          </cell>
          <cell r="M814" t="str">
            <v>No</v>
          </cell>
          <cell r="O814" t="str">
            <v>09/Đã thanh toán 25/2023</v>
          </cell>
        </row>
        <row r="815">
          <cell r="D815">
            <v>48291</v>
          </cell>
          <cell r="E815">
            <v>18206782</v>
          </cell>
          <cell r="F815">
            <v>2448311</v>
          </cell>
          <cell r="G815">
            <v>45150.000347222223</v>
          </cell>
          <cell r="J815" t="str">
            <v>Do Thi Bich Lieu</v>
          </cell>
          <cell r="M815" t="str">
            <v>No</v>
          </cell>
          <cell r="O815" t="str">
            <v>09/Đã thanh toán 25/2023</v>
          </cell>
        </row>
        <row r="816">
          <cell r="D816">
            <v>48277</v>
          </cell>
          <cell r="E816">
            <v>16471148</v>
          </cell>
          <cell r="F816">
            <v>2186050</v>
          </cell>
          <cell r="G816">
            <v>45150.000347222223</v>
          </cell>
          <cell r="J816" t="str">
            <v>Do Thi Bich Lieu</v>
          </cell>
          <cell r="M816" t="str">
            <v>No</v>
          </cell>
          <cell r="O816" t="str">
            <v>09/Đã thanh toán 25/2023</v>
          </cell>
        </row>
        <row r="817">
          <cell r="D817">
            <v>48279</v>
          </cell>
          <cell r="E817">
            <v>17241628</v>
          </cell>
          <cell r="F817">
            <v>2039018</v>
          </cell>
          <cell r="G817">
            <v>45150.000347222223</v>
          </cell>
          <cell r="J817" t="str">
            <v>Do Thi Bich Lieu</v>
          </cell>
          <cell r="M817" t="str">
            <v>No</v>
          </cell>
          <cell r="O817" t="str">
            <v>09/Đã thanh toán 25/2023</v>
          </cell>
        </row>
        <row r="818">
          <cell r="D818">
            <v>48290</v>
          </cell>
          <cell r="E818">
            <v>10283597</v>
          </cell>
          <cell r="F818">
            <v>2186050</v>
          </cell>
          <cell r="G818">
            <v>45150.000347222223</v>
          </cell>
          <cell r="J818" t="str">
            <v>Do Thi Bich Lieu</v>
          </cell>
          <cell r="M818" t="str">
            <v>No</v>
          </cell>
          <cell r="O818" t="str">
            <v>09/Đã thanh toán 25/2023</v>
          </cell>
        </row>
        <row r="819">
          <cell r="D819">
            <v>48282</v>
          </cell>
          <cell r="E819">
            <v>17240699</v>
          </cell>
          <cell r="F819">
            <v>1019509</v>
          </cell>
          <cell r="G819">
            <v>45150.000347222223</v>
          </cell>
          <cell r="J819" t="str">
            <v>Do Thi Bich Lieu</v>
          </cell>
          <cell r="M819" t="str">
            <v>No</v>
          </cell>
          <cell r="O819" t="str">
            <v>09/Đã thanh toán 25/2023</v>
          </cell>
        </row>
        <row r="820">
          <cell r="D820">
            <v>48288</v>
          </cell>
          <cell r="E820">
            <v>12196327</v>
          </cell>
          <cell r="F820">
            <v>5754942</v>
          </cell>
          <cell r="G820">
            <v>45150.000347222223</v>
          </cell>
          <cell r="J820" t="str">
            <v>Do Thi Bich Lieu</v>
          </cell>
          <cell r="M820" t="str">
            <v>No</v>
          </cell>
          <cell r="O820" t="str">
            <v>09/Đã thanh toán 25/2023</v>
          </cell>
        </row>
        <row r="821">
          <cell r="D821">
            <v>48295</v>
          </cell>
          <cell r="E821">
            <v>19431168</v>
          </cell>
          <cell r="F821">
            <v>2186050</v>
          </cell>
          <cell r="G821">
            <v>45150.000347222223</v>
          </cell>
          <cell r="J821" t="str">
            <v>Do Thi Bich Lieu</v>
          </cell>
          <cell r="M821" t="str">
            <v>No</v>
          </cell>
          <cell r="O821" t="str">
            <v>09/Đã thanh toán 25/2023</v>
          </cell>
        </row>
        <row r="822">
          <cell r="D822">
            <v>48292</v>
          </cell>
          <cell r="E822">
            <v>27367405</v>
          </cell>
          <cell r="F822">
            <v>1019509</v>
          </cell>
          <cell r="G822">
            <v>45150.000347222223</v>
          </cell>
          <cell r="J822" t="str">
            <v>Do Thi Bich Lieu</v>
          </cell>
          <cell r="M822" t="str">
            <v>No</v>
          </cell>
          <cell r="O822" t="str">
            <v>09/Đã thanh toán 25/2023</v>
          </cell>
        </row>
        <row r="823">
          <cell r="D823">
            <v>48296</v>
          </cell>
          <cell r="E823">
            <v>12197797</v>
          </cell>
          <cell r="F823">
            <v>4262797</v>
          </cell>
          <cell r="G823">
            <v>45150.000347222223</v>
          </cell>
          <cell r="J823" t="str">
            <v>Do Thi Bich Lieu</v>
          </cell>
          <cell r="M823" t="str">
            <v>No</v>
          </cell>
          <cell r="O823" t="str">
            <v>09/Đã thanh toán 25/2023</v>
          </cell>
        </row>
        <row r="824">
          <cell r="D824">
            <v>48314</v>
          </cell>
          <cell r="E824">
            <v>14140895</v>
          </cell>
          <cell r="F824">
            <v>1635266</v>
          </cell>
          <cell r="G824">
            <v>45150.000347222223</v>
          </cell>
          <cell r="J824" t="str">
            <v>Do Thi Bich Lieu</v>
          </cell>
          <cell r="M824" t="str">
            <v>No</v>
          </cell>
          <cell r="O824" t="str">
            <v>09/Đã thanh toán 11/2023</v>
          </cell>
        </row>
        <row r="825">
          <cell r="D825">
            <v>48311</v>
          </cell>
          <cell r="E825">
            <v>14139812</v>
          </cell>
          <cell r="F825">
            <v>3058528</v>
          </cell>
          <cell r="G825">
            <v>45150.000347222223</v>
          </cell>
          <cell r="J825" t="str">
            <v>Do Thi Bich Lieu</v>
          </cell>
          <cell r="M825" t="str">
            <v>No</v>
          </cell>
          <cell r="O825" t="str">
            <v>09/Đã thanh toán 11/2023</v>
          </cell>
        </row>
        <row r="826">
          <cell r="D826">
            <v>48313</v>
          </cell>
          <cell r="E826">
            <v>13298533</v>
          </cell>
          <cell r="F826">
            <v>1019509</v>
          </cell>
          <cell r="G826">
            <v>45150.000347222223</v>
          </cell>
          <cell r="J826" t="str">
            <v>Do Thi Bich Lieu</v>
          </cell>
          <cell r="M826" t="str">
            <v>No</v>
          </cell>
          <cell r="O826" t="str">
            <v>09/Đã thanh toán 11/2023</v>
          </cell>
        </row>
        <row r="827">
          <cell r="D827">
            <v>48305</v>
          </cell>
          <cell r="E827">
            <v>20404968</v>
          </cell>
          <cell r="F827">
            <v>2367716</v>
          </cell>
          <cell r="G827">
            <v>45150.000347222223</v>
          </cell>
          <cell r="J827" t="str">
            <v>Do Thi Bich Lieu</v>
          </cell>
          <cell r="M827" t="str">
            <v>No</v>
          </cell>
          <cell r="O827" t="str">
            <v>09/Đã thanh toán 25/2023</v>
          </cell>
        </row>
        <row r="828">
          <cell r="D828">
            <v>48301</v>
          </cell>
          <cell r="E828">
            <v>20405231</v>
          </cell>
          <cell r="F828">
            <v>2457038</v>
          </cell>
          <cell r="G828">
            <v>45150.000347222223</v>
          </cell>
          <cell r="J828" t="str">
            <v>Do Thi Bich Lieu</v>
          </cell>
          <cell r="M828" t="str">
            <v>No</v>
          </cell>
          <cell r="O828" t="str">
            <v>09/Đã thanh toán 25/2023</v>
          </cell>
        </row>
        <row r="829">
          <cell r="D829">
            <v>48298</v>
          </cell>
          <cell r="E829">
            <v>27366967</v>
          </cell>
          <cell r="F829">
            <v>3205559</v>
          </cell>
          <cell r="G829">
            <v>45150.000347222223</v>
          </cell>
          <cell r="J829" t="str">
            <v>Do Thi Bich Lieu</v>
          </cell>
          <cell r="M829" t="str">
            <v>No</v>
          </cell>
          <cell r="O829" t="str">
            <v>09/Đã thanh toán 25/2023</v>
          </cell>
        </row>
        <row r="830">
          <cell r="D830">
            <v>48297</v>
          </cell>
          <cell r="E830">
            <v>28367402</v>
          </cell>
          <cell r="F830">
            <v>2186050</v>
          </cell>
          <cell r="G830">
            <v>45150.000347222223</v>
          </cell>
          <cell r="J830" t="str">
            <v>Do Thi Bich Lieu</v>
          </cell>
          <cell r="M830" t="str">
            <v>No</v>
          </cell>
          <cell r="O830" t="str">
            <v>09/Đã thanh toán 25/2023</v>
          </cell>
        </row>
        <row r="831">
          <cell r="D831">
            <v>49785</v>
          </cell>
          <cell r="E831">
            <v>23243867</v>
          </cell>
          <cell r="F831">
            <v>2315628</v>
          </cell>
          <cell r="G831">
            <v>45157.000347222223</v>
          </cell>
          <cell r="J831" t="str">
            <v>Do Thi Bich Lieu</v>
          </cell>
          <cell r="M831" t="str">
            <v>No</v>
          </cell>
          <cell r="O831" t="str">
            <v>09/Đã thanh toán 25/2023</v>
          </cell>
        </row>
        <row r="832">
          <cell r="D832">
            <v>49795</v>
          </cell>
          <cell r="E832">
            <v>28368897</v>
          </cell>
          <cell r="F832">
            <v>2022603</v>
          </cell>
          <cell r="G832">
            <v>45157.000347222223</v>
          </cell>
          <cell r="J832" t="str">
            <v>Do Thi Bich Lieu</v>
          </cell>
          <cell r="M832" t="str">
            <v>No</v>
          </cell>
          <cell r="O832" t="str">
            <v>09/Đã thanh toán 25/2023</v>
          </cell>
        </row>
        <row r="833">
          <cell r="D833">
            <v>49797</v>
          </cell>
          <cell r="E833">
            <v>11241031</v>
          </cell>
          <cell r="F833">
            <v>706979</v>
          </cell>
          <cell r="G833">
            <v>45157.000347222223</v>
          </cell>
          <cell r="J833" t="str">
            <v>Do Thi Bich Lieu</v>
          </cell>
          <cell r="M833" t="str">
            <v>No</v>
          </cell>
          <cell r="O833" t="str">
            <v>09/Đã thanh toán 25/2023</v>
          </cell>
        </row>
        <row r="834">
          <cell r="D834">
            <v>49809</v>
          </cell>
          <cell r="E834">
            <v>15158370</v>
          </cell>
          <cell r="F834">
            <v>3058528</v>
          </cell>
          <cell r="G834">
            <v>45157.000347222223</v>
          </cell>
          <cell r="J834" t="str">
            <v>Do Thi Bich Lieu</v>
          </cell>
          <cell r="M834" t="str">
            <v>No</v>
          </cell>
          <cell r="O834" t="str">
            <v>09/Đã thanh toán 25/2023</v>
          </cell>
        </row>
        <row r="835">
          <cell r="D835">
            <v>49817</v>
          </cell>
          <cell r="E835">
            <v>26434441</v>
          </cell>
          <cell r="F835">
            <v>977967</v>
          </cell>
          <cell r="G835">
            <v>45157.000347222223</v>
          </cell>
          <cell r="J835" t="str">
            <v>Do Thi Bich Lieu</v>
          </cell>
          <cell r="M835" t="str">
            <v>No</v>
          </cell>
          <cell r="O835" t="str">
            <v>09/Đã thanh toán 25/2023</v>
          </cell>
        </row>
        <row r="836">
          <cell r="D836">
            <v>49805</v>
          </cell>
          <cell r="E836">
            <v>22381717</v>
          </cell>
          <cell r="F836">
            <v>541976</v>
          </cell>
          <cell r="G836">
            <v>45157.000347222223</v>
          </cell>
          <cell r="J836" t="str">
            <v>Do Thi Bich Lieu</v>
          </cell>
          <cell r="M836" t="str">
            <v>No</v>
          </cell>
          <cell r="O836" t="str">
            <v>09/Đã thanh toán 25/2023</v>
          </cell>
        </row>
        <row r="837">
          <cell r="D837">
            <v>49804</v>
          </cell>
          <cell r="E837">
            <v>22382193</v>
          </cell>
          <cell r="F837">
            <v>1019509</v>
          </cell>
          <cell r="G837">
            <v>45157.000347222223</v>
          </cell>
          <cell r="J837" t="str">
            <v>Do Thi Bich Lieu</v>
          </cell>
          <cell r="M837" t="str">
            <v>No</v>
          </cell>
          <cell r="O837" t="str">
            <v>09/Đã thanh toán 25/2023</v>
          </cell>
        </row>
        <row r="838">
          <cell r="D838">
            <v>49811</v>
          </cell>
          <cell r="E838">
            <v>10287343</v>
          </cell>
          <cell r="F838">
            <v>1019509</v>
          </cell>
          <cell r="G838">
            <v>45157.000347222223</v>
          </cell>
          <cell r="J838" t="str">
            <v>Do Thi Bich Lieu</v>
          </cell>
          <cell r="M838" t="str">
            <v>No</v>
          </cell>
          <cell r="O838" t="str">
            <v>09/Đã thanh toán 25/2023</v>
          </cell>
        </row>
        <row r="839">
          <cell r="D839">
            <v>49788</v>
          </cell>
          <cell r="E839">
            <v>16473314</v>
          </cell>
          <cell r="F839">
            <v>2186050</v>
          </cell>
          <cell r="G839">
            <v>45157.000347222223</v>
          </cell>
          <cell r="J839" t="str">
            <v>Do Thi Bich Lieu</v>
          </cell>
          <cell r="M839" t="str">
            <v>No</v>
          </cell>
          <cell r="O839" t="str">
            <v>09/Đã thanh toán 25/2023</v>
          </cell>
        </row>
        <row r="840">
          <cell r="D840">
            <v>49796</v>
          </cell>
          <cell r="E840">
            <v>11240756</v>
          </cell>
          <cell r="F840">
            <v>5426244</v>
          </cell>
          <cell r="G840">
            <v>45157.000347222223</v>
          </cell>
          <cell r="J840" t="str">
            <v>Do Thi Bich Lieu</v>
          </cell>
          <cell r="M840" t="str">
            <v>No</v>
          </cell>
          <cell r="O840" t="str">
            <v>09/Đã thanh toán 25/2023</v>
          </cell>
        </row>
        <row r="841">
          <cell r="D841">
            <v>49798</v>
          </cell>
          <cell r="E841">
            <v>18209212</v>
          </cell>
          <cell r="F841">
            <v>3534257</v>
          </cell>
          <cell r="G841">
            <v>45157.000347222223</v>
          </cell>
          <cell r="J841" t="str">
            <v>Do Thi Bich Lieu</v>
          </cell>
          <cell r="M841" t="str">
            <v>No</v>
          </cell>
          <cell r="O841" t="str">
            <v>09/Đã thanh toán 25/2023</v>
          </cell>
        </row>
        <row r="842">
          <cell r="D842">
            <v>49810</v>
          </cell>
          <cell r="E842">
            <v>10287626</v>
          </cell>
          <cell r="F842">
            <v>541976</v>
          </cell>
          <cell r="G842">
            <v>45157.000347222223</v>
          </cell>
          <cell r="J842" t="str">
            <v>Do Thi Bich Lieu</v>
          </cell>
          <cell r="M842" t="str">
            <v>No</v>
          </cell>
          <cell r="O842" t="str">
            <v>09/Đã thanh toán 25/2023</v>
          </cell>
        </row>
        <row r="843">
          <cell r="D843">
            <v>49815</v>
          </cell>
          <cell r="E843">
            <v>14143457</v>
          </cell>
          <cell r="F843">
            <v>1437211</v>
          </cell>
          <cell r="G843">
            <v>45157.000347222223</v>
          </cell>
          <cell r="J843" t="str">
            <v>Do Thi Bich Lieu</v>
          </cell>
          <cell r="M843" t="str">
            <v>No</v>
          </cell>
          <cell r="O843" t="str">
            <v>09/Đã thanh toán 25/2023</v>
          </cell>
        </row>
        <row r="844">
          <cell r="D844">
            <v>49808</v>
          </cell>
          <cell r="E844">
            <v>17246248</v>
          </cell>
          <cell r="F844">
            <v>2367716</v>
          </cell>
          <cell r="G844">
            <v>45157.000347222223</v>
          </cell>
          <cell r="J844" t="str">
            <v>Do Thi Bich Lieu</v>
          </cell>
          <cell r="M844" t="str">
            <v>No</v>
          </cell>
          <cell r="O844" t="str">
            <v>09/Đã thanh toán 25/2023</v>
          </cell>
        </row>
        <row r="845">
          <cell r="D845">
            <v>49794</v>
          </cell>
          <cell r="E845">
            <v>20406552</v>
          </cell>
          <cell r="F845">
            <v>989770</v>
          </cell>
          <cell r="G845">
            <v>45157.000347222223</v>
          </cell>
          <cell r="J845" t="str">
            <v>Do Thi Bich Lieu</v>
          </cell>
          <cell r="M845" t="str">
            <v>No</v>
          </cell>
          <cell r="O845" t="str">
            <v>09/Đã thanh toán 25/2023</v>
          </cell>
        </row>
        <row r="846">
          <cell r="D846">
            <v>49812</v>
          </cell>
          <cell r="E846">
            <v>18210724</v>
          </cell>
          <cell r="F846">
            <v>2310007</v>
          </cell>
          <cell r="G846">
            <v>45157.000347222223</v>
          </cell>
          <cell r="J846" t="str">
            <v>Do Thi Bich Lieu</v>
          </cell>
          <cell r="M846" t="str">
            <v>No</v>
          </cell>
          <cell r="O846" t="str">
            <v>09/Đã thanh toán 25/2023</v>
          </cell>
        </row>
        <row r="847">
          <cell r="D847">
            <v>49790</v>
          </cell>
          <cell r="E847">
            <v>17243665</v>
          </cell>
          <cell r="F847">
            <v>3892861</v>
          </cell>
          <cell r="G847">
            <v>45157.000347222223</v>
          </cell>
          <cell r="J847" t="str">
            <v>Do Thi Bich Lieu</v>
          </cell>
          <cell r="M847" t="str">
            <v>No</v>
          </cell>
          <cell r="O847" t="str">
            <v>09/Đã thanh toán 25/2023</v>
          </cell>
        </row>
        <row r="848">
          <cell r="D848">
            <v>49786</v>
          </cell>
          <cell r="E848">
            <v>15156727</v>
          </cell>
          <cell r="F848">
            <v>1348207</v>
          </cell>
          <cell r="G848">
            <v>45157.000347222223</v>
          </cell>
          <cell r="J848" t="str">
            <v>Do Thi Bich Lieu</v>
          </cell>
          <cell r="M848" t="str">
            <v>No</v>
          </cell>
          <cell r="O848" t="str">
            <v>09/Đã thanh toán 25/2023</v>
          </cell>
        </row>
        <row r="849">
          <cell r="D849">
            <v>49813</v>
          </cell>
          <cell r="E849">
            <v>14142437</v>
          </cell>
          <cell r="F849">
            <v>3058528</v>
          </cell>
          <cell r="G849">
            <v>45157.000347222223</v>
          </cell>
          <cell r="J849" t="str">
            <v>Do Thi Bich Lieu</v>
          </cell>
          <cell r="M849" t="str">
            <v>No</v>
          </cell>
          <cell r="O849" t="str">
            <v>09/Đã thanh toán 11/2023</v>
          </cell>
        </row>
        <row r="850">
          <cell r="D850">
            <v>49816</v>
          </cell>
          <cell r="E850">
            <v>26434158</v>
          </cell>
          <cell r="F850">
            <v>1348207</v>
          </cell>
          <cell r="G850">
            <v>45157.000347222223</v>
          </cell>
          <cell r="J850" t="str">
            <v>Do Thi Bich Lieu</v>
          </cell>
          <cell r="M850" t="str">
            <v>No</v>
          </cell>
          <cell r="O850" t="str">
            <v>09/Đã thanh toán 25/2023</v>
          </cell>
        </row>
        <row r="851">
          <cell r="D851">
            <v>49783</v>
          </cell>
          <cell r="E851">
            <v>25375969</v>
          </cell>
          <cell r="F851">
            <v>2457038</v>
          </cell>
          <cell r="G851">
            <v>45157.000347222223</v>
          </cell>
          <cell r="J851" t="str">
            <v>Do Thi Bich Lieu</v>
          </cell>
          <cell r="M851" t="str">
            <v>No</v>
          </cell>
          <cell r="O851" t="str">
            <v>09/Đã thanh toán 25/2023</v>
          </cell>
        </row>
        <row r="852">
          <cell r="D852">
            <v>49787</v>
          </cell>
          <cell r="E852">
            <v>16473211</v>
          </cell>
          <cell r="F852">
            <v>4078037</v>
          </cell>
          <cell r="G852">
            <v>45157.000347222223</v>
          </cell>
          <cell r="J852" t="str">
            <v>Do Thi Bich Lieu</v>
          </cell>
          <cell r="M852" t="str">
            <v>No</v>
          </cell>
          <cell r="O852" t="str">
            <v>09/Đã thanh toán 25/2023</v>
          </cell>
        </row>
        <row r="853">
          <cell r="D853">
            <v>49806</v>
          </cell>
          <cell r="E853">
            <v>20407733</v>
          </cell>
          <cell r="F853">
            <v>2186050</v>
          </cell>
          <cell r="G853">
            <v>45157.000347222223</v>
          </cell>
          <cell r="J853" t="str">
            <v>Do Thi Bich Lieu</v>
          </cell>
          <cell r="M853" t="str">
            <v>No</v>
          </cell>
          <cell r="O853" t="str">
            <v>09/Đã thanh toán 25/2023</v>
          </cell>
        </row>
        <row r="854">
          <cell r="D854">
            <v>49807</v>
          </cell>
          <cell r="E854">
            <v>20407470</v>
          </cell>
          <cell r="F854">
            <v>1019509</v>
          </cell>
          <cell r="G854">
            <v>45157.000347222223</v>
          </cell>
          <cell r="J854" t="str">
            <v>Do Thi Bich Lieu</v>
          </cell>
          <cell r="M854" t="str">
            <v>No</v>
          </cell>
          <cell r="O854" t="str">
            <v>09/Đã thanh toán 25/2023</v>
          </cell>
        </row>
        <row r="855">
          <cell r="D855">
            <v>49799</v>
          </cell>
          <cell r="E855">
            <v>27369310</v>
          </cell>
          <cell r="F855">
            <v>1374605</v>
          </cell>
          <cell r="G855">
            <v>45157.000347222223</v>
          </cell>
          <cell r="J855" t="str">
            <v>Do Thi Bich Lieu</v>
          </cell>
          <cell r="M855" t="str">
            <v>No</v>
          </cell>
          <cell r="O855" t="str">
            <v>09/Đã thanh toán 25/2023</v>
          </cell>
        </row>
        <row r="856">
          <cell r="D856">
            <v>51429</v>
          </cell>
          <cell r="E856">
            <v>12202739</v>
          </cell>
          <cell r="F856">
            <v>9152492</v>
          </cell>
          <cell r="G856">
            <v>45164.000347222223</v>
          </cell>
          <cell r="H856">
            <v>45164.000347222223</v>
          </cell>
          <cell r="I856">
            <v>45196.000347222223</v>
          </cell>
          <cell r="J856" t="str">
            <v>Do Thi Bich Lieu</v>
          </cell>
          <cell r="M856" t="str">
            <v>No</v>
          </cell>
          <cell r="O856" t="str">
            <v>Lịch thanh toán: Monthly at 10 &amp; 24</v>
          </cell>
        </row>
        <row r="857">
          <cell r="D857">
            <v>51421</v>
          </cell>
          <cell r="E857">
            <v>19434321</v>
          </cell>
          <cell r="F857">
            <v>1019509</v>
          </cell>
          <cell r="G857">
            <v>45164.000347222223</v>
          </cell>
          <cell r="J857" t="str">
            <v>Do Thi Bich Lieu</v>
          </cell>
          <cell r="M857" t="str">
            <v>No</v>
          </cell>
          <cell r="O857" t="str">
            <v>09/Đã thanh toán 25/2023</v>
          </cell>
        </row>
        <row r="858">
          <cell r="D858">
            <v>51422</v>
          </cell>
          <cell r="E858">
            <v>21254261</v>
          </cell>
          <cell r="F858">
            <v>1348207</v>
          </cell>
          <cell r="G858">
            <v>45164.000347222223</v>
          </cell>
          <cell r="H858">
            <v>45164.000347222223</v>
          </cell>
          <cell r="I858">
            <v>45197.000347222223</v>
          </cell>
          <cell r="J858" t="str">
            <v>Do Thi Bich Lieu</v>
          </cell>
          <cell r="M858" t="str">
            <v>No</v>
          </cell>
          <cell r="O858" t="str">
            <v>Lịch thanh toán: Monthly at 10 &amp; 24</v>
          </cell>
        </row>
        <row r="859">
          <cell r="D859">
            <v>51427</v>
          </cell>
          <cell r="E859">
            <v>19435955</v>
          </cell>
          <cell r="F859">
            <v>1428802</v>
          </cell>
          <cell r="G859">
            <v>45164.000347222223</v>
          </cell>
          <cell r="H859">
            <v>45164.000347222223</v>
          </cell>
          <cell r="I859">
            <v>45195.000347222223</v>
          </cell>
          <cell r="J859" t="str">
            <v>Do Thi Bich Lieu</v>
          </cell>
          <cell r="M859" t="str">
            <v>No</v>
          </cell>
          <cell r="O859" t="str">
            <v>Lịch thanh toán: Monthly at 10 &amp; 24</v>
          </cell>
        </row>
        <row r="860">
          <cell r="D860">
            <v>51424</v>
          </cell>
          <cell r="E860">
            <v>16476100</v>
          </cell>
          <cell r="F860">
            <v>5143651</v>
          </cell>
          <cell r="G860">
            <v>45164.000347222223</v>
          </cell>
          <cell r="H860">
            <v>45164.000347222223</v>
          </cell>
          <cell r="I860">
            <v>45198.000347222223</v>
          </cell>
          <cell r="J860" t="str">
            <v>Do Thi Bich Lieu</v>
          </cell>
          <cell r="M860" t="str">
            <v>No</v>
          </cell>
          <cell r="O860" t="str">
            <v>Lịch thanh toán: Monthly at 10 &amp; 24</v>
          </cell>
        </row>
        <row r="861">
          <cell r="D861">
            <v>51426</v>
          </cell>
          <cell r="E861">
            <v>29195078</v>
          </cell>
          <cell r="F861">
            <v>1157814</v>
          </cell>
          <cell r="G861">
            <v>45164.000347222223</v>
          </cell>
          <cell r="H861">
            <v>45164.000347222223</v>
          </cell>
          <cell r="I861">
            <v>45195.000347222223</v>
          </cell>
          <cell r="J861" t="str">
            <v>Do Thi Bich Lieu</v>
          </cell>
          <cell r="M861" t="str">
            <v>No</v>
          </cell>
          <cell r="O861" t="str">
            <v>Lịch thanh toán: Monthly at 10 &amp; 24</v>
          </cell>
        </row>
        <row r="862">
          <cell r="D862">
            <v>51442</v>
          </cell>
          <cell r="E862">
            <v>26437097</v>
          </cell>
          <cell r="F862">
            <v>2186050</v>
          </cell>
          <cell r="G862">
            <v>45164.000347222223</v>
          </cell>
          <cell r="J862" t="str">
            <v>Do Thi Bich Lieu</v>
          </cell>
          <cell r="M862" t="str">
            <v>No</v>
          </cell>
          <cell r="O862" t="str">
            <v>09/Đã thanh toán 25/2023</v>
          </cell>
        </row>
        <row r="863">
          <cell r="D863">
            <v>51428</v>
          </cell>
          <cell r="E863">
            <v>11244144</v>
          </cell>
          <cell r="F863">
            <v>541976</v>
          </cell>
          <cell r="G863">
            <v>45164.000347222223</v>
          </cell>
          <cell r="H863">
            <v>45164.000347222223</v>
          </cell>
          <cell r="I863">
            <v>45196.000347222223</v>
          </cell>
          <cell r="J863" t="str">
            <v>Do Thi Bich Lieu</v>
          </cell>
          <cell r="M863" t="str">
            <v>No</v>
          </cell>
          <cell r="O863" t="str">
            <v>Lịch thanh toán: Monthly at 10 &amp; 24</v>
          </cell>
        </row>
        <row r="864">
          <cell r="D864">
            <v>51425</v>
          </cell>
          <cell r="E864">
            <v>50996415</v>
          </cell>
          <cell r="F864">
            <v>1199426</v>
          </cell>
          <cell r="G864">
            <v>45164.000347222223</v>
          </cell>
          <cell r="H864">
            <v>45164.000347222223</v>
          </cell>
          <cell r="I864">
            <v>45195.000347222223</v>
          </cell>
          <cell r="J864" t="str">
            <v>Do Thi Bich Lieu</v>
          </cell>
          <cell r="M864" t="str">
            <v>No</v>
          </cell>
          <cell r="O864" t="str">
            <v>Lịch thanh toán: Monthly at 10 &amp; 24</v>
          </cell>
        </row>
        <row r="865">
          <cell r="D865">
            <v>51441</v>
          </cell>
          <cell r="E865">
            <v>26436814</v>
          </cell>
          <cell r="F865">
            <v>1348207</v>
          </cell>
          <cell r="G865">
            <v>45164.000347222223</v>
          </cell>
          <cell r="J865" t="str">
            <v>Do Thi Bich Lieu</v>
          </cell>
          <cell r="M865" t="str">
            <v>No</v>
          </cell>
          <cell r="O865" t="str">
            <v>09/Đã thanh toán 25/2023</v>
          </cell>
        </row>
        <row r="866">
          <cell r="D866">
            <v>51437</v>
          </cell>
          <cell r="E866">
            <v>25379063</v>
          </cell>
          <cell r="F866">
            <v>2626023</v>
          </cell>
          <cell r="G866">
            <v>45164.000347222223</v>
          </cell>
          <cell r="H866">
            <v>45164.000347222223</v>
          </cell>
          <cell r="I866">
            <v>45198.000347222223</v>
          </cell>
          <cell r="J866" t="str">
            <v>Do Thi Bich Lieu</v>
          </cell>
          <cell r="M866" t="str">
            <v>No</v>
          </cell>
          <cell r="O866" t="str">
            <v>Lịch thanh toán: Monthly at 10 &amp; 24</v>
          </cell>
        </row>
        <row r="867">
          <cell r="D867">
            <v>51430</v>
          </cell>
          <cell r="E867">
            <v>18213711</v>
          </cell>
          <cell r="F867">
            <v>2571826</v>
          </cell>
          <cell r="G867">
            <v>45164.000347222223</v>
          </cell>
          <cell r="H867">
            <v>45164.000347222223</v>
          </cell>
          <cell r="I867">
            <v>45197.000347222223</v>
          </cell>
          <cell r="J867" t="str">
            <v>Do Thi Bich Lieu</v>
          </cell>
          <cell r="M867" t="str">
            <v>No</v>
          </cell>
          <cell r="O867" t="str">
            <v>Lịch thanh toán: Monthly at 10 &amp; 24</v>
          </cell>
        </row>
        <row r="868">
          <cell r="D868">
            <v>51440</v>
          </cell>
          <cell r="E868">
            <v>90350855</v>
          </cell>
          <cell r="F868">
            <v>793055</v>
          </cell>
          <cell r="G868">
            <v>45164.000347222223</v>
          </cell>
          <cell r="J868" t="str">
            <v>Do Thi Bich Lieu</v>
          </cell>
          <cell r="M868" t="str">
            <v>No</v>
          </cell>
          <cell r="O868" t="str">
            <v>09/Đã thanh toán 25/2023</v>
          </cell>
        </row>
        <row r="869">
          <cell r="D869">
            <v>51443</v>
          </cell>
          <cell r="E869">
            <v>13003012</v>
          </cell>
          <cell r="F869">
            <v>4824754</v>
          </cell>
          <cell r="G869">
            <v>45164.000347222223</v>
          </cell>
          <cell r="J869" t="str">
            <v>Do Thi Bich Lieu</v>
          </cell>
          <cell r="M869" t="str">
            <v>No</v>
          </cell>
          <cell r="O869" t="str">
            <v>09/Đã thanh toán 25/2023</v>
          </cell>
        </row>
        <row r="870">
          <cell r="D870">
            <v>51439</v>
          </cell>
          <cell r="E870">
            <v>14145107</v>
          </cell>
          <cell r="F870">
            <v>3605040</v>
          </cell>
          <cell r="G870">
            <v>45164.000347222223</v>
          </cell>
          <cell r="J870" t="str">
            <v>Do Thi Bich Lieu</v>
          </cell>
          <cell r="M870" t="str">
            <v>No</v>
          </cell>
          <cell r="O870" t="str">
            <v>09/Đã thanh toán 25/2023</v>
          </cell>
        </row>
        <row r="871">
          <cell r="D871">
            <v>51435</v>
          </cell>
          <cell r="E871">
            <v>20410217</v>
          </cell>
          <cell r="F871">
            <v>1199426</v>
          </cell>
          <cell r="G871">
            <v>45164.000347222223</v>
          </cell>
          <cell r="H871">
            <v>45164.000347222223</v>
          </cell>
          <cell r="I871">
            <v>45199.000347222223</v>
          </cell>
          <cell r="J871" t="str">
            <v>Do Thi Bich Lieu</v>
          </cell>
          <cell r="M871" t="str">
            <v>No</v>
          </cell>
          <cell r="O871" t="str">
            <v>Lịch thanh toán: Monthly at 10 &amp; 24</v>
          </cell>
        </row>
        <row r="872">
          <cell r="D872">
            <v>51433</v>
          </cell>
          <cell r="E872">
            <v>17247945</v>
          </cell>
          <cell r="F872">
            <v>741500</v>
          </cell>
          <cell r="G872">
            <v>45164.000347222223</v>
          </cell>
          <cell r="H872">
            <v>45165.000347222223</v>
          </cell>
          <cell r="I872">
            <v>45199.000347222223</v>
          </cell>
          <cell r="J872" t="str">
            <v>Do Thi Bich Lieu</v>
          </cell>
          <cell r="M872" t="str">
            <v>No</v>
          </cell>
          <cell r="O872" t="str">
            <v>Lịch thanh toán: Monthly at 10 &amp; 24</v>
          </cell>
        </row>
        <row r="873">
          <cell r="D873">
            <v>51436</v>
          </cell>
          <cell r="E873">
            <v>22384255</v>
          </cell>
          <cell r="F873">
            <v>3920033</v>
          </cell>
          <cell r="G873">
            <v>45164.000347222223</v>
          </cell>
          <cell r="H873">
            <v>45166.000347222223</v>
          </cell>
          <cell r="I873">
            <v>45201.000347222223</v>
          </cell>
          <cell r="J873" t="str">
            <v>Do Thi Bich Lieu</v>
          </cell>
          <cell r="M873" t="str">
            <v>No</v>
          </cell>
          <cell r="O873" t="str">
            <v>Lịch thanh toán: Monthly at 10 &amp; 24</v>
          </cell>
        </row>
        <row r="874">
          <cell r="D874">
            <v>51423</v>
          </cell>
          <cell r="E874">
            <v>24348272</v>
          </cell>
          <cell r="F874">
            <v>1348207</v>
          </cell>
          <cell r="G874">
            <v>45164.000347222223</v>
          </cell>
          <cell r="H874">
            <v>45165.000347222223</v>
          </cell>
          <cell r="I874">
            <v>45199.000347222223</v>
          </cell>
          <cell r="J874" t="str">
            <v>Do Thi Bich Lieu</v>
          </cell>
          <cell r="M874" t="str">
            <v>No</v>
          </cell>
          <cell r="O874" t="str">
            <v>Lịch thanh toán: Monthly at 10 &amp; 24</v>
          </cell>
        </row>
        <row r="875">
          <cell r="D875">
            <v>51438</v>
          </cell>
          <cell r="E875">
            <v>28372345</v>
          </cell>
          <cell r="F875">
            <v>1199426</v>
          </cell>
          <cell r="G875">
            <v>45164.000347222223</v>
          </cell>
          <cell r="H875">
            <v>45165.000347222223</v>
          </cell>
          <cell r="I875">
            <v>45199.000347222223</v>
          </cell>
          <cell r="J875" t="str">
            <v>Do Thi Bich Lieu</v>
          </cell>
          <cell r="M875" t="str">
            <v>No</v>
          </cell>
          <cell r="O875" t="str">
            <v>Lịch thanh toán: Monthly at 10 &amp; 24</v>
          </cell>
        </row>
        <row r="876">
          <cell r="D876">
            <v>51434</v>
          </cell>
          <cell r="E876">
            <v>17249476</v>
          </cell>
          <cell r="F876">
            <v>4946486</v>
          </cell>
          <cell r="G876">
            <v>45164.000347222223</v>
          </cell>
          <cell r="H876">
            <v>45165.000347222223</v>
          </cell>
          <cell r="I876">
            <v>45199.000347222223</v>
          </cell>
          <cell r="J876" t="str">
            <v>Do Thi Bich Lieu</v>
          </cell>
          <cell r="M876" t="str">
            <v>No</v>
          </cell>
          <cell r="O876" t="str">
            <v>Lịch thanh toán: Monthly at 10 &amp; 24</v>
          </cell>
        </row>
        <row r="877">
          <cell r="D877">
            <v>53191</v>
          </cell>
          <cell r="E877">
            <v>90355736</v>
          </cell>
          <cell r="F877">
            <v>1285913</v>
          </cell>
          <cell r="G877">
            <v>45169.000347222223</v>
          </cell>
          <cell r="H877">
            <v>45170.000347222223</v>
          </cell>
          <cell r="I877">
            <v>45202.000347222223</v>
          </cell>
          <cell r="J877" t="str">
            <v>Do Thi Bich Lieu</v>
          </cell>
          <cell r="M877" t="str">
            <v>No</v>
          </cell>
          <cell r="O877" t="str">
            <v>Lịch thanh toán: Monthly at 10 &amp; 24</v>
          </cell>
        </row>
        <row r="878">
          <cell r="D878">
            <v>53193</v>
          </cell>
          <cell r="E878">
            <v>13010039</v>
          </cell>
          <cell r="F878">
            <v>1348207</v>
          </cell>
          <cell r="G878">
            <v>45169.000347222223</v>
          </cell>
          <cell r="H878">
            <v>45170.000347222223</v>
          </cell>
          <cell r="I878">
            <v>45202.000347222223</v>
          </cell>
          <cell r="J878" t="str">
            <v>Do Thi Bich Lieu</v>
          </cell>
          <cell r="M878" t="str">
            <v>No</v>
          </cell>
          <cell r="O878" t="str">
            <v>Lịch thanh toán: Monthly at 10 &amp; 24</v>
          </cell>
        </row>
        <row r="879">
          <cell r="D879">
            <v>53196</v>
          </cell>
          <cell r="E879">
            <v>14151030</v>
          </cell>
          <cell r="F879">
            <v>337052</v>
          </cell>
          <cell r="G879">
            <v>45169.000347222223</v>
          </cell>
          <cell r="H879">
            <v>45172.000347222223</v>
          </cell>
          <cell r="I879">
            <v>45204.000347222223</v>
          </cell>
          <cell r="J879" t="str">
            <v>Do Thi Bich Lieu</v>
          </cell>
          <cell r="M879" t="str">
            <v>No</v>
          </cell>
          <cell r="O879" t="str">
            <v>Lịch thanh toán: Monthly at 10 &amp; 24</v>
          </cell>
        </row>
        <row r="880">
          <cell r="D880">
            <v>53190</v>
          </cell>
          <cell r="E880">
            <v>14150354</v>
          </cell>
          <cell r="F880">
            <v>3706674</v>
          </cell>
          <cell r="G880">
            <v>45169.000347222223</v>
          </cell>
          <cell r="H880">
            <v>45170.000347222223</v>
          </cell>
          <cell r="I880">
            <v>45201.000347222223</v>
          </cell>
          <cell r="J880" t="str">
            <v>Do Thi Bich Lieu</v>
          </cell>
          <cell r="M880" t="str">
            <v>No</v>
          </cell>
          <cell r="O880" t="str">
            <v>Lịch thanh toán: Monthly at 10 &amp; 24</v>
          </cell>
        </row>
        <row r="881">
          <cell r="D881">
            <v>53192</v>
          </cell>
          <cell r="E881">
            <v>90355519</v>
          </cell>
          <cell r="F881">
            <v>793055</v>
          </cell>
          <cell r="G881">
            <v>45169.000347222223</v>
          </cell>
          <cell r="H881">
            <v>45170.000347222223</v>
          </cell>
          <cell r="I881">
            <v>45202.000347222223</v>
          </cell>
          <cell r="J881" t="str">
            <v>Do Thi Bich Lieu</v>
          </cell>
          <cell r="M881" t="str">
            <v>No</v>
          </cell>
          <cell r="O881" t="str">
            <v>Lịch thanh toán: Monthly at 10 &amp; 24</v>
          </cell>
        </row>
        <row r="882">
          <cell r="D882">
            <v>53195</v>
          </cell>
          <cell r="E882">
            <v>14151304</v>
          </cell>
          <cell r="F882">
            <v>6112870</v>
          </cell>
          <cell r="G882">
            <v>45169.000347222223</v>
          </cell>
          <cell r="H882">
            <v>45170.000347222223</v>
          </cell>
          <cell r="I882">
            <v>45204.000347222223</v>
          </cell>
          <cell r="J882" t="str">
            <v>Do Thi Bich Lieu</v>
          </cell>
          <cell r="M882" t="str">
            <v>No</v>
          </cell>
          <cell r="O882" t="str">
            <v>Lịch thanh toán: Monthly at 10 &amp; 24</v>
          </cell>
        </row>
        <row r="883">
          <cell r="D883">
            <v>53197</v>
          </cell>
          <cell r="E883">
            <v>26442481</v>
          </cell>
          <cell r="F883">
            <v>969782</v>
          </cell>
          <cell r="G883">
            <v>45169.000347222223</v>
          </cell>
          <cell r="H883">
            <v>45170.000347222223</v>
          </cell>
          <cell r="I883">
            <v>45204.000347222223</v>
          </cell>
          <cell r="J883" t="str">
            <v>Do Thi Bich Lieu</v>
          </cell>
          <cell r="M883" t="str">
            <v>No</v>
          </cell>
          <cell r="O883" t="str">
            <v>Lịch thanh toán: Monthly at 10 &amp; 24</v>
          </cell>
        </row>
        <row r="884">
          <cell r="D884">
            <v>53194</v>
          </cell>
          <cell r="E884">
            <v>13010325</v>
          </cell>
          <cell r="F884">
            <v>5820574</v>
          </cell>
          <cell r="G884">
            <v>45169.000347222223</v>
          </cell>
          <cell r="H884">
            <v>45170.000347222223</v>
          </cell>
          <cell r="I884">
            <v>45202.000347222223</v>
          </cell>
          <cell r="J884" t="str">
            <v>Do Thi Bich Lieu</v>
          </cell>
          <cell r="M884" t="str">
            <v>No</v>
          </cell>
          <cell r="O884" t="str">
            <v>Lịch thanh toán: Monthly at 10 &amp; 24</v>
          </cell>
        </row>
        <row r="885">
          <cell r="D885">
            <v>53198</v>
          </cell>
          <cell r="E885">
            <v>26442203</v>
          </cell>
          <cell r="F885">
            <v>1348207</v>
          </cell>
          <cell r="G885">
            <v>45169.000347222223</v>
          </cell>
          <cell r="H885">
            <v>45170.000347222223</v>
          </cell>
          <cell r="I885">
            <v>45204.000347222223</v>
          </cell>
          <cell r="J885" t="str">
            <v>Do Thi Bich Lieu</v>
          </cell>
          <cell r="M885" t="str">
            <v>No</v>
          </cell>
          <cell r="O885" t="str">
            <v>Lịch thanh toán: Monthly at 10 &amp; 24</v>
          </cell>
        </row>
        <row r="886">
          <cell r="D886">
            <v>53125</v>
          </cell>
          <cell r="E886">
            <v>10291308</v>
          </cell>
          <cell r="F886">
            <v>5339682</v>
          </cell>
          <cell r="G886">
            <v>45169.000347222223</v>
          </cell>
          <cell r="H886">
            <v>45176.000347222223</v>
          </cell>
          <cell r="I886">
            <v>45199.000347222223</v>
          </cell>
          <cell r="J886" t="str">
            <v>Do Thi Bich Lieu</v>
          </cell>
          <cell r="M886" t="str">
            <v>No</v>
          </cell>
          <cell r="O886" t="str">
            <v>Lịch thanh toán: Monthly at 10 &amp; 24</v>
          </cell>
        </row>
        <row r="887">
          <cell r="D887">
            <v>53136</v>
          </cell>
          <cell r="E887">
            <v>14148439</v>
          </cell>
          <cell r="F887">
            <v>674104</v>
          </cell>
          <cell r="G887">
            <v>45169.000347222223</v>
          </cell>
          <cell r="H887">
            <v>45176.000347222223</v>
          </cell>
          <cell r="I887">
            <v>45196.000347222223</v>
          </cell>
          <cell r="J887" t="str">
            <v>Do Thi Bich Lieu</v>
          </cell>
          <cell r="M887" t="str">
            <v>No</v>
          </cell>
          <cell r="O887" t="str">
            <v>Lịch thanh toán: Monthly at 10 &amp; 24</v>
          </cell>
        </row>
        <row r="888">
          <cell r="D888">
            <v>53139</v>
          </cell>
          <cell r="E888">
            <v>14148714</v>
          </cell>
          <cell r="F888">
            <v>6800172</v>
          </cell>
          <cell r="G888">
            <v>45169.000347222223</v>
          </cell>
          <cell r="H888">
            <v>45176.000347222223</v>
          </cell>
          <cell r="I888">
            <v>45196.000347222223</v>
          </cell>
          <cell r="J888" t="str">
            <v>Do Thi Bich Lieu</v>
          </cell>
          <cell r="M888" t="str">
            <v>No</v>
          </cell>
          <cell r="O888" t="str">
            <v>Lịch thanh toán: Monthly at 10 &amp; 24</v>
          </cell>
        </row>
        <row r="889">
          <cell r="D889">
            <v>53135</v>
          </cell>
          <cell r="E889">
            <v>26439822</v>
          </cell>
          <cell r="F889">
            <v>2398853</v>
          </cell>
          <cell r="G889">
            <v>45169.000347222223</v>
          </cell>
          <cell r="H889">
            <v>45176.000347222223</v>
          </cell>
          <cell r="I889">
            <v>45196.000347222223</v>
          </cell>
          <cell r="J889" t="str">
            <v>Do Thi Bich Lieu</v>
          </cell>
          <cell r="M889" t="str">
            <v>No</v>
          </cell>
          <cell r="O889" t="str">
            <v>Lịch thanh toán: Monthly at 10 &amp; 24</v>
          </cell>
        </row>
        <row r="890">
          <cell r="D890">
            <v>53126</v>
          </cell>
          <cell r="E890">
            <v>10291027</v>
          </cell>
          <cell r="F890">
            <v>4044622</v>
          </cell>
          <cell r="G890">
            <v>45169.000347222223</v>
          </cell>
          <cell r="H890">
            <v>45176.000347222223</v>
          </cell>
          <cell r="I890">
            <v>45199.000347222223</v>
          </cell>
          <cell r="J890" t="str">
            <v>Do Thi Bich Lieu</v>
          </cell>
          <cell r="M890" t="str">
            <v>No</v>
          </cell>
          <cell r="O890" t="str">
            <v>Lịch thanh toán: Monthly at 10 &amp; 24</v>
          </cell>
        </row>
        <row r="891">
          <cell r="D891">
            <v>53127</v>
          </cell>
          <cell r="E891">
            <v>28373587</v>
          </cell>
          <cell r="F891">
            <v>5119459</v>
          </cell>
          <cell r="G891">
            <v>45169.000347222223</v>
          </cell>
          <cell r="H891">
            <v>45176.000347222223</v>
          </cell>
          <cell r="I891">
            <v>45202.000347222223</v>
          </cell>
          <cell r="J891" t="str">
            <v>Do Thi Bich Lieu</v>
          </cell>
          <cell r="M891" t="str">
            <v>No</v>
          </cell>
          <cell r="O891" t="str">
            <v>Lịch thanh toán: Monthly at 10 &amp; 24</v>
          </cell>
        </row>
        <row r="892">
          <cell r="D892">
            <v>53128</v>
          </cell>
          <cell r="E892">
            <v>27373436</v>
          </cell>
          <cell r="F892">
            <v>3771252</v>
          </cell>
          <cell r="G892">
            <v>45169.000347222223</v>
          </cell>
          <cell r="H892">
            <v>45176.000347222223</v>
          </cell>
          <cell r="I892">
            <v>45202.000347222223</v>
          </cell>
          <cell r="J892" t="str">
            <v>Do Thi Bich Lieu</v>
          </cell>
          <cell r="M892" t="str">
            <v>No</v>
          </cell>
          <cell r="O892" t="str">
            <v>Lịch thanh toán: Monthly at 10 &amp; 24</v>
          </cell>
        </row>
        <row r="893">
          <cell r="D893">
            <v>53129</v>
          </cell>
          <cell r="E893">
            <v>16478944</v>
          </cell>
          <cell r="F893">
            <v>2681644</v>
          </cell>
          <cell r="G893">
            <v>45169.000347222223</v>
          </cell>
          <cell r="H893">
            <v>45176.000347222223</v>
          </cell>
          <cell r="I893">
            <v>45205.000347222223</v>
          </cell>
          <cell r="J893" t="str">
            <v>Do Thi Bich Lieu</v>
          </cell>
          <cell r="M893" t="str">
            <v>No</v>
          </cell>
          <cell r="O893" t="str">
            <v>Lịch thanh toán: Monthly at 10 &amp; 24</v>
          </cell>
        </row>
        <row r="894">
          <cell r="D894">
            <v>53132</v>
          </cell>
          <cell r="E894">
            <v>12205439</v>
          </cell>
          <cell r="F894">
            <v>2696414</v>
          </cell>
          <cell r="G894">
            <v>45169.000347222223</v>
          </cell>
          <cell r="H894">
            <v>45176.000347222223</v>
          </cell>
          <cell r="I894">
            <v>45202.000347222223</v>
          </cell>
          <cell r="J894" t="str">
            <v>Do Thi Bich Lieu</v>
          </cell>
          <cell r="M894" t="str">
            <v>No</v>
          </cell>
          <cell r="O894" t="str">
            <v>Lịch thanh toán: Monthly at 10 &amp; 24</v>
          </cell>
        </row>
        <row r="895">
          <cell r="D895">
            <v>53131</v>
          </cell>
          <cell r="E895">
            <v>12205714</v>
          </cell>
          <cell r="F895">
            <v>12994992</v>
          </cell>
          <cell r="G895">
            <v>45169.000347222223</v>
          </cell>
          <cell r="H895">
            <v>45176.000347222223</v>
          </cell>
          <cell r="I895">
            <v>45202.000347222223</v>
          </cell>
          <cell r="J895" t="str">
            <v>Do Thi Bich Lieu</v>
          </cell>
          <cell r="M895" t="str">
            <v>No</v>
          </cell>
          <cell r="O895" t="str">
            <v>Lịch thanh toán: Monthly at 10 &amp; 24</v>
          </cell>
        </row>
        <row r="896">
          <cell r="D896">
            <v>53133</v>
          </cell>
          <cell r="E896">
            <v>29196423</v>
          </cell>
          <cell r="F896">
            <v>1199426</v>
          </cell>
          <cell r="G896">
            <v>45169.000347222223</v>
          </cell>
          <cell r="H896">
            <v>45176.000347222223</v>
          </cell>
          <cell r="I896">
            <v>45203.000347222223</v>
          </cell>
          <cell r="J896" t="str">
            <v>Do Thi Bich Lieu</v>
          </cell>
          <cell r="M896" t="str">
            <v>No</v>
          </cell>
          <cell r="O896" t="str">
            <v>Lịch thanh toán: Monthly at 10 &amp; 24</v>
          </cell>
        </row>
        <row r="897">
          <cell r="D897">
            <v>53134</v>
          </cell>
          <cell r="E897">
            <v>13005411</v>
          </cell>
          <cell r="F897">
            <v>2485312</v>
          </cell>
          <cell r="G897">
            <v>45169.000347222223</v>
          </cell>
          <cell r="J897" t="str">
            <v>Do Thi Bich Lieu</v>
          </cell>
          <cell r="M897" t="str">
            <v>No</v>
          </cell>
          <cell r="O897" t="str">
            <v>09/Đã thanh toán 25/2023</v>
          </cell>
        </row>
        <row r="898">
          <cell r="D898">
            <v>54699</v>
          </cell>
          <cell r="E898">
            <v>11246876</v>
          </cell>
          <cell r="F898">
            <v>1382054</v>
          </cell>
          <cell r="G898">
            <v>45178.000347222223</v>
          </cell>
          <cell r="H898">
            <v>45180.000347222223</v>
          </cell>
          <cell r="I898">
            <v>45204.000347222223</v>
          </cell>
          <cell r="J898" t="str">
            <v>Do Thi Bich Lieu</v>
          </cell>
          <cell r="M898" t="str">
            <v>No</v>
          </cell>
          <cell r="O898" t="str">
            <v>Lịch thanh toán: Monthly at 10 &amp; 24</v>
          </cell>
        </row>
        <row r="899">
          <cell r="D899">
            <v>54709</v>
          </cell>
          <cell r="E899">
            <v>20412752</v>
          </cell>
          <cell r="F899">
            <v>1291563</v>
          </cell>
          <cell r="G899">
            <v>45178.000347222223</v>
          </cell>
          <cell r="H899">
            <v>45181.000347222223</v>
          </cell>
          <cell r="I899">
            <v>45206.000347222223</v>
          </cell>
          <cell r="J899" t="str">
            <v>Do Thi Bich Lieu</v>
          </cell>
          <cell r="M899" t="str">
            <v>No</v>
          </cell>
          <cell r="O899" t="str">
            <v>Lịch thanh toán: Monthly at 10 &amp; 24</v>
          </cell>
        </row>
        <row r="900">
          <cell r="D900">
            <v>54712</v>
          </cell>
          <cell r="E900">
            <v>16480046</v>
          </cell>
          <cell r="F900">
            <v>2398853</v>
          </cell>
          <cell r="G900">
            <v>45178.000347222223</v>
          </cell>
          <cell r="H900">
            <v>45178.000347222223</v>
          </cell>
          <cell r="I900">
            <v>45208.000347222223</v>
          </cell>
          <cell r="J900" t="str">
            <v>Do Thi Bich Lieu</v>
          </cell>
          <cell r="M900" t="str">
            <v>No</v>
          </cell>
          <cell r="O900" t="str">
            <v>Lịch thanh toán: Monthly at 10 &amp; 24</v>
          </cell>
        </row>
        <row r="901">
          <cell r="D901">
            <v>54715</v>
          </cell>
          <cell r="E901">
            <v>15162247</v>
          </cell>
          <cell r="F901">
            <v>4001594</v>
          </cell>
          <cell r="G901">
            <v>45178.000347222223</v>
          </cell>
          <cell r="H901">
            <v>45180.000347222223</v>
          </cell>
          <cell r="I901">
            <v>45205.000347222223</v>
          </cell>
          <cell r="J901" t="str">
            <v>Do Thi Bich Lieu</v>
          </cell>
          <cell r="M901" t="str">
            <v>No</v>
          </cell>
          <cell r="O901" t="str">
            <v>Lịch thanh toán: Monthly at 10 &amp; 24</v>
          </cell>
        </row>
        <row r="902">
          <cell r="D902">
            <v>54718</v>
          </cell>
          <cell r="E902">
            <v>10294953</v>
          </cell>
          <cell r="F902">
            <v>460685</v>
          </cell>
          <cell r="G902">
            <v>45178.000347222223</v>
          </cell>
          <cell r="H902">
            <v>45180.000347222223</v>
          </cell>
          <cell r="I902">
            <v>45205.000347222223</v>
          </cell>
          <cell r="J902" t="str">
            <v>Do Thi Bich Lieu</v>
          </cell>
          <cell r="M902" t="str">
            <v>No</v>
          </cell>
          <cell r="O902" t="str">
            <v>Lịch thanh toán: Monthly at 10 &amp; 24</v>
          </cell>
        </row>
        <row r="903">
          <cell r="D903">
            <v>54708</v>
          </cell>
          <cell r="E903">
            <v>25381510</v>
          </cell>
          <cell r="F903">
            <v>7945819</v>
          </cell>
          <cell r="G903">
            <v>45178.000347222223</v>
          </cell>
          <cell r="H903">
            <v>45178.000347222223</v>
          </cell>
          <cell r="I903">
            <v>45205.000347222223</v>
          </cell>
          <cell r="J903" t="str">
            <v>Do Thi Bich Lieu</v>
          </cell>
          <cell r="M903" t="str">
            <v>No</v>
          </cell>
          <cell r="O903" t="str">
            <v>Lịch thanh toán: Monthly at 10 &amp; 24</v>
          </cell>
        </row>
        <row r="904">
          <cell r="D904">
            <v>54706</v>
          </cell>
          <cell r="E904">
            <v>11247300</v>
          </cell>
          <cell r="F904">
            <v>4797706</v>
          </cell>
          <cell r="G904">
            <v>45178.000347222223</v>
          </cell>
          <cell r="H904">
            <v>45178.000347222223</v>
          </cell>
          <cell r="I904">
            <v>45204.000347222223</v>
          </cell>
          <cell r="J904" t="str">
            <v>Do Thi Bich Lieu</v>
          </cell>
          <cell r="M904" t="str">
            <v>No</v>
          </cell>
          <cell r="O904" t="str">
            <v>Lịch thanh toán: Monthly at 10 &amp; 24</v>
          </cell>
        </row>
        <row r="905">
          <cell r="D905">
            <v>54717</v>
          </cell>
          <cell r="E905">
            <v>10294673</v>
          </cell>
          <cell r="F905">
            <v>2696414</v>
          </cell>
          <cell r="G905">
            <v>45178.000347222223</v>
          </cell>
          <cell r="H905">
            <v>45178.000347222223</v>
          </cell>
          <cell r="I905">
            <v>45205.000347222223</v>
          </cell>
          <cell r="J905" t="str">
            <v>Do Thi Bich Lieu</v>
          </cell>
          <cell r="M905" t="str">
            <v>No</v>
          </cell>
          <cell r="O905" t="str">
            <v>Lịch thanh toán: Monthly at 10 &amp; 24</v>
          </cell>
        </row>
        <row r="906">
          <cell r="D906">
            <v>54711</v>
          </cell>
          <cell r="E906">
            <v>17250907</v>
          </cell>
          <cell r="F906">
            <v>4970678</v>
          </cell>
          <cell r="G906">
            <v>45178.000347222223</v>
          </cell>
          <cell r="H906">
            <v>45178.000347222223</v>
          </cell>
          <cell r="I906">
            <v>45206.000347222223</v>
          </cell>
          <cell r="J906" t="str">
            <v>Do Thi Bich Lieu</v>
          </cell>
          <cell r="M906" t="str">
            <v>No</v>
          </cell>
          <cell r="O906" t="str">
            <v>Lịch thanh toán: Monthly at 10 &amp; 24</v>
          </cell>
        </row>
        <row r="907">
          <cell r="D907">
            <v>54716</v>
          </cell>
          <cell r="E907">
            <v>15162148</v>
          </cell>
          <cell r="F907">
            <v>1348207</v>
          </cell>
          <cell r="G907">
            <v>45178.000347222223</v>
          </cell>
          <cell r="H907">
            <v>45178.000347222223</v>
          </cell>
          <cell r="I907">
            <v>45205.000347222223</v>
          </cell>
          <cell r="J907" t="str">
            <v>Do Thi Bich Lieu</v>
          </cell>
          <cell r="M907" t="str">
            <v>No</v>
          </cell>
          <cell r="O907" t="str">
            <v>Lịch thanh toán: Monthly at 10 &amp; 24</v>
          </cell>
        </row>
        <row r="908">
          <cell r="D908">
            <v>54714</v>
          </cell>
          <cell r="E908">
            <v>15162998</v>
          </cell>
          <cell r="F908">
            <v>1348207</v>
          </cell>
          <cell r="G908">
            <v>45178.000347222223</v>
          </cell>
          <cell r="H908">
            <v>45178.000347222223</v>
          </cell>
          <cell r="I908">
            <v>45205.000347222223</v>
          </cell>
          <cell r="J908" t="str">
            <v>Do Thi Bich Lieu</v>
          </cell>
          <cell r="M908" t="str">
            <v>No</v>
          </cell>
          <cell r="O908" t="str">
            <v>Lịch thanh toán: Monthly at 10 &amp; 24</v>
          </cell>
        </row>
        <row r="909">
          <cell r="D909">
            <v>54713</v>
          </cell>
          <cell r="E909">
            <v>15163263</v>
          </cell>
          <cell r="F909">
            <v>4970678</v>
          </cell>
          <cell r="G909">
            <v>45178.000347222223</v>
          </cell>
          <cell r="H909">
            <v>45178.000347222223</v>
          </cell>
          <cell r="I909">
            <v>45205.000347222223</v>
          </cell>
          <cell r="J909" t="str">
            <v>Do Thi Bich Lieu</v>
          </cell>
          <cell r="M909" t="str">
            <v>No</v>
          </cell>
          <cell r="O909" t="str">
            <v>Lịch thanh toán: Monthly at 10 &amp; 24</v>
          </cell>
        </row>
        <row r="910">
          <cell r="D910">
            <v>54719</v>
          </cell>
          <cell r="E910">
            <v>29197682</v>
          </cell>
          <cell r="F910">
            <v>230342</v>
          </cell>
          <cell r="G910">
            <v>45178.000347222223</v>
          </cell>
          <cell r="H910">
            <v>45178.000347222223</v>
          </cell>
          <cell r="I910">
            <v>45209.000347222223</v>
          </cell>
          <cell r="J910" t="str">
            <v>Do Thi Bich Lieu</v>
          </cell>
          <cell r="M910" t="str">
            <v>No</v>
          </cell>
          <cell r="O910" t="str">
            <v>Lịch thanh toán: Monthly at 10 &amp; 24</v>
          </cell>
        </row>
        <row r="911">
          <cell r="D911">
            <v>54723</v>
          </cell>
          <cell r="E911">
            <v>25383773</v>
          </cell>
          <cell r="F911">
            <v>1199426</v>
          </cell>
          <cell r="G911">
            <v>45178.000347222223</v>
          </cell>
          <cell r="H911">
            <v>45178.000347222223</v>
          </cell>
          <cell r="I911">
            <v>45212.000347222223</v>
          </cell>
          <cell r="J911" t="str">
            <v>Do Thi Bich Lieu</v>
          </cell>
          <cell r="M911" t="str">
            <v>No</v>
          </cell>
          <cell r="O911" t="str">
            <v>Lịch thanh toán: Monthly at 10 &amp; 24</v>
          </cell>
        </row>
        <row r="912">
          <cell r="D912">
            <v>54732</v>
          </cell>
          <cell r="E912">
            <v>10298329</v>
          </cell>
          <cell r="F912">
            <v>460685</v>
          </cell>
          <cell r="G912">
            <v>45178.000347222223</v>
          </cell>
          <cell r="H912">
            <v>45178.000347222223</v>
          </cell>
          <cell r="I912">
            <v>45212.000347222223</v>
          </cell>
          <cell r="J912" t="str">
            <v>Do Thi Bich Lieu</v>
          </cell>
          <cell r="M912" t="str">
            <v>No</v>
          </cell>
          <cell r="O912" t="str">
            <v>Lịch thanh toán: Monthly at 10 &amp; 24</v>
          </cell>
        </row>
        <row r="913">
          <cell r="D913">
            <v>54710</v>
          </cell>
          <cell r="E913">
            <v>17252704</v>
          </cell>
          <cell r="F913">
            <v>2977760</v>
          </cell>
          <cell r="G913">
            <v>45178.000347222223</v>
          </cell>
          <cell r="H913">
            <v>45178.000347222223</v>
          </cell>
          <cell r="I913">
            <v>45206.000347222223</v>
          </cell>
          <cell r="J913" t="str">
            <v>Do Thi Bich Lieu</v>
          </cell>
          <cell r="M913" t="str">
            <v>No</v>
          </cell>
          <cell r="O913" t="str">
            <v>Lịch thanh toán: Monthly at 10 &amp; 24</v>
          </cell>
        </row>
        <row r="914">
          <cell r="D914">
            <v>54697</v>
          </cell>
          <cell r="E914">
            <v>11246287</v>
          </cell>
          <cell r="F914">
            <v>706979</v>
          </cell>
          <cell r="G914">
            <v>45178.000347222223</v>
          </cell>
          <cell r="H914">
            <v>45178.000347222223</v>
          </cell>
          <cell r="I914">
            <v>45204.000347222223</v>
          </cell>
          <cell r="J914" t="str">
            <v>Do Thi Bich Lieu</v>
          </cell>
          <cell r="M914" t="str">
            <v>No</v>
          </cell>
          <cell r="O914" t="str">
            <v>Lịch thanh toán: Monthly at 10 &amp; 24</v>
          </cell>
        </row>
        <row r="915">
          <cell r="D915">
            <v>54707</v>
          </cell>
          <cell r="E915">
            <v>10294398</v>
          </cell>
          <cell r="F915">
            <v>12488990</v>
          </cell>
          <cell r="G915">
            <v>45178.000347222223</v>
          </cell>
          <cell r="H915">
            <v>45178.000347222223</v>
          </cell>
          <cell r="I915">
            <v>45204.000347222223</v>
          </cell>
          <cell r="J915" t="str">
            <v>Do Thi Bich Lieu</v>
          </cell>
          <cell r="M915" t="str">
            <v>No</v>
          </cell>
          <cell r="O915" t="str">
            <v>Lịch thanh toán: Monthly at 10 &amp; 24</v>
          </cell>
        </row>
        <row r="916">
          <cell r="D916">
            <v>54700</v>
          </cell>
          <cell r="E916">
            <v>11247027</v>
          </cell>
          <cell r="F916">
            <v>1348207</v>
          </cell>
          <cell r="G916">
            <v>45178.000347222223</v>
          </cell>
          <cell r="H916">
            <v>45178.000347222223</v>
          </cell>
          <cell r="I916">
            <v>45204.000347222223</v>
          </cell>
          <cell r="J916" t="str">
            <v>Do Thi Bich Lieu</v>
          </cell>
          <cell r="M916" t="str">
            <v>No</v>
          </cell>
          <cell r="O916" t="str">
            <v>Lịch thanh toán: Monthly at 10 &amp; 24</v>
          </cell>
        </row>
        <row r="917">
          <cell r="D917">
            <v>54720</v>
          </cell>
          <cell r="E917">
            <v>19441230</v>
          </cell>
          <cell r="F917">
            <v>2571826</v>
          </cell>
          <cell r="G917">
            <v>45178.000347222223</v>
          </cell>
          <cell r="H917">
            <v>45178.000347222223</v>
          </cell>
          <cell r="I917">
            <v>45210.000347222223</v>
          </cell>
          <cell r="J917" t="str">
            <v>Do Thi Bich Lieu</v>
          </cell>
          <cell r="M917" t="str">
            <v>No</v>
          </cell>
          <cell r="O917" t="str">
            <v>Lịch thanh toán: Monthly at 10 &amp; 24</v>
          </cell>
        </row>
        <row r="918">
          <cell r="D918">
            <v>54733</v>
          </cell>
          <cell r="E918">
            <v>10298539</v>
          </cell>
          <cell r="F918">
            <v>10286374</v>
          </cell>
          <cell r="G918">
            <v>45178.000347222223</v>
          </cell>
          <cell r="H918">
            <v>45178.000347222223</v>
          </cell>
          <cell r="I918">
            <v>45212.000347222223</v>
          </cell>
          <cell r="J918" t="str">
            <v>Do Thi Bich Lieu</v>
          </cell>
          <cell r="M918" t="str">
            <v>No</v>
          </cell>
          <cell r="O918" t="str">
            <v>Lịch thanh toán: Monthly at 10 &amp; 24</v>
          </cell>
        </row>
        <row r="919">
          <cell r="D919">
            <v>54726</v>
          </cell>
          <cell r="E919">
            <v>17254737</v>
          </cell>
          <cell r="F919">
            <v>2293088</v>
          </cell>
          <cell r="G919">
            <v>45178.000347222223</v>
          </cell>
          <cell r="H919">
            <v>45179.000347222223</v>
          </cell>
          <cell r="I919">
            <v>45213.000347222223</v>
          </cell>
          <cell r="J919" t="str">
            <v>Do Thi Bich Lieu</v>
          </cell>
          <cell r="M919" t="str">
            <v>No</v>
          </cell>
          <cell r="O919" t="str">
            <v>Lịch thanh toán: Monthly at 10 &amp; 24</v>
          </cell>
        </row>
        <row r="920">
          <cell r="D920">
            <v>54725</v>
          </cell>
          <cell r="E920">
            <v>23249378</v>
          </cell>
          <cell r="F920">
            <v>2785536</v>
          </cell>
          <cell r="G920">
            <v>45178.000347222223</v>
          </cell>
          <cell r="H920">
            <v>45179.000347222223</v>
          </cell>
          <cell r="I920">
            <v>45213.000347222223</v>
          </cell>
          <cell r="J920" t="str">
            <v>Do Thi Bich Lieu</v>
          </cell>
          <cell r="M920" t="str">
            <v>No</v>
          </cell>
          <cell r="O920" t="str">
            <v>Lịch thanh toán: Monthly at 10 &amp; 24</v>
          </cell>
        </row>
        <row r="921">
          <cell r="D921">
            <v>54721</v>
          </cell>
          <cell r="E921">
            <v>28377632</v>
          </cell>
          <cell r="F921">
            <v>3771252</v>
          </cell>
          <cell r="G921">
            <v>45178.000347222223</v>
          </cell>
          <cell r="H921">
            <v>45179.000347222223</v>
          </cell>
          <cell r="I921">
            <v>45213.000347222223</v>
          </cell>
          <cell r="J921" t="str">
            <v>Do Thi Bich Lieu</v>
          </cell>
          <cell r="M921" t="str">
            <v>No</v>
          </cell>
          <cell r="O921" t="str">
            <v>Lịch thanh toán: Monthly at 10 &amp; 24</v>
          </cell>
        </row>
        <row r="922">
          <cell r="D922">
            <v>54722</v>
          </cell>
          <cell r="E922">
            <v>27376838</v>
          </cell>
          <cell r="F922">
            <v>460685</v>
          </cell>
          <cell r="G922">
            <v>45178.000347222223</v>
          </cell>
          <cell r="H922">
            <v>45180.000347222223</v>
          </cell>
          <cell r="I922">
            <v>45214.000347222223</v>
          </cell>
          <cell r="J922" t="str">
            <v>Do Thi Bich Lieu</v>
          </cell>
          <cell r="M922" t="str">
            <v>No</v>
          </cell>
          <cell r="O922" t="str">
            <v>Lịch thanh toán: Monthly at 10 &amp; 24</v>
          </cell>
        </row>
        <row r="923">
          <cell r="D923">
            <v>22185</v>
          </cell>
          <cell r="E923">
            <v>25335484</v>
          </cell>
          <cell r="F923">
            <v>2895459</v>
          </cell>
          <cell r="G923">
            <v>45030.000347222223</v>
          </cell>
          <cell r="J923" t="str">
            <v>Do Thi Bich Lieu</v>
          </cell>
          <cell r="M923" t="str">
            <v>No</v>
          </cell>
          <cell r="O923" t="str">
            <v>05/Đã thanh toán 24/2023</v>
          </cell>
        </row>
        <row r="924">
          <cell r="D924">
            <v>23423</v>
          </cell>
          <cell r="E924">
            <v>14098662</v>
          </cell>
          <cell r="F924">
            <v>3335789</v>
          </cell>
          <cell r="G924">
            <v>45036.000347222223</v>
          </cell>
          <cell r="J924" t="str">
            <v>Do Thi Bich Lieu</v>
          </cell>
          <cell r="M924" t="str">
            <v>No</v>
          </cell>
          <cell r="O924" t="str">
            <v>05/Đã thanh toán 24/2023</v>
          </cell>
        </row>
        <row r="925">
          <cell r="D925">
            <v>23409</v>
          </cell>
          <cell r="E925">
            <v>18159296</v>
          </cell>
          <cell r="F925">
            <v>5525207</v>
          </cell>
          <cell r="G925">
            <v>45036.000347222223</v>
          </cell>
          <cell r="J925" t="str">
            <v>Do Thi Bich Lieu</v>
          </cell>
          <cell r="M925" t="str">
            <v>No</v>
          </cell>
          <cell r="O925" t="str">
            <v>05/Đã thanh toán 24/2023</v>
          </cell>
        </row>
        <row r="926">
          <cell r="D926">
            <v>23422</v>
          </cell>
          <cell r="E926">
            <v>90314767</v>
          </cell>
          <cell r="F926">
            <v>3380546</v>
          </cell>
          <cell r="G926">
            <v>45036.000347222223</v>
          </cell>
          <cell r="J926" t="str">
            <v>Do Thi Bich Lieu</v>
          </cell>
          <cell r="M926" t="str">
            <v>No</v>
          </cell>
          <cell r="O926" t="str">
            <v>05/Đã thanh toán 24/2023</v>
          </cell>
        </row>
        <row r="927">
          <cell r="D927">
            <v>23410</v>
          </cell>
          <cell r="E927">
            <v>12147912</v>
          </cell>
          <cell r="F927">
            <v>778800</v>
          </cell>
          <cell r="G927">
            <v>45036.000347222223</v>
          </cell>
          <cell r="J927" t="str">
            <v>Do Thi Bich Lieu</v>
          </cell>
          <cell r="M927" t="str">
            <v>No</v>
          </cell>
          <cell r="O927" t="str">
            <v>06/Đã thanh toán 12/2023</v>
          </cell>
        </row>
        <row r="928">
          <cell r="D928">
            <v>23408</v>
          </cell>
          <cell r="E928">
            <v>19386605</v>
          </cell>
          <cell r="F928">
            <v>2919450</v>
          </cell>
          <cell r="G928">
            <v>45036.000347222223</v>
          </cell>
          <cell r="J928" t="str">
            <v>Do Thi Bich Lieu</v>
          </cell>
          <cell r="M928" t="str">
            <v>No</v>
          </cell>
          <cell r="O928" t="str">
            <v>05/Đã thanh toán 24/2023</v>
          </cell>
        </row>
        <row r="929">
          <cell r="D929">
            <v>23412</v>
          </cell>
          <cell r="E929">
            <v>27327514</v>
          </cell>
          <cell r="F929">
            <v>4066508</v>
          </cell>
          <cell r="G929">
            <v>45036.000347222223</v>
          </cell>
          <cell r="J929" t="str">
            <v>Do Thi Bich Lieu</v>
          </cell>
          <cell r="M929" t="str">
            <v>No</v>
          </cell>
          <cell r="O929" t="str">
            <v>05/Đã thanh toán 24/2023</v>
          </cell>
        </row>
        <row r="930">
          <cell r="D930">
            <v>23411</v>
          </cell>
          <cell r="E930">
            <v>11188732</v>
          </cell>
          <cell r="F930">
            <v>778800</v>
          </cell>
          <cell r="G930">
            <v>45036.000347222223</v>
          </cell>
          <cell r="J930" t="str">
            <v>Do Thi Bich Lieu</v>
          </cell>
          <cell r="M930" t="str">
            <v>No</v>
          </cell>
          <cell r="O930" t="str">
            <v>05/Đã thanh toán 24/2023</v>
          </cell>
        </row>
        <row r="931">
          <cell r="D931">
            <v>23406</v>
          </cell>
          <cell r="E931">
            <v>10221235</v>
          </cell>
          <cell r="F931">
            <v>1954612</v>
          </cell>
          <cell r="G931">
            <v>45036.000347222223</v>
          </cell>
          <cell r="J931" t="str">
            <v>Do Thi Bich Lieu</v>
          </cell>
          <cell r="M931" t="str">
            <v>No</v>
          </cell>
          <cell r="O931" t="str">
            <v>05/Đã thanh toán 24/2023</v>
          </cell>
        </row>
        <row r="932">
          <cell r="D932">
            <v>25144</v>
          </cell>
          <cell r="E932">
            <v>10101618</v>
          </cell>
          <cell r="F932">
            <v>8246346</v>
          </cell>
          <cell r="G932">
            <v>45043.000347222223</v>
          </cell>
          <cell r="J932" t="str">
            <v>Do Thi Bich Lieu</v>
          </cell>
          <cell r="M932" t="str">
            <v>No</v>
          </cell>
          <cell r="O932" t="str">
            <v>05/Đã thanh toán 10/2023</v>
          </cell>
        </row>
        <row r="933">
          <cell r="D933">
            <v>25158</v>
          </cell>
          <cell r="E933">
            <v>15079249</v>
          </cell>
          <cell r="F933">
            <v>11042361</v>
          </cell>
          <cell r="G933">
            <v>45043.000347222223</v>
          </cell>
          <cell r="J933" t="str">
            <v>Do Thi Bich Lieu</v>
          </cell>
          <cell r="M933" t="str">
            <v>No</v>
          </cell>
          <cell r="O933" t="str">
            <v>05/Đã thanh toán 10/2023</v>
          </cell>
        </row>
        <row r="934">
          <cell r="D934">
            <v>25156</v>
          </cell>
          <cell r="E934">
            <v>18118684</v>
          </cell>
          <cell r="F934">
            <v>3667169</v>
          </cell>
          <cell r="G934">
            <v>45043.000347222223</v>
          </cell>
          <cell r="J934" t="str">
            <v>Do Thi Bich Lieu</v>
          </cell>
          <cell r="M934" t="str">
            <v>No</v>
          </cell>
          <cell r="O934" t="str">
            <v>05/Đã thanh toán 10/2023</v>
          </cell>
        </row>
        <row r="935">
          <cell r="D935">
            <v>25148</v>
          </cell>
          <cell r="E935">
            <v>17080514</v>
          </cell>
          <cell r="F935">
            <v>1470046</v>
          </cell>
          <cell r="G935">
            <v>45043.000347222223</v>
          </cell>
          <cell r="J935" t="str">
            <v>Do Thi Bich Lieu</v>
          </cell>
          <cell r="M935" t="str">
            <v>No</v>
          </cell>
          <cell r="O935" t="str">
            <v>05/Đã thanh toán 10/2023</v>
          </cell>
        </row>
        <row r="936">
          <cell r="D936">
            <v>25157</v>
          </cell>
          <cell r="E936">
            <v>24280678</v>
          </cell>
          <cell r="F936">
            <v>8215331</v>
          </cell>
          <cell r="G936">
            <v>45043.000347222223</v>
          </cell>
          <cell r="J936" t="str">
            <v>Do Thi Bich Lieu</v>
          </cell>
          <cell r="M936" t="str">
            <v>No</v>
          </cell>
          <cell r="O936" t="str">
            <v>05/Đã thanh toán 10/2023</v>
          </cell>
        </row>
        <row r="937">
          <cell r="D937">
            <v>25146</v>
          </cell>
          <cell r="E937">
            <v>25265548</v>
          </cell>
          <cell r="F937">
            <v>4453064</v>
          </cell>
          <cell r="G937">
            <v>45043.000347222223</v>
          </cell>
          <cell r="J937" t="str">
            <v>Do Thi Bich Lieu</v>
          </cell>
          <cell r="M937" t="str">
            <v>No</v>
          </cell>
          <cell r="O937" t="str">
            <v>05/Đã thanh toán 10/2023</v>
          </cell>
        </row>
        <row r="938">
          <cell r="D938">
            <v>25137</v>
          </cell>
          <cell r="E938">
            <v>13109905</v>
          </cell>
          <cell r="F938">
            <v>8546626</v>
          </cell>
          <cell r="G938">
            <v>45043.000347222223</v>
          </cell>
          <cell r="J938" t="str">
            <v>Do Thi Bich Lieu</v>
          </cell>
          <cell r="M938" t="str">
            <v>No</v>
          </cell>
          <cell r="O938" t="str">
            <v>05/Đã thanh toán 10/2023</v>
          </cell>
        </row>
        <row r="939">
          <cell r="D939">
            <v>25220</v>
          </cell>
          <cell r="E939">
            <v>10228155</v>
          </cell>
          <cell r="F939">
            <v>7788000</v>
          </cell>
          <cell r="G939">
            <v>45044.000347222223</v>
          </cell>
          <cell r="J939" t="str">
            <v>Do Thi Bich Lieu</v>
          </cell>
          <cell r="M939" t="str">
            <v>No</v>
          </cell>
          <cell r="O939" t="str">
            <v>06/Đã thanh toán 12/2023</v>
          </cell>
        </row>
        <row r="940">
          <cell r="D940">
            <v>25353</v>
          </cell>
          <cell r="E940">
            <v>13204346</v>
          </cell>
          <cell r="F940">
            <v>13222710</v>
          </cell>
          <cell r="G940">
            <v>45050.000347222223</v>
          </cell>
          <cell r="J940" t="str">
            <v>Do Thi Bich Lieu</v>
          </cell>
          <cell r="M940" t="str">
            <v>No</v>
          </cell>
          <cell r="O940" t="str">
            <v>05/Đã thanh toán 10/2023</v>
          </cell>
        </row>
        <row r="941">
          <cell r="D941">
            <v>29774</v>
          </cell>
          <cell r="E941">
            <v>27337015</v>
          </cell>
          <cell r="F941">
            <v>3234033</v>
          </cell>
          <cell r="G941">
            <v>45065.000347222223</v>
          </cell>
          <cell r="J941" t="str">
            <v>Do Thi Bich Lieu</v>
          </cell>
          <cell r="M941" t="str">
            <v>No</v>
          </cell>
          <cell r="O941" t="str">
            <v>06/Đã thanh toán 26/2023</v>
          </cell>
        </row>
        <row r="942">
          <cell r="D942">
            <v>29790</v>
          </cell>
          <cell r="E942">
            <v>24317905</v>
          </cell>
          <cell r="F942">
            <v>1946690</v>
          </cell>
          <cell r="G942">
            <v>45065.000347222223</v>
          </cell>
          <cell r="J942" t="str">
            <v>Do Thi Bich Lieu</v>
          </cell>
          <cell r="M942" t="str">
            <v>No</v>
          </cell>
          <cell r="O942" t="str">
            <v>07/Đã thanh toán 10/2023</v>
          </cell>
        </row>
        <row r="943">
          <cell r="D943">
            <v>32670</v>
          </cell>
          <cell r="E943">
            <v>90328199</v>
          </cell>
          <cell r="F943">
            <v>3408992</v>
          </cell>
          <cell r="G943">
            <v>45077.000347222223</v>
          </cell>
          <cell r="J943" t="str">
            <v>Do Thi Bich Lieu</v>
          </cell>
          <cell r="M943" t="str">
            <v>No</v>
          </cell>
          <cell r="O943" t="str">
            <v>07/Đã thanh toán 10/2023</v>
          </cell>
        </row>
        <row r="944">
          <cell r="D944">
            <v>32661</v>
          </cell>
          <cell r="E944">
            <v>14113728</v>
          </cell>
          <cell r="F944">
            <v>2931918</v>
          </cell>
          <cell r="G944">
            <v>45077.000347222223</v>
          </cell>
          <cell r="J944" t="str">
            <v>Do Thi Bich Lieu</v>
          </cell>
          <cell r="M944" t="str">
            <v>No</v>
          </cell>
          <cell r="O944" t="str">
            <v>07/Đã thanh toán 10/2023</v>
          </cell>
        </row>
        <row r="945">
          <cell r="D945">
            <v>34520</v>
          </cell>
          <cell r="E945">
            <v>17213073</v>
          </cell>
          <cell r="F945">
            <v>2162815</v>
          </cell>
          <cell r="G945">
            <v>45087.000347222223</v>
          </cell>
          <cell r="J945" t="str">
            <v>Do Thi Bich Lieu</v>
          </cell>
          <cell r="M945" t="str">
            <v>No</v>
          </cell>
          <cell r="O945" t="str">
            <v>07/Đã thanh toán 24/2023</v>
          </cell>
        </row>
        <row r="946">
          <cell r="D946">
            <v>34518</v>
          </cell>
          <cell r="E946">
            <v>22356837</v>
          </cell>
          <cell r="F946">
            <v>552013</v>
          </cell>
          <cell r="G946">
            <v>45087.000347222223</v>
          </cell>
          <cell r="J946" t="str">
            <v>Do Thi Bich Lieu</v>
          </cell>
          <cell r="M946" t="str">
            <v>No</v>
          </cell>
          <cell r="O946" t="str">
            <v>07/Đã thanh toán 24/2023</v>
          </cell>
        </row>
        <row r="947">
          <cell r="D947">
            <v>34522</v>
          </cell>
          <cell r="E947">
            <v>18179588</v>
          </cell>
          <cell r="F947">
            <v>2619452</v>
          </cell>
          <cell r="G947">
            <v>45087.000347222223</v>
          </cell>
          <cell r="J947" t="str">
            <v>Do Thi Bich Lieu</v>
          </cell>
          <cell r="M947" t="str">
            <v>No</v>
          </cell>
          <cell r="O947" t="str">
            <v>07/Đã thanh toán 24/2023</v>
          </cell>
        </row>
        <row r="948">
          <cell r="D948">
            <v>34497</v>
          </cell>
          <cell r="E948">
            <v>17210890</v>
          </cell>
          <cell r="F948">
            <v>4668733</v>
          </cell>
          <cell r="G948">
            <v>45087.000347222223</v>
          </cell>
          <cell r="J948" t="str">
            <v>Do Thi Bich Lieu</v>
          </cell>
          <cell r="M948" t="str">
            <v>No</v>
          </cell>
          <cell r="O948" t="str">
            <v>07/Đã thanh toán 10/2023</v>
          </cell>
        </row>
        <row r="949">
          <cell r="D949">
            <v>34519</v>
          </cell>
          <cell r="E949">
            <v>17212893</v>
          </cell>
          <cell r="F949">
            <v>3664914</v>
          </cell>
          <cell r="G949">
            <v>45087.000347222223</v>
          </cell>
          <cell r="J949" t="str">
            <v>Do Thi Bich Lieu</v>
          </cell>
          <cell r="M949" t="str">
            <v>No</v>
          </cell>
          <cell r="O949" t="str">
            <v>07/Đã thanh toán 24/2023</v>
          </cell>
        </row>
        <row r="950">
          <cell r="D950">
            <v>34521</v>
          </cell>
          <cell r="E950">
            <v>16445288</v>
          </cell>
          <cell r="F950">
            <v>1891489</v>
          </cell>
          <cell r="G950">
            <v>45087.000347222223</v>
          </cell>
          <cell r="J950" t="str">
            <v>Do Thi Bich Lieu</v>
          </cell>
          <cell r="M950" t="str">
            <v>No</v>
          </cell>
          <cell r="O950" t="str">
            <v>07/Đã thanh toán 24/2023</v>
          </cell>
        </row>
        <row r="951">
          <cell r="D951">
            <v>39085</v>
          </cell>
          <cell r="E951">
            <v>16455405</v>
          </cell>
          <cell r="F951">
            <v>2226532</v>
          </cell>
          <cell r="G951">
            <v>45107.000347222223</v>
          </cell>
          <cell r="J951" t="str">
            <v>Do Thi Bich Lieu</v>
          </cell>
          <cell r="M951" t="str">
            <v>No</v>
          </cell>
          <cell r="O951" t="str">
            <v>08/Đã thanh toán 10/2023</v>
          </cell>
        </row>
        <row r="952">
          <cell r="D952">
            <v>39442</v>
          </cell>
          <cell r="E952">
            <v>16456573</v>
          </cell>
          <cell r="F952">
            <v>1586110</v>
          </cell>
          <cell r="G952">
            <v>45111.000347222223</v>
          </cell>
          <cell r="J952" t="str">
            <v>Do Thi Bich Lieu</v>
          </cell>
          <cell r="M952" t="str">
            <v>No</v>
          </cell>
          <cell r="O952" t="str">
            <v>08/Đã thanh toán 24/2023</v>
          </cell>
        </row>
        <row r="953">
          <cell r="D953">
            <v>39441</v>
          </cell>
          <cell r="E953">
            <v>17225309</v>
          </cell>
          <cell r="F953">
            <v>2823298</v>
          </cell>
          <cell r="G953">
            <v>45111.000347222223</v>
          </cell>
          <cell r="J953" t="str">
            <v>Do Thi Bich Lieu</v>
          </cell>
          <cell r="M953" t="str">
            <v>No</v>
          </cell>
          <cell r="O953" t="str">
            <v>08/Đã thanh toán 10/2023</v>
          </cell>
        </row>
        <row r="954">
          <cell r="D954">
            <v>40818</v>
          </cell>
          <cell r="E954">
            <v>16458624</v>
          </cell>
          <cell r="F954">
            <v>4372099</v>
          </cell>
          <cell r="G954">
            <v>45115.000347222223</v>
          </cell>
          <cell r="J954" t="str">
            <v>Do Thi Bich Lieu</v>
          </cell>
          <cell r="M954" t="str">
            <v>No</v>
          </cell>
          <cell r="O954" t="str">
            <v>08/Đã thanh toán 24/2023</v>
          </cell>
        </row>
        <row r="955">
          <cell r="D955">
            <v>40823</v>
          </cell>
          <cell r="E955">
            <v>25362602</v>
          </cell>
          <cell r="F955">
            <v>4584902</v>
          </cell>
          <cell r="G955">
            <v>45115.000347222223</v>
          </cell>
          <cell r="J955" t="str">
            <v>Do Thi Bich Lieu</v>
          </cell>
          <cell r="M955" t="str">
            <v>No</v>
          </cell>
          <cell r="O955" t="str">
            <v>09/Đã thanh toán 11/2023</v>
          </cell>
        </row>
        <row r="956">
          <cell r="D956">
            <v>40829</v>
          </cell>
          <cell r="E956">
            <v>16457647</v>
          </cell>
          <cell r="F956">
            <v>3443207</v>
          </cell>
          <cell r="G956">
            <v>45115.000347222223</v>
          </cell>
          <cell r="J956" t="str">
            <v>Do Thi Bich Lieu</v>
          </cell>
          <cell r="M956" t="str">
            <v>No</v>
          </cell>
          <cell r="O956" t="str">
            <v>08/Đã thanh toán 24/2023</v>
          </cell>
        </row>
        <row r="957">
          <cell r="D957">
            <v>40819</v>
          </cell>
          <cell r="E957">
            <v>16457349</v>
          </cell>
          <cell r="F957">
            <v>1199426</v>
          </cell>
          <cell r="G957">
            <v>45115.000347222223</v>
          </cell>
          <cell r="J957" t="str">
            <v>Do Thi Bich Lieu</v>
          </cell>
          <cell r="M957" t="str">
            <v>No</v>
          </cell>
          <cell r="O957" t="str">
            <v>08/Đã thanh toán 24/2023</v>
          </cell>
        </row>
        <row r="958">
          <cell r="D958">
            <v>40822</v>
          </cell>
          <cell r="E958">
            <v>24333430</v>
          </cell>
          <cell r="F958">
            <v>550741</v>
          </cell>
          <cell r="G958">
            <v>45115.000347222223</v>
          </cell>
          <cell r="J958" t="str">
            <v>Do Thi Bich Lieu</v>
          </cell>
          <cell r="M958" t="str">
            <v>No</v>
          </cell>
          <cell r="O958" t="str">
            <v>08/Đã thanh toán 24/2023</v>
          </cell>
        </row>
        <row r="959">
          <cell r="D959">
            <v>40828</v>
          </cell>
          <cell r="E959">
            <v>16458164</v>
          </cell>
          <cell r="F959">
            <v>5571526</v>
          </cell>
          <cell r="G959">
            <v>45115.000347222223</v>
          </cell>
          <cell r="J959" t="str">
            <v>Do Thi Bich Lieu</v>
          </cell>
          <cell r="M959" t="str">
            <v>No</v>
          </cell>
          <cell r="O959" t="str">
            <v>08/Đã thanh toán 24/2023</v>
          </cell>
        </row>
        <row r="960">
          <cell r="D960">
            <v>41099</v>
          </cell>
          <cell r="E960">
            <v>16460007</v>
          </cell>
          <cell r="F960">
            <v>6558149</v>
          </cell>
          <cell r="G960">
            <v>45119.000347222223</v>
          </cell>
          <cell r="J960" t="str">
            <v>Do Thi Bich Lieu</v>
          </cell>
          <cell r="M960" t="str">
            <v>No</v>
          </cell>
          <cell r="O960" t="str">
            <v>08/Đã thanh toán 24/2023</v>
          </cell>
        </row>
        <row r="961">
          <cell r="D961">
            <v>41098</v>
          </cell>
          <cell r="E961">
            <v>16459352</v>
          </cell>
          <cell r="F961">
            <v>5114848</v>
          </cell>
          <cell r="G961">
            <v>45119.000347222223</v>
          </cell>
          <cell r="J961" t="str">
            <v>Do Thi Bich Lieu</v>
          </cell>
          <cell r="M961" t="str">
            <v>No</v>
          </cell>
          <cell r="O961" t="str">
            <v>08/Đã thanh toán 24/2023</v>
          </cell>
        </row>
        <row r="962">
          <cell r="D962">
            <v>42160</v>
          </cell>
          <cell r="E962">
            <v>16460554</v>
          </cell>
          <cell r="F962">
            <v>1199426</v>
          </cell>
          <cell r="G962">
            <v>45121.000347222223</v>
          </cell>
          <cell r="J962" t="str">
            <v>Do Thi Bich Lieu</v>
          </cell>
          <cell r="M962" t="str">
            <v>No</v>
          </cell>
          <cell r="O962" t="str">
            <v>08/Đã thanh toán 24/2023</v>
          </cell>
        </row>
        <row r="963">
          <cell r="D963">
            <v>43801</v>
          </cell>
          <cell r="E963">
            <v>24337755</v>
          </cell>
          <cell r="F963">
            <v>2186050</v>
          </cell>
          <cell r="G963">
            <v>45129.000347222223</v>
          </cell>
          <cell r="J963" t="str">
            <v>Do Thi Bich Lieu</v>
          </cell>
          <cell r="M963" t="str">
            <v>No</v>
          </cell>
          <cell r="O963" t="str">
            <v>09/Đã thanh toán 11/2023</v>
          </cell>
        </row>
        <row r="964">
          <cell r="D964">
            <v>43808</v>
          </cell>
          <cell r="E964">
            <v>16463285</v>
          </cell>
          <cell r="F964">
            <v>2320310</v>
          </cell>
          <cell r="G964">
            <v>45129.000347222223</v>
          </cell>
          <cell r="J964" t="str">
            <v>Do Thi Bich Lieu</v>
          </cell>
          <cell r="M964" t="str">
            <v>No</v>
          </cell>
          <cell r="O964" t="str">
            <v>09/Đã thanh toán 11/2023</v>
          </cell>
        </row>
        <row r="965">
          <cell r="D965">
            <v>45306</v>
          </cell>
          <cell r="E965">
            <v>14135709</v>
          </cell>
          <cell r="F965">
            <v>3994807</v>
          </cell>
          <cell r="G965">
            <v>45136.000347222223</v>
          </cell>
          <cell r="J965" t="str">
            <v>Do Thi Bich Lieu</v>
          </cell>
          <cell r="M965" t="str">
            <v>No</v>
          </cell>
          <cell r="O965" t="str">
            <v>08/Đã thanh toán 24/2023</v>
          </cell>
        </row>
        <row r="966">
          <cell r="D966">
            <v>45290</v>
          </cell>
          <cell r="E966">
            <v>28362022</v>
          </cell>
          <cell r="F966">
            <v>706979</v>
          </cell>
          <cell r="G966">
            <v>45136.000347222223</v>
          </cell>
          <cell r="J966" t="str">
            <v>Do Thi Bich Lieu</v>
          </cell>
          <cell r="M966" t="str">
            <v>No</v>
          </cell>
          <cell r="O966" t="str">
            <v>09/Đã thanh toán 11/2023</v>
          </cell>
        </row>
        <row r="967">
          <cell r="D967">
            <v>45277</v>
          </cell>
          <cell r="E967">
            <v>14134518</v>
          </cell>
          <cell r="F967">
            <v>1835136</v>
          </cell>
          <cell r="G967">
            <v>45136.000347222223</v>
          </cell>
          <cell r="J967" t="str">
            <v>Do Thi Bich Lieu</v>
          </cell>
          <cell r="M967" t="str">
            <v>No</v>
          </cell>
          <cell r="O967" t="str">
            <v>08/Đã thanh toán 24/2023</v>
          </cell>
        </row>
        <row r="968">
          <cell r="D968">
            <v>45281</v>
          </cell>
          <cell r="E968">
            <v>14134538</v>
          </cell>
          <cell r="F968">
            <v>108395</v>
          </cell>
          <cell r="G968">
            <v>45136.000347222223</v>
          </cell>
          <cell r="J968" t="str">
            <v>Do Thi Bich Lieu</v>
          </cell>
          <cell r="M968" t="str">
            <v>No</v>
          </cell>
          <cell r="O968" t="str">
            <v>08/Đã thanh toán 24/2023</v>
          </cell>
        </row>
        <row r="969">
          <cell r="D969">
            <v>45276</v>
          </cell>
          <cell r="E969">
            <v>26425269</v>
          </cell>
          <cell r="F969">
            <v>1835136</v>
          </cell>
          <cell r="G969">
            <v>45136.000347222223</v>
          </cell>
          <cell r="J969" t="str">
            <v>Do Thi Bich Lieu</v>
          </cell>
          <cell r="M969" t="str">
            <v>No</v>
          </cell>
          <cell r="O969" t="str">
            <v>08/Đã thanh toán 24/2023</v>
          </cell>
        </row>
        <row r="970">
          <cell r="D970">
            <v>45296</v>
          </cell>
          <cell r="E970">
            <v>16465998</v>
          </cell>
          <cell r="F970">
            <v>5358269</v>
          </cell>
          <cell r="G970">
            <v>45136.000347222223</v>
          </cell>
          <cell r="J970" t="str">
            <v>Do Thi Bich Lieu</v>
          </cell>
          <cell r="M970" t="str">
            <v>No</v>
          </cell>
          <cell r="O970" t="str">
            <v>09/Đã thanh toán 11/2023</v>
          </cell>
        </row>
        <row r="971">
          <cell r="D971">
            <v>45294</v>
          </cell>
          <cell r="E971">
            <v>22374430</v>
          </cell>
          <cell r="F971">
            <v>2186050</v>
          </cell>
          <cell r="G971">
            <v>45136.000347222223</v>
          </cell>
          <cell r="J971" t="str">
            <v>Do Thi Bich Lieu</v>
          </cell>
          <cell r="M971" t="str">
            <v>No</v>
          </cell>
          <cell r="O971" t="str">
            <v>09/Đã thanh toán 11/2023</v>
          </cell>
        </row>
        <row r="972">
          <cell r="D972">
            <v>45289</v>
          </cell>
          <cell r="E972">
            <v>15148931</v>
          </cell>
          <cell r="F972">
            <v>4043147</v>
          </cell>
          <cell r="G972">
            <v>45136.000347222223</v>
          </cell>
          <cell r="J972" t="str">
            <v>Do Thi Bich Lieu</v>
          </cell>
          <cell r="M972" t="str">
            <v>No</v>
          </cell>
          <cell r="O972" t="str">
            <v>09/Đã thanh toán 11/2023</v>
          </cell>
        </row>
        <row r="973">
          <cell r="D973">
            <v>45287</v>
          </cell>
          <cell r="E973">
            <v>25370124</v>
          </cell>
          <cell r="F973">
            <v>5958209</v>
          </cell>
          <cell r="G973">
            <v>45136.000347222223</v>
          </cell>
          <cell r="J973" t="str">
            <v>Do Thi Bich Lieu</v>
          </cell>
          <cell r="M973" t="str">
            <v>No</v>
          </cell>
          <cell r="O973" t="str">
            <v>09/Đã thanh toán 11/2023</v>
          </cell>
        </row>
        <row r="974">
          <cell r="D974">
            <v>45280</v>
          </cell>
          <cell r="E974">
            <v>26427010</v>
          </cell>
          <cell r="F974">
            <v>5790917</v>
          </cell>
          <cell r="G974">
            <v>45136.000347222223</v>
          </cell>
          <cell r="J974" t="str">
            <v>Do Thi Bich Lieu</v>
          </cell>
          <cell r="M974" t="str">
            <v>No</v>
          </cell>
          <cell r="O974" t="str">
            <v>08/Đã thanh toán 24/2023</v>
          </cell>
        </row>
        <row r="975">
          <cell r="D975">
            <v>45297</v>
          </cell>
          <cell r="E975">
            <v>16465711</v>
          </cell>
          <cell r="F975">
            <v>1019509</v>
          </cell>
          <cell r="G975">
            <v>45136.000347222223</v>
          </cell>
          <cell r="J975" t="str">
            <v>Do Thi Bich Lieu</v>
          </cell>
          <cell r="M975" t="str">
            <v>No</v>
          </cell>
          <cell r="O975" t="str">
            <v>09/Đã thanh toán 11/2023</v>
          </cell>
        </row>
        <row r="976">
          <cell r="D976">
            <v>45278</v>
          </cell>
          <cell r="E976">
            <v>90340222</v>
          </cell>
          <cell r="F976">
            <v>2329312</v>
          </cell>
          <cell r="G976">
            <v>45136.000347222223</v>
          </cell>
          <cell r="J976" t="str">
            <v>Do Thi Bich Lieu</v>
          </cell>
          <cell r="M976" t="str">
            <v>No</v>
          </cell>
          <cell r="O976" t="str">
            <v>08/Đã thanh toán 24/2023</v>
          </cell>
        </row>
        <row r="977">
          <cell r="D977">
            <v>45275</v>
          </cell>
          <cell r="E977">
            <v>13288688</v>
          </cell>
          <cell r="F977">
            <v>1835136</v>
          </cell>
          <cell r="G977">
            <v>45136.000347222223</v>
          </cell>
          <cell r="J977" t="str">
            <v>Do Thi Bich Lieu</v>
          </cell>
          <cell r="M977" t="str">
            <v>No</v>
          </cell>
          <cell r="O977" t="str">
            <v>08/Đã thanh toán 24/2023</v>
          </cell>
        </row>
        <row r="978">
          <cell r="D978">
            <v>45305</v>
          </cell>
          <cell r="E978">
            <v>26425473</v>
          </cell>
          <cell r="F978">
            <v>2169208</v>
          </cell>
          <cell r="G978">
            <v>45136.000347222223</v>
          </cell>
          <cell r="J978" t="str">
            <v>Do Thi Bich Lieu</v>
          </cell>
          <cell r="M978" t="str">
            <v>No</v>
          </cell>
          <cell r="O978" t="str">
            <v>08/Đã thanh toán 24/2023</v>
          </cell>
        </row>
        <row r="979">
          <cell r="D979">
            <v>45293</v>
          </cell>
          <cell r="E979">
            <v>12190458</v>
          </cell>
          <cell r="F979">
            <v>3772159</v>
          </cell>
          <cell r="G979">
            <v>45136.000347222223</v>
          </cell>
          <cell r="J979" t="str">
            <v>Do Thi Bich Lieu</v>
          </cell>
          <cell r="M979" t="str">
            <v>No</v>
          </cell>
          <cell r="O979" t="str">
            <v>09/Đã thanh toán 11/2023</v>
          </cell>
        </row>
        <row r="980">
          <cell r="D980">
            <v>45286</v>
          </cell>
          <cell r="E980">
            <v>19424382</v>
          </cell>
          <cell r="F980">
            <v>1157814</v>
          </cell>
          <cell r="G980">
            <v>45136.000347222223</v>
          </cell>
          <cell r="J980" t="str">
            <v>Do Thi Bich Lieu</v>
          </cell>
          <cell r="M980" t="str">
            <v>No</v>
          </cell>
          <cell r="O980" t="str">
            <v>09/Đã thanh toán 11/2023</v>
          </cell>
        </row>
        <row r="981">
          <cell r="D981">
            <v>45291</v>
          </cell>
          <cell r="E981">
            <v>11231757</v>
          </cell>
          <cell r="F981">
            <v>2015677</v>
          </cell>
          <cell r="G981">
            <v>45136.000347222223</v>
          </cell>
          <cell r="J981" t="str">
            <v>Do Thi Bich Lieu</v>
          </cell>
          <cell r="M981" t="str">
            <v>No</v>
          </cell>
          <cell r="O981" t="str">
            <v>09/Đã thanh toán 11/2023</v>
          </cell>
        </row>
        <row r="982">
          <cell r="D982">
            <v>45279</v>
          </cell>
          <cell r="E982">
            <v>90342294</v>
          </cell>
          <cell r="F982">
            <v>4650739</v>
          </cell>
          <cell r="G982">
            <v>45136.000347222223</v>
          </cell>
          <cell r="J982" t="str">
            <v>Do Thi Bich Lieu</v>
          </cell>
          <cell r="M982" t="str">
            <v>No</v>
          </cell>
          <cell r="O982" t="str">
            <v>08/Đã thanh toán 24/2023</v>
          </cell>
        </row>
        <row r="983">
          <cell r="D983">
            <v>45288</v>
          </cell>
          <cell r="E983">
            <v>15148833</v>
          </cell>
          <cell r="F983">
            <v>2039018</v>
          </cell>
          <cell r="G983">
            <v>45136.000347222223</v>
          </cell>
          <cell r="J983" t="str">
            <v>Do Thi Bich Lieu</v>
          </cell>
          <cell r="M983" t="str">
            <v>No</v>
          </cell>
          <cell r="O983" t="str">
            <v>09/Đã thanh toán 11/2023</v>
          </cell>
        </row>
        <row r="984">
          <cell r="D984">
            <v>45298</v>
          </cell>
          <cell r="E984">
            <v>27362217</v>
          </cell>
          <cell r="F984">
            <v>1064043</v>
          </cell>
          <cell r="G984">
            <v>45136.000347222223</v>
          </cell>
          <cell r="J984" t="str">
            <v>Do Thi Bich Lieu</v>
          </cell>
          <cell r="M984" t="str">
            <v>No</v>
          </cell>
          <cell r="O984" t="str">
            <v>09/Đã thanh toán 11/2023</v>
          </cell>
        </row>
        <row r="985">
          <cell r="D985">
            <v>45292</v>
          </cell>
          <cell r="E985">
            <v>12190188</v>
          </cell>
          <cell r="F985">
            <v>5097546</v>
          </cell>
          <cell r="G985">
            <v>45136.000347222223</v>
          </cell>
          <cell r="J985" t="str">
            <v>Do Thi Bich Lieu</v>
          </cell>
          <cell r="M985" t="str">
            <v>No</v>
          </cell>
          <cell r="O985" t="str">
            <v>09/Đã thanh toán 11/2023</v>
          </cell>
        </row>
        <row r="986">
          <cell r="D986">
            <v>45295</v>
          </cell>
          <cell r="E986">
            <v>20400079</v>
          </cell>
          <cell r="F986">
            <v>1019509</v>
          </cell>
          <cell r="G986">
            <v>45136.000347222223</v>
          </cell>
          <cell r="J986" t="str">
            <v>Do Thi Bich Lieu</v>
          </cell>
          <cell r="M986" t="str">
            <v>No</v>
          </cell>
          <cell r="O986" t="str">
            <v>09/Đã thanh toán 11/2023</v>
          </cell>
        </row>
        <row r="987">
          <cell r="D987">
            <v>46806</v>
          </cell>
          <cell r="E987">
            <v>24342518</v>
          </cell>
          <cell r="F987">
            <v>1619195</v>
          </cell>
          <cell r="G987">
            <v>45143.000347222223</v>
          </cell>
          <cell r="J987" t="str">
            <v>Do Thi Bich Lieu</v>
          </cell>
          <cell r="M987" t="str">
            <v>No</v>
          </cell>
          <cell r="O987" t="str">
            <v>09/Đã thanh toán 25/2023</v>
          </cell>
        </row>
        <row r="988">
          <cell r="D988">
            <v>46803</v>
          </cell>
          <cell r="E988">
            <v>28365320</v>
          </cell>
          <cell r="F988">
            <v>1019509</v>
          </cell>
          <cell r="G988">
            <v>45143.000347222223</v>
          </cell>
          <cell r="J988" t="str">
            <v>Do Thi Bich Lieu</v>
          </cell>
          <cell r="M988" t="str">
            <v>No</v>
          </cell>
          <cell r="O988" t="str">
            <v>09/Đã thanh toán 11/2023</v>
          </cell>
        </row>
        <row r="989">
          <cell r="D989">
            <v>46804</v>
          </cell>
          <cell r="E989">
            <v>28364869</v>
          </cell>
          <cell r="F989">
            <v>1019509</v>
          </cell>
          <cell r="G989">
            <v>45143.000347222223</v>
          </cell>
          <cell r="J989" t="str">
            <v>Do Thi Bich Lieu</v>
          </cell>
          <cell r="M989" t="str">
            <v>No</v>
          </cell>
          <cell r="O989" t="str">
            <v>09/Đã thanh toán 11/2023</v>
          </cell>
        </row>
        <row r="990">
          <cell r="D990">
            <v>46811</v>
          </cell>
          <cell r="E990">
            <v>16468536</v>
          </cell>
          <cell r="F990">
            <v>1019509</v>
          </cell>
          <cell r="G990">
            <v>45143.000347222223</v>
          </cell>
          <cell r="J990" t="str">
            <v>Do Thi Bich Lieu</v>
          </cell>
          <cell r="M990" t="str">
            <v>No</v>
          </cell>
          <cell r="O990" t="str">
            <v>09/Đã thanh toán 25/2023</v>
          </cell>
        </row>
        <row r="991">
          <cell r="D991">
            <v>34523</v>
          </cell>
          <cell r="E991">
            <v>12168857</v>
          </cell>
          <cell r="F991">
            <v>4655974</v>
          </cell>
          <cell r="G991">
            <v>45087.000347222223</v>
          </cell>
          <cell r="J991" t="str">
            <v>Do Thi Bich Lieu</v>
          </cell>
          <cell r="M991" t="str">
            <v>No</v>
          </cell>
          <cell r="O991" t="str">
            <v>07/Đã thanh toán 24/2023</v>
          </cell>
        </row>
        <row r="992">
          <cell r="D992">
            <v>34558</v>
          </cell>
          <cell r="E992">
            <v>10251273</v>
          </cell>
          <cell r="F992">
            <v>2167495</v>
          </cell>
          <cell r="G992">
            <v>45087.000347222223</v>
          </cell>
          <cell r="J992" t="str">
            <v>Do Thi Bich Lieu</v>
          </cell>
          <cell r="M992" t="str">
            <v>No</v>
          </cell>
          <cell r="O992" t="str">
            <v>07/Đã thanh toán 24/2023</v>
          </cell>
        </row>
        <row r="993">
          <cell r="D993">
            <v>39088</v>
          </cell>
          <cell r="E993">
            <v>24331152</v>
          </cell>
          <cell r="F993">
            <v>2112294</v>
          </cell>
          <cell r="G993">
            <v>45107.000347222223</v>
          </cell>
          <cell r="J993" t="str">
            <v>Do Thi Bich Lieu</v>
          </cell>
          <cell r="M993" t="str">
            <v>No</v>
          </cell>
          <cell r="O993" t="str">
            <v>08/Đã thanh toán 10/2023</v>
          </cell>
        </row>
        <row r="994">
          <cell r="D994">
            <v>41097</v>
          </cell>
          <cell r="E994">
            <v>16459244</v>
          </cell>
          <cell r="F994">
            <v>4372099</v>
          </cell>
          <cell r="G994">
            <v>45119.000347222223</v>
          </cell>
          <cell r="J994" t="str">
            <v>Do Thi Bich Lieu</v>
          </cell>
          <cell r="M994" t="str">
            <v>No</v>
          </cell>
          <cell r="O994" t="str">
            <v>08/Đã thanh toán 24/2023</v>
          </cell>
        </row>
        <row r="995">
          <cell r="D995">
            <v>41101</v>
          </cell>
          <cell r="E995">
            <v>21243731</v>
          </cell>
          <cell r="F995">
            <v>1586110</v>
          </cell>
          <cell r="G995">
            <v>45119.000347222223</v>
          </cell>
          <cell r="J995" t="str">
            <v>Do Thi Bich Lieu</v>
          </cell>
          <cell r="M995" t="str">
            <v>No</v>
          </cell>
          <cell r="O995" t="str">
            <v>08/Đã thanh toán 24/2023</v>
          </cell>
        </row>
        <row r="996">
          <cell r="D996">
            <v>57730</v>
          </cell>
          <cell r="E996">
            <v>14064562</v>
          </cell>
          <cell r="F996">
            <v>2570400</v>
          </cell>
          <cell r="G996">
            <v>44926.000347222223</v>
          </cell>
          <cell r="J996" t="str">
            <v>Do Thi Bich Lieu</v>
          </cell>
          <cell r="M996" t="str">
            <v>No</v>
          </cell>
          <cell r="O996" t="str">
            <v>Chúng tôi đang xử lý hóa đơn, vui lòng liên hệ Do Thi Bich Lieu</v>
          </cell>
        </row>
        <row r="997">
          <cell r="D997">
            <v>10499</v>
          </cell>
          <cell r="E997">
            <v>14080816</v>
          </cell>
          <cell r="F997">
            <v>5074636</v>
          </cell>
          <cell r="G997">
            <v>44987.000347222223</v>
          </cell>
          <cell r="J997" t="str">
            <v>Do Thi Bich Lieu</v>
          </cell>
          <cell r="M997" t="str">
            <v>No</v>
          </cell>
          <cell r="O997" t="str">
            <v>Chúng tôi đang xử lý hóa đơn, vui lòng liên hệ Do Thi Bich Lieu</v>
          </cell>
        </row>
        <row r="998">
          <cell r="D998">
            <v>14857</v>
          </cell>
          <cell r="E998">
            <v>14085720</v>
          </cell>
          <cell r="F998">
            <v>122164</v>
          </cell>
          <cell r="G998">
            <v>45001.000347222223</v>
          </cell>
          <cell r="J998" t="str">
            <v>Do Thi Bich Lieu</v>
          </cell>
          <cell r="M998" t="str">
            <v>No</v>
          </cell>
          <cell r="O998" t="str">
            <v>Chúng tôi đang xử lý hóa đơn, vui lòng liên hệ Do Thi Bich Lieu</v>
          </cell>
        </row>
        <row r="999">
          <cell r="D999">
            <v>15720</v>
          </cell>
          <cell r="E999">
            <v>20293537</v>
          </cell>
          <cell r="F999">
            <v>2619452</v>
          </cell>
          <cell r="G999">
            <v>45003.000347222223</v>
          </cell>
          <cell r="J999" t="str">
            <v>Do Thi Bich Lieu</v>
          </cell>
          <cell r="M999" t="str">
            <v>No</v>
          </cell>
          <cell r="O999" t="str">
            <v>Chúng tôi đang xử lý hóa đơn, vui lòng liên hệ Do Thi Bich Lieu</v>
          </cell>
        </row>
        <row r="1000">
          <cell r="D1000">
            <v>15717</v>
          </cell>
          <cell r="E1000">
            <v>25269261</v>
          </cell>
          <cell r="F1000">
            <v>2719277</v>
          </cell>
          <cell r="G1000">
            <v>45003.000347222223</v>
          </cell>
          <cell r="J1000" t="str">
            <v>Do Thi Bich Lieu</v>
          </cell>
          <cell r="M1000" t="str">
            <v>No</v>
          </cell>
          <cell r="O1000" t="str">
            <v>Chúng tôi đang xử lý hóa đơn, vui lòng liên hệ Do Thi Bich Lieu</v>
          </cell>
        </row>
        <row r="1001">
          <cell r="D1001">
            <v>15716</v>
          </cell>
          <cell r="E1001">
            <v>28256017</v>
          </cell>
          <cell r="F1001">
            <v>11608834</v>
          </cell>
          <cell r="G1001">
            <v>45003.000347222223</v>
          </cell>
          <cell r="J1001" t="str">
            <v>Do Thi Bich Lieu</v>
          </cell>
          <cell r="M1001" t="str">
            <v>No</v>
          </cell>
          <cell r="O1001" t="str">
            <v>Chúng tôi đang xử lý hóa đơn, vui lòng liên hệ Do Thi Bich Lieu</v>
          </cell>
        </row>
        <row r="1002">
          <cell r="D1002">
            <v>16743</v>
          </cell>
          <cell r="E1002">
            <v>14088540</v>
          </cell>
          <cell r="F1002">
            <v>5036672</v>
          </cell>
          <cell r="G1002">
            <v>45008.000347222223</v>
          </cell>
          <cell r="J1002" t="str">
            <v>Do Thi Bich Lieu</v>
          </cell>
          <cell r="M1002" t="str">
            <v>No</v>
          </cell>
          <cell r="O1002" t="str">
            <v>Chúng tôi đang xử lý hóa đơn, vui lòng liên hệ Do Thi Bich Lieu</v>
          </cell>
        </row>
        <row r="1003">
          <cell r="D1003">
            <v>25248</v>
          </cell>
          <cell r="E1003">
            <v>22343251</v>
          </cell>
          <cell r="F1003">
            <v>1221638</v>
          </cell>
          <cell r="G1003">
            <v>45044.000347222223</v>
          </cell>
          <cell r="J1003" t="str">
            <v>Do Thi Bich Lieu</v>
          </cell>
          <cell r="M1003" t="str">
            <v>No</v>
          </cell>
          <cell r="O1003" t="str">
            <v>Chúng tôi đang xử lý hóa đơn, vui lòng liên hệ Do Thi Bich Lieu</v>
          </cell>
        </row>
        <row r="1004">
          <cell r="D1004">
            <v>13165</v>
          </cell>
          <cell r="E1004">
            <v>16407983</v>
          </cell>
          <cell r="F1004">
            <v>2400893</v>
          </cell>
          <cell r="G1004">
            <v>44994.000347222223</v>
          </cell>
          <cell r="J1004" t="str">
            <v>Do Thi Bich Lieu</v>
          </cell>
          <cell r="M1004" t="str">
            <v>No</v>
          </cell>
          <cell r="O1004" t="str">
            <v>06/Đã thanh toán 26/2023</v>
          </cell>
        </row>
        <row r="1005">
          <cell r="D1005">
            <v>25879</v>
          </cell>
          <cell r="E1005">
            <v>13109905</v>
          </cell>
          <cell r="F1005">
            <v>8242430</v>
          </cell>
          <cell r="G1005">
            <v>44758.000347222223</v>
          </cell>
          <cell r="J1005" t="str">
            <v>Do Thi Bich Lieu</v>
          </cell>
          <cell r="M1005" t="str">
            <v>No</v>
          </cell>
          <cell r="O1005" t="str">
            <v>Chúng tôi đang xử lý hóa đơn, vui lòng liên hệ Do Thi Bich Lieu</v>
          </cell>
        </row>
        <row r="1006">
          <cell r="D1006">
            <v>56277</v>
          </cell>
          <cell r="E1006">
            <v>15069804</v>
          </cell>
          <cell r="F1006">
            <v>196020</v>
          </cell>
          <cell r="G1006">
            <v>44916.000347222223</v>
          </cell>
          <cell r="J1006" t="str">
            <v>Do Thi Bich Lieu</v>
          </cell>
          <cell r="M1006" t="str">
            <v>No</v>
          </cell>
          <cell r="O1006" t="str">
            <v>Chúng tôi đang xử lý hóa đơn, vui lòng liên hệ Do Thi Bich Lieu</v>
          </cell>
        </row>
        <row r="1007">
          <cell r="D1007">
            <v>56991</v>
          </cell>
          <cell r="E1007">
            <v>12100509</v>
          </cell>
          <cell r="F1007">
            <v>882090</v>
          </cell>
          <cell r="G1007">
            <v>44922.000347222223</v>
          </cell>
          <cell r="J1007" t="str">
            <v>Do Thi Bich Lieu</v>
          </cell>
          <cell r="M1007" t="str">
            <v>No</v>
          </cell>
          <cell r="O1007" t="str">
            <v>Chúng tôi đang xử lý hóa đơn, vui lòng liên hệ Do Thi Bich Lieu</v>
          </cell>
        </row>
        <row r="1008">
          <cell r="D1008">
            <v>57169</v>
          </cell>
          <cell r="E1008">
            <v>18115377</v>
          </cell>
          <cell r="F1008">
            <v>980100</v>
          </cell>
          <cell r="G1008">
            <v>44924.000347222223</v>
          </cell>
          <cell r="J1008" t="str">
            <v>Do Thi Bich Lieu</v>
          </cell>
          <cell r="M1008" t="str">
            <v>No</v>
          </cell>
          <cell r="O1008" t="str">
            <v>Chúng tôi đang xử lý hóa đơn, vui lòng liên hệ Do Thi Bich Lieu</v>
          </cell>
        </row>
        <row r="1009">
          <cell r="D1009">
            <v>57873</v>
          </cell>
          <cell r="E1009">
            <v>14066526</v>
          </cell>
          <cell r="F1009">
            <v>3598279</v>
          </cell>
          <cell r="G1009">
            <v>44926.000347222223</v>
          </cell>
          <cell r="J1009" t="str">
            <v>Do Thi Bich Lieu</v>
          </cell>
          <cell r="M1009" t="str">
            <v>No</v>
          </cell>
          <cell r="O1009" t="str">
            <v>Chúng tôi đang xử lý hóa đơn, vui lòng liên hệ Do Thi Bich Lieu</v>
          </cell>
        </row>
        <row r="1010">
          <cell r="D1010">
            <v>13715</v>
          </cell>
          <cell r="E1010">
            <v>28276097</v>
          </cell>
          <cell r="F1010">
            <v>-1199426</v>
          </cell>
          <cell r="G1010">
            <v>45000.000347222223</v>
          </cell>
          <cell r="J1010" t="str">
            <v>Do Thi Bich Lieu</v>
          </cell>
          <cell r="M1010" t="str">
            <v>No</v>
          </cell>
          <cell r="O1010" t="str">
            <v>Chúng tôi đang xử lý hóa đơn, vui lòng liên hệ Do Thi Bich Lieu</v>
          </cell>
        </row>
        <row r="1011">
          <cell r="D1011">
            <v>31445</v>
          </cell>
          <cell r="E1011">
            <v>16440980</v>
          </cell>
          <cell r="F1011">
            <v>1615482</v>
          </cell>
          <cell r="G1011">
            <v>45073.000347222223</v>
          </cell>
          <cell r="J1011" t="str">
            <v>Do Thi Bich Lieu</v>
          </cell>
          <cell r="M1011" t="str">
            <v>No</v>
          </cell>
          <cell r="O1011" t="str">
            <v>Chúng tôi đang xử lý hóa đơn, vui lòng liên hệ Do Thi Bich Lieu</v>
          </cell>
        </row>
        <row r="1012">
          <cell r="D1012">
            <v>1376</v>
          </cell>
          <cell r="E1012">
            <v>17154727</v>
          </cell>
          <cell r="F1012">
            <v>6936193</v>
          </cell>
          <cell r="G1012">
            <v>44938.000347222223</v>
          </cell>
          <cell r="J1012" t="str">
            <v>Do Thi Bich Lieu</v>
          </cell>
          <cell r="M1012" t="str">
            <v>No</v>
          </cell>
          <cell r="O1012" t="str">
            <v>Chúng tôi đang xử lý hóa đơn, vui lòng liên hệ Do Thi Bich Lieu</v>
          </cell>
        </row>
        <row r="1013">
          <cell r="D1013">
            <v>1477</v>
          </cell>
          <cell r="E1013">
            <v>28298123</v>
          </cell>
          <cell r="F1013">
            <v>9484132</v>
          </cell>
          <cell r="G1013">
            <v>44939.000347222223</v>
          </cell>
          <cell r="J1013" t="str">
            <v>Do Thi Bich Lieu</v>
          </cell>
          <cell r="M1013" t="str">
            <v>No</v>
          </cell>
          <cell r="O1013" t="str">
            <v>Chúng tôi đang xử lý hóa đơn, vui lòng liên hệ Do Thi Bich Lieu</v>
          </cell>
        </row>
        <row r="1014">
          <cell r="D1014">
            <v>2116</v>
          </cell>
          <cell r="E1014">
            <v>16391225</v>
          </cell>
          <cell r="F1014">
            <v>6094770</v>
          </cell>
          <cell r="G1014">
            <v>44957.000347222223</v>
          </cell>
          <cell r="J1014" t="str">
            <v>Do Thi Bich Lieu</v>
          </cell>
          <cell r="M1014" t="str">
            <v>No</v>
          </cell>
          <cell r="O1014" t="str">
            <v>Chúng tôi đang xử lý hóa đơn, vui lòng liên hệ Do Thi Bich Lieu</v>
          </cell>
        </row>
        <row r="1015">
          <cell r="D1015">
            <v>2127</v>
          </cell>
          <cell r="E1015">
            <v>11153889</v>
          </cell>
          <cell r="F1015">
            <v>11166133</v>
          </cell>
          <cell r="G1015">
            <v>44957.000347222223</v>
          </cell>
          <cell r="J1015" t="str">
            <v>Do Thi Bich Lieu</v>
          </cell>
          <cell r="M1015" t="str">
            <v>No</v>
          </cell>
          <cell r="O1015" t="str">
            <v>Chúng tôi đang xử lý hóa đơn, vui lòng liên hệ Do Thi Bich Lieu</v>
          </cell>
        </row>
        <row r="1016">
          <cell r="D1016">
            <v>6277</v>
          </cell>
          <cell r="E1016">
            <v>26363583</v>
          </cell>
          <cell r="F1016">
            <v>2880284</v>
          </cell>
          <cell r="G1016">
            <v>44973.000347222223</v>
          </cell>
          <cell r="J1016" t="str">
            <v>Do Thi Bich Lieu</v>
          </cell>
          <cell r="M1016" t="str">
            <v>No</v>
          </cell>
          <cell r="O1016" t="str">
            <v>Chúng tôi đang xử lý hóa đơn, vui lòng liên hệ Do Thi Bich Lieu</v>
          </cell>
        </row>
        <row r="1017">
          <cell r="D1017">
            <v>56990</v>
          </cell>
          <cell r="E1017">
            <v>10171704</v>
          </cell>
          <cell r="F1017">
            <v>23304240</v>
          </cell>
          <cell r="G1017">
            <v>44922.000347222223</v>
          </cell>
          <cell r="J1017" t="str">
            <v>Do Thi Bich Lieu</v>
          </cell>
          <cell r="M1017" t="str">
            <v>No</v>
          </cell>
          <cell r="O1017" t="str">
            <v>Chúng tôi đang xử lý hóa đơn, vui lòng liên hệ Do Thi Bich Lieu</v>
          </cell>
        </row>
        <row r="1018">
          <cell r="D1018">
            <v>641</v>
          </cell>
          <cell r="E1018">
            <v>16386568</v>
          </cell>
          <cell r="F1018">
            <v>1827216</v>
          </cell>
          <cell r="G1018">
            <v>44932.000347222223</v>
          </cell>
          <cell r="J1018" t="str">
            <v>Do Thi Bich Lieu</v>
          </cell>
          <cell r="M1018" t="str">
            <v>No</v>
          </cell>
          <cell r="O1018" t="str">
            <v>Chúng tôi đang xử lý hóa đơn, vui lòng liên hệ Do Thi Bich Lieu</v>
          </cell>
        </row>
        <row r="1019">
          <cell r="D1019">
            <v>832</v>
          </cell>
          <cell r="E1019">
            <v>17151843</v>
          </cell>
          <cell r="F1019">
            <v>26410406</v>
          </cell>
          <cell r="G1019">
            <v>44933.000347222223</v>
          </cell>
          <cell r="J1019" t="str">
            <v>Do Thi Bich Lieu</v>
          </cell>
          <cell r="M1019" t="str">
            <v>No</v>
          </cell>
          <cell r="O1019" t="str">
            <v>Chúng tôi đang xử lý hóa đơn, vui lòng liên hệ Do Thi Bich Lieu</v>
          </cell>
        </row>
        <row r="1020">
          <cell r="D1020">
            <v>1372</v>
          </cell>
          <cell r="E1020">
            <v>10176136</v>
          </cell>
          <cell r="F1020">
            <v>5280396</v>
          </cell>
          <cell r="G1020">
            <v>44938.000347222223</v>
          </cell>
          <cell r="J1020" t="str">
            <v>Do Thi Bich Lieu</v>
          </cell>
          <cell r="M1020" t="str">
            <v>No</v>
          </cell>
          <cell r="O1020" t="str">
            <v>Chúng tôi đang xử lý hóa đơn, vui lòng liên hệ Do Thi Bich Lieu</v>
          </cell>
        </row>
        <row r="1021">
          <cell r="D1021">
            <v>1375</v>
          </cell>
          <cell r="E1021">
            <v>10179448</v>
          </cell>
          <cell r="F1021">
            <v>12216380</v>
          </cell>
          <cell r="G1021">
            <v>44938.000347222223</v>
          </cell>
          <cell r="J1021" t="str">
            <v>Do Thi Bich Lieu</v>
          </cell>
          <cell r="M1021" t="str">
            <v>No</v>
          </cell>
          <cell r="O1021" t="str">
            <v>Chúng tôi đang xử lý hóa đơn, vui lòng liên hệ Do Thi Bich Lieu</v>
          </cell>
        </row>
        <row r="1022">
          <cell r="D1022">
            <v>1379</v>
          </cell>
          <cell r="E1022">
            <v>24280678</v>
          </cell>
          <cell r="F1022">
            <v>8581829</v>
          </cell>
          <cell r="G1022">
            <v>44938.000347222223</v>
          </cell>
          <cell r="J1022" t="str">
            <v>Do Thi Bich Lieu</v>
          </cell>
          <cell r="M1022" t="str">
            <v>No</v>
          </cell>
          <cell r="O1022" t="str">
            <v>Chúng tôi đang xử lý hóa đơn, vui lòng liên hệ Do Thi Bich Lieu</v>
          </cell>
        </row>
        <row r="1023">
          <cell r="D1023">
            <v>1373</v>
          </cell>
          <cell r="E1023">
            <v>50984121</v>
          </cell>
          <cell r="F1023">
            <v>13511344</v>
          </cell>
          <cell r="G1023">
            <v>44938.000347222223</v>
          </cell>
          <cell r="J1023" t="str">
            <v>Do Thi Bich Lieu</v>
          </cell>
          <cell r="M1023" t="str">
            <v>No</v>
          </cell>
          <cell r="O1023" t="str">
            <v>Chúng tôi đang xử lý hóa đơn, vui lòng liên hệ Do Thi Bich Lieu</v>
          </cell>
        </row>
        <row r="1024">
          <cell r="D1024">
            <v>1382</v>
          </cell>
          <cell r="E1024">
            <v>16389594</v>
          </cell>
          <cell r="F1024">
            <v>6108190</v>
          </cell>
          <cell r="G1024">
            <v>44938.000347222223</v>
          </cell>
          <cell r="J1024" t="str">
            <v>Do Thi Bich Lieu</v>
          </cell>
          <cell r="M1024" t="str">
            <v>No</v>
          </cell>
          <cell r="O1024" t="str">
            <v>Chúng tôi đang xử lý hóa đơn, vui lòng liên hệ Do Thi Bich Lieu</v>
          </cell>
        </row>
        <row r="1025">
          <cell r="D1025">
            <v>1370</v>
          </cell>
          <cell r="E1025">
            <v>19353021</v>
          </cell>
          <cell r="F1025">
            <v>1221638</v>
          </cell>
          <cell r="G1025">
            <v>44938.000347222223</v>
          </cell>
          <cell r="J1025" t="str">
            <v>Do Thi Bich Lieu</v>
          </cell>
          <cell r="M1025" t="str">
            <v>No</v>
          </cell>
          <cell r="O1025" t="str">
            <v>Chúng tôi đang xử lý hóa đơn, vui lòng liên hệ Do Thi Bich Lieu</v>
          </cell>
        </row>
        <row r="1026">
          <cell r="D1026">
            <v>1368</v>
          </cell>
          <cell r="E1026">
            <v>13204346</v>
          </cell>
          <cell r="F1026">
            <v>13589208</v>
          </cell>
          <cell r="G1026">
            <v>44938.000347222223</v>
          </cell>
          <cell r="J1026" t="str">
            <v>Do Thi Bich Lieu</v>
          </cell>
          <cell r="M1026" t="str">
            <v>No</v>
          </cell>
          <cell r="O1026" t="str">
            <v>Chúng tôi đang xử lý hóa đơn, vui lòng liên hệ Do Thi Bich Lieu</v>
          </cell>
        </row>
        <row r="1027">
          <cell r="D1027">
            <v>1374</v>
          </cell>
          <cell r="E1027">
            <v>10177524</v>
          </cell>
          <cell r="F1027">
            <v>5054124</v>
          </cell>
          <cell r="G1027">
            <v>44938.000347222223</v>
          </cell>
          <cell r="J1027" t="str">
            <v>Do Thi Bich Lieu</v>
          </cell>
          <cell r="M1027" t="str">
            <v>No</v>
          </cell>
          <cell r="O1027" t="str">
            <v>Chúng tôi đang xử lý hóa đơn, vui lòng liên hệ Do Thi Bich Lieu</v>
          </cell>
        </row>
        <row r="1028">
          <cell r="D1028">
            <v>1377</v>
          </cell>
          <cell r="E1028">
            <v>20335101</v>
          </cell>
          <cell r="F1028">
            <v>8672587</v>
          </cell>
          <cell r="G1028">
            <v>44938.000347222223</v>
          </cell>
          <cell r="J1028" t="str">
            <v>Do Thi Bich Lieu</v>
          </cell>
          <cell r="M1028" t="str">
            <v>No</v>
          </cell>
          <cell r="O1028" t="str">
            <v>Chúng tôi đang xử lý hóa đơn, vui lòng liên hệ Do Thi Bich Lieu</v>
          </cell>
        </row>
        <row r="1029">
          <cell r="D1029">
            <v>1378</v>
          </cell>
          <cell r="E1029">
            <v>22308735</v>
          </cell>
          <cell r="F1029">
            <v>19025138</v>
          </cell>
          <cell r="G1029">
            <v>44938.000347222223</v>
          </cell>
          <cell r="J1029" t="str">
            <v>Do Thi Bich Lieu</v>
          </cell>
          <cell r="M1029" t="str">
            <v>No</v>
          </cell>
          <cell r="O1029" t="str">
            <v>Chúng tôi đang xử lý hóa đơn, vui lòng liên hệ Do Thi Bich Lieu</v>
          </cell>
        </row>
        <row r="1030">
          <cell r="D1030">
            <v>1371</v>
          </cell>
          <cell r="E1030">
            <v>18118684</v>
          </cell>
          <cell r="F1030">
            <v>4216916</v>
          </cell>
          <cell r="G1030">
            <v>44938.000347222223</v>
          </cell>
          <cell r="J1030" t="str">
            <v>Do Thi Bich Lieu</v>
          </cell>
          <cell r="M1030" t="str">
            <v>No</v>
          </cell>
          <cell r="O1030" t="str">
            <v>Chúng tôi đang xử lý hóa đơn, vui lòng liên hệ Do Thi Bich Lieu</v>
          </cell>
        </row>
        <row r="1031">
          <cell r="D1031">
            <v>1482</v>
          </cell>
          <cell r="E1031">
            <v>15079249</v>
          </cell>
          <cell r="F1031">
            <v>11958606</v>
          </cell>
          <cell r="G1031">
            <v>44939.000347222223</v>
          </cell>
          <cell r="J1031" t="str">
            <v>Do Thi Bich Lieu</v>
          </cell>
          <cell r="M1031" t="str">
            <v>No</v>
          </cell>
          <cell r="O1031" t="str">
            <v>Chúng tôi đang xử lý hóa đơn, vui lòng liên hệ Do Thi Bich Lieu</v>
          </cell>
        </row>
        <row r="1032">
          <cell r="D1032">
            <v>1480</v>
          </cell>
          <cell r="E1032">
            <v>16391750</v>
          </cell>
          <cell r="F1032">
            <v>10859211</v>
          </cell>
          <cell r="G1032">
            <v>44939.000347222223</v>
          </cell>
          <cell r="J1032" t="str">
            <v>Do Thi Bich Lieu</v>
          </cell>
          <cell r="M1032" t="str">
            <v>No</v>
          </cell>
          <cell r="O1032" t="str">
            <v>Chúng tôi đang xử lý hóa đơn, vui lòng liên hệ Do Thi Bich Lieu</v>
          </cell>
        </row>
        <row r="1033">
          <cell r="D1033">
            <v>2133</v>
          </cell>
          <cell r="E1033">
            <v>13205002</v>
          </cell>
          <cell r="F1033">
            <v>1305424</v>
          </cell>
          <cell r="G1033">
            <v>44957.000347222223</v>
          </cell>
          <cell r="J1033" t="str">
            <v>Do Thi Bich Lieu</v>
          </cell>
          <cell r="M1033" t="str">
            <v>No</v>
          </cell>
          <cell r="O1033" t="str">
            <v>Chúng tôi đang xử lý hóa đơn, vui lòng liên hệ Do Thi Bich Lieu</v>
          </cell>
        </row>
        <row r="1034">
          <cell r="D1034">
            <v>2137</v>
          </cell>
          <cell r="E1034">
            <v>26359222</v>
          </cell>
          <cell r="F1034">
            <v>14355022</v>
          </cell>
          <cell r="G1034">
            <v>44957.000347222223</v>
          </cell>
          <cell r="J1034" t="str">
            <v>Do Thi Bich Lieu</v>
          </cell>
          <cell r="M1034" t="str">
            <v>No</v>
          </cell>
          <cell r="O1034" t="str">
            <v>Chúng tôi đang xử lý hóa đơn, vui lòng liên hệ Do Thi Bich Lieu</v>
          </cell>
        </row>
        <row r="1035">
          <cell r="D1035">
            <v>2136</v>
          </cell>
          <cell r="E1035">
            <v>14069880</v>
          </cell>
          <cell r="F1035">
            <v>12207721</v>
          </cell>
          <cell r="G1035">
            <v>44957.000347222223</v>
          </cell>
          <cell r="J1035" t="str">
            <v>Do Thi Bich Lieu</v>
          </cell>
          <cell r="M1035" t="str">
            <v>No</v>
          </cell>
          <cell r="O1035" t="str">
            <v>Chúng tôi đang xử lý hóa đơn, vui lòng liên hệ Do Thi Bich Lieu</v>
          </cell>
        </row>
        <row r="1036">
          <cell r="D1036">
            <v>2121</v>
          </cell>
          <cell r="E1036">
            <v>10183289</v>
          </cell>
          <cell r="F1036">
            <v>37365490</v>
          </cell>
          <cell r="G1036">
            <v>44957.000347222223</v>
          </cell>
          <cell r="J1036" t="str">
            <v>Do Thi Bich Lieu</v>
          </cell>
          <cell r="M1036" t="str">
            <v>No</v>
          </cell>
          <cell r="O1036" t="str">
            <v>Chúng tôi đang xử lý hóa đơn, vui lòng liên hệ Do Thi Bich Lieu</v>
          </cell>
        </row>
        <row r="1037">
          <cell r="D1037">
            <v>2115</v>
          </cell>
          <cell r="E1037">
            <v>18123159</v>
          </cell>
          <cell r="F1037">
            <v>12081581</v>
          </cell>
          <cell r="G1037">
            <v>44957.000347222223</v>
          </cell>
          <cell r="J1037" t="str">
            <v>Do Thi Bich Lieu</v>
          </cell>
          <cell r="M1037" t="str">
            <v>No</v>
          </cell>
          <cell r="O1037" t="str">
            <v>Chúng tôi đang xử lý hóa đơn, vui lòng liên hệ Do Thi Bich Lieu</v>
          </cell>
        </row>
        <row r="1038">
          <cell r="D1038">
            <v>2138</v>
          </cell>
          <cell r="E1038">
            <v>14068906</v>
          </cell>
          <cell r="F1038">
            <v>65661684</v>
          </cell>
          <cell r="G1038">
            <v>44957.000347222223</v>
          </cell>
          <cell r="J1038" t="str">
            <v>Do Thi Bich Lieu</v>
          </cell>
          <cell r="M1038" t="str">
            <v>No</v>
          </cell>
          <cell r="O1038" t="str">
            <v>Chúng tôi đang xử lý hóa đơn, vui lòng liên hệ Do Thi Bich Lieu</v>
          </cell>
        </row>
        <row r="1039">
          <cell r="D1039">
            <v>2181</v>
          </cell>
          <cell r="E1039">
            <v>26360918</v>
          </cell>
          <cell r="F1039">
            <v>13559590</v>
          </cell>
          <cell r="G1039">
            <v>44957.000347222223</v>
          </cell>
          <cell r="J1039" t="str">
            <v>Do Thi Bich Lieu</v>
          </cell>
          <cell r="M1039" t="str">
            <v>No</v>
          </cell>
          <cell r="O1039" t="str">
            <v>Chúng tôi đang xử lý hóa đơn, vui lòng liên hệ Do Thi Bich Lieu</v>
          </cell>
        </row>
        <row r="1040">
          <cell r="D1040">
            <v>2183</v>
          </cell>
          <cell r="E1040">
            <v>16393469</v>
          </cell>
          <cell r="F1040">
            <v>9018636</v>
          </cell>
          <cell r="G1040">
            <v>44957.000347222223</v>
          </cell>
          <cell r="J1040" t="str">
            <v>Do Thi Bich Lieu</v>
          </cell>
          <cell r="M1040" t="str">
            <v>No</v>
          </cell>
          <cell r="O1040" t="str">
            <v>Chúng tôi đang xử lý hóa đơn, vui lòng liên hệ Do Thi Bich Lieu</v>
          </cell>
        </row>
        <row r="1041">
          <cell r="D1041">
            <v>2182</v>
          </cell>
          <cell r="E1041">
            <v>13209920</v>
          </cell>
          <cell r="F1041">
            <v>12568622</v>
          </cell>
          <cell r="G1041">
            <v>44957.000347222223</v>
          </cell>
          <cell r="J1041" t="str">
            <v>Do Thi Bich Lieu</v>
          </cell>
          <cell r="M1041" t="str">
            <v>No</v>
          </cell>
          <cell r="O1041" t="str">
            <v>Chúng tôi đang xử lý hóa đơn, vui lòng liên hệ Do Thi Bich Lieu</v>
          </cell>
        </row>
        <row r="1042">
          <cell r="D1042">
            <v>2184</v>
          </cell>
          <cell r="E1042">
            <v>26359891</v>
          </cell>
          <cell r="F1042">
            <v>2900942</v>
          </cell>
          <cell r="G1042">
            <v>44957.000347222223</v>
          </cell>
          <cell r="J1042" t="str">
            <v>Do Thi Bich Lieu</v>
          </cell>
          <cell r="M1042" t="str">
            <v>No</v>
          </cell>
          <cell r="O1042" t="str">
            <v>Chúng tôi đang xử lý hóa đơn, vui lòng liên hệ Do Thi Bich Lieu</v>
          </cell>
        </row>
        <row r="1043">
          <cell r="D1043">
            <v>2131</v>
          </cell>
          <cell r="E1043">
            <v>14071199</v>
          </cell>
          <cell r="F1043">
            <v>6108190</v>
          </cell>
          <cell r="G1043">
            <v>44957.000347222223</v>
          </cell>
          <cell r="J1043" t="str">
            <v>Do Thi Bich Lieu</v>
          </cell>
          <cell r="M1043" t="str">
            <v>No</v>
          </cell>
          <cell r="O1043" t="str">
            <v>Chúng tôi đang xử lý hóa đơn, vui lòng liên hệ Do Thi Bich Lieu</v>
          </cell>
        </row>
        <row r="1044">
          <cell r="D1044">
            <v>2134</v>
          </cell>
          <cell r="E1044">
            <v>13207268</v>
          </cell>
          <cell r="F1044">
            <v>33855750</v>
          </cell>
          <cell r="G1044">
            <v>44957.000347222223</v>
          </cell>
          <cell r="J1044" t="str">
            <v>Do Thi Bich Lieu</v>
          </cell>
          <cell r="M1044" t="str">
            <v>No</v>
          </cell>
          <cell r="O1044" t="str">
            <v>Chúng tôi đang xử lý hóa đơn, vui lòng liên hệ Do Thi Bich Lieu</v>
          </cell>
        </row>
        <row r="1045">
          <cell r="D1045">
            <v>2124</v>
          </cell>
          <cell r="E1045">
            <v>18123935</v>
          </cell>
          <cell r="F1045">
            <v>6023424</v>
          </cell>
          <cell r="G1045">
            <v>44957.000347222223</v>
          </cell>
          <cell r="J1045" t="str">
            <v>Do Thi Bich Lieu</v>
          </cell>
          <cell r="M1045" t="str">
            <v>No</v>
          </cell>
          <cell r="O1045" t="str">
            <v>Chúng tôi đang xử lý hóa đơn, vui lòng liên hệ Do Thi Bich Lieu</v>
          </cell>
        </row>
        <row r="1046">
          <cell r="D1046">
            <v>2117</v>
          </cell>
          <cell r="E1046">
            <v>15080920</v>
          </cell>
          <cell r="F1046">
            <v>7899848</v>
          </cell>
          <cell r="G1046">
            <v>44957.000347222223</v>
          </cell>
          <cell r="J1046" t="str">
            <v>Do Thi Bich Lieu</v>
          </cell>
          <cell r="M1046" t="str">
            <v>No</v>
          </cell>
          <cell r="O1046" t="str">
            <v>Chúng tôi đang xử lý hóa đơn, vui lòng liên hệ Do Thi Bich Lieu</v>
          </cell>
        </row>
        <row r="1047">
          <cell r="D1047">
            <v>8663</v>
          </cell>
          <cell r="E1047">
            <v>14076654</v>
          </cell>
          <cell r="F1047">
            <v>1490071</v>
          </cell>
          <cell r="G1047">
            <v>44981.000347222223</v>
          </cell>
          <cell r="J1047" t="str">
            <v>Do Thi Bich Lieu</v>
          </cell>
          <cell r="M1047" t="str">
            <v>No</v>
          </cell>
          <cell r="O1047" t="str">
            <v>Chúng tôi đang xử lý hóa đơn, vui lòng liên hệ Do Thi Bich Lieu</v>
          </cell>
        </row>
        <row r="1048">
          <cell r="D1048">
            <v>15722</v>
          </cell>
          <cell r="E1048">
            <v>15043397</v>
          </cell>
          <cell r="F1048">
            <v>2358510</v>
          </cell>
          <cell r="G1048">
            <v>45003.000347222223</v>
          </cell>
          <cell r="J1048" t="str">
            <v>Do Thi Bich Lieu</v>
          </cell>
          <cell r="M1048" t="str">
            <v>No</v>
          </cell>
          <cell r="O1048" t="str">
            <v>Chúng tôi đang xử lý hóa đơn, vui lòng liên hệ Do Thi Bich Lieu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InvoiceList"/>
    </sheetNames>
    <sheetDataSet>
      <sheetData sheetId="0">
        <row r="1">
          <cell r="D1" t="str">
            <v>Số hóa đơn</v>
          </cell>
          <cell r="E1" t="str">
            <v>Số đặt hàng</v>
          </cell>
          <cell r="F1" t="str">
            <v>Tổng giá trị</v>
          </cell>
          <cell r="G1" t="str">
            <v>Ngày nhập HĐ</v>
          </cell>
          <cell r="H1" t="str">
            <v>Ngày xử lý</v>
          </cell>
          <cell r="I1" t="str">
            <v>Ngày đến hạn</v>
          </cell>
          <cell r="J1" t="str">
            <v>Phụ trách</v>
          </cell>
          <cell r="K1" t="str">
            <v>Khóa bởi</v>
          </cell>
          <cell r="L1" t="str">
            <v>Ngày khóa</v>
          </cell>
          <cell r="M1" t="str">
            <v>Trạng thái giữ</v>
          </cell>
          <cell r="N1" t="str">
            <v>Lý do giữ</v>
          </cell>
          <cell r="O1" t="str">
            <v>Ghi chú</v>
          </cell>
        </row>
        <row r="2">
          <cell r="D2">
            <v>644</v>
          </cell>
          <cell r="E2">
            <v>12102972</v>
          </cell>
          <cell r="F2">
            <v>1942919</v>
          </cell>
          <cell r="G2">
            <v>44932.000347222223</v>
          </cell>
          <cell r="J2" t="str">
            <v>Do Thi Bich Lieu</v>
          </cell>
          <cell r="M2" t="str">
            <v>No</v>
          </cell>
          <cell r="O2" t="str">
            <v>Chúng tôi đang xử lý hóa đơn, vui lòng liên hệ Do Thi Bich Lieu</v>
          </cell>
        </row>
        <row r="3">
          <cell r="D3">
            <v>643</v>
          </cell>
          <cell r="E3">
            <v>24278449</v>
          </cell>
          <cell r="F3">
            <v>1882469</v>
          </cell>
          <cell r="G3">
            <v>44932.000347222223</v>
          </cell>
          <cell r="J3" t="str">
            <v>Do Thi Bich Lieu</v>
          </cell>
          <cell r="M3" t="str">
            <v>No</v>
          </cell>
          <cell r="O3" t="str">
            <v>02/Đã thanh toán 10/2023</v>
          </cell>
        </row>
        <row r="4">
          <cell r="D4">
            <v>644</v>
          </cell>
          <cell r="E4">
            <v>12102972</v>
          </cell>
          <cell r="F4">
            <v>1978899</v>
          </cell>
          <cell r="G4">
            <v>44932.000347222223</v>
          </cell>
          <cell r="J4" t="str">
            <v>Do Thi Bich Lieu</v>
          </cell>
          <cell r="M4" t="str">
            <v>No</v>
          </cell>
          <cell r="O4" t="str">
            <v>02/Đã thanh toán 24/2023</v>
          </cell>
        </row>
        <row r="5">
          <cell r="D5">
            <v>642</v>
          </cell>
          <cell r="E5">
            <v>21199249</v>
          </cell>
          <cell r="F5">
            <v>1615482</v>
          </cell>
          <cell r="G5">
            <v>44932.000347222223</v>
          </cell>
          <cell r="J5" t="str">
            <v>Do Thi Bich Lieu</v>
          </cell>
          <cell r="M5" t="str">
            <v>No</v>
          </cell>
          <cell r="O5" t="str">
            <v>02/Đã thanh toán 10/2023</v>
          </cell>
        </row>
        <row r="6">
          <cell r="D6">
            <v>645</v>
          </cell>
          <cell r="E6">
            <v>29150448</v>
          </cell>
          <cell r="F6">
            <v>1332038</v>
          </cell>
          <cell r="G6">
            <v>44932.000347222223</v>
          </cell>
          <cell r="J6" t="str">
            <v>Do Thi Bich Lieu</v>
          </cell>
          <cell r="M6" t="str">
            <v>No</v>
          </cell>
          <cell r="O6" t="str">
            <v>02/Đã thanh toán 10/2023</v>
          </cell>
        </row>
        <row r="7">
          <cell r="D7">
            <v>646</v>
          </cell>
          <cell r="E7">
            <v>50984034</v>
          </cell>
          <cell r="F7">
            <v>4312396</v>
          </cell>
          <cell r="G7">
            <v>44932.000347222223</v>
          </cell>
          <cell r="J7" t="str">
            <v>Do Thi Bich Lieu</v>
          </cell>
          <cell r="M7" t="str">
            <v>No</v>
          </cell>
          <cell r="O7" t="str">
            <v>06/Đã thanh toán 12/2023</v>
          </cell>
        </row>
        <row r="8">
          <cell r="D8">
            <v>843</v>
          </cell>
          <cell r="E8">
            <v>26348124</v>
          </cell>
          <cell r="F8">
            <v>2226534</v>
          </cell>
          <cell r="G8">
            <v>44933.000347222223</v>
          </cell>
          <cell r="J8" t="str">
            <v>Do Thi Bich Lieu</v>
          </cell>
          <cell r="M8" t="str">
            <v>No</v>
          </cell>
          <cell r="O8" t="str">
            <v>03/Đã thanh toán 10/2023</v>
          </cell>
        </row>
        <row r="9">
          <cell r="D9">
            <v>849</v>
          </cell>
          <cell r="E9">
            <v>11147774</v>
          </cell>
          <cell r="F9">
            <v>16777085</v>
          </cell>
          <cell r="G9">
            <v>44933.000347222223</v>
          </cell>
          <cell r="J9" t="str">
            <v>Do Thi Bich Lieu</v>
          </cell>
          <cell r="M9" t="str">
            <v>No</v>
          </cell>
          <cell r="O9" t="str">
            <v>02/Đã thanh toán 10/2023</v>
          </cell>
        </row>
        <row r="10">
          <cell r="D10">
            <v>831</v>
          </cell>
          <cell r="E10">
            <v>21199964</v>
          </cell>
          <cell r="F10">
            <v>1615482</v>
          </cell>
          <cell r="G10">
            <v>44933.000347222223</v>
          </cell>
          <cell r="J10" t="str">
            <v>Do Thi Bich Lieu</v>
          </cell>
          <cell r="M10" t="str">
            <v>No</v>
          </cell>
          <cell r="O10" t="str">
            <v>02/Đã thanh toán 24/2023</v>
          </cell>
        </row>
        <row r="11">
          <cell r="D11">
            <v>833</v>
          </cell>
          <cell r="E11">
            <v>15076561</v>
          </cell>
          <cell r="F11">
            <v>2619452</v>
          </cell>
          <cell r="G11">
            <v>44933.000347222223</v>
          </cell>
          <cell r="J11" t="str">
            <v>Do Thi Bich Lieu</v>
          </cell>
          <cell r="M11" t="str">
            <v>No</v>
          </cell>
          <cell r="O11" t="str">
            <v>02/Đã thanh toán 10/2023</v>
          </cell>
        </row>
        <row r="12">
          <cell r="D12">
            <v>830</v>
          </cell>
          <cell r="E12">
            <v>22307179</v>
          </cell>
          <cell r="F12">
            <v>4103941</v>
          </cell>
          <cell r="G12">
            <v>44933.000347222223</v>
          </cell>
          <cell r="J12" t="str">
            <v>Do Thi Bich Lieu</v>
          </cell>
          <cell r="M12" t="str">
            <v>No</v>
          </cell>
          <cell r="O12" t="str">
            <v>02/Đã thanh toán 24/2023</v>
          </cell>
        </row>
        <row r="13">
          <cell r="D13">
            <v>829</v>
          </cell>
          <cell r="E13">
            <v>28295202</v>
          </cell>
          <cell r="F13">
            <v>276001</v>
          </cell>
          <cell r="G13">
            <v>44933.000347222223</v>
          </cell>
          <cell r="J13" t="str">
            <v>Do Thi Bich Lieu</v>
          </cell>
          <cell r="M13" t="str">
            <v>No</v>
          </cell>
          <cell r="O13" t="str">
            <v>02/Đã thanh toán 24/2023</v>
          </cell>
        </row>
        <row r="14">
          <cell r="D14">
            <v>844</v>
          </cell>
          <cell r="E14">
            <v>26347517</v>
          </cell>
          <cell r="F14">
            <v>3738240</v>
          </cell>
          <cell r="G14">
            <v>44933.000347222223</v>
          </cell>
          <cell r="J14" t="str">
            <v>Do Thi Bich Lieu</v>
          </cell>
          <cell r="M14" t="str">
            <v>No</v>
          </cell>
          <cell r="O14" t="str">
            <v>06/Đã thanh toán 26/2023</v>
          </cell>
        </row>
        <row r="15">
          <cell r="D15">
            <v>851</v>
          </cell>
          <cell r="E15">
            <v>13194511</v>
          </cell>
          <cell r="F15">
            <v>3227560</v>
          </cell>
          <cell r="G15">
            <v>44933.000347222223</v>
          </cell>
          <cell r="J15" t="str">
            <v>Do Thi Bich Lieu</v>
          </cell>
          <cell r="M15" t="str">
            <v>No</v>
          </cell>
          <cell r="O15" t="str">
            <v>03/Đã thanh toán 10/2023</v>
          </cell>
        </row>
        <row r="16">
          <cell r="D16">
            <v>841</v>
          </cell>
          <cell r="E16">
            <v>14058402</v>
          </cell>
          <cell r="F16">
            <v>3664914</v>
          </cell>
          <cell r="G16">
            <v>44933.000347222223</v>
          </cell>
          <cell r="J16" t="str">
            <v>Do Thi Bich Lieu</v>
          </cell>
          <cell r="M16" t="str">
            <v>No</v>
          </cell>
          <cell r="O16" t="str">
            <v>03/Đã thanh toán 10/2023</v>
          </cell>
        </row>
        <row r="17">
          <cell r="D17">
            <v>847</v>
          </cell>
          <cell r="E17">
            <v>14060853</v>
          </cell>
          <cell r="F17">
            <v>4886552</v>
          </cell>
          <cell r="G17">
            <v>44933.000347222223</v>
          </cell>
          <cell r="J17" t="str">
            <v>Do Thi Bich Lieu</v>
          </cell>
          <cell r="M17" t="str">
            <v>No</v>
          </cell>
          <cell r="O17" t="str">
            <v>03/Đã thanh toán 10/2023</v>
          </cell>
        </row>
        <row r="18">
          <cell r="D18">
            <v>840</v>
          </cell>
          <cell r="E18">
            <v>13193192</v>
          </cell>
          <cell r="F18">
            <v>7476480</v>
          </cell>
          <cell r="G18">
            <v>44933.000347222223</v>
          </cell>
          <cell r="J18" t="str">
            <v>Do Thi Bich Lieu</v>
          </cell>
          <cell r="M18" t="str">
            <v>No</v>
          </cell>
          <cell r="O18" t="str">
            <v>03/Đã thanh toán 10/2023</v>
          </cell>
        </row>
        <row r="19">
          <cell r="D19">
            <v>839</v>
          </cell>
          <cell r="E19">
            <v>14056774</v>
          </cell>
          <cell r="F19">
            <v>1428467</v>
          </cell>
          <cell r="G19">
            <v>44933.000347222223</v>
          </cell>
          <cell r="J19" t="str">
            <v>Do Thi Bich Lieu</v>
          </cell>
          <cell r="M19" t="str">
            <v>No</v>
          </cell>
          <cell r="O19" t="str">
            <v>03/Đã thanh toán 10/2023</v>
          </cell>
        </row>
        <row r="20">
          <cell r="D20">
            <v>845</v>
          </cell>
          <cell r="E20">
            <v>14059930</v>
          </cell>
          <cell r="F20">
            <v>3664914</v>
          </cell>
          <cell r="G20">
            <v>44933.000347222223</v>
          </cell>
          <cell r="J20" t="str">
            <v>Do Thi Bich Lieu</v>
          </cell>
          <cell r="M20" t="str">
            <v>No</v>
          </cell>
          <cell r="O20" t="str">
            <v>03/Đã thanh toán 10/2023</v>
          </cell>
        </row>
        <row r="21">
          <cell r="D21">
            <v>842</v>
          </cell>
          <cell r="E21">
            <v>26348398</v>
          </cell>
          <cell r="F21">
            <v>2452428</v>
          </cell>
          <cell r="G21">
            <v>44933.000347222223</v>
          </cell>
          <cell r="J21" t="str">
            <v>Do Thi Bich Lieu</v>
          </cell>
          <cell r="M21" t="str">
            <v>No</v>
          </cell>
          <cell r="O21" t="str">
            <v>03/Đã thanh toán 10/2023</v>
          </cell>
        </row>
        <row r="22">
          <cell r="D22">
            <v>846</v>
          </cell>
          <cell r="E22">
            <v>13195567</v>
          </cell>
          <cell r="F22">
            <v>3883418</v>
          </cell>
          <cell r="G22">
            <v>44933.000347222223</v>
          </cell>
          <cell r="J22" t="str">
            <v>Do Thi Bich Lieu</v>
          </cell>
          <cell r="M22" t="str">
            <v>No</v>
          </cell>
          <cell r="O22" t="str">
            <v>03/Đã thanh toán 10/2023</v>
          </cell>
        </row>
        <row r="23">
          <cell r="D23">
            <v>834</v>
          </cell>
          <cell r="E23">
            <v>16387878</v>
          </cell>
          <cell r="F23">
            <v>7130387</v>
          </cell>
          <cell r="G23">
            <v>44933.000347222223</v>
          </cell>
          <cell r="J23" t="str">
            <v>Do Thi Bich Lieu</v>
          </cell>
          <cell r="M23" t="str">
            <v>No</v>
          </cell>
          <cell r="O23" t="str">
            <v>02/Đã thanh toán 24/2023</v>
          </cell>
        </row>
        <row r="24">
          <cell r="D24">
            <v>1398</v>
          </cell>
          <cell r="E24">
            <v>12110026</v>
          </cell>
          <cell r="F24">
            <v>37402800</v>
          </cell>
          <cell r="G24">
            <v>44938.000347222223</v>
          </cell>
          <cell r="J24" t="str">
            <v>Do Thi Bich Lieu</v>
          </cell>
          <cell r="M24" t="str">
            <v>No</v>
          </cell>
          <cell r="O24" t="str">
            <v>02/Đã thanh toán 24/2023</v>
          </cell>
        </row>
        <row r="25">
          <cell r="D25">
            <v>1397</v>
          </cell>
          <cell r="E25">
            <v>18119815</v>
          </cell>
          <cell r="F25">
            <v>12404673</v>
          </cell>
          <cell r="G25">
            <v>44938.000347222223</v>
          </cell>
          <cell r="J25" t="str">
            <v>Do Thi Bich Lieu</v>
          </cell>
          <cell r="M25" t="str">
            <v>No</v>
          </cell>
          <cell r="O25" t="str">
            <v>02/Đã thanh toán 24/2023</v>
          </cell>
        </row>
        <row r="26">
          <cell r="D26">
            <v>1369</v>
          </cell>
          <cell r="E26">
            <v>26356515</v>
          </cell>
          <cell r="F26">
            <v>3954874</v>
          </cell>
          <cell r="G26">
            <v>44938.000347222223</v>
          </cell>
          <cell r="J26" t="str">
            <v>Do Thi Bich Lieu</v>
          </cell>
          <cell r="M26" t="str">
            <v>No</v>
          </cell>
          <cell r="O26" t="str">
            <v>02/Đã thanh toán 10/2023</v>
          </cell>
        </row>
        <row r="27">
          <cell r="D27">
            <v>1380</v>
          </cell>
          <cell r="E27">
            <v>25308599</v>
          </cell>
          <cell r="F27">
            <v>17943706</v>
          </cell>
          <cell r="G27">
            <v>44938.000347222223</v>
          </cell>
          <cell r="J27" t="str">
            <v>Do Thi Bich Lieu</v>
          </cell>
          <cell r="M27" t="str">
            <v>No</v>
          </cell>
          <cell r="O27" t="str">
            <v>05/Đã thanh toán 24/2023</v>
          </cell>
        </row>
        <row r="28">
          <cell r="D28">
            <v>1381</v>
          </cell>
          <cell r="E28">
            <v>27298878</v>
          </cell>
          <cell r="F28">
            <v>499125</v>
          </cell>
          <cell r="G28">
            <v>44938.000347222223</v>
          </cell>
          <cell r="J28" t="str">
            <v>Do Thi Bich Lieu</v>
          </cell>
          <cell r="M28" t="str">
            <v>No</v>
          </cell>
          <cell r="O28" t="str">
            <v>05/Đã thanh toán 24/2023</v>
          </cell>
        </row>
        <row r="29">
          <cell r="D29">
            <v>1474</v>
          </cell>
          <cell r="E29">
            <v>18122078</v>
          </cell>
          <cell r="F29">
            <v>4744894</v>
          </cell>
          <cell r="G29">
            <v>44939.000347222223</v>
          </cell>
          <cell r="J29" t="str">
            <v>Do Thi Bich Lieu</v>
          </cell>
          <cell r="M29" t="str">
            <v>No</v>
          </cell>
          <cell r="O29" t="str">
            <v>02/Đã thanh toán 24/2023</v>
          </cell>
        </row>
        <row r="30">
          <cell r="D30">
            <v>1472</v>
          </cell>
          <cell r="E30">
            <v>11150933</v>
          </cell>
          <cell r="F30">
            <v>15644207</v>
          </cell>
          <cell r="G30">
            <v>44939.000347222223</v>
          </cell>
          <cell r="J30" t="str">
            <v>Do Thi Bich Lieu</v>
          </cell>
          <cell r="M30" t="str">
            <v>No</v>
          </cell>
          <cell r="O30" t="str">
            <v>02/Đã thanh toán 24/2023</v>
          </cell>
        </row>
        <row r="31">
          <cell r="D31">
            <v>1475</v>
          </cell>
          <cell r="E31">
            <v>19354340</v>
          </cell>
          <cell r="F31">
            <v>6059287</v>
          </cell>
          <cell r="G31">
            <v>44939.000347222223</v>
          </cell>
          <cell r="J31" t="str">
            <v>Do Thi Bich Lieu</v>
          </cell>
          <cell r="M31" t="str">
            <v>No</v>
          </cell>
          <cell r="O31" t="str">
            <v>02/Đã thanh toán 24/2023</v>
          </cell>
        </row>
        <row r="32">
          <cell r="D32">
            <v>1479</v>
          </cell>
          <cell r="E32">
            <v>25309394</v>
          </cell>
          <cell r="F32">
            <v>331201</v>
          </cell>
          <cell r="G32">
            <v>44939.000347222223</v>
          </cell>
          <cell r="J32" t="str">
            <v>Do Thi Bich Lieu</v>
          </cell>
          <cell r="M32" t="str">
            <v>No</v>
          </cell>
          <cell r="O32" t="str">
            <v>02/Đã thanh toán 24/2023</v>
          </cell>
        </row>
        <row r="33">
          <cell r="D33">
            <v>1483</v>
          </cell>
          <cell r="E33">
            <v>16391057</v>
          </cell>
          <cell r="F33">
            <v>575476</v>
          </cell>
          <cell r="G33">
            <v>44939.000347222223</v>
          </cell>
          <cell r="J33" t="str">
            <v>Do Thi Bich Lieu</v>
          </cell>
          <cell r="M33" t="str">
            <v>No</v>
          </cell>
          <cell r="O33" t="str">
            <v>02/Đã thanh toán 24/2023</v>
          </cell>
        </row>
        <row r="34">
          <cell r="D34">
            <v>1481</v>
          </cell>
          <cell r="E34">
            <v>16391216</v>
          </cell>
          <cell r="F34">
            <v>3738240</v>
          </cell>
          <cell r="G34">
            <v>44939.000347222223</v>
          </cell>
          <cell r="J34" t="str">
            <v>Do Thi Bich Lieu</v>
          </cell>
          <cell r="M34" t="str">
            <v>No</v>
          </cell>
          <cell r="O34" t="str">
            <v>02/Đã thanh toán 24/2023</v>
          </cell>
        </row>
        <row r="35">
          <cell r="D35">
            <v>1476</v>
          </cell>
          <cell r="E35">
            <v>28298636</v>
          </cell>
          <cell r="F35">
            <v>13249500</v>
          </cell>
          <cell r="G35">
            <v>44939.000347222223</v>
          </cell>
          <cell r="J35" t="str">
            <v>Do Thi Bich Lieu</v>
          </cell>
          <cell r="M35" t="str">
            <v>No</v>
          </cell>
          <cell r="O35" t="str">
            <v>03/Đã thanh toán 10/2023</v>
          </cell>
        </row>
        <row r="36">
          <cell r="D36">
            <v>1473</v>
          </cell>
          <cell r="E36">
            <v>50984429</v>
          </cell>
          <cell r="F36">
            <v>15654122</v>
          </cell>
          <cell r="G36">
            <v>44939.000347222223</v>
          </cell>
          <cell r="J36" t="str">
            <v>Do Thi Bich Lieu</v>
          </cell>
          <cell r="M36" t="str">
            <v>No</v>
          </cell>
          <cell r="O36" t="str">
            <v>02/Đã thanh toán 24/2023</v>
          </cell>
        </row>
        <row r="37">
          <cell r="D37">
            <v>1478</v>
          </cell>
          <cell r="E37">
            <v>28298103</v>
          </cell>
          <cell r="F37">
            <v>2457945</v>
          </cell>
          <cell r="G37">
            <v>44939.000347222223</v>
          </cell>
          <cell r="J37" t="str">
            <v>Do Thi Bich Lieu</v>
          </cell>
          <cell r="M37" t="str">
            <v>No</v>
          </cell>
          <cell r="O37" t="str">
            <v>02/Đã thanh toán 24/2023</v>
          </cell>
        </row>
        <row r="38">
          <cell r="D38">
            <v>2123</v>
          </cell>
          <cell r="E38">
            <v>10183967</v>
          </cell>
          <cell r="F38">
            <v>14398439</v>
          </cell>
          <cell r="G38">
            <v>44957.000347222223</v>
          </cell>
          <cell r="J38" t="str">
            <v>Do Thi Bich Lieu</v>
          </cell>
          <cell r="M38" t="str">
            <v>No</v>
          </cell>
          <cell r="O38" t="str">
            <v>02/Đã thanh toán 24/2023</v>
          </cell>
        </row>
        <row r="39">
          <cell r="D39">
            <v>2132</v>
          </cell>
          <cell r="E39">
            <v>90294852</v>
          </cell>
          <cell r="F39">
            <v>4058758</v>
          </cell>
          <cell r="G39">
            <v>44957.000347222223</v>
          </cell>
          <cell r="J39" t="str">
            <v>Do Thi Bich Lieu</v>
          </cell>
          <cell r="M39" t="str">
            <v>No</v>
          </cell>
          <cell r="O39" t="str">
            <v>02/Đã thanh toán 24/2023</v>
          </cell>
        </row>
        <row r="40">
          <cell r="D40">
            <v>2122</v>
          </cell>
          <cell r="E40">
            <v>10183089</v>
          </cell>
          <cell r="F40">
            <v>5607360</v>
          </cell>
          <cell r="G40">
            <v>44957.000347222223</v>
          </cell>
          <cell r="J40" t="str">
            <v>Do Thi Bich Lieu</v>
          </cell>
          <cell r="M40" t="str">
            <v>No</v>
          </cell>
          <cell r="O40" t="str">
            <v>02/Đã thanh toán 24/2023</v>
          </cell>
        </row>
        <row r="41">
          <cell r="D41">
            <v>2118</v>
          </cell>
          <cell r="E41">
            <v>16392929</v>
          </cell>
          <cell r="F41">
            <v>9021870</v>
          </cell>
          <cell r="G41">
            <v>44957.000347222223</v>
          </cell>
          <cell r="J41" t="str">
            <v>Do Thi Bich Lieu</v>
          </cell>
          <cell r="M41" t="str">
            <v>No</v>
          </cell>
          <cell r="O41" t="str">
            <v>02/Đã thanh toán 24/2023</v>
          </cell>
        </row>
        <row r="42">
          <cell r="D42">
            <v>2120</v>
          </cell>
          <cell r="E42">
            <v>22311704</v>
          </cell>
          <cell r="F42">
            <v>1550252</v>
          </cell>
          <cell r="G42">
            <v>44957.000347222223</v>
          </cell>
          <cell r="J42" t="str">
            <v>Do Thi Bich Lieu</v>
          </cell>
          <cell r="M42" t="str">
            <v>No</v>
          </cell>
          <cell r="O42" t="str">
            <v>02/Đã thanh toán 24/2023</v>
          </cell>
        </row>
        <row r="43">
          <cell r="D43">
            <v>2139</v>
          </cell>
          <cell r="E43">
            <v>10179940</v>
          </cell>
          <cell r="F43">
            <v>15094768</v>
          </cell>
          <cell r="G43">
            <v>44957.000347222223</v>
          </cell>
          <cell r="J43" t="str">
            <v>Do Thi Bich Lieu</v>
          </cell>
          <cell r="M43" t="str">
            <v>No</v>
          </cell>
          <cell r="O43" t="str">
            <v>03/Đã thanh toán 24/2023</v>
          </cell>
        </row>
        <row r="44">
          <cell r="D44">
            <v>2126</v>
          </cell>
          <cell r="E44">
            <v>10184038</v>
          </cell>
          <cell r="F44">
            <v>7543021</v>
          </cell>
          <cell r="G44">
            <v>44957.000347222223</v>
          </cell>
          <cell r="J44" t="str">
            <v>Do Thi Bich Lieu</v>
          </cell>
          <cell r="M44" t="str">
            <v>No</v>
          </cell>
          <cell r="O44" t="str">
            <v>05/Đã thanh toán 24/2023</v>
          </cell>
        </row>
        <row r="45">
          <cell r="D45">
            <v>2125</v>
          </cell>
          <cell r="E45">
            <v>10184554</v>
          </cell>
          <cell r="F45">
            <v>3230964</v>
          </cell>
          <cell r="G45">
            <v>44957.000347222223</v>
          </cell>
          <cell r="J45" t="str">
            <v>Do Thi Bich Lieu</v>
          </cell>
          <cell r="M45" t="str">
            <v>No</v>
          </cell>
          <cell r="O45" t="str">
            <v>05/Đã thanh toán 24/2023</v>
          </cell>
        </row>
        <row r="46">
          <cell r="D46">
            <v>2129</v>
          </cell>
          <cell r="E46">
            <v>18125879</v>
          </cell>
          <cell r="F46">
            <v>4744894</v>
          </cell>
          <cell r="G46">
            <v>44957.000347222223</v>
          </cell>
          <cell r="J46" t="str">
            <v>Do Thi Bich Lieu</v>
          </cell>
          <cell r="M46" t="str">
            <v>No</v>
          </cell>
          <cell r="O46" t="str">
            <v>05/Đã thanh toán 24/2023</v>
          </cell>
        </row>
        <row r="47">
          <cell r="D47">
            <v>2135</v>
          </cell>
          <cell r="E47">
            <v>13207322</v>
          </cell>
          <cell r="F47">
            <v>4715370</v>
          </cell>
          <cell r="G47">
            <v>44957.000347222223</v>
          </cell>
          <cell r="J47" t="str">
            <v>Do Thi Bich Lieu</v>
          </cell>
          <cell r="M47" t="str">
            <v>No</v>
          </cell>
          <cell r="O47" t="str">
            <v>03/Đã thanh toán 24/2023</v>
          </cell>
        </row>
        <row r="48">
          <cell r="D48">
            <v>2128</v>
          </cell>
          <cell r="E48">
            <v>10185012</v>
          </cell>
          <cell r="F48">
            <v>3377836</v>
          </cell>
          <cell r="G48">
            <v>44957.000347222223</v>
          </cell>
          <cell r="J48" t="str">
            <v>Do Thi Bich Lieu</v>
          </cell>
          <cell r="M48" t="str">
            <v>No</v>
          </cell>
          <cell r="O48" t="str">
            <v>05/Đã thanh toán 24/2023</v>
          </cell>
        </row>
        <row r="49">
          <cell r="D49">
            <v>2119</v>
          </cell>
          <cell r="E49">
            <v>17156773</v>
          </cell>
          <cell r="F49">
            <v>7350111</v>
          </cell>
          <cell r="G49">
            <v>44957.000347222223</v>
          </cell>
          <cell r="J49" t="str">
            <v>Do Thi Bich Lieu</v>
          </cell>
          <cell r="M49" t="str">
            <v>No</v>
          </cell>
          <cell r="O49" t="str">
            <v>02/Đã thanh toán 24/2023</v>
          </cell>
        </row>
        <row r="50">
          <cell r="D50">
            <v>3521</v>
          </cell>
          <cell r="E50">
            <v>18127794</v>
          </cell>
          <cell r="F50">
            <v>1104004</v>
          </cell>
          <cell r="G50">
            <v>44966.000347222223</v>
          </cell>
          <cell r="J50" t="str">
            <v>Do Thi Bich Lieu</v>
          </cell>
          <cell r="M50" t="str">
            <v>No</v>
          </cell>
          <cell r="O50" t="str">
            <v>03/Đã thanh toán 24/2023</v>
          </cell>
        </row>
        <row r="51">
          <cell r="D51">
            <v>3519</v>
          </cell>
          <cell r="E51">
            <v>17162293</v>
          </cell>
          <cell r="F51">
            <v>20171932</v>
          </cell>
          <cell r="G51">
            <v>44966.000347222223</v>
          </cell>
          <cell r="J51" t="str">
            <v>Do Thi Bich Lieu</v>
          </cell>
          <cell r="M51" t="str">
            <v>No</v>
          </cell>
          <cell r="O51" t="str">
            <v>03/Đã thanh toán 24/2023</v>
          </cell>
        </row>
        <row r="52">
          <cell r="D52">
            <v>3520</v>
          </cell>
          <cell r="E52">
            <v>15085577</v>
          </cell>
          <cell r="F52">
            <v>2619452</v>
          </cell>
          <cell r="G52">
            <v>44966.000347222223</v>
          </cell>
          <cell r="J52" t="str">
            <v>Do Thi Bich Lieu</v>
          </cell>
          <cell r="M52" t="str">
            <v>No</v>
          </cell>
          <cell r="O52" t="str">
            <v>03/Đã thanh toán 24/2023</v>
          </cell>
        </row>
        <row r="53">
          <cell r="D53">
            <v>3522</v>
          </cell>
          <cell r="E53">
            <v>18127779</v>
          </cell>
          <cell r="F53">
            <v>4536290</v>
          </cell>
          <cell r="G53">
            <v>44966.000347222223</v>
          </cell>
          <cell r="J53" t="str">
            <v>Do Thi Bich Lieu</v>
          </cell>
          <cell r="M53" t="str">
            <v>No</v>
          </cell>
          <cell r="O53" t="str">
            <v>03/Đã thanh toán 24/2023</v>
          </cell>
        </row>
        <row r="54">
          <cell r="D54">
            <v>3517</v>
          </cell>
          <cell r="E54">
            <v>28303644</v>
          </cell>
          <cell r="F54">
            <v>2050340</v>
          </cell>
          <cell r="G54">
            <v>44966.000347222223</v>
          </cell>
          <cell r="J54" t="str">
            <v>Do Thi Bich Lieu</v>
          </cell>
          <cell r="M54" t="str">
            <v>No</v>
          </cell>
          <cell r="O54" t="str">
            <v>03/Đã thanh toán 24/2023</v>
          </cell>
        </row>
        <row r="55">
          <cell r="D55">
            <v>3518</v>
          </cell>
          <cell r="E55">
            <v>28303613</v>
          </cell>
          <cell r="F55">
            <v>13081750</v>
          </cell>
          <cell r="G55">
            <v>44966.000347222223</v>
          </cell>
          <cell r="J55" t="str">
            <v>Do Thi Bich Lieu</v>
          </cell>
          <cell r="M55" t="str">
            <v>No</v>
          </cell>
          <cell r="O55" t="str">
            <v>03/Đã thanh toán 24/2023</v>
          </cell>
        </row>
        <row r="56">
          <cell r="D56">
            <v>3850</v>
          </cell>
          <cell r="E56">
            <v>10190881</v>
          </cell>
          <cell r="F56">
            <v>14403193</v>
          </cell>
          <cell r="G56">
            <v>44967.000347222223</v>
          </cell>
          <cell r="J56" t="str">
            <v>Do Thi Bich Lieu</v>
          </cell>
          <cell r="M56" t="str">
            <v>No</v>
          </cell>
          <cell r="O56" t="str">
            <v>03/Đã thanh toán 24/2023</v>
          </cell>
        </row>
        <row r="57">
          <cell r="D57">
            <v>3849</v>
          </cell>
          <cell r="E57">
            <v>10186805</v>
          </cell>
          <cell r="F57">
            <v>7924246</v>
          </cell>
          <cell r="G57">
            <v>44967.000347222223</v>
          </cell>
          <cell r="J57" t="str">
            <v>Do Thi Bich Lieu</v>
          </cell>
          <cell r="M57" t="str">
            <v>No</v>
          </cell>
          <cell r="O57" t="str">
            <v>03/Đã thanh toán 24/2023</v>
          </cell>
        </row>
        <row r="58">
          <cell r="D58">
            <v>3905</v>
          </cell>
          <cell r="E58">
            <v>27305466</v>
          </cell>
          <cell r="F58">
            <v>1551215</v>
          </cell>
          <cell r="G58">
            <v>44968.000347222223</v>
          </cell>
          <cell r="J58" t="str">
            <v>Do Thi Bich Lieu</v>
          </cell>
          <cell r="M58" t="str">
            <v>No</v>
          </cell>
          <cell r="O58" t="str">
            <v>03/Đã thanh toán 24/2023</v>
          </cell>
        </row>
        <row r="59">
          <cell r="D59">
            <v>3901</v>
          </cell>
          <cell r="E59">
            <v>11155152</v>
          </cell>
          <cell r="F59">
            <v>11705793</v>
          </cell>
          <cell r="G59">
            <v>44968.000347222223</v>
          </cell>
          <cell r="J59" t="str">
            <v>Do Thi Bich Lieu</v>
          </cell>
          <cell r="M59" t="str">
            <v>No</v>
          </cell>
          <cell r="O59" t="str">
            <v>03/Đã thanh toán 24/2023</v>
          </cell>
        </row>
        <row r="60">
          <cell r="D60">
            <v>3902</v>
          </cell>
          <cell r="E60">
            <v>11155838</v>
          </cell>
          <cell r="F60">
            <v>16235032</v>
          </cell>
          <cell r="G60">
            <v>44968.000347222223</v>
          </cell>
          <cell r="J60" t="str">
            <v>Do Thi Bich Lieu</v>
          </cell>
          <cell r="M60" t="str">
            <v>No</v>
          </cell>
          <cell r="O60" t="str">
            <v>03/Đã thanh toán 24/2023</v>
          </cell>
        </row>
        <row r="61">
          <cell r="D61">
            <v>3904</v>
          </cell>
          <cell r="E61">
            <v>12114274</v>
          </cell>
          <cell r="F61">
            <v>10523106</v>
          </cell>
          <cell r="G61">
            <v>44968.000347222223</v>
          </cell>
          <cell r="J61" t="str">
            <v>Do Thi Bich Lieu</v>
          </cell>
          <cell r="M61" t="str">
            <v>No</v>
          </cell>
          <cell r="O61" t="str">
            <v>03/Đã thanh toán 24/2023</v>
          </cell>
        </row>
        <row r="62">
          <cell r="D62">
            <v>3903</v>
          </cell>
          <cell r="E62">
            <v>11159414</v>
          </cell>
          <cell r="F62">
            <v>4511364</v>
          </cell>
          <cell r="G62">
            <v>44968.000347222223</v>
          </cell>
          <cell r="J62" t="str">
            <v>Do Thi Bich Lieu</v>
          </cell>
          <cell r="M62" t="str">
            <v>No</v>
          </cell>
          <cell r="O62" t="str">
            <v>03/Đã thanh toán 24/2023</v>
          </cell>
        </row>
        <row r="63">
          <cell r="D63">
            <v>3907</v>
          </cell>
          <cell r="E63">
            <v>25315469</v>
          </cell>
          <cell r="F63">
            <v>2837120</v>
          </cell>
          <cell r="G63">
            <v>44968.000347222223</v>
          </cell>
          <cell r="J63" t="str">
            <v>Do Thi Bich Lieu</v>
          </cell>
          <cell r="M63" t="str">
            <v>No</v>
          </cell>
          <cell r="O63" t="str">
            <v>03/Đã thanh toán 24/2023</v>
          </cell>
        </row>
        <row r="64">
          <cell r="D64">
            <v>3906</v>
          </cell>
          <cell r="E64">
            <v>25315910</v>
          </cell>
          <cell r="F64">
            <v>4455671</v>
          </cell>
          <cell r="G64">
            <v>44968.000347222223</v>
          </cell>
          <cell r="J64" t="str">
            <v>Do Thi Bich Lieu</v>
          </cell>
          <cell r="M64" t="str">
            <v>No</v>
          </cell>
          <cell r="O64" t="str">
            <v>03/Đã thanh toán 24/2023</v>
          </cell>
        </row>
        <row r="65">
          <cell r="D65">
            <v>3908</v>
          </cell>
          <cell r="E65">
            <v>22317031</v>
          </cell>
          <cell r="F65">
            <v>5732573</v>
          </cell>
          <cell r="G65">
            <v>44968.000347222223</v>
          </cell>
          <cell r="J65" t="str">
            <v>Do Thi Bich Lieu</v>
          </cell>
          <cell r="M65" t="str">
            <v>No</v>
          </cell>
          <cell r="O65" t="str">
            <v>03/Đã thanh toán 24/2023</v>
          </cell>
        </row>
        <row r="66">
          <cell r="D66">
            <v>3909</v>
          </cell>
          <cell r="E66">
            <v>16399033</v>
          </cell>
          <cell r="F66">
            <v>7899848</v>
          </cell>
          <cell r="G66">
            <v>44968.000347222223</v>
          </cell>
          <cell r="J66" t="str">
            <v>Do Thi Bich Lieu</v>
          </cell>
          <cell r="M66" t="str">
            <v>No</v>
          </cell>
          <cell r="O66" t="str">
            <v>03/Đã thanh toán 24/2023</v>
          </cell>
        </row>
        <row r="67">
          <cell r="D67">
            <v>6273</v>
          </cell>
          <cell r="E67">
            <v>14073240</v>
          </cell>
          <cell r="F67">
            <v>6512061</v>
          </cell>
          <cell r="G67">
            <v>44973.000347222223</v>
          </cell>
          <cell r="J67" t="str">
            <v>Do Thi Bich Lieu</v>
          </cell>
          <cell r="M67" t="str">
            <v>No</v>
          </cell>
          <cell r="O67" t="str">
            <v>05/Đã thanh toán 24/2023</v>
          </cell>
        </row>
        <row r="68">
          <cell r="D68">
            <v>6274</v>
          </cell>
          <cell r="E68">
            <v>13212304</v>
          </cell>
          <cell r="F68">
            <v>6813410</v>
          </cell>
          <cell r="G68">
            <v>44973.000347222223</v>
          </cell>
          <cell r="J68" t="str">
            <v>Do Thi Bich Lieu</v>
          </cell>
          <cell r="M68" t="str">
            <v>No</v>
          </cell>
          <cell r="O68" t="str">
            <v>05/Đã thanh toán 24/2023</v>
          </cell>
        </row>
        <row r="69">
          <cell r="D69">
            <v>6278</v>
          </cell>
          <cell r="E69">
            <v>27307406</v>
          </cell>
          <cell r="F69">
            <v>1697289</v>
          </cell>
          <cell r="G69">
            <v>44973.000347222223</v>
          </cell>
          <cell r="J69" t="str">
            <v>Do Thi Bich Lieu</v>
          </cell>
          <cell r="M69" t="str">
            <v>No</v>
          </cell>
          <cell r="O69" t="str">
            <v>05/Đã thanh toán 24/2023</v>
          </cell>
        </row>
        <row r="70">
          <cell r="D70">
            <v>6282</v>
          </cell>
          <cell r="E70">
            <v>29155061</v>
          </cell>
          <cell r="F70">
            <v>2837120</v>
          </cell>
          <cell r="G70">
            <v>44973.000347222223</v>
          </cell>
          <cell r="J70" t="str">
            <v>Do Thi Bich Lieu</v>
          </cell>
          <cell r="M70" t="str">
            <v>No</v>
          </cell>
          <cell r="O70" t="str">
            <v>05/Đã thanh toán 24/2023</v>
          </cell>
        </row>
        <row r="71">
          <cell r="D71">
            <v>6289</v>
          </cell>
          <cell r="E71">
            <v>19361459</v>
          </cell>
          <cell r="F71">
            <v>6933854</v>
          </cell>
          <cell r="G71">
            <v>44973.000347222223</v>
          </cell>
          <cell r="J71" t="str">
            <v>Do Thi Bich Lieu</v>
          </cell>
          <cell r="M71" t="str">
            <v>No</v>
          </cell>
          <cell r="O71" t="str">
            <v>05/Đã thanh toán 24/2023</v>
          </cell>
        </row>
        <row r="72">
          <cell r="D72">
            <v>6281</v>
          </cell>
          <cell r="E72">
            <v>15088038</v>
          </cell>
          <cell r="F72">
            <v>3709684</v>
          </cell>
          <cell r="G72">
            <v>44973.000347222223</v>
          </cell>
          <cell r="J72" t="str">
            <v>Do Thi Bich Lieu</v>
          </cell>
          <cell r="M72" t="str">
            <v>No</v>
          </cell>
          <cell r="O72" t="str">
            <v>05/Đã thanh toán 24/2023</v>
          </cell>
        </row>
        <row r="73">
          <cell r="D73">
            <v>6275</v>
          </cell>
          <cell r="E73">
            <v>26365259</v>
          </cell>
          <cell r="F73">
            <v>1996764</v>
          </cell>
          <cell r="G73">
            <v>44973.000347222223</v>
          </cell>
          <cell r="J73" t="str">
            <v>Do Thi Bich Lieu</v>
          </cell>
          <cell r="M73" t="str">
            <v>No</v>
          </cell>
          <cell r="O73" t="str">
            <v>05/Đã thanh toán 24/2023</v>
          </cell>
        </row>
        <row r="74">
          <cell r="D74">
            <v>6270</v>
          </cell>
          <cell r="E74">
            <v>26362655</v>
          </cell>
          <cell r="F74">
            <v>4234934</v>
          </cell>
          <cell r="G74">
            <v>44973.000347222223</v>
          </cell>
          <cell r="J74" t="str">
            <v>Do Thi Bich Lieu</v>
          </cell>
          <cell r="M74" t="str">
            <v>No</v>
          </cell>
          <cell r="O74" t="str">
            <v>05/Đã thanh toán 24/2023</v>
          </cell>
        </row>
        <row r="75">
          <cell r="D75">
            <v>6287</v>
          </cell>
          <cell r="E75">
            <v>10190576</v>
          </cell>
          <cell r="F75">
            <v>7594719</v>
          </cell>
          <cell r="G75">
            <v>44973.000347222223</v>
          </cell>
          <cell r="J75" t="str">
            <v>Do Thi Bich Lieu</v>
          </cell>
          <cell r="M75" t="str">
            <v>No</v>
          </cell>
          <cell r="O75" t="str">
            <v>05/Đã thanh toán 24/2023</v>
          </cell>
        </row>
        <row r="76">
          <cell r="D76">
            <v>6280</v>
          </cell>
          <cell r="E76">
            <v>16400842</v>
          </cell>
          <cell r="F76">
            <v>1615482</v>
          </cell>
          <cell r="G76">
            <v>44973.000347222223</v>
          </cell>
          <cell r="J76" t="str">
            <v>Do Thi Bich Lieu</v>
          </cell>
          <cell r="M76" t="str">
            <v>No</v>
          </cell>
          <cell r="O76" t="str">
            <v>05/Đã thanh toán 24/2023</v>
          </cell>
        </row>
        <row r="77">
          <cell r="D77">
            <v>6279</v>
          </cell>
          <cell r="E77">
            <v>20344643</v>
          </cell>
          <cell r="F77">
            <v>4646318</v>
          </cell>
          <cell r="G77">
            <v>44973.000347222223</v>
          </cell>
          <cell r="J77" t="str">
            <v>Do Thi Bich Lieu</v>
          </cell>
          <cell r="M77" t="str">
            <v>No</v>
          </cell>
          <cell r="O77" t="str">
            <v>05/Đã thanh toán 24/2023</v>
          </cell>
        </row>
        <row r="78">
          <cell r="D78">
            <v>6272</v>
          </cell>
          <cell r="E78">
            <v>90296099</v>
          </cell>
          <cell r="F78">
            <v>3841090</v>
          </cell>
          <cell r="G78">
            <v>44973.000347222223</v>
          </cell>
          <cell r="J78" t="str">
            <v>Do Thi Bich Lieu</v>
          </cell>
          <cell r="M78" t="str">
            <v>No</v>
          </cell>
          <cell r="O78" t="str">
            <v>05/Đã thanh toán 24/2023</v>
          </cell>
        </row>
        <row r="79">
          <cell r="D79">
            <v>6288</v>
          </cell>
          <cell r="E79">
            <v>19361776</v>
          </cell>
          <cell r="F79">
            <v>3612246</v>
          </cell>
          <cell r="G79">
            <v>44973.000347222223</v>
          </cell>
          <cell r="J79" t="str">
            <v>Do Thi Bich Lieu</v>
          </cell>
          <cell r="M79" t="str">
            <v>No</v>
          </cell>
          <cell r="O79" t="str">
            <v>05/Đã thanh toán 24/2023</v>
          </cell>
        </row>
        <row r="80">
          <cell r="D80">
            <v>6271</v>
          </cell>
          <cell r="E80">
            <v>90296715</v>
          </cell>
          <cell r="F80">
            <v>1615482</v>
          </cell>
          <cell r="G80">
            <v>44973.000347222223</v>
          </cell>
          <cell r="J80" t="str">
            <v>Do Thi Bich Lieu</v>
          </cell>
          <cell r="M80" t="str">
            <v>No</v>
          </cell>
          <cell r="O80" t="str">
            <v>05/Đã thanh toán 24/2023</v>
          </cell>
        </row>
        <row r="81">
          <cell r="D81">
            <v>6276</v>
          </cell>
          <cell r="E81">
            <v>13217952</v>
          </cell>
          <cell r="F81">
            <v>4059594</v>
          </cell>
          <cell r="G81">
            <v>44973.000347222223</v>
          </cell>
          <cell r="J81" t="str">
            <v>Do Thi Bich Lieu</v>
          </cell>
          <cell r="M81" t="str">
            <v>No</v>
          </cell>
          <cell r="O81" t="str">
            <v>05/Đã thanh toán 24/2023</v>
          </cell>
        </row>
        <row r="82">
          <cell r="D82">
            <v>8648</v>
          </cell>
          <cell r="E82">
            <v>10194056</v>
          </cell>
          <cell r="F82">
            <v>1051127</v>
          </cell>
          <cell r="G82">
            <v>44981.000347222223</v>
          </cell>
          <cell r="J82" t="str">
            <v>Do Thi Bich Lieu</v>
          </cell>
          <cell r="M82" t="str">
            <v>No</v>
          </cell>
          <cell r="O82" t="str">
            <v>04/Đã thanh toán 10/2023</v>
          </cell>
        </row>
        <row r="83">
          <cell r="D83">
            <v>8655</v>
          </cell>
          <cell r="E83">
            <v>16402265</v>
          </cell>
          <cell r="F83">
            <v>2880284</v>
          </cell>
          <cell r="G83">
            <v>44981.000347222223</v>
          </cell>
          <cell r="J83" t="str">
            <v>Do Thi Bich Lieu</v>
          </cell>
          <cell r="M83" t="str">
            <v>No</v>
          </cell>
          <cell r="O83" t="str">
            <v>04/Đã thanh toán 10/2023</v>
          </cell>
        </row>
        <row r="84">
          <cell r="D84">
            <v>8654</v>
          </cell>
          <cell r="E84">
            <v>20344952</v>
          </cell>
          <cell r="F84">
            <v>2837120</v>
          </cell>
          <cell r="G84">
            <v>44981.000347222223</v>
          </cell>
          <cell r="J84" t="str">
            <v>Do Thi Bich Lieu</v>
          </cell>
          <cell r="M84" t="str">
            <v>No</v>
          </cell>
          <cell r="O84" t="str">
            <v>04/Đã thanh toán 10/2023</v>
          </cell>
        </row>
        <row r="85">
          <cell r="D85">
            <v>8649</v>
          </cell>
          <cell r="E85">
            <v>18133089</v>
          </cell>
          <cell r="F85">
            <v>7815082</v>
          </cell>
          <cell r="G85">
            <v>44981.000347222223</v>
          </cell>
          <cell r="J85" t="str">
            <v>Do Thi Bich Lieu</v>
          </cell>
          <cell r="M85" t="str">
            <v>No</v>
          </cell>
          <cell r="O85" t="str">
            <v>03/Đã thanh toán 24/2023</v>
          </cell>
        </row>
        <row r="86">
          <cell r="D86">
            <v>8660</v>
          </cell>
          <cell r="E86">
            <v>17168261</v>
          </cell>
          <cell r="F86">
            <v>2443276</v>
          </cell>
          <cell r="G86">
            <v>44981.000347222223</v>
          </cell>
          <cell r="J86" t="str">
            <v>Do Thi Bich Lieu</v>
          </cell>
          <cell r="M86" t="str">
            <v>No</v>
          </cell>
          <cell r="O86" t="str">
            <v>04/Đã thanh toán 10/2023</v>
          </cell>
        </row>
        <row r="87">
          <cell r="D87">
            <v>8665</v>
          </cell>
          <cell r="E87">
            <v>26367100</v>
          </cell>
          <cell r="F87">
            <v>1186224</v>
          </cell>
          <cell r="G87">
            <v>44981.000347222223</v>
          </cell>
          <cell r="J87" t="str">
            <v>Do Thi Bich Lieu</v>
          </cell>
          <cell r="M87" t="str">
            <v>No</v>
          </cell>
          <cell r="O87" t="str">
            <v>03/Đã thanh toán 24/2023</v>
          </cell>
        </row>
        <row r="88">
          <cell r="D88">
            <v>8652</v>
          </cell>
          <cell r="E88">
            <v>24289140</v>
          </cell>
          <cell r="F88">
            <v>299475</v>
          </cell>
          <cell r="G88">
            <v>44981.000347222223</v>
          </cell>
          <cell r="J88" t="str">
            <v>Do Thi Bich Lieu</v>
          </cell>
          <cell r="M88" t="str">
            <v>No</v>
          </cell>
          <cell r="O88" t="str">
            <v>04/Đã thanh toán 10/2023</v>
          </cell>
        </row>
        <row r="89">
          <cell r="D89">
            <v>8662</v>
          </cell>
          <cell r="E89">
            <v>15090533</v>
          </cell>
          <cell r="F89">
            <v>1179255</v>
          </cell>
          <cell r="G89">
            <v>44981.000347222223</v>
          </cell>
          <cell r="J89" t="str">
            <v>Do Thi Bich Lieu</v>
          </cell>
          <cell r="M89" t="str">
            <v>No</v>
          </cell>
          <cell r="O89" t="str">
            <v>04/Đã thanh toán 10/2023</v>
          </cell>
        </row>
        <row r="90">
          <cell r="D90">
            <v>8653</v>
          </cell>
          <cell r="E90">
            <v>22319062</v>
          </cell>
          <cell r="F90">
            <v>1682819</v>
          </cell>
          <cell r="G90">
            <v>44981.000347222223</v>
          </cell>
          <cell r="J90" t="str">
            <v>Do Thi Bich Lieu</v>
          </cell>
          <cell r="M90" t="str">
            <v>No</v>
          </cell>
          <cell r="O90" t="str">
            <v>03/Đã thanh toán 24/2023</v>
          </cell>
        </row>
        <row r="91">
          <cell r="D91">
            <v>8658</v>
          </cell>
          <cell r="E91">
            <v>24290450</v>
          </cell>
          <cell r="F91">
            <v>10019675</v>
          </cell>
          <cell r="G91">
            <v>44981.000347222223</v>
          </cell>
          <cell r="J91" t="str">
            <v>Do Thi Bich Lieu</v>
          </cell>
          <cell r="M91" t="str">
            <v>No</v>
          </cell>
          <cell r="O91" t="str">
            <v>04/Đã thanh toán 10/2023</v>
          </cell>
        </row>
        <row r="92">
          <cell r="D92">
            <v>8661</v>
          </cell>
          <cell r="E92">
            <v>16403761</v>
          </cell>
          <cell r="F92">
            <v>2358510</v>
          </cell>
          <cell r="G92">
            <v>44981.000347222223</v>
          </cell>
          <cell r="J92" t="str">
            <v>Do Thi Bich Lieu</v>
          </cell>
          <cell r="M92" t="str">
            <v>No</v>
          </cell>
          <cell r="O92" t="str">
            <v>04/Đã thanh toán 10/2023</v>
          </cell>
        </row>
        <row r="93">
          <cell r="D93">
            <v>8664</v>
          </cell>
          <cell r="E93">
            <v>14078741</v>
          </cell>
          <cell r="F93">
            <v>6108190</v>
          </cell>
          <cell r="G93">
            <v>44981.000347222223</v>
          </cell>
          <cell r="J93" t="str">
            <v>Do Thi Bich Lieu</v>
          </cell>
          <cell r="M93" t="str">
            <v>No</v>
          </cell>
          <cell r="O93" t="str">
            <v>06/Đã thanh toán 12/2023</v>
          </cell>
        </row>
        <row r="94">
          <cell r="D94">
            <v>8650</v>
          </cell>
          <cell r="E94">
            <v>12121474</v>
          </cell>
          <cell r="F94">
            <v>552002</v>
          </cell>
          <cell r="G94">
            <v>44981.000347222223</v>
          </cell>
          <cell r="J94" t="str">
            <v>Do Thi Bich Lieu</v>
          </cell>
          <cell r="M94" t="str">
            <v>No</v>
          </cell>
          <cell r="O94" t="str">
            <v>03/Đã thanh toán 24/2023</v>
          </cell>
        </row>
        <row r="95">
          <cell r="D95">
            <v>8666</v>
          </cell>
          <cell r="E95">
            <v>13219893</v>
          </cell>
          <cell r="F95">
            <v>3708590</v>
          </cell>
          <cell r="G95">
            <v>44981.000347222223</v>
          </cell>
          <cell r="J95" t="str">
            <v>Do Thi Bich Lieu</v>
          </cell>
          <cell r="M95" t="str">
            <v>No</v>
          </cell>
          <cell r="O95" t="str">
            <v>03/Đã thanh toán 24/2023</v>
          </cell>
        </row>
        <row r="96">
          <cell r="D96">
            <v>8659</v>
          </cell>
          <cell r="E96">
            <v>23199700</v>
          </cell>
          <cell r="F96">
            <v>8718886</v>
          </cell>
          <cell r="G96">
            <v>44981.000347222223</v>
          </cell>
          <cell r="J96" t="str">
            <v>Do Thi Bich Lieu</v>
          </cell>
          <cell r="M96" t="str">
            <v>No</v>
          </cell>
          <cell r="O96" t="str">
            <v>04/Đã thanh toán 10/2023</v>
          </cell>
        </row>
        <row r="97">
          <cell r="D97">
            <v>8657</v>
          </cell>
          <cell r="E97">
            <v>25318783</v>
          </cell>
          <cell r="F97">
            <v>8198768</v>
          </cell>
          <cell r="G97">
            <v>44981.000347222223</v>
          </cell>
          <cell r="J97" t="str">
            <v>Do Thi Bich Lieu</v>
          </cell>
          <cell r="M97" t="str">
            <v>No</v>
          </cell>
          <cell r="O97" t="str">
            <v>04/Đã thanh toán 10/2023</v>
          </cell>
        </row>
        <row r="98">
          <cell r="D98">
            <v>8656</v>
          </cell>
          <cell r="E98">
            <v>15088961</v>
          </cell>
          <cell r="F98">
            <v>1221638</v>
          </cell>
          <cell r="G98">
            <v>44981.000347222223</v>
          </cell>
          <cell r="J98" t="str">
            <v>Do Thi Bich Lieu</v>
          </cell>
          <cell r="M98" t="str">
            <v>No</v>
          </cell>
          <cell r="O98" t="str">
            <v>03/Đã thanh toán 24/2023</v>
          </cell>
        </row>
        <row r="99">
          <cell r="D99">
            <v>9021</v>
          </cell>
          <cell r="E99">
            <v>12124372</v>
          </cell>
          <cell r="F99">
            <v>2772853</v>
          </cell>
          <cell r="G99">
            <v>44982.000347222223</v>
          </cell>
          <cell r="J99" t="str">
            <v>Do Thi Bich Lieu</v>
          </cell>
          <cell r="M99" t="str">
            <v>No</v>
          </cell>
          <cell r="O99" t="str">
            <v>05/Đã thanh toán 24/2023</v>
          </cell>
        </row>
        <row r="100">
          <cell r="D100">
            <v>9019</v>
          </cell>
          <cell r="E100">
            <v>25319825</v>
          </cell>
          <cell r="F100">
            <v>3230964</v>
          </cell>
          <cell r="G100">
            <v>44982.000347222223</v>
          </cell>
          <cell r="J100" t="str">
            <v>Do Thi Bich Lieu</v>
          </cell>
          <cell r="M100" t="str">
            <v>No</v>
          </cell>
          <cell r="O100" t="str">
            <v>05/Đã thanh toán 24/2023</v>
          </cell>
        </row>
        <row r="101">
          <cell r="D101">
            <v>9022</v>
          </cell>
          <cell r="E101">
            <v>10197729</v>
          </cell>
          <cell r="F101">
            <v>4099282</v>
          </cell>
          <cell r="G101">
            <v>44982.000347222223</v>
          </cell>
          <cell r="J101" t="str">
            <v>Do Thi Bich Lieu</v>
          </cell>
          <cell r="M101" t="str">
            <v>No</v>
          </cell>
          <cell r="O101" t="str">
            <v>05/Đã thanh toán 24/2023</v>
          </cell>
        </row>
        <row r="102">
          <cell r="D102">
            <v>9020</v>
          </cell>
          <cell r="E102">
            <v>15091622</v>
          </cell>
          <cell r="F102">
            <v>6678210</v>
          </cell>
          <cell r="G102">
            <v>44982.000347222223</v>
          </cell>
          <cell r="J102" t="str">
            <v>Do Thi Bich Lieu</v>
          </cell>
          <cell r="M102" t="str">
            <v>No</v>
          </cell>
          <cell r="O102" t="str">
            <v>05/Đã thanh toán 24/2023</v>
          </cell>
        </row>
        <row r="103">
          <cell r="D103">
            <v>10485</v>
          </cell>
          <cell r="E103">
            <v>21210823</v>
          </cell>
          <cell r="F103">
            <v>3166697</v>
          </cell>
          <cell r="G103">
            <v>44987.000347222223</v>
          </cell>
          <cell r="J103" t="str">
            <v>Do Thi Bich Lieu</v>
          </cell>
          <cell r="M103" t="str">
            <v>No</v>
          </cell>
          <cell r="O103" t="str">
            <v>06/Đã thanh toán 26/2023</v>
          </cell>
        </row>
        <row r="104">
          <cell r="D104">
            <v>10492</v>
          </cell>
          <cell r="E104">
            <v>19369518</v>
          </cell>
          <cell r="F104">
            <v>2619452</v>
          </cell>
          <cell r="G104">
            <v>44987.000347222223</v>
          </cell>
          <cell r="J104" t="str">
            <v>Do Thi Bich Lieu</v>
          </cell>
          <cell r="M104" t="str">
            <v>No</v>
          </cell>
          <cell r="O104" t="str">
            <v>06/Đã thanh toán 26/2023</v>
          </cell>
        </row>
        <row r="105">
          <cell r="D105">
            <v>10488</v>
          </cell>
          <cell r="E105">
            <v>16406877</v>
          </cell>
          <cell r="F105">
            <v>4400535</v>
          </cell>
          <cell r="G105">
            <v>44987.000347222223</v>
          </cell>
          <cell r="J105" t="str">
            <v>Do Thi Bich Lieu</v>
          </cell>
          <cell r="M105" t="str">
            <v>No</v>
          </cell>
          <cell r="O105" t="str">
            <v>06/Đã thanh toán 26/2023</v>
          </cell>
        </row>
        <row r="106">
          <cell r="D106">
            <v>10498</v>
          </cell>
          <cell r="E106">
            <v>13222719</v>
          </cell>
          <cell r="F106">
            <v>3594085</v>
          </cell>
          <cell r="G106">
            <v>44987.000347222223</v>
          </cell>
          <cell r="J106" t="str">
            <v>Do Thi Bich Lieu</v>
          </cell>
          <cell r="M106" t="str">
            <v>No</v>
          </cell>
          <cell r="O106" t="str">
            <v>06/Đã thanh toán 26/2023</v>
          </cell>
        </row>
        <row r="107">
          <cell r="D107">
            <v>10496</v>
          </cell>
          <cell r="E107">
            <v>14080913</v>
          </cell>
          <cell r="F107">
            <v>2160213</v>
          </cell>
          <cell r="G107">
            <v>44987.000347222223</v>
          </cell>
          <cell r="J107" t="str">
            <v>Do Thi Bich Lieu</v>
          </cell>
          <cell r="M107" t="str">
            <v>No</v>
          </cell>
          <cell r="O107" t="str">
            <v>06/Đã thanh toán 26/2023</v>
          </cell>
        </row>
        <row r="108">
          <cell r="D108">
            <v>10494</v>
          </cell>
          <cell r="E108">
            <v>12127235</v>
          </cell>
          <cell r="F108">
            <v>6678210</v>
          </cell>
          <cell r="G108">
            <v>44987.000347222223</v>
          </cell>
          <cell r="J108" t="str">
            <v>Do Thi Bich Lieu</v>
          </cell>
          <cell r="M108" t="str">
            <v>No</v>
          </cell>
          <cell r="O108" t="str">
            <v>06/Đã thanh toán 26/2023</v>
          </cell>
        </row>
        <row r="109">
          <cell r="D109">
            <v>10484</v>
          </cell>
          <cell r="E109">
            <v>22322670</v>
          </cell>
          <cell r="F109">
            <v>1615482</v>
          </cell>
          <cell r="G109">
            <v>44987.000347222223</v>
          </cell>
          <cell r="J109" t="str">
            <v>Do Thi Bich Lieu</v>
          </cell>
          <cell r="M109" t="str">
            <v>No</v>
          </cell>
          <cell r="O109" t="str">
            <v>06/Đã thanh toán 26/2023</v>
          </cell>
        </row>
        <row r="110">
          <cell r="D110">
            <v>10489</v>
          </cell>
          <cell r="E110">
            <v>15093068</v>
          </cell>
          <cell r="F110">
            <v>2880284</v>
          </cell>
          <cell r="G110">
            <v>44987.000347222223</v>
          </cell>
          <cell r="J110" t="str">
            <v>Do Thi Bich Lieu</v>
          </cell>
          <cell r="M110" t="str">
            <v>No</v>
          </cell>
          <cell r="O110" t="str">
            <v>06/Đã thanh toán 26/2023</v>
          </cell>
        </row>
        <row r="111">
          <cell r="D111">
            <v>10480</v>
          </cell>
          <cell r="E111">
            <v>29159395</v>
          </cell>
          <cell r="F111">
            <v>1179255</v>
          </cell>
          <cell r="G111">
            <v>44987.000347222223</v>
          </cell>
          <cell r="J111" t="str">
            <v>Do Thi Bich Lieu</v>
          </cell>
          <cell r="M111" t="str">
            <v>No</v>
          </cell>
          <cell r="O111" t="str">
            <v>06/Đã thanh toán 26/2023</v>
          </cell>
        </row>
        <row r="112">
          <cell r="D112">
            <v>10487</v>
          </cell>
          <cell r="E112">
            <v>17171050</v>
          </cell>
          <cell r="F112">
            <v>5495105</v>
          </cell>
          <cell r="G112">
            <v>44987.000347222223</v>
          </cell>
          <cell r="J112" t="str">
            <v>Do Thi Bich Lieu</v>
          </cell>
          <cell r="M112" t="str">
            <v>No</v>
          </cell>
          <cell r="O112" t="str">
            <v>06/Đã thanh toán 26/2023</v>
          </cell>
        </row>
        <row r="113">
          <cell r="D113">
            <v>10500</v>
          </cell>
          <cell r="E113">
            <v>26370979</v>
          </cell>
          <cell r="F113">
            <v>2619452</v>
          </cell>
          <cell r="G113">
            <v>44987.000347222223</v>
          </cell>
          <cell r="J113" t="str">
            <v>Do Thi Bich Lieu</v>
          </cell>
          <cell r="M113" t="str">
            <v>No</v>
          </cell>
          <cell r="O113" t="str">
            <v>06/Đã thanh toán 26/2023</v>
          </cell>
        </row>
        <row r="114">
          <cell r="D114">
            <v>10501</v>
          </cell>
          <cell r="E114">
            <v>26370368</v>
          </cell>
          <cell r="F114">
            <v>3868816</v>
          </cell>
          <cell r="G114">
            <v>44987.000347222223</v>
          </cell>
          <cell r="J114" t="str">
            <v>Do Thi Bich Lieu</v>
          </cell>
          <cell r="M114" t="str">
            <v>No</v>
          </cell>
          <cell r="O114" t="str">
            <v>07/Đã thanh toán 24/2023</v>
          </cell>
        </row>
        <row r="115">
          <cell r="D115">
            <v>10497</v>
          </cell>
          <cell r="E115">
            <v>14078179</v>
          </cell>
          <cell r="F115">
            <v>3664914</v>
          </cell>
          <cell r="G115">
            <v>44987.000347222223</v>
          </cell>
          <cell r="J115" t="str">
            <v>Do Thi Bich Lieu</v>
          </cell>
          <cell r="M115" t="str">
            <v>No</v>
          </cell>
          <cell r="O115" t="str">
            <v>06/Đã thanh toán 26/2023</v>
          </cell>
        </row>
        <row r="116">
          <cell r="D116">
            <v>10493</v>
          </cell>
          <cell r="E116">
            <v>11168083</v>
          </cell>
          <cell r="F116">
            <v>4170667</v>
          </cell>
          <cell r="G116">
            <v>44987.000347222223</v>
          </cell>
          <cell r="J116" t="str">
            <v>Do Thi Bich Lieu</v>
          </cell>
          <cell r="M116" t="str">
            <v>No</v>
          </cell>
          <cell r="O116" t="str">
            <v>06/Đã thanh toán 26/2023</v>
          </cell>
        </row>
        <row r="117">
          <cell r="D117">
            <v>10491</v>
          </cell>
          <cell r="E117">
            <v>27311942</v>
          </cell>
          <cell r="F117">
            <v>299475</v>
          </cell>
          <cell r="G117">
            <v>44987.000347222223</v>
          </cell>
          <cell r="J117" t="str">
            <v>Do Thi Bich Lieu</v>
          </cell>
          <cell r="M117" t="str">
            <v>No</v>
          </cell>
          <cell r="O117" t="str">
            <v>06/Đã thanh toán 26/2023</v>
          </cell>
        </row>
        <row r="118">
          <cell r="D118">
            <v>10495</v>
          </cell>
          <cell r="E118">
            <v>14080141</v>
          </cell>
          <cell r="F118">
            <v>711734</v>
          </cell>
          <cell r="G118">
            <v>44987.000347222223</v>
          </cell>
          <cell r="J118" t="str">
            <v>Do Thi Bich Lieu</v>
          </cell>
          <cell r="M118" t="str">
            <v>No</v>
          </cell>
          <cell r="O118" t="str">
            <v>06/Đã thanh toán 26/2023</v>
          </cell>
        </row>
        <row r="119">
          <cell r="D119">
            <v>10486</v>
          </cell>
          <cell r="E119">
            <v>20348762</v>
          </cell>
          <cell r="F119">
            <v>1221638</v>
          </cell>
          <cell r="G119">
            <v>44987.000347222223</v>
          </cell>
          <cell r="J119" t="str">
            <v>Do Thi Bich Lieu</v>
          </cell>
          <cell r="M119" t="str">
            <v>No</v>
          </cell>
          <cell r="O119" t="str">
            <v>06/Đã thanh toán 26/2023</v>
          </cell>
        </row>
        <row r="120">
          <cell r="D120">
            <v>10490</v>
          </cell>
          <cell r="E120">
            <v>28310702</v>
          </cell>
          <cell r="F120">
            <v>2443276</v>
          </cell>
          <cell r="G120">
            <v>44987.000347222223</v>
          </cell>
          <cell r="J120" t="str">
            <v>Do Thi Bich Lieu</v>
          </cell>
          <cell r="M120" t="str">
            <v>No</v>
          </cell>
          <cell r="O120" t="str">
            <v>06/Đã thanh toán 26/2023</v>
          </cell>
        </row>
        <row r="121">
          <cell r="D121">
            <v>10481</v>
          </cell>
          <cell r="E121">
            <v>17168935</v>
          </cell>
          <cell r="F121">
            <v>3841090</v>
          </cell>
          <cell r="G121">
            <v>44987.000347222223</v>
          </cell>
          <cell r="J121" t="str">
            <v>Do Thi Bich Lieu</v>
          </cell>
          <cell r="M121" t="str">
            <v>No</v>
          </cell>
          <cell r="O121" t="str">
            <v>06/Đã thanh toán 26/2023</v>
          </cell>
        </row>
        <row r="122">
          <cell r="D122">
            <v>10482</v>
          </cell>
          <cell r="E122">
            <v>27311198</v>
          </cell>
          <cell r="F122">
            <v>1682819</v>
          </cell>
          <cell r="G122">
            <v>44987.000347222223</v>
          </cell>
          <cell r="J122" t="str">
            <v>Do Thi Bich Lieu</v>
          </cell>
          <cell r="M122" t="str">
            <v>No</v>
          </cell>
          <cell r="O122" t="str">
            <v>06/Đã thanh toán 26/2023</v>
          </cell>
        </row>
        <row r="123">
          <cell r="D123">
            <v>10483</v>
          </cell>
          <cell r="E123">
            <v>25321308</v>
          </cell>
          <cell r="F123">
            <v>1551215</v>
          </cell>
          <cell r="G123">
            <v>44987.000347222223</v>
          </cell>
          <cell r="J123" t="str">
            <v>Do Thi Bich Lieu</v>
          </cell>
          <cell r="M123" t="str">
            <v>No</v>
          </cell>
          <cell r="O123" t="str">
            <v>06/Đã thanh toán 26/2023</v>
          </cell>
        </row>
        <row r="124">
          <cell r="D124">
            <v>11268</v>
          </cell>
          <cell r="E124">
            <v>17172370</v>
          </cell>
          <cell r="F124">
            <v>2837120</v>
          </cell>
          <cell r="G124">
            <v>44988.000347222223</v>
          </cell>
          <cell r="J124" t="str">
            <v>Do Thi Bich Lieu</v>
          </cell>
          <cell r="M124" t="str">
            <v>No</v>
          </cell>
          <cell r="O124" t="str">
            <v>06/Đã thanh toán 26/2023</v>
          </cell>
        </row>
        <row r="125">
          <cell r="D125">
            <v>11265</v>
          </cell>
          <cell r="E125">
            <v>16407983</v>
          </cell>
          <cell r="F125">
            <v>1615482</v>
          </cell>
          <cell r="G125">
            <v>44988.000347222223</v>
          </cell>
          <cell r="J125" t="str">
            <v>Do Thi Bich Lieu</v>
          </cell>
          <cell r="M125" t="str">
            <v>No</v>
          </cell>
          <cell r="O125" t="str">
            <v>06/Đã thanh toán 26/2023</v>
          </cell>
        </row>
        <row r="126">
          <cell r="D126">
            <v>13200</v>
          </cell>
          <cell r="E126">
            <v>16410652</v>
          </cell>
          <cell r="F126">
            <v>2076778</v>
          </cell>
          <cell r="G126">
            <v>44994.000347222223</v>
          </cell>
          <cell r="J126" t="str">
            <v>Do Thi Bich Lieu</v>
          </cell>
          <cell r="M126" t="str">
            <v>No</v>
          </cell>
          <cell r="O126" t="str">
            <v>04/Đã thanh toán 24/2023</v>
          </cell>
        </row>
        <row r="127">
          <cell r="D127">
            <v>13196</v>
          </cell>
          <cell r="E127">
            <v>28314330</v>
          </cell>
          <cell r="F127">
            <v>2457945</v>
          </cell>
          <cell r="G127">
            <v>44994.000347222223</v>
          </cell>
          <cell r="J127" t="str">
            <v>Do Thi Bich Lieu</v>
          </cell>
          <cell r="M127" t="str">
            <v>No</v>
          </cell>
          <cell r="O127" t="str">
            <v>04/Đã thanh toán 24/2023</v>
          </cell>
        </row>
        <row r="128">
          <cell r="D128">
            <v>13202</v>
          </cell>
          <cell r="E128">
            <v>15096645</v>
          </cell>
          <cell r="F128">
            <v>1038389</v>
          </cell>
          <cell r="G128">
            <v>44994.000347222223</v>
          </cell>
          <cell r="J128" t="str">
            <v>Do Thi Bich Lieu</v>
          </cell>
          <cell r="M128" t="str">
            <v>No</v>
          </cell>
          <cell r="O128" t="str">
            <v>04/Đã thanh toán 24/2023</v>
          </cell>
        </row>
        <row r="129">
          <cell r="D129">
            <v>13201</v>
          </cell>
          <cell r="E129">
            <v>15096894</v>
          </cell>
          <cell r="F129">
            <v>4744894</v>
          </cell>
          <cell r="G129">
            <v>44994.000347222223</v>
          </cell>
          <cell r="J129" t="str">
            <v>Do Thi Bich Lieu</v>
          </cell>
          <cell r="M129" t="str">
            <v>No</v>
          </cell>
          <cell r="O129" t="str">
            <v>04/Đã thanh toán 24/2023</v>
          </cell>
        </row>
        <row r="130">
          <cell r="D130">
            <v>13157</v>
          </cell>
          <cell r="E130">
            <v>18141717</v>
          </cell>
          <cell r="F130">
            <v>1038392</v>
          </cell>
          <cell r="G130">
            <v>44994.000347222223</v>
          </cell>
          <cell r="J130" t="str">
            <v>Do Thi Bich Lieu</v>
          </cell>
          <cell r="M130" t="str">
            <v>No</v>
          </cell>
          <cell r="O130" t="str">
            <v>04/Đã thanh toán 24/2023</v>
          </cell>
        </row>
        <row r="131">
          <cell r="D131">
            <v>13167</v>
          </cell>
          <cell r="E131">
            <v>13224849</v>
          </cell>
          <cell r="F131">
            <v>1221638</v>
          </cell>
          <cell r="G131">
            <v>44994.000347222223</v>
          </cell>
          <cell r="J131" t="str">
            <v>Do Thi Bich Lieu</v>
          </cell>
          <cell r="M131" t="str">
            <v>No</v>
          </cell>
          <cell r="O131" t="str">
            <v>04/Đã thanh toán 10/2023</v>
          </cell>
        </row>
        <row r="132">
          <cell r="D132">
            <v>13198</v>
          </cell>
          <cell r="E132">
            <v>20351740</v>
          </cell>
          <cell r="F132">
            <v>1038389</v>
          </cell>
          <cell r="G132">
            <v>44994.000347222223</v>
          </cell>
          <cell r="J132" t="str">
            <v>Do Thi Bich Lieu</v>
          </cell>
          <cell r="M132" t="str">
            <v>No</v>
          </cell>
          <cell r="O132" t="str">
            <v>04/Đã thanh toán 24/2023</v>
          </cell>
        </row>
        <row r="133">
          <cell r="D133">
            <v>13163</v>
          </cell>
          <cell r="E133">
            <v>10201289</v>
          </cell>
          <cell r="F133">
            <v>4525994</v>
          </cell>
          <cell r="G133">
            <v>44994.000347222223</v>
          </cell>
          <cell r="J133" t="str">
            <v>Do Thi Bich Lieu</v>
          </cell>
          <cell r="M133" t="str">
            <v>No</v>
          </cell>
          <cell r="O133" t="str">
            <v>04/Đã thanh toán 10/2023</v>
          </cell>
        </row>
        <row r="134">
          <cell r="D134">
            <v>13162</v>
          </cell>
          <cell r="E134">
            <v>21212486</v>
          </cell>
          <cell r="F134">
            <v>3230964</v>
          </cell>
          <cell r="G134">
            <v>44994.000347222223</v>
          </cell>
          <cell r="J134" t="str">
            <v>Do Thi Bich Lieu</v>
          </cell>
          <cell r="M134" t="str">
            <v>No</v>
          </cell>
          <cell r="O134" t="str">
            <v>04/Đã thanh toán 24/2023</v>
          </cell>
        </row>
        <row r="135">
          <cell r="D135">
            <v>13194</v>
          </cell>
          <cell r="E135">
            <v>12129909</v>
          </cell>
          <cell r="F135">
            <v>4153569</v>
          </cell>
          <cell r="G135">
            <v>44994.000347222223</v>
          </cell>
          <cell r="J135" t="str">
            <v>Do Thi Bich Lieu</v>
          </cell>
          <cell r="M135" t="str">
            <v>No</v>
          </cell>
          <cell r="O135" t="str">
            <v>04/Đã thanh toán 24/2023</v>
          </cell>
        </row>
        <row r="136">
          <cell r="D136">
            <v>13197</v>
          </cell>
          <cell r="E136">
            <v>25324086</v>
          </cell>
          <cell r="F136">
            <v>1038389</v>
          </cell>
          <cell r="G136">
            <v>44994.000347222223</v>
          </cell>
          <cell r="J136" t="str">
            <v>Do Thi Bich Lieu</v>
          </cell>
          <cell r="M136" t="str">
            <v>No</v>
          </cell>
          <cell r="O136" t="str">
            <v>04/Đã thanh toán 24/2023</v>
          </cell>
        </row>
        <row r="137">
          <cell r="D137">
            <v>13164</v>
          </cell>
          <cell r="E137">
            <v>13225152</v>
          </cell>
          <cell r="F137">
            <v>828003</v>
          </cell>
          <cell r="G137">
            <v>44994.000347222223</v>
          </cell>
          <cell r="J137" t="str">
            <v>Do Thi Bich Lieu</v>
          </cell>
          <cell r="M137" t="str">
            <v>No</v>
          </cell>
          <cell r="O137" t="str">
            <v>04/Đã thanh toán 10/2023</v>
          </cell>
        </row>
        <row r="138">
          <cell r="D138">
            <v>13161</v>
          </cell>
          <cell r="E138">
            <v>24294867</v>
          </cell>
          <cell r="F138">
            <v>1038392</v>
          </cell>
          <cell r="G138">
            <v>44994.000347222223</v>
          </cell>
          <cell r="J138" t="str">
            <v>Do Thi Bich Lieu</v>
          </cell>
          <cell r="M138" t="str">
            <v>No</v>
          </cell>
          <cell r="O138" t="str">
            <v>04/Đã thanh toán 24/2023</v>
          </cell>
        </row>
        <row r="139">
          <cell r="D139">
            <v>13160</v>
          </cell>
          <cell r="E139">
            <v>21211824</v>
          </cell>
          <cell r="F139">
            <v>3230964</v>
          </cell>
          <cell r="G139">
            <v>44994.000347222223</v>
          </cell>
          <cell r="J139" t="str">
            <v>Do Thi Bich Lieu</v>
          </cell>
          <cell r="M139" t="str">
            <v>No</v>
          </cell>
          <cell r="O139" t="str">
            <v>04/Đã thanh toán 10/2023</v>
          </cell>
        </row>
        <row r="140">
          <cell r="D140">
            <v>13195</v>
          </cell>
          <cell r="E140">
            <v>27314275</v>
          </cell>
          <cell r="F140">
            <v>1038389</v>
          </cell>
          <cell r="G140">
            <v>44994.000347222223</v>
          </cell>
          <cell r="J140" t="str">
            <v>Do Thi Bich Lieu</v>
          </cell>
          <cell r="M140" t="str">
            <v>No</v>
          </cell>
          <cell r="O140" t="str">
            <v>04/Đã thanh toán 24/2023</v>
          </cell>
        </row>
        <row r="141">
          <cell r="D141">
            <v>14851</v>
          </cell>
          <cell r="E141">
            <v>19373558</v>
          </cell>
          <cell r="F141">
            <v>1038389</v>
          </cell>
          <cell r="G141">
            <v>45001.000347222223</v>
          </cell>
          <cell r="J141" t="str">
            <v>Do Thi Bich Lieu</v>
          </cell>
          <cell r="M141" t="str">
            <v>No</v>
          </cell>
          <cell r="O141" t="str">
            <v>06/Đã thanh toán 26/2023</v>
          </cell>
        </row>
        <row r="142">
          <cell r="D142">
            <v>14843</v>
          </cell>
          <cell r="E142">
            <v>16412576</v>
          </cell>
          <cell r="F142">
            <v>4234934</v>
          </cell>
          <cell r="G142">
            <v>45001.000347222223</v>
          </cell>
          <cell r="J142" t="str">
            <v>Do Thi Bich Lieu</v>
          </cell>
          <cell r="M142" t="str">
            <v>No</v>
          </cell>
          <cell r="O142" t="str">
            <v>06/Đã thanh toán 26/2023</v>
          </cell>
        </row>
        <row r="143">
          <cell r="D143">
            <v>14858</v>
          </cell>
          <cell r="E143">
            <v>13229084</v>
          </cell>
          <cell r="F143">
            <v>1939267</v>
          </cell>
          <cell r="G143">
            <v>45001.000347222223</v>
          </cell>
          <cell r="J143" t="str">
            <v>Do Thi Bich Lieu</v>
          </cell>
          <cell r="M143" t="str">
            <v>No</v>
          </cell>
          <cell r="O143" t="str">
            <v>04/Đã thanh toán 24/2023</v>
          </cell>
        </row>
        <row r="144">
          <cell r="D144">
            <v>14846</v>
          </cell>
          <cell r="E144">
            <v>10204861</v>
          </cell>
          <cell r="F144">
            <v>5338938</v>
          </cell>
          <cell r="G144">
            <v>45001.000347222223</v>
          </cell>
          <cell r="J144" t="str">
            <v>Do Thi Bich Lieu</v>
          </cell>
          <cell r="M144" t="str">
            <v>No</v>
          </cell>
          <cell r="O144" t="str">
            <v>06/Đã thanh toán 26/2023</v>
          </cell>
        </row>
        <row r="145">
          <cell r="D145">
            <v>14856</v>
          </cell>
          <cell r="E145">
            <v>14085814</v>
          </cell>
          <cell r="F145">
            <v>403871</v>
          </cell>
          <cell r="G145">
            <v>45001.000347222223</v>
          </cell>
          <cell r="J145" t="str">
            <v>Do Thi Bich Lieu</v>
          </cell>
          <cell r="M145" t="str">
            <v>No</v>
          </cell>
          <cell r="O145" t="str">
            <v>04/Đã thanh toán 10/2023</v>
          </cell>
        </row>
        <row r="146">
          <cell r="D146">
            <v>14861</v>
          </cell>
          <cell r="E146">
            <v>26373867</v>
          </cell>
          <cell r="F146">
            <v>5421158</v>
          </cell>
          <cell r="G146">
            <v>45001.000347222223</v>
          </cell>
          <cell r="J146" t="str">
            <v>Do Thi Bich Lieu</v>
          </cell>
          <cell r="M146" t="str">
            <v>No</v>
          </cell>
          <cell r="O146" t="str">
            <v>04/Đã thanh toán 10/2023</v>
          </cell>
        </row>
        <row r="147">
          <cell r="D147">
            <v>14859</v>
          </cell>
          <cell r="E147">
            <v>26376150</v>
          </cell>
          <cell r="F147">
            <v>1038389</v>
          </cell>
          <cell r="G147">
            <v>45001.000347222223</v>
          </cell>
          <cell r="J147" t="str">
            <v>Do Thi Bich Lieu</v>
          </cell>
          <cell r="M147" t="str">
            <v>No</v>
          </cell>
          <cell r="O147" t="str">
            <v>04/Đã thanh toán 24/2023</v>
          </cell>
        </row>
        <row r="148">
          <cell r="D148">
            <v>14845</v>
          </cell>
          <cell r="E148">
            <v>29162129</v>
          </cell>
          <cell r="F148">
            <v>2671558</v>
          </cell>
          <cell r="G148">
            <v>45001.000347222223</v>
          </cell>
          <cell r="J148" t="str">
            <v>Do Thi Bich Lieu</v>
          </cell>
          <cell r="M148" t="str">
            <v>No</v>
          </cell>
          <cell r="O148" t="str">
            <v>06/Đã thanh toán 26/2023</v>
          </cell>
        </row>
        <row r="149">
          <cell r="D149">
            <v>14852</v>
          </cell>
          <cell r="E149">
            <v>19373656</v>
          </cell>
          <cell r="F149">
            <v>3136524</v>
          </cell>
          <cell r="G149">
            <v>45001.000347222223</v>
          </cell>
          <cell r="J149" t="str">
            <v>Do Thi Bich Lieu</v>
          </cell>
          <cell r="M149" t="str">
            <v>No</v>
          </cell>
          <cell r="O149" t="str">
            <v>06/Đã thanh toán 26/2023</v>
          </cell>
        </row>
        <row r="150">
          <cell r="D150">
            <v>14844</v>
          </cell>
          <cell r="E150">
            <v>18143577</v>
          </cell>
          <cell r="F150">
            <v>1551215</v>
          </cell>
          <cell r="G150">
            <v>45001.000347222223</v>
          </cell>
          <cell r="J150" t="str">
            <v>Do Thi Bich Lieu</v>
          </cell>
          <cell r="M150" t="str">
            <v>No</v>
          </cell>
          <cell r="O150" t="str">
            <v>06/Đã thanh toán 26/2023</v>
          </cell>
        </row>
        <row r="151">
          <cell r="D151">
            <v>14841</v>
          </cell>
          <cell r="E151">
            <v>23205057</v>
          </cell>
          <cell r="F151">
            <v>1551215</v>
          </cell>
          <cell r="G151">
            <v>45001.000347222223</v>
          </cell>
          <cell r="J151" t="str">
            <v>Do Thi Bich Lieu</v>
          </cell>
          <cell r="M151" t="str">
            <v>No</v>
          </cell>
          <cell r="O151" t="str">
            <v>06/Đã thanh toán 26/2023</v>
          </cell>
        </row>
        <row r="152">
          <cell r="D152">
            <v>14850</v>
          </cell>
          <cell r="E152">
            <v>11173964</v>
          </cell>
          <cell r="F152">
            <v>1104004</v>
          </cell>
          <cell r="G152">
            <v>45001.000347222223</v>
          </cell>
          <cell r="J152" t="str">
            <v>Do Thi Bich Lieu</v>
          </cell>
          <cell r="M152" t="str">
            <v>No</v>
          </cell>
          <cell r="O152" t="str">
            <v>06/Đã thanh toán 26/2023</v>
          </cell>
        </row>
        <row r="153">
          <cell r="D153">
            <v>14842</v>
          </cell>
          <cell r="E153">
            <v>22327831</v>
          </cell>
          <cell r="F153">
            <v>1891483</v>
          </cell>
          <cell r="G153">
            <v>45001.000347222223</v>
          </cell>
          <cell r="J153" t="str">
            <v>Do Thi Bich Lieu</v>
          </cell>
          <cell r="M153" t="str">
            <v>No</v>
          </cell>
          <cell r="O153" t="str">
            <v>06/Đã thanh toán 26/2023</v>
          </cell>
        </row>
        <row r="154">
          <cell r="D154">
            <v>14840</v>
          </cell>
          <cell r="E154">
            <v>25325468</v>
          </cell>
          <cell r="F154">
            <v>499125</v>
          </cell>
          <cell r="G154">
            <v>45001.000347222223</v>
          </cell>
          <cell r="J154" t="str">
            <v>Do Thi Bich Lieu</v>
          </cell>
          <cell r="M154" t="str">
            <v>No</v>
          </cell>
          <cell r="O154" t="str">
            <v>06/Đã thanh toán 26/2023</v>
          </cell>
        </row>
        <row r="155">
          <cell r="D155">
            <v>14848</v>
          </cell>
          <cell r="E155">
            <v>11173631</v>
          </cell>
          <cell r="F155">
            <v>10383890</v>
          </cell>
          <cell r="G155">
            <v>45001.000347222223</v>
          </cell>
          <cell r="J155" t="str">
            <v>Do Thi Bich Lieu</v>
          </cell>
          <cell r="M155" t="str">
            <v>No</v>
          </cell>
          <cell r="O155" t="str">
            <v>06/Đã thanh toán 26/2023</v>
          </cell>
        </row>
        <row r="156">
          <cell r="D156">
            <v>14854</v>
          </cell>
          <cell r="E156">
            <v>12132793</v>
          </cell>
          <cell r="F156">
            <v>4234934</v>
          </cell>
          <cell r="G156">
            <v>45001.000347222223</v>
          </cell>
          <cell r="J156" t="str">
            <v>Do Thi Bich Lieu</v>
          </cell>
          <cell r="M156" t="str">
            <v>No</v>
          </cell>
          <cell r="O156" t="str">
            <v>06/Đã thanh toán 26/2023</v>
          </cell>
        </row>
        <row r="157">
          <cell r="D157">
            <v>14847</v>
          </cell>
          <cell r="E157">
            <v>10206798</v>
          </cell>
          <cell r="F157">
            <v>5191945</v>
          </cell>
          <cell r="G157">
            <v>45001.000347222223</v>
          </cell>
          <cell r="J157" t="str">
            <v>Do Thi Bich Lieu</v>
          </cell>
          <cell r="M157" t="str">
            <v>No</v>
          </cell>
          <cell r="O157" t="str">
            <v>06/Đã thanh toán 26/2023</v>
          </cell>
        </row>
        <row r="158">
          <cell r="D158">
            <v>14855</v>
          </cell>
          <cell r="E158">
            <v>12132881</v>
          </cell>
          <cell r="F158">
            <v>4153556</v>
          </cell>
          <cell r="G158">
            <v>45001.000347222223</v>
          </cell>
          <cell r="J158" t="str">
            <v>Do Thi Bich Lieu</v>
          </cell>
          <cell r="M158" t="str">
            <v>No</v>
          </cell>
          <cell r="O158" t="str">
            <v>06/Đã thanh toán 26/2023</v>
          </cell>
        </row>
        <row r="159">
          <cell r="D159">
            <v>14849</v>
          </cell>
          <cell r="E159">
            <v>11174198</v>
          </cell>
          <cell r="F159">
            <v>3476451</v>
          </cell>
          <cell r="G159">
            <v>45001.000347222223</v>
          </cell>
          <cell r="J159" t="str">
            <v>Do Thi Bich Lieu</v>
          </cell>
          <cell r="M159" t="str">
            <v>No</v>
          </cell>
          <cell r="O159" t="str">
            <v>06/Đã thanh toán 26/2023</v>
          </cell>
        </row>
        <row r="160">
          <cell r="D160">
            <v>14853</v>
          </cell>
          <cell r="E160">
            <v>19373508</v>
          </cell>
          <cell r="F160">
            <v>1785920</v>
          </cell>
          <cell r="G160">
            <v>45001.000347222223</v>
          </cell>
          <cell r="J160" t="str">
            <v>Do Thi Bich Lieu</v>
          </cell>
          <cell r="M160" t="str">
            <v>No</v>
          </cell>
          <cell r="O160" t="str">
            <v>06/Đã thanh toán 26/2023</v>
          </cell>
        </row>
        <row r="161">
          <cell r="D161">
            <v>15724</v>
          </cell>
          <cell r="E161">
            <v>13129281</v>
          </cell>
          <cell r="F161">
            <v>4506260</v>
          </cell>
          <cell r="G161">
            <v>45003.000347222223</v>
          </cell>
          <cell r="J161" t="str">
            <v>Do Thi Bich Lieu</v>
          </cell>
          <cell r="M161" t="str">
            <v>No</v>
          </cell>
          <cell r="O161" t="str">
            <v>05/Đã thanh toán 10/2023</v>
          </cell>
        </row>
        <row r="162">
          <cell r="D162">
            <v>15705</v>
          </cell>
          <cell r="E162">
            <v>15099206</v>
          </cell>
          <cell r="F162">
            <v>3115167</v>
          </cell>
          <cell r="G162">
            <v>45003.000347222223</v>
          </cell>
          <cell r="J162" t="str">
            <v>Do Thi Bich Lieu</v>
          </cell>
          <cell r="M162" t="str">
            <v>No</v>
          </cell>
          <cell r="O162" t="str">
            <v>04/Đã thanh toán 24/2023</v>
          </cell>
        </row>
        <row r="163">
          <cell r="D163">
            <v>15709</v>
          </cell>
          <cell r="E163">
            <v>24297736</v>
          </cell>
          <cell r="F163">
            <v>1038389</v>
          </cell>
          <cell r="G163">
            <v>45003.000347222223</v>
          </cell>
          <cell r="J163" t="str">
            <v>Do Thi Bich Lieu</v>
          </cell>
          <cell r="M163" t="str">
            <v>No</v>
          </cell>
          <cell r="O163" t="str">
            <v>04/Đã thanh toán 24/2023</v>
          </cell>
        </row>
        <row r="164">
          <cell r="D164">
            <v>15719</v>
          </cell>
          <cell r="E164">
            <v>22277844</v>
          </cell>
          <cell r="F164">
            <v>5238904</v>
          </cell>
          <cell r="G164">
            <v>45003.000347222223</v>
          </cell>
          <cell r="J164" t="str">
            <v>Do Thi Bich Lieu</v>
          </cell>
          <cell r="M164" t="str">
            <v>No</v>
          </cell>
          <cell r="O164" t="str">
            <v>06/Đã thanh toán 26/2023</v>
          </cell>
        </row>
        <row r="165">
          <cell r="D165">
            <v>15732</v>
          </cell>
          <cell r="E165">
            <v>21215183</v>
          </cell>
          <cell r="F165">
            <v>3069416</v>
          </cell>
          <cell r="G165">
            <v>45003.000347222223</v>
          </cell>
          <cell r="J165" t="str">
            <v>Do Thi Bich Lieu</v>
          </cell>
          <cell r="M165" t="str">
            <v>No</v>
          </cell>
          <cell r="O165" t="str">
            <v>04/Đã thanh toán 24/2023</v>
          </cell>
        </row>
        <row r="166">
          <cell r="D166">
            <v>15730</v>
          </cell>
          <cell r="E166">
            <v>10208391</v>
          </cell>
          <cell r="F166">
            <v>9800665</v>
          </cell>
          <cell r="G166">
            <v>45003.000347222223</v>
          </cell>
          <cell r="J166" t="str">
            <v>Do Thi Bich Lieu</v>
          </cell>
          <cell r="M166" t="str">
            <v>No</v>
          </cell>
          <cell r="O166" t="str">
            <v>04/Đã thanh toán 24/2023</v>
          </cell>
        </row>
        <row r="167">
          <cell r="D167">
            <v>15715</v>
          </cell>
          <cell r="E167">
            <v>20252702</v>
          </cell>
          <cell r="F167">
            <v>3918673</v>
          </cell>
          <cell r="G167">
            <v>45003.000347222223</v>
          </cell>
          <cell r="J167" t="str">
            <v>Do Thi Bich Lieu</v>
          </cell>
          <cell r="M167" t="str">
            <v>No</v>
          </cell>
          <cell r="O167" t="str">
            <v>Chúng tôi đang xử lý hóa đơn, vui lòng liên hệ Do Thi Bich Lieu</v>
          </cell>
        </row>
        <row r="168">
          <cell r="D168">
            <v>15721</v>
          </cell>
          <cell r="E168">
            <v>15012701</v>
          </cell>
          <cell r="F168">
            <v>552002</v>
          </cell>
          <cell r="G168">
            <v>45003.000347222223</v>
          </cell>
          <cell r="J168" t="str">
            <v>Do Thi Bich Lieu</v>
          </cell>
          <cell r="M168" t="str">
            <v>No</v>
          </cell>
          <cell r="O168" t="str">
            <v>06/Đã thanh toán 12/2023</v>
          </cell>
        </row>
        <row r="169">
          <cell r="D169">
            <v>15707</v>
          </cell>
          <cell r="E169">
            <v>16413585</v>
          </cell>
          <cell r="F169">
            <v>1615482</v>
          </cell>
          <cell r="G169">
            <v>45003.000347222223</v>
          </cell>
          <cell r="J169" t="str">
            <v>Do Thi Bich Lieu</v>
          </cell>
          <cell r="M169" t="str">
            <v>No</v>
          </cell>
          <cell r="O169" t="str">
            <v>04/Đã thanh toán 24/2023</v>
          </cell>
        </row>
        <row r="170">
          <cell r="D170">
            <v>15714</v>
          </cell>
          <cell r="E170">
            <v>27238722</v>
          </cell>
          <cell r="F170">
            <v>5079718</v>
          </cell>
          <cell r="G170">
            <v>45003.000347222223</v>
          </cell>
          <cell r="J170" t="str">
            <v>Do Thi Bich Lieu</v>
          </cell>
          <cell r="M170" t="str">
            <v>No</v>
          </cell>
          <cell r="O170" t="str">
            <v>07/Đã thanh toán 10/2023</v>
          </cell>
        </row>
        <row r="171">
          <cell r="D171">
            <v>15712</v>
          </cell>
          <cell r="E171">
            <v>17179185</v>
          </cell>
          <cell r="F171">
            <v>2352779</v>
          </cell>
          <cell r="G171">
            <v>45003.000347222223</v>
          </cell>
          <cell r="J171" t="str">
            <v>Do Thi Bich Lieu</v>
          </cell>
          <cell r="M171" t="str">
            <v>No</v>
          </cell>
          <cell r="O171" t="str">
            <v>04/Đã thanh toán 24/2023</v>
          </cell>
        </row>
        <row r="172">
          <cell r="D172">
            <v>15733</v>
          </cell>
          <cell r="E172">
            <v>16410927</v>
          </cell>
          <cell r="F172">
            <v>299475</v>
          </cell>
          <cell r="G172">
            <v>45003.000347222223</v>
          </cell>
          <cell r="J172" t="str">
            <v>Do Thi Bich Lieu</v>
          </cell>
          <cell r="M172" t="str">
            <v>No</v>
          </cell>
          <cell r="O172" t="str">
            <v>04/Đã thanh toán 24/2023</v>
          </cell>
        </row>
        <row r="173">
          <cell r="D173">
            <v>15718</v>
          </cell>
          <cell r="E173">
            <v>25269364</v>
          </cell>
          <cell r="F173">
            <v>6611119</v>
          </cell>
          <cell r="G173">
            <v>45003.000347222223</v>
          </cell>
          <cell r="J173" t="str">
            <v>Do Thi Bich Lieu</v>
          </cell>
          <cell r="M173" t="str">
            <v>No</v>
          </cell>
          <cell r="O173" t="str">
            <v>06/Đã thanh toán 26/2023</v>
          </cell>
        </row>
        <row r="174">
          <cell r="D174">
            <v>16752</v>
          </cell>
          <cell r="E174">
            <v>25328714</v>
          </cell>
          <cell r="F174">
            <v>8419296</v>
          </cell>
          <cell r="G174">
            <v>45008.000347222223</v>
          </cell>
          <cell r="J174" t="str">
            <v>Do Thi Bich Lieu</v>
          </cell>
          <cell r="M174" t="str">
            <v>No</v>
          </cell>
          <cell r="O174" t="str">
            <v>05/Đã thanh toán 10/2023</v>
          </cell>
        </row>
        <row r="175">
          <cell r="D175">
            <v>16750</v>
          </cell>
          <cell r="E175">
            <v>22329490</v>
          </cell>
          <cell r="F175">
            <v>1551215</v>
          </cell>
          <cell r="G175">
            <v>45008.000347222223</v>
          </cell>
          <cell r="J175" t="str">
            <v>Do Thi Bich Lieu</v>
          </cell>
          <cell r="M175" t="str">
            <v>No</v>
          </cell>
          <cell r="O175" t="str">
            <v>05/Đã thanh toán 10/2023</v>
          </cell>
        </row>
        <row r="176">
          <cell r="D176">
            <v>16749</v>
          </cell>
          <cell r="E176">
            <v>21215809</v>
          </cell>
          <cell r="F176">
            <v>1615482</v>
          </cell>
          <cell r="G176">
            <v>45008.000347222223</v>
          </cell>
          <cell r="J176" t="str">
            <v>Do Thi Bich Lieu</v>
          </cell>
          <cell r="M176" t="str">
            <v>No</v>
          </cell>
          <cell r="O176" t="str">
            <v>05/Đã thanh toán 10/2023</v>
          </cell>
        </row>
        <row r="177">
          <cell r="D177">
            <v>16754</v>
          </cell>
          <cell r="E177">
            <v>22330232</v>
          </cell>
          <cell r="F177">
            <v>1038389</v>
          </cell>
          <cell r="G177">
            <v>45008.000347222223</v>
          </cell>
          <cell r="J177" t="str">
            <v>Do Thi Bich Lieu</v>
          </cell>
          <cell r="M177" t="str">
            <v>No</v>
          </cell>
          <cell r="O177" t="str">
            <v>05/Đã thanh toán 10/2023</v>
          </cell>
        </row>
        <row r="178">
          <cell r="D178">
            <v>16746</v>
          </cell>
          <cell r="E178">
            <v>18144542</v>
          </cell>
          <cell r="F178">
            <v>3115167</v>
          </cell>
          <cell r="G178">
            <v>45008.000347222223</v>
          </cell>
          <cell r="J178" t="str">
            <v>Do Thi Bich Lieu</v>
          </cell>
          <cell r="M178" t="str">
            <v>No</v>
          </cell>
          <cell r="O178" t="str">
            <v>04/Đã thanh toán 24/2023</v>
          </cell>
        </row>
        <row r="179">
          <cell r="D179">
            <v>16741</v>
          </cell>
          <cell r="E179">
            <v>14088203</v>
          </cell>
          <cell r="F179">
            <v>276001</v>
          </cell>
          <cell r="G179">
            <v>45008.000347222223</v>
          </cell>
          <cell r="J179" t="str">
            <v>Do Thi Bich Lieu</v>
          </cell>
          <cell r="M179" t="str">
            <v>No</v>
          </cell>
          <cell r="O179" t="str">
            <v>04/Đã thanh toán 24/2023</v>
          </cell>
        </row>
        <row r="180">
          <cell r="D180">
            <v>17504</v>
          </cell>
          <cell r="E180">
            <v>12136041</v>
          </cell>
          <cell r="F180">
            <v>6022034</v>
          </cell>
          <cell r="G180">
            <v>45010.000347222223</v>
          </cell>
          <cell r="J180" t="str">
            <v>Do Thi Bich Lieu</v>
          </cell>
          <cell r="M180" t="str">
            <v>No</v>
          </cell>
          <cell r="O180" t="str">
            <v>06/Đã thanh toán 26/2023</v>
          </cell>
        </row>
        <row r="181">
          <cell r="D181">
            <v>17503</v>
          </cell>
          <cell r="E181">
            <v>19377162</v>
          </cell>
          <cell r="F181">
            <v>3719491</v>
          </cell>
          <cell r="G181">
            <v>45010.000347222223</v>
          </cell>
          <cell r="J181" t="str">
            <v>Do Thi Bich Lieu</v>
          </cell>
          <cell r="M181" t="str">
            <v>No</v>
          </cell>
          <cell r="O181" t="str">
            <v>05/Đã thanh toán 10/2023</v>
          </cell>
        </row>
        <row r="182">
          <cell r="D182">
            <v>18703</v>
          </cell>
          <cell r="E182">
            <v>20356376</v>
          </cell>
          <cell r="F182">
            <v>1038389</v>
          </cell>
          <cell r="G182">
            <v>45015.000347222223</v>
          </cell>
          <cell r="J182" t="str">
            <v>Do Thi Bich Lieu</v>
          </cell>
          <cell r="M182" t="str">
            <v>No</v>
          </cell>
          <cell r="O182" t="str">
            <v>05/Đã thanh toán 10/2023</v>
          </cell>
        </row>
        <row r="183">
          <cell r="D183">
            <v>18697</v>
          </cell>
          <cell r="E183">
            <v>15103732</v>
          </cell>
          <cell r="F183">
            <v>8144659</v>
          </cell>
          <cell r="G183">
            <v>45015.000347222223</v>
          </cell>
          <cell r="J183" t="str">
            <v>Do Thi Bich Lieu</v>
          </cell>
          <cell r="M183" t="str">
            <v>No</v>
          </cell>
          <cell r="O183" t="str">
            <v>05/Đã thanh toán 10/2023</v>
          </cell>
        </row>
        <row r="184">
          <cell r="D184">
            <v>18692</v>
          </cell>
          <cell r="E184">
            <v>11179683</v>
          </cell>
          <cell r="F184">
            <v>2757810</v>
          </cell>
          <cell r="G184">
            <v>45015.000347222223</v>
          </cell>
          <cell r="J184" t="str">
            <v>Do Thi Bich Lieu</v>
          </cell>
          <cell r="M184" t="str">
            <v>No</v>
          </cell>
          <cell r="O184" t="str">
            <v>05/Đã thanh toán 10/2023</v>
          </cell>
        </row>
        <row r="185">
          <cell r="D185">
            <v>18690</v>
          </cell>
          <cell r="E185">
            <v>50988210</v>
          </cell>
          <cell r="F185">
            <v>1038389</v>
          </cell>
          <cell r="G185">
            <v>45015.000347222223</v>
          </cell>
          <cell r="J185" t="str">
            <v>Do Thi Bich Lieu</v>
          </cell>
          <cell r="M185" t="str">
            <v>No</v>
          </cell>
          <cell r="O185" t="str">
            <v>07/Đã thanh toán 10/2023</v>
          </cell>
        </row>
        <row r="186">
          <cell r="D186">
            <v>18695</v>
          </cell>
          <cell r="E186">
            <v>15103633</v>
          </cell>
          <cell r="F186">
            <v>1038389</v>
          </cell>
          <cell r="G186">
            <v>45015.000347222223</v>
          </cell>
          <cell r="J186" t="str">
            <v>Do Thi Bich Lieu</v>
          </cell>
          <cell r="M186" t="str">
            <v>No</v>
          </cell>
          <cell r="O186" t="str">
            <v>05/Đã thanh toán 10/2023</v>
          </cell>
        </row>
        <row r="187">
          <cell r="D187">
            <v>18694</v>
          </cell>
          <cell r="E187">
            <v>18149591</v>
          </cell>
          <cell r="F187">
            <v>4234934</v>
          </cell>
          <cell r="G187">
            <v>45015.000347222223</v>
          </cell>
          <cell r="J187" t="str">
            <v>Do Thi Bich Lieu</v>
          </cell>
          <cell r="M187" t="str">
            <v>No</v>
          </cell>
          <cell r="O187" t="str">
            <v>05/Đã thanh toán 10/2023</v>
          </cell>
        </row>
        <row r="188">
          <cell r="D188">
            <v>18699</v>
          </cell>
          <cell r="E188">
            <v>17182705</v>
          </cell>
          <cell r="F188">
            <v>15080120</v>
          </cell>
          <cell r="G188">
            <v>45015.000347222223</v>
          </cell>
          <cell r="J188" t="str">
            <v>Do Thi Bich Lieu</v>
          </cell>
          <cell r="M188" t="str">
            <v>No</v>
          </cell>
          <cell r="O188" t="str">
            <v>05/Đã thanh toán 10/2023</v>
          </cell>
        </row>
        <row r="189">
          <cell r="D189">
            <v>18706</v>
          </cell>
          <cell r="E189">
            <v>10211867</v>
          </cell>
          <cell r="F189">
            <v>3711356</v>
          </cell>
          <cell r="G189">
            <v>45015.000347222223</v>
          </cell>
          <cell r="J189" t="str">
            <v>Do Thi Bich Lieu</v>
          </cell>
          <cell r="M189" t="str">
            <v>No</v>
          </cell>
          <cell r="O189" t="str">
            <v>06/Đã thanh toán 26/2023</v>
          </cell>
        </row>
        <row r="190">
          <cell r="D190">
            <v>18704</v>
          </cell>
          <cell r="E190">
            <v>16415945</v>
          </cell>
          <cell r="F190">
            <v>2076778</v>
          </cell>
          <cell r="G190">
            <v>45015.000347222223</v>
          </cell>
          <cell r="J190" t="str">
            <v>Do Thi Bich Lieu</v>
          </cell>
          <cell r="M190" t="str">
            <v>No</v>
          </cell>
          <cell r="O190" t="str">
            <v>05/Đã thanh toán 10/2023</v>
          </cell>
        </row>
        <row r="191">
          <cell r="D191">
            <v>18702</v>
          </cell>
          <cell r="E191">
            <v>20356620</v>
          </cell>
          <cell r="F191">
            <v>3973992</v>
          </cell>
          <cell r="G191">
            <v>45015.000347222223</v>
          </cell>
          <cell r="J191" t="str">
            <v>Do Thi Bich Lieu</v>
          </cell>
          <cell r="M191" t="str">
            <v>No</v>
          </cell>
          <cell r="O191" t="str">
            <v>05/Đã thanh toán 10/2023</v>
          </cell>
        </row>
        <row r="192">
          <cell r="D192">
            <v>18705</v>
          </cell>
          <cell r="E192">
            <v>10211608</v>
          </cell>
          <cell r="F192">
            <v>1038389</v>
          </cell>
          <cell r="G192">
            <v>45015.000347222223</v>
          </cell>
          <cell r="J192" t="str">
            <v>Do Thi Bich Lieu</v>
          </cell>
          <cell r="M192" t="str">
            <v>No</v>
          </cell>
          <cell r="O192" t="str">
            <v>05/Đã thanh toán 10/2023</v>
          </cell>
        </row>
        <row r="193">
          <cell r="D193">
            <v>18693</v>
          </cell>
          <cell r="E193">
            <v>11179991</v>
          </cell>
          <cell r="F193">
            <v>3230964</v>
          </cell>
          <cell r="G193">
            <v>45015.000347222223</v>
          </cell>
          <cell r="J193" t="str">
            <v>Do Thi Bich Lieu</v>
          </cell>
          <cell r="M193" t="str">
            <v>No</v>
          </cell>
          <cell r="O193" t="str">
            <v>05/Đã thanh toán 10/2023</v>
          </cell>
        </row>
        <row r="194">
          <cell r="D194">
            <v>18700</v>
          </cell>
          <cell r="E194">
            <v>28320264</v>
          </cell>
          <cell r="F194">
            <v>6016351</v>
          </cell>
          <cell r="G194">
            <v>45015.000347222223</v>
          </cell>
          <cell r="J194" t="str">
            <v>Do Thi Bich Lieu</v>
          </cell>
          <cell r="M194" t="str">
            <v>No</v>
          </cell>
          <cell r="O194" t="str">
            <v>05/Đã thanh toán 10/2023</v>
          </cell>
        </row>
        <row r="195">
          <cell r="D195">
            <v>18691</v>
          </cell>
          <cell r="E195">
            <v>29164422</v>
          </cell>
          <cell r="F195">
            <v>2076778</v>
          </cell>
          <cell r="G195">
            <v>45015.000347222223</v>
          </cell>
          <cell r="J195" t="str">
            <v>Do Thi Bich Lieu</v>
          </cell>
          <cell r="M195" t="str">
            <v>No</v>
          </cell>
          <cell r="O195" t="str">
            <v>07/Đã thanh toán 10/2023</v>
          </cell>
        </row>
        <row r="196">
          <cell r="D196">
            <v>18764</v>
          </cell>
          <cell r="E196">
            <v>28320846</v>
          </cell>
          <cell r="F196">
            <v>1827216</v>
          </cell>
          <cell r="G196">
            <v>45016.000347222223</v>
          </cell>
          <cell r="J196" t="str">
            <v>Do Thi Bich Lieu</v>
          </cell>
          <cell r="M196" t="str">
            <v>No</v>
          </cell>
          <cell r="O196" t="str">
            <v>05/Đã thanh toán 10/2023</v>
          </cell>
        </row>
        <row r="197">
          <cell r="D197">
            <v>18763</v>
          </cell>
          <cell r="E197">
            <v>27321011</v>
          </cell>
          <cell r="F197">
            <v>4234934</v>
          </cell>
          <cell r="G197">
            <v>45016.000347222223</v>
          </cell>
          <cell r="J197" t="str">
            <v>Do Thi Bich Lieu</v>
          </cell>
          <cell r="M197" t="str">
            <v>No</v>
          </cell>
          <cell r="O197" t="str">
            <v>05/Đã thanh toán 10/2023</v>
          </cell>
        </row>
        <row r="198">
          <cell r="D198">
            <v>18760</v>
          </cell>
          <cell r="E198">
            <v>16419056</v>
          </cell>
          <cell r="F198">
            <v>2619452</v>
          </cell>
          <cell r="G198">
            <v>45016.000347222223</v>
          </cell>
          <cell r="J198" t="str">
            <v>Do Thi Bich Lieu</v>
          </cell>
          <cell r="M198" t="str">
            <v>No</v>
          </cell>
          <cell r="O198" t="str">
            <v>05/Đã thanh toán 10/2023</v>
          </cell>
        </row>
        <row r="199">
          <cell r="D199">
            <v>18761</v>
          </cell>
          <cell r="E199">
            <v>20358732</v>
          </cell>
          <cell r="F199">
            <v>1038389</v>
          </cell>
          <cell r="G199">
            <v>45016.000347222223</v>
          </cell>
          <cell r="J199" t="str">
            <v>Do Thi Bich Lieu</v>
          </cell>
          <cell r="M199" t="str">
            <v>No</v>
          </cell>
          <cell r="O199" t="str">
            <v>05/Đã thanh toán 10/2023</v>
          </cell>
        </row>
        <row r="200">
          <cell r="D200">
            <v>18767</v>
          </cell>
          <cell r="E200">
            <v>13237724</v>
          </cell>
          <cell r="F200">
            <v>517072</v>
          </cell>
          <cell r="G200">
            <v>45016.000347222223</v>
          </cell>
          <cell r="J200" t="str">
            <v>Do Thi Bich Lieu</v>
          </cell>
          <cell r="M200" t="str">
            <v>No</v>
          </cell>
          <cell r="O200" t="str">
            <v>05/Đã thanh toán 10/2023</v>
          </cell>
        </row>
        <row r="201">
          <cell r="D201">
            <v>19054</v>
          </cell>
          <cell r="E201">
            <v>14094194</v>
          </cell>
          <cell r="F201">
            <v>2076778</v>
          </cell>
          <cell r="G201">
            <v>45016.000347222223</v>
          </cell>
          <cell r="J201" t="str">
            <v>Do Thi Bich Lieu</v>
          </cell>
          <cell r="M201" t="str">
            <v>No</v>
          </cell>
          <cell r="O201" t="str">
            <v>05/Đã thanh toán 10/2023</v>
          </cell>
        </row>
        <row r="202">
          <cell r="D202">
            <v>18762</v>
          </cell>
          <cell r="E202">
            <v>25330804</v>
          </cell>
          <cell r="F202">
            <v>2372447</v>
          </cell>
          <cell r="G202">
            <v>45016.000347222223</v>
          </cell>
          <cell r="J202" t="str">
            <v>Do Thi Bich Lieu</v>
          </cell>
          <cell r="M202" t="str">
            <v>No</v>
          </cell>
          <cell r="O202" t="str">
            <v>05/Đã thanh toán 10/2023</v>
          </cell>
        </row>
        <row r="203">
          <cell r="D203">
            <v>18765</v>
          </cell>
          <cell r="E203">
            <v>18151455</v>
          </cell>
          <cell r="F203">
            <v>499125</v>
          </cell>
          <cell r="G203">
            <v>45016.000347222223</v>
          </cell>
          <cell r="J203" t="str">
            <v>Do Thi Bich Lieu</v>
          </cell>
          <cell r="M203" t="str">
            <v>No</v>
          </cell>
          <cell r="O203" t="str">
            <v>05/Đã thanh toán 10/2023</v>
          </cell>
        </row>
        <row r="204">
          <cell r="D204">
            <v>19055</v>
          </cell>
          <cell r="E204">
            <v>14094464</v>
          </cell>
          <cell r="F204">
            <v>110400</v>
          </cell>
          <cell r="G204">
            <v>45016.000347222223</v>
          </cell>
          <cell r="J204" t="str">
            <v>Do Thi Bich Lieu</v>
          </cell>
          <cell r="M204" t="str">
            <v>No</v>
          </cell>
          <cell r="O204" t="str">
            <v>06/Đã thanh toán 26/2023</v>
          </cell>
        </row>
        <row r="205">
          <cell r="D205">
            <v>18766</v>
          </cell>
          <cell r="E205">
            <v>13237335</v>
          </cell>
          <cell r="F205">
            <v>2301134</v>
          </cell>
          <cell r="G205">
            <v>45016.000347222223</v>
          </cell>
          <cell r="J205" t="str">
            <v>Do Thi Bich Lieu</v>
          </cell>
          <cell r="M205" t="str">
            <v>No</v>
          </cell>
          <cell r="O205" t="str">
            <v>05/Đã thanh toán 10/2023</v>
          </cell>
        </row>
        <row r="206">
          <cell r="D206">
            <v>18758</v>
          </cell>
          <cell r="E206">
            <v>10215276</v>
          </cell>
          <cell r="F206">
            <v>1038389</v>
          </cell>
          <cell r="G206">
            <v>45016.000347222223</v>
          </cell>
          <cell r="J206" t="str">
            <v>Do Thi Bich Lieu</v>
          </cell>
          <cell r="M206" t="str">
            <v>No</v>
          </cell>
          <cell r="O206" t="str">
            <v>05/Đã thanh toán 10/2023</v>
          </cell>
        </row>
        <row r="207">
          <cell r="D207">
            <v>18759</v>
          </cell>
          <cell r="E207">
            <v>10215552</v>
          </cell>
          <cell r="F207">
            <v>3782966</v>
          </cell>
          <cell r="G207">
            <v>45016.000347222223</v>
          </cell>
          <cell r="J207" t="str">
            <v>Do Thi Bich Lieu</v>
          </cell>
          <cell r="M207" t="str">
            <v>No</v>
          </cell>
          <cell r="O207" t="str">
            <v>05/Đã thanh toán 10/2023</v>
          </cell>
        </row>
        <row r="208">
          <cell r="D208">
            <v>20180</v>
          </cell>
          <cell r="E208">
            <v>17186942</v>
          </cell>
          <cell r="F208">
            <v>3663551</v>
          </cell>
          <cell r="G208">
            <v>45022.000347222223</v>
          </cell>
          <cell r="J208" t="str">
            <v>Do Thi Bich Lieu</v>
          </cell>
          <cell r="M208" t="str">
            <v>No</v>
          </cell>
          <cell r="O208" t="str">
            <v>05/Đã thanh toán 10/2023</v>
          </cell>
        </row>
        <row r="209">
          <cell r="D209">
            <v>20186</v>
          </cell>
          <cell r="E209">
            <v>26385892</v>
          </cell>
          <cell r="F209">
            <v>4117091</v>
          </cell>
          <cell r="G209">
            <v>45022.000347222223</v>
          </cell>
          <cell r="J209" t="str">
            <v>Do Thi Bich Lieu</v>
          </cell>
          <cell r="M209" t="str">
            <v>No</v>
          </cell>
          <cell r="O209" t="str">
            <v>05/Đã thanh toán 10/2023</v>
          </cell>
        </row>
        <row r="210">
          <cell r="D210">
            <v>20182</v>
          </cell>
          <cell r="E210">
            <v>12141800</v>
          </cell>
          <cell r="F210">
            <v>1954612</v>
          </cell>
          <cell r="G210">
            <v>45022.000347222223</v>
          </cell>
          <cell r="J210" t="str">
            <v>Do Thi Bich Lieu</v>
          </cell>
          <cell r="M210" t="str">
            <v>No</v>
          </cell>
          <cell r="O210" t="str">
            <v>07/Đã thanh toán 10/2023</v>
          </cell>
        </row>
        <row r="211">
          <cell r="D211">
            <v>20179</v>
          </cell>
          <cell r="E211">
            <v>22334926</v>
          </cell>
          <cell r="F211">
            <v>4009159</v>
          </cell>
          <cell r="G211">
            <v>45022.000347222223</v>
          </cell>
          <cell r="J211" t="str">
            <v>Do Thi Bich Lieu</v>
          </cell>
          <cell r="M211" t="str">
            <v>No</v>
          </cell>
          <cell r="O211" t="str">
            <v>05/Đã thanh toán 10/2023</v>
          </cell>
        </row>
        <row r="212">
          <cell r="D212">
            <v>20177</v>
          </cell>
          <cell r="E212">
            <v>19381406</v>
          </cell>
          <cell r="F212">
            <v>1221638</v>
          </cell>
          <cell r="G212">
            <v>45022.000347222223</v>
          </cell>
          <cell r="J212" t="str">
            <v>Do Thi Bich Lieu</v>
          </cell>
          <cell r="M212" t="str">
            <v>No</v>
          </cell>
          <cell r="O212" t="str">
            <v>05/Đã thanh toán 10/2023</v>
          </cell>
        </row>
        <row r="213">
          <cell r="D213">
            <v>20185</v>
          </cell>
          <cell r="E213">
            <v>13240965</v>
          </cell>
          <cell r="F213">
            <v>3841090</v>
          </cell>
          <cell r="G213">
            <v>45022.000347222223</v>
          </cell>
          <cell r="J213" t="str">
            <v>Do Thi Bich Lieu</v>
          </cell>
          <cell r="M213" t="str">
            <v>No</v>
          </cell>
          <cell r="O213" t="str">
            <v>05/Đã thanh toán 10/2023</v>
          </cell>
        </row>
        <row r="214">
          <cell r="D214">
            <v>20178</v>
          </cell>
          <cell r="E214">
            <v>15106479</v>
          </cell>
          <cell r="F214">
            <v>1958820</v>
          </cell>
          <cell r="G214">
            <v>45022.000347222223</v>
          </cell>
          <cell r="J214" t="str">
            <v>Do Thi Bich Lieu</v>
          </cell>
          <cell r="M214" t="str">
            <v>No</v>
          </cell>
          <cell r="O214" t="str">
            <v>05/Đã thanh toán 10/2023</v>
          </cell>
        </row>
        <row r="215">
          <cell r="D215">
            <v>20183</v>
          </cell>
          <cell r="E215">
            <v>12142203</v>
          </cell>
          <cell r="F215">
            <v>6404281</v>
          </cell>
          <cell r="G215">
            <v>45022.000347222223</v>
          </cell>
          <cell r="J215" t="str">
            <v>Do Thi Bich Lieu</v>
          </cell>
          <cell r="M215" t="str">
            <v>No</v>
          </cell>
          <cell r="O215" t="str">
            <v>07/Đã thanh toán 10/2023</v>
          </cell>
        </row>
        <row r="216">
          <cell r="D216">
            <v>20181</v>
          </cell>
          <cell r="E216">
            <v>11183065</v>
          </cell>
          <cell r="F216">
            <v>4234934</v>
          </cell>
          <cell r="G216">
            <v>45022.000347222223</v>
          </cell>
          <cell r="J216" t="str">
            <v>Do Thi Bich Lieu</v>
          </cell>
          <cell r="M216" t="str">
            <v>No</v>
          </cell>
          <cell r="O216" t="str">
            <v>05/Đã thanh toán 10/2023</v>
          </cell>
        </row>
        <row r="217">
          <cell r="D217">
            <v>20184</v>
          </cell>
          <cell r="E217">
            <v>13240084</v>
          </cell>
          <cell r="F217">
            <v>3888247</v>
          </cell>
          <cell r="G217">
            <v>45022.000347222223</v>
          </cell>
          <cell r="J217" t="str">
            <v>Do Thi Bich Lieu</v>
          </cell>
          <cell r="M217" t="str">
            <v>No</v>
          </cell>
          <cell r="O217" t="str">
            <v>05/Đã thanh toán 10/2023</v>
          </cell>
        </row>
        <row r="218">
          <cell r="D218">
            <v>20481</v>
          </cell>
          <cell r="E218">
            <v>24304654</v>
          </cell>
          <cell r="F218">
            <v>977306</v>
          </cell>
          <cell r="G218">
            <v>45024.000347222223</v>
          </cell>
          <cell r="J218" t="str">
            <v>Do Thi Bich Lieu</v>
          </cell>
          <cell r="M218" t="str">
            <v>No</v>
          </cell>
          <cell r="O218" t="str">
            <v>07/Đã thanh toán 10/2023</v>
          </cell>
        </row>
        <row r="219">
          <cell r="D219">
            <v>20482</v>
          </cell>
          <cell r="E219">
            <v>27324142</v>
          </cell>
          <cell r="F219">
            <v>1476431</v>
          </cell>
          <cell r="G219">
            <v>45024.000347222223</v>
          </cell>
          <cell r="J219" t="str">
            <v>Do Thi Bich Lieu</v>
          </cell>
          <cell r="M219" t="str">
            <v>No</v>
          </cell>
          <cell r="O219" t="str">
            <v>07/Đã thanh toán 10/2023</v>
          </cell>
        </row>
        <row r="220">
          <cell r="D220">
            <v>20499</v>
          </cell>
          <cell r="E220">
            <v>10216418</v>
          </cell>
          <cell r="F220">
            <v>499125</v>
          </cell>
          <cell r="G220">
            <v>45024.000347222223</v>
          </cell>
          <cell r="J220" t="str">
            <v>Do Thi Bich Lieu</v>
          </cell>
          <cell r="M220" t="str">
            <v>No</v>
          </cell>
          <cell r="O220" t="str">
            <v>06/Đã thanh toán 26/2023</v>
          </cell>
        </row>
        <row r="221">
          <cell r="D221">
            <v>20484</v>
          </cell>
          <cell r="E221">
            <v>22335483</v>
          </cell>
          <cell r="F221">
            <v>3025605</v>
          </cell>
          <cell r="G221">
            <v>45024.000347222223</v>
          </cell>
          <cell r="J221" t="str">
            <v>Do Thi Bich Lieu</v>
          </cell>
          <cell r="M221" t="str">
            <v>No</v>
          </cell>
          <cell r="O221" t="str">
            <v>06/Đã thanh toán 26/2023</v>
          </cell>
        </row>
        <row r="222">
          <cell r="D222">
            <v>20479</v>
          </cell>
          <cell r="E222">
            <v>50989153</v>
          </cell>
          <cell r="F222">
            <v>977306</v>
          </cell>
          <cell r="G222">
            <v>45024.000347222223</v>
          </cell>
          <cell r="J222" t="str">
            <v>Do Thi Bich Lieu</v>
          </cell>
          <cell r="M222" t="str">
            <v>No</v>
          </cell>
          <cell r="O222" t="str">
            <v>07/Đã thanh toán 10/2023</v>
          </cell>
        </row>
        <row r="223">
          <cell r="D223">
            <v>20483</v>
          </cell>
          <cell r="E223">
            <v>20361443</v>
          </cell>
          <cell r="F223">
            <v>977306</v>
          </cell>
          <cell r="G223">
            <v>45024.000347222223</v>
          </cell>
          <cell r="J223" t="str">
            <v>Do Thi Bich Lieu</v>
          </cell>
          <cell r="M223" t="str">
            <v>No</v>
          </cell>
          <cell r="O223" t="str">
            <v>07/Đã thanh toán 10/2023</v>
          </cell>
        </row>
        <row r="224">
          <cell r="D224">
            <v>20498</v>
          </cell>
          <cell r="E224">
            <v>10219221</v>
          </cell>
          <cell r="F224">
            <v>5456902</v>
          </cell>
          <cell r="G224">
            <v>45024.000347222223</v>
          </cell>
          <cell r="J224" t="str">
            <v>Do Thi Bich Lieu</v>
          </cell>
          <cell r="M224" t="str">
            <v>No</v>
          </cell>
          <cell r="O224" t="str">
            <v>07/Đã thanh toán 10/2023</v>
          </cell>
        </row>
        <row r="225">
          <cell r="D225">
            <v>22032</v>
          </cell>
          <cell r="E225">
            <v>16421862</v>
          </cell>
          <cell r="F225">
            <v>5329058</v>
          </cell>
          <cell r="G225">
            <v>45029.000347222223</v>
          </cell>
          <cell r="J225" t="str">
            <v>Do Thi Bich Lieu</v>
          </cell>
          <cell r="M225" t="str">
            <v>No</v>
          </cell>
          <cell r="O225" t="str">
            <v>07/Đã thanh toán 10/2023</v>
          </cell>
        </row>
        <row r="226">
          <cell r="D226">
            <v>22037</v>
          </cell>
          <cell r="E226">
            <v>20362920</v>
          </cell>
          <cell r="F226">
            <v>3118577</v>
          </cell>
          <cell r="G226">
            <v>45029.000347222223</v>
          </cell>
          <cell r="J226" t="str">
            <v>Do Thi Bich Lieu</v>
          </cell>
          <cell r="M226" t="str">
            <v>No</v>
          </cell>
          <cell r="O226" t="str">
            <v>06/Đã thanh toán 26/2023</v>
          </cell>
        </row>
        <row r="227">
          <cell r="D227">
            <v>22041</v>
          </cell>
          <cell r="E227">
            <v>11186045</v>
          </cell>
          <cell r="F227">
            <v>5238794</v>
          </cell>
          <cell r="G227">
            <v>45029.000347222223</v>
          </cell>
          <cell r="J227" t="str">
            <v>Do Thi Bich Lieu</v>
          </cell>
          <cell r="M227" t="str">
            <v>No</v>
          </cell>
          <cell r="O227" t="str">
            <v>06/Đã thanh toán 26/2023</v>
          </cell>
        </row>
        <row r="228">
          <cell r="D228">
            <v>22038</v>
          </cell>
          <cell r="E228">
            <v>22337327</v>
          </cell>
          <cell r="F228">
            <v>598950</v>
          </cell>
          <cell r="G228">
            <v>45029.000347222223</v>
          </cell>
          <cell r="J228" t="str">
            <v>Do Thi Bich Lieu</v>
          </cell>
          <cell r="M228" t="str">
            <v>No</v>
          </cell>
          <cell r="O228" t="str">
            <v>06/Đã thanh toán 26/2023</v>
          </cell>
        </row>
        <row r="229">
          <cell r="D229">
            <v>22040</v>
          </cell>
          <cell r="E229">
            <v>12144845</v>
          </cell>
          <cell r="F229">
            <v>2931918</v>
          </cell>
          <cell r="G229">
            <v>45029.000347222223</v>
          </cell>
          <cell r="J229" t="str">
            <v>Do Thi Bich Lieu</v>
          </cell>
          <cell r="M229" t="str">
            <v>No</v>
          </cell>
          <cell r="O229" t="str">
            <v>06/Đã thanh toán 26/2023</v>
          </cell>
        </row>
        <row r="230">
          <cell r="D230">
            <v>22033</v>
          </cell>
          <cell r="E230">
            <v>11185117</v>
          </cell>
          <cell r="F230">
            <v>7818448</v>
          </cell>
          <cell r="G230">
            <v>45029.000347222223</v>
          </cell>
          <cell r="J230" t="str">
            <v>Do Thi Bich Lieu</v>
          </cell>
          <cell r="M230" t="str">
            <v>No</v>
          </cell>
          <cell r="O230" t="str">
            <v>06/Đã thanh toán 26/2023</v>
          </cell>
        </row>
        <row r="231">
          <cell r="D231">
            <v>22034</v>
          </cell>
          <cell r="E231">
            <v>18155630</v>
          </cell>
          <cell r="F231">
            <v>2931918</v>
          </cell>
          <cell r="G231">
            <v>45029.000347222223</v>
          </cell>
          <cell r="J231" t="str">
            <v>Do Thi Bich Lieu</v>
          </cell>
          <cell r="M231" t="str">
            <v>No</v>
          </cell>
          <cell r="O231" t="str">
            <v>06/Đã thanh toán 26/2023</v>
          </cell>
        </row>
        <row r="232">
          <cell r="D232">
            <v>22181</v>
          </cell>
          <cell r="E232">
            <v>17190462</v>
          </cell>
          <cell r="F232">
            <v>4646323</v>
          </cell>
          <cell r="G232">
            <v>45030.000347222223</v>
          </cell>
          <cell r="J232" t="str">
            <v>Do Thi Bich Lieu</v>
          </cell>
          <cell r="M232" t="str">
            <v>No</v>
          </cell>
          <cell r="O232" t="str">
            <v>05/Đã thanh toán 24/2023</v>
          </cell>
        </row>
        <row r="233">
          <cell r="D233">
            <v>22182</v>
          </cell>
          <cell r="E233">
            <v>22337887</v>
          </cell>
          <cell r="F233">
            <v>1308514</v>
          </cell>
          <cell r="G233">
            <v>45030.000347222223</v>
          </cell>
          <cell r="J233" t="str">
            <v>Do Thi Bich Lieu</v>
          </cell>
          <cell r="M233" t="str">
            <v>No</v>
          </cell>
          <cell r="O233" t="str">
            <v>05/Đã thanh toán 24/2023</v>
          </cell>
        </row>
        <row r="234">
          <cell r="D234">
            <v>22183</v>
          </cell>
          <cell r="E234">
            <v>22338310</v>
          </cell>
          <cell r="F234">
            <v>977306</v>
          </cell>
          <cell r="G234">
            <v>45030.000347222223</v>
          </cell>
          <cell r="J234" t="str">
            <v>Do Thi Bich Lieu</v>
          </cell>
          <cell r="M234" t="str">
            <v>No</v>
          </cell>
          <cell r="O234" t="str">
            <v>05/Đã thanh toán 24/2023</v>
          </cell>
        </row>
        <row r="235">
          <cell r="D235">
            <v>22184</v>
          </cell>
          <cell r="E235">
            <v>24306895</v>
          </cell>
          <cell r="F235">
            <v>1958825</v>
          </cell>
          <cell r="G235">
            <v>45030.000347222223</v>
          </cell>
          <cell r="J235" t="str">
            <v>Do Thi Bich Lieu</v>
          </cell>
          <cell r="M235" t="str">
            <v>No</v>
          </cell>
          <cell r="O235" t="str">
            <v>05/Đã thanh toán 24/2023</v>
          </cell>
        </row>
        <row r="236">
          <cell r="D236">
            <v>22187</v>
          </cell>
          <cell r="E236">
            <v>28326076</v>
          </cell>
          <cell r="F236">
            <v>3570094</v>
          </cell>
          <cell r="G236">
            <v>45030.000347222223</v>
          </cell>
          <cell r="J236" t="str">
            <v>Do Thi Bich Lieu</v>
          </cell>
          <cell r="M236" t="str">
            <v>No</v>
          </cell>
          <cell r="O236" t="str">
            <v>05/Đã thanh toán 24/2023</v>
          </cell>
        </row>
        <row r="237">
          <cell r="D237">
            <v>22186</v>
          </cell>
          <cell r="E237">
            <v>27326618</v>
          </cell>
          <cell r="F237">
            <v>552013</v>
          </cell>
          <cell r="G237">
            <v>45030.000347222223</v>
          </cell>
          <cell r="J237" t="str">
            <v>Do Thi Bich Lieu</v>
          </cell>
          <cell r="M237" t="str">
            <v>No</v>
          </cell>
          <cell r="O237" t="str">
            <v>05/Đã thanh toán 24/2023</v>
          </cell>
        </row>
        <row r="238">
          <cell r="D238">
            <v>22180</v>
          </cell>
          <cell r="E238">
            <v>15110161</v>
          </cell>
          <cell r="F238">
            <v>977306</v>
          </cell>
          <cell r="G238">
            <v>45030.000347222223</v>
          </cell>
          <cell r="J238" t="str">
            <v>Do Thi Bich Lieu</v>
          </cell>
          <cell r="M238" t="str">
            <v>No</v>
          </cell>
          <cell r="O238" t="str">
            <v>05/Đã thanh toán 24/2023</v>
          </cell>
        </row>
        <row r="239">
          <cell r="D239">
            <v>22185</v>
          </cell>
          <cell r="E239">
            <v>25335484</v>
          </cell>
          <cell r="F239">
            <v>2895459</v>
          </cell>
          <cell r="G239">
            <v>45030.000347222223</v>
          </cell>
          <cell r="J239" t="str">
            <v>Do Thi Bich Lieu</v>
          </cell>
          <cell r="M239" t="str">
            <v>No</v>
          </cell>
          <cell r="O239" t="str">
            <v>05/Đã thanh toán 24/2023</v>
          </cell>
        </row>
        <row r="240">
          <cell r="D240">
            <v>23425</v>
          </cell>
          <cell r="E240">
            <v>90317029</v>
          </cell>
          <cell r="F240">
            <v>977306</v>
          </cell>
          <cell r="G240">
            <v>45036.000347222223</v>
          </cell>
          <cell r="J240" t="str">
            <v>Do Thi Bich Lieu</v>
          </cell>
          <cell r="M240" t="str">
            <v>No</v>
          </cell>
          <cell r="O240" t="str">
            <v>05/Đã thanh toán 24/2023</v>
          </cell>
        </row>
        <row r="241">
          <cell r="D241">
            <v>23415</v>
          </cell>
          <cell r="E241">
            <v>16426394</v>
          </cell>
          <cell r="F241">
            <v>3795915</v>
          </cell>
          <cell r="G241">
            <v>45036.000347222223</v>
          </cell>
          <cell r="J241" t="str">
            <v>Do Thi Bich Lieu</v>
          </cell>
          <cell r="M241" t="str">
            <v>No</v>
          </cell>
          <cell r="O241" t="str">
            <v>06/Đã thanh toán 12/2023</v>
          </cell>
        </row>
        <row r="242">
          <cell r="D242">
            <v>23413</v>
          </cell>
          <cell r="E242">
            <v>23213768</v>
          </cell>
          <cell r="F242">
            <v>1615482</v>
          </cell>
          <cell r="G242">
            <v>45036.000347222223</v>
          </cell>
          <cell r="J242" t="str">
            <v>Do Thi Bich Lieu</v>
          </cell>
          <cell r="M242" t="str">
            <v>No</v>
          </cell>
          <cell r="O242" t="str">
            <v>06/Đã thanh toán 12/2023</v>
          </cell>
        </row>
        <row r="243">
          <cell r="D243">
            <v>23405</v>
          </cell>
          <cell r="E243">
            <v>19385051</v>
          </cell>
          <cell r="F243">
            <v>5697159</v>
          </cell>
          <cell r="G243">
            <v>45036.000347222223</v>
          </cell>
          <cell r="J243" t="str">
            <v>Do Thi Bich Lieu</v>
          </cell>
          <cell r="M243" t="str">
            <v>No</v>
          </cell>
          <cell r="O243" t="str">
            <v>05/Đã thanh toán 24/2023</v>
          </cell>
        </row>
        <row r="244">
          <cell r="D244">
            <v>23411</v>
          </cell>
          <cell r="E244">
            <v>11188732</v>
          </cell>
          <cell r="F244">
            <v>778800</v>
          </cell>
          <cell r="G244">
            <v>45036.000347222223</v>
          </cell>
          <cell r="J244" t="str">
            <v>Do Thi Bich Lieu</v>
          </cell>
          <cell r="M244" t="str">
            <v>No</v>
          </cell>
          <cell r="O244" t="str">
            <v>05/Đã thanh toán 24/2023</v>
          </cell>
        </row>
        <row r="245">
          <cell r="D245">
            <v>23423</v>
          </cell>
          <cell r="E245">
            <v>14098662</v>
          </cell>
          <cell r="F245">
            <v>3335789</v>
          </cell>
          <cell r="G245">
            <v>45036.000347222223</v>
          </cell>
          <cell r="J245" t="str">
            <v>Do Thi Bich Lieu</v>
          </cell>
          <cell r="M245" t="str">
            <v>No</v>
          </cell>
          <cell r="O245" t="str">
            <v>05/Đã thanh toán 24/2023</v>
          </cell>
        </row>
        <row r="246">
          <cell r="D246">
            <v>23409</v>
          </cell>
          <cell r="E246">
            <v>18159296</v>
          </cell>
          <cell r="F246">
            <v>5525207</v>
          </cell>
          <cell r="G246">
            <v>45036.000347222223</v>
          </cell>
          <cell r="J246" t="str">
            <v>Do Thi Bich Lieu</v>
          </cell>
          <cell r="M246" t="str">
            <v>No</v>
          </cell>
          <cell r="O246" t="str">
            <v>05/Đã thanh toán 24/2023</v>
          </cell>
        </row>
        <row r="247">
          <cell r="D247">
            <v>23424</v>
          </cell>
          <cell r="E247">
            <v>13245693</v>
          </cell>
          <cell r="F247">
            <v>3909224</v>
          </cell>
          <cell r="G247">
            <v>45036.000347222223</v>
          </cell>
          <cell r="J247" t="str">
            <v>Do Thi Bich Lieu</v>
          </cell>
          <cell r="M247" t="str">
            <v>No</v>
          </cell>
          <cell r="O247" t="str">
            <v>05/Đã thanh toán 24/2023</v>
          </cell>
        </row>
        <row r="248">
          <cell r="D248">
            <v>23417</v>
          </cell>
          <cell r="E248">
            <v>22339889</v>
          </cell>
          <cell r="F248">
            <v>2336400</v>
          </cell>
          <cell r="G248">
            <v>45036.000347222223</v>
          </cell>
          <cell r="J248" t="str">
            <v>Do Thi Bich Lieu</v>
          </cell>
          <cell r="M248" t="str">
            <v>No</v>
          </cell>
          <cell r="O248" t="str">
            <v>05/Đã thanh toán 24/2023</v>
          </cell>
        </row>
        <row r="249">
          <cell r="D249">
            <v>23420</v>
          </cell>
          <cell r="E249">
            <v>90314340</v>
          </cell>
          <cell r="F249">
            <v>807741</v>
          </cell>
          <cell r="G249">
            <v>45036.000347222223</v>
          </cell>
          <cell r="J249" t="str">
            <v>Do Thi Bich Lieu</v>
          </cell>
          <cell r="M249" t="str">
            <v>No</v>
          </cell>
          <cell r="O249" t="str">
            <v>05/Đã thanh toán 24/2023</v>
          </cell>
        </row>
        <row r="250">
          <cell r="D250">
            <v>23406</v>
          </cell>
          <cell r="E250">
            <v>10221235</v>
          </cell>
          <cell r="F250">
            <v>1954612</v>
          </cell>
          <cell r="G250">
            <v>45036.000347222223</v>
          </cell>
          <cell r="J250" t="str">
            <v>Do Thi Bich Lieu</v>
          </cell>
          <cell r="M250" t="str">
            <v>No</v>
          </cell>
          <cell r="O250" t="str">
            <v>05/Đã thanh toán 24/2023</v>
          </cell>
        </row>
        <row r="251">
          <cell r="D251">
            <v>23422</v>
          </cell>
          <cell r="E251">
            <v>90314767</v>
          </cell>
          <cell r="F251">
            <v>3380546</v>
          </cell>
          <cell r="G251">
            <v>45036.000347222223</v>
          </cell>
          <cell r="J251" t="str">
            <v>Do Thi Bich Lieu</v>
          </cell>
          <cell r="M251" t="str">
            <v>No</v>
          </cell>
          <cell r="O251" t="str">
            <v>05/Đã thanh toán 24/2023</v>
          </cell>
        </row>
        <row r="252">
          <cell r="D252">
            <v>23404</v>
          </cell>
          <cell r="E252">
            <v>16423396</v>
          </cell>
          <cell r="F252">
            <v>1792468</v>
          </cell>
          <cell r="G252">
            <v>45036.000347222223</v>
          </cell>
          <cell r="J252" t="str">
            <v>Do Thi Bich Lieu</v>
          </cell>
          <cell r="M252" t="str">
            <v>No</v>
          </cell>
          <cell r="O252" t="str">
            <v>07/Đã thanh toán 10/2023</v>
          </cell>
        </row>
        <row r="253">
          <cell r="D253">
            <v>23407</v>
          </cell>
          <cell r="E253">
            <v>10222868</v>
          </cell>
          <cell r="F253">
            <v>3144801</v>
          </cell>
          <cell r="G253">
            <v>45036.000347222223</v>
          </cell>
          <cell r="J253" t="str">
            <v>Do Thi Bich Lieu</v>
          </cell>
          <cell r="M253" t="str">
            <v>No</v>
          </cell>
          <cell r="O253" t="str">
            <v>05/Đã thanh toán 24/2023</v>
          </cell>
        </row>
        <row r="254">
          <cell r="D254">
            <v>23416</v>
          </cell>
          <cell r="E254">
            <v>15111840</v>
          </cell>
          <cell r="F254">
            <v>977306</v>
          </cell>
          <cell r="G254">
            <v>45036.000347222223</v>
          </cell>
          <cell r="J254" t="str">
            <v>Do Thi Bich Lieu</v>
          </cell>
          <cell r="M254" t="str">
            <v>No</v>
          </cell>
          <cell r="O254" t="str">
            <v>05/Đã thanh toán 24/2023</v>
          </cell>
        </row>
        <row r="255">
          <cell r="D255">
            <v>23412</v>
          </cell>
          <cell r="E255">
            <v>27327514</v>
          </cell>
          <cell r="F255">
            <v>4066508</v>
          </cell>
          <cell r="G255">
            <v>45036.000347222223</v>
          </cell>
          <cell r="J255" t="str">
            <v>Do Thi Bich Lieu</v>
          </cell>
          <cell r="M255" t="str">
            <v>No</v>
          </cell>
          <cell r="O255" t="str">
            <v>05/Đã thanh toán 24/2023</v>
          </cell>
        </row>
        <row r="256">
          <cell r="D256">
            <v>23408</v>
          </cell>
          <cell r="E256">
            <v>19386605</v>
          </cell>
          <cell r="F256">
            <v>2919450</v>
          </cell>
          <cell r="G256">
            <v>45036.000347222223</v>
          </cell>
          <cell r="J256" t="str">
            <v>Do Thi Bich Lieu</v>
          </cell>
          <cell r="M256" t="str">
            <v>No</v>
          </cell>
          <cell r="O256" t="str">
            <v>05/Đã thanh toán 24/2023</v>
          </cell>
        </row>
        <row r="257">
          <cell r="D257">
            <v>23410</v>
          </cell>
          <cell r="E257">
            <v>12147912</v>
          </cell>
          <cell r="F257">
            <v>778800</v>
          </cell>
          <cell r="G257">
            <v>45036.000347222223</v>
          </cell>
          <cell r="J257" t="str">
            <v>Do Thi Bich Lieu</v>
          </cell>
          <cell r="M257" t="str">
            <v>No</v>
          </cell>
          <cell r="O257" t="str">
            <v>06/Đã thanh toán 12/2023</v>
          </cell>
        </row>
        <row r="258">
          <cell r="D258">
            <v>23595</v>
          </cell>
          <cell r="E258">
            <v>22340375</v>
          </cell>
          <cell r="F258">
            <v>2837120</v>
          </cell>
          <cell r="G258">
            <v>45040.000347222223</v>
          </cell>
          <cell r="J258" t="str">
            <v>Do Thi Bich Lieu</v>
          </cell>
          <cell r="M258" t="str">
            <v>No</v>
          </cell>
          <cell r="O258" t="str">
            <v>06/Đã thanh toán 12/2023</v>
          </cell>
        </row>
        <row r="259">
          <cell r="D259">
            <v>23597</v>
          </cell>
          <cell r="E259">
            <v>25338724</v>
          </cell>
          <cell r="F259">
            <v>3296310</v>
          </cell>
          <cell r="G259">
            <v>45040.000347222223</v>
          </cell>
          <cell r="J259" t="str">
            <v>Do Thi Bich Lieu</v>
          </cell>
          <cell r="M259" t="str">
            <v>No</v>
          </cell>
          <cell r="O259" t="str">
            <v>06/Đã thanh toán 12/2023</v>
          </cell>
        </row>
        <row r="260">
          <cell r="D260">
            <v>23592</v>
          </cell>
          <cell r="E260">
            <v>17193595</v>
          </cell>
          <cell r="F260">
            <v>2837120</v>
          </cell>
          <cell r="G260">
            <v>45040.000347222223</v>
          </cell>
          <cell r="J260" t="str">
            <v>Do Thi Bich Lieu</v>
          </cell>
          <cell r="M260" t="str">
            <v>No</v>
          </cell>
          <cell r="O260" t="str">
            <v>06/Đã thanh toán 12/2023</v>
          </cell>
        </row>
        <row r="261">
          <cell r="D261">
            <v>23585</v>
          </cell>
          <cell r="E261">
            <v>12149515</v>
          </cell>
          <cell r="F261">
            <v>3115200</v>
          </cell>
          <cell r="G261">
            <v>45040.000347222223</v>
          </cell>
          <cell r="J261" t="str">
            <v>Do Thi Bich Lieu</v>
          </cell>
          <cell r="M261" t="str">
            <v>No</v>
          </cell>
          <cell r="O261" t="str">
            <v>06/Đã thanh toán 12/2023</v>
          </cell>
        </row>
        <row r="262">
          <cell r="D262">
            <v>23593</v>
          </cell>
          <cell r="E262">
            <v>20366260</v>
          </cell>
          <cell r="F262">
            <v>4058758</v>
          </cell>
          <cell r="G262">
            <v>45040.000347222223</v>
          </cell>
          <cell r="J262" t="str">
            <v>Do Thi Bich Lieu</v>
          </cell>
          <cell r="M262" t="str">
            <v>No</v>
          </cell>
          <cell r="O262" t="str">
            <v>06/Đã thanh toán 12/2023</v>
          </cell>
        </row>
        <row r="263">
          <cell r="D263">
            <v>23594</v>
          </cell>
          <cell r="E263">
            <v>20366805</v>
          </cell>
          <cell r="F263">
            <v>1557600</v>
          </cell>
          <cell r="G263">
            <v>45040.000347222223</v>
          </cell>
          <cell r="J263" t="str">
            <v>Do Thi Bich Lieu</v>
          </cell>
          <cell r="M263" t="str">
            <v>No</v>
          </cell>
          <cell r="O263" t="str">
            <v>06/Đã thanh toán 12/2023</v>
          </cell>
        </row>
        <row r="264">
          <cell r="D264">
            <v>23581</v>
          </cell>
          <cell r="E264">
            <v>50989971</v>
          </cell>
          <cell r="F264">
            <v>1221638</v>
          </cell>
          <cell r="G264">
            <v>45040.000347222223</v>
          </cell>
          <cell r="J264" t="str">
            <v>Do Thi Bich Lieu</v>
          </cell>
          <cell r="M264" t="str">
            <v>No</v>
          </cell>
          <cell r="O264" t="str">
            <v>05/Đã thanh toán 24/2023</v>
          </cell>
        </row>
        <row r="265">
          <cell r="D265">
            <v>23578</v>
          </cell>
          <cell r="E265">
            <v>10226536</v>
          </cell>
          <cell r="F265">
            <v>9624522</v>
          </cell>
          <cell r="G265">
            <v>45040.000347222223</v>
          </cell>
          <cell r="J265" t="str">
            <v>Do Thi Bich Lieu</v>
          </cell>
          <cell r="M265" t="str">
            <v>No</v>
          </cell>
          <cell r="O265" t="str">
            <v>06/Đã thanh toán 12/2023</v>
          </cell>
        </row>
        <row r="266">
          <cell r="D266">
            <v>23599</v>
          </cell>
          <cell r="E266">
            <v>28329414</v>
          </cell>
          <cell r="F266">
            <v>1557600</v>
          </cell>
          <cell r="G266">
            <v>45040.000347222223</v>
          </cell>
          <cell r="J266" t="str">
            <v>Do Thi Bich Lieu</v>
          </cell>
          <cell r="M266" t="str">
            <v>No</v>
          </cell>
          <cell r="O266" t="str">
            <v>06/Đã thanh toán 12/2023</v>
          </cell>
        </row>
        <row r="267">
          <cell r="D267">
            <v>23598</v>
          </cell>
          <cell r="E267">
            <v>17194754</v>
          </cell>
          <cell r="F267">
            <v>6230400</v>
          </cell>
          <cell r="G267">
            <v>45040.000347222223</v>
          </cell>
          <cell r="J267" t="str">
            <v>Do Thi Bich Lieu</v>
          </cell>
          <cell r="M267" t="str">
            <v>No</v>
          </cell>
          <cell r="O267" t="str">
            <v>06/Đã thanh toán 12/2023</v>
          </cell>
        </row>
        <row r="268">
          <cell r="D268">
            <v>23590</v>
          </cell>
          <cell r="E268">
            <v>19389026</v>
          </cell>
          <cell r="F268">
            <v>517072</v>
          </cell>
          <cell r="G268">
            <v>45040.000347222223</v>
          </cell>
          <cell r="J268" t="str">
            <v>Do Thi Bich Lieu</v>
          </cell>
          <cell r="M268" t="str">
            <v>No</v>
          </cell>
          <cell r="O268" t="str">
            <v>06/Đã thanh toán 12/2023</v>
          </cell>
        </row>
        <row r="269">
          <cell r="D269">
            <v>23577</v>
          </cell>
          <cell r="E269">
            <v>10224313</v>
          </cell>
          <cell r="F269">
            <v>2443276</v>
          </cell>
          <cell r="G269">
            <v>45040.000347222223</v>
          </cell>
          <cell r="J269" t="str">
            <v>Do Thi Bich Lieu</v>
          </cell>
          <cell r="M269" t="str">
            <v>No</v>
          </cell>
          <cell r="O269" t="str">
            <v>05/Đã thanh toán 24/2023</v>
          </cell>
        </row>
        <row r="270">
          <cell r="D270">
            <v>23589</v>
          </cell>
          <cell r="E270">
            <v>19389013</v>
          </cell>
          <cell r="F270">
            <v>8544476</v>
          </cell>
          <cell r="G270">
            <v>45040.000347222223</v>
          </cell>
          <cell r="J270" t="str">
            <v>Do Thi Bich Lieu</v>
          </cell>
          <cell r="M270" t="str">
            <v>No</v>
          </cell>
          <cell r="O270" t="str">
            <v>06/Đã thanh toán 12/2023</v>
          </cell>
        </row>
        <row r="271">
          <cell r="D271">
            <v>23587</v>
          </cell>
          <cell r="E271">
            <v>19386785</v>
          </cell>
          <cell r="F271">
            <v>977306</v>
          </cell>
          <cell r="G271">
            <v>45040.000347222223</v>
          </cell>
          <cell r="J271" t="str">
            <v>Do Thi Bich Lieu</v>
          </cell>
          <cell r="M271" t="str">
            <v>No</v>
          </cell>
          <cell r="O271" t="str">
            <v>05/Đã thanh toán 24/2023</v>
          </cell>
        </row>
        <row r="272">
          <cell r="D272">
            <v>23582</v>
          </cell>
          <cell r="E272">
            <v>11190337</v>
          </cell>
          <cell r="F272">
            <v>3894000</v>
          </cell>
          <cell r="G272">
            <v>45040.000347222223</v>
          </cell>
          <cell r="J272" t="str">
            <v>Do Thi Bich Lieu</v>
          </cell>
          <cell r="M272" t="str">
            <v>No</v>
          </cell>
          <cell r="O272" t="str">
            <v>06/Đã thanh toán 12/2023</v>
          </cell>
        </row>
        <row r="273">
          <cell r="D273">
            <v>23596</v>
          </cell>
          <cell r="E273">
            <v>27328673</v>
          </cell>
          <cell r="F273">
            <v>1335015</v>
          </cell>
          <cell r="G273">
            <v>45040.000347222223</v>
          </cell>
          <cell r="J273" t="str">
            <v>Do Thi Bich Lieu</v>
          </cell>
          <cell r="M273" t="str">
            <v>No</v>
          </cell>
          <cell r="O273" t="str">
            <v>06/Đã thanh toán 12/2023</v>
          </cell>
        </row>
        <row r="274">
          <cell r="D274">
            <v>23591</v>
          </cell>
          <cell r="E274">
            <v>16427460</v>
          </cell>
          <cell r="F274">
            <v>5446000</v>
          </cell>
          <cell r="G274">
            <v>45040.000347222223</v>
          </cell>
          <cell r="J274" t="str">
            <v>Do Thi Bich Lieu</v>
          </cell>
          <cell r="M274" t="str">
            <v>No</v>
          </cell>
          <cell r="O274" t="str">
            <v>06/Đã thanh toán 12/2023</v>
          </cell>
        </row>
        <row r="275">
          <cell r="D275">
            <v>25148</v>
          </cell>
          <cell r="E275">
            <v>17080514</v>
          </cell>
          <cell r="F275">
            <v>1470046</v>
          </cell>
          <cell r="G275">
            <v>45043.000347222223</v>
          </cell>
          <cell r="J275" t="str">
            <v>Do Thi Bich Lieu</v>
          </cell>
          <cell r="M275" t="str">
            <v>No</v>
          </cell>
          <cell r="O275" t="str">
            <v>05/Đã thanh toán 10/2023</v>
          </cell>
        </row>
        <row r="276">
          <cell r="D276">
            <v>25150</v>
          </cell>
          <cell r="E276">
            <v>28276097</v>
          </cell>
          <cell r="F276">
            <v>1221638</v>
          </cell>
          <cell r="G276">
            <v>45043.000347222223</v>
          </cell>
          <cell r="J276" t="str">
            <v>Do Thi Bich Lieu</v>
          </cell>
          <cell r="M276" t="str">
            <v>No</v>
          </cell>
          <cell r="O276" t="str">
            <v>05/Đã thanh toán 10/2023</v>
          </cell>
        </row>
        <row r="277">
          <cell r="D277">
            <v>25141</v>
          </cell>
          <cell r="E277">
            <v>14024299</v>
          </cell>
          <cell r="F277">
            <v>4778180</v>
          </cell>
          <cell r="G277">
            <v>45043.000347222223</v>
          </cell>
          <cell r="J277" t="str">
            <v>Do Thi Bich Lieu</v>
          </cell>
          <cell r="M277" t="str">
            <v>No</v>
          </cell>
          <cell r="O277" t="str">
            <v>05/Đã thanh toán 10/2023</v>
          </cell>
        </row>
        <row r="278">
          <cell r="D278">
            <v>25157</v>
          </cell>
          <cell r="E278">
            <v>24280678</v>
          </cell>
          <cell r="F278">
            <v>8215331</v>
          </cell>
          <cell r="G278">
            <v>45043.000347222223</v>
          </cell>
          <cell r="J278" t="str">
            <v>Do Thi Bich Lieu</v>
          </cell>
          <cell r="M278" t="str">
            <v>No</v>
          </cell>
          <cell r="O278" t="str">
            <v>05/Đã thanh toán 10/2023</v>
          </cell>
        </row>
        <row r="279">
          <cell r="D279">
            <v>25137</v>
          </cell>
          <cell r="E279">
            <v>13109905</v>
          </cell>
          <cell r="F279">
            <v>8546626</v>
          </cell>
          <cell r="G279">
            <v>45043.000347222223</v>
          </cell>
          <cell r="J279" t="str">
            <v>Do Thi Bich Lieu</v>
          </cell>
          <cell r="M279" t="str">
            <v>No</v>
          </cell>
          <cell r="O279" t="str">
            <v>05/Đã thanh toán 10/2023</v>
          </cell>
        </row>
        <row r="280">
          <cell r="D280">
            <v>25145</v>
          </cell>
          <cell r="E280">
            <v>20277772</v>
          </cell>
          <cell r="F280">
            <v>248408</v>
          </cell>
          <cell r="G280">
            <v>45043.000347222223</v>
          </cell>
          <cell r="J280" t="str">
            <v>Do Thi Bich Lieu</v>
          </cell>
          <cell r="M280" t="str">
            <v>No</v>
          </cell>
          <cell r="O280" t="str">
            <v>05/Đã thanh toán 10/2023</v>
          </cell>
        </row>
        <row r="281">
          <cell r="D281">
            <v>25135</v>
          </cell>
          <cell r="E281">
            <v>26277702</v>
          </cell>
          <cell r="F281">
            <v>1002364</v>
          </cell>
          <cell r="G281">
            <v>45043.000347222223</v>
          </cell>
          <cell r="J281" t="str">
            <v>Do Thi Bich Lieu</v>
          </cell>
          <cell r="M281" t="str">
            <v>No</v>
          </cell>
          <cell r="O281" t="str">
            <v>05/Đã thanh toán 10/2023</v>
          </cell>
        </row>
        <row r="282">
          <cell r="D282">
            <v>25163</v>
          </cell>
          <cell r="E282">
            <v>18025802</v>
          </cell>
          <cell r="F282">
            <v>2226532</v>
          </cell>
          <cell r="G282">
            <v>45043.000347222223</v>
          </cell>
          <cell r="J282" t="str">
            <v>Do Thi Bich Lieu</v>
          </cell>
          <cell r="M282" t="str">
            <v>No</v>
          </cell>
          <cell r="O282" t="str">
            <v>05/Đã thanh toán 10/2023</v>
          </cell>
        </row>
        <row r="283">
          <cell r="D283">
            <v>25144</v>
          </cell>
          <cell r="E283">
            <v>10101618</v>
          </cell>
          <cell r="F283">
            <v>8246346</v>
          </cell>
          <cell r="G283">
            <v>45043.000347222223</v>
          </cell>
          <cell r="J283" t="str">
            <v>Do Thi Bich Lieu</v>
          </cell>
          <cell r="M283" t="str">
            <v>No</v>
          </cell>
          <cell r="O283" t="str">
            <v>05/Đã thanh toán 10/2023</v>
          </cell>
        </row>
        <row r="284">
          <cell r="D284">
            <v>25161</v>
          </cell>
          <cell r="E284">
            <v>13118607</v>
          </cell>
          <cell r="F284">
            <v>4932257</v>
          </cell>
          <cell r="G284">
            <v>45043.000347222223</v>
          </cell>
          <cell r="J284" t="str">
            <v>Do Thi Bich Lieu</v>
          </cell>
          <cell r="M284" t="str">
            <v>No</v>
          </cell>
          <cell r="O284" t="str">
            <v>05/Đã thanh toán 10/2023</v>
          </cell>
        </row>
        <row r="285">
          <cell r="D285">
            <v>25143</v>
          </cell>
          <cell r="E285">
            <v>22265300</v>
          </cell>
          <cell r="F285">
            <v>1221638</v>
          </cell>
          <cell r="G285">
            <v>45043.000347222223</v>
          </cell>
          <cell r="J285" t="str">
            <v>Do Thi Bich Lieu</v>
          </cell>
          <cell r="M285" t="str">
            <v>No</v>
          </cell>
          <cell r="O285" t="str">
            <v>05/Đã thanh toán 10/2023</v>
          </cell>
        </row>
        <row r="286">
          <cell r="D286">
            <v>25153</v>
          </cell>
          <cell r="E286">
            <v>25305106</v>
          </cell>
          <cell r="F286">
            <v>14279089</v>
          </cell>
          <cell r="G286">
            <v>45043.000347222223</v>
          </cell>
          <cell r="J286" t="str">
            <v>Do Thi Bich Lieu</v>
          </cell>
          <cell r="M286" t="str">
            <v>No</v>
          </cell>
          <cell r="O286" t="str">
            <v>05/Đã thanh toán 10/2023</v>
          </cell>
        </row>
        <row r="287">
          <cell r="D287">
            <v>25140</v>
          </cell>
          <cell r="E287">
            <v>90257413</v>
          </cell>
          <cell r="F287">
            <v>1113266</v>
          </cell>
          <cell r="G287">
            <v>45043.000347222223</v>
          </cell>
          <cell r="J287" t="str">
            <v>Do Thi Bich Lieu</v>
          </cell>
          <cell r="M287" t="str">
            <v>No</v>
          </cell>
          <cell r="O287" t="str">
            <v>05/Đã thanh toán 10/2023</v>
          </cell>
        </row>
        <row r="288">
          <cell r="D288">
            <v>25151</v>
          </cell>
          <cell r="E288">
            <v>10160456</v>
          </cell>
          <cell r="F288">
            <v>9756126</v>
          </cell>
          <cell r="G288">
            <v>45043.000347222223</v>
          </cell>
          <cell r="J288" t="str">
            <v>Do Thi Bich Lieu</v>
          </cell>
          <cell r="M288" t="str">
            <v>No</v>
          </cell>
          <cell r="O288" t="str">
            <v>Chúng tôi đang xử lý hóa đơn, vui lòng liên hệ Do Thi Bich Lieu</v>
          </cell>
        </row>
        <row r="289">
          <cell r="D289">
            <v>25159</v>
          </cell>
          <cell r="E289">
            <v>14000793</v>
          </cell>
          <cell r="F289">
            <v>5873090</v>
          </cell>
          <cell r="G289">
            <v>45043.000347222223</v>
          </cell>
          <cell r="J289" t="str">
            <v>Do Thi Bich Lieu</v>
          </cell>
          <cell r="M289" t="str">
            <v>No</v>
          </cell>
          <cell r="O289" t="str">
            <v>05/Đã thanh toán 10/2023</v>
          </cell>
        </row>
        <row r="290">
          <cell r="D290">
            <v>25154</v>
          </cell>
          <cell r="E290">
            <v>16386568</v>
          </cell>
          <cell r="F290">
            <v>1594538</v>
          </cell>
          <cell r="G290">
            <v>45043.000347222223</v>
          </cell>
          <cell r="J290" t="str">
            <v>Do Thi Bich Lieu</v>
          </cell>
          <cell r="M290" t="str">
            <v>No</v>
          </cell>
          <cell r="O290" t="str">
            <v>05/Đã thanh toán 10/2023</v>
          </cell>
        </row>
        <row r="291">
          <cell r="D291">
            <v>25149</v>
          </cell>
          <cell r="E291">
            <v>25284108</v>
          </cell>
          <cell r="F291">
            <v>3608451</v>
          </cell>
          <cell r="G291">
            <v>45043.000347222223</v>
          </cell>
          <cell r="J291" t="str">
            <v>Do Thi Bich Lieu</v>
          </cell>
          <cell r="M291" t="str">
            <v>No</v>
          </cell>
          <cell r="O291" t="str">
            <v>05/Đã thanh toán 10/2023</v>
          </cell>
        </row>
        <row r="292">
          <cell r="D292">
            <v>25142</v>
          </cell>
          <cell r="E292">
            <v>13157990</v>
          </cell>
          <cell r="F292">
            <v>5095165</v>
          </cell>
          <cell r="G292">
            <v>45043.000347222223</v>
          </cell>
          <cell r="J292" t="str">
            <v>Do Thi Bich Lieu</v>
          </cell>
          <cell r="M292" t="str">
            <v>No</v>
          </cell>
          <cell r="O292" t="str">
            <v>05/Đã thanh toán 10/2023</v>
          </cell>
        </row>
        <row r="293">
          <cell r="D293">
            <v>25147</v>
          </cell>
          <cell r="E293">
            <v>25254485</v>
          </cell>
          <cell r="F293">
            <v>149045</v>
          </cell>
          <cell r="G293">
            <v>45043.000347222223</v>
          </cell>
          <cell r="J293" t="str">
            <v>Do Thi Bich Lieu</v>
          </cell>
          <cell r="M293" t="str">
            <v>No</v>
          </cell>
          <cell r="O293" t="str">
            <v>05/Đã thanh toán 10/2023</v>
          </cell>
        </row>
        <row r="294">
          <cell r="D294">
            <v>25136</v>
          </cell>
          <cell r="E294">
            <v>13124739</v>
          </cell>
          <cell r="F294">
            <v>2592260</v>
          </cell>
          <cell r="G294">
            <v>45043.000347222223</v>
          </cell>
          <cell r="J294" t="str">
            <v>Do Thi Bich Lieu</v>
          </cell>
          <cell r="M294" t="str">
            <v>No</v>
          </cell>
          <cell r="O294" t="str">
            <v>05/Đã thanh toán 10/2023</v>
          </cell>
        </row>
        <row r="295">
          <cell r="D295">
            <v>25146</v>
          </cell>
          <cell r="E295">
            <v>25265548</v>
          </cell>
          <cell r="F295">
            <v>4453064</v>
          </cell>
          <cell r="G295">
            <v>45043.000347222223</v>
          </cell>
          <cell r="J295" t="str">
            <v>Do Thi Bich Lieu</v>
          </cell>
          <cell r="M295" t="str">
            <v>No</v>
          </cell>
          <cell r="O295" t="str">
            <v>05/Đã thanh toán 10/2023</v>
          </cell>
        </row>
        <row r="296">
          <cell r="D296">
            <v>25152</v>
          </cell>
          <cell r="E296">
            <v>21198773</v>
          </cell>
          <cell r="F296">
            <v>2934014</v>
          </cell>
          <cell r="G296">
            <v>45043.000347222223</v>
          </cell>
          <cell r="J296" t="str">
            <v>Do Thi Bich Lieu</v>
          </cell>
          <cell r="M296" t="str">
            <v>No</v>
          </cell>
          <cell r="O296" t="str">
            <v>Chúng tôi đang xử lý hóa đơn, vui lòng liên hệ Do Thi Bich Lieu</v>
          </cell>
        </row>
        <row r="297">
          <cell r="D297">
            <v>25139</v>
          </cell>
          <cell r="E297">
            <v>26298800</v>
          </cell>
          <cell r="F297">
            <v>1296130</v>
          </cell>
          <cell r="G297">
            <v>45043.000347222223</v>
          </cell>
          <cell r="J297" t="str">
            <v>Do Thi Bich Lieu</v>
          </cell>
          <cell r="M297" t="str">
            <v>No</v>
          </cell>
          <cell r="O297" t="str">
            <v>05/Đã thanh toán 10/2023</v>
          </cell>
        </row>
        <row r="298">
          <cell r="D298">
            <v>25158</v>
          </cell>
          <cell r="E298">
            <v>15079249</v>
          </cell>
          <cell r="F298">
            <v>11042361</v>
          </cell>
          <cell r="G298">
            <v>45043.000347222223</v>
          </cell>
          <cell r="J298" t="str">
            <v>Do Thi Bich Lieu</v>
          </cell>
          <cell r="M298" t="str">
            <v>No</v>
          </cell>
          <cell r="O298" t="str">
            <v>05/Đã thanh toán 10/2023</v>
          </cell>
        </row>
        <row r="299">
          <cell r="D299">
            <v>25138</v>
          </cell>
          <cell r="E299">
            <v>17093151</v>
          </cell>
          <cell r="F299">
            <v>5891446</v>
          </cell>
          <cell r="G299">
            <v>45043.000347222223</v>
          </cell>
          <cell r="J299" t="str">
            <v>Do Thi Bich Lieu</v>
          </cell>
          <cell r="M299" t="str">
            <v>No</v>
          </cell>
          <cell r="O299" t="str">
            <v>05/Đã thanh toán 10/2023</v>
          </cell>
        </row>
        <row r="300">
          <cell r="D300">
            <v>25160</v>
          </cell>
          <cell r="E300">
            <v>13132668</v>
          </cell>
          <cell r="F300">
            <v>3923458</v>
          </cell>
          <cell r="G300">
            <v>45043.000347222223</v>
          </cell>
          <cell r="J300" t="str">
            <v>Do Thi Bich Lieu</v>
          </cell>
          <cell r="M300" t="str">
            <v>No</v>
          </cell>
          <cell r="O300" t="str">
            <v>05/Đã thanh toán 10/2023</v>
          </cell>
        </row>
        <row r="301">
          <cell r="D301">
            <v>25264</v>
          </cell>
          <cell r="E301">
            <v>90319563</v>
          </cell>
          <cell r="F301">
            <v>2117467</v>
          </cell>
          <cell r="G301">
            <v>45044.000347222223</v>
          </cell>
          <cell r="J301" t="str">
            <v>Do Thi Bich Lieu</v>
          </cell>
          <cell r="M301" t="str">
            <v>No</v>
          </cell>
          <cell r="O301" t="str">
            <v>06/Đã thanh toán 12/2023</v>
          </cell>
        </row>
        <row r="302">
          <cell r="D302">
            <v>25249</v>
          </cell>
          <cell r="E302">
            <v>27331131</v>
          </cell>
          <cell r="F302">
            <v>1418560</v>
          </cell>
          <cell r="G302">
            <v>45044.000347222223</v>
          </cell>
          <cell r="J302" t="str">
            <v>Do Thi Bich Lieu</v>
          </cell>
          <cell r="M302" t="str">
            <v>No</v>
          </cell>
          <cell r="O302" t="str">
            <v>06/Đã thanh toán 12/2023</v>
          </cell>
        </row>
        <row r="303">
          <cell r="D303">
            <v>25256</v>
          </cell>
          <cell r="E303">
            <v>26391721</v>
          </cell>
          <cell r="F303">
            <v>1941709</v>
          </cell>
          <cell r="G303">
            <v>45044.000347222223</v>
          </cell>
          <cell r="J303" t="str">
            <v>Do Thi Bich Lieu</v>
          </cell>
          <cell r="M303" t="str">
            <v>No</v>
          </cell>
          <cell r="O303" t="str">
            <v>06/Đã thanh toán 12/2023</v>
          </cell>
        </row>
        <row r="304">
          <cell r="D304">
            <v>25259</v>
          </cell>
          <cell r="E304">
            <v>13250873</v>
          </cell>
          <cell r="F304">
            <v>6941308</v>
          </cell>
          <cell r="G304">
            <v>45044.000347222223</v>
          </cell>
          <cell r="J304" t="str">
            <v>Do Thi Bich Lieu</v>
          </cell>
          <cell r="M304" t="str">
            <v>No</v>
          </cell>
          <cell r="O304" t="str">
            <v>06/Đã thanh toán 12/2023</v>
          </cell>
        </row>
        <row r="305">
          <cell r="D305">
            <v>25247</v>
          </cell>
          <cell r="E305">
            <v>24311486</v>
          </cell>
          <cell r="F305">
            <v>2837120</v>
          </cell>
          <cell r="G305">
            <v>45044.000347222223</v>
          </cell>
          <cell r="J305" t="str">
            <v>Do Thi Bich Lieu</v>
          </cell>
          <cell r="M305" t="str">
            <v>No</v>
          </cell>
          <cell r="O305" t="str">
            <v>06/Đã thanh toán 12/2023</v>
          </cell>
        </row>
        <row r="306">
          <cell r="D306">
            <v>25251</v>
          </cell>
          <cell r="E306">
            <v>25340068</v>
          </cell>
          <cell r="F306">
            <v>2095544</v>
          </cell>
          <cell r="G306">
            <v>45044.000347222223</v>
          </cell>
          <cell r="J306" t="str">
            <v>Do Thi Bich Lieu</v>
          </cell>
          <cell r="M306" t="str">
            <v>No</v>
          </cell>
          <cell r="O306" t="str">
            <v>06/Đã thanh toán 12/2023</v>
          </cell>
        </row>
        <row r="307">
          <cell r="D307">
            <v>25263</v>
          </cell>
          <cell r="E307">
            <v>13250154</v>
          </cell>
          <cell r="F307">
            <v>7009200</v>
          </cell>
          <cell r="G307">
            <v>45044.000347222223</v>
          </cell>
          <cell r="J307" t="str">
            <v>Do Thi Bich Lieu</v>
          </cell>
          <cell r="M307" t="str">
            <v>No</v>
          </cell>
          <cell r="O307" t="str">
            <v>06/Đã thanh toán 12/2023</v>
          </cell>
        </row>
        <row r="308">
          <cell r="D308">
            <v>25242</v>
          </cell>
          <cell r="E308">
            <v>15043397</v>
          </cell>
          <cell r="F308">
            <v>2004728</v>
          </cell>
          <cell r="G308">
            <v>45044.000347222223</v>
          </cell>
          <cell r="J308" t="str">
            <v>Do Thi Bich Lieu</v>
          </cell>
          <cell r="M308" t="str">
            <v>No</v>
          </cell>
          <cell r="O308" t="str">
            <v>05/Đã thanh toán 10/2023</v>
          </cell>
        </row>
        <row r="309">
          <cell r="D309">
            <v>25257</v>
          </cell>
          <cell r="E309">
            <v>14102213</v>
          </cell>
          <cell r="F309">
            <v>2667652</v>
          </cell>
          <cell r="G309">
            <v>45044.000347222223</v>
          </cell>
          <cell r="J309" t="str">
            <v>Do Thi Bich Lieu</v>
          </cell>
          <cell r="M309" t="str">
            <v>No</v>
          </cell>
          <cell r="O309" t="str">
            <v>06/Đã thanh toán 12/2023</v>
          </cell>
        </row>
        <row r="310">
          <cell r="D310">
            <v>25262</v>
          </cell>
          <cell r="E310">
            <v>13252274</v>
          </cell>
          <cell r="F310">
            <v>1221638</v>
          </cell>
          <cell r="G310">
            <v>45044.000347222223</v>
          </cell>
          <cell r="J310" t="str">
            <v>Do Thi Bich Lieu</v>
          </cell>
          <cell r="M310" t="str">
            <v>No</v>
          </cell>
          <cell r="O310" t="str">
            <v>06/Đã thanh toán 12/2023</v>
          </cell>
        </row>
        <row r="311">
          <cell r="D311">
            <v>25225</v>
          </cell>
          <cell r="E311">
            <v>16429158</v>
          </cell>
          <cell r="F311">
            <v>2095544</v>
          </cell>
          <cell r="G311">
            <v>45044.000347222223</v>
          </cell>
          <cell r="J311" t="str">
            <v>Do Thi Bich Lieu</v>
          </cell>
          <cell r="M311" t="str">
            <v>No</v>
          </cell>
          <cell r="O311" t="str">
            <v>06/Đã thanh toán 12/2023</v>
          </cell>
        </row>
        <row r="312">
          <cell r="D312">
            <v>25231</v>
          </cell>
          <cell r="E312">
            <v>11192367</v>
          </cell>
          <cell r="F312">
            <v>4334990</v>
          </cell>
          <cell r="G312">
            <v>45044.000347222223</v>
          </cell>
          <cell r="J312" t="str">
            <v>Do Thi Bich Lieu</v>
          </cell>
          <cell r="M312" t="str">
            <v>No</v>
          </cell>
          <cell r="O312" t="str">
            <v>06/Đã thanh toán 12/2023</v>
          </cell>
        </row>
        <row r="313">
          <cell r="D313">
            <v>25261</v>
          </cell>
          <cell r="E313">
            <v>26394958</v>
          </cell>
          <cell r="F313">
            <v>3557191</v>
          </cell>
          <cell r="G313">
            <v>45044.000347222223</v>
          </cell>
          <cell r="J313" t="str">
            <v>Do Thi Bich Lieu</v>
          </cell>
          <cell r="M313" t="str">
            <v>No</v>
          </cell>
          <cell r="O313" t="str">
            <v>06/Đã thanh toán 12/2023</v>
          </cell>
        </row>
        <row r="314">
          <cell r="D314">
            <v>25252</v>
          </cell>
          <cell r="E314">
            <v>21225613</v>
          </cell>
          <cell r="F314">
            <v>1551215</v>
          </cell>
          <cell r="G314">
            <v>45044.000347222223</v>
          </cell>
          <cell r="J314" t="str">
            <v>Do Thi Bich Lieu</v>
          </cell>
          <cell r="M314" t="str">
            <v>No</v>
          </cell>
          <cell r="O314" t="str">
            <v>06/Đã thanh toán 12/2023</v>
          </cell>
        </row>
        <row r="315">
          <cell r="D315">
            <v>25226</v>
          </cell>
          <cell r="E315">
            <v>17195217</v>
          </cell>
          <cell r="F315">
            <v>2468913</v>
          </cell>
          <cell r="G315">
            <v>45044.000347222223</v>
          </cell>
          <cell r="J315" t="str">
            <v>Do Thi Bich Lieu</v>
          </cell>
          <cell r="M315" t="str">
            <v>No</v>
          </cell>
          <cell r="O315" t="str">
            <v>06/Đã thanh toán 12/2023</v>
          </cell>
        </row>
        <row r="316">
          <cell r="D316">
            <v>25250</v>
          </cell>
          <cell r="E316">
            <v>15115730</v>
          </cell>
          <cell r="F316">
            <v>2443276</v>
          </cell>
          <cell r="G316">
            <v>45044.000347222223</v>
          </cell>
          <cell r="J316" t="str">
            <v>Do Thi Bich Lieu</v>
          </cell>
          <cell r="M316" t="str">
            <v>No</v>
          </cell>
          <cell r="O316" t="str">
            <v>06/Đã thanh toán 12/2023</v>
          </cell>
        </row>
        <row r="317">
          <cell r="D317">
            <v>25245</v>
          </cell>
          <cell r="E317">
            <v>16430473</v>
          </cell>
          <cell r="F317">
            <v>4495766</v>
          </cell>
          <cell r="G317">
            <v>45044.000347222223</v>
          </cell>
          <cell r="J317" t="str">
            <v>Do Thi Bich Lieu</v>
          </cell>
          <cell r="M317" t="str">
            <v>No</v>
          </cell>
          <cell r="O317" t="str">
            <v>06/Đã thanh toán 12/2023</v>
          </cell>
        </row>
        <row r="318">
          <cell r="D318">
            <v>25230</v>
          </cell>
          <cell r="E318">
            <v>28330711</v>
          </cell>
          <cell r="F318">
            <v>9034586</v>
          </cell>
          <cell r="G318">
            <v>45044.000347222223</v>
          </cell>
          <cell r="J318" t="str">
            <v>Do Thi Bich Lieu</v>
          </cell>
          <cell r="M318" t="str">
            <v>No</v>
          </cell>
          <cell r="O318" t="str">
            <v>06/Đã thanh toán 12/2023</v>
          </cell>
        </row>
        <row r="319">
          <cell r="D319">
            <v>25227</v>
          </cell>
          <cell r="E319">
            <v>20367862</v>
          </cell>
          <cell r="F319">
            <v>4744894</v>
          </cell>
          <cell r="G319">
            <v>45044.000347222223</v>
          </cell>
          <cell r="J319" t="str">
            <v>Do Thi Bich Lieu</v>
          </cell>
          <cell r="M319" t="str">
            <v>No</v>
          </cell>
          <cell r="O319" t="str">
            <v>06/Đã thanh toán 12/2023</v>
          </cell>
        </row>
        <row r="320">
          <cell r="D320">
            <v>25232</v>
          </cell>
          <cell r="E320">
            <v>14100190</v>
          </cell>
          <cell r="F320">
            <v>2931918</v>
          </cell>
          <cell r="G320">
            <v>45044.000347222223</v>
          </cell>
          <cell r="J320" t="str">
            <v>Do Thi Bich Lieu</v>
          </cell>
          <cell r="M320" t="str">
            <v>No</v>
          </cell>
          <cell r="O320" t="str">
            <v>05/Đã thanh toán 24/2023</v>
          </cell>
        </row>
        <row r="321">
          <cell r="D321">
            <v>25246</v>
          </cell>
          <cell r="E321">
            <v>24311211</v>
          </cell>
          <cell r="F321">
            <v>2095544</v>
          </cell>
          <cell r="G321">
            <v>45044.000347222223</v>
          </cell>
          <cell r="J321" t="str">
            <v>Do Thi Bich Lieu</v>
          </cell>
          <cell r="M321" t="str">
            <v>No</v>
          </cell>
          <cell r="O321" t="str">
            <v>07/Đã thanh toán 10/2023</v>
          </cell>
        </row>
        <row r="322">
          <cell r="D322">
            <v>25255</v>
          </cell>
          <cell r="E322">
            <v>26391786</v>
          </cell>
          <cell r="F322">
            <v>1557600</v>
          </cell>
          <cell r="G322">
            <v>45044.000347222223</v>
          </cell>
          <cell r="J322" t="str">
            <v>Do Thi Bich Lieu</v>
          </cell>
          <cell r="M322" t="str">
            <v>No</v>
          </cell>
          <cell r="O322" t="str">
            <v>06/Đã thanh toán 12/2023</v>
          </cell>
        </row>
        <row r="323">
          <cell r="D323">
            <v>25258</v>
          </cell>
          <cell r="E323">
            <v>26393215</v>
          </cell>
          <cell r="F323">
            <v>778800</v>
          </cell>
          <cell r="G323">
            <v>45044.000347222223</v>
          </cell>
          <cell r="J323" t="str">
            <v>Do Thi Bich Lieu</v>
          </cell>
          <cell r="M323" t="str">
            <v>No</v>
          </cell>
          <cell r="O323" t="str">
            <v>06/Đã thanh toán 12/2023</v>
          </cell>
        </row>
        <row r="324">
          <cell r="D324">
            <v>25220</v>
          </cell>
          <cell r="E324">
            <v>10228155</v>
          </cell>
          <cell r="F324">
            <v>7788000</v>
          </cell>
          <cell r="G324">
            <v>45044.000347222223</v>
          </cell>
          <cell r="J324" t="str">
            <v>Do Thi Bich Lieu</v>
          </cell>
          <cell r="M324" t="str">
            <v>No</v>
          </cell>
          <cell r="O324" t="str">
            <v>06/Đã thanh toán 12/2023</v>
          </cell>
        </row>
        <row r="325">
          <cell r="D325">
            <v>25253</v>
          </cell>
          <cell r="E325">
            <v>26391148</v>
          </cell>
          <cell r="F325">
            <v>1324813</v>
          </cell>
          <cell r="G325">
            <v>45044.000347222223</v>
          </cell>
          <cell r="J325" t="str">
            <v>Do Thi Bich Lieu</v>
          </cell>
          <cell r="M325" t="str">
            <v>No</v>
          </cell>
          <cell r="O325" t="str">
            <v>06/Đã thanh toán 12/2023</v>
          </cell>
        </row>
        <row r="326">
          <cell r="D326">
            <v>25353</v>
          </cell>
          <cell r="E326">
            <v>13204346</v>
          </cell>
          <cell r="F326">
            <v>13222710</v>
          </cell>
          <cell r="G326">
            <v>45050.000347222223</v>
          </cell>
          <cell r="J326" t="str">
            <v>Do Thi Bich Lieu</v>
          </cell>
          <cell r="M326" t="str">
            <v>No</v>
          </cell>
          <cell r="O326" t="str">
            <v>05/Đã thanh toán 10/2023</v>
          </cell>
        </row>
        <row r="327">
          <cell r="D327">
            <v>25642</v>
          </cell>
          <cell r="E327">
            <v>10176136</v>
          </cell>
          <cell r="F327">
            <v>4730649</v>
          </cell>
          <cell r="G327">
            <v>45054.000347222223</v>
          </cell>
          <cell r="J327" t="str">
            <v>Do Thi Bich Lieu</v>
          </cell>
          <cell r="M327" t="str">
            <v>No</v>
          </cell>
          <cell r="O327" t="str">
            <v>05/Đã thanh toán 24/2023</v>
          </cell>
        </row>
        <row r="328">
          <cell r="D328">
            <v>25653</v>
          </cell>
          <cell r="E328">
            <v>18123935</v>
          </cell>
          <cell r="F328">
            <v>5473677</v>
          </cell>
          <cell r="G328">
            <v>45054.000347222223</v>
          </cell>
          <cell r="J328" t="str">
            <v>Do Thi Bich Lieu</v>
          </cell>
          <cell r="M328" t="str">
            <v>No</v>
          </cell>
          <cell r="O328" t="str">
            <v>05/Đã thanh toán 24/2023</v>
          </cell>
        </row>
        <row r="329">
          <cell r="D329">
            <v>25648</v>
          </cell>
          <cell r="E329">
            <v>16389594</v>
          </cell>
          <cell r="F329">
            <v>5191945</v>
          </cell>
          <cell r="G329">
            <v>45054.000347222223</v>
          </cell>
          <cell r="J329" t="str">
            <v>Do Thi Bich Lieu</v>
          </cell>
          <cell r="M329" t="str">
            <v>No</v>
          </cell>
          <cell r="O329" t="str">
            <v>05/Đã thanh toán 24/2023</v>
          </cell>
        </row>
        <row r="330">
          <cell r="D330">
            <v>25646</v>
          </cell>
          <cell r="E330">
            <v>20335101</v>
          </cell>
          <cell r="F330">
            <v>8306095</v>
          </cell>
          <cell r="G330">
            <v>45054.000347222223</v>
          </cell>
          <cell r="J330" t="str">
            <v>Do Thi Bich Lieu</v>
          </cell>
          <cell r="M330" t="str">
            <v>No</v>
          </cell>
          <cell r="O330" t="str">
            <v>05/Đã thanh toán 24/2023</v>
          </cell>
        </row>
        <row r="331">
          <cell r="D331">
            <v>25634</v>
          </cell>
          <cell r="E331">
            <v>14029821</v>
          </cell>
          <cell r="F331">
            <v>4660502</v>
          </cell>
          <cell r="G331">
            <v>45054.000347222223</v>
          </cell>
          <cell r="J331" t="str">
            <v>Do Thi Bich Lieu</v>
          </cell>
          <cell r="M331" t="str">
            <v>No</v>
          </cell>
          <cell r="O331" t="str">
            <v>05/Đã thanh toán 24/2023</v>
          </cell>
        </row>
        <row r="332">
          <cell r="D332">
            <v>25662</v>
          </cell>
          <cell r="E332">
            <v>16393469</v>
          </cell>
          <cell r="F332">
            <v>8468889</v>
          </cell>
          <cell r="G332">
            <v>45054.000347222223</v>
          </cell>
          <cell r="J332" t="str">
            <v>Do Thi Bich Lieu</v>
          </cell>
          <cell r="M332" t="str">
            <v>No</v>
          </cell>
          <cell r="O332" t="str">
            <v>05/Đã thanh toán 24/2023</v>
          </cell>
        </row>
        <row r="333">
          <cell r="D333">
            <v>25630</v>
          </cell>
          <cell r="E333">
            <v>22263799</v>
          </cell>
          <cell r="F333">
            <v>2226532</v>
          </cell>
          <cell r="G333">
            <v>45054.000347222223</v>
          </cell>
          <cell r="J333" t="str">
            <v>Do Thi Bich Lieu</v>
          </cell>
          <cell r="M333" t="str">
            <v>No</v>
          </cell>
          <cell r="O333" t="str">
            <v>05/Đã thanh toán 24/2023</v>
          </cell>
        </row>
        <row r="334">
          <cell r="D334">
            <v>25649</v>
          </cell>
          <cell r="E334">
            <v>16391750</v>
          </cell>
          <cell r="F334">
            <v>10571165</v>
          </cell>
          <cell r="G334">
            <v>45054.000347222223</v>
          </cell>
          <cell r="J334" t="str">
            <v>Do Thi Bich Lieu</v>
          </cell>
          <cell r="M334" t="str">
            <v>No</v>
          </cell>
          <cell r="O334" t="str">
            <v>05/Đã thanh toán 24/2023</v>
          </cell>
        </row>
        <row r="335">
          <cell r="D335">
            <v>25627</v>
          </cell>
          <cell r="E335">
            <v>11147300</v>
          </cell>
          <cell r="F335">
            <v>19286780</v>
          </cell>
          <cell r="G335">
            <v>45054.000347222223</v>
          </cell>
          <cell r="J335" t="str">
            <v>Do Thi Bich Lieu</v>
          </cell>
          <cell r="M335" t="str">
            <v>No</v>
          </cell>
          <cell r="O335" t="str">
            <v>05/Đã thanh toán 24/2023</v>
          </cell>
        </row>
        <row r="336">
          <cell r="D336">
            <v>25643</v>
          </cell>
          <cell r="E336">
            <v>50984121</v>
          </cell>
          <cell r="F336">
            <v>14445904</v>
          </cell>
          <cell r="G336">
            <v>45054.000347222223</v>
          </cell>
          <cell r="J336" t="str">
            <v>Do Thi Bich Lieu</v>
          </cell>
          <cell r="M336" t="str">
            <v>No</v>
          </cell>
          <cell r="O336" t="str">
            <v>05/Đã thanh toán 24/2023</v>
          </cell>
        </row>
        <row r="337">
          <cell r="D337">
            <v>25637</v>
          </cell>
          <cell r="E337">
            <v>14049209</v>
          </cell>
          <cell r="F337">
            <v>4319777</v>
          </cell>
          <cell r="G337">
            <v>45054.000347222223</v>
          </cell>
          <cell r="J337" t="str">
            <v>Do Thi Bich Lieu</v>
          </cell>
          <cell r="M337" t="str">
            <v>No</v>
          </cell>
          <cell r="O337" t="str">
            <v>05/Đã thanh toán 24/2023</v>
          </cell>
        </row>
        <row r="338">
          <cell r="D338">
            <v>25635</v>
          </cell>
          <cell r="E338">
            <v>14037412</v>
          </cell>
          <cell r="F338">
            <v>4723648</v>
          </cell>
          <cell r="G338">
            <v>45054.000347222223</v>
          </cell>
          <cell r="J338" t="str">
            <v>Do Thi Bich Lieu</v>
          </cell>
          <cell r="M338" t="str">
            <v>No</v>
          </cell>
          <cell r="O338" t="str">
            <v>05/Đã thanh toán 24/2023</v>
          </cell>
        </row>
        <row r="339">
          <cell r="D339">
            <v>25636</v>
          </cell>
          <cell r="E339">
            <v>14042643</v>
          </cell>
          <cell r="F339">
            <v>5765791</v>
          </cell>
          <cell r="G339">
            <v>45054.000347222223</v>
          </cell>
          <cell r="J339" t="str">
            <v>Do Thi Bich Lieu</v>
          </cell>
          <cell r="M339" t="str">
            <v>No</v>
          </cell>
          <cell r="O339" t="str">
            <v>05/Đã thanh toán 24/2023</v>
          </cell>
        </row>
        <row r="340">
          <cell r="D340">
            <v>25661</v>
          </cell>
          <cell r="E340">
            <v>13209920</v>
          </cell>
          <cell r="F340">
            <v>11181082</v>
          </cell>
          <cell r="G340">
            <v>45054.000347222223</v>
          </cell>
          <cell r="J340" t="str">
            <v>Do Thi Bich Lieu</v>
          </cell>
          <cell r="M340" t="str">
            <v>No</v>
          </cell>
          <cell r="O340" t="str">
            <v>05/Đã thanh toán 24/2023</v>
          </cell>
        </row>
        <row r="341">
          <cell r="D341">
            <v>25663</v>
          </cell>
          <cell r="E341">
            <v>26359891</v>
          </cell>
          <cell r="F341">
            <v>2610839</v>
          </cell>
          <cell r="G341">
            <v>45054.000347222223</v>
          </cell>
          <cell r="J341" t="str">
            <v>Do Thi Bich Lieu</v>
          </cell>
          <cell r="M341" t="str">
            <v>No</v>
          </cell>
          <cell r="O341" t="str">
            <v>05/Đã thanh toán 24/2023</v>
          </cell>
        </row>
        <row r="342">
          <cell r="D342">
            <v>25647</v>
          </cell>
          <cell r="E342">
            <v>22308735</v>
          </cell>
          <cell r="F342">
            <v>18658640</v>
          </cell>
          <cell r="G342">
            <v>45054.000347222223</v>
          </cell>
          <cell r="J342" t="str">
            <v>Do Thi Bich Lieu</v>
          </cell>
          <cell r="M342" t="str">
            <v>No</v>
          </cell>
          <cell r="O342" t="str">
            <v>05/Đã thanh toán 24/2023</v>
          </cell>
        </row>
        <row r="343">
          <cell r="D343">
            <v>25655</v>
          </cell>
          <cell r="E343">
            <v>13205002</v>
          </cell>
          <cell r="F343">
            <v>1325775</v>
          </cell>
          <cell r="G343">
            <v>45054.000347222223</v>
          </cell>
          <cell r="J343" t="str">
            <v>Do Thi Bich Lieu</v>
          </cell>
          <cell r="M343" t="str">
            <v>No</v>
          </cell>
          <cell r="O343" t="str">
            <v>05/Đã thanh toán 24/2023</v>
          </cell>
        </row>
        <row r="344">
          <cell r="D344">
            <v>25656</v>
          </cell>
          <cell r="E344">
            <v>13207268</v>
          </cell>
          <cell r="F344">
            <v>33175622</v>
          </cell>
          <cell r="G344">
            <v>45054.000347222223</v>
          </cell>
          <cell r="J344" t="str">
            <v>Do Thi Bich Lieu</v>
          </cell>
          <cell r="M344" t="str">
            <v>No</v>
          </cell>
          <cell r="O344" t="str">
            <v>05/Đã thanh toán 24/2023</v>
          </cell>
        </row>
        <row r="345">
          <cell r="D345">
            <v>25632</v>
          </cell>
          <cell r="E345">
            <v>13149857</v>
          </cell>
          <cell r="F345">
            <v>2226532</v>
          </cell>
          <cell r="G345">
            <v>45054.000347222223</v>
          </cell>
          <cell r="J345" t="str">
            <v>Do Thi Bich Lieu</v>
          </cell>
          <cell r="M345" t="str">
            <v>No</v>
          </cell>
          <cell r="O345" t="str">
            <v>05/Đã thanh toán 24/2023</v>
          </cell>
        </row>
        <row r="346">
          <cell r="D346">
            <v>25640</v>
          </cell>
          <cell r="E346">
            <v>17151843</v>
          </cell>
          <cell r="F346">
            <v>25494160</v>
          </cell>
          <cell r="G346">
            <v>45054.000347222223</v>
          </cell>
          <cell r="J346" t="str">
            <v>Do Thi Bich Lieu</v>
          </cell>
          <cell r="M346" t="str">
            <v>No</v>
          </cell>
          <cell r="O346" t="str">
            <v>05/Đã thanh toán 24/2023</v>
          </cell>
        </row>
        <row r="347">
          <cell r="D347">
            <v>25651</v>
          </cell>
          <cell r="E347">
            <v>15080920</v>
          </cell>
          <cell r="F347">
            <v>7350101</v>
          </cell>
          <cell r="G347">
            <v>45054.000347222223</v>
          </cell>
          <cell r="J347" t="str">
            <v>Do Thi Bich Lieu</v>
          </cell>
          <cell r="M347" t="str">
            <v>No</v>
          </cell>
          <cell r="O347" t="str">
            <v>05/Đã thanh toán 24/2023</v>
          </cell>
        </row>
        <row r="348">
          <cell r="D348">
            <v>25657</v>
          </cell>
          <cell r="E348">
            <v>14069880</v>
          </cell>
          <cell r="F348">
            <v>12038024</v>
          </cell>
          <cell r="G348">
            <v>45054.000347222223</v>
          </cell>
          <cell r="J348" t="str">
            <v>Do Thi Bich Lieu</v>
          </cell>
          <cell r="M348" t="str">
            <v>No</v>
          </cell>
          <cell r="O348" t="str">
            <v>05/Đã thanh toán 24/2023</v>
          </cell>
        </row>
        <row r="349">
          <cell r="D349">
            <v>25660</v>
          </cell>
          <cell r="E349">
            <v>26360918</v>
          </cell>
          <cell r="F349">
            <v>13690897</v>
          </cell>
          <cell r="G349">
            <v>45054.000347222223</v>
          </cell>
          <cell r="J349" t="str">
            <v>Do Thi Bich Lieu</v>
          </cell>
          <cell r="M349" t="str">
            <v>No</v>
          </cell>
          <cell r="O349" t="str">
            <v>05/Đã thanh toán 24/2023</v>
          </cell>
        </row>
        <row r="350">
          <cell r="D350">
            <v>25631</v>
          </cell>
          <cell r="E350">
            <v>18117255</v>
          </cell>
          <cell r="F350">
            <v>1038389</v>
          </cell>
          <cell r="G350">
            <v>45054.000347222223</v>
          </cell>
          <cell r="J350" t="str">
            <v>Do Thi Bich Lieu</v>
          </cell>
          <cell r="M350" t="str">
            <v>No</v>
          </cell>
          <cell r="O350" t="str">
            <v>05/Đã thanh toán 24/2023</v>
          </cell>
        </row>
        <row r="351">
          <cell r="D351">
            <v>25654</v>
          </cell>
          <cell r="E351">
            <v>14071199</v>
          </cell>
          <cell r="F351">
            <v>5191945</v>
          </cell>
          <cell r="G351">
            <v>45054.000347222223</v>
          </cell>
          <cell r="J351" t="str">
            <v>Do Thi Bich Lieu</v>
          </cell>
          <cell r="M351" t="str">
            <v>No</v>
          </cell>
          <cell r="O351" t="str">
            <v>05/Đã thanh toán 24/2023</v>
          </cell>
        </row>
        <row r="352">
          <cell r="D352">
            <v>25641</v>
          </cell>
          <cell r="E352">
            <v>19353021</v>
          </cell>
          <cell r="F352">
            <v>1038389</v>
          </cell>
          <cell r="G352">
            <v>45054.000347222223</v>
          </cell>
          <cell r="J352" t="str">
            <v>Do Thi Bich Lieu</v>
          </cell>
          <cell r="M352" t="str">
            <v>No</v>
          </cell>
          <cell r="O352" t="str">
            <v>05/Đã thanh toán 24/2023</v>
          </cell>
        </row>
        <row r="353">
          <cell r="D353">
            <v>25639</v>
          </cell>
          <cell r="E353">
            <v>14061825</v>
          </cell>
          <cell r="F353">
            <v>556633</v>
          </cell>
          <cell r="G353">
            <v>45054.000347222223</v>
          </cell>
          <cell r="J353" t="str">
            <v>Do Thi Bich Lieu</v>
          </cell>
          <cell r="M353" t="str">
            <v>No</v>
          </cell>
          <cell r="O353" t="str">
            <v>05/Đã thanh toán 24/2023</v>
          </cell>
        </row>
        <row r="354">
          <cell r="D354">
            <v>25644</v>
          </cell>
          <cell r="E354">
            <v>10177524</v>
          </cell>
          <cell r="F354">
            <v>4728328</v>
          </cell>
          <cell r="G354">
            <v>45054.000347222223</v>
          </cell>
          <cell r="J354" t="str">
            <v>Do Thi Bich Lieu</v>
          </cell>
          <cell r="M354" t="str">
            <v>No</v>
          </cell>
          <cell r="O354" t="str">
            <v>05/Đã thanh toán 24/2023</v>
          </cell>
        </row>
        <row r="355">
          <cell r="D355">
            <v>25633</v>
          </cell>
          <cell r="E355">
            <v>90261713</v>
          </cell>
          <cell r="F355">
            <v>3326301</v>
          </cell>
          <cell r="G355">
            <v>45054.000347222223</v>
          </cell>
          <cell r="J355" t="str">
            <v>Do Thi Bich Lieu</v>
          </cell>
          <cell r="M355" t="str">
            <v>No</v>
          </cell>
          <cell r="O355" t="str">
            <v>05/Đã thanh toán 24/2023</v>
          </cell>
        </row>
        <row r="356">
          <cell r="D356">
            <v>25638</v>
          </cell>
          <cell r="E356">
            <v>14052983</v>
          </cell>
          <cell r="F356">
            <v>3321104</v>
          </cell>
          <cell r="G356">
            <v>45054.000347222223</v>
          </cell>
          <cell r="J356" t="str">
            <v>Do Thi Bich Lieu</v>
          </cell>
          <cell r="M356" t="str">
            <v>No</v>
          </cell>
          <cell r="O356" t="str">
            <v>05/Đã thanh toán 24/2023</v>
          </cell>
        </row>
        <row r="357">
          <cell r="D357">
            <v>25650</v>
          </cell>
          <cell r="E357">
            <v>18123159</v>
          </cell>
          <cell r="F357">
            <v>11165380</v>
          </cell>
          <cell r="G357">
            <v>45054.000347222223</v>
          </cell>
          <cell r="J357" t="str">
            <v>Do Thi Bich Lieu</v>
          </cell>
          <cell r="M357" t="str">
            <v>No</v>
          </cell>
          <cell r="O357" t="str">
            <v>05/Đã thanh toán 24/2023</v>
          </cell>
        </row>
        <row r="358">
          <cell r="D358">
            <v>25658</v>
          </cell>
          <cell r="E358">
            <v>26359222</v>
          </cell>
          <cell r="F358">
            <v>14591115</v>
          </cell>
          <cell r="G358">
            <v>45054.000347222223</v>
          </cell>
          <cell r="J358" t="str">
            <v>Do Thi Bich Lieu</v>
          </cell>
          <cell r="M358" t="str">
            <v>No</v>
          </cell>
          <cell r="O358" t="str">
            <v>05/Đã thanh toán 24/2023</v>
          </cell>
        </row>
        <row r="359">
          <cell r="D359">
            <v>25664</v>
          </cell>
          <cell r="E359">
            <v>14076654</v>
          </cell>
          <cell r="F359">
            <v>1374934</v>
          </cell>
          <cell r="G359">
            <v>45054.000347222223</v>
          </cell>
          <cell r="J359" t="str">
            <v>Do Thi Bich Lieu</v>
          </cell>
          <cell r="M359" t="str">
            <v>No</v>
          </cell>
          <cell r="O359" t="str">
            <v>05/Đã thanh toán 24/2023</v>
          </cell>
        </row>
        <row r="360">
          <cell r="D360">
            <v>28139</v>
          </cell>
          <cell r="E360">
            <v>14068906</v>
          </cell>
          <cell r="F360">
            <v>70060024</v>
          </cell>
          <cell r="G360">
            <v>45058.000347222223</v>
          </cell>
          <cell r="J360" t="str">
            <v>Do Thi Bich Lieu</v>
          </cell>
          <cell r="M360" t="str">
            <v>No</v>
          </cell>
          <cell r="O360" t="str">
            <v>05/Đã thanh toán 24/2023</v>
          </cell>
        </row>
        <row r="361">
          <cell r="D361">
            <v>28140</v>
          </cell>
          <cell r="E361">
            <v>10183289</v>
          </cell>
          <cell r="F361">
            <v>36449300</v>
          </cell>
          <cell r="G361">
            <v>45058.000347222223</v>
          </cell>
          <cell r="J361" t="str">
            <v>Do Thi Bich Lieu</v>
          </cell>
          <cell r="M361" t="str">
            <v>No</v>
          </cell>
          <cell r="O361" t="str">
            <v>05/Đã thanh toán 24/2023</v>
          </cell>
        </row>
        <row r="362">
          <cell r="D362">
            <v>28273</v>
          </cell>
          <cell r="E362">
            <v>15120466</v>
          </cell>
          <cell r="F362">
            <v>1954612</v>
          </cell>
          <cell r="G362">
            <v>45059.000347222223</v>
          </cell>
          <cell r="J362" t="str">
            <v>Do Thi Bich Lieu</v>
          </cell>
          <cell r="M362" t="str">
            <v>No</v>
          </cell>
          <cell r="O362" t="str">
            <v>06/Đã thanh toán 26/2023</v>
          </cell>
        </row>
        <row r="363">
          <cell r="D363">
            <v>28262</v>
          </cell>
          <cell r="E363">
            <v>16434624</v>
          </cell>
          <cell r="F363">
            <v>3072850</v>
          </cell>
          <cell r="G363">
            <v>45059.000347222223</v>
          </cell>
          <cell r="J363" t="str">
            <v>Do Thi Bich Lieu</v>
          </cell>
          <cell r="M363" t="str">
            <v>No</v>
          </cell>
          <cell r="O363" t="str">
            <v>06/Đã thanh toán 26/2023</v>
          </cell>
        </row>
        <row r="364">
          <cell r="D364">
            <v>28247</v>
          </cell>
          <cell r="E364">
            <v>20371268</v>
          </cell>
          <cell r="F364">
            <v>1253313</v>
          </cell>
          <cell r="G364">
            <v>45059.000347222223</v>
          </cell>
          <cell r="J364" t="str">
            <v>Do Thi Bich Lieu</v>
          </cell>
          <cell r="M364" t="str">
            <v>No</v>
          </cell>
          <cell r="O364" t="str">
            <v>06/Đã thanh toán 12/2023</v>
          </cell>
        </row>
        <row r="365">
          <cell r="D365">
            <v>28266</v>
          </cell>
          <cell r="E365">
            <v>25343619</v>
          </cell>
          <cell r="F365">
            <v>6092977</v>
          </cell>
          <cell r="G365">
            <v>45059.000347222223</v>
          </cell>
          <cell r="J365" t="str">
            <v>Do Thi Bich Lieu</v>
          </cell>
          <cell r="M365" t="str">
            <v>No</v>
          </cell>
          <cell r="O365" t="str">
            <v>06/Đã thanh toán 26/2023</v>
          </cell>
        </row>
        <row r="366">
          <cell r="D366">
            <v>28246</v>
          </cell>
          <cell r="E366">
            <v>20370361</v>
          </cell>
          <cell r="F366">
            <v>3391017</v>
          </cell>
          <cell r="G366">
            <v>45059.000347222223</v>
          </cell>
          <cell r="J366" t="str">
            <v>Do Thi Bich Lieu</v>
          </cell>
          <cell r="M366" t="str">
            <v>No</v>
          </cell>
          <cell r="O366" t="str">
            <v>06/Đã thanh toán 12/2023</v>
          </cell>
        </row>
        <row r="367">
          <cell r="D367">
            <v>28265</v>
          </cell>
          <cell r="E367">
            <v>17202067</v>
          </cell>
          <cell r="F367">
            <v>2703191</v>
          </cell>
          <cell r="G367">
            <v>45059.000347222223</v>
          </cell>
          <cell r="J367" t="str">
            <v>Do Thi Bich Lieu</v>
          </cell>
          <cell r="M367" t="str">
            <v>No</v>
          </cell>
          <cell r="O367" t="str">
            <v>06/Đã thanh toán 26/2023</v>
          </cell>
        </row>
        <row r="368">
          <cell r="D368">
            <v>28270</v>
          </cell>
          <cell r="E368">
            <v>16435752</v>
          </cell>
          <cell r="F368">
            <v>1615482</v>
          </cell>
          <cell r="G368">
            <v>45059.000347222223</v>
          </cell>
          <cell r="J368" t="str">
            <v>Do Thi Bich Lieu</v>
          </cell>
          <cell r="M368" t="str">
            <v>No</v>
          </cell>
          <cell r="O368" t="str">
            <v>06/Đã thanh toán 26/2023</v>
          </cell>
        </row>
        <row r="369">
          <cell r="D369">
            <v>28258</v>
          </cell>
          <cell r="E369">
            <v>11197928</v>
          </cell>
          <cell r="F369">
            <v>2095544</v>
          </cell>
          <cell r="G369">
            <v>45059.000347222223</v>
          </cell>
          <cell r="J369" t="str">
            <v>Do Thi Bich Lieu</v>
          </cell>
          <cell r="M369" t="str">
            <v>No</v>
          </cell>
          <cell r="O369" t="str">
            <v>06/Đã thanh toán 26/2023</v>
          </cell>
        </row>
        <row r="370">
          <cell r="D370">
            <v>28251</v>
          </cell>
          <cell r="E370">
            <v>10229295</v>
          </cell>
          <cell r="F370">
            <v>2095544</v>
          </cell>
          <cell r="G370">
            <v>45059.000347222223</v>
          </cell>
          <cell r="J370" t="str">
            <v>Do Thi Bich Lieu</v>
          </cell>
          <cell r="M370" t="str">
            <v>No</v>
          </cell>
          <cell r="O370" t="str">
            <v>06/Đã thanh toán 12/2023</v>
          </cell>
        </row>
        <row r="371">
          <cell r="D371">
            <v>28250</v>
          </cell>
          <cell r="E371">
            <v>25341759</v>
          </cell>
          <cell r="F371">
            <v>6246405</v>
          </cell>
          <cell r="G371">
            <v>45059.000347222223</v>
          </cell>
          <cell r="J371" t="str">
            <v>Do Thi Bich Lieu</v>
          </cell>
          <cell r="M371" t="str">
            <v>No</v>
          </cell>
          <cell r="O371" t="str">
            <v>06/Đã thanh toán 12/2023</v>
          </cell>
        </row>
        <row r="372">
          <cell r="D372">
            <v>28278</v>
          </cell>
          <cell r="E372">
            <v>90323119</v>
          </cell>
          <cell r="F372">
            <v>1221638</v>
          </cell>
          <cell r="G372">
            <v>45059.000347222223</v>
          </cell>
          <cell r="J372" t="str">
            <v>Do Thi Bich Lieu</v>
          </cell>
          <cell r="M372" t="str">
            <v>No</v>
          </cell>
          <cell r="O372" t="str">
            <v>06/Đã thanh toán 12/2023</v>
          </cell>
        </row>
        <row r="373">
          <cell r="D373">
            <v>28267</v>
          </cell>
          <cell r="E373">
            <v>12157014</v>
          </cell>
          <cell r="F373">
            <v>4886530</v>
          </cell>
          <cell r="G373">
            <v>45059.000347222223</v>
          </cell>
          <cell r="J373" t="str">
            <v>Do Thi Bich Lieu</v>
          </cell>
          <cell r="M373" t="str">
            <v>No</v>
          </cell>
          <cell r="O373" t="str">
            <v>06/Đã thanh toán 26/2023</v>
          </cell>
        </row>
        <row r="374">
          <cell r="D374">
            <v>28252</v>
          </cell>
          <cell r="E374">
            <v>10230526</v>
          </cell>
          <cell r="F374">
            <v>7712249</v>
          </cell>
          <cell r="G374">
            <v>45059.000347222223</v>
          </cell>
          <cell r="J374" t="str">
            <v>Do Thi Bich Lieu</v>
          </cell>
          <cell r="M374" t="str">
            <v>No</v>
          </cell>
          <cell r="O374" t="str">
            <v>06/Đã thanh toán 12/2023</v>
          </cell>
        </row>
        <row r="375">
          <cell r="D375">
            <v>28256</v>
          </cell>
          <cell r="E375">
            <v>10234016</v>
          </cell>
          <cell r="F375">
            <v>4674120</v>
          </cell>
          <cell r="G375">
            <v>45059.000347222223</v>
          </cell>
          <cell r="J375" t="str">
            <v>Do Thi Bich Lieu</v>
          </cell>
          <cell r="M375" t="str">
            <v>No</v>
          </cell>
          <cell r="O375" t="str">
            <v>06/Đã thanh toán 12/2023</v>
          </cell>
        </row>
        <row r="376">
          <cell r="D376">
            <v>28249</v>
          </cell>
          <cell r="E376">
            <v>17198705</v>
          </cell>
          <cell r="F376">
            <v>2205947</v>
          </cell>
          <cell r="G376">
            <v>45059.000347222223</v>
          </cell>
          <cell r="J376" t="str">
            <v>Do Thi Bich Lieu</v>
          </cell>
          <cell r="M376" t="str">
            <v>No</v>
          </cell>
          <cell r="O376" t="str">
            <v>06/Đã thanh toán 12/2023</v>
          </cell>
        </row>
        <row r="377">
          <cell r="D377">
            <v>28275</v>
          </cell>
          <cell r="E377">
            <v>18169555</v>
          </cell>
          <cell r="F377">
            <v>7721813</v>
          </cell>
          <cell r="G377">
            <v>45059.000347222223</v>
          </cell>
          <cell r="J377" t="str">
            <v>Do Thi Bich Lieu</v>
          </cell>
          <cell r="M377" t="str">
            <v>No</v>
          </cell>
          <cell r="O377" t="str">
            <v>06/Đã thanh toán 26/2023</v>
          </cell>
        </row>
        <row r="378">
          <cell r="D378">
            <v>28244</v>
          </cell>
          <cell r="E378">
            <v>19393403</v>
          </cell>
          <cell r="F378">
            <v>623040</v>
          </cell>
          <cell r="G378">
            <v>45059.000347222223</v>
          </cell>
          <cell r="J378" t="str">
            <v>Do Thi Bich Lieu</v>
          </cell>
          <cell r="M378" t="str">
            <v>No</v>
          </cell>
          <cell r="O378" t="str">
            <v>06/Đã thanh toán 12/2023</v>
          </cell>
        </row>
        <row r="379">
          <cell r="D379">
            <v>28245</v>
          </cell>
          <cell r="E379">
            <v>16433164</v>
          </cell>
          <cell r="F379">
            <v>2933992</v>
          </cell>
          <cell r="G379">
            <v>45059.000347222223</v>
          </cell>
          <cell r="J379" t="str">
            <v>Do Thi Bich Lieu</v>
          </cell>
          <cell r="M379" t="str">
            <v>No</v>
          </cell>
          <cell r="O379" t="str">
            <v>06/Đã thanh toán 26/2023</v>
          </cell>
        </row>
        <row r="380">
          <cell r="D380">
            <v>28272</v>
          </cell>
          <cell r="E380">
            <v>22343678</v>
          </cell>
          <cell r="F380">
            <v>2336400</v>
          </cell>
          <cell r="G380">
            <v>45059.000347222223</v>
          </cell>
          <cell r="J380" t="str">
            <v>Do Thi Bich Lieu</v>
          </cell>
          <cell r="M380" t="str">
            <v>No</v>
          </cell>
          <cell r="O380" t="str">
            <v>06/Đã thanh toán 26/2023</v>
          </cell>
        </row>
        <row r="381">
          <cell r="D381">
            <v>28254</v>
          </cell>
          <cell r="E381">
            <v>29173686</v>
          </cell>
          <cell r="F381">
            <v>2619452</v>
          </cell>
          <cell r="G381">
            <v>45059.000347222223</v>
          </cell>
          <cell r="J381" t="str">
            <v>Do Thi Bich Lieu</v>
          </cell>
          <cell r="M381" t="str">
            <v>No</v>
          </cell>
          <cell r="O381" t="str">
            <v>06/Đã thanh toán 12/2023</v>
          </cell>
        </row>
        <row r="382">
          <cell r="D382">
            <v>28257</v>
          </cell>
          <cell r="E382">
            <v>11197866</v>
          </cell>
          <cell r="F382">
            <v>3909224</v>
          </cell>
          <cell r="G382">
            <v>45059.000347222223</v>
          </cell>
          <cell r="J382" t="str">
            <v>Do Thi Bich Lieu</v>
          </cell>
          <cell r="M382" t="str">
            <v>No</v>
          </cell>
          <cell r="O382" t="str">
            <v>06/Đã thanh toán 26/2023</v>
          </cell>
        </row>
        <row r="383">
          <cell r="D383">
            <v>28260</v>
          </cell>
          <cell r="E383">
            <v>19396177</v>
          </cell>
          <cell r="F383">
            <v>977306</v>
          </cell>
          <cell r="G383">
            <v>45059.000347222223</v>
          </cell>
          <cell r="J383" t="str">
            <v>Do Thi Bich Lieu</v>
          </cell>
          <cell r="M383" t="str">
            <v>No</v>
          </cell>
          <cell r="O383" t="str">
            <v>06/Đã thanh toán 26/2023</v>
          </cell>
        </row>
        <row r="384">
          <cell r="D384">
            <v>28248</v>
          </cell>
          <cell r="E384">
            <v>15118282</v>
          </cell>
          <cell r="F384">
            <v>1253313</v>
          </cell>
          <cell r="G384">
            <v>45059.000347222223</v>
          </cell>
          <cell r="J384" t="str">
            <v>Do Thi Bich Lieu</v>
          </cell>
          <cell r="M384" t="str">
            <v>No</v>
          </cell>
          <cell r="O384" t="str">
            <v>06/Đã thanh toán 12/2023</v>
          </cell>
        </row>
        <row r="385">
          <cell r="D385">
            <v>28255</v>
          </cell>
          <cell r="E385">
            <v>10233736</v>
          </cell>
          <cell r="F385">
            <v>2095544</v>
          </cell>
          <cell r="G385">
            <v>45059.000347222223</v>
          </cell>
          <cell r="J385" t="str">
            <v>Do Thi Bich Lieu</v>
          </cell>
          <cell r="M385" t="str">
            <v>No</v>
          </cell>
          <cell r="O385" t="str">
            <v>06/Đã thanh toán 12/2023</v>
          </cell>
        </row>
        <row r="386">
          <cell r="D386">
            <v>28264</v>
          </cell>
          <cell r="E386">
            <v>22346700</v>
          </cell>
          <cell r="F386">
            <v>2950660</v>
          </cell>
          <cell r="G386">
            <v>45059.000347222223</v>
          </cell>
          <cell r="J386" t="str">
            <v>Do Thi Bich Lieu</v>
          </cell>
          <cell r="M386" t="str">
            <v>No</v>
          </cell>
          <cell r="O386" t="str">
            <v>06/Đã thanh toán 26/2023</v>
          </cell>
        </row>
        <row r="387">
          <cell r="D387">
            <v>28268</v>
          </cell>
          <cell r="E387">
            <v>12157285</v>
          </cell>
          <cell r="F387">
            <v>998250</v>
          </cell>
          <cell r="G387">
            <v>45059.000347222223</v>
          </cell>
          <cell r="J387" t="str">
            <v>Do Thi Bich Lieu</v>
          </cell>
          <cell r="M387" t="str">
            <v>No</v>
          </cell>
          <cell r="O387" t="str">
            <v>06/Đã thanh toán 26/2023</v>
          </cell>
        </row>
        <row r="388">
          <cell r="D388">
            <v>28276</v>
          </cell>
          <cell r="E388">
            <v>14107421</v>
          </cell>
          <cell r="F388">
            <v>2931918</v>
          </cell>
          <cell r="G388">
            <v>45059.000347222223</v>
          </cell>
          <cell r="J388" t="str">
            <v>Do Thi Bich Lieu</v>
          </cell>
          <cell r="M388" t="str">
            <v>No</v>
          </cell>
          <cell r="O388" t="str">
            <v>06/Đã thanh toán 12/2023</v>
          </cell>
        </row>
        <row r="389">
          <cell r="D389">
            <v>28271</v>
          </cell>
          <cell r="E389">
            <v>20373305</v>
          </cell>
          <cell r="F389">
            <v>2095544</v>
          </cell>
          <cell r="G389">
            <v>45059.000347222223</v>
          </cell>
          <cell r="J389" t="str">
            <v>Do Thi Bich Lieu</v>
          </cell>
          <cell r="M389" t="str">
            <v>No</v>
          </cell>
          <cell r="O389" t="str">
            <v>06/Đã thanh toán 26/2023</v>
          </cell>
        </row>
        <row r="390">
          <cell r="D390">
            <v>28274</v>
          </cell>
          <cell r="E390">
            <v>15120731</v>
          </cell>
          <cell r="F390">
            <v>3234033</v>
          </cell>
          <cell r="G390">
            <v>45059.000347222223</v>
          </cell>
          <cell r="J390" t="str">
            <v>Do Thi Bich Lieu</v>
          </cell>
          <cell r="M390" t="str">
            <v>No</v>
          </cell>
          <cell r="O390" t="str">
            <v>06/Đã thanh toán 26/2023</v>
          </cell>
        </row>
        <row r="391">
          <cell r="D391">
            <v>28269</v>
          </cell>
          <cell r="E391">
            <v>16435456</v>
          </cell>
          <cell r="F391">
            <v>1954612</v>
          </cell>
          <cell r="G391">
            <v>45059.000347222223</v>
          </cell>
          <cell r="J391" t="str">
            <v>Do Thi Bich Lieu</v>
          </cell>
          <cell r="M391" t="str">
            <v>No</v>
          </cell>
          <cell r="O391" t="str">
            <v>06/Đã thanh toán 26/2023</v>
          </cell>
        </row>
        <row r="392">
          <cell r="D392">
            <v>28277</v>
          </cell>
          <cell r="E392">
            <v>13255443</v>
          </cell>
          <cell r="F392">
            <v>1954612</v>
          </cell>
          <cell r="G392">
            <v>45059.000347222223</v>
          </cell>
          <cell r="J392" t="str">
            <v>Do Thi Bich Lieu</v>
          </cell>
          <cell r="M392" t="str">
            <v>No</v>
          </cell>
          <cell r="O392" t="str">
            <v>06/Đã thanh toán 12/2023</v>
          </cell>
        </row>
        <row r="393">
          <cell r="D393">
            <v>28243</v>
          </cell>
          <cell r="E393">
            <v>19393307</v>
          </cell>
          <cell r="F393">
            <v>3234033</v>
          </cell>
          <cell r="G393">
            <v>45059.000347222223</v>
          </cell>
          <cell r="J393" t="str">
            <v>Do Thi Bich Lieu</v>
          </cell>
          <cell r="M393" t="str">
            <v>No</v>
          </cell>
          <cell r="O393" t="str">
            <v>06/Đã thanh toán 12/2023</v>
          </cell>
        </row>
        <row r="394">
          <cell r="D394">
            <v>28259</v>
          </cell>
          <cell r="E394">
            <v>11198197</v>
          </cell>
          <cell r="F394">
            <v>4282102</v>
          </cell>
          <cell r="G394">
            <v>45059.000347222223</v>
          </cell>
          <cell r="J394" t="str">
            <v>Do Thi Bich Lieu</v>
          </cell>
          <cell r="M394" t="str">
            <v>No</v>
          </cell>
          <cell r="O394" t="str">
            <v>06/Đã thanh toán 26/2023</v>
          </cell>
        </row>
        <row r="395">
          <cell r="D395">
            <v>28242</v>
          </cell>
          <cell r="E395">
            <v>29172360</v>
          </cell>
          <cell r="F395">
            <v>276007</v>
          </cell>
          <cell r="G395">
            <v>45059.000347222223</v>
          </cell>
          <cell r="J395" t="str">
            <v>Do Thi Bich Lieu</v>
          </cell>
          <cell r="M395" t="str">
            <v>No</v>
          </cell>
          <cell r="O395" t="str">
            <v>06/Đã thanh toán 12/2023</v>
          </cell>
        </row>
        <row r="396">
          <cell r="D396">
            <v>28263</v>
          </cell>
          <cell r="E396">
            <v>16434733</v>
          </cell>
          <cell r="F396">
            <v>4744894</v>
          </cell>
          <cell r="G396">
            <v>45059.000347222223</v>
          </cell>
          <cell r="J396" t="str">
            <v>Do Thi Bich Lieu</v>
          </cell>
          <cell r="M396" t="str">
            <v>No</v>
          </cell>
          <cell r="O396" t="str">
            <v>06/Đã thanh toán 26/2023</v>
          </cell>
        </row>
        <row r="397">
          <cell r="D397">
            <v>28253</v>
          </cell>
          <cell r="E397">
            <v>10231436</v>
          </cell>
          <cell r="F397">
            <v>9345600</v>
          </cell>
          <cell r="G397">
            <v>45059.000347222223</v>
          </cell>
          <cell r="J397" t="str">
            <v>Do Thi Bich Lieu</v>
          </cell>
          <cell r="M397" t="str">
            <v>No</v>
          </cell>
          <cell r="O397" t="str">
            <v>06/Đã thanh toán 12/2023</v>
          </cell>
        </row>
        <row r="398">
          <cell r="D398">
            <v>28261</v>
          </cell>
          <cell r="E398">
            <v>23219022</v>
          </cell>
          <cell r="F398">
            <v>1551215</v>
          </cell>
          <cell r="G398">
            <v>45059.000347222223</v>
          </cell>
          <cell r="J398" t="str">
            <v>Do Thi Bich Lieu</v>
          </cell>
          <cell r="M398" t="str">
            <v>No</v>
          </cell>
          <cell r="O398" t="str">
            <v>06/Đã thanh toán 26/2023</v>
          </cell>
        </row>
        <row r="399">
          <cell r="D399">
            <v>29789</v>
          </cell>
          <cell r="E399">
            <v>25346852</v>
          </cell>
          <cell r="F399">
            <v>2880284</v>
          </cell>
          <cell r="G399">
            <v>45065.000347222223</v>
          </cell>
          <cell r="J399" t="str">
            <v>Do Thi Bich Lieu</v>
          </cell>
          <cell r="M399" t="str">
            <v>No</v>
          </cell>
          <cell r="O399" t="str">
            <v>07/Đã thanh toán 10/2023</v>
          </cell>
        </row>
        <row r="400">
          <cell r="D400">
            <v>29780</v>
          </cell>
          <cell r="E400">
            <v>17205052</v>
          </cell>
          <cell r="F400">
            <v>2175417</v>
          </cell>
          <cell r="G400">
            <v>45065.000347222223</v>
          </cell>
          <cell r="J400" t="str">
            <v>Do Thi Bich Lieu</v>
          </cell>
          <cell r="M400" t="str">
            <v>No</v>
          </cell>
          <cell r="O400" t="str">
            <v>06/Đã thanh toán 26/2023</v>
          </cell>
        </row>
        <row r="401">
          <cell r="D401">
            <v>29791</v>
          </cell>
          <cell r="E401">
            <v>24317587</v>
          </cell>
          <cell r="F401">
            <v>598950</v>
          </cell>
          <cell r="G401">
            <v>45065.000347222223</v>
          </cell>
          <cell r="J401" t="str">
            <v>Do Thi Bich Lieu</v>
          </cell>
          <cell r="M401" t="str">
            <v>No</v>
          </cell>
          <cell r="O401" t="str">
            <v>07/Đã thanh toán 10/2023</v>
          </cell>
        </row>
        <row r="402">
          <cell r="D402">
            <v>29796</v>
          </cell>
          <cell r="E402">
            <v>18171959</v>
          </cell>
          <cell r="F402">
            <v>5734652</v>
          </cell>
          <cell r="G402">
            <v>45065.000347222223</v>
          </cell>
          <cell r="J402" t="str">
            <v>Do Thi Bich Lieu</v>
          </cell>
          <cell r="M402" t="str">
            <v>No</v>
          </cell>
          <cell r="O402" t="str">
            <v>07/Đã thanh toán 10/2023</v>
          </cell>
        </row>
        <row r="403">
          <cell r="D403">
            <v>29783</v>
          </cell>
          <cell r="E403">
            <v>16437514</v>
          </cell>
          <cell r="F403">
            <v>1557600</v>
          </cell>
          <cell r="G403">
            <v>45065.000347222223</v>
          </cell>
          <cell r="J403" t="str">
            <v>Do Thi Bich Lieu</v>
          </cell>
          <cell r="M403" t="str">
            <v>No</v>
          </cell>
          <cell r="O403" t="str">
            <v>07/Đã thanh toán 10/2023</v>
          </cell>
        </row>
        <row r="404">
          <cell r="D404">
            <v>29784</v>
          </cell>
          <cell r="E404">
            <v>22349126</v>
          </cell>
          <cell r="F404">
            <v>1557600</v>
          </cell>
          <cell r="G404">
            <v>45065.000347222223</v>
          </cell>
          <cell r="J404" t="str">
            <v>Do Thi Bich Lieu</v>
          </cell>
          <cell r="M404" t="str">
            <v>No</v>
          </cell>
          <cell r="O404" t="str">
            <v>08/Đã thanh toán 10/2023</v>
          </cell>
        </row>
        <row r="405">
          <cell r="D405">
            <v>29776</v>
          </cell>
          <cell r="E405">
            <v>24317189</v>
          </cell>
          <cell r="F405">
            <v>1557600</v>
          </cell>
          <cell r="G405">
            <v>45065.000347222223</v>
          </cell>
          <cell r="J405" t="str">
            <v>Do Thi Bich Lieu</v>
          </cell>
          <cell r="M405" t="str">
            <v>No</v>
          </cell>
          <cell r="O405" t="str">
            <v>08/Đã thanh toán 10/2023</v>
          </cell>
        </row>
        <row r="406">
          <cell r="D406">
            <v>29772</v>
          </cell>
          <cell r="E406">
            <v>19397650</v>
          </cell>
          <cell r="F406">
            <v>778800</v>
          </cell>
          <cell r="G406">
            <v>45065.000347222223</v>
          </cell>
          <cell r="J406" t="str">
            <v>Do Thi Bich Lieu</v>
          </cell>
          <cell r="M406" t="str">
            <v>No</v>
          </cell>
          <cell r="O406" t="str">
            <v>07/Đã thanh toán 10/2023</v>
          </cell>
        </row>
        <row r="407">
          <cell r="D407">
            <v>29778</v>
          </cell>
          <cell r="E407">
            <v>27337223</v>
          </cell>
          <cell r="F407">
            <v>1557600</v>
          </cell>
          <cell r="G407">
            <v>45065.000347222223</v>
          </cell>
          <cell r="J407" t="str">
            <v>Do Thi Bich Lieu</v>
          </cell>
          <cell r="M407" t="str">
            <v>No</v>
          </cell>
          <cell r="O407" t="str">
            <v>08/Đã thanh toán 10/2023</v>
          </cell>
        </row>
        <row r="408">
          <cell r="D408">
            <v>29777</v>
          </cell>
          <cell r="E408">
            <v>25346105</v>
          </cell>
          <cell r="F408">
            <v>778800</v>
          </cell>
          <cell r="G408">
            <v>45065.000347222223</v>
          </cell>
          <cell r="J408" t="str">
            <v>Do Thi Bich Lieu</v>
          </cell>
          <cell r="M408" t="str">
            <v>No</v>
          </cell>
          <cell r="O408" t="str">
            <v>08/Đã thanh toán 10/2023</v>
          </cell>
        </row>
        <row r="409">
          <cell r="D409">
            <v>29773</v>
          </cell>
          <cell r="E409">
            <v>19397623</v>
          </cell>
          <cell r="F409">
            <v>1557600</v>
          </cell>
          <cell r="G409">
            <v>45065.000347222223</v>
          </cell>
          <cell r="J409" t="str">
            <v>Do Thi Bich Lieu</v>
          </cell>
          <cell r="M409" t="str">
            <v>No</v>
          </cell>
          <cell r="O409" t="str">
            <v>07/Đã thanh toán 10/2023</v>
          </cell>
        </row>
        <row r="410">
          <cell r="D410">
            <v>29774</v>
          </cell>
          <cell r="E410">
            <v>27337015</v>
          </cell>
          <cell r="F410">
            <v>3234033</v>
          </cell>
          <cell r="G410">
            <v>45065.000347222223</v>
          </cell>
          <cell r="J410" t="str">
            <v>Do Thi Bich Lieu</v>
          </cell>
          <cell r="M410" t="str">
            <v>No</v>
          </cell>
          <cell r="O410" t="str">
            <v>06/Đã thanh toán 26/2023</v>
          </cell>
        </row>
        <row r="411">
          <cell r="D411">
            <v>29799</v>
          </cell>
          <cell r="E411">
            <v>26400018</v>
          </cell>
          <cell r="F411">
            <v>1615482</v>
          </cell>
          <cell r="G411">
            <v>45065.000347222223</v>
          </cell>
          <cell r="J411" t="str">
            <v>Do Thi Bich Lieu</v>
          </cell>
          <cell r="M411" t="str">
            <v>No</v>
          </cell>
          <cell r="O411" t="str">
            <v>06/Đã thanh toán 26/2023</v>
          </cell>
        </row>
        <row r="412">
          <cell r="D412">
            <v>29800</v>
          </cell>
          <cell r="E412">
            <v>13258249</v>
          </cell>
          <cell r="F412">
            <v>4050156</v>
          </cell>
          <cell r="G412">
            <v>45065.000347222223</v>
          </cell>
          <cell r="J412" t="str">
            <v>Do Thi Bich Lieu</v>
          </cell>
          <cell r="M412" t="str">
            <v>No</v>
          </cell>
          <cell r="O412" t="str">
            <v>06/Đã thanh toán 26/2023</v>
          </cell>
        </row>
        <row r="413">
          <cell r="D413">
            <v>29798</v>
          </cell>
          <cell r="E413">
            <v>14107909</v>
          </cell>
          <cell r="F413">
            <v>778800</v>
          </cell>
          <cell r="G413">
            <v>45065.000347222223</v>
          </cell>
          <cell r="J413" t="str">
            <v>Do Thi Bich Lieu</v>
          </cell>
          <cell r="M413" t="str">
            <v>No</v>
          </cell>
          <cell r="O413" t="str">
            <v>06/Đã thanh toán 26/2023</v>
          </cell>
        </row>
        <row r="414">
          <cell r="D414">
            <v>29781</v>
          </cell>
          <cell r="E414">
            <v>17204149</v>
          </cell>
          <cell r="F414">
            <v>3596758</v>
          </cell>
          <cell r="G414">
            <v>45065.000347222223</v>
          </cell>
          <cell r="J414" t="str">
            <v>Do Thi Bich Lieu</v>
          </cell>
          <cell r="M414" t="str">
            <v>No</v>
          </cell>
          <cell r="O414" t="str">
            <v>06/Đã thanh toán 26/2023</v>
          </cell>
        </row>
        <row r="415">
          <cell r="D415">
            <v>29769</v>
          </cell>
          <cell r="E415">
            <v>10237358</v>
          </cell>
          <cell r="F415">
            <v>6899855</v>
          </cell>
          <cell r="G415">
            <v>45065.000347222223</v>
          </cell>
          <cell r="J415" t="str">
            <v>Do Thi Bich Lieu</v>
          </cell>
          <cell r="M415" t="str">
            <v>No</v>
          </cell>
          <cell r="O415" t="str">
            <v>06/Đã thanh toán 26/2023</v>
          </cell>
        </row>
        <row r="416">
          <cell r="D416">
            <v>29782</v>
          </cell>
          <cell r="E416">
            <v>15122237</v>
          </cell>
          <cell r="F416">
            <v>1954612</v>
          </cell>
          <cell r="G416">
            <v>45065.000347222223</v>
          </cell>
          <cell r="J416" t="str">
            <v>Do Thi Bich Lieu</v>
          </cell>
          <cell r="M416" t="str">
            <v>No</v>
          </cell>
          <cell r="O416" t="str">
            <v>06/Đã thanh toán 26/2023</v>
          </cell>
        </row>
        <row r="417">
          <cell r="D417">
            <v>29793</v>
          </cell>
          <cell r="E417">
            <v>16438404</v>
          </cell>
          <cell r="F417">
            <v>3194934</v>
          </cell>
          <cell r="G417">
            <v>45065.000347222223</v>
          </cell>
          <cell r="J417" t="str">
            <v>Do Thi Bich Lieu</v>
          </cell>
          <cell r="M417" t="str">
            <v>No</v>
          </cell>
          <cell r="O417" t="str">
            <v>07/Đã thanh toán 10/2023</v>
          </cell>
        </row>
        <row r="418">
          <cell r="D418">
            <v>29794</v>
          </cell>
          <cell r="E418">
            <v>16438132</v>
          </cell>
          <cell r="F418">
            <v>977306</v>
          </cell>
          <cell r="G418">
            <v>45065.000347222223</v>
          </cell>
          <cell r="J418" t="str">
            <v>Do Thi Bich Lieu</v>
          </cell>
          <cell r="M418" t="str">
            <v>No</v>
          </cell>
          <cell r="O418" t="str">
            <v>07/Đã thanh toán 10/2023</v>
          </cell>
        </row>
        <row r="419">
          <cell r="D419">
            <v>29771</v>
          </cell>
          <cell r="E419">
            <v>11200164</v>
          </cell>
          <cell r="F419">
            <v>3115200</v>
          </cell>
          <cell r="G419">
            <v>45065.000347222223</v>
          </cell>
          <cell r="J419" t="str">
            <v>Do Thi Bich Lieu</v>
          </cell>
          <cell r="M419" t="str">
            <v>No</v>
          </cell>
          <cell r="O419" t="str">
            <v>07/Đã thanh toán 10/2023</v>
          </cell>
        </row>
        <row r="420">
          <cell r="D420">
            <v>29779</v>
          </cell>
          <cell r="E420">
            <v>20375114</v>
          </cell>
          <cell r="F420">
            <v>1557600</v>
          </cell>
          <cell r="G420">
            <v>45065.000347222223</v>
          </cell>
          <cell r="J420" t="str">
            <v>Do Thi Bich Lieu</v>
          </cell>
          <cell r="M420" t="str">
            <v>No</v>
          </cell>
          <cell r="O420" t="str">
            <v>07/Đã thanh toán 10/2023</v>
          </cell>
        </row>
        <row r="421">
          <cell r="D421">
            <v>29786</v>
          </cell>
          <cell r="E421">
            <v>12160141</v>
          </cell>
          <cell r="F421">
            <v>1615482</v>
          </cell>
          <cell r="G421">
            <v>45065.000347222223</v>
          </cell>
          <cell r="J421" t="str">
            <v>Do Thi Bich Lieu</v>
          </cell>
          <cell r="M421" t="str">
            <v>No</v>
          </cell>
          <cell r="O421" t="str">
            <v>06/Đã thanh toán 26/2023</v>
          </cell>
        </row>
        <row r="422">
          <cell r="D422">
            <v>30030</v>
          </cell>
          <cell r="E422">
            <v>10171704</v>
          </cell>
          <cell r="F422">
            <v>23586080</v>
          </cell>
          <cell r="G422">
            <v>45069.000347222223</v>
          </cell>
          <cell r="J422" t="str">
            <v>Do Thi Bich Lieu</v>
          </cell>
          <cell r="M422" t="str">
            <v>No</v>
          </cell>
          <cell r="O422" t="str">
            <v>08/Đã thanh toán 10/2023</v>
          </cell>
        </row>
        <row r="423">
          <cell r="D423">
            <v>30032</v>
          </cell>
          <cell r="E423">
            <v>14026511</v>
          </cell>
          <cell r="F423">
            <v>930329</v>
          </cell>
          <cell r="G423">
            <v>45069.000347222223</v>
          </cell>
          <cell r="J423" t="str">
            <v>Do Thi Bich Lieu</v>
          </cell>
          <cell r="M423" t="str">
            <v>No</v>
          </cell>
          <cell r="O423" t="str">
            <v>06/Đã thanh toán 12/2023</v>
          </cell>
        </row>
        <row r="424">
          <cell r="D424">
            <v>30029</v>
          </cell>
          <cell r="E424">
            <v>12100509</v>
          </cell>
          <cell r="F424">
            <v>763656</v>
          </cell>
          <cell r="G424">
            <v>45069.000347222223</v>
          </cell>
          <cell r="J424" t="str">
            <v>Do Thi Bich Lieu</v>
          </cell>
          <cell r="M424" t="str">
            <v>No</v>
          </cell>
          <cell r="O424" t="str">
            <v>06/Đã thanh toán 12/2023</v>
          </cell>
        </row>
        <row r="425">
          <cell r="D425">
            <v>29993</v>
          </cell>
          <cell r="E425">
            <v>26298800</v>
          </cell>
          <cell r="F425">
            <v>1413958</v>
          </cell>
          <cell r="G425">
            <v>45069.000347222223</v>
          </cell>
          <cell r="J425" t="str">
            <v>Do Thi Bich Lieu</v>
          </cell>
          <cell r="M425" t="str">
            <v>No</v>
          </cell>
          <cell r="O425" t="str">
            <v>Chúng tôi đang xử lý hóa đơn, vui lòng liên hệ Do Thi Bich Lieu</v>
          </cell>
        </row>
        <row r="426">
          <cell r="D426">
            <v>30031</v>
          </cell>
          <cell r="E426">
            <v>13197255</v>
          </cell>
          <cell r="F426">
            <v>4612526</v>
          </cell>
          <cell r="G426">
            <v>45069.000347222223</v>
          </cell>
          <cell r="J426" t="str">
            <v>Do Thi Bich Lieu</v>
          </cell>
          <cell r="M426" t="str">
            <v>No</v>
          </cell>
          <cell r="O426" t="str">
            <v>06/Đã thanh toán 12/2023</v>
          </cell>
        </row>
        <row r="427">
          <cell r="D427">
            <v>31453</v>
          </cell>
          <cell r="E427">
            <v>24319707</v>
          </cell>
          <cell r="F427">
            <v>977306</v>
          </cell>
          <cell r="G427">
            <v>45073.000347222223</v>
          </cell>
          <cell r="J427" t="str">
            <v>Do Thi Bich Lieu</v>
          </cell>
          <cell r="M427" t="str">
            <v>No</v>
          </cell>
          <cell r="O427" t="str">
            <v>07/Đã thanh toán 10/2023</v>
          </cell>
        </row>
        <row r="428">
          <cell r="D428">
            <v>31471</v>
          </cell>
          <cell r="E428">
            <v>10244328</v>
          </cell>
          <cell r="F428">
            <v>13876055</v>
          </cell>
          <cell r="G428">
            <v>45073.000347222223</v>
          </cell>
          <cell r="J428" t="str">
            <v>Do Thi Bich Lieu</v>
          </cell>
          <cell r="M428" t="str">
            <v>No</v>
          </cell>
          <cell r="O428" t="str">
            <v>07/Đã thanh toán 10/2023</v>
          </cell>
        </row>
        <row r="429">
          <cell r="D429">
            <v>31434</v>
          </cell>
          <cell r="E429">
            <v>25348123</v>
          </cell>
          <cell r="F429">
            <v>977306</v>
          </cell>
          <cell r="G429">
            <v>45073.000347222223</v>
          </cell>
          <cell r="J429" t="str">
            <v>Do Thi Bich Lieu</v>
          </cell>
          <cell r="M429" t="str">
            <v>No</v>
          </cell>
          <cell r="O429" t="str">
            <v>07/Đã thanh toán 10/2023</v>
          </cell>
        </row>
        <row r="430">
          <cell r="D430">
            <v>31464</v>
          </cell>
          <cell r="E430">
            <v>14112056</v>
          </cell>
          <cell r="F430">
            <v>1954612</v>
          </cell>
          <cell r="G430">
            <v>45073.000347222223</v>
          </cell>
          <cell r="J430" t="str">
            <v>Do Thi Bich Lieu</v>
          </cell>
          <cell r="M430" t="str">
            <v>No</v>
          </cell>
          <cell r="O430" t="str">
            <v>06/Đã thanh toán 26/2023</v>
          </cell>
        </row>
        <row r="431">
          <cell r="D431">
            <v>31433</v>
          </cell>
          <cell r="E431">
            <v>17208034</v>
          </cell>
          <cell r="F431">
            <v>2758392</v>
          </cell>
          <cell r="G431">
            <v>45073.000347222223</v>
          </cell>
          <cell r="J431" t="str">
            <v>Do Thi Bich Lieu</v>
          </cell>
          <cell r="M431" t="str">
            <v>No</v>
          </cell>
          <cell r="O431" t="str">
            <v>07/Đã thanh toán 10/2023</v>
          </cell>
        </row>
        <row r="432">
          <cell r="D432">
            <v>31428</v>
          </cell>
          <cell r="E432">
            <v>20377251</v>
          </cell>
          <cell r="F432">
            <v>977306</v>
          </cell>
          <cell r="G432">
            <v>45073.000347222223</v>
          </cell>
          <cell r="J432" t="str">
            <v>Do Thi Bich Lieu</v>
          </cell>
          <cell r="M432" t="str">
            <v>No</v>
          </cell>
          <cell r="O432" t="str">
            <v>07/Đã thanh toán 10/2023</v>
          </cell>
        </row>
        <row r="433">
          <cell r="D433">
            <v>31451</v>
          </cell>
          <cell r="E433">
            <v>21232369</v>
          </cell>
          <cell r="F433">
            <v>3230964</v>
          </cell>
          <cell r="G433">
            <v>45073.000347222223</v>
          </cell>
          <cell r="J433" t="str">
            <v>Do Thi Bich Lieu</v>
          </cell>
          <cell r="M433" t="str">
            <v>No</v>
          </cell>
          <cell r="O433" t="str">
            <v>07/Đã thanh toán 10/2023</v>
          </cell>
        </row>
        <row r="434">
          <cell r="D434">
            <v>31449</v>
          </cell>
          <cell r="E434">
            <v>20378013</v>
          </cell>
          <cell r="F434">
            <v>977306</v>
          </cell>
          <cell r="G434">
            <v>45073.000347222223</v>
          </cell>
          <cell r="J434" t="str">
            <v>Do Thi Bich Lieu</v>
          </cell>
          <cell r="M434" t="str">
            <v>No</v>
          </cell>
          <cell r="O434" t="str">
            <v>07/Đã thanh toán 10/2023</v>
          </cell>
        </row>
        <row r="435">
          <cell r="D435">
            <v>31430</v>
          </cell>
          <cell r="E435">
            <v>20377348</v>
          </cell>
          <cell r="F435">
            <v>1615482</v>
          </cell>
          <cell r="G435">
            <v>45073.000347222223</v>
          </cell>
          <cell r="J435" t="str">
            <v>Do Thi Bich Lieu</v>
          </cell>
          <cell r="M435" t="str">
            <v>No</v>
          </cell>
          <cell r="O435" t="str">
            <v>07/Đã thanh toán 10/2023</v>
          </cell>
        </row>
        <row r="436">
          <cell r="D436">
            <v>31427</v>
          </cell>
          <cell r="E436">
            <v>19400179</v>
          </cell>
          <cell r="F436">
            <v>2619452</v>
          </cell>
          <cell r="G436">
            <v>45073.000347222223</v>
          </cell>
          <cell r="J436" t="str">
            <v>Do Thi Bich Lieu</v>
          </cell>
          <cell r="M436" t="str">
            <v>No</v>
          </cell>
          <cell r="O436" t="str">
            <v>07/Đã thanh toán 10/2023</v>
          </cell>
        </row>
        <row r="437">
          <cell r="D437">
            <v>31454</v>
          </cell>
          <cell r="E437">
            <v>25349075</v>
          </cell>
          <cell r="F437">
            <v>2729855</v>
          </cell>
          <cell r="G437">
            <v>45073.000347222223</v>
          </cell>
          <cell r="J437" t="str">
            <v>Do Thi Bich Lieu</v>
          </cell>
          <cell r="M437" t="str">
            <v>No</v>
          </cell>
          <cell r="O437" t="str">
            <v>07/Đã thanh toán 10/2023</v>
          </cell>
        </row>
        <row r="438">
          <cell r="D438">
            <v>31437</v>
          </cell>
          <cell r="E438">
            <v>18173792</v>
          </cell>
          <cell r="F438">
            <v>998250</v>
          </cell>
          <cell r="G438">
            <v>45073.000347222223</v>
          </cell>
          <cell r="J438" t="str">
            <v>Do Thi Bich Lieu</v>
          </cell>
          <cell r="M438" t="str">
            <v>No</v>
          </cell>
          <cell r="O438" t="str">
            <v>07/Đã thanh toán 10/2023</v>
          </cell>
        </row>
        <row r="439">
          <cell r="D439">
            <v>31447</v>
          </cell>
          <cell r="E439">
            <v>17208494</v>
          </cell>
          <cell r="F439">
            <v>2050340</v>
          </cell>
          <cell r="G439">
            <v>45073.000347222223</v>
          </cell>
          <cell r="J439" t="str">
            <v>Do Thi Bich Lieu</v>
          </cell>
          <cell r="M439" t="str">
            <v>No</v>
          </cell>
          <cell r="O439" t="str">
            <v>07/Đã thanh toán 10/2023</v>
          </cell>
        </row>
        <row r="440">
          <cell r="D440">
            <v>31469</v>
          </cell>
          <cell r="E440">
            <v>29177701</v>
          </cell>
          <cell r="F440">
            <v>1179255</v>
          </cell>
          <cell r="G440">
            <v>45073.000347222223</v>
          </cell>
          <cell r="J440" t="str">
            <v>Do Thi Bich Lieu</v>
          </cell>
          <cell r="M440" t="str">
            <v>No</v>
          </cell>
          <cell r="O440" t="str">
            <v>07/Đã thanh toán 10/2023</v>
          </cell>
        </row>
        <row r="441">
          <cell r="D441">
            <v>31461</v>
          </cell>
          <cell r="E441">
            <v>26401619</v>
          </cell>
          <cell r="F441">
            <v>3784732</v>
          </cell>
          <cell r="G441">
            <v>45073.000347222223</v>
          </cell>
          <cell r="J441" t="str">
            <v>Do Thi Bich Lieu</v>
          </cell>
          <cell r="M441" t="str">
            <v>No</v>
          </cell>
          <cell r="O441" t="str">
            <v>06/Đã thanh toán 26/2023</v>
          </cell>
        </row>
        <row r="442">
          <cell r="D442">
            <v>31443</v>
          </cell>
          <cell r="E442">
            <v>16441544</v>
          </cell>
          <cell r="F442">
            <v>1246080</v>
          </cell>
          <cell r="G442">
            <v>45073.000347222223</v>
          </cell>
          <cell r="J442" t="str">
            <v>Do Thi Bich Lieu</v>
          </cell>
          <cell r="M442" t="str">
            <v>No</v>
          </cell>
          <cell r="O442" t="str">
            <v>07/Đã thanh toán 10/2023</v>
          </cell>
        </row>
        <row r="443">
          <cell r="D443">
            <v>31440</v>
          </cell>
          <cell r="E443">
            <v>15125495</v>
          </cell>
          <cell r="F443">
            <v>1557600</v>
          </cell>
          <cell r="G443">
            <v>45073.000347222223</v>
          </cell>
          <cell r="J443" t="str">
            <v>Do Thi Bich Lieu</v>
          </cell>
          <cell r="M443" t="str">
            <v>No</v>
          </cell>
          <cell r="O443" t="str">
            <v>07/Đã thanh toán 10/2023</v>
          </cell>
        </row>
        <row r="444">
          <cell r="D444">
            <v>31431</v>
          </cell>
          <cell r="E444">
            <v>27339950</v>
          </cell>
          <cell r="F444">
            <v>977306</v>
          </cell>
          <cell r="G444">
            <v>45073.000347222223</v>
          </cell>
          <cell r="J444" t="str">
            <v>Do Thi Bich Lieu</v>
          </cell>
          <cell r="M444" t="str">
            <v>No</v>
          </cell>
          <cell r="O444" t="str">
            <v>07/Đã thanh toán 10/2023</v>
          </cell>
        </row>
        <row r="445">
          <cell r="D445">
            <v>31448</v>
          </cell>
          <cell r="E445">
            <v>17209450</v>
          </cell>
          <cell r="F445">
            <v>2785056</v>
          </cell>
          <cell r="G445">
            <v>45073.000347222223</v>
          </cell>
          <cell r="J445" t="str">
            <v>Do Thi Bich Lieu</v>
          </cell>
          <cell r="M445" t="str">
            <v>No</v>
          </cell>
          <cell r="O445" t="str">
            <v>07/Đã thanh toán 10/2023</v>
          </cell>
        </row>
        <row r="446">
          <cell r="D446">
            <v>31426</v>
          </cell>
          <cell r="E446">
            <v>10240795</v>
          </cell>
          <cell r="F446">
            <v>11915305</v>
          </cell>
          <cell r="G446">
            <v>45073.000347222223</v>
          </cell>
          <cell r="J446" t="str">
            <v>Do Thi Bich Lieu</v>
          </cell>
          <cell r="M446" t="str">
            <v>No</v>
          </cell>
          <cell r="O446" t="str">
            <v>06/Đã thanh toán 26/2023</v>
          </cell>
        </row>
        <row r="447">
          <cell r="D447">
            <v>31462</v>
          </cell>
          <cell r="E447">
            <v>26401522</v>
          </cell>
          <cell r="F447">
            <v>977306</v>
          </cell>
          <cell r="G447">
            <v>45073.000347222223</v>
          </cell>
          <cell r="J447" t="str">
            <v>Do Thi Bich Lieu</v>
          </cell>
          <cell r="M447" t="str">
            <v>No</v>
          </cell>
          <cell r="O447" t="str">
            <v>06/Đã thanh toán 26/2023</v>
          </cell>
        </row>
        <row r="448">
          <cell r="D448">
            <v>31460</v>
          </cell>
          <cell r="E448">
            <v>26401718</v>
          </cell>
          <cell r="F448">
            <v>1557600</v>
          </cell>
          <cell r="G448">
            <v>45073.000347222223</v>
          </cell>
          <cell r="J448" t="str">
            <v>Do Thi Bich Lieu</v>
          </cell>
          <cell r="M448" t="str">
            <v>No</v>
          </cell>
          <cell r="O448" t="str">
            <v>07/Đã thanh toán 10/2023</v>
          </cell>
        </row>
        <row r="449">
          <cell r="D449">
            <v>31446</v>
          </cell>
          <cell r="E449">
            <v>17206642</v>
          </cell>
          <cell r="F449">
            <v>1557600</v>
          </cell>
          <cell r="G449">
            <v>45073.000347222223</v>
          </cell>
          <cell r="J449" t="str">
            <v>Do Thi Bich Lieu</v>
          </cell>
          <cell r="M449" t="str">
            <v>No</v>
          </cell>
          <cell r="O449" t="str">
            <v>07/Đã thanh toán 24/2023</v>
          </cell>
        </row>
        <row r="450">
          <cell r="D450">
            <v>31452</v>
          </cell>
          <cell r="E450">
            <v>24319960</v>
          </cell>
          <cell r="F450">
            <v>2619452</v>
          </cell>
          <cell r="G450">
            <v>45073.000347222223</v>
          </cell>
          <cell r="J450" t="str">
            <v>Do Thi Bich Lieu</v>
          </cell>
          <cell r="M450" t="str">
            <v>No</v>
          </cell>
          <cell r="O450" t="str">
            <v>07/Đã thanh toán 10/2023</v>
          </cell>
        </row>
        <row r="451">
          <cell r="D451">
            <v>31444</v>
          </cell>
          <cell r="E451">
            <v>16440702</v>
          </cell>
          <cell r="F451">
            <v>977306</v>
          </cell>
          <cell r="G451">
            <v>45073.000347222223</v>
          </cell>
          <cell r="J451" t="str">
            <v>Do Thi Bich Lieu</v>
          </cell>
          <cell r="M451" t="str">
            <v>No</v>
          </cell>
          <cell r="O451" t="str">
            <v>07/Đã thanh toán 10/2023</v>
          </cell>
        </row>
        <row r="452">
          <cell r="D452">
            <v>31608</v>
          </cell>
          <cell r="E452">
            <v>16440980</v>
          </cell>
          <cell r="F452">
            <v>1534708</v>
          </cell>
          <cell r="G452">
            <v>45076.000347222223</v>
          </cell>
          <cell r="J452" t="str">
            <v>Do Thi Bich Lieu</v>
          </cell>
          <cell r="M452" t="str">
            <v>No</v>
          </cell>
          <cell r="O452" t="str">
            <v>07/Đã thanh toán 10/2023</v>
          </cell>
        </row>
        <row r="453">
          <cell r="D453">
            <v>32669</v>
          </cell>
          <cell r="E453">
            <v>14115734</v>
          </cell>
          <cell r="F453">
            <v>3448799</v>
          </cell>
          <cell r="G453">
            <v>45077.000347222223</v>
          </cell>
          <cell r="J453" t="str">
            <v>Do Thi Bich Lieu</v>
          </cell>
          <cell r="M453" t="str">
            <v>No</v>
          </cell>
          <cell r="O453" t="str">
            <v>07/Đã thanh toán 24/2023</v>
          </cell>
        </row>
        <row r="454">
          <cell r="D454">
            <v>32670</v>
          </cell>
          <cell r="E454">
            <v>90328199</v>
          </cell>
          <cell r="F454">
            <v>3408992</v>
          </cell>
          <cell r="G454">
            <v>45077.000347222223</v>
          </cell>
          <cell r="J454" t="str">
            <v>Do Thi Bich Lieu</v>
          </cell>
          <cell r="M454" t="str">
            <v>No</v>
          </cell>
          <cell r="O454" t="str">
            <v>07/Đã thanh toán 10/2023</v>
          </cell>
        </row>
        <row r="455">
          <cell r="D455">
            <v>32682</v>
          </cell>
          <cell r="E455">
            <v>28298123</v>
          </cell>
          <cell r="F455">
            <v>9300883</v>
          </cell>
          <cell r="G455">
            <v>45077.000347222223</v>
          </cell>
          <cell r="J455" t="str">
            <v>Do Thi Bich Lieu</v>
          </cell>
          <cell r="M455" t="str">
            <v>No</v>
          </cell>
          <cell r="O455" t="str">
            <v>06/Đã thanh toán 12/2023</v>
          </cell>
        </row>
        <row r="456">
          <cell r="D456">
            <v>32679</v>
          </cell>
          <cell r="E456">
            <v>16391225</v>
          </cell>
          <cell r="F456">
            <v>5545023</v>
          </cell>
          <cell r="G456">
            <v>45077.000347222223</v>
          </cell>
          <cell r="J456" t="str">
            <v>Do Thi Bich Lieu</v>
          </cell>
          <cell r="M456" t="str">
            <v>No</v>
          </cell>
          <cell r="O456" t="str">
            <v>06/Đã thanh toán 12/2023</v>
          </cell>
        </row>
        <row r="457">
          <cell r="D457">
            <v>32678</v>
          </cell>
          <cell r="E457">
            <v>17154727</v>
          </cell>
          <cell r="F457">
            <v>6019965</v>
          </cell>
          <cell r="G457">
            <v>45077.000347222223</v>
          </cell>
          <cell r="J457" t="str">
            <v>Do Thi Bich Lieu</v>
          </cell>
          <cell r="M457" t="str">
            <v>No</v>
          </cell>
          <cell r="O457" t="str">
            <v>06/Đã thanh toán 12/2023</v>
          </cell>
        </row>
        <row r="458">
          <cell r="D458">
            <v>32677</v>
          </cell>
          <cell r="E458">
            <v>26363583</v>
          </cell>
          <cell r="F458">
            <v>2592238</v>
          </cell>
          <cell r="G458">
            <v>45077.000347222223</v>
          </cell>
          <cell r="J458" t="str">
            <v>Do Thi Bich Lieu</v>
          </cell>
          <cell r="M458" t="str">
            <v>No</v>
          </cell>
          <cell r="O458" t="str">
            <v>06/Đã thanh toán 12/2023</v>
          </cell>
        </row>
        <row r="459">
          <cell r="D459">
            <v>32654</v>
          </cell>
          <cell r="E459">
            <v>22353983</v>
          </cell>
          <cell r="F459">
            <v>4340215</v>
          </cell>
          <cell r="G459">
            <v>45077.000347222223</v>
          </cell>
          <cell r="J459" t="str">
            <v>Do Thi Bich Lieu</v>
          </cell>
          <cell r="M459" t="str">
            <v>No</v>
          </cell>
          <cell r="O459" t="str">
            <v>07/Đã thanh toán 10/2023</v>
          </cell>
        </row>
        <row r="460">
          <cell r="D460">
            <v>32676</v>
          </cell>
          <cell r="E460">
            <v>15069804</v>
          </cell>
          <cell r="F460">
            <v>169701</v>
          </cell>
          <cell r="G460">
            <v>45077.000347222223</v>
          </cell>
          <cell r="J460" t="str">
            <v>Do Thi Bich Lieu</v>
          </cell>
          <cell r="M460" t="str">
            <v>No</v>
          </cell>
          <cell r="O460" t="str">
            <v>06/Đã thanh toán 12/2023</v>
          </cell>
        </row>
        <row r="461">
          <cell r="D461">
            <v>32681</v>
          </cell>
          <cell r="E461">
            <v>15012701</v>
          </cell>
          <cell r="F461">
            <v>496815</v>
          </cell>
          <cell r="G461">
            <v>45077.000347222223</v>
          </cell>
          <cell r="J461" t="str">
            <v>Do Thi Bich Lieu</v>
          </cell>
          <cell r="M461" t="str">
            <v>No</v>
          </cell>
          <cell r="O461" t="str">
            <v>Chúng tôi đang xử lý hóa đơn, vui lòng liên hệ Do Thi Bich Lieu</v>
          </cell>
        </row>
        <row r="462">
          <cell r="D462">
            <v>32673</v>
          </cell>
          <cell r="E462">
            <v>13266471</v>
          </cell>
          <cell r="F462">
            <v>1557600</v>
          </cell>
          <cell r="G462">
            <v>45077.000347222223</v>
          </cell>
          <cell r="J462" t="str">
            <v>Do Thi Bich Lieu</v>
          </cell>
          <cell r="M462" t="str">
            <v>No</v>
          </cell>
          <cell r="O462" t="str">
            <v>07/Đã thanh toán 10/2023</v>
          </cell>
        </row>
        <row r="463">
          <cell r="D463">
            <v>32662</v>
          </cell>
          <cell r="E463">
            <v>14113899</v>
          </cell>
          <cell r="F463">
            <v>1557600</v>
          </cell>
          <cell r="G463">
            <v>45077.000347222223</v>
          </cell>
          <cell r="J463" t="str">
            <v>Do Thi Bich Lieu</v>
          </cell>
          <cell r="M463" t="str">
            <v>No</v>
          </cell>
          <cell r="O463" t="str">
            <v>07/Đã thanh toán 10/2023</v>
          </cell>
        </row>
        <row r="464">
          <cell r="D464">
            <v>32661</v>
          </cell>
          <cell r="E464">
            <v>14113728</v>
          </cell>
          <cell r="F464">
            <v>2931918</v>
          </cell>
          <cell r="G464">
            <v>45077.000347222223</v>
          </cell>
          <cell r="J464" t="str">
            <v>Do Thi Bich Lieu</v>
          </cell>
          <cell r="M464" t="str">
            <v>No</v>
          </cell>
          <cell r="O464" t="str">
            <v>07/Đã thanh toán 10/2023</v>
          </cell>
        </row>
        <row r="465">
          <cell r="D465">
            <v>32655</v>
          </cell>
          <cell r="E465">
            <v>16442542</v>
          </cell>
          <cell r="F465">
            <v>1886808</v>
          </cell>
          <cell r="G465">
            <v>45077.000347222223</v>
          </cell>
          <cell r="J465" t="str">
            <v>Do Thi Bich Lieu</v>
          </cell>
          <cell r="M465" t="str">
            <v>No</v>
          </cell>
          <cell r="O465" t="str">
            <v>07/Đã thanh toán 10/2023</v>
          </cell>
        </row>
        <row r="466">
          <cell r="D466">
            <v>32666</v>
          </cell>
          <cell r="E466">
            <v>13264820</v>
          </cell>
          <cell r="F466">
            <v>276007</v>
          </cell>
          <cell r="G466">
            <v>45077.000347222223</v>
          </cell>
          <cell r="J466" t="str">
            <v>Do Thi Bich Lieu</v>
          </cell>
          <cell r="M466" t="str">
            <v>No</v>
          </cell>
          <cell r="O466" t="str">
            <v>07/Đã thanh toán 10/2023</v>
          </cell>
        </row>
        <row r="467">
          <cell r="D467">
            <v>32668</v>
          </cell>
          <cell r="E467">
            <v>26404995</v>
          </cell>
          <cell r="F467">
            <v>4234934</v>
          </cell>
          <cell r="G467">
            <v>45077.000347222223</v>
          </cell>
          <cell r="J467" t="str">
            <v>Do Thi Bich Lieu</v>
          </cell>
          <cell r="M467" t="str">
            <v>No</v>
          </cell>
          <cell r="O467" t="str">
            <v>07/Đã thanh toán 10/2023</v>
          </cell>
        </row>
        <row r="468">
          <cell r="D468">
            <v>32680</v>
          </cell>
          <cell r="E468">
            <v>11153889</v>
          </cell>
          <cell r="F468">
            <v>10616408</v>
          </cell>
          <cell r="G468">
            <v>45077.000347222223</v>
          </cell>
          <cell r="J468" t="str">
            <v>Do Thi Bich Lieu</v>
          </cell>
          <cell r="M468" t="str">
            <v>No</v>
          </cell>
          <cell r="O468" t="str">
            <v>06/Đã thanh toán 12/2023</v>
          </cell>
        </row>
        <row r="469">
          <cell r="D469">
            <v>32665</v>
          </cell>
          <cell r="E469">
            <v>26403996</v>
          </cell>
          <cell r="F469">
            <v>977306</v>
          </cell>
          <cell r="G469">
            <v>45077.000347222223</v>
          </cell>
          <cell r="J469" t="str">
            <v>Do Thi Bich Lieu</v>
          </cell>
          <cell r="M469" t="str">
            <v>No</v>
          </cell>
          <cell r="O469" t="str">
            <v>07/Đã thanh toán 10/2023</v>
          </cell>
        </row>
        <row r="470">
          <cell r="D470">
            <v>32657</v>
          </cell>
          <cell r="E470">
            <v>12165737</v>
          </cell>
          <cell r="F470">
            <v>1886808</v>
          </cell>
          <cell r="G470">
            <v>45077.000347222223</v>
          </cell>
          <cell r="J470" t="str">
            <v>Do Thi Bich Lieu</v>
          </cell>
          <cell r="M470" t="str">
            <v>No</v>
          </cell>
          <cell r="O470" t="str">
            <v>07/Đã thanh toán 10/2023</v>
          </cell>
        </row>
        <row r="471">
          <cell r="D471">
            <v>32658</v>
          </cell>
          <cell r="E471">
            <v>11207034</v>
          </cell>
          <cell r="F471">
            <v>1104026</v>
          </cell>
          <cell r="G471">
            <v>45077.000347222223</v>
          </cell>
          <cell r="J471" t="str">
            <v>Do Thi Bich Lieu</v>
          </cell>
          <cell r="M471" t="str">
            <v>No</v>
          </cell>
          <cell r="O471" t="str">
            <v>07/Đã thanh toán 10/2023</v>
          </cell>
        </row>
        <row r="472">
          <cell r="D472">
            <v>32656</v>
          </cell>
          <cell r="E472">
            <v>12165991</v>
          </cell>
          <cell r="F472">
            <v>3664914</v>
          </cell>
          <cell r="G472">
            <v>45077.000347222223</v>
          </cell>
          <cell r="J472" t="str">
            <v>Do Thi Bich Lieu</v>
          </cell>
          <cell r="M472" t="str">
            <v>No</v>
          </cell>
          <cell r="O472" t="str">
            <v>07/Đã thanh toán 10/2023</v>
          </cell>
        </row>
        <row r="473">
          <cell r="D473">
            <v>32667</v>
          </cell>
          <cell r="E473">
            <v>13264550</v>
          </cell>
          <cell r="F473">
            <v>1954612</v>
          </cell>
          <cell r="G473">
            <v>45077.000347222223</v>
          </cell>
          <cell r="J473" t="str">
            <v>Do Thi Bich Lieu</v>
          </cell>
          <cell r="M473" t="str">
            <v>No</v>
          </cell>
          <cell r="O473" t="str">
            <v>07/Đã thanh toán 10/2023</v>
          </cell>
        </row>
        <row r="474">
          <cell r="D474">
            <v>32672</v>
          </cell>
          <cell r="E474">
            <v>26406428</v>
          </cell>
          <cell r="F474">
            <v>2336400</v>
          </cell>
          <cell r="G474">
            <v>45077.000347222223</v>
          </cell>
          <cell r="J474" t="str">
            <v>Do Thi Bich Lieu</v>
          </cell>
          <cell r="M474" t="str">
            <v>No</v>
          </cell>
          <cell r="O474" t="str">
            <v>07/Đã thanh toán 10/2023</v>
          </cell>
        </row>
        <row r="475">
          <cell r="D475">
            <v>34529</v>
          </cell>
          <cell r="E475">
            <v>15130965</v>
          </cell>
          <cell r="F475">
            <v>2352785</v>
          </cell>
          <cell r="G475">
            <v>45087.000347222223</v>
          </cell>
          <cell r="J475" t="str">
            <v>Do Thi Bich Lieu</v>
          </cell>
          <cell r="M475" t="str">
            <v>No</v>
          </cell>
          <cell r="O475" t="str">
            <v>07/Đã thanh toán 24/2023</v>
          </cell>
        </row>
        <row r="476">
          <cell r="D476">
            <v>34517</v>
          </cell>
          <cell r="E476">
            <v>24323446</v>
          </cell>
          <cell r="F476">
            <v>4500363</v>
          </cell>
          <cell r="G476">
            <v>45087.000347222223</v>
          </cell>
          <cell r="J476" t="str">
            <v>Do Thi Bich Lieu</v>
          </cell>
          <cell r="M476" t="str">
            <v>No</v>
          </cell>
          <cell r="O476" t="str">
            <v>07/Đã thanh toán 24/2023</v>
          </cell>
        </row>
        <row r="477">
          <cell r="D477">
            <v>34557</v>
          </cell>
          <cell r="E477">
            <v>10251016</v>
          </cell>
          <cell r="F477">
            <v>1886808</v>
          </cell>
          <cell r="G477">
            <v>45087.000347222223</v>
          </cell>
          <cell r="J477" t="str">
            <v>Do Thi Bich Lieu</v>
          </cell>
          <cell r="M477" t="str">
            <v>No</v>
          </cell>
          <cell r="O477" t="str">
            <v>07/Đã thanh toán 24/2023</v>
          </cell>
        </row>
        <row r="478">
          <cell r="D478">
            <v>34512</v>
          </cell>
          <cell r="E478">
            <v>19405222</v>
          </cell>
          <cell r="F478">
            <v>1221638</v>
          </cell>
          <cell r="G478">
            <v>45087.000347222223</v>
          </cell>
          <cell r="J478" t="str">
            <v>Do Thi Bich Lieu</v>
          </cell>
          <cell r="M478" t="str">
            <v>No</v>
          </cell>
          <cell r="O478" t="str">
            <v>07/Đã thanh toán 10/2023</v>
          </cell>
        </row>
        <row r="479">
          <cell r="D479">
            <v>34514</v>
          </cell>
          <cell r="E479">
            <v>16445152</v>
          </cell>
          <cell r="F479">
            <v>2443276</v>
          </cell>
          <cell r="G479">
            <v>45087.000347222223</v>
          </cell>
          <cell r="J479" t="str">
            <v>Do Thi Bich Lieu</v>
          </cell>
          <cell r="M479" t="str">
            <v>No</v>
          </cell>
          <cell r="O479" t="str">
            <v>07/Đã thanh toán 24/2023</v>
          </cell>
        </row>
        <row r="480">
          <cell r="D480">
            <v>34501</v>
          </cell>
          <cell r="E480">
            <v>22355768</v>
          </cell>
          <cell r="F480">
            <v>1615482</v>
          </cell>
          <cell r="G480">
            <v>45087.000347222223</v>
          </cell>
          <cell r="J480" t="str">
            <v>Do Thi Bich Lieu</v>
          </cell>
          <cell r="M480" t="str">
            <v>No</v>
          </cell>
          <cell r="O480" t="str">
            <v>07/Đã thanh toán 10/2023</v>
          </cell>
        </row>
        <row r="481">
          <cell r="D481">
            <v>34558</v>
          </cell>
          <cell r="E481">
            <v>10251273</v>
          </cell>
          <cell r="F481">
            <v>2167495</v>
          </cell>
          <cell r="G481">
            <v>45087.000347222223</v>
          </cell>
          <cell r="J481" t="str">
            <v>Do Thi Bich Lieu</v>
          </cell>
          <cell r="M481" t="str">
            <v>No</v>
          </cell>
          <cell r="O481" t="str">
            <v>07/Đã thanh toán 24/2023</v>
          </cell>
        </row>
        <row r="482">
          <cell r="D482">
            <v>34525</v>
          </cell>
          <cell r="E482">
            <v>27344664</v>
          </cell>
          <cell r="F482">
            <v>775132</v>
          </cell>
          <cell r="G482">
            <v>45087.000347222223</v>
          </cell>
          <cell r="J482" t="str">
            <v>Do Thi Bich Lieu</v>
          </cell>
          <cell r="M482" t="str">
            <v>No</v>
          </cell>
          <cell r="O482" t="str">
            <v>07/Đã thanh toán 24/2023</v>
          </cell>
        </row>
        <row r="483">
          <cell r="D483">
            <v>34515</v>
          </cell>
          <cell r="E483">
            <v>28343917</v>
          </cell>
          <cell r="F483">
            <v>2443276</v>
          </cell>
          <cell r="G483">
            <v>45087.000347222223</v>
          </cell>
          <cell r="J483" t="str">
            <v>Do Thi Bich Lieu</v>
          </cell>
          <cell r="M483" t="str">
            <v>No</v>
          </cell>
          <cell r="O483" t="str">
            <v>07/Đã thanh toán 24/2023</v>
          </cell>
        </row>
        <row r="484">
          <cell r="D484">
            <v>34503</v>
          </cell>
          <cell r="E484">
            <v>24322110</v>
          </cell>
          <cell r="F484">
            <v>3125262</v>
          </cell>
          <cell r="G484">
            <v>45087.000347222223</v>
          </cell>
          <cell r="J484" t="str">
            <v>Do Thi Bich Lieu</v>
          </cell>
          <cell r="M484" t="str">
            <v>No</v>
          </cell>
          <cell r="O484" t="str">
            <v>07/Đã thanh toán 10/2023</v>
          </cell>
        </row>
        <row r="485">
          <cell r="D485">
            <v>34498</v>
          </cell>
          <cell r="E485">
            <v>23225259</v>
          </cell>
          <cell r="F485">
            <v>1423468</v>
          </cell>
          <cell r="G485">
            <v>45087.000347222223</v>
          </cell>
          <cell r="J485" t="str">
            <v>Do Thi Bich Lieu</v>
          </cell>
          <cell r="M485" t="str">
            <v>No</v>
          </cell>
          <cell r="O485" t="str">
            <v>07/Đã thanh toán 10/2023</v>
          </cell>
        </row>
        <row r="486">
          <cell r="D486">
            <v>34524</v>
          </cell>
          <cell r="E486">
            <v>20382965</v>
          </cell>
          <cell r="F486">
            <v>1309726</v>
          </cell>
          <cell r="G486">
            <v>45087.000347222223</v>
          </cell>
          <cell r="J486" t="str">
            <v>Do Thi Bich Lieu</v>
          </cell>
          <cell r="M486" t="str">
            <v>No</v>
          </cell>
          <cell r="O486" t="str">
            <v>07/Đã thanh toán 24/2023</v>
          </cell>
        </row>
        <row r="487">
          <cell r="D487">
            <v>34506</v>
          </cell>
          <cell r="E487">
            <v>10246730</v>
          </cell>
          <cell r="F487">
            <v>4886552</v>
          </cell>
          <cell r="G487">
            <v>45087.000347222223</v>
          </cell>
          <cell r="J487" t="str">
            <v>Do Thi Bich Lieu</v>
          </cell>
          <cell r="M487" t="str">
            <v>No</v>
          </cell>
          <cell r="O487" t="str">
            <v>07/Đã thanh toán 10/2023</v>
          </cell>
        </row>
        <row r="488">
          <cell r="D488">
            <v>34502</v>
          </cell>
          <cell r="E488">
            <v>22355353</v>
          </cell>
          <cell r="F488">
            <v>3344436</v>
          </cell>
          <cell r="G488">
            <v>45087.000347222223</v>
          </cell>
          <cell r="J488" t="str">
            <v>Do Thi Bich Lieu</v>
          </cell>
          <cell r="M488" t="str">
            <v>No</v>
          </cell>
          <cell r="O488" t="str">
            <v>07/Đã thanh toán 10/2023</v>
          </cell>
        </row>
        <row r="489">
          <cell r="D489">
            <v>34505</v>
          </cell>
          <cell r="E489">
            <v>10247806</v>
          </cell>
          <cell r="F489">
            <v>8020980</v>
          </cell>
          <cell r="G489">
            <v>45087.000347222223</v>
          </cell>
          <cell r="J489" t="str">
            <v>Do Thi Bich Lieu</v>
          </cell>
          <cell r="M489" t="str">
            <v>No</v>
          </cell>
          <cell r="O489" t="str">
            <v>07/Đã thanh toán 10/2023</v>
          </cell>
        </row>
        <row r="490">
          <cell r="D490">
            <v>34526</v>
          </cell>
          <cell r="E490">
            <v>17213731</v>
          </cell>
          <cell r="F490">
            <v>2372447</v>
          </cell>
          <cell r="G490">
            <v>45087.000347222223</v>
          </cell>
          <cell r="J490" t="str">
            <v>Do Thi Bich Lieu</v>
          </cell>
          <cell r="M490" t="str">
            <v>No</v>
          </cell>
          <cell r="O490" t="str">
            <v>07/Đã thanh toán 24/2023</v>
          </cell>
        </row>
        <row r="491">
          <cell r="D491">
            <v>34510</v>
          </cell>
          <cell r="E491">
            <v>18178674</v>
          </cell>
          <cell r="F491">
            <v>1221638</v>
          </cell>
          <cell r="G491">
            <v>45087.000347222223</v>
          </cell>
          <cell r="J491" t="str">
            <v>Do Thi Bich Lieu</v>
          </cell>
          <cell r="M491" t="str">
            <v>No</v>
          </cell>
          <cell r="O491" t="str">
            <v>07/Đã thanh toán 10/2023</v>
          </cell>
        </row>
        <row r="492">
          <cell r="D492">
            <v>34522</v>
          </cell>
          <cell r="E492">
            <v>18179588</v>
          </cell>
          <cell r="F492">
            <v>2619452</v>
          </cell>
          <cell r="G492">
            <v>45087.000347222223</v>
          </cell>
          <cell r="J492" t="str">
            <v>Do Thi Bich Lieu</v>
          </cell>
          <cell r="M492" t="str">
            <v>No</v>
          </cell>
          <cell r="O492" t="str">
            <v>07/Đã thanh toán 24/2023</v>
          </cell>
        </row>
        <row r="493">
          <cell r="D493">
            <v>34511</v>
          </cell>
          <cell r="E493">
            <v>29178839</v>
          </cell>
          <cell r="F493">
            <v>1615482</v>
          </cell>
          <cell r="G493">
            <v>45087.000347222223</v>
          </cell>
          <cell r="J493" t="str">
            <v>Do Thi Bich Lieu</v>
          </cell>
          <cell r="M493" t="str">
            <v>No</v>
          </cell>
          <cell r="O493" t="str">
            <v>07/Đã thanh toán 10/2023</v>
          </cell>
        </row>
        <row r="494">
          <cell r="D494">
            <v>34523</v>
          </cell>
          <cell r="E494">
            <v>12168857</v>
          </cell>
          <cell r="F494">
            <v>4655974</v>
          </cell>
          <cell r="G494">
            <v>45087.000347222223</v>
          </cell>
          <cell r="J494" t="str">
            <v>Do Thi Bich Lieu</v>
          </cell>
          <cell r="M494" t="str">
            <v>No</v>
          </cell>
          <cell r="O494" t="str">
            <v>07/Đã thanh toán 24/2023</v>
          </cell>
        </row>
        <row r="495">
          <cell r="D495">
            <v>34496</v>
          </cell>
          <cell r="E495">
            <v>16443682</v>
          </cell>
          <cell r="F495">
            <v>2785056</v>
          </cell>
          <cell r="G495">
            <v>45087.000347222223</v>
          </cell>
          <cell r="J495" t="str">
            <v>Do Thi Bich Lieu</v>
          </cell>
          <cell r="M495" t="str">
            <v>No</v>
          </cell>
          <cell r="O495" t="str">
            <v>07/Đã thanh toán 10/2023</v>
          </cell>
        </row>
        <row r="496">
          <cell r="D496">
            <v>34499</v>
          </cell>
          <cell r="E496">
            <v>21233670</v>
          </cell>
          <cell r="F496">
            <v>1186224</v>
          </cell>
          <cell r="G496">
            <v>45087.000347222223</v>
          </cell>
          <cell r="J496" t="str">
            <v>Do Thi Bich Lieu</v>
          </cell>
          <cell r="M496" t="str">
            <v>No</v>
          </cell>
          <cell r="O496" t="str">
            <v>07/Đã thanh toán 10/2023</v>
          </cell>
        </row>
        <row r="497">
          <cell r="D497">
            <v>34497</v>
          </cell>
          <cell r="E497">
            <v>17210890</v>
          </cell>
          <cell r="F497">
            <v>4668733</v>
          </cell>
          <cell r="G497">
            <v>45087.000347222223</v>
          </cell>
          <cell r="J497" t="str">
            <v>Do Thi Bich Lieu</v>
          </cell>
          <cell r="M497" t="str">
            <v>No</v>
          </cell>
          <cell r="O497" t="str">
            <v>07/Đã thanh toán 10/2023</v>
          </cell>
        </row>
        <row r="498">
          <cell r="D498">
            <v>34516</v>
          </cell>
          <cell r="E498">
            <v>27343967</v>
          </cell>
          <cell r="F498">
            <v>1221638</v>
          </cell>
          <cell r="G498">
            <v>45087.000347222223</v>
          </cell>
          <cell r="J498" t="str">
            <v>Do Thi Bich Lieu</v>
          </cell>
          <cell r="M498" t="str">
            <v>No</v>
          </cell>
          <cell r="O498" t="str">
            <v>07/Đã thanh toán 24/2023</v>
          </cell>
        </row>
        <row r="499">
          <cell r="D499">
            <v>34528</v>
          </cell>
          <cell r="E499">
            <v>15130662</v>
          </cell>
          <cell r="F499">
            <v>2372447</v>
          </cell>
          <cell r="G499">
            <v>45087.000347222223</v>
          </cell>
          <cell r="J499" t="str">
            <v>Do Thi Bich Lieu</v>
          </cell>
          <cell r="M499" t="str">
            <v>No</v>
          </cell>
          <cell r="O499" t="str">
            <v>07/Đã thanh toán 24/2023</v>
          </cell>
        </row>
        <row r="500">
          <cell r="D500">
            <v>34521</v>
          </cell>
          <cell r="E500">
            <v>16445288</v>
          </cell>
          <cell r="F500">
            <v>1891489</v>
          </cell>
          <cell r="G500">
            <v>45087.000347222223</v>
          </cell>
          <cell r="J500" t="str">
            <v>Do Thi Bich Lieu</v>
          </cell>
          <cell r="M500" t="str">
            <v>No</v>
          </cell>
          <cell r="O500" t="str">
            <v>07/Đã thanh toán 24/2023</v>
          </cell>
        </row>
        <row r="501">
          <cell r="D501">
            <v>34519</v>
          </cell>
          <cell r="E501">
            <v>17212893</v>
          </cell>
          <cell r="F501">
            <v>3664914</v>
          </cell>
          <cell r="G501">
            <v>45087.000347222223</v>
          </cell>
          <cell r="J501" t="str">
            <v>Do Thi Bich Lieu</v>
          </cell>
          <cell r="M501" t="str">
            <v>No</v>
          </cell>
          <cell r="O501" t="str">
            <v>07/Đã thanh toán 24/2023</v>
          </cell>
        </row>
        <row r="502">
          <cell r="D502">
            <v>34520</v>
          </cell>
          <cell r="E502">
            <v>17213073</v>
          </cell>
          <cell r="F502">
            <v>2162815</v>
          </cell>
          <cell r="G502">
            <v>45087.000347222223</v>
          </cell>
          <cell r="J502" t="str">
            <v>Do Thi Bich Lieu</v>
          </cell>
          <cell r="M502" t="str">
            <v>No</v>
          </cell>
          <cell r="O502" t="str">
            <v>07/Đã thanh toán 24/2023</v>
          </cell>
        </row>
        <row r="503">
          <cell r="D503">
            <v>34508</v>
          </cell>
          <cell r="E503">
            <v>11208247</v>
          </cell>
          <cell r="F503">
            <v>3234033</v>
          </cell>
          <cell r="G503">
            <v>45087.000347222223</v>
          </cell>
          <cell r="J503" t="str">
            <v>Do Thi Bich Lieu</v>
          </cell>
          <cell r="M503" t="str">
            <v>No</v>
          </cell>
          <cell r="O503" t="str">
            <v>07/Đã thanh toán 10/2023</v>
          </cell>
        </row>
        <row r="504">
          <cell r="D504">
            <v>34513</v>
          </cell>
          <cell r="E504">
            <v>28343977</v>
          </cell>
          <cell r="F504">
            <v>2443276</v>
          </cell>
          <cell r="G504">
            <v>45087.000347222223</v>
          </cell>
          <cell r="J504" t="str">
            <v>Do Thi Bich Lieu</v>
          </cell>
          <cell r="M504" t="str">
            <v>No</v>
          </cell>
          <cell r="O504" t="str">
            <v>07/Đã thanh toán 24/2023</v>
          </cell>
        </row>
        <row r="505">
          <cell r="D505">
            <v>34500</v>
          </cell>
          <cell r="E505">
            <v>21233473</v>
          </cell>
          <cell r="F505">
            <v>1886808</v>
          </cell>
          <cell r="G505">
            <v>45087.000347222223</v>
          </cell>
          <cell r="J505" t="str">
            <v>Do Thi Bich Lieu</v>
          </cell>
          <cell r="M505" t="str">
            <v>No</v>
          </cell>
          <cell r="O505" t="str">
            <v>07/Đã thanh toán 10/2023</v>
          </cell>
        </row>
        <row r="506">
          <cell r="D506">
            <v>34507</v>
          </cell>
          <cell r="E506">
            <v>12167620</v>
          </cell>
          <cell r="F506">
            <v>2443276</v>
          </cell>
          <cell r="G506">
            <v>45087.000347222223</v>
          </cell>
          <cell r="J506" t="str">
            <v>Do Thi Bich Lieu</v>
          </cell>
          <cell r="M506" t="str">
            <v>No</v>
          </cell>
          <cell r="O506" t="str">
            <v>07/Đã thanh toán 10/2023</v>
          </cell>
        </row>
        <row r="507">
          <cell r="D507">
            <v>34504</v>
          </cell>
          <cell r="E507">
            <v>25351245</v>
          </cell>
          <cell r="F507">
            <v>2840257</v>
          </cell>
          <cell r="G507">
            <v>45087.000347222223</v>
          </cell>
          <cell r="J507" t="str">
            <v>Do Thi Bich Lieu</v>
          </cell>
          <cell r="M507" t="str">
            <v>No</v>
          </cell>
          <cell r="O507" t="str">
            <v>07/Đã thanh toán 10/2023</v>
          </cell>
        </row>
        <row r="508">
          <cell r="D508">
            <v>34495</v>
          </cell>
          <cell r="E508">
            <v>15128445</v>
          </cell>
          <cell r="F508">
            <v>2880284</v>
          </cell>
          <cell r="G508">
            <v>45087.000347222223</v>
          </cell>
          <cell r="J508" t="str">
            <v>Do Thi Bich Lieu</v>
          </cell>
          <cell r="M508" t="str">
            <v>No</v>
          </cell>
          <cell r="O508" t="str">
            <v>07/Đã thanh toán 10/2023</v>
          </cell>
        </row>
        <row r="509">
          <cell r="D509">
            <v>36172</v>
          </cell>
          <cell r="E509">
            <v>27347930</v>
          </cell>
          <cell r="F509">
            <v>1038389</v>
          </cell>
          <cell r="G509">
            <v>45094.000347222223</v>
          </cell>
          <cell r="J509" t="str">
            <v>Do Thi Bich Lieu</v>
          </cell>
          <cell r="M509" t="str">
            <v>No</v>
          </cell>
          <cell r="O509" t="str">
            <v>07/Đã thanh toán 24/2023</v>
          </cell>
        </row>
        <row r="510">
          <cell r="D510">
            <v>36160</v>
          </cell>
          <cell r="E510">
            <v>16449632</v>
          </cell>
          <cell r="F510">
            <v>1038389</v>
          </cell>
          <cell r="G510">
            <v>45094.000347222223</v>
          </cell>
          <cell r="J510" t="str">
            <v>Do Thi Bich Lieu</v>
          </cell>
          <cell r="M510" t="str">
            <v>No</v>
          </cell>
          <cell r="O510" t="str">
            <v>07/Đã thanh toán 24/2023</v>
          </cell>
        </row>
        <row r="511">
          <cell r="D511">
            <v>36181</v>
          </cell>
          <cell r="E511">
            <v>14118775</v>
          </cell>
          <cell r="F511">
            <v>3664914</v>
          </cell>
          <cell r="G511">
            <v>45094.000347222223</v>
          </cell>
          <cell r="J511" t="str">
            <v>Do Thi Bich Lieu</v>
          </cell>
          <cell r="M511" t="str">
            <v>No</v>
          </cell>
          <cell r="O511" t="str">
            <v>07/Đã thanh toán 10/2023</v>
          </cell>
        </row>
        <row r="512">
          <cell r="D512">
            <v>36185</v>
          </cell>
          <cell r="E512">
            <v>14119423</v>
          </cell>
          <cell r="F512">
            <v>283021</v>
          </cell>
          <cell r="G512">
            <v>45094.000347222223</v>
          </cell>
          <cell r="J512" t="str">
            <v>Do Thi Bich Lieu</v>
          </cell>
          <cell r="M512" t="str">
            <v>No</v>
          </cell>
          <cell r="O512" t="str">
            <v>07/Đã thanh toán 24/2023</v>
          </cell>
        </row>
        <row r="513">
          <cell r="D513">
            <v>36152</v>
          </cell>
          <cell r="E513">
            <v>12171899</v>
          </cell>
          <cell r="F513">
            <v>2619452</v>
          </cell>
          <cell r="G513">
            <v>45094.000347222223</v>
          </cell>
          <cell r="J513" t="str">
            <v>Do Thi Bich Lieu</v>
          </cell>
          <cell r="M513" t="str">
            <v>No</v>
          </cell>
          <cell r="O513" t="str">
            <v>07/Đã thanh toán 24/2023</v>
          </cell>
        </row>
        <row r="514">
          <cell r="D514">
            <v>36183</v>
          </cell>
          <cell r="E514">
            <v>26407279</v>
          </cell>
          <cell r="F514">
            <v>471702</v>
          </cell>
          <cell r="G514">
            <v>45094.000347222223</v>
          </cell>
          <cell r="J514" t="str">
            <v>Do Thi Bich Lieu</v>
          </cell>
          <cell r="M514" t="str">
            <v>No</v>
          </cell>
          <cell r="O514" t="str">
            <v>07/Đã thanh toán 10/2023</v>
          </cell>
        </row>
        <row r="515">
          <cell r="D515">
            <v>36179</v>
          </cell>
          <cell r="E515">
            <v>13269415</v>
          </cell>
          <cell r="F515">
            <v>2443276</v>
          </cell>
          <cell r="G515">
            <v>45094.000347222223</v>
          </cell>
          <cell r="J515" t="str">
            <v>Do Thi Bich Lieu</v>
          </cell>
          <cell r="M515" t="str">
            <v>No</v>
          </cell>
          <cell r="O515" t="str">
            <v>07/Đã thanh toán 10/2023</v>
          </cell>
        </row>
        <row r="516">
          <cell r="D516">
            <v>36170</v>
          </cell>
          <cell r="E516">
            <v>21236962</v>
          </cell>
          <cell r="F516">
            <v>1615482</v>
          </cell>
          <cell r="G516">
            <v>45094.000347222223</v>
          </cell>
          <cell r="J516" t="str">
            <v>Do Thi Bich Lieu</v>
          </cell>
          <cell r="M516" t="str">
            <v>No</v>
          </cell>
          <cell r="O516" t="str">
            <v>07/Đã thanh toán 24/2023</v>
          </cell>
        </row>
        <row r="517">
          <cell r="D517">
            <v>36158</v>
          </cell>
          <cell r="E517">
            <v>23228769</v>
          </cell>
          <cell r="F517">
            <v>1615482</v>
          </cell>
          <cell r="G517">
            <v>45094.000347222223</v>
          </cell>
          <cell r="J517" t="str">
            <v>Do Thi Bich Lieu</v>
          </cell>
          <cell r="M517" t="str">
            <v>No</v>
          </cell>
          <cell r="O517" t="str">
            <v>07/Đã thanh toán 24/2023</v>
          </cell>
        </row>
        <row r="518">
          <cell r="D518">
            <v>36176</v>
          </cell>
          <cell r="E518">
            <v>25355867</v>
          </cell>
          <cell r="F518">
            <v>6854386</v>
          </cell>
          <cell r="G518">
            <v>45094.000347222223</v>
          </cell>
          <cell r="J518" t="str">
            <v>Do Thi Bich Lieu</v>
          </cell>
          <cell r="M518" t="str">
            <v>No</v>
          </cell>
          <cell r="O518" t="str">
            <v>07/Đã thanh toán 24/2023</v>
          </cell>
        </row>
        <row r="519">
          <cell r="D519">
            <v>36182</v>
          </cell>
          <cell r="E519">
            <v>26406420</v>
          </cell>
          <cell r="F519">
            <v>623040</v>
          </cell>
          <cell r="G519">
            <v>45094.000347222223</v>
          </cell>
          <cell r="J519" t="str">
            <v>Do Thi Bich Lieu</v>
          </cell>
          <cell r="M519" t="str">
            <v>No</v>
          </cell>
          <cell r="O519" t="str">
            <v>07/Đã thanh toán 10/2023</v>
          </cell>
        </row>
        <row r="520">
          <cell r="D520">
            <v>36162</v>
          </cell>
          <cell r="E520">
            <v>28348410</v>
          </cell>
          <cell r="F520">
            <v>2846936</v>
          </cell>
          <cell r="G520">
            <v>45094.000347222223</v>
          </cell>
          <cell r="J520" t="str">
            <v>Do Thi Bich Lieu</v>
          </cell>
          <cell r="M520" t="str">
            <v>No</v>
          </cell>
          <cell r="O520" t="str">
            <v>07/Đã thanh toán 24/2023</v>
          </cell>
        </row>
        <row r="521">
          <cell r="D521">
            <v>36145</v>
          </cell>
          <cell r="E521">
            <v>16447953</v>
          </cell>
          <cell r="F521">
            <v>5499736</v>
          </cell>
          <cell r="G521">
            <v>45094.000347222223</v>
          </cell>
          <cell r="J521" t="str">
            <v>Do Thi Bich Lieu</v>
          </cell>
          <cell r="M521" t="str">
            <v>No</v>
          </cell>
          <cell r="O521" t="str">
            <v>07/Đã thanh toán 24/2023</v>
          </cell>
        </row>
        <row r="522">
          <cell r="D522">
            <v>36146</v>
          </cell>
          <cell r="E522">
            <v>28346594</v>
          </cell>
          <cell r="F522">
            <v>1615482</v>
          </cell>
          <cell r="G522">
            <v>45094.000347222223</v>
          </cell>
          <cell r="J522" t="str">
            <v>Do Thi Bich Lieu</v>
          </cell>
          <cell r="M522" t="str">
            <v>No</v>
          </cell>
          <cell r="O522" t="str">
            <v>07/Đã thanh toán 24/2023</v>
          </cell>
        </row>
        <row r="523">
          <cell r="D523">
            <v>36175</v>
          </cell>
          <cell r="E523">
            <v>25355618</v>
          </cell>
          <cell r="F523">
            <v>1038389</v>
          </cell>
          <cell r="G523">
            <v>45094.000347222223</v>
          </cell>
          <cell r="J523" t="str">
            <v>Do Thi Bich Lieu</v>
          </cell>
          <cell r="M523" t="str">
            <v>No</v>
          </cell>
          <cell r="O523" t="str">
            <v>07/Đã thanh toán 24/2023</v>
          </cell>
        </row>
        <row r="524">
          <cell r="D524">
            <v>36147</v>
          </cell>
          <cell r="E524">
            <v>24325563</v>
          </cell>
          <cell r="F524">
            <v>1038389</v>
          </cell>
          <cell r="G524">
            <v>45094.000347222223</v>
          </cell>
          <cell r="J524" t="str">
            <v>Do Thi Bich Lieu</v>
          </cell>
          <cell r="M524" t="str">
            <v>No</v>
          </cell>
          <cell r="O524" t="str">
            <v>07/Đã thanh toán 24/2023</v>
          </cell>
        </row>
        <row r="525">
          <cell r="D525">
            <v>36164</v>
          </cell>
          <cell r="E525">
            <v>24326516</v>
          </cell>
          <cell r="F525">
            <v>2880284</v>
          </cell>
          <cell r="G525">
            <v>45094.000347222223</v>
          </cell>
          <cell r="J525" t="str">
            <v>Do Thi Bich Lieu</v>
          </cell>
          <cell r="M525" t="str">
            <v>No</v>
          </cell>
          <cell r="O525" t="str">
            <v>07/Đã thanh toán 24/2023</v>
          </cell>
        </row>
        <row r="526">
          <cell r="D526">
            <v>36161</v>
          </cell>
          <cell r="E526">
            <v>28347931</v>
          </cell>
          <cell r="F526">
            <v>2076778</v>
          </cell>
          <cell r="G526">
            <v>45094.000347222223</v>
          </cell>
          <cell r="J526" t="str">
            <v>Do Thi Bich Lieu</v>
          </cell>
          <cell r="M526" t="str">
            <v>No</v>
          </cell>
          <cell r="O526" t="str">
            <v>07/Đã thanh toán 24/2023</v>
          </cell>
        </row>
        <row r="527">
          <cell r="D527">
            <v>36159</v>
          </cell>
          <cell r="E527">
            <v>16449065</v>
          </cell>
          <cell r="F527">
            <v>4234934</v>
          </cell>
          <cell r="G527">
            <v>45094.000347222223</v>
          </cell>
          <cell r="J527" t="str">
            <v>Do Thi Bich Lieu</v>
          </cell>
          <cell r="M527" t="str">
            <v>No</v>
          </cell>
          <cell r="O527" t="str">
            <v>07/Đã thanh toán 24/2023</v>
          </cell>
        </row>
        <row r="528">
          <cell r="D528">
            <v>36184</v>
          </cell>
          <cell r="E528">
            <v>14119687</v>
          </cell>
          <cell r="F528">
            <v>3636370</v>
          </cell>
          <cell r="G528">
            <v>45094.000347222223</v>
          </cell>
          <cell r="J528" t="str">
            <v>Do Thi Bich Lieu</v>
          </cell>
          <cell r="M528" t="str">
            <v>No</v>
          </cell>
          <cell r="O528" t="str">
            <v>07/Đã thanh toán 24/2023</v>
          </cell>
        </row>
        <row r="529">
          <cell r="D529">
            <v>36154</v>
          </cell>
          <cell r="E529">
            <v>12171632</v>
          </cell>
          <cell r="F529">
            <v>3115167</v>
          </cell>
          <cell r="G529">
            <v>45094.000347222223</v>
          </cell>
          <cell r="J529" t="str">
            <v>Do Thi Bich Lieu</v>
          </cell>
          <cell r="M529" t="str">
            <v>No</v>
          </cell>
          <cell r="O529" t="str">
            <v>07/Đã thanh toán 24/2023</v>
          </cell>
        </row>
        <row r="530">
          <cell r="D530">
            <v>36148</v>
          </cell>
          <cell r="E530">
            <v>24325650</v>
          </cell>
          <cell r="F530">
            <v>2112294</v>
          </cell>
          <cell r="G530">
            <v>45094.000347222223</v>
          </cell>
          <cell r="J530" t="str">
            <v>Do Thi Bich Lieu</v>
          </cell>
          <cell r="M530" t="str">
            <v>No</v>
          </cell>
          <cell r="O530" t="str">
            <v>07/Đã thanh toán 24/2023</v>
          </cell>
        </row>
        <row r="531">
          <cell r="D531">
            <v>36150</v>
          </cell>
          <cell r="E531">
            <v>10255137</v>
          </cell>
          <cell r="F531">
            <v>4153556</v>
          </cell>
          <cell r="G531">
            <v>45094.000347222223</v>
          </cell>
          <cell r="J531" t="str">
            <v>Do Thi Bich Lieu</v>
          </cell>
          <cell r="M531" t="str">
            <v>No</v>
          </cell>
          <cell r="O531" t="str">
            <v>07/Đã thanh toán 24/2023</v>
          </cell>
        </row>
        <row r="532">
          <cell r="D532">
            <v>36143</v>
          </cell>
          <cell r="E532">
            <v>11212777</v>
          </cell>
          <cell r="F532">
            <v>4752506</v>
          </cell>
          <cell r="G532">
            <v>45094.000347222223</v>
          </cell>
          <cell r="J532" t="str">
            <v>Do Thi Bich Lieu</v>
          </cell>
          <cell r="M532" t="str">
            <v>No</v>
          </cell>
          <cell r="O532" t="str">
            <v>07/Đã thanh toán 24/2023</v>
          </cell>
        </row>
        <row r="533">
          <cell r="D533">
            <v>36186</v>
          </cell>
          <cell r="E533">
            <v>13270630</v>
          </cell>
          <cell r="F533">
            <v>2564596</v>
          </cell>
          <cell r="G533">
            <v>45094.000347222223</v>
          </cell>
          <cell r="J533" t="str">
            <v>Do Thi Bich Lieu</v>
          </cell>
          <cell r="M533" t="str">
            <v>No</v>
          </cell>
          <cell r="O533" t="str">
            <v>07/Đã thanh toán 24/2023</v>
          </cell>
        </row>
        <row r="534">
          <cell r="D534">
            <v>36173</v>
          </cell>
          <cell r="E534">
            <v>17216889</v>
          </cell>
          <cell r="F534">
            <v>2729855</v>
          </cell>
          <cell r="G534">
            <v>45094.000347222223</v>
          </cell>
          <cell r="J534" t="str">
            <v>Do Thi Bich Lieu</v>
          </cell>
          <cell r="M534" t="str">
            <v>No</v>
          </cell>
          <cell r="O534" t="str">
            <v>07/Đã thanh toán 24/2023</v>
          </cell>
        </row>
        <row r="535">
          <cell r="D535">
            <v>36171</v>
          </cell>
          <cell r="E535">
            <v>27347513</v>
          </cell>
          <cell r="F535">
            <v>1615482</v>
          </cell>
          <cell r="G535">
            <v>45094.000347222223</v>
          </cell>
          <cell r="J535" t="str">
            <v>Do Thi Bich Lieu</v>
          </cell>
          <cell r="M535" t="str">
            <v>No</v>
          </cell>
          <cell r="O535" t="str">
            <v>07/Đã thanh toán 24/2023</v>
          </cell>
        </row>
        <row r="536">
          <cell r="D536">
            <v>36187</v>
          </cell>
          <cell r="E536">
            <v>13270362</v>
          </cell>
          <cell r="F536">
            <v>471702</v>
          </cell>
          <cell r="G536">
            <v>45094.000347222223</v>
          </cell>
          <cell r="J536" t="str">
            <v>Do Thi Bich Lieu</v>
          </cell>
          <cell r="M536" t="str">
            <v>No</v>
          </cell>
          <cell r="O536" t="str">
            <v>07/Đã thanh toán 24/2023</v>
          </cell>
        </row>
        <row r="537">
          <cell r="D537">
            <v>36149</v>
          </cell>
          <cell r="E537">
            <v>25354941</v>
          </cell>
          <cell r="F537">
            <v>2619452</v>
          </cell>
          <cell r="G537">
            <v>45094.000347222223</v>
          </cell>
          <cell r="J537" t="str">
            <v>Do Thi Bich Lieu</v>
          </cell>
          <cell r="M537" t="str">
            <v>No</v>
          </cell>
          <cell r="O537" t="str">
            <v>07/Đã thanh toán 24/2023</v>
          </cell>
        </row>
        <row r="538">
          <cell r="D538">
            <v>36177</v>
          </cell>
          <cell r="E538">
            <v>14118600</v>
          </cell>
          <cell r="F538">
            <v>6600399</v>
          </cell>
          <cell r="G538">
            <v>45094.000347222223</v>
          </cell>
          <cell r="J538" t="str">
            <v>Do Thi Bich Lieu</v>
          </cell>
          <cell r="M538" t="str">
            <v>No</v>
          </cell>
          <cell r="O538" t="str">
            <v>07/Đã thanh toán 10/2023</v>
          </cell>
        </row>
        <row r="539">
          <cell r="D539">
            <v>36156</v>
          </cell>
          <cell r="E539">
            <v>19408955</v>
          </cell>
          <cell r="F539">
            <v>2995075</v>
          </cell>
          <cell r="G539">
            <v>45094.000347222223</v>
          </cell>
          <cell r="J539" t="str">
            <v>Do Thi Bich Lieu</v>
          </cell>
          <cell r="M539" t="str">
            <v>No</v>
          </cell>
          <cell r="O539" t="str">
            <v>07/Đã thanh toán 24/2023</v>
          </cell>
        </row>
        <row r="540">
          <cell r="D540">
            <v>36144</v>
          </cell>
          <cell r="E540">
            <v>16447852</v>
          </cell>
          <cell r="F540">
            <v>1038389</v>
          </cell>
          <cell r="G540">
            <v>45094.000347222223</v>
          </cell>
          <cell r="J540" t="str">
            <v>Do Thi Bich Lieu</v>
          </cell>
          <cell r="M540" t="str">
            <v>No</v>
          </cell>
          <cell r="O540" t="str">
            <v>07/Đã thanh toán 24/2023</v>
          </cell>
        </row>
        <row r="541">
          <cell r="D541">
            <v>36166</v>
          </cell>
          <cell r="E541">
            <v>20385169</v>
          </cell>
          <cell r="F541">
            <v>1038389</v>
          </cell>
          <cell r="G541">
            <v>45094.000347222223</v>
          </cell>
          <cell r="J541" t="str">
            <v>Do Thi Bich Lieu</v>
          </cell>
          <cell r="M541" t="str">
            <v>No</v>
          </cell>
          <cell r="O541" t="str">
            <v>07/Đã thanh toán 24/2023</v>
          </cell>
        </row>
        <row r="542">
          <cell r="D542">
            <v>36174</v>
          </cell>
          <cell r="E542">
            <v>17217861</v>
          </cell>
          <cell r="F542">
            <v>2076778</v>
          </cell>
          <cell r="G542">
            <v>45094.000347222223</v>
          </cell>
          <cell r="J542" t="str">
            <v>Do Thi Bich Lieu</v>
          </cell>
          <cell r="M542" t="str">
            <v>No</v>
          </cell>
          <cell r="O542" t="str">
            <v>07/Đã thanh toán 24/2023</v>
          </cell>
        </row>
        <row r="543">
          <cell r="D543">
            <v>36169</v>
          </cell>
          <cell r="E543">
            <v>22360223</v>
          </cell>
          <cell r="F543">
            <v>3657841</v>
          </cell>
          <cell r="G543">
            <v>45094.000347222223</v>
          </cell>
          <cell r="J543" t="str">
            <v>Do Thi Bich Lieu</v>
          </cell>
          <cell r="M543" t="str">
            <v>No</v>
          </cell>
          <cell r="O543" t="str">
            <v>07/Đã thanh toán 24/2023</v>
          </cell>
        </row>
        <row r="544">
          <cell r="D544">
            <v>36167</v>
          </cell>
          <cell r="E544">
            <v>20385429</v>
          </cell>
          <cell r="F544">
            <v>575482</v>
          </cell>
          <cell r="G544">
            <v>45094.000347222223</v>
          </cell>
          <cell r="J544" t="str">
            <v>Do Thi Bich Lieu</v>
          </cell>
          <cell r="M544" t="str">
            <v>No</v>
          </cell>
          <cell r="O544" t="str">
            <v>07/Đã thanh toán 24/2023</v>
          </cell>
        </row>
        <row r="545">
          <cell r="D545">
            <v>36178</v>
          </cell>
          <cell r="E545">
            <v>26407545</v>
          </cell>
          <cell r="F545">
            <v>4798475</v>
          </cell>
          <cell r="G545">
            <v>45094.000347222223</v>
          </cell>
          <cell r="J545" t="str">
            <v>Do Thi Bich Lieu</v>
          </cell>
          <cell r="M545" t="str">
            <v>No</v>
          </cell>
          <cell r="O545" t="str">
            <v>07/Đã thanh toán 10/2023</v>
          </cell>
        </row>
        <row r="546">
          <cell r="D546">
            <v>37557</v>
          </cell>
          <cell r="E546">
            <v>22343251</v>
          </cell>
          <cell r="F546">
            <v>977306</v>
          </cell>
          <cell r="G546">
            <v>45100.000347222223</v>
          </cell>
          <cell r="J546" t="str">
            <v>Do Thi Bich Lieu</v>
          </cell>
          <cell r="M546" t="str">
            <v>No</v>
          </cell>
          <cell r="O546" t="str">
            <v>07/Đã thanh toán 10/2023</v>
          </cell>
        </row>
        <row r="547">
          <cell r="D547">
            <v>37536</v>
          </cell>
          <cell r="E547">
            <v>25269261</v>
          </cell>
          <cell r="F547">
            <v>2311384</v>
          </cell>
          <cell r="G547">
            <v>45100.000347222223</v>
          </cell>
          <cell r="J547" t="str">
            <v>Do Thi Bich Lieu</v>
          </cell>
          <cell r="M547" t="str">
            <v>No</v>
          </cell>
          <cell r="O547" t="str">
            <v>07/Đã thanh toán 10/2023</v>
          </cell>
        </row>
        <row r="548">
          <cell r="D548">
            <v>37555</v>
          </cell>
          <cell r="E548">
            <v>28256017</v>
          </cell>
          <cell r="F548">
            <v>11215914</v>
          </cell>
          <cell r="G548">
            <v>45100.000347222223</v>
          </cell>
          <cell r="J548" t="str">
            <v>Do Thi Bich Lieu</v>
          </cell>
          <cell r="M548" t="str">
            <v>No</v>
          </cell>
          <cell r="O548" t="str">
            <v>07/Đã thanh toán 10/2023</v>
          </cell>
        </row>
        <row r="549">
          <cell r="D549">
            <v>37554</v>
          </cell>
          <cell r="E549">
            <v>14088540</v>
          </cell>
          <cell r="F549">
            <v>4921533</v>
          </cell>
          <cell r="G549">
            <v>45100.000347222223</v>
          </cell>
          <cell r="J549" t="str">
            <v>Do Thi Bich Lieu</v>
          </cell>
          <cell r="M549" t="str">
            <v>No</v>
          </cell>
          <cell r="O549" t="str">
            <v>07/Đã thanh toán 10/2023</v>
          </cell>
        </row>
        <row r="550">
          <cell r="D550">
            <v>37553</v>
          </cell>
          <cell r="E550">
            <v>14080816</v>
          </cell>
          <cell r="F550">
            <v>4959499</v>
          </cell>
          <cell r="G550">
            <v>45100.000347222223</v>
          </cell>
          <cell r="J550" t="str">
            <v>Do Thi Bich Lieu</v>
          </cell>
          <cell r="M550" t="str">
            <v>No</v>
          </cell>
          <cell r="O550" t="str">
            <v>07/Đã thanh toán 10/2023</v>
          </cell>
        </row>
        <row r="551">
          <cell r="D551">
            <v>37509</v>
          </cell>
          <cell r="E551">
            <v>14085720</v>
          </cell>
          <cell r="F551">
            <v>3115167</v>
          </cell>
          <cell r="G551">
            <v>45100.000347222223</v>
          </cell>
          <cell r="J551" t="str">
            <v>Do Thi Bich Lieu</v>
          </cell>
          <cell r="M551" t="str">
            <v>No</v>
          </cell>
          <cell r="O551" t="str">
            <v>07/Đã thanh toán 10/2023</v>
          </cell>
        </row>
        <row r="552">
          <cell r="D552">
            <v>37556</v>
          </cell>
          <cell r="E552">
            <v>20293537</v>
          </cell>
          <cell r="F552">
            <v>2226532</v>
          </cell>
          <cell r="G552">
            <v>45100.000347222223</v>
          </cell>
          <cell r="J552" t="str">
            <v>Do Thi Bich Lieu</v>
          </cell>
          <cell r="M552" t="str">
            <v>No</v>
          </cell>
          <cell r="O552" t="str">
            <v>07/Đã thanh toán 10/2023</v>
          </cell>
        </row>
        <row r="553">
          <cell r="D553">
            <v>37510</v>
          </cell>
          <cell r="E553">
            <v>14064562</v>
          </cell>
          <cell r="F553">
            <v>2650786</v>
          </cell>
          <cell r="G553">
            <v>45100.000347222223</v>
          </cell>
          <cell r="J553" t="str">
            <v>Do Thi Bich Lieu</v>
          </cell>
          <cell r="M553" t="str">
            <v>No</v>
          </cell>
          <cell r="O553" t="str">
            <v>07/Đã thanh toán 24/2023</v>
          </cell>
        </row>
        <row r="554">
          <cell r="D554">
            <v>37624</v>
          </cell>
          <cell r="E554">
            <v>17218910</v>
          </cell>
          <cell r="F554">
            <v>3692260</v>
          </cell>
          <cell r="G554">
            <v>45101.000347222223</v>
          </cell>
          <cell r="J554" t="str">
            <v>Do Thi Bich Lieu</v>
          </cell>
          <cell r="M554" t="str">
            <v>No</v>
          </cell>
          <cell r="O554" t="str">
            <v>08/Đã thanh toán 10/2023</v>
          </cell>
        </row>
        <row r="555">
          <cell r="D555">
            <v>37645</v>
          </cell>
          <cell r="E555">
            <v>26414192</v>
          </cell>
          <cell r="F555">
            <v>2076778</v>
          </cell>
          <cell r="G555">
            <v>45101.000347222223</v>
          </cell>
          <cell r="J555" t="str">
            <v>Do Thi Bich Lieu</v>
          </cell>
          <cell r="M555" t="str">
            <v>No</v>
          </cell>
          <cell r="O555" t="str">
            <v>07/Đã thanh toán 24/2023</v>
          </cell>
        </row>
        <row r="556">
          <cell r="D556">
            <v>37635</v>
          </cell>
          <cell r="E556">
            <v>50993255</v>
          </cell>
          <cell r="F556">
            <v>1038389</v>
          </cell>
          <cell r="G556">
            <v>45101.000347222223</v>
          </cell>
          <cell r="J556" t="str">
            <v>Do Thi Bich Lieu</v>
          </cell>
          <cell r="M556" t="str">
            <v>No</v>
          </cell>
          <cell r="O556" t="str">
            <v>08/Đã thanh toán 10/2023</v>
          </cell>
        </row>
        <row r="557">
          <cell r="D557">
            <v>37647</v>
          </cell>
          <cell r="E557">
            <v>18187362</v>
          </cell>
          <cell r="F557">
            <v>3812589</v>
          </cell>
          <cell r="G557">
            <v>45101.000347222223</v>
          </cell>
          <cell r="J557" t="str">
            <v>Do Thi Bich Lieu</v>
          </cell>
          <cell r="M557" t="str">
            <v>No</v>
          </cell>
          <cell r="O557" t="str">
            <v>08/Đã thanh toán 10/2023</v>
          </cell>
        </row>
        <row r="558">
          <cell r="D558">
            <v>37631</v>
          </cell>
          <cell r="E558">
            <v>11216187</v>
          </cell>
          <cell r="F558">
            <v>5629773</v>
          </cell>
          <cell r="G558">
            <v>45101.000347222223</v>
          </cell>
          <cell r="J558" t="str">
            <v>Do Thi Bich Lieu</v>
          </cell>
          <cell r="M558" t="str">
            <v>No</v>
          </cell>
          <cell r="O558" t="str">
            <v>08/Đã thanh toán 10/2023</v>
          </cell>
        </row>
        <row r="559">
          <cell r="D559">
            <v>37633</v>
          </cell>
          <cell r="E559">
            <v>18186319</v>
          </cell>
          <cell r="F559">
            <v>2076778</v>
          </cell>
          <cell r="G559">
            <v>45101.000347222223</v>
          </cell>
          <cell r="J559" t="str">
            <v>Do Thi Bich Lieu</v>
          </cell>
          <cell r="M559" t="str">
            <v>No</v>
          </cell>
          <cell r="O559" t="str">
            <v>08/Đã thanh toán 10/2023</v>
          </cell>
        </row>
        <row r="560">
          <cell r="D560">
            <v>37636</v>
          </cell>
          <cell r="E560">
            <v>12174650</v>
          </cell>
          <cell r="F560">
            <v>8099434</v>
          </cell>
          <cell r="G560">
            <v>45101.000347222223</v>
          </cell>
          <cell r="J560" t="str">
            <v>Do Thi Bich Lieu</v>
          </cell>
          <cell r="M560" t="str">
            <v>No</v>
          </cell>
          <cell r="O560" t="str">
            <v>08/Đã thanh toán 10/2023</v>
          </cell>
        </row>
        <row r="561">
          <cell r="D561">
            <v>37646</v>
          </cell>
          <cell r="E561">
            <v>13274402</v>
          </cell>
          <cell r="F561">
            <v>1038389</v>
          </cell>
          <cell r="G561">
            <v>45101.000347222223</v>
          </cell>
          <cell r="J561" t="str">
            <v>Do Thi Bich Lieu</v>
          </cell>
          <cell r="M561" t="str">
            <v>No</v>
          </cell>
          <cell r="O561" t="str">
            <v>07/Đã thanh toán 24/2023</v>
          </cell>
        </row>
        <row r="562">
          <cell r="D562">
            <v>37627</v>
          </cell>
          <cell r="E562">
            <v>16450595</v>
          </cell>
          <cell r="F562">
            <v>3115167</v>
          </cell>
          <cell r="G562">
            <v>45101.000347222223</v>
          </cell>
          <cell r="J562" t="str">
            <v>Do Thi Bich Lieu</v>
          </cell>
          <cell r="M562" t="str">
            <v>No</v>
          </cell>
          <cell r="O562" t="str">
            <v>08/Đã thanh toán 10/2023</v>
          </cell>
        </row>
        <row r="563">
          <cell r="D563">
            <v>37637</v>
          </cell>
          <cell r="E563">
            <v>16451871</v>
          </cell>
          <cell r="F563">
            <v>4141489</v>
          </cell>
          <cell r="G563">
            <v>45101.000347222223</v>
          </cell>
          <cell r="J563" t="str">
            <v>Do Thi Bich Lieu</v>
          </cell>
          <cell r="M563" t="str">
            <v>No</v>
          </cell>
          <cell r="O563" t="str">
            <v>08/Đã thanh toán 10/2023</v>
          </cell>
        </row>
        <row r="564">
          <cell r="D564">
            <v>37642</v>
          </cell>
          <cell r="E564">
            <v>90333334</v>
          </cell>
          <cell r="F564">
            <v>1038389</v>
          </cell>
          <cell r="G564">
            <v>45101.000347222223</v>
          </cell>
          <cell r="J564" t="str">
            <v>Do Thi Bich Lieu</v>
          </cell>
          <cell r="M564" t="str">
            <v>No</v>
          </cell>
          <cell r="O564" t="str">
            <v>07/Đã thanh toán 24/2023</v>
          </cell>
        </row>
        <row r="565">
          <cell r="D565">
            <v>37621</v>
          </cell>
          <cell r="E565">
            <v>18183438</v>
          </cell>
          <cell r="F565">
            <v>1038389</v>
          </cell>
          <cell r="G565">
            <v>45101.000347222223</v>
          </cell>
          <cell r="J565" t="str">
            <v>Do Thi Bich Lieu</v>
          </cell>
          <cell r="M565" t="str">
            <v>No</v>
          </cell>
          <cell r="O565" t="str">
            <v>07/Đã thanh toán 24/2023</v>
          </cell>
        </row>
        <row r="566">
          <cell r="D566">
            <v>37619</v>
          </cell>
          <cell r="E566">
            <v>10249806</v>
          </cell>
          <cell r="F566">
            <v>2076778</v>
          </cell>
          <cell r="G566">
            <v>45101.000347222223</v>
          </cell>
          <cell r="J566" t="str">
            <v>Do Thi Bich Lieu</v>
          </cell>
          <cell r="M566" t="str">
            <v>No</v>
          </cell>
          <cell r="O566" t="str">
            <v>07/Đã thanh toán 24/2023</v>
          </cell>
        </row>
        <row r="567">
          <cell r="D567">
            <v>37630</v>
          </cell>
          <cell r="E567">
            <v>11215746</v>
          </cell>
          <cell r="F567">
            <v>5191945</v>
          </cell>
          <cell r="G567">
            <v>45101.000347222223</v>
          </cell>
          <cell r="J567" t="str">
            <v>Do Thi Bich Lieu</v>
          </cell>
          <cell r="M567" t="str">
            <v>No</v>
          </cell>
          <cell r="O567" t="str">
            <v>08/Đã thanh toán 10/2023</v>
          </cell>
        </row>
        <row r="568">
          <cell r="D568">
            <v>37643</v>
          </cell>
          <cell r="E568">
            <v>26413286</v>
          </cell>
          <cell r="F568">
            <v>1038389</v>
          </cell>
          <cell r="G568">
            <v>45101.000347222223</v>
          </cell>
          <cell r="J568" t="str">
            <v>Do Thi Bich Lieu</v>
          </cell>
          <cell r="M568" t="str">
            <v>No</v>
          </cell>
          <cell r="O568" t="str">
            <v>07/Đã thanh toán 24/2023</v>
          </cell>
        </row>
        <row r="569">
          <cell r="D569">
            <v>37649</v>
          </cell>
          <cell r="E569">
            <v>29183716</v>
          </cell>
          <cell r="F569">
            <v>2619452</v>
          </cell>
          <cell r="G569">
            <v>45101.000347222223</v>
          </cell>
          <cell r="J569" t="str">
            <v>Do Thi Bich Lieu</v>
          </cell>
          <cell r="M569" t="str">
            <v>No</v>
          </cell>
          <cell r="O569" t="str">
            <v>08/Đã thanh toán 10/2023</v>
          </cell>
        </row>
        <row r="570">
          <cell r="D570">
            <v>37629</v>
          </cell>
          <cell r="E570">
            <v>12174919</v>
          </cell>
          <cell r="F570">
            <v>2167495</v>
          </cell>
          <cell r="G570">
            <v>45101.000347222223</v>
          </cell>
          <cell r="J570" t="str">
            <v>Do Thi Bich Lieu</v>
          </cell>
          <cell r="M570" t="str">
            <v>No</v>
          </cell>
          <cell r="O570" t="str">
            <v>08/Đã thanh toán 10/2023</v>
          </cell>
        </row>
        <row r="571">
          <cell r="D571">
            <v>37641</v>
          </cell>
          <cell r="E571">
            <v>13272625</v>
          </cell>
          <cell r="F571">
            <v>496812</v>
          </cell>
          <cell r="G571">
            <v>45101.000347222223</v>
          </cell>
          <cell r="J571" t="str">
            <v>Do Thi Bich Lieu</v>
          </cell>
          <cell r="M571" t="str">
            <v>No</v>
          </cell>
          <cell r="O571" t="str">
            <v>07/Đã thanh toán 24/2023</v>
          </cell>
        </row>
        <row r="572">
          <cell r="D572">
            <v>37644</v>
          </cell>
          <cell r="E572">
            <v>26411759</v>
          </cell>
          <cell r="F572">
            <v>2856594</v>
          </cell>
          <cell r="G572">
            <v>45101.000347222223</v>
          </cell>
          <cell r="J572" t="str">
            <v>Do Thi Bich Lieu</v>
          </cell>
          <cell r="M572" t="str">
            <v>No</v>
          </cell>
          <cell r="O572" t="str">
            <v>07/Đã thanh toán 24/2023</v>
          </cell>
        </row>
        <row r="573">
          <cell r="D573">
            <v>37639</v>
          </cell>
          <cell r="E573">
            <v>25358234</v>
          </cell>
          <cell r="F573">
            <v>4178313</v>
          </cell>
          <cell r="G573">
            <v>45101.000347222223</v>
          </cell>
          <cell r="J573" t="str">
            <v>Do Thi Bich Lieu</v>
          </cell>
          <cell r="M573" t="str">
            <v>No</v>
          </cell>
          <cell r="O573" t="str">
            <v>08/Đã thanh toán 10/2023</v>
          </cell>
        </row>
        <row r="574">
          <cell r="D574">
            <v>37626</v>
          </cell>
          <cell r="E574">
            <v>16450772</v>
          </cell>
          <cell r="F574">
            <v>1891489</v>
          </cell>
          <cell r="G574">
            <v>45101.000347222223</v>
          </cell>
          <cell r="J574" t="str">
            <v>Do Thi Bich Lieu</v>
          </cell>
          <cell r="M574" t="str">
            <v>No</v>
          </cell>
          <cell r="O574" t="str">
            <v>08/Đã thanh toán 10/2023</v>
          </cell>
        </row>
        <row r="575">
          <cell r="D575">
            <v>37623</v>
          </cell>
          <cell r="E575">
            <v>21238342</v>
          </cell>
          <cell r="F575">
            <v>1034143</v>
          </cell>
          <cell r="G575">
            <v>45101.000347222223</v>
          </cell>
          <cell r="J575" t="str">
            <v>Do Thi Bich Lieu</v>
          </cell>
          <cell r="M575" t="str">
            <v>No</v>
          </cell>
          <cell r="O575" t="str">
            <v>08/Đã thanh toán 10/2023</v>
          </cell>
        </row>
        <row r="576">
          <cell r="D576">
            <v>37634</v>
          </cell>
          <cell r="E576">
            <v>18186431</v>
          </cell>
          <cell r="F576">
            <v>2076778</v>
          </cell>
          <cell r="G576">
            <v>45101.000347222223</v>
          </cell>
          <cell r="J576" t="str">
            <v>Do Thi Bich Lieu</v>
          </cell>
          <cell r="M576" t="str">
            <v>No</v>
          </cell>
          <cell r="O576" t="str">
            <v>08/Đã thanh toán 10/2023</v>
          </cell>
        </row>
        <row r="577">
          <cell r="D577">
            <v>37648</v>
          </cell>
          <cell r="E577">
            <v>29183693</v>
          </cell>
          <cell r="F577">
            <v>552013</v>
          </cell>
          <cell r="G577">
            <v>45101.000347222223</v>
          </cell>
          <cell r="J577" t="str">
            <v>Do Thi Bich Lieu</v>
          </cell>
          <cell r="M577" t="str">
            <v>No</v>
          </cell>
          <cell r="O577" t="str">
            <v>08/Đã thanh toán 10/2023</v>
          </cell>
        </row>
        <row r="578">
          <cell r="D578">
            <v>37632</v>
          </cell>
          <cell r="E578">
            <v>18186358</v>
          </cell>
          <cell r="F578">
            <v>2619452</v>
          </cell>
          <cell r="G578">
            <v>45101.000347222223</v>
          </cell>
          <cell r="J578" t="str">
            <v>Do Thi Bich Lieu</v>
          </cell>
          <cell r="M578" t="str">
            <v>No</v>
          </cell>
          <cell r="O578" t="str">
            <v>08/Đã thanh toán 10/2023</v>
          </cell>
        </row>
        <row r="579">
          <cell r="D579">
            <v>37622</v>
          </cell>
          <cell r="E579">
            <v>10255621</v>
          </cell>
          <cell r="F579">
            <v>5191945</v>
          </cell>
          <cell r="G579">
            <v>45101.000347222223</v>
          </cell>
          <cell r="J579" t="str">
            <v>Do Thi Bich Lieu</v>
          </cell>
          <cell r="M579" t="str">
            <v>No</v>
          </cell>
          <cell r="O579" t="str">
            <v>07/Đã thanh toán 24/2023</v>
          </cell>
        </row>
        <row r="580">
          <cell r="D580">
            <v>37628</v>
          </cell>
          <cell r="E580">
            <v>15135255</v>
          </cell>
          <cell r="F580">
            <v>2156022</v>
          </cell>
          <cell r="G580">
            <v>45101.000347222223</v>
          </cell>
          <cell r="J580" t="str">
            <v>Do Thi Bich Lieu</v>
          </cell>
          <cell r="M580" t="str">
            <v>No</v>
          </cell>
          <cell r="O580" t="str">
            <v>08/Đã thanh toán 10/2023</v>
          </cell>
        </row>
        <row r="581">
          <cell r="D581">
            <v>37620</v>
          </cell>
          <cell r="E581">
            <v>10254872</v>
          </cell>
          <cell r="F581">
            <v>5850416</v>
          </cell>
          <cell r="G581">
            <v>45101.000347222223</v>
          </cell>
          <cell r="J581" t="str">
            <v>Do Thi Bich Lieu</v>
          </cell>
          <cell r="M581" t="str">
            <v>No</v>
          </cell>
          <cell r="O581" t="str">
            <v>07/Đã thanh toán 24/2023</v>
          </cell>
        </row>
        <row r="582">
          <cell r="D582">
            <v>37640</v>
          </cell>
          <cell r="E582">
            <v>14121232</v>
          </cell>
          <cell r="F582">
            <v>3115167</v>
          </cell>
          <cell r="G582">
            <v>45101.000347222223</v>
          </cell>
          <cell r="J582" t="str">
            <v>Do Thi Bich Lieu</v>
          </cell>
          <cell r="M582" t="str">
            <v>No</v>
          </cell>
          <cell r="O582" t="str">
            <v>07/Đã thanh toán 24/2023</v>
          </cell>
        </row>
        <row r="583">
          <cell r="D583">
            <v>37638</v>
          </cell>
          <cell r="E583">
            <v>25357982</v>
          </cell>
          <cell r="F583">
            <v>1038389</v>
          </cell>
          <cell r="G583">
            <v>45101.000347222223</v>
          </cell>
          <cell r="J583" t="str">
            <v>Do Thi Bich Lieu</v>
          </cell>
          <cell r="M583" t="str">
            <v>No</v>
          </cell>
          <cell r="O583" t="str">
            <v>08/Đã thanh toán 10/2023</v>
          </cell>
        </row>
        <row r="584">
          <cell r="D584">
            <v>39049</v>
          </cell>
          <cell r="E584">
            <v>14125189</v>
          </cell>
          <cell r="F584">
            <v>5191945</v>
          </cell>
          <cell r="G584">
            <v>45107.000347222223</v>
          </cell>
          <cell r="J584" t="str">
            <v>Do Thi Bich Lieu</v>
          </cell>
          <cell r="M584" t="str">
            <v>No</v>
          </cell>
          <cell r="O584" t="str">
            <v>08/Đã thanh toán 10/2023</v>
          </cell>
        </row>
        <row r="585">
          <cell r="D585">
            <v>39087</v>
          </cell>
          <cell r="E585">
            <v>21240847</v>
          </cell>
          <cell r="F585">
            <v>1615482</v>
          </cell>
          <cell r="G585">
            <v>45107.000347222223</v>
          </cell>
          <cell r="J585" t="str">
            <v>Do Thi Bich Lieu</v>
          </cell>
          <cell r="M585" t="str">
            <v>No</v>
          </cell>
          <cell r="O585" t="str">
            <v>08/Đã thanh toán 10/2023</v>
          </cell>
        </row>
        <row r="586">
          <cell r="D586">
            <v>39090</v>
          </cell>
          <cell r="E586">
            <v>25360553</v>
          </cell>
          <cell r="F586">
            <v>1298816</v>
          </cell>
          <cell r="G586">
            <v>45107.000347222223</v>
          </cell>
          <cell r="J586" t="str">
            <v>Do Thi Bich Lieu</v>
          </cell>
          <cell r="M586" t="str">
            <v>No</v>
          </cell>
          <cell r="O586" t="str">
            <v>08/Đã thanh toán 10/2023</v>
          </cell>
        </row>
        <row r="587">
          <cell r="D587">
            <v>39082</v>
          </cell>
          <cell r="E587">
            <v>50993664</v>
          </cell>
          <cell r="F587">
            <v>1221638</v>
          </cell>
          <cell r="G587">
            <v>45107.000347222223</v>
          </cell>
          <cell r="J587" t="str">
            <v>Do Thi Bich Lieu</v>
          </cell>
          <cell r="M587" t="str">
            <v>No</v>
          </cell>
          <cell r="O587" t="str">
            <v>08/Đã thanh toán 10/2023</v>
          </cell>
        </row>
        <row r="588">
          <cell r="D588">
            <v>39054</v>
          </cell>
          <cell r="E588">
            <v>14124647</v>
          </cell>
          <cell r="F588">
            <v>2076778</v>
          </cell>
          <cell r="G588">
            <v>45107.000347222223</v>
          </cell>
          <cell r="J588" t="str">
            <v>Do Thi Bich Lieu</v>
          </cell>
          <cell r="M588" t="str">
            <v>No</v>
          </cell>
          <cell r="O588" t="str">
            <v>08/Đã thanh toán 10/2023</v>
          </cell>
        </row>
        <row r="589">
          <cell r="D589">
            <v>39081</v>
          </cell>
          <cell r="E589">
            <v>11219135</v>
          </cell>
          <cell r="F589">
            <v>2226532</v>
          </cell>
          <cell r="G589">
            <v>45107.000347222223</v>
          </cell>
          <cell r="J589" t="str">
            <v>Do Thi Bich Lieu</v>
          </cell>
          <cell r="M589" t="str">
            <v>No</v>
          </cell>
          <cell r="O589" t="str">
            <v>08/Đã thanh toán 10/2023</v>
          </cell>
        </row>
        <row r="590">
          <cell r="D590">
            <v>39079</v>
          </cell>
          <cell r="E590">
            <v>12178237</v>
          </cell>
          <cell r="F590">
            <v>2233483</v>
          </cell>
          <cell r="G590">
            <v>45107.000347222223</v>
          </cell>
          <cell r="J590" t="str">
            <v>Do Thi Bich Lieu</v>
          </cell>
          <cell r="M590" t="str">
            <v>No</v>
          </cell>
          <cell r="O590" t="str">
            <v>08/Đã thanh toán 10/2023</v>
          </cell>
        </row>
        <row r="591">
          <cell r="D591">
            <v>39077</v>
          </cell>
          <cell r="E591">
            <v>19413422</v>
          </cell>
          <cell r="F591">
            <v>2844936</v>
          </cell>
          <cell r="G591">
            <v>45107.000347222223</v>
          </cell>
          <cell r="J591" t="str">
            <v>Do Thi Bich Lieu</v>
          </cell>
          <cell r="M591" t="str">
            <v>No</v>
          </cell>
          <cell r="O591" t="str">
            <v>08/Đã thanh toán 10/2023</v>
          </cell>
        </row>
        <row r="592">
          <cell r="D592">
            <v>39072</v>
          </cell>
          <cell r="E592">
            <v>23231209</v>
          </cell>
          <cell r="F592">
            <v>2132554</v>
          </cell>
          <cell r="G592">
            <v>45107.000347222223</v>
          </cell>
          <cell r="J592" t="str">
            <v>Do Thi Bich Lieu</v>
          </cell>
          <cell r="M592" t="str">
            <v>No</v>
          </cell>
          <cell r="O592" t="str">
            <v>08/Đã thanh toán 10/2023</v>
          </cell>
        </row>
        <row r="593">
          <cell r="D593">
            <v>39059</v>
          </cell>
          <cell r="E593">
            <v>13280380</v>
          </cell>
          <cell r="F593">
            <v>1354018</v>
          </cell>
          <cell r="G593">
            <v>45107.000347222223</v>
          </cell>
          <cell r="J593" t="str">
            <v>Do Thi Bich Lieu</v>
          </cell>
          <cell r="M593" t="str">
            <v>No</v>
          </cell>
          <cell r="O593" t="str">
            <v>08/Đã thanh toán 10/2023</v>
          </cell>
        </row>
        <row r="594">
          <cell r="D594">
            <v>39047</v>
          </cell>
          <cell r="E594">
            <v>14123950</v>
          </cell>
          <cell r="F594">
            <v>514273</v>
          </cell>
          <cell r="G594">
            <v>45107.000347222223</v>
          </cell>
          <cell r="J594" t="str">
            <v>Do Thi Bich Lieu</v>
          </cell>
          <cell r="M594" t="str">
            <v>No</v>
          </cell>
          <cell r="O594" t="str">
            <v>07/Đã thanh toán 24/2023</v>
          </cell>
        </row>
        <row r="595">
          <cell r="D595">
            <v>39078</v>
          </cell>
          <cell r="E595">
            <v>19413318</v>
          </cell>
          <cell r="F595">
            <v>2226532</v>
          </cell>
          <cell r="G595">
            <v>45107.000347222223</v>
          </cell>
          <cell r="J595" t="str">
            <v>Do Thi Bich Lieu</v>
          </cell>
          <cell r="M595" t="str">
            <v>No</v>
          </cell>
          <cell r="O595" t="str">
            <v>08/Đã thanh toán 10/2023</v>
          </cell>
        </row>
        <row r="596">
          <cell r="D596">
            <v>39068</v>
          </cell>
          <cell r="E596">
            <v>28351392</v>
          </cell>
          <cell r="F596">
            <v>2675284</v>
          </cell>
          <cell r="G596">
            <v>45107.000347222223</v>
          </cell>
          <cell r="J596" t="str">
            <v>Do Thi Bich Lieu</v>
          </cell>
          <cell r="M596" t="str">
            <v>No</v>
          </cell>
          <cell r="O596" t="str">
            <v>08/Đã thanh toán 10/2023</v>
          </cell>
        </row>
        <row r="597">
          <cell r="D597">
            <v>39075</v>
          </cell>
          <cell r="E597">
            <v>20389396</v>
          </cell>
          <cell r="F597">
            <v>1615482</v>
          </cell>
          <cell r="G597">
            <v>45107.000347222223</v>
          </cell>
          <cell r="J597" t="str">
            <v>Do Thi Bich Lieu</v>
          </cell>
          <cell r="M597" t="str">
            <v>No</v>
          </cell>
          <cell r="O597" t="str">
            <v>08/Đã thanh toán 10/2023</v>
          </cell>
        </row>
        <row r="598">
          <cell r="D598">
            <v>39052</v>
          </cell>
          <cell r="E598">
            <v>13276642</v>
          </cell>
          <cell r="F598">
            <v>4153556</v>
          </cell>
          <cell r="G598">
            <v>45107.000347222223</v>
          </cell>
          <cell r="J598" t="str">
            <v>Do Thi Bich Lieu</v>
          </cell>
          <cell r="M598" t="str">
            <v>No</v>
          </cell>
          <cell r="O598" t="str">
            <v>08/Đã thanh toán 10/2023</v>
          </cell>
        </row>
        <row r="599">
          <cell r="D599">
            <v>39073</v>
          </cell>
          <cell r="E599">
            <v>20389539</v>
          </cell>
          <cell r="F599">
            <v>2634517</v>
          </cell>
          <cell r="G599">
            <v>45107.000347222223</v>
          </cell>
          <cell r="J599" t="str">
            <v>Do Thi Bich Lieu</v>
          </cell>
          <cell r="M599" t="str">
            <v>No</v>
          </cell>
          <cell r="O599" t="str">
            <v>08/Đã thanh toán 10/2023</v>
          </cell>
        </row>
        <row r="600">
          <cell r="D600">
            <v>39083</v>
          </cell>
          <cell r="E600">
            <v>15140207</v>
          </cell>
          <cell r="F600">
            <v>2226532</v>
          </cell>
          <cell r="G600">
            <v>45107.000347222223</v>
          </cell>
          <cell r="J600" t="str">
            <v>Do Thi Bich Lieu</v>
          </cell>
          <cell r="M600" t="str">
            <v>No</v>
          </cell>
          <cell r="O600" t="str">
            <v>08/Đã thanh toán 10/2023</v>
          </cell>
        </row>
        <row r="601">
          <cell r="D601">
            <v>39053</v>
          </cell>
          <cell r="E601">
            <v>90335674</v>
          </cell>
          <cell r="F601">
            <v>2117467</v>
          </cell>
          <cell r="G601">
            <v>45107.000347222223</v>
          </cell>
          <cell r="J601" t="str">
            <v>Do Thi Bich Lieu</v>
          </cell>
          <cell r="M601" t="str">
            <v>No</v>
          </cell>
          <cell r="O601" t="str">
            <v>08/Đã thanh toán 10/2023</v>
          </cell>
        </row>
        <row r="602">
          <cell r="D602">
            <v>39088</v>
          </cell>
          <cell r="E602">
            <v>24331152</v>
          </cell>
          <cell r="F602">
            <v>2112294</v>
          </cell>
          <cell r="G602">
            <v>45107.000347222223</v>
          </cell>
          <cell r="J602" t="str">
            <v>Do Thi Bich Lieu</v>
          </cell>
          <cell r="M602" t="str">
            <v>No</v>
          </cell>
          <cell r="O602" t="str">
            <v>08/Đã thanh toán 10/2023</v>
          </cell>
        </row>
        <row r="603">
          <cell r="D603">
            <v>39085</v>
          </cell>
          <cell r="E603">
            <v>16455405</v>
          </cell>
          <cell r="F603">
            <v>2226532</v>
          </cell>
          <cell r="G603">
            <v>45107.000347222223</v>
          </cell>
          <cell r="J603" t="str">
            <v>Do Thi Bich Lieu</v>
          </cell>
          <cell r="M603" t="str">
            <v>No</v>
          </cell>
          <cell r="O603" t="str">
            <v>08/Đã thanh toán 10/2023</v>
          </cell>
        </row>
        <row r="604">
          <cell r="D604">
            <v>39074</v>
          </cell>
          <cell r="E604">
            <v>20389437</v>
          </cell>
          <cell r="F604">
            <v>2226532</v>
          </cell>
          <cell r="G604">
            <v>45107.000347222223</v>
          </cell>
          <cell r="J604" t="str">
            <v>Do Thi Bich Lieu</v>
          </cell>
          <cell r="M604" t="str">
            <v>No</v>
          </cell>
          <cell r="O604" t="str">
            <v>08/Đã thanh toán 10/2023</v>
          </cell>
        </row>
        <row r="605">
          <cell r="D605">
            <v>39071</v>
          </cell>
          <cell r="E605">
            <v>17221485</v>
          </cell>
          <cell r="F605">
            <v>2242382</v>
          </cell>
          <cell r="G605">
            <v>45107.000347222223</v>
          </cell>
          <cell r="J605" t="str">
            <v>Do Thi Bich Lieu</v>
          </cell>
          <cell r="M605" t="str">
            <v>No</v>
          </cell>
          <cell r="O605" t="str">
            <v>08/Đã thanh toán 10/2023</v>
          </cell>
        </row>
        <row r="606">
          <cell r="D606">
            <v>39058</v>
          </cell>
          <cell r="E606">
            <v>26415381</v>
          </cell>
          <cell r="F606">
            <v>1078011</v>
          </cell>
          <cell r="G606">
            <v>45107.000347222223</v>
          </cell>
          <cell r="J606" t="str">
            <v>Do Thi Bich Lieu</v>
          </cell>
          <cell r="M606" t="str">
            <v>No</v>
          </cell>
          <cell r="O606" t="str">
            <v>08/Đã thanh toán 10/2023</v>
          </cell>
        </row>
        <row r="607">
          <cell r="D607">
            <v>39057</v>
          </cell>
          <cell r="E607">
            <v>14124927</v>
          </cell>
          <cell r="F607">
            <v>403871</v>
          </cell>
          <cell r="G607">
            <v>45107.000347222223</v>
          </cell>
          <cell r="J607" t="str">
            <v>Do Thi Bich Lieu</v>
          </cell>
          <cell r="M607" t="str">
            <v>No</v>
          </cell>
          <cell r="O607" t="str">
            <v>08/Đã thanh toán 10/2023</v>
          </cell>
        </row>
        <row r="608">
          <cell r="D608">
            <v>39442</v>
          </cell>
          <cell r="E608">
            <v>16456573</v>
          </cell>
          <cell r="F608">
            <v>1586110</v>
          </cell>
          <cell r="G608">
            <v>45111.000347222223</v>
          </cell>
          <cell r="J608" t="str">
            <v>Do Thi Bich Lieu</v>
          </cell>
          <cell r="M608" t="str">
            <v>No</v>
          </cell>
          <cell r="O608" t="str">
            <v>08/Đã thanh toán 24/2023</v>
          </cell>
        </row>
        <row r="609">
          <cell r="D609">
            <v>39427</v>
          </cell>
          <cell r="E609">
            <v>10262265</v>
          </cell>
          <cell r="F609">
            <v>4443714</v>
          </cell>
          <cell r="G609">
            <v>45111.000347222223</v>
          </cell>
          <cell r="J609" t="str">
            <v>Do Thi Bich Lieu</v>
          </cell>
          <cell r="M609" t="str">
            <v>No</v>
          </cell>
          <cell r="O609" t="str">
            <v>08/Đã thanh toán 10/2023</v>
          </cell>
        </row>
        <row r="610">
          <cell r="D610">
            <v>39439</v>
          </cell>
          <cell r="E610">
            <v>10262985</v>
          </cell>
          <cell r="F610">
            <v>490050</v>
          </cell>
          <cell r="G610">
            <v>45111.000347222223</v>
          </cell>
          <cell r="J610" t="str">
            <v>Do Thi Bich Lieu</v>
          </cell>
          <cell r="M610" t="str">
            <v>No</v>
          </cell>
          <cell r="O610" t="str">
            <v>08/Đã thanh toán 10/2023</v>
          </cell>
        </row>
        <row r="611">
          <cell r="D611">
            <v>39441</v>
          </cell>
          <cell r="E611">
            <v>17225309</v>
          </cell>
          <cell r="F611">
            <v>2823298</v>
          </cell>
          <cell r="G611">
            <v>45111.000347222223</v>
          </cell>
          <cell r="J611" t="str">
            <v>Do Thi Bich Lieu</v>
          </cell>
          <cell r="M611" t="str">
            <v>No</v>
          </cell>
          <cell r="O611" t="str">
            <v>08/Đã thanh toán 10/2023</v>
          </cell>
        </row>
        <row r="612">
          <cell r="D612">
            <v>39443</v>
          </cell>
          <cell r="E612">
            <v>15140789</v>
          </cell>
          <cell r="F612">
            <v>9382090</v>
          </cell>
          <cell r="G612">
            <v>45111.000347222223</v>
          </cell>
          <cell r="J612" t="str">
            <v>Do Thi Bich Lieu</v>
          </cell>
          <cell r="M612" t="str">
            <v>No</v>
          </cell>
          <cell r="O612" t="str">
            <v>08/Đã thanh toán 10/2023</v>
          </cell>
        </row>
        <row r="613">
          <cell r="D613">
            <v>39817</v>
          </cell>
          <cell r="E613">
            <v>16454540</v>
          </cell>
          <cell r="F613">
            <v>3264921</v>
          </cell>
          <cell r="G613">
            <v>45113.000347222223</v>
          </cell>
          <cell r="J613" t="str">
            <v>Do Thi Bich Lieu</v>
          </cell>
          <cell r="M613" t="str">
            <v>No</v>
          </cell>
          <cell r="O613" t="str">
            <v>08/Đã thanh toán 10/2023</v>
          </cell>
        </row>
        <row r="614">
          <cell r="D614">
            <v>39818</v>
          </cell>
          <cell r="E614">
            <v>17223223</v>
          </cell>
          <cell r="F614">
            <v>4880403</v>
          </cell>
          <cell r="G614">
            <v>45113.000347222223</v>
          </cell>
          <cell r="J614" t="str">
            <v>Do Thi Bich Lieu</v>
          </cell>
          <cell r="M614" t="str">
            <v>No</v>
          </cell>
          <cell r="O614" t="str">
            <v>08/Đã thanh toán 10/2023</v>
          </cell>
        </row>
        <row r="615">
          <cell r="D615">
            <v>39795</v>
          </cell>
          <cell r="E615">
            <v>12177951</v>
          </cell>
          <cell r="F615">
            <v>2907489</v>
          </cell>
          <cell r="G615">
            <v>45113.000347222223</v>
          </cell>
          <cell r="J615" t="str">
            <v>Do Thi Bich Lieu</v>
          </cell>
          <cell r="M615" t="str">
            <v>No</v>
          </cell>
          <cell r="O615" t="str">
            <v>08/Đã thanh toán 10/2023</v>
          </cell>
        </row>
        <row r="616">
          <cell r="D616">
            <v>39909</v>
          </cell>
          <cell r="E616">
            <v>28353032</v>
          </cell>
          <cell r="F616">
            <v>1555461</v>
          </cell>
          <cell r="G616">
            <v>45113.000347222223</v>
          </cell>
          <cell r="J616" t="str">
            <v>Do Thi Bich Lieu</v>
          </cell>
          <cell r="M616" t="str">
            <v>No</v>
          </cell>
          <cell r="O616" t="str">
            <v>09/Đã thanh toán 11/2023</v>
          </cell>
        </row>
        <row r="617">
          <cell r="D617">
            <v>39772</v>
          </cell>
          <cell r="E617">
            <v>24330165</v>
          </cell>
          <cell r="F617">
            <v>3264921</v>
          </cell>
          <cell r="G617">
            <v>45113.000347222223</v>
          </cell>
          <cell r="J617" t="str">
            <v>Do Thi Bich Lieu</v>
          </cell>
          <cell r="M617" t="str">
            <v>No</v>
          </cell>
          <cell r="O617" t="str">
            <v>09/Đã thanh toán 11/2023</v>
          </cell>
        </row>
        <row r="618">
          <cell r="D618">
            <v>39794</v>
          </cell>
          <cell r="E618">
            <v>15138013</v>
          </cell>
          <cell r="F618">
            <v>4303310</v>
          </cell>
          <cell r="G618">
            <v>45113.000347222223</v>
          </cell>
          <cell r="J618" t="str">
            <v>Do Thi Bich Lieu</v>
          </cell>
          <cell r="M618" t="str">
            <v>No</v>
          </cell>
          <cell r="O618" t="str">
            <v>08/Đã thanh toán 10/2023</v>
          </cell>
        </row>
        <row r="619">
          <cell r="D619">
            <v>39749</v>
          </cell>
          <cell r="E619">
            <v>14129428</v>
          </cell>
          <cell r="F619">
            <v>5191945</v>
          </cell>
          <cell r="G619">
            <v>45113.000347222223</v>
          </cell>
          <cell r="J619" t="str">
            <v>Do Thi Bich Lieu</v>
          </cell>
          <cell r="M619" t="str">
            <v>No</v>
          </cell>
          <cell r="O619" t="str">
            <v>09/Đã thanh toán 11/2023</v>
          </cell>
        </row>
        <row r="620">
          <cell r="D620">
            <v>40826</v>
          </cell>
          <cell r="E620">
            <v>17226286</v>
          </cell>
          <cell r="F620">
            <v>3719812</v>
          </cell>
          <cell r="G620">
            <v>45115.000347222223</v>
          </cell>
          <cell r="J620" t="str">
            <v>Do Thi Bich Lieu</v>
          </cell>
          <cell r="M620" t="str">
            <v>No</v>
          </cell>
          <cell r="O620" t="str">
            <v>08/Đã thanh toán 24/2023</v>
          </cell>
        </row>
        <row r="621">
          <cell r="D621">
            <v>40823</v>
          </cell>
          <cell r="E621">
            <v>25362602</v>
          </cell>
          <cell r="F621">
            <v>4584902</v>
          </cell>
          <cell r="G621">
            <v>45115.000347222223</v>
          </cell>
          <cell r="J621" t="str">
            <v>Do Thi Bich Lieu</v>
          </cell>
          <cell r="M621" t="str">
            <v>No</v>
          </cell>
          <cell r="O621" t="str">
            <v>09/Đã thanh toán 11/2023</v>
          </cell>
        </row>
        <row r="622">
          <cell r="D622">
            <v>40817</v>
          </cell>
          <cell r="E622">
            <v>12181245</v>
          </cell>
          <cell r="F622">
            <v>2783138</v>
          </cell>
          <cell r="G622">
            <v>45115.000347222223</v>
          </cell>
          <cell r="J622" t="str">
            <v>Do Thi Bich Lieu</v>
          </cell>
          <cell r="M622" t="str">
            <v>No</v>
          </cell>
          <cell r="O622" t="str">
            <v>08/Đã thanh toán 10/2023</v>
          </cell>
        </row>
        <row r="623">
          <cell r="D623">
            <v>40827</v>
          </cell>
          <cell r="E623">
            <v>17226231</v>
          </cell>
          <cell r="F623">
            <v>1040791</v>
          </cell>
          <cell r="G623">
            <v>45115.000347222223</v>
          </cell>
          <cell r="J623" t="str">
            <v>Do Thi Bich Lieu</v>
          </cell>
          <cell r="M623" t="str">
            <v>No</v>
          </cell>
          <cell r="O623" t="str">
            <v>08/Đã thanh toán 24/2023</v>
          </cell>
        </row>
        <row r="624">
          <cell r="D624">
            <v>40819</v>
          </cell>
          <cell r="E624">
            <v>16457349</v>
          </cell>
          <cell r="F624">
            <v>1199426</v>
          </cell>
          <cell r="G624">
            <v>45115.000347222223</v>
          </cell>
          <cell r="J624" t="str">
            <v>Do Thi Bich Lieu</v>
          </cell>
          <cell r="M624" t="str">
            <v>No</v>
          </cell>
          <cell r="O624" t="str">
            <v>08/Đã thanh toán 24/2023</v>
          </cell>
        </row>
        <row r="625">
          <cell r="D625">
            <v>40820</v>
          </cell>
          <cell r="E625">
            <v>15141499</v>
          </cell>
          <cell r="F625">
            <v>3385476</v>
          </cell>
          <cell r="G625">
            <v>45115.000347222223</v>
          </cell>
          <cell r="J625" t="str">
            <v>Do Thi Bich Lieu</v>
          </cell>
          <cell r="M625" t="str">
            <v>No</v>
          </cell>
          <cell r="O625" t="str">
            <v>09/Đã thanh toán 11/2023</v>
          </cell>
        </row>
        <row r="626">
          <cell r="D626">
            <v>40818</v>
          </cell>
          <cell r="E626">
            <v>16458624</v>
          </cell>
          <cell r="F626">
            <v>4372099</v>
          </cell>
          <cell r="G626">
            <v>45115.000347222223</v>
          </cell>
          <cell r="J626" t="str">
            <v>Do Thi Bich Lieu</v>
          </cell>
          <cell r="M626" t="str">
            <v>No</v>
          </cell>
          <cell r="O626" t="str">
            <v>08/Đã thanh toán 24/2023</v>
          </cell>
        </row>
        <row r="627">
          <cell r="D627">
            <v>40822</v>
          </cell>
          <cell r="E627">
            <v>24333430</v>
          </cell>
          <cell r="F627">
            <v>550741</v>
          </cell>
          <cell r="G627">
            <v>45115.000347222223</v>
          </cell>
          <cell r="J627" t="str">
            <v>Do Thi Bich Lieu</v>
          </cell>
          <cell r="M627" t="str">
            <v>No</v>
          </cell>
          <cell r="O627" t="str">
            <v>08/Đã thanh toán 24/2023</v>
          </cell>
        </row>
        <row r="628">
          <cell r="D628">
            <v>40815</v>
          </cell>
          <cell r="E628">
            <v>11222472</v>
          </cell>
          <cell r="F628">
            <v>4692308</v>
          </cell>
          <cell r="G628">
            <v>45115.000347222223</v>
          </cell>
          <cell r="J628" t="str">
            <v>Do Thi Bich Lieu</v>
          </cell>
          <cell r="M628" t="str">
            <v>No</v>
          </cell>
          <cell r="O628" t="str">
            <v>08/Đã thanh toán 10/2023</v>
          </cell>
        </row>
        <row r="629">
          <cell r="D629">
            <v>40816</v>
          </cell>
          <cell r="E629">
            <v>12180963</v>
          </cell>
          <cell r="F629">
            <v>5784329</v>
          </cell>
          <cell r="G629">
            <v>45115.000347222223</v>
          </cell>
          <cell r="J629" t="str">
            <v>Do Thi Bich Lieu</v>
          </cell>
          <cell r="M629" t="str">
            <v>No</v>
          </cell>
          <cell r="O629" t="str">
            <v>09/Đã thanh toán 11/2023</v>
          </cell>
        </row>
        <row r="630">
          <cell r="D630">
            <v>40825</v>
          </cell>
          <cell r="E630">
            <v>28354547</v>
          </cell>
          <cell r="F630">
            <v>2315628</v>
          </cell>
          <cell r="G630">
            <v>45115.000347222223</v>
          </cell>
          <cell r="J630" t="str">
            <v>Do Thi Bich Lieu</v>
          </cell>
          <cell r="M630" t="str">
            <v>No</v>
          </cell>
          <cell r="O630" t="str">
            <v>08/Đã thanh toán 24/2023</v>
          </cell>
        </row>
        <row r="631">
          <cell r="D631">
            <v>40829</v>
          </cell>
          <cell r="E631">
            <v>16457647</v>
          </cell>
          <cell r="F631">
            <v>3443207</v>
          </cell>
          <cell r="G631">
            <v>45115.000347222223</v>
          </cell>
          <cell r="J631" t="str">
            <v>Do Thi Bich Lieu</v>
          </cell>
          <cell r="M631" t="str">
            <v>No</v>
          </cell>
          <cell r="O631" t="str">
            <v>08/Đã thanh toán 24/2023</v>
          </cell>
        </row>
        <row r="632">
          <cell r="D632">
            <v>40828</v>
          </cell>
          <cell r="E632">
            <v>16458164</v>
          </cell>
          <cell r="F632">
            <v>5571526</v>
          </cell>
          <cell r="G632">
            <v>45115.000347222223</v>
          </cell>
          <cell r="J632" t="str">
            <v>Do Thi Bich Lieu</v>
          </cell>
          <cell r="M632" t="str">
            <v>No</v>
          </cell>
          <cell r="O632" t="str">
            <v>08/Đã thanh toán 24/2023</v>
          </cell>
        </row>
        <row r="633">
          <cell r="D633">
            <v>40821</v>
          </cell>
          <cell r="E633">
            <v>21242618</v>
          </cell>
          <cell r="F633">
            <v>1586110</v>
          </cell>
          <cell r="G633">
            <v>45115.000347222223</v>
          </cell>
          <cell r="J633" t="str">
            <v>Do Thi Bich Lieu</v>
          </cell>
          <cell r="M633" t="str">
            <v>No</v>
          </cell>
          <cell r="O633" t="str">
            <v>08/Đã thanh toán 24/2023</v>
          </cell>
        </row>
        <row r="634">
          <cell r="D634">
            <v>40824</v>
          </cell>
          <cell r="E634">
            <v>28355849</v>
          </cell>
          <cell r="F634">
            <v>2398853</v>
          </cell>
          <cell r="G634">
            <v>45115.000347222223</v>
          </cell>
          <cell r="J634" t="str">
            <v>Do Thi Bich Lieu</v>
          </cell>
          <cell r="M634" t="str">
            <v>No</v>
          </cell>
          <cell r="O634" t="str">
            <v>08/Đã thanh toán 24/2023</v>
          </cell>
        </row>
        <row r="635">
          <cell r="D635">
            <v>40874</v>
          </cell>
          <cell r="E635">
            <v>22365749</v>
          </cell>
          <cell r="F635">
            <v>1019509</v>
          </cell>
          <cell r="G635">
            <v>45117.000347222223</v>
          </cell>
          <cell r="J635" t="str">
            <v>Do Thi Bich Lieu</v>
          </cell>
          <cell r="M635" t="str">
            <v>No</v>
          </cell>
          <cell r="O635" t="str">
            <v>09/Đã thanh toán 11/2023</v>
          </cell>
        </row>
        <row r="636">
          <cell r="D636">
            <v>40873</v>
          </cell>
          <cell r="E636">
            <v>10261977</v>
          </cell>
          <cell r="F636">
            <v>2039018</v>
          </cell>
          <cell r="G636">
            <v>45117.000347222223</v>
          </cell>
          <cell r="J636" t="str">
            <v>Do Thi Bich Lieu</v>
          </cell>
          <cell r="M636" t="str">
            <v>No</v>
          </cell>
          <cell r="O636" t="str">
            <v>09/Đã thanh toán 11/2023</v>
          </cell>
        </row>
        <row r="637">
          <cell r="D637">
            <v>41102</v>
          </cell>
          <cell r="E637">
            <v>25364327</v>
          </cell>
          <cell r="F637">
            <v>2186050</v>
          </cell>
          <cell r="G637">
            <v>45119.000347222223</v>
          </cell>
          <cell r="J637" t="str">
            <v>Do Thi Bich Lieu</v>
          </cell>
          <cell r="M637" t="str">
            <v>No</v>
          </cell>
          <cell r="O637" t="str">
            <v>08/Đã thanh toán 24/2023</v>
          </cell>
        </row>
        <row r="638">
          <cell r="D638">
            <v>41092</v>
          </cell>
          <cell r="E638">
            <v>10265841</v>
          </cell>
          <cell r="F638">
            <v>6571800</v>
          </cell>
          <cell r="G638">
            <v>45119.000347222223</v>
          </cell>
          <cell r="J638" t="str">
            <v>Do Thi Bich Lieu</v>
          </cell>
          <cell r="M638" t="str">
            <v>No</v>
          </cell>
          <cell r="O638" t="str">
            <v>08/Đã thanh toán 24/2023</v>
          </cell>
        </row>
        <row r="639">
          <cell r="D639">
            <v>41095</v>
          </cell>
          <cell r="E639">
            <v>15143349</v>
          </cell>
          <cell r="F639">
            <v>2186050</v>
          </cell>
          <cell r="G639">
            <v>45119.000347222223</v>
          </cell>
          <cell r="J639" t="str">
            <v>Do Thi Bich Lieu</v>
          </cell>
          <cell r="M639" t="str">
            <v>No</v>
          </cell>
          <cell r="O639" t="str">
            <v>08/Đã thanh toán 24/2023</v>
          </cell>
        </row>
        <row r="640">
          <cell r="D640">
            <v>41093</v>
          </cell>
          <cell r="E640">
            <v>10265556</v>
          </cell>
          <cell r="F640">
            <v>3598279</v>
          </cell>
          <cell r="G640">
            <v>45119.000347222223</v>
          </cell>
          <cell r="J640" t="str">
            <v>Do Thi Bich Lieu</v>
          </cell>
          <cell r="M640" t="str">
            <v>No</v>
          </cell>
          <cell r="O640" t="str">
            <v>08/Đã thanh toán 24/2023</v>
          </cell>
        </row>
        <row r="641">
          <cell r="D641">
            <v>41107</v>
          </cell>
          <cell r="E641">
            <v>14130008</v>
          </cell>
          <cell r="F641">
            <v>3301284</v>
          </cell>
          <cell r="G641">
            <v>45119.000347222223</v>
          </cell>
          <cell r="J641" t="str">
            <v>Do Thi Bich Lieu</v>
          </cell>
          <cell r="M641" t="str">
            <v>No</v>
          </cell>
          <cell r="O641" t="str">
            <v>08/Đã thanh toán 10/2023</v>
          </cell>
        </row>
        <row r="642">
          <cell r="D642">
            <v>41101</v>
          </cell>
          <cell r="E642">
            <v>21243731</v>
          </cell>
          <cell r="F642">
            <v>1586110</v>
          </cell>
          <cell r="G642">
            <v>45119.000347222223</v>
          </cell>
          <cell r="J642" t="str">
            <v>Do Thi Bich Lieu</v>
          </cell>
          <cell r="M642" t="str">
            <v>No</v>
          </cell>
          <cell r="O642" t="str">
            <v>08/Đã thanh toán 24/2023</v>
          </cell>
        </row>
        <row r="643">
          <cell r="D643">
            <v>41103</v>
          </cell>
          <cell r="E643">
            <v>28356993</v>
          </cell>
          <cell r="F643">
            <v>550541</v>
          </cell>
          <cell r="G643">
            <v>45119.000347222223</v>
          </cell>
          <cell r="J643" t="str">
            <v>Do Thi Bich Lieu</v>
          </cell>
          <cell r="M643" t="str">
            <v>No</v>
          </cell>
          <cell r="O643" t="str">
            <v>08/Đã thanh toán 24/2023</v>
          </cell>
        </row>
        <row r="644">
          <cell r="D644">
            <v>41097</v>
          </cell>
          <cell r="E644">
            <v>16459244</v>
          </cell>
          <cell r="F644">
            <v>4372099</v>
          </cell>
          <cell r="G644">
            <v>45119.000347222223</v>
          </cell>
          <cell r="J644" t="str">
            <v>Do Thi Bich Lieu</v>
          </cell>
          <cell r="M644" t="str">
            <v>No</v>
          </cell>
          <cell r="O644" t="str">
            <v>08/Đã thanh toán 24/2023</v>
          </cell>
        </row>
        <row r="645">
          <cell r="D645">
            <v>42071</v>
          </cell>
          <cell r="E645">
            <v>12185052</v>
          </cell>
          <cell r="F645">
            <v>2752704</v>
          </cell>
          <cell r="G645">
            <v>45120.000347222223</v>
          </cell>
          <cell r="J645" t="str">
            <v>Do Thi Bich Lieu</v>
          </cell>
          <cell r="M645" t="str">
            <v>No</v>
          </cell>
          <cell r="O645" t="str">
            <v>08/Đã thanh toán 24/2023</v>
          </cell>
        </row>
        <row r="646">
          <cell r="D646">
            <v>42073</v>
          </cell>
          <cell r="E646">
            <v>29186913</v>
          </cell>
          <cell r="F646">
            <v>1928869</v>
          </cell>
          <cell r="G646">
            <v>45120.000347222223</v>
          </cell>
          <cell r="J646" t="str">
            <v>Do Thi Bich Lieu</v>
          </cell>
          <cell r="M646" t="str">
            <v>No</v>
          </cell>
          <cell r="O646" t="str">
            <v>08/Đã thanh toán 24/2023</v>
          </cell>
        </row>
        <row r="647">
          <cell r="D647">
            <v>42072</v>
          </cell>
          <cell r="E647">
            <v>29187067</v>
          </cell>
          <cell r="F647">
            <v>578907</v>
          </cell>
          <cell r="G647">
            <v>45120.000347222223</v>
          </cell>
          <cell r="J647" t="str">
            <v>Do Thi Bich Lieu</v>
          </cell>
          <cell r="M647" t="str">
            <v>No</v>
          </cell>
          <cell r="O647" t="str">
            <v>08/Đã thanh toán 24/2023</v>
          </cell>
        </row>
        <row r="648">
          <cell r="D648">
            <v>42069</v>
          </cell>
          <cell r="E648">
            <v>12184389</v>
          </cell>
          <cell r="F648">
            <v>5997132</v>
          </cell>
          <cell r="G648">
            <v>45120.000347222223</v>
          </cell>
          <cell r="J648" t="str">
            <v>Do Thi Bich Lieu</v>
          </cell>
          <cell r="M648" t="str">
            <v>No</v>
          </cell>
          <cell r="O648" t="str">
            <v>08/Đã thanh toán 24/2023</v>
          </cell>
        </row>
        <row r="649">
          <cell r="D649">
            <v>42070</v>
          </cell>
          <cell r="E649">
            <v>11225603</v>
          </cell>
          <cell r="F649">
            <v>490050</v>
          </cell>
          <cell r="G649">
            <v>45120.000347222223</v>
          </cell>
          <cell r="J649" t="str">
            <v>Do Thi Bich Lieu</v>
          </cell>
          <cell r="M649" t="str">
            <v>No</v>
          </cell>
          <cell r="O649" t="str">
            <v>08/Đã thanh toán 24/2023</v>
          </cell>
        </row>
        <row r="650">
          <cell r="D650">
            <v>42074</v>
          </cell>
          <cell r="E650">
            <v>11226309</v>
          </cell>
          <cell r="F650">
            <v>3670272</v>
          </cell>
          <cell r="G650">
            <v>45120.000347222223</v>
          </cell>
          <cell r="J650" t="str">
            <v>Do Thi Bich Lieu</v>
          </cell>
          <cell r="M650" t="str">
            <v>No</v>
          </cell>
          <cell r="O650" t="str">
            <v>08/Đã thanh toán 24/2023</v>
          </cell>
        </row>
        <row r="651">
          <cell r="D651">
            <v>42164</v>
          </cell>
          <cell r="E651">
            <v>22369904</v>
          </cell>
          <cell r="F651">
            <v>1586110</v>
          </cell>
          <cell r="G651">
            <v>45121.000347222223</v>
          </cell>
          <cell r="J651" t="str">
            <v>Do Thi Bich Lieu</v>
          </cell>
          <cell r="M651" t="str">
            <v>No</v>
          </cell>
          <cell r="O651" t="str">
            <v>08/Đã thanh toán 24/2023</v>
          </cell>
        </row>
        <row r="652">
          <cell r="D652">
            <v>42165</v>
          </cell>
          <cell r="E652">
            <v>20395439</v>
          </cell>
          <cell r="F652">
            <v>3056524</v>
          </cell>
          <cell r="G652">
            <v>45121.000347222223</v>
          </cell>
          <cell r="J652" t="str">
            <v>Do Thi Bich Lieu</v>
          </cell>
          <cell r="M652" t="str">
            <v>No</v>
          </cell>
          <cell r="O652" t="str">
            <v>08/Đã thanh toán 24/2023</v>
          </cell>
        </row>
        <row r="653">
          <cell r="D653">
            <v>42161</v>
          </cell>
          <cell r="E653">
            <v>28358398</v>
          </cell>
          <cell r="F653">
            <v>1835136</v>
          </cell>
          <cell r="G653">
            <v>45121.000347222223</v>
          </cell>
          <cell r="J653" t="str">
            <v>Do Thi Bich Lieu</v>
          </cell>
          <cell r="M653" t="str">
            <v>No</v>
          </cell>
          <cell r="O653" t="str">
            <v>08/Đã thanh toán 24/2023</v>
          </cell>
        </row>
        <row r="654">
          <cell r="D654">
            <v>42160</v>
          </cell>
          <cell r="E654">
            <v>16460554</v>
          </cell>
          <cell r="F654">
            <v>1199426</v>
          </cell>
          <cell r="G654">
            <v>45121.000347222223</v>
          </cell>
          <cell r="J654" t="str">
            <v>Do Thi Bich Lieu</v>
          </cell>
          <cell r="M654" t="str">
            <v>No</v>
          </cell>
          <cell r="O654" t="str">
            <v>08/Đã thanh toán 24/2023</v>
          </cell>
        </row>
        <row r="655">
          <cell r="D655">
            <v>42166</v>
          </cell>
          <cell r="E655">
            <v>17230969</v>
          </cell>
          <cell r="F655">
            <v>4223119</v>
          </cell>
          <cell r="G655">
            <v>45121.000347222223</v>
          </cell>
          <cell r="J655" t="str">
            <v>Do Thi Bich Lieu</v>
          </cell>
          <cell r="M655" t="str">
            <v>No</v>
          </cell>
          <cell r="O655" t="str">
            <v>08/Đã thanh toán 24/2023</v>
          </cell>
        </row>
        <row r="656">
          <cell r="D656">
            <v>42162</v>
          </cell>
          <cell r="E656">
            <v>25365404</v>
          </cell>
          <cell r="F656">
            <v>801700</v>
          </cell>
          <cell r="G656">
            <v>45121.000347222223</v>
          </cell>
          <cell r="J656" t="str">
            <v>Do Thi Bich Lieu</v>
          </cell>
          <cell r="M656" t="str">
            <v>No</v>
          </cell>
          <cell r="O656" t="str">
            <v>08/Đã thanh toán 24/2023</v>
          </cell>
        </row>
        <row r="657">
          <cell r="D657">
            <v>42163</v>
          </cell>
          <cell r="E657">
            <v>25365151</v>
          </cell>
          <cell r="F657">
            <v>2186050</v>
          </cell>
          <cell r="G657">
            <v>45121.000347222223</v>
          </cell>
          <cell r="J657" t="str">
            <v>Do Thi Bich Lieu</v>
          </cell>
          <cell r="M657" t="str">
            <v>No</v>
          </cell>
          <cell r="O657" t="str">
            <v>08/Đã thanh toán 24/2023</v>
          </cell>
        </row>
        <row r="658">
          <cell r="D658">
            <v>42168</v>
          </cell>
          <cell r="E658">
            <v>18195543</v>
          </cell>
          <cell r="F658">
            <v>1835136</v>
          </cell>
          <cell r="G658">
            <v>45121.000347222223</v>
          </cell>
          <cell r="J658" t="str">
            <v>Do Thi Bich Lieu</v>
          </cell>
          <cell r="M658" t="str">
            <v>No</v>
          </cell>
          <cell r="O658" t="str">
            <v>08/Đã thanh toán 24/2023</v>
          </cell>
        </row>
        <row r="659">
          <cell r="D659">
            <v>42167</v>
          </cell>
          <cell r="E659">
            <v>17229441</v>
          </cell>
          <cell r="F659">
            <v>1707097</v>
          </cell>
          <cell r="G659">
            <v>45121.000347222223</v>
          </cell>
          <cell r="J659" t="str">
            <v>Do Thi Bich Lieu</v>
          </cell>
          <cell r="M659" t="str">
            <v>No</v>
          </cell>
          <cell r="O659" t="str">
            <v>08/Đã thanh toán 24/2023</v>
          </cell>
        </row>
        <row r="660">
          <cell r="D660">
            <v>42170</v>
          </cell>
          <cell r="E660">
            <v>18195549</v>
          </cell>
          <cell r="F660">
            <v>4202912</v>
          </cell>
          <cell r="G660">
            <v>45121.000347222223</v>
          </cell>
          <cell r="J660" t="str">
            <v>Do Thi Bich Lieu</v>
          </cell>
          <cell r="M660" t="str">
            <v>No</v>
          </cell>
          <cell r="O660" t="str">
            <v>08/Đã thanh toán 24/2023</v>
          </cell>
        </row>
        <row r="661">
          <cell r="D661">
            <v>42171</v>
          </cell>
          <cell r="E661">
            <v>19419928</v>
          </cell>
          <cell r="F661">
            <v>1743563</v>
          </cell>
          <cell r="G661">
            <v>45121.000347222223</v>
          </cell>
          <cell r="J661" t="str">
            <v>Do Thi Bich Lieu</v>
          </cell>
          <cell r="M661" t="str">
            <v>No</v>
          </cell>
          <cell r="O661" t="str">
            <v>08/Đã thanh toán 24/2023</v>
          </cell>
        </row>
        <row r="662">
          <cell r="D662">
            <v>42276</v>
          </cell>
          <cell r="E662">
            <v>13285554</v>
          </cell>
          <cell r="F662">
            <v>2669344</v>
          </cell>
          <cell r="G662">
            <v>45124.000347222223</v>
          </cell>
          <cell r="J662" t="str">
            <v>Do Thi Bich Lieu</v>
          </cell>
          <cell r="M662" t="str">
            <v>No</v>
          </cell>
          <cell r="O662" t="str">
            <v>08/Đã thanh toán 24/2023</v>
          </cell>
        </row>
        <row r="663">
          <cell r="D663">
            <v>42273</v>
          </cell>
          <cell r="E663">
            <v>13287128</v>
          </cell>
          <cell r="F663">
            <v>4862283</v>
          </cell>
          <cell r="G663">
            <v>45124.000347222223</v>
          </cell>
          <cell r="J663" t="str">
            <v>Do Thi Bich Lieu</v>
          </cell>
          <cell r="M663" t="str">
            <v>No</v>
          </cell>
          <cell r="O663" t="str">
            <v>08/Đã thanh toán 24/2023</v>
          </cell>
        </row>
        <row r="664">
          <cell r="D664">
            <v>42277</v>
          </cell>
          <cell r="E664">
            <v>14132015</v>
          </cell>
          <cell r="F664">
            <v>5997132</v>
          </cell>
          <cell r="G664">
            <v>45124.000347222223</v>
          </cell>
          <cell r="J664" t="str">
            <v>Do Thi Bich Lieu</v>
          </cell>
          <cell r="M664" t="str">
            <v>No</v>
          </cell>
          <cell r="O664" t="str">
            <v>08/Đã thanh toán 24/2023</v>
          </cell>
        </row>
        <row r="665">
          <cell r="D665">
            <v>42274</v>
          </cell>
          <cell r="E665">
            <v>14132770</v>
          </cell>
          <cell r="F665">
            <v>546512</v>
          </cell>
          <cell r="G665">
            <v>45124.000347222223</v>
          </cell>
          <cell r="J665" t="str">
            <v>Do Thi Bich Lieu</v>
          </cell>
          <cell r="M665" t="str">
            <v>No</v>
          </cell>
          <cell r="O665" t="str">
            <v>08/Đã thanh toán 24/2023</v>
          </cell>
        </row>
        <row r="666">
          <cell r="D666">
            <v>42280</v>
          </cell>
          <cell r="E666">
            <v>19421615</v>
          </cell>
          <cell r="F666">
            <v>1093025</v>
          </cell>
          <cell r="G666">
            <v>45124.000347222223</v>
          </cell>
          <cell r="J666" t="str">
            <v>Do Thi Bich Lieu</v>
          </cell>
          <cell r="M666" t="str">
            <v>No</v>
          </cell>
          <cell r="O666" t="str">
            <v>08/Đã thanh toán 24/2023</v>
          </cell>
        </row>
        <row r="667">
          <cell r="D667">
            <v>43808</v>
          </cell>
          <cell r="E667">
            <v>16463285</v>
          </cell>
          <cell r="F667">
            <v>2320310</v>
          </cell>
          <cell r="G667">
            <v>45129.000347222223</v>
          </cell>
          <cell r="J667" t="str">
            <v>Do Thi Bich Lieu</v>
          </cell>
          <cell r="M667" t="str">
            <v>No</v>
          </cell>
          <cell r="O667" t="str">
            <v>09/Đã thanh toán 11/2023</v>
          </cell>
        </row>
        <row r="668">
          <cell r="D668">
            <v>43785</v>
          </cell>
          <cell r="E668">
            <v>20396717</v>
          </cell>
          <cell r="F668">
            <v>1835136</v>
          </cell>
          <cell r="G668">
            <v>45129.000347222223</v>
          </cell>
          <cell r="J668" t="str">
            <v>Do Thi Bich Lieu</v>
          </cell>
          <cell r="M668" t="str">
            <v>No</v>
          </cell>
          <cell r="O668" t="str">
            <v>08/Đã thanh toán 24/2023</v>
          </cell>
        </row>
        <row r="669">
          <cell r="D669">
            <v>43778</v>
          </cell>
          <cell r="E669">
            <v>10271464</v>
          </cell>
          <cell r="F669">
            <v>3670272</v>
          </cell>
          <cell r="G669">
            <v>45129.000347222223</v>
          </cell>
          <cell r="J669" t="str">
            <v>Do Thi Bich Lieu</v>
          </cell>
          <cell r="M669" t="str">
            <v>No</v>
          </cell>
          <cell r="O669" t="str">
            <v>08/Đã thanh toán 24/2023</v>
          </cell>
        </row>
        <row r="670">
          <cell r="D670">
            <v>43784</v>
          </cell>
          <cell r="E670">
            <v>16462338</v>
          </cell>
          <cell r="F670">
            <v>2186050</v>
          </cell>
          <cell r="G670">
            <v>45129.000347222223</v>
          </cell>
          <cell r="J670" t="str">
            <v>Do Thi Bich Lieu</v>
          </cell>
          <cell r="M670" t="str">
            <v>No</v>
          </cell>
          <cell r="O670" t="str">
            <v>09/Đã thanh toán 11/2023</v>
          </cell>
        </row>
        <row r="671">
          <cell r="D671">
            <v>43783</v>
          </cell>
          <cell r="E671">
            <v>16462234</v>
          </cell>
          <cell r="F671">
            <v>1586110</v>
          </cell>
          <cell r="G671">
            <v>45129.000347222223</v>
          </cell>
          <cell r="J671" t="str">
            <v>Do Thi Bich Lieu</v>
          </cell>
          <cell r="M671" t="str">
            <v>No</v>
          </cell>
          <cell r="O671" t="str">
            <v>09/Đã thanh toán 11/2023</v>
          </cell>
        </row>
        <row r="672">
          <cell r="D672">
            <v>43781</v>
          </cell>
          <cell r="E672">
            <v>15146030</v>
          </cell>
          <cell r="F672">
            <v>1835136</v>
          </cell>
          <cell r="G672">
            <v>45129.000347222223</v>
          </cell>
          <cell r="J672" t="str">
            <v>Do Thi Bich Lieu</v>
          </cell>
          <cell r="M672" t="str">
            <v>No</v>
          </cell>
          <cell r="O672" t="str">
            <v>08/Đã thanh toán 24/2023</v>
          </cell>
        </row>
        <row r="673">
          <cell r="D673">
            <v>43780</v>
          </cell>
          <cell r="E673">
            <v>15146381</v>
          </cell>
          <cell r="F673">
            <v>1586110</v>
          </cell>
          <cell r="G673">
            <v>45129.000347222223</v>
          </cell>
          <cell r="J673" t="str">
            <v>Do Thi Bich Lieu</v>
          </cell>
          <cell r="M673" t="str">
            <v>No</v>
          </cell>
          <cell r="O673" t="str">
            <v>08/Đã thanh toán 24/2023</v>
          </cell>
        </row>
        <row r="674">
          <cell r="D674">
            <v>43813</v>
          </cell>
          <cell r="E674">
            <v>10269266</v>
          </cell>
          <cell r="F674">
            <v>2186050</v>
          </cell>
          <cell r="G674">
            <v>45129.000347222223</v>
          </cell>
          <cell r="J674" t="str">
            <v>Do Thi Bich Lieu</v>
          </cell>
          <cell r="M674" t="str">
            <v>No</v>
          </cell>
          <cell r="O674" t="str">
            <v>08/Đã thanh toán 24/2023</v>
          </cell>
        </row>
        <row r="675">
          <cell r="D675">
            <v>43788</v>
          </cell>
          <cell r="E675">
            <v>23237262</v>
          </cell>
          <cell r="F675">
            <v>1586110</v>
          </cell>
          <cell r="G675">
            <v>45129.000347222223</v>
          </cell>
          <cell r="J675" t="str">
            <v>Do Thi Bich Lieu</v>
          </cell>
          <cell r="M675" t="str">
            <v>No</v>
          </cell>
          <cell r="O675" t="str">
            <v>09/Đã thanh toán 11/2023</v>
          </cell>
        </row>
        <row r="676">
          <cell r="D676">
            <v>43790</v>
          </cell>
          <cell r="E676">
            <v>24337186</v>
          </cell>
          <cell r="F676">
            <v>1199426</v>
          </cell>
          <cell r="G676">
            <v>45129.000347222223</v>
          </cell>
          <cell r="J676" t="str">
            <v>Do Thi Bich Lieu</v>
          </cell>
          <cell r="M676" t="str">
            <v>No</v>
          </cell>
          <cell r="O676" t="str">
            <v>09/Đã thanh toán 11/2023</v>
          </cell>
        </row>
        <row r="677">
          <cell r="D677">
            <v>43795</v>
          </cell>
          <cell r="E677">
            <v>11228410</v>
          </cell>
          <cell r="F677">
            <v>2186050</v>
          </cell>
          <cell r="G677">
            <v>45129.000347222223</v>
          </cell>
          <cell r="J677" t="str">
            <v>Do Thi Bich Lieu</v>
          </cell>
          <cell r="M677" t="str">
            <v>No</v>
          </cell>
          <cell r="O677" t="str">
            <v>08/Đã thanh toán 24/2023</v>
          </cell>
        </row>
        <row r="678">
          <cell r="D678">
            <v>43812</v>
          </cell>
          <cell r="E678">
            <v>10269546</v>
          </cell>
          <cell r="F678">
            <v>10841213</v>
          </cell>
          <cell r="G678">
            <v>45129.000347222223</v>
          </cell>
          <cell r="J678" t="str">
            <v>Do Thi Bich Lieu</v>
          </cell>
          <cell r="M678" t="str">
            <v>No</v>
          </cell>
          <cell r="O678" t="str">
            <v>08/Đã thanh toán 24/2023</v>
          </cell>
        </row>
        <row r="679">
          <cell r="D679">
            <v>43806</v>
          </cell>
          <cell r="E679">
            <v>20397618</v>
          </cell>
          <cell r="F679">
            <v>2186050</v>
          </cell>
          <cell r="G679">
            <v>45129.000347222223</v>
          </cell>
          <cell r="J679" t="str">
            <v>Do Thi Bich Lieu</v>
          </cell>
          <cell r="M679" t="str">
            <v>No</v>
          </cell>
          <cell r="O679" t="str">
            <v>09/Đã thanh toán 11/2023</v>
          </cell>
        </row>
        <row r="680">
          <cell r="D680">
            <v>43782</v>
          </cell>
          <cell r="E680">
            <v>16462026</v>
          </cell>
          <cell r="F680">
            <v>1835136</v>
          </cell>
          <cell r="G680">
            <v>45129.000347222223</v>
          </cell>
          <cell r="J680" t="str">
            <v>Do Thi Bich Lieu</v>
          </cell>
          <cell r="M680" t="str">
            <v>No</v>
          </cell>
          <cell r="O680" t="str">
            <v>09/Đã thanh toán 11/2023</v>
          </cell>
        </row>
        <row r="681">
          <cell r="D681">
            <v>43814</v>
          </cell>
          <cell r="E681">
            <v>18198556</v>
          </cell>
          <cell r="F681">
            <v>2457038</v>
          </cell>
          <cell r="G681">
            <v>45129.000347222223</v>
          </cell>
          <cell r="J681" t="str">
            <v>Do Thi Bich Lieu</v>
          </cell>
          <cell r="M681" t="str">
            <v>No</v>
          </cell>
          <cell r="O681" t="str">
            <v>09/Đã thanh toán 11/2023</v>
          </cell>
        </row>
        <row r="682">
          <cell r="D682">
            <v>43791</v>
          </cell>
          <cell r="E682">
            <v>25366838</v>
          </cell>
          <cell r="F682">
            <v>1199426</v>
          </cell>
          <cell r="G682">
            <v>45129.000347222223</v>
          </cell>
          <cell r="J682" t="str">
            <v>Do Thi Bich Lieu</v>
          </cell>
          <cell r="M682" t="str">
            <v>No</v>
          </cell>
          <cell r="O682" t="str">
            <v>08/Đã thanh toán 24/2023</v>
          </cell>
        </row>
        <row r="683">
          <cell r="D683">
            <v>43789</v>
          </cell>
          <cell r="E683">
            <v>24337016</v>
          </cell>
          <cell r="F683">
            <v>1835136</v>
          </cell>
          <cell r="G683">
            <v>45129.000347222223</v>
          </cell>
          <cell r="J683" t="str">
            <v>Do Thi Bich Lieu</v>
          </cell>
          <cell r="M683" t="str">
            <v>No</v>
          </cell>
          <cell r="O683" t="str">
            <v>09/Đã thanh toán 11/2023</v>
          </cell>
        </row>
        <row r="684">
          <cell r="D684">
            <v>43787</v>
          </cell>
          <cell r="E684">
            <v>22371083</v>
          </cell>
          <cell r="F684">
            <v>1835136</v>
          </cell>
          <cell r="G684">
            <v>45129.000347222223</v>
          </cell>
          <cell r="J684" t="str">
            <v>Do Thi Bich Lieu</v>
          </cell>
          <cell r="M684" t="str">
            <v>No</v>
          </cell>
          <cell r="O684" t="str">
            <v>08/Đã thanh toán 24/2023</v>
          </cell>
        </row>
        <row r="685">
          <cell r="D685">
            <v>43809</v>
          </cell>
          <cell r="E685">
            <v>15146966</v>
          </cell>
          <cell r="F685">
            <v>2186050</v>
          </cell>
          <cell r="G685">
            <v>45129.000347222223</v>
          </cell>
          <cell r="J685" t="str">
            <v>Do Thi Bich Lieu</v>
          </cell>
          <cell r="M685" t="str">
            <v>No</v>
          </cell>
          <cell r="O685" t="str">
            <v>09/Đã thanh toán 11/2023</v>
          </cell>
        </row>
        <row r="686">
          <cell r="D686">
            <v>43794</v>
          </cell>
          <cell r="E686">
            <v>12187496</v>
          </cell>
          <cell r="F686">
            <v>1083953</v>
          </cell>
          <cell r="G686">
            <v>45129.000347222223</v>
          </cell>
          <cell r="J686" t="str">
            <v>Do Thi Bich Lieu</v>
          </cell>
          <cell r="M686" t="str">
            <v>No</v>
          </cell>
          <cell r="O686" t="str">
            <v>08/Đã thanh toán 24/2023</v>
          </cell>
        </row>
        <row r="687">
          <cell r="D687">
            <v>43796</v>
          </cell>
          <cell r="E687">
            <v>11228681</v>
          </cell>
          <cell r="F687">
            <v>3984962</v>
          </cell>
          <cell r="G687">
            <v>45129.000347222223</v>
          </cell>
          <cell r="J687" t="str">
            <v>Do Thi Bich Lieu</v>
          </cell>
          <cell r="M687" t="str">
            <v>No</v>
          </cell>
          <cell r="O687" t="str">
            <v>08/Đã thanh toán 24/2023</v>
          </cell>
        </row>
        <row r="688">
          <cell r="D688">
            <v>43804</v>
          </cell>
          <cell r="E688">
            <v>22372829</v>
          </cell>
          <cell r="F688">
            <v>550741</v>
          </cell>
          <cell r="G688">
            <v>45129.000347222223</v>
          </cell>
          <cell r="J688" t="str">
            <v>Do Thi Bich Lieu</v>
          </cell>
          <cell r="M688" t="str">
            <v>No</v>
          </cell>
          <cell r="O688" t="str">
            <v>09/Đã thanh toán 11/2023</v>
          </cell>
        </row>
        <row r="689">
          <cell r="D689">
            <v>43792</v>
          </cell>
          <cell r="E689">
            <v>27358471</v>
          </cell>
          <cell r="F689">
            <v>1835136</v>
          </cell>
          <cell r="G689">
            <v>45129.000347222223</v>
          </cell>
          <cell r="J689" t="str">
            <v>Do Thi Bich Lieu</v>
          </cell>
          <cell r="M689" t="str">
            <v>No</v>
          </cell>
          <cell r="O689" t="str">
            <v>08/Đã thanh toán 24/2023</v>
          </cell>
        </row>
        <row r="690">
          <cell r="D690">
            <v>43807</v>
          </cell>
          <cell r="E690">
            <v>17232538</v>
          </cell>
          <cell r="F690">
            <v>8006148</v>
          </cell>
          <cell r="G690">
            <v>45129.000347222223</v>
          </cell>
          <cell r="J690" t="str">
            <v>Do Thi Bich Lieu</v>
          </cell>
          <cell r="M690" t="str">
            <v>No</v>
          </cell>
          <cell r="O690" t="str">
            <v>09/Đã thanh toán 11/2023</v>
          </cell>
        </row>
        <row r="691">
          <cell r="D691">
            <v>43802</v>
          </cell>
          <cell r="E691">
            <v>28359647</v>
          </cell>
          <cell r="F691">
            <v>4971586</v>
          </cell>
          <cell r="G691">
            <v>45129.000347222223</v>
          </cell>
          <cell r="J691" t="str">
            <v>Do Thi Bich Lieu</v>
          </cell>
          <cell r="M691" t="str">
            <v>No</v>
          </cell>
          <cell r="O691" t="str">
            <v>09/Đã thanh toán 11/2023</v>
          </cell>
        </row>
        <row r="692">
          <cell r="D692">
            <v>43779</v>
          </cell>
          <cell r="E692">
            <v>28358443</v>
          </cell>
          <cell r="F692">
            <v>761038</v>
          </cell>
          <cell r="G692">
            <v>45129.000347222223</v>
          </cell>
          <cell r="J692" t="str">
            <v>Do Thi Bich Lieu</v>
          </cell>
          <cell r="M692" t="str">
            <v>No</v>
          </cell>
          <cell r="O692" t="str">
            <v>08/Đã thanh toán 24/2023</v>
          </cell>
        </row>
        <row r="693">
          <cell r="D693">
            <v>43800</v>
          </cell>
          <cell r="E693">
            <v>25367478</v>
          </cell>
          <cell r="F693">
            <v>2186050</v>
          </cell>
          <cell r="G693">
            <v>45129.000347222223</v>
          </cell>
          <cell r="J693" t="str">
            <v>Do Thi Bich Lieu</v>
          </cell>
          <cell r="M693" t="str">
            <v>No</v>
          </cell>
          <cell r="O693" t="str">
            <v>09/Đã thanh toán 11/2023</v>
          </cell>
        </row>
        <row r="694">
          <cell r="D694">
            <v>43797</v>
          </cell>
          <cell r="E694">
            <v>19422675</v>
          </cell>
          <cell r="F694">
            <v>1360676</v>
          </cell>
          <cell r="G694">
            <v>45129.000347222223</v>
          </cell>
          <cell r="J694" t="str">
            <v>Do Thi Bich Lieu</v>
          </cell>
          <cell r="M694" t="str">
            <v>No</v>
          </cell>
          <cell r="O694" t="str">
            <v>08/Đã thanh toán 24/2023</v>
          </cell>
        </row>
        <row r="695">
          <cell r="D695">
            <v>43799</v>
          </cell>
          <cell r="E695">
            <v>27359357</v>
          </cell>
          <cell r="F695">
            <v>1963353</v>
          </cell>
          <cell r="G695">
            <v>45129.000347222223</v>
          </cell>
          <cell r="J695" t="str">
            <v>Do Thi Bich Lieu</v>
          </cell>
          <cell r="M695" t="str">
            <v>No</v>
          </cell>
          <cell r="O695" t="str">
            <v>09/Đã thanh toán 11/2023</v>
          </cell>
        </row>
        <row r="696">
          <cell r="D696">
            <v>43811</v>
          </cell>
          <cell r="E696">
            <v>10273130</v>
          </cell>
          <cell r="F696">
            <v>8041993</v>
          </cell>
          <cell r="G696">
            <v>45129.000347222223</v>
          </cell>
          <cell r="J696" t="str">
            <v>Do Thi Bich Lieu</v>
          </cell>
          <cell r="M696" t="str">
            <v>No</v>
          </cell>
          <cell r="O696" t="str">
            <v>09/Đã thanh toán 11/2023</v>
          </cell>
        </row>
        <row r="697">
          <cell r="D697">
            <v>43793</v>
          </cell>
          <cell r="E697">
            <v>50994666</v>
          </cell>
          <cell r="F697">
            <v>1199426</v>
          </cell>
          <cell r="G697">
            <v>45129.000347222223</v>
          </cell>
          <cell r="J697" t="str">
            <v>Do Thi Bich Lieu</v>
          </cell>
          <cell r="M697" t="str">
            <v>No</v>
          </cell>
          <cell r="O697" t="str">
            <v>08/Đã thanh toán 24/2023</v>
          </cell>
        </row>
        <row r="698">
          <cell r="D698">
            <v>43786</v>
          </cell>
          <cell r="E698">
            <v>20396780</v>
          </cell>
          <cell r="F698">
            <v>1835136</v>
          </cell>
          <cell r="G698">
            <v>45129.000347222223</v>
          </cell>
          <cell r="J698" t="str">
            <v>Do Thi Bich Lieu</v>
          </cell>
          <cell r="M698" t="str">
            <v>No</v>
          </cell>
          <cell r="O698" t="str">
            <v>08/Đã thanh toán 24/2023</v>
          </cell>
        </row>
        <row r="699">
          <cell r="D699">
            <v>43810</v>
          </cell>
          <cell r="E699">
            <v>15147231</v>
          </cell>
          <cell r="F699">
            <v>1199426</v>
          </cell>
          <cell r="G699">
            <v>45129.000347222223</v>
          </cell>
          <cell r="J699" t="str">
            <v>Do Thi Bich Lieu</v>
          </cell>
          <cell r="M699" t="str">
            <v>No</v>
          </cell>
          <cell r="O699" t="str">
            <v>09/Đã thanh toán 11/2023</v>
          </cell>
        </row>
        <row r="700">
          <cell r="D700">
            <v>43801</v>
          </cell>
          <cell r="E700">
            <v>24337755</v>
          </cell>
          <cell r="F700">
            <v>2186050</v>
          </cell>
          <cell r="G700">
            <v>45129.000347222223</v>
          </cell>
          <cell r="J700" t="str">
            <v>Do Thi Bich Lieu</v>
          </cell>
          <cell r="M700" t="str">
            <v>No</v>
          </cell>
          <cell r="O700" t="str">
            <v>09/Đã thanh toán 11/2023</v>
          </cell>
        </row>
        <row r="701">
          <cell r="D701">
            <v>43855</v>
          </cell>
          <cell r="E701">
            <v>25370123</v>
          </cell>
          <cell r="F701">
            <v>1835136</v>
          </cell>
          <cell r="G701">
            <v>45131.000347222223</v>
          </cell>
          <cell r="J701" t="str">
            <v>Do Thi Bich Lieu</v>
          </cell>
          <cell r="M701" t="str">
            <v>No</v>
          </cell>
          <cell r="O701" t="str">
            <v>09/Đã thanh toán 11/2023</v>
          </cell>
        </row>
        <row r="702">
          <cell r="D702">
            <v>43833</v>
          </cell>
          <cell r="E702">
            <v>26415098</v>
          </cell>
          <cell r="F702">
            <v>1482635</v>
          </cell>
          <cell r="G702">
            <v>45131.000347222223</v>
          </cell>
          <cell r="J702" t="str">
            <v>Do Thi Bich Lieu</v>
          </cell>
          <cell r="M702" t="str">
            <v>No</v>
          </cell>
          <cell r="O702" t="str">
            <v>08/Đã thanh toán 10/2023</v>
          </cell>
        </row>
        <row r="703">
          <cell r="D703">
            <v>45280</v>
          </cell>
          <cell r="E703">
            <v>26427010</v>
          </cell>
          <cell r="F703">
            <v>5790917</v>
          </cell>
          <cell r="G703">
            <v>45136.000347222223</v>
          </cell>
          <cell r="J703" t="str">
            <v>Do Thi Bich Lieu</v>
          </cell>
          <cell r="M703" t="str">
            <v>No</v>
          </cell>
          <cell r="O703" t="str">
            <v>08/Đã thanh toán 24/2023</v>
          </cell>
        </row>
        <row r="704">
          <cell r="D704">
            <v>45289</v>
          </cell>
          <cell r="E704">
            <v>15148931</v>
          </cell>
          <cell r="F704">
            <v>4043147</v>
          </cell>
          <cell r="G704">
            <v>45136.000347222223</v>
          </cell>
          <cell r="J704" t="str">
            <v>Do Thi Bich Lieu</v>
          </cell>
          <cell r="M704" t="str">
            <v>No</v>
          </cell>
          <cell r="O704" t="str">
            <v>09/Đã thanh toán 11/2023</v>
          </cell>
        </row>
        <row r="705">
          <cell r="D705">
            <v>45296</v>
          </cell>
          <cell r="E705">
            <v>16465998</v>
          </cell>
          <cell r="F705">
            <v>5358269</v>
          </cell>
          <cell r="G705">
            <v>45136.000347222223</v>
          </cell>
          <cell r="J705" t="str">
            <v>Do Thi Bich Lieu</v>
          </cell>
          <cell r="M705" t="str">
            <v>No</v>
          </cell>
          <cell r="O705" t="str">
            <v>09/Đã thanh toán 11/2023</v>
          </cell>
        </row>
        <row r="706">
          <cell r="D706">
            <v>45294</v>
          </cell>
          <cell r="E706">
            <v>22374430</v>
          </cell>
          <cell r="F706">
            <v>2186050</v>
          </cell>
          <cell r="G706">
            <v>45136.000347222223</v>
          </cell>
          <cell r="J706" t="str">
            <v>Do Thi Bich Lieu</v>
          </cell>
          <cell r="M706" t="str">
            <v>No</v>
          </cell>
          <cell r="O706" t="str">
            <v>09/Đã thanh toán 11/2023</v>
          </cell>
        </row>
        <row r="707">
          <cell r="D707">
            <v>45286</v>
          </cell>
          <cell r="E707">
            <v>19424382</v>
          </cell>
          <cell r="F707">
            <v>1157814</v>
          </cell>
          <cell r="G707">
            <v>45136.000347222223</v>
          </cell>
          <cell r="J707" t="str">
            <v>Do Thi Bich Lieu</v>
          </cell>
          <cell r="M707" t="str">
            <v>No</v>
          </cell>
          <cell r="O707" t="str">
            <v>09/Đã thanh toán 11/2023</v>
          </cell>
        </row>
        <row r="708">
          <cell r="D708">
            <v>45287</v>
          </cell>
          <cell r="E708">
            <v>25370124</v>
          </cell>
          <cell r="F708">
            <v>5958209</v>
          </cell>
          <cell r="G708">
            <v>45136.000347222223</v>
          </cell>
          <cell r="J708" t="str">
            <v>Do Thi Bich Lieu</v>
          </cell>
          <cell r="M708" t="str">
            <v>No</v>
          </cell>
          <cell r="O708" t="str">
            <v>09/Đã thanh toán 11/2023</v>
          </cell>
        </row>
        <row r="709">
          <cell r="D709">
            <v>45278</v>
          </cell>
          <cell r="E709">
            <v>90340222</v>
          </cell>
          <cell r="F709">
            <v>2329312</v>
          </cell>
          <cell r="G709">
            <v>45136.000347222223</v>
          </cell>
          <cell r="J709" t="str">
            <v>Do Thi Bich Lieu</v>
          </cell>
          <cell r="M709" t="str">
            <v>No</v>
          </cell>
          <cell r="O709" t="str">
            <v>08/Đã thanh toán 24/2023</v>
          </cell>
        </row>
        <row r="710">
          <cell r="D710">
            <v>45290</v>
          </cell>
          <cell r="E710">
            <v>28362022</v>
          </cell>
          <cell r="F710">
            <v>706979</v>
          </cell>
          <cell r="G710">
            <v>45136.000347222223</v>
          </cell>
          <cell r="J710" t="str">
            <v>Do Thi Bich Lieu</v>
          </cell>
          <cell r="M710" t="str">
            <v>No</v>
          </cell>
          <cell r="O710" t="str">
            <v>09/Đã thanh toán 11/2023</v>
          </cell>
        </row>
        <row r="711">
          <cell r="D711">
            <v>45291</v>
          </cell>
          <cell r="E711">
            <v>11231757</v>
          </cell>
          <cell r="F711">
            <v>2015677</v>
          </cell>
          <cell r="G711">
            <v>45136.000347222223</v>
          </cell>
          <cell r="J711" t="str">
            <v>Do Thi Bich Lieu</v>
          </cell>
          <cell r="M711" t="str">
            <v>No</v>
          </cell>
          <cell r="O711" t="str">
            <v>09/Đã thanh toán 11/2023</v>
          </cell>
        </row>
        <row r="712">
          <cell r="D712">
            <v>45281</v>
          </cell>
          <cell r="E712">
            <v>14134538</v>
          </cell>
          <cell r="F712">
            <v>108395</v>
          </cell>
          <cell r="G712">
            <v>45136.000347222223</v>
          </cell>
          <cell r="J712" t="str">
            <v>Do Thi Bich Lieu</v>
          </cell>
          <cell r="M712" t="str">
            <v>No</v>
          </cell>
          <cell r="O712" t="str">
            <v>08/Đã thanh toán 24/2023</v>
          </cell>
        </row>
        <row r="713">
          <cell r="D713">
            <v>45275</v>
          </cell>
          <cell r="E713">
            <v>13288688</v>
          </cell>
          <cell r="F713">
            <v>1835136</v>
          </cell>
          <cell r="G713">
            <v>45136.000347222223</v>
          </cell>
          <cell r="J713" t="str">
            <v>Do Thi Bich Lieu</v>
          </cell>
          <cell r="M713" t="str">
            <v>No</v>
          </cell>
          <cell r="O713" t="str">
            <v>08/Đã thanh toán 24/2023</v>
          </cell>
        </row>
        <row r="714">
          <cell r="D714">
            <v>45277</v>
          </cell>
          <cell r="E714">
            <v>14134518</v>
          </cell>
          <cell r="F714">
            <v>1835136</v>
          </cell>
          <cell r="G714">
            <v>45136.000347222223</v>
          </cell>
          <cell r="J714" t="str">
            <v>Do Thi Bich Lieu</v>
          </cell>
          <cell r="M714" t="str">
            <v>No</v>
          </cell>
          <cell r="O714" t="str">
            <v>08/Đã thanh toán 24/2023</v>
          </cell>
        </row>
        <row r="715">
          <cell r="D715">
            <v>45298</v>
          </cell>
          <cell r="E715">
            <v>27362217</v>
          </cell>
          <cell r="F715">
            <v>1064043</v>
          </cell>
          <cell r="G715">
            <v>45136.000347222223</v>
          </cell>
          <cell r="J715" t="str">
            <v>Do Thi Bich Lieu</v>
          </cell>
          <cell r="M715" t="str">
            <v>No</v>
          </cell>
          <cell r="O715" t="str">
            <v>09/Đã thanh toán 11/2023</v>
          </cell>
        </row>
        <row r="716">
          <cell r="D716">
            <v>45363</v>
          </cell>
          <cell r="E716">
            <v>13293506</v>
          </cell>
          <cell r="F716">
            <v>7316120</v>
          </cell>
          <cell r="G716">
            <v>45138.000347222223</v>
          </cell>
          <cell r="J716" t="str">
            <v>Do Thi Bich Lieu</v>
          </cell>
          <cell r="M716" t="str">
            <v>No</v>
          </cell>
          <cell r="O716" t="str">
            <v>09/Đã thanh toán 11/2023</v>
          </cell>
        </row>
        <row r="717">
          <cell r="D717">
            <v>45362</v>
          </cell>
          <cell r="E717">
            <v>13292131</v>
          </cell>
          <cell r="F717">
            <v>2039018</v>
          </cell>
          <cell r="G717">
            <v>45138.000347222223</v>
          </cell>
          <cell r="J717" t="str">
            <v>Do Thi Bich Lieu</v>
          </cell>
          <cell r="M717" t="str">
            <v>No</v>
          </cell>
          <cell r="O717" t="str">
            <v>09/Đã thanh toán 11/2023</v>
          </cell>
        </row>
        <row r="718">
          <cell r="D718">
            <v>45359</v>
          </cell>
          <cell r="E718">
            <v>14137937</v>
          </cell>
          <cell r="F718">
            <v>3058528</v>
          </cell>
          <cell r="G718">
            <v>45138.000347222223</v>
          </cell>
          <cell r="J718" t="str">
            <v>Do Thi Bich Lieu</v>
          </cell>
          <cell r="M718" t="str">
            <v>No</v>
          </cell>
          <cell r="O718" t="str">
            <v>09/Đã thanh toán 11/2023</v>
          </cell>
        </row>
        <row r="719">
          <cell r="D719">
            <v>45364</v>
          </cell>
          <cell r="E719">
            <v>14139723</v>
          </cell>
          <cell r="F719">
            <v>108395</v>
          </cell>
          <cell r="G719">
            <v>45138.000347222223</v>
          </cell>
          <cell r="J719" t="str">
            <v>Do Thi Bich Lieu</v>
          </cell>
          <cell r="M719" t="str">
            <v>No</v>
          </cell>
          <cell r="O719" t="str">
            <v>09/Đã thanh toán 11/2023</v>
          </cell>
        </row>
        <row r="720">
          <cell r="D720">
            <v>45355</v>
          </cell>
          <cell r="E720">
            <v>19426779</v>
          </cell>
          <cell r="F720">
            <v>2186050</v>
          </cell>
          <cell r="G720">
            <v>45138.000347222223</v>
          </cell>
          <cell r="J720" t="str">
            <v>Do Thi Bich Lieu</v>
          </cell>
          <cell r="M720" t="str">
            <v>No</v>
          </cell>
          <cell r="O720" t="str">
            <v>09/Đã thanh toán 11/2023</v>
          </cell>
        </row>
        <row r="721">
          <cell r="D721">
            <v>45356</v>
          </cell>
          <cell r="E721">
            <v>12192466</v>
          </cell>
          <cell r="F721">
            <v>4372099</v>
          </cell>
          <cell r="G721">
            <v>45138.000347222223</v>
          </cell>
          <cell r="J721" t="str">
            <v>Do Thi Bich Lieu</v>
          </cell>
          <cell r="M721" t="str">
            <v>No</v>
          </cell>
          <cell r="O721" t="str">
            <v>09/Đã thanh toán 11/2023</v>
          </cell>
        </row>
        <row r="722">
          <cell r="D722">
            <v>45365</v>
          </cell>
          <cell r="E722">
            <v>14138292</v>
          </cell>
          <cell r="F722">
            <v>943040</v>
          </cell>
          <cell r="G722">
            <v>45138.000347222223</v>
          </cell>
          <cell r="J722" t="str">
            <v>Do Thi Bich Lieu</v>
          </cell>
          <cell r="M722" t="str">
            <v>No</v>
          </cell>
          <cell r="O722" t="str">
            <v>09/Đã thanh toán 11/2023</v>
          </cell>
        </row>
        <row r="723">
          <cell r="D723">
            <v>45354</v>
          </cell>
          <cell r="E723">
            <v>10276681</v>
          </cell>
          <cell r="F723">
            <v>6629764</v>
          </cell>
          <cell r="G723">
            <v>45138.000347222223</v>
          </cell>
          <cell r="J723" t="str">
            <v>Do Thi Bich Lieu</v>
          </cell>
          <cell r="M723" t="str">
            <v>No</v>
          </cell>
          <cell r="O723" t="str">
            <v>09/Đã thanh toán 11/2023</v>
          </cell>
        </row>
        <row r="724">
          <cell r="D724">
            <v>45366</v>
          </cell>
          <cell r="E724">
            <v>90346258</v>
          </cell>
          <cell r="F724">
            <v>1199426</v>
          </cell>
          <cell r="G724">
            <v>45138.000347222223</v>
          </cell>
          <cell r="J724" t="str">
            <v>Do Thi Bich Lieu</v>
          </cell>
          <cell r="M724" t="str">
            <v>No</v>
          </cell>
          <cell r="O724" t="str">
            <v>09/Đã thanh toán 11/2023</v>
          </cell>
        </row>
        <row r="725">
          <cell r="D725">
            <v>45361</v>
          </cell>
          <cell r="E725">
            <v>13290943</v>
          </cell>
          <cell r="F725">
            <v>108395</v>
          </cell>
          <cell r="G725">
            <v>45138.000347222223</v>
          </cell>
          <cell r="J725" t="str">
            <v>Do Thi Bich Lieu</v>
          </cell>
          <cell r="M725" t="str">
            <v>No</v>
          </cell>
          <cell r="O725" t="str">
            <v>09/Đã thanh toán 11/2023</v>
          </cell>
        </row>
        <row r="726">
          <cell r="D726">
            <v>45357</v>
          </cell>
          <cell r="E726">
            <v>14137286</v>
          </cell>
          <cell r="F726">
            <v>3058528</v>
          </cell>
          <cell r="G726">
            <v>45138.000347222223</v>
          </cell>
          <cell r="J726" t="str">
            <v>Do Thi Bich Lieu</v>
          </cell>
          <cell r="M726" t="str">
            <v>No</v>
          </cell>
          <cell r="O726" t="str">
            <v>09/Đã thanh toán 11/2023</v>
          </cell>
        </row>
        <row r="727">
          <cell r="D727">
            <v>45358</v>
          </cell>
          <cell r="E727">
            <v>14138830</v>
          </cell>
          <cell r="F727">
            <v>330444</v>
          </cell>
          <cell r="G727">
            <v>45138.000347222223</v>
          </cell>
          <cell r="J727" t="str">
            <v>Do Thi Bich Lieu</v>
          </cell>
          <cell r="M727" t="str">
            <v>No</v>
          </cell>
          <cell r="O727" t="str">
            <v>09/Đã thanh toán 11/2023</v>
          </cell>
        </row>
        <row r="728">
          <cell r="D728">
            <v>45353</v>
          </cell>
          <cell r="E728">
            <v>18202242</v>
          </cell>
          <cell r="F728">
            <v>3205559</v>
          </cell>
          <cell r="G728">
            <v>45138.000347222223</v>
          </cell>
          <cell r="J728" t="str">
            <v>Do Thi Bich Lieu</v>
          </cell>
          <cell r="M728" t="str">
            <v>No</v>
          </cell>
          <cell r="O728" t="str">
            <v>09/Đã thanh toán 11/2023</v>
          </cell>
        </row>
        <row r="729">
          <cell r="D729">
            <v>46806</v>
          </cell>
          <cell r="E729">
            <v>24342518</v>
          </cell>
          <cell r="F729">
            <v>1619195</v>
          </cell>
          <cell r="G729">
            <v>45143.000347222223</v>
          </cell>
          <cell r="J729" t="str">
            <v>Do Thi Bich Lieu</v>
          </cell>
          <cell r="M729" t="str">
            <v>No</v>
          </cell>
          <cell r="O729" t="str">
            <v>09/Đã thanh toán 25/2023</v>
          </cell>
        </row>
        <row r="730">
          <cell r="D730">
            <v>46803</v>
          </cell>
          <cell r="E730">
            <v>28365320</v>
          </cell>
          <cell r="F730">
            <v>1019509</v>
          </cell>
          <cell r="G730">
            <v>45143.000347222223</v>
          </cell>
          <cell r="J730" t="str">
            <v>Do Thi Bich Lieu</v>
          </cell>
          <cell r="M730" t="str">
            <v>No</v>
          </cell>
          <cell r="O730" t="str">
            <v>09/Đã thanh toán 11/2023</v>
          </cell>
        </row>
        <row r="731">
          <cell r="D731">
            <v>46815</v>
          </cell>
          <cell r="E731">
            <v>18204691</v>
          </cell>
          <cell r="F731">
            <v>1290497</v>
          </cell>
          <cell r="G731">
            <v>45143.000347222223</v>
          </cell>
          <cell r="J731" t="str">
            <v>Do Thi Bich Lieu</v>
          </cell>
          <cell r="M731" t="str">
            <v>No</v>
          </cell>
          <cell r="O731" t="str">
            <v>09/Đã thanh toán 11/2023</v>
          </cell>
        </row>
        <row r="732">
          <cell r="D732">
            <v>46795</v>
          </cell>
          <cell r="E732">
            <v>25371253</v>
          </cell>
          <cell r="F732">
            <v>2186050</v>
          </cell>
          <cell r="G732">
            <v>45143.000347222223</v>
          </cell>
          <cell r="J732" t="str">
            <v>Do Thi Bich Lieu</v>
          </cell>
          <cell r="M732" t="str">
            <v>No</v>
          </cell>
          <cell r="O732" t="str">
            <v>09/Đã thanh toán 11/2023</v>
          </cell>
        </row>
        <row r="733">
          <cell r="D733">
            <v>46797</v>
          </cell>
          <cell r="E733">
            <v>16467757</v>
          </cell>
          <cell r="F733">
            <v>706979</v>
          </cell>
          <cell r="G733">
            <v>45143.000347222223</v>
          </cell>
          <cell r="J733" t="str">
            <v>Do Thi Bich Lieu</v>
          </cell>
          <cell r="M733" t="str">
            <v>No</v>
          </cell>
          <cell r="O733" t="str">
            <v>09/Đã thanh toán 11/2023</v>
          </cell>
        </row>
        <row r="734">
          <cell r="D734">
            <v>46808</v>
          </cell>
          <cell r="E734">
            <v>20402554</v>
          </cell>
          <cell r="F734">
            <v>1019509</v>
          </cell>
          <cell r="G734">
            <v>45143.000347222223</v>
          </cell>
          <cell r="J734" t="str">
            <v>Do Thi Bich Lieu</v>
          </cell>
          <cell r="M734" t="str">
            <v>No</v>
          </cell>
          <cell r="O734" t="str">
            <v>09/Đã thanh toán 11/2023</v>
          </cell>
        </row>
        <row r="735">
          <cell r="D735">
            <v>46811</v>
          </cell>
          <cell r="E735">
            <v>16468536</v>
          </cell>
          <cell r="F735">
            <v>1019509</v>
          </cell>
          <cell r="G735">
            <v>45143.000347222223</v>
          </cell>
          <cell r="J735" t="str">
            <v>Do Thi Bich Lieu</v>
          </cell>
          <cell r="M735" t="str">
            <v>No</v>
          </cell>
          <cell r="O735" t="str">
            <v>09/Đã thanh toán 25/2023</v>
          </cell>
        </row>
        <row r="736">
          <cell r="D736">
            <v>46802</v>
          </cell>
          <cell r="E736">
            <v>19427882</v>
          </cell>
          <cell r="F736">
            <v>270988</v>
          </cell>
          <cell r="G736">
            <v>45143.000347222223</v>
          </cell>
          <cell r="J736" t="str">
            <v>Do Thi Bich Lieu</v>
          </cell>
          <cell r="M736" t="str">
            <v>No</v>
          </cell>
          <cell r="O736" t="str">
            <v>09/Đã thanh toán 11/2023</v>
          </cell>
        </row>
        <row r="737">
          <cell r="D737">
            <v>46794</v>
          </cell>
          <cell r="E737">
            <v>25371407</v>
          </cell>
          <cell r="F737">
            <v>9730368</v>
          </cell>
          <cell r="G737">
            <v>45143.000347222223</v>
          </cell>
          <cell r="J737" t="str">
            <v>Do Thi Bich Lieu</v>
          </cell>
          <cell r="M737" t="str">
            <v>No</v>
          </cell>
          <cell r="O737" t="str">
            <v>09/Đã thanh toán 11/2023</v>
          </cell>
        </row>
        <row r="738">
          <cell r="D738">
            <v>46798</v>
          </cell>
          <cell r="E738">
            <v>16467650</v>
          </cell>
          <cell r="F738">
            <v>2039018</v>
          </cell>
          <cell r="G738">
            <v>45143.000347222223</v>
          </cell>
          <cell r="J738" t="str">
            <v>Do Thi Bich Lieu</v>
          </cell>
          <cell r="M738" t="str">
            <v>No</v>
          </cell>
          <cell r="O738" t="str">
            <v>09/Đã thanh toán 11/2023</v>
          </cell>
        </row>
        <row r="739">
          <cell r="D739">
            <v>46799</v>
          </cell>
          <cell r="E739">
            <v>15151419</v>
          </cell>
          <cell r="F739">
            <v>2039018</v>
          </cell>
          <cell r="G739">
            <v>45143.000347222223</v>
          </cell>
          <cell r="J739" t="str">
            <v>Do Thi Bich Lieu</v>
          </cell>
          <cell r="M739" t="str">
            <v>No</v>
          </cell>
          <cell r="O739" t="str">
            <v>09/Đã thanh toán 11/2023</v>
          </cell>
        </row>
        <row r="740">
          <cell r="D740">
            <v>46800</v>
          </cell>
          <cell r="E740">
            <v>11235012</v>
          </cell>
          <cell r="F740">
            <v>5097546</v>
          </cell>
          <cell r="G740">
            <v>45143.000347222223</v>
          </cell>
          <cell r="J740" t="str">
            <v>Do Thi Bich Lieu</v>
          </cell>
          <cell r="M740" t="str">
            <v>No</v>
          </cell>
          <cell r="O740" t="str">
            <v>09/Đã thanh toán 11/2023</v>
          </cell>
        </row>
        <row r="741">
          <cell r="D741">
            <v>46801</v>
          </cell>
          <cell r="E741">
            <v>19428017</v>
          </cell>
          <cell r="F741">
            <v>1019509</v>
          </cell>
          <cell r="G741">
            <v>45143.000347222223</v>
          </cell>
          <cell r="J741" t="str">
            <v>Do Thi Bich Lieu</v>
          </cell>
          <cell r="M741" t="str">
            <v>No</v>
          </cell>
          <cell r="O741" t="str">
            <v>09/Đã thanh toán 11/2023</v>
          </cell>
        </row>
        <row r="742">
          <cell r="D742">
            <v>46805</v>
          </cell>
          <cell r="E742">
            <v>25373095</v>
          </cell>
          <cell r="F742">
            <v>706979</v>
          </cell>
          <cell r="G742">
            <v>45143.000347222223</v>
          </cell>
          <cell r="J742" t="str">
            <v>Do Thi Bich Lieu</v>
          </cell>
          <cell r="M742" t="str">
            <v>No</v>
          </cell>
          <cell r="O742" t="str">
            <v>09/Đã thanh toán 11/2023</v>
          </cell>
        </row>
        <row r="743">
          <cell r="D743">
            <v>46818</v>
          </cell>
          <cell r="E743">
            <v>12193573</v>
          </cell>
          <cell r="F743">
            <v>1710073</v>
          </cell>
          <cell r="G743">
            <v>45143.000347222223</v>
          </cell>
          <cell r="J743" t="str">
            <v>Do Thi Bich Lieu</v>
          </cell>
          <cell r="M743" t="str">
            <v>No</v>
          </cell>
          <cell r="O743" t="str">
            <v>09/Đã thanh toán 11/2023</v>
          </cell>
        </row>
        <row r="744">
          <cell r="D744">
            <v>46816</v>
          </cell>
          <cell r="E744">
            <v>12193294</v>
          </cell>
          <cell r="F744">
            <v>4078037</v>
          </cell>
          <cell r="G744">
            <v>45143.000347222223</v>
          </cell>
          <cell r="J744" t="str">
            <v>Do Thi Bich Lieu</v>
          </cell>
          <cell r="M744" t="str">
            <v>No</v>
          </cell>
          <cell r="O744" t="str">
            <v>09/Đã thanh toán 11/2023</v>
          </cell>
        </row>
        <row r="745">
          <cell r="D745">
            <v>46796</v>
          </cell>
          <cell r="E745">
            <v>17237219</v>
          </cell>
          <cell r="F745">
            <v>3313954</v>
          </cell>
          <cell r="G745">
            <v>45143.000347222223</v>
          </cell>
          <cell r="J745" t="str">
            <v>Do Thi Bich Lieu</v>
          </cell>
          <cell r="M745" t="str">
            <v>No</v>
          </cell>
          <cell r="O745" t="str">
            <v>09/Đã thanh toán 11/2023</v>
          </cell>
        </row>
        <row r="746">
          <cell r="D746">
            <v>46809</v>
          </cell>
          <cell r="E746">
            <v>17238702</v>
          </cell>
          <cell r="F746">
            <v>1456602</v>
          </cell>
          <cell r="G746">
            <v>45143.000347222223</v>
          </cell>
          <cell r="J746" t="str">
            <v>Do Thi Bich Lieu</v>
          </cell>
          <cell r="M746" t="str">
            <v>No</v>
          </cell>
          <cell r="O746" t="str">
            <v>09/Đã thanh toán 11/2023</v>
          </cell>
        </row>
        <row r="747">
          <cell r="D747">
            <v>46814</v>
          </cell>
          <cell r="E747">
            <v>15152496</v>
          </cell>
          <cell r="F747">
            <v>1890184</v>
          </cell>
          <cell r="G747">
            <v>45143.000347222223</v>
          </cell>
          <cell r="J747" t="str">
            <v>Do Thi Bich Lieu</v>
          </cell>
          <cell r="M747" t="str">
            <v>No</v>
          </cell>
          <cell r="O747" t="str">
            <v>09/Đã thanh toán 11/2023</v>
          </cell>
        </row>
        <row r="748">
          <cell r="D748">
            <v>46804</v>
          </cell>
          <cell r="E748">
            <v>28364869</v>
          </cell>
          <cell r="F748">
            <v>1019509</v>
          </cell>
          <cell r="G748">
            <v>45143.000347222223</v>
          </cell>
          <cell r="J748" t="str">
            <v>Do Thi Bich Lieu</v>
          </cell>
          <cell r="M748" t="str">
            <v>No</v>
          </cell>
          <cell r="O748" t="str">
            <v>09/Đã thanh toán 11/2023</v>
          </cell>
        </row>
        <row r="749">
          <cell r="D749">
            <v>46807</v>
          </cell>
          <cell r="E749">
            <v>20402820</v>
          </cell>
          <cell r="F749">
            <v>1157814</v>
          </cell>
          <cell r="G749">
            <v>45143.000347222223</v>
          </cell>
          <cell r="J749" t="str">
            <v>Do Thi Bich Lieu</v>
          </cell>
          <cell r="M749" t="str">
            <v>No</v>
          </cell>
          <cell r="O749" t="str">
            <v>09/Đã thanh toán 11/2023</v>
          </cell>
        </row>
        <row r="750">
          <cell r="D750">
            <v>48311</v>
          </cell>
          <cell r="E750">
            <v>14139812</v>
          </cell>
          <cell r="F750">
            <v>3058528</v>
          </cell>
          <cell r="G750">
            <v>45150.000347222223</v>
          </cell>
          <cell r="J750" t="str">
            <v>Do Thi Bich Lieu</v>
          </cell>
          <cell r="M750" t="str">
            <v>No</v>
          </cell>
          <cell r="O750" t="str">
            <v>09/Đã thanh toán 11/2023</v>
          </cell>
        </row>
        <row r="751">
          <cell r="D751">
            <v>48307</v>
          </cell>
          <cell r="E751">
            <v>16471313</v>
          </cell>
          <cell r="F751">
            <v>1019509</v>
          </cell>
          <cell r="G751">
            <v>45150.000347222223</v>
          </cell>
          <cell r="J751" t="str">
            <v>Do Thi Bich Lieu</v>
          </cell>
          <cell r="M751" t="str">
            <v>No</v>
          </cell>
          <cell r="O751" t="str">
            <v>09/Đã thanh toán 25/2023</v>
          </cell>
        </row>
        <row r="752">
          <cell r="D752">
            <v>48283</v>
          </cell>
          <cell r="E752">
            <v>29191989</v>
          </cell>
          <cell r="F752">
            <v>1199426</v>
          </cell>
          <cell r="G752">
            <v>45150.000347222223</v>
          </cell>
          <cell r="J752" t="str">
            <v>Do Thi Bich Lieu</v>
          </cell>
          <cell r="M752" t="str">
            <v>No</v>
          </cell>
          <cell r="O752" t="str">
            <v>09/Đã thanh toán 25/2023</v>
          </cell>
        </row>
        <row r="753">
          <cell r="D753">
            <v>48312</v>
          </cell>
          <cell r="E753">
            <v>14141907</v>
          </cell>
          <cell r="F753">
            <v>4078037</v>
          </cell>
          <cell r="G753">
            <v>45150.000347222223</v>
          </cell>
          <cell r="J753" t="str">
            <v>Do Thi Bich Lieu</v>
          </cell>
          <cell r="M753" t="str">
            <v>No</v>
          </cell>
          <cell r="O753" t="str">
            <v>09/Đã thanh toán 11/2023</v>
          </cell>
        </row>
        <row r="754">
          <cell r="D754">
            <v>48281</v>
          </cell>
          <cell r="E754">
            <v>28366090</v>
          </cell>
          <cell r="F754">
            <v>2791904</v>
          </cell>
          <cell r="G754">
            <v>45150.000347222223</v>
          </cell>
          <cell r="J754" t="str">
            <v>Do Thi Bich Lieu</v>
          </cell>
          <cell r="M754" t="str">
            <v>No</v>
          </cell>
          <cell r="O754" t="str">
            <v>09/Đã thanh toán 25/2023</v>
          </cell>
        </row>
        <row r="755">
          <cell r="D755">
            <v>48300</v>
          </cell>
          <cell r="E755">
            <v>25374275</v>
          </cell>
          <cell r="F755">
            <v>1019509</v>
          </cell>
          <cell r="G755">
            <v>45150.000347222223</v>
          </cell>
          <cell r="J755" t="str">
            <v>Do Thi Bich Lieu</v>
          </cell>
          <cell r="M755" t="str">
            <v>No</v>
          </cell>
          <cell r="O755" t="str">
            <v>09/Đã thanh toán 25/2023</v>
          </cell>
        </row>
        <row r="756">
          <cell r="D756">
            <v>48294</v>
          </cell>
          <cell r="E756">
            <v>11238629</v>
          </cell>
          <cell r="F756">
            <v>4372099</v>
          </cell>
          <cell r="G756">
            <v>45150.000347222223</v>
          </cell>
          <cell r="J756" t="str">
            <v>Do Thi Bich Lieu</v>
          </cell>
          <cell r="M756" t="str">
            <v>No</v>
          </cell>
          <cell r="O756" t="str">
            <v>09/Đã thanh toán 25/2023</v>
          </cell>
        </row>
        <row r="757">
          <cell r="D757">
            <v>48308</v>
          </cell>
          <cell r="E757">
            <v>10282279</v>
          </cell>
          <cell r="F757">
            <v>2039018</v>
          </cell>
          <cell r="G757">
            <v>45150.000347222223</v>
          </cell>
          <cell r="J757" t="str">
            <v>Do Thi Bich Lieu</v>
          </cell>
          <cell r="M757" t="str">
            <v>No</v>
          </cell>
          <cell r="O757" t="str">
            <v>09/Đã thanh toán 25/2023</v>
          </cell>
        </row>
        <row r="758">
          <cell r="D758">
            <v>48277</v>
          </cell>
          <cell r="E758">
            <v>16471148</v>
          </cell>
          <cell r="F758">
            <v>2186050</v>
          </cell>
          <cell r="G758">
            <v>45150.000347222223</v>
          </cell>
          <cell r="J758" t="str">
            <v>Do Thi Bich Lieu</v>
          </cell>
          <cell r="M758" t="str">
            <v>No</v>
          </cell>
          <cell r="O758" t="str">
            <v>09/Đã thanh toán 25/2023</v>
          </cell>
        </row>
        <row r="759">
          <cell r="D759">
            <v>48291</v>
          </cell>
          <cell r="E759">
            <v>18206782</v>
          </cell>
          <cell r="F759">
            <v>2448311</v>
          </cell>
          <cell r="G759">
            <v>45150.000347222223</v>
          </cell>
          <cell r="J759" t="str">
            <v>Do Thi Bich Lieu</v>
          </cell>
          <cell r="M759" t="str">
            <v>No</v>
          </cell>
          <cell r="O759" t="str">
            <v>09/Đã thanh toán 25/2023</v>
          </cell>
        </row>
        <row r="760">
          <cell r="D760">
            <v>48290</v>
          </cell>
          <cell r="E760">
            <v>10283597</v>
          </cell>
          <cell r="F760">
            <v>2186050</v>
          </cell>
          <cell r="G760">
            <v>45150.000347222223</v>
          </cell>
          <cell r="J760" t="str">
            <v>Do Thi Bich Lieu</v>
          </cell>
          <cell r="M760" t="str">
            <v>No</v>
          </cell>
          <cell r="O760" t="str">
            <v>09/Đã thanh toán 25/2023</v>
          </cell>
        </row>
        <row r="761">
          <cell r="D761">
            <v>48295</v>
          </cell>
          <cell r="E761">
            <v>19431168</v>
          </cell>
          <cell r="F761">
            <v>2186050</v>
          </cell>
          <cell r="G761">
            <v>45150.000347222223</v>
          </cell>
          <cell r="J761" t="str">
            <v>Do Thi Bich Lieu</v>
          </cell>
          <cell r="M761" t="str">
            <v>No</v>
          </cell>
          <cell r="O761" t="str">
            <v>09/Đã thanh toán 25/2023</v>
          </cell>
        </row>
        <row r="762">
          <cell r="D762">
            <v>48305</v>
          </cell>
          <cell r="E762">
            <v>20404968</v>
          </cell>
          <cell r="F762">
            <v>2367716</v>
          </cell>
          <cell r="G762">
            <v>45150.000347222223</v>
          </cell>
          <cell r="J762" t="str">
            <v>Do Thi Bich Lieu</v>
          </cell>
          <cell r="M762" t="str">
            <v>No</v>
          </cell>
          <cell r="O762" t="str">
            <v>09/Đã thanh toán 25/2023</v>
          </cell>
        </row>
        <row r="763">
          <cell r="D763">
            <v>48297</v>
          </cell>
          <cell r="E763">
            <v>28367402</v>
          </cell>
          <cell r="F763">
            <v>2186050</v>
          </cell>
          <cell r="G763">
            <v>45150.000347222223</v>
          </cell>
          <cell r="J763" t="str">
            <v>Do Thi Bich Lieu</v>
          </cell>
          <cell r="M763" t="str">
            <v>No</v>
          </cell>
          <cell r="O763" t="str">
            <v>09/Đã thanh toán 25/2023</v>
          </cell>
        </row>
        <row r="764">
          <cell r="D764">
            <v>48263</v>
          </cell>
          <cell r="E764">
            <v>10280355</v>
          </cell>
          <cell r="F764">
            <v>4076233</v>
          </cell>
          <cell r="G764">
            <v>45150.000347222223</v>
          </cell>
          <cell r="J764" t="str">
            <v>Do Thi Bich Lieu</v>
          </cell>
          <cell r="M764" t="str">
            <v>No</v>
          </cell>
          <cell r="O764" t="str">
            <v>09/Đã thanh toán 11/2023</v>
          </cell>
        </row>
        <row r="765">
          <cell r="D765">
            <v>48313</v>
          </cell>
          <cell r="E765">
            <v>13298533</v>
          </cell>
          <cell r="F765">
            <v>1019509</v>
          </cell>
          <cell r="G765">
            <v>45150.000347222223</v>
          </cell>
          <cell r="J765" t="str">
            <v>Do Thi Bich Lieu</v>
          </cell>
          <cell r="M765" t="str">
            <v>No</v>
          </cell>
          <cell r="O765" t="str">
            <v>09/Đã thanh toán 11/2023</v>
          </cell>
        </row>
        <row r="766">
          <cell r="D766">
            <v>48314</v>
          </cell>
          <cell r="E766">
            <v>14140895</v>
          </cell>
          <cell r="F766">
            <v>1635266</v>
          </cell>
          <cell r="G766">
            <v>45150.000347222223</v>
          </cell>
          <cell r="J766" t="str">
            <v>Do Thi Bich Lieu</v>
          </cell>
          <cell r="M766" t="str">
            <v>No</v>
          </cell>
          <cell r="O766" t="str">
            <v>09/Đã thanh toán 11/2023</v>
          </cell>
        </row>
        <row r="767">
          <cell r="D767">
            <v>48296</v>
          </cell>
          <cell r="E767">
            <v>12197797</v>
          </cell>
          <cell r="F767">
            <v>4262797</v>
          </cell>
          <cell r="G767">
            <v>45150.000347222223</v>
          </cell>
          <cell r="J767" t="str">
            <v>Do Thi Bich Lieu</v>
          </cell>
          <cell r="M767" t="str">
            <v>No</v>
          </cell>
          <cell r="O767" t="str">
            <v>09/Đã thanh toán 25/2023</v>
          </cell>
        </row>
        <row r="768">
          <cell r="D768">
            <v>48292</v>
          </cell>
          <cell r="E768">
            <v>27367405</v>
          </cell>
          <cell r="F768">
            <v>1019509</v>
          </cell>
          <cell r="G768">
            <v>45150.000347222223</v>
          </cell>
          <cell r="J768" t="str">
            <v>Do Thi Bich Lieu</v>
          </cell>
          <cell r="M768" t="str">
            <v>No</v>
          </cell>
          <cell r="O768" t="str">
            <v>09/Đã thanh toán 25/2023</v>
          </cell>
        </row>
        <row r="769">
          <cell r="D769">
            <v>48288</v>
          </cell>
          <cell r="E769">
            <v>12196327</v>
          </cell>
          <cell r="F769">
            <v>5754942</v>
          </cell>
          <cell r="G769">
            <v>45150.000347222223</v>
          </cell>
          <cell r="J769" t="str">
            <v>Do Thi Bich Lieu</v>
          </cell>
          <cell r="M769" t="str">
            <v>No</v>
          </cell>
          <cell r="O769" t="str">
            <v>09/Đã thanh toán 25/2023</v>
          </cell>
        </row>
        <row r="770">
          <cell r="D770">
            <v>48282</v>
          </cell>
          <cell r="E770">
            <v>17240699</v>
          </cell>
          <cell r="F770">
            <v>1019509</v>
          </cell>
          <cell r="G770">
            <v>45150.000347222223</v>
          </cell>
          <cell r="J770" t="str">
            <v>Do Thi Bich Lieu</v>
          </cell>
          <cell r="M770" t="str">
            <v>No</v>
          </cell>
          <cell r="O770" t="str">
            <v>09/Đã thanh toán 25/2023</v>
          </cell>
        </row>
        <row r="771">
          <cell r="D771">
            <v>48279</v>
          </cell>
          <cell r="E771">
            <v>17241628</v>
          </cell>
          <cell r="F771">
            <v>2039018</v>
          </cell>
          <cell r="G771">
            <v>45150.000347222223</v>
          </cell>
          <cell r="J771" t="str">
            <v>Do Thi Bich Lieu</v>
          </cell>
          <cell r="M771" t="str">
            <v>No</v>
          </cell>
          <cell r="O771" t="str">
            <v>09/Đã thanh toán 25/2023</v>
          </cell>
        </row>
        <row r="772">
          <cell r="D772">
            <v>48261</v>
          </cell>
          <cell r="E772">
            <v>10280070</v>
          </cell>
          <cell r="F772">
            <v>4078037</v>
          </cell>
          <cell r="G772">
            <v>45150.000347222223</v>
          </cell>
          <cell r="J772" t="str">
            <v>Do Thi Bich Lieu</v>
          </cell>
          <cell r="M772" t="str">
            <v>No</v>
          </cell>
          <cell r="O772" t="str">
            <v>09/Đã thanh toán 11/2023</v>
          </cell>
        </row>
        <row r="773">
          <cell r="D773">
            <v>48286</v>
          </cell>
          <cell r="E773">
            <v>12195190</v>
          </cell>
          <cell r="F773">
            <v>1019509</v>
          </cell>
          <cell r="G773">
            <v>45150.000347222223</v>
          </cell>
          <cell r="J773" t="str">
            <v>Do Thi Bich Lieu</v>
          </cell>
          <cell r="M773" t="str">
            <v>No</v>
          </cell>
          <cell r="O773" t="str">
            <v>09/Đã thanh toán 25/2023</v>
          </cell>
        </row>
        <row r="774">
          <cell r="D774">
            <v>48310</v>
          </cell>
          <cell r="E774">
            <v>10284002</v>
          </cell>
          <cell r="F774">
            <v>541976</v>
          </cell>
          <cell r="G774">
            <v>45150.000347222223</v>
          </cell>
          <cell r="J774" t="str">
            <v>Do Thi Bich Lieu</v>
          </cell>
          <cell r="M774" t="str">
            <v>No</v>
          </cell>
          <cell r="O774" t="str">
            <v>09/Đã thanh toán 25/2023</v>
          </cell>
        </row>
        <row r="775">
          <cell r="D775">
            <v>48299</v>
          </cell>
          <cell r="E775">
            <v>25374530</v>
          </cell>
          <cell r="F775">
            <v>4372099</v>
          </cell>
          <cell r="G775">
            <v>45150.000347222223</v>
          </cell>
          <cell r="J775" t="str">
            <v>Do Thi Bich Lieu</v>
          </cell>
          <cell r="M775" t="str">
            <v>No</v>
          </cell>
          <cell r="O775" t="str">
            <v>09/Đã thanh toán 25/2023</v>
          </cell>
        </row>
        <row r="776">
          <cell r="D776">
            <v>48289</v>
          </cell>
          <cell r="E776">
            <v>11237971</v>
          </cell>
          <cell r="F776">
            <v>3399581</v>
          </cell>
          <cell r="G776">
            <v>45150.000347222223</v>
          </cell>
          <cell r="J776" t="str">
            <v>Do Thi Bich Lieu</v>
          </cell>
          <cell r="M776" t="str">
            <v>No</v>
          </cell>
          <cell r="O776" t="str">
            <v>09/Đã thanh toán 25/2023</v>
          </cell>
        </row>
        <row r="777">
          <cell r="D777">
            <v>48262</v>
          </cell>
          <cell r="E777">
            <v>10279105</v>
          </cell>
          <cell r="F777">
            <v>3303245</v>
          </cell>
          <cell r="G777">
            <v>45150.000347222223</v>
          </cell>
          <cell r="J777" t="str">
            <v>Do Thi Bich Lieu</v>
          </cell>
          <cell r="M777" t="str">
            <v>No</v>
          </cell>
          <cell r="O777" t="str">
            <v>09/Đã thanh toán 11/2023</v>
          </cell>
        </row>
        <row r="778">
          <cell r="D778">
            <v>48309</v>
          </cell>
          <cell r="E778">
            <v>10283718</v>
          </cell>
          <cell r="F778">
            <v>4044622</v>
          </cell>
          <cell r="G778">
            <v>45150.000347222223</v>
          </cell>
          <cell r="J778" t="str">
            <v>Do Thi Bich Lieu</v>
          </cell>
          <cell r="M778" t="str">
            <v>No</v>
          </cell>
          <cell r="O778" t="str">
            <v>09/Đã thanh toán 25/2023</v>
          </cell>
        </row>
        <row r="779">
          <cell r="D779">
            <v>48306</v>
          </cell>
          <cell r="E779">
            <v>16471608</v>
          </cell>
          <cell r="F779">
            <v>2586616</v>
          </cell>
          <cell r="G779">
            <v>45150.000347222223</v>
          </cell>
          <cell r="J779" t="str">
            <v>Do Thi Bich Lieu</v>
          </cell>
          <cell r="M779" t="str">
            <v>No</v>
          </cell>
          <cell r="O779" t="str">
            <v>09/Đã thanh toán 25/2023</v>
          </cell>
        </row>
        <row r="780">
          <cell r="D780">
            <v>48298</v>
          </cell>
          <cell r="E780">
            <v>27366967</v>
          </cell>
          <cell r="F780">
            <v>3205559</v>
          </cell>
          <cell r="G780">
            <v>45150.000347222223</v>
          </cell>
          <cell r="J780" t="str">
            <v>Do Thi Bich Lieu</v>
          </cell>
          <cell r="M780" t="str">
            <v>No</v>
          </cell>
          <cell r="O780" t="str">
            <v>09/Đã thanh toán 25/2023</v>
          </cell>
        </row>
        <row r="781">
          <cell r="D781">
            <v>48301</v>
          </cell>
          <cell r="E781">
            <v>20405231</v>
          </cell>
          <cell r="F781">
            <v>2457038</v>
          </cell>
          <cell r="G781">
            <v>45150.000347222223</v>
          </cell>
          <cell r="J781" t="str">
            <v>Do Thi Bich Lieu</v>
          </cell>
          <cell r="M781" t="str">
            <v>No</v>
          </cell>
          <cell r="O781" t="str">
            <v>09/Đã thanh toán 25/2023</v>
          </cell>
        </row>
        <row r="782">
          <cell r="D782">
            <v>49814</v>
          </cell>
          <cell r="E782">
            <v>13298698</v>
          </cell>
          <cell r="F782">
            <v>1058411</v>
          </cell>
          <cell r="G782">
            <v>45157.000347222223</v>
          </cell>
          <cell r="J782" t="str">
            <v>Do Thi Bich Lieu</v>
          </cell>
          <cell r="M782" t="str">
            <v>No</v>
          </cell>
          <cell r="O782" t="str">
            <v>09/Đã thanh toán 25/2023</v>
          </cell>
        </row>
        <row r="783">
          <cell r="D783">
            <v>49796</v>
          </cell>
          <cell r="E783">
            <v>11240756</v>
          </cell>
          <cell r="F783">
            <v>5426244</v>
          </cell>
          <cell r="G783">
            <v>45157.000347222223</v>
          </cell>
          <cell r="J783" t="str">
            <v>Do Thi Bich Lieu</v>
          </cell>
          <cell r="M783" t="str">
            <v>No</v>
          </cell>
          <cell r="O783" t="str">
            <v>09/Đã thanh toán 25/2023</v>
          </cell>
        </row>
        <row r="784">
          <cell r="D784">
            <v>49788</v>
          </cell>
          <cell r="E784">
            <v>16473314</v>
          </cell>
          <cell r="F784">
            <v>2186050</v>
          </cell>
          <cell r="G784">
            <v>45157.000347222223</v>
          </cell>
          <cell r="J784" t="str">
            <v>Do Thi Bich Lieu</v>
          </cell>
          <cell r="M784" t="str">
            <v>No</v>
          </cell>
          <cell r="O784" t="str">
            <v>09/Đã thanh toán 25/2023</v>
          </cell>
        </row>
        <row r="785">
          <cell r="D785">
            <v>49816</v>
          </cell>
          <cell r="E785">
            <v>26434158</v>
          </cell>
          <cell r="F785">
            <v>1348207</v>
          </cell>
          <cell r="G785">
            <v>45157.000347222223</v>
          </cell>
          <cell r="J785" t="str">
            <v>Do Thi Bich Lieu</v>
          </cell>
          <cell r="M785" t="str">
            <v>No</v>
          </cell>
          <cell r="O785" t="str">
            <v>09/Đã thanh toán 25/2023</v>
          </cell>
        </row>
        <row r="786">
          <cell r="D786">
            <v>49799</v>
          </cell>
          <cell r="E786">
            <v>27369310</v>
          </cell>
          <cell r="F786">
            <v>1374605</v>
          </cell>
          <cell r="G786">
            <v>45157.000347222223</v>
          </cell>
          <cell r="J786" t="str">
            <v>Do Thi Bich Lieu</v>
          </cell>
          <cell r="M786" t="str">
            <v>No</v>
          </cell>
          <cell r="O786" t="str">
            <v>09/Đã thanh toán 25/2023</v>
          </cell>
        </row>
        <row r="787">
          <cell r="D787">
            <v>49797</v>
          </cell>
          <cell r="E787">
            <v>11241031</v>
          </cell>
          <cell r="F787">
            <v>706979</v>
          </cell>
          <cell r="G787">
            <v>45157.000347222223</v>
          </cell>
          <cell r="J787" t="str">
            <v>Do Thi Bich Lieu</v>
          </cell>
          <cell r="M787" t="str">
            <v>No</v>
          </cell>
          <cell r="O787" t="str">
            <v>09/Đã thanh toán 25/2023</v>
          </cell>
        </row>
        <row r="788">
          <cell r="D788">
            <v>49785</v>
          </cell>
          <cell r="E788">
            <v>23243867</v>
          </cell>
          <cell r="F788">
            <v>2315628</v>
          </cell>
          <cell r="G788">
            <v>45157.000347222223</v>
          </cell>
          <cell r="J788" t="str">
            <v>Do Thi Bich Lieu</v>
          </cell>
          <cell r="M788" t="str">
            <v>No</v>
          </cell>
          <cell r="O788" t="str">
            <v>09/Đã thanh toán 25/2023</v>
          </cell>
        </row>
        <row r="789">
          <cell r="D789">
            <v>49801</v>
          </cell>
          <cell r="E789">
            <v>24347061</v>
          </cell>
          <cell r="F789">
            <v>1019509</v>
          </cell>
          <cell r="G789">
            <v>45157.000347222223</v>
          </cell>
          <cell r="J789" t="str">
            <v>Do Thi Bich Lieu</v>
          </cell>
          <cell r="M789" t="str">
            <v>No</v>
          </cell>
          <cell r="O789" t="str">
            <v>10/Đã thanh toán 10/2023</v>
          </cell>
        </row>
        <row r="790">
          <cell r="D790">
            <v>49800</v>
          </cell>
          <cell r="E790">
            <v>27369053</v>
          </cell>
          <cell r="F790">
            <v>1348207</v>
          </cell>
          <cell r="G790">
            <v>45157.000347222223</v>
          </cell>
          <cell r="J790" t="str">
            <v>Do Thi Bich Lieu</v>
          </cell>
          <cell r="M790" t="str">
            <v>No</v>
          </cell>
          <cell r="O790" t="str">
            <v>09/Đã thanh toán 25/2023</v>
          </cell>
        </row>
        <row r="791">
          <cell r="D791">
            <v>49787</v>
          </cell>
          <cell r="E791">
            <v>16473211</v>
          </cell>
          <cell r="F791">
            <v>4078037</v>
          </cell>
          <cell r="G791">
            <v>45157.000347222223</v>
          </cell>
          <cell r="J791" t="str">
            <v>Do Thi Bich Lieu</v>
          </cell>
          <cell r="M791" t="str">
            <v>No</v>
          </cell>
          <cell r="O791" t="str">
            <v>09/Đã thanh toán 25/2023</v>
          </cell>
        </row>
        <row r="792">
          <cell r="D792">
            <v>49807</v>
          </cell>
          <cell r="E792">
            <v>20407470</v>
          </cell>
          <cell r="F792">
            <v>1019509</v>
          </cell>
          <cell r="G792">
            <v>45157.000347222223</v>
          </cell>
          <cell r="J792" t="str">
            <v>Do Thi Bich Lieu</v>
          </cell>
          <cell r="M792" t="str">
            <v>No</v>
          </cell>
          <cell r="O792" t="str">
            <v>09/Đã thanh toán 25/2023</v>
          </cell>
        </row>
        <row r="793">
          <cell r="D793">
            <v>49806</v>
          </cell>
          <cell r="E793">
            <v>20407733</v>
          </cell>
          <cell r="F793">
            <v>2186050</v>
          </cell>
          <cell r="G793">
            <v>45157.000347222223</v>
          </cell>
          <cell r="J793" t="str">
            <v>Do Thi Bich Lieu</v>
          </cell>
          <cell r="M793" t="str">
            <v>No</v>
          </cell>
          <cell r="O793" t="str">
            <v>09/Đã thanh toán 25/2023</v>
          </cell>
        </row>
        <row r="794">
          <cell r="D794">
            <v>49808</v>
          </cell>
          <cell r="E794">
            <v>17246248</v>
          </cell>
          <cell r="F794">
            <v>2367716</v>
          </cell>
          <cell r="G794">
            <v>45157.000347222223</v>
          </cell>
          <cell r="J794" t="str">
            <v>Do Thi Bich Lieu</v>
          </cell>
          <cell r="M794" t="str">
            <v>No</v>
          </cell>
          <cell r="O794" t="str">
            <v>09/Đã thanh toán 25/2023</v>
          </cell>
        </row>
        <row r="795">
          <cell r="D795">
            <v>49811</v>
          </cell>
          <cell r="E795">
            <v>10287343</v>
          </cell>
          <cell r="F795">
            <v>1019509</v>
          </cell>
          <cell r="G795">
            <v>45157.000347222223</v>
          </cell>
          <cell r="J795" t="str">
            <v>Do Thi Bich Lieu</v>
          </cell>
          <cell r="M795" t="str">
            <v>No</v>
          </cell>
          <cell r="O795" t="str">
            <v>09/Đã thanh toán 25/2023</v>
          </cell>
        </row>
        <row r="796">
          <cell r="D796">
            <v>49795</v>
          </cell>
          <cell r="E796">
            <v>28368897</v>
          </cell>
          <cell r="F796">
            <v>2022603</v>
          </cell>
          <cell r="G796">
            <v>45157.000347222223</v>
          </cell>
          <cell r="J796" t="str">
            <v>Do Thi Bich Lieu</v>
          </cell>
          <cell r="M796" t="str">
            <v>No</v>
          </cell>
          <cell r="O796" t="str">
            <v>09/Đã thanh toán 25/2023</v>
          </cell>
        </row>
        <row r="797">
          <cell r="D797">
            <v>49794</v>
          </cell>
          <cell r="E797">
            <v>20406552</v>
          </cell>
          <cell r="F797">
            <v>989770</v>
          </cell>
          <cell r="G797">
            <v>45157.000347222223</v>
          </cell>
          <cell r="J797" t="str">
            <v>Do Thi Bich Lieu</v>
          </cell>
          <cell r="M797" t="str">
            <v>No</v>
          </cell>
          <cell r="O797" t="str">
            <v>09/Đã thanh toán 25/2023</v>
          </cell>
        </row>
        <row r="798">
          <cell r="D798">
            <v>49815</v>
          </cell>
          <cell r="E798">
            <v>14143457</v>
          </cell>
          <cell r="F798">
            <v>1437211</v>
          </cell>
          <cell r="G798">
            <v>45157.000347222223</v>
          </cell>
          <cell r="J798" t="str">
            <v>Do Thi Bich Lieu</v>
          </cell>
          <cell r="M798" t="str">
            <v>No</v>
          </cell>
          <cell r="O798" t="str">
            <v>09/Đã thanh toán 25/2023</v>
          </cell>
        </row>
        <row r="799">
          <cell r="D799">
            <v>49810</v>
          </cell>
          <cell r="E799">
            <v>10287626</v>
          </cell>
          <cell r="F799">
            <v>541976</v>
          </cell>
          <cell r="G799">
            <v>45157.000347222223</v>
          </cell>
          <cell r="J799" t="str">
            <v>Do Thi Bich Lieu</v>
          </cell>
          <cell r="M799" t="str">
            <v>No</v>
          </cell>
          <cell r="O799" t="str">
            <v>09/Đã thanh toán 25/2023</v>
          </cell>
        </row>
        <row r="800">
          <cell r="D800">
            <v>49798</v>
          </cell>
          <cell r="E800">
            <v>18209212</v>
          </cell>
          <cell r="F800">
            <v>3534257</v>
          </cell>
          <cell r="G800">
            <v>45157.000347222223</v>
          </cell>
          <cell r="J800" t="str">
            <v>Do Thi Bich Lieu</v>
          </cell>
          <cell r="M800" t="str">
            <v>No</v>
          </cell>
          <cell r="O800" t="str">
            <v>09/Đã thanh toán 25/2023</v>
          </cell>
        </row>
        <row r="801">
          <cell r="D801">
            <v>49783</v>
          </cell>
          <cell r="E801">
            <v>25375969</v>
          </cell>
          <cell r="F801">
            <v>2457038</v>
          </cell>
          <cell r="G801">
            <v>45157.000347222223</v>
          </cell>
          <cell r="J801" t="str">
            <v>Do Thi Bich Lieu</v>
          </cell>
          <cell r="M801" t="str">
            <v>No</v>
          </cell>
          <cell r="O801" t="str">
            <v>09/Đã thanh toán 25/2023</v>
          </cell>
        </row>
        <row r="802">
          <cell r="D802">
            <v>49804</v>
          </cell>
          <cell r="E802">
            <v>22382193</v>
          </cell>
          <cell r="F802">
            <v>1019509</v>
          </cell>
          <cell r="G802">
            <v>45157.000347222223</v>
          </cell>
          <cell r="J802" t="str">
            <v>Do Thi Bich Lieu</v>
          </cell>
          <cell r="M802" t="str">
            <v>No</v>
          </cell>
          <cell r="O802" t="str">
            <v>09/Đã thanh toán 25/2023</v>
          </cell>
        </row>
        <row r="803">
          <cell r="D803">
            <v>49813</v>
          </cell>
          <cell r="E803">
            <v>14142437</v>
          </cell>
          <cell r="F803">
            <v>3058528</v>
          </cell>
          <cell r="G803">
            <v>45157.000347222223</v>
          </cell>
          <cell r="J803" t="str">
            <v>Do Thi Bich Lieu</v>
          </cell>
          <cell r="M803" t="str">
            <v>No</v>
          </cell>
          <cell r="O803" t="str">
            <v>09/Đã thanh toán 11/2023</v>
          </cell>
        </row>
        <row r="804">
          <cell r="D804">
            <v>49805</v>
          </cell>
          <cell r="E804">
            <v>22381717</v>
          </cell>
          <cell r="F804">
            <v>541976</v>
          </cell>
          <cell r="G804">
            <v>45157.000347222223</v>
          </cell>
          <cell r="J804" t="str">
            <v>Do Thi Bich Lieu</v>
          </cell>
          <cell r="M804" t="str">
            <v>No</v>
          </cell>
          <cell r="O804" t="str">
            <v>09/Đã thanh toán 25/2023</v>
          </cell>
        </row>
        <row r="805">
          <cell r="D805">
            <v>49793</v>
          </cell>
          <cell r="E805">
            <v>17244016</v>
          </cell>
          <cell r="F805">
            <v>4225068</v>
          </cell>
          <cell r="G805">
            <v>45157.000347222223</v>
          </cell>
          <cell r="J805" t="str">
            <v>Do Thi Bich Lieu</v>
          </cell>
          <cell r="M805" t="str">
            <v>No</v>
          </cell>
          <cell r="O805" t="str">
            <v>09/Đã thanh toán 25/2023</v>
          </cell>
        </row>
        <row r="806">
          <cell r="D806">
            <v>49790</v>
          </cell>
          <cell r="E806">
            <v>17243665</v>
          </cell>
          <cell r="F806">
            <v>3892861</v>
          </cell>
          <cell r="G806">
            <v>45157.000347222223</v>
          </cell>
          <cell r="J806" t="str">
            <v>Do Thi Bich Lieu</v>
          </cell>
          <cell r="M806" t="str">
            <v>No</v>
          </cell>
          <cell r="O806" t="str">
            <v>09/Đã thanh toán 25/2023</v>
          </cell>
        </row>
        <row r="807">
          <cell r="D807">
            <v>49786</v>
          </cell>
          <cell r="E807">
            <v>15156727</v>
          </cell>
          <cell r="F807">
            <v>1348207</v>
          </cell>
          <cell r="G807">
            <v>45157.000347222223</v>
          </cell>
          <cell r="J807" t="str">
            <v>Do Thi Bich Lieu</v>
          </cell>
          <cell r="M807" t="str">
            <v>No</v>
          </cell>
          <cell r="O807" t="str">
            <v>09/Đã thanh toán 25/2023</v>
          </cell>
        </row>
        <row r="808">
          <cell r="D808">
            <v>49817</v>
          </cell>
          <cell r="E808">
            <v>26434441</v>
          </cell>
          <cell r="F808">
            <v>977967</v>
          </cell>
          <cell r="G808">
            <v>45157.000347222223</v>
          </cell>
          <cell r="J808" t="str">
            <v>Do Thi Bich Lieu</v>
          </cell>
          <cell r="M808" t="str">
            <v>No</v>
          </cell>
          <cell r="O808" t="str">
            <v>09/Đã thanh toán 25/2023</v>
          </cell>
        </row>
        <row r="809">
          <cell r="D809">
            <v>49809</v>
          </cell>
          <cell r="E809">
            <v>15158370</v>
          </cell>
          <cell r="F809">
            <v>3058528</v>
          </cell>
          <cell r="G809">
            <v>45157.000347222223</v>
          </cell>
          <cell r="J809" t="str">
            <v>Do Thi Bich Lieu</v>
          </cell>
          <cell r="M809" t="str">
            <v>No</v>
          </cell>
          <cell r="O809" t="str">
            <v>09/Đã thanh toán 25/2023</v>
          </cell>
        </row>
        <row r="810">
          <cell r="D810">
            <v>49812</v>
          </cell>
          <cell r="E810">
            <v>18210724</v>
          </cell>
          <cell r="F810">
            <v>2310007</v>
          </cell>
          <cell r="G810">
            <v>45157.000347222223</v>
          </cell>
          <cell r="J810" t="str">
            <v>Do Thi Bich Lieu</v>
          </cell>
          <cell r="M810" t="str">
            <v>No</v>
          </cell>
          <cell r="O810" t="str">
            <v>09/Đã thanh toán 25/2023</v>
          </cell>
        </row>
        <row r="811">
          <cell r="D811">
            <v>49803</v>
          </cell>
          <cell r="E811">
            <v>24346689</v>
          </cell>
          <cell r="F811">
            <v>2367716</v>
          </cell>
          <cell r="G811">
            <v>45157.000347222223</v>
          </cell>
          <cell r="J811" t="str">
            <v>Do Thi Bich Lieu</v>
          </cell>
          <cell r="M811" t="str">
            <v>No</v>
          </cell>
          <cell r="O811" t="str">
            <v>10/Đã thanh toán 10/2023</v>
          </cell>
        </row>
        <row r="812">
          <cell r="D812">
            <v>49802</v>
          </cell>
          <cell r="E812">
            <v>24346963</v>
          </cell>
          <cell r="F812">
            <v>2186050</v>
          </cell>
          <cell r="G812">
            <v>45157.000347222223</v>
          </cell>
          <cell r="J812" t="str">
            <v>Do Thi Bich Lieu</v>
          </cell>
          <cell r="M812" t="str">
            <v>No</v>
          </cell>
          <cell r="O812" t="str">
            <v>10/Đã thanh toán 10/2023</v>
          </cell>
        </row>
        <row r="813">
          <cell r="D813">
            <v>51443</v>
          </cell>
          <cell r="E813">
            <v>13003012</v>
          </cell>
          <cell r="F813">
            <v>4824754</v>
          </cell>
          <cell r="G813">
            <v>45164.000347222223</v>
          </cell>
          <cell r="J813" t="str">
            <v>Do Thi Bich Lieu</v>
          </cell>
          <cell r="M813" t="str">
            <v>No</v>
          </cell>
          <cell r="O813" t="str">
            <v>09/Đã thanh toán 25/2023</v>
          </cell>
        </row>
        <row r="814">
          <cell r="D814">
            <v>51441</v>
          </cell>
          <cell r="E814">
            <v>26436814</v>
          </cell>
          <cell r="F814">
            <v>1348207</v>
          </cell>
          <cell r="G814">
            <v>45164.000347222223</v>
          </cell>
          <cell r="J814" t="str">
            <v>Do Thi Bich Lieu</v>
          </cell>
          <cell r="M814" t="str">
            <v>No</v>
          </cell>
          <cell r="O814" t="str">
            <v>09/Đã thanh toán 25/2023</v>
          </cell>
        </row>
        <row r="815">
          <cell r="D815">
            <v>51438</v>
          </cell>
          <cell r="E815">
            <v>28372345</v>
          </cell>
          <cell r="F815">
            <v>1199426</v>
          </cell>
          <cell r="G815">
            <v>45164.000347222223</v>
          </cell>
          <cell r="J815" t="str">
            <v>Do Thi Bich Lieu</v>
          </cell>
          <cell r="M815" t="str">
            <v>No</v>
          </cell>
          <cell r="O815" t="str">
            <v>10/Đã thanh toán 10/2023</v>
          </cell>
        </row>
        <row r="816">
          <cell r="D816">
            <v>51435</v>
          </cell>
          <cell r="E816">
            <v>20410217</v>
          </cell>
          <cell r="F816">
            <v>1199426</v>
          </cell>
          <cell r="G816">
            <v>45164.000347222223</v>
          </cell>
          <cell r="J816" t="str">
            <v>Do Thi Bich Lieu</v>
          </cell>
          <cell r="M816" t="str">
            <v>No</v>
          </cell>
          <cell r="O816" t="str">
            <v>10/Đã thanh toán 10/2023</v>
          </cell>
        </row>
        <row r="817">
          <cell r="D817">
            <v>51428</v>
          </cell>
          <cell r="E817">
            <v>11244144</v>
          </cell>
          <cell r="F817">
            <v>541976</v>
          </cell>
          <cell r="G817">
            <v>45164.000347222223</v>
          </cell>
          <cell r="J817" t="str">
            <v>Do Thi Bich Lieu</v>
          </cell>
          <cell r="M817" t="str">
            <v>No</v>
          </cell>
          <cell r="O817" t="str">
            <v>10/Đã thanh toán 10/2023</v>
          </cell>
        </row>
        <row r="818">
          <cell r="D818">
            <v>51421</v>
          </cell>
          <cell r="E818">
            <v>19434321</v>
          </cell>
          <cell r="F818">
            <v>1019509</v>
          </cell>
          <cell r="G818">
            <v>45164.000347222223</v>
          </cell>
          <cell r="J818" t="str">
            <v>Do Thi Bich Lieu</v>
          </cell>
          <cell r="M818" t="str">
            <v>No</v>
          </cell>
          <cell r="O818" t="str">
            <v>09/Đã thanh toán 25/2023</v>
          </cell>
        </row>
        <row r="819">
          <cell r="D819">
            <v>51422</v>
          </cell>
          <cell r="E819">
            <v>21254261</v>
          </cell>
          <cell r="F819">
            <v>1348207</v>
          </cell>
          <cell r="G819">
            <v>45164.000347222223</v>
          </cell>
          <cell r="J819" t="str">
            <v>Do Thi Bich Lieu</v>
          </cell>
          <cell r="M819" t="str">
            <v>No</v>
          </cell>
          <cell r="O819" t="str">
            <v>10/Đã thanh toán 10/2023</v>
          </cell>
        </row>
        <row r="820">
          <cell r="D820">
            <v>51436</v>
          </cell>
          <cell r="E820">
            <v>22384255</v>
          </cell>
          <cell r="F820">
            <v>3920033</v>
          </cell>
          <cell r="G820">
            <v>45164.000347222223</v>
          </cell>
          <cell r="J820" t="str">
            <v>Do Thi Bich Lieu</v>
          </cell>
          <cell r="M820" t="str">
            <v>No</v>
          </cell>
          <cell r="O820" t="str">
            <v>10/Đã thanh toán 10/2023</v>
          </cell>
        </row>
        <row r="821">
          <cell r="D821">
            <v>51434</v>
          </cell>
          <cell r="E821">
            <v>17249476</v>
          </cell>
          <cell r="F821">
            <v>4946486</v>
          </cell>
          <cell r="G821">
            <v>45164.000347222223</v>
          </cell>
          <cell r="J821" t="str">
            <v>Do Thi Bich Lieu</v>
          </cell>
          <cell r="M821" t="str">
            <v>No</v>
          </cell>
          <cell r="O821" t="str">
            <v>10/Đã thanh toán 10/2023</v>
          </cell>
        </row>
        <row r="822">
          <cell r="D822">
            <v>51424</v>
          </cell>
          <cell r="E822">
            <v>16476100</v>
          </cell>
          <cell r="F822">
            <v>5143651</v>
          </cell>
          <cell r="G822">
            <v>45164.000347222223</v>
          </cell>
          <cell r="J822" t="str">
            <v>Do Thi Bich Lieu</v>
          </cell>
          <cell r="M822" t="str">
            <v>No</v>
          </cell>
          <cell r="O822" t="str">
            <v>10/Đã thanh toán 10/2023</v>
          </cell>
        </row>
        <row r="823">
          <cell r="D823">
            <v>51427</v>
          </cell>
          <cell r="E823">
            <v>19435955</v>
          </cell>
          <cell r="F823">
            <v>1428802</v>
          </cell>
          <cell r="G823">
            <v>45164.000347222223</v>
          </cell>
          <cell r="J823" t="str">
            <v>Do Thi Bich Lieu</v>
          </cell>
          <cell r="M823" t="str">
            <v>No</v>
          </cell>
          <cell r="O823" t="str">
            <v>10/Đã thanh toán 10/2023</v>
          </cell>
        </row>
        <row r="824">
          <cell r="D824">
            <v>51426</v>
          </cell>
          <cell r="E824">
            <v>29195078</v>
          </cell>
          <cell r="F824">
            <v>1157814</v>
          </cell>
          <cell r="G824">
            <v>45164.000347222223</v>
          </cell>
          <cell r="J824" t="str">
            <v>Do Thi Bich Lieu</v>
          </cell>
          <cell r="M824" t="str">
            <v>No</v>
          </cell>
          <cell r="O824" t="str">
            <v>10/Đã thanh toán 10/2023</v>
          </cell>
        </row>
        <row r="825">
          <cell r="D825">
            <v>51429</v>
          </cell>
          <cell r="E825">
            <v>12202739</v>
          </cell>
          <cell r="F825">
            <v>9152492</v>
          </cell>
          <cell r="G825">
            <v>45164.000347222223</v>
          </cell>
          <cell r="J825" t="str">
            <v>Do Thi Bich Lieu</v>
          </cell>
          <cell r="M825" t="str">
            <v>No</v>
          </cell>
          <cell r="O825" t="str">
            <v>10/Đã thanh toán 10/2023</v>
          </cell>
        </row>
        <row r="826">
          <cell r="D826">
            <v>51432</v>
          </cell>
          <cell r="E826">
            <v>16476951</v>
          </cell>
          <cell r="F826">
            <v>2696414</v>
          </cell>
          <cell r="G826">
            <v>45164.000347222223</v>
          </cell>
          <cell r="J826" t="str">
            <v>Do Thi Bich Lieu</v>
          </cell>
          <cell r="M826" t="str">
            <v>No</v>
          </cell>
          <cell r="O826" t="str">
            <v>10/Đã thanh toán 10/2023</v>
          </cell>
        </row>
        <row r="827">
          <cell r="D827">
            <v>51423</v>
          </cell>
          <cell r="E827">
            <v>24348272</v>
          </cell>
          <cell r="F827">
            <v>1348207</v>
          </cell>
          <cell r="G827">
            <v>45164.000347222223</v>
          </cell>
          <cell r="J827" t="str">
            <v>Do Thi Bich Lieu</v>
          </cell>
          <cell r="M827" t="str">
            <v>No</v>
          </cell>
          <cell r="O827" t="str">
            <v>10/Đã thanh toán 10/2023</v>
          </cell>
        </row>
        <row r="828">
          <cell r="D828">
            <v>53196</v>
          </cell>
          <cell r="E828">
            <v>14151030</v>
          </cell>
          <cell r="F828">
            <v>337052</v>
          </cell>
          <cell r="G828">
            <v>45169.000347222223</v>
          </cell>
          <cell r="J828" t="str">
            <v>Do Thi Bich Lieu</v>
          </cell>
          <cell r="M828" t="str">
            <v>No</v>
          </cell>
          <cell r="O828" t="str">
            <v>10/Đã thanh toán 10/2023</v>
          </cell>
        </row>
        <row r="829">
          <cell r="D829">
            <v>53135</v>
          </cell>
          <cell r="E829">
            <v>26439822</v>
          </cell>
          <cell r="F829">
            <v>2398853</v>
          </cell>
          <cell r="G829">
            <v>45169.000347222223</v>
          </cell>
          <cell r="J829" t="str">
            <v>Do Thi Bich Lieu</v>
          </cell>
          <cell r="M829" t="str">
            <v>No</v>
          </cell>
          <cell r="O829" t="str">
            <v>10/Đã thanh toán 10/2023</v>
          </cell>
        </row>
        <row r="830">
          <cell r="D830">
            <v>53129</v>
          </cell>
          <cell r="E830">
            <v>16478944</v>
          </cell>
          <cell r="F830">
            <v>2681644</v>
          </cell>
          <cell r="G830">
            <v>45169.000347222223</v>
          </cell>
          <cell r="J830" t="str">
            <v>Do Thi Bich Lieu</v>
          </cell>
          <cell r="M830" t="str">
            <v>No</v>
          </cell>
          <cell r="O830" t="str">
            <v>10/Đã thanh toán 10/2023</v>
          </cell>
        </row>
        <row r="831">
          <cell r="D831">
            <v>53132</v>
          </cell>
          <cell r="E831">
            <v>12205439</v>
          </cell>
          <cell r="F831">
            <v>2696414</v>
          </cell>
          <cell r="G831">
            <v>45169.000347222223</v>
          </cell>
          <cell r="J831" t="str">
            <v>Do Thi Bich Lieu</v>
          </cell>
          <cell r="M831" t="str">
            <v>No</v>
          </cell>
          <cell r="O831" t="str">
            <v>10/Đã thanh toán 10/2023</v>
          </cell>
        </row>
        <row r="832">
          <cell r="D832">
            <v>53194</v>
          </cell>
          <cell r="E832">
            <v>13010325</v>
          </cell>
          <cell r="F832">
            <v>5820574</v>
          </cell>
          <cell r="G832">
            <v>45169.000347222223</v>
          </cell>
          <cell r="J832" t="str">
            <v>Do Thi Bich Lieu</v>
          </cell>
          <cell r="M832" t="str">
            <v>No</v>
          </cell>
          <cell r="O832" t="str">
            <v>10/Đã thanh toán 10/2023</v>
          </cell>
        </row>
        <row r="833">
          <cell r="D833">
            <v>53198</v>
          </cell>
          <cell r="E833">
            <v>26442203</v>
          </cell>
          <cell r="F833">
            <v>1348207</v>
          </cell>
          <cell r="G833">
            <v>45169.000347222223</v>
          </cell>
          <cell r="J833" t="str">
            <v>Do Thi Bich Lieu</v>
          </cell>
          <cell r="M833" t="str">
            <v>No</v>
          </cell>
          <cell r="O833" t="str">
            <v>10/Đã thanh toán 10/2023</v>
          </cell>
        </row>
        <row r="834">
          <cell r="D834">
            <v>53136</v>
          </cell>
          <cell r="E834">
            <v>14148439</v>
          </cell>
          <cell r="F834">
            <v>674104</v>
          </cell>
          <cell r="G834">
            <v>45169.000347222223</v>
          </cell>
          <cell r="J834" t="str">
            <v>Do Thi Bich Lieu</v>
          </cell>
          <cell r="M834" t="str">
            <v>No</v>
          </cell>
          <cell r="O834" t="str">
            <v>10/Đã thanh toán 10/2023</v>
          </cell>
        </row>
        <row r="835">
          <cell r="D835">
            <v>53139</v>
          </cell>
          <cell r="E835">
            <v>14148714</v>
          </cell>
          <cell r="F835">
            <v>6800172</v>
          </cell>
          <cell r="G835">
            <v>45169.000347222223</v>
          </cell>
          <cell r="J835" t="str">
            <v>Do Thi Bich Lieu</v>
          </cell>
          <cell r="M835" t="str">
            <v>No</v>
          </cell>
          <cell r="O835" t="str">
            <v>10/Đã thanh toán 10/2023</v>
          </cell>
        </row>
        <row r="836">
          <cell r="D836">
            <v>53131</v>
          </cell>
          <cell r="E836">
            <v>12205714</v>
          </cell>
          <cell r="F836">
            <v>12994992</v>
          </cell>
          <cell r="G836">
            <v>45169.000347222223</v>
          </cell>
          <cell r="J836" t="str">
            <v>Do Thi Bich Lieu</v>
          </cell>
          <cell r="M836" t="str">
            <v>No</v>
          </cell>
          <cell r="O836" t="str">
            <v>10/Đã thanh toán 10/2023</v>
          </cell>
        </row>
        <row r="837">
          <cell r="D837">
            <v>53133</v>
          </cell>
          <cell r="E837">
            <v>29196423</v>
          </cell>
          <cell r="F837">
            <v>1199426</v>
          </cell>
          <cell r="G837">
            <v>45169.000347222223</v>
          </cell>
          <cell r="J837" t="str">
            <v>Do Thi Bich Lieu</v>
          </cell>
          <cell r="M837" t="str">
            <v>No</v>
          </cell>
          <cell r="O837" t="str">
            <v>10/Đã thanh toán 10/2023</v>
          </cell>
        </row>
        <row r="838">
          <cell r="D838">
            <v>53127</v>
          </cell>
          <cell r="E838">
            <v>28373587</v>
          </cell>
          <cell r="F838">
            <v>5119459</v>
          </cell>
          <cell r="G838">
            <v>45169.000347222223</v>
          </cell>
          <cell r="J838" t="str">
            <v>Do Thi Bich Lieu</v>
          </cell>
          <cell r="M838" t="str">
            <v>No</v>
          </cell>
          <cell r="O838" t="str">
            <v>10/Đã thanh toán 10/2023</v>
          </cell>
        </row>
        <row r="839">
          <cell r="D839">
            <v>53126</v>
          </cell>
          <cell r="E839">
            <v>10291027</v>
          </cell>
          <cell r="F839">
            <v>4044622</v>
          </cell>
          <cell r="G839">
            <v>45169.000347222223</v>
          </cell>
          <cell r="J839" t="str">
            <v>Do Thi Bich Lieu</v>
          </cell>
          <cell r="M839" t="str">
            <v>No</v>
          </cell>
          <cell r="O839" t="str">
            <v>10/Đã thanh toán 10/2023</v>
          </cell>
        </row>
        <row r="840">
          <cell r="D840">
            <v>53125</v>
          </cell>
          <cell r="E840">
            <v>10291308</v>
          </cell>
          <cell r="F840">
            <v>5339682</v>
          </cell>
          <cell r="G840">
            <v>45169.000347222223</v>
          </cell>
          <cell r="J840" t="str">
            <v>Do Thi Bich Lieu</v>
          </cell>
          <cell r="M840" t="str">
            <v>No</v>
          </cell>
          <cell r="O840" t="str">
            <v>10/Đã thanh toán 10/2023</v>
          </cell>
        </row>
        <row r="841">
          <cell r="D841">
            <v>53134</v>
          </cell>
          <cell r="E841">
            <v>13005411</v>
          </cell>
          <cell r="F841">
            <v>2485312</v>
          </cell>
          <cell r="G841">
            <v>45169.000347222223</v>
          </cell>
          <cell r="J841" t="str">
            <v>Do Thi Bich Lieu</v>
          </cell>
          <cell r="M841" t="str">
            <v>No</v>
          </cell>
          <cell r="O841" t="str">
            <v>09/Đã thanh toán 25/2023</v>
          </cell>
        </row>
        <row r="842">
          <cell r="D842">
            <v>53191</v>
          </cell>
          <cell r="E842">
            <v>90355736</v>
          </cell>
          <cell r="F842">
            <v>1285913</v>
          </cell>
          <cell r="G842">
            <v>45169.000347222223</v>
          </cell>
          <cell r="J842" t="str">
            <v>Do Thi Bich Lieu</v>
          </cell>
          <cell r="M842" t="str">
            <v>No</v>
          </cell>
          <cell r="O842" t="str">
            <v>10/Đã thanh toán 10/2023</v>
          </cell>
        </row>
        <row r="843">
          <cell r="D843">
            <v>53193</v>
          </cell>
          <cell r="E843">
            <v>13010039</v>
          </cell>
          <cell r="F843">
            <v>1348207</v>
          </cell>
          <cell r="G843">
            <v>45169.000347222223</v>
          </cell>
          <cell r="J843" t="str">
            <v>Do Thi Bich Lieu</v>
          </cell>
          <cell r="M843" t="str">
            <v>No</v>
          </cell>
          <cell r="O843" t="str">
            <v>10/Đã thanh toán 10/2023</v>
          </cell>
        </row>
        <row r="844">
          <cell r="D844">
            <v>53197</v>
          </cell>
          <cell r="E844">
            <v>26442481</v>
          </cell>
          <cell r="F844">
            <v>969782</v>
          </cell>
          <cell r="G844">
            <v>45169.000347222223</v>
          </cell>
          <cell r="J844" t="str">
            <v>Do Thi Bich Lieu</v>
          </cell>
          <cell r="M844" t="str">
            <v>No</v>
          </cell>
          <cell r="O844" t="str">
            <v>10/Đã thanh toán 10/2023</v>
          </cell>
        </row>
        <row r="845">
          <cell r="D845">
            <v>53130</v>
          </cell>
          <cell r="E845">
            <v>15162063</v>
          </cell>
          <cell r="F845">
            <v>1413958</v>
          </cell>
          <cell r="G845">
            <v>45169.000347222223</v>
          </cell>
          <cell r="J845" t="str">
            <v>Do Thi Bich Lieu</v>
          </cell>
          <cell r="M845" t="str">
            <v>No</v>
          </cell>
          <cell r="O845" t="str">
            <v>10/Đã thanh toán 10/2023</v>
          </cell>
        </row>
        <row r="846">
          <cell r="D846">
            <v>54719</v>
          </cell>
          <cell r="E846">
            <v>29197682</v>
          </cell>
          <cell r="F846">
            <v>230342</v>
          </cell>
          <cell r="G846">
            <v>45178.000347222223</v>
          </cell>
          <cell r="J846" t="str">
            <v>Do Thi Bich Lieu</v>
          </cell>
          <cell r="M846" t="str">
            <v>No</v>
          </cell>
          <cell r="O846" t="str">
            <v>10/Đã thanh toán 10/2023</v>
          </cell>
        </row>
        <row r="847">
          <cell r="D847">
            <v>54710</v>
          </cell>
          <cell r="E847">
            <v>17252704</v>
          </cell>
          <cell r="F847">
            <v>2977760</v>
          </cell>
          <cell r="G847">
            <v>45178.000347222223</v>
          </cell>
          <cell r="J847" t="str">
            <v>Do Thi Bich Lieu</v>
          </cell>
          <cell r="M847" t="str">
            <v>No</v>
          </cell>
          <cell r="O847" t="str">
            <v>10/Đã thanh toán 10/2023</v>
          </cell>
        </row>
        <row r="848">
          <cell r="D848">
            <v>54707</v>
          </cell>
          <cell r="E848">
            <v>10294398</v>
          </cell>
          <cell r="F848">
            <v>12488990</v>
          </cell>
          <cell r="G848">
            <v>45178.000347222223</v>
          </cell>
          <cell r="J848" t="str">
            <v>Do Thi Bich Lieu</v>
          </cell>
          <cell r="M848" t="str">
            <v>No</v>
          </cell>
          <cell r="O848" t="str">
            <v>10/Đã thanh toán 10/2023</v>
          </cell>
        </row>
        <row r="849">
          <cell r="D849">
            <v>54700</v>
          </cell>
          <cell r="E849">
            <v>11247027</v>
          </cell>
          <cell r="F849">
            <v>1348207</v>
          </cell>
          <cell r="G849">
            <v>45178.000347222223</v>
          </cell>
          <cell r="J849" t="str">
            <v>Do Thi Bich Lieu</v>
          </cell>
          <cell r="M849" t="str">
            <v>No</v>
          </cell>
          <cell r="O849" t="str">
            <v>10/Đã thanh toán 10/2023</v>
          </cell>
        </row>
        <row r="850">
          <cell r="D850">
            <v>54733</v>
          </cell>
          <cell r="E850">
            <v>10298539</v>
          </cell>
          <cell r="F850">
            <v>10286374</v>
          </cell>
          <cell r="G850">
            <v>45178.000347222223</v>
          </cell>
          <cell r="H850">
            <v>45178.000347222223</v>
          </cell>
          <cell r="I850">
            <v>45212.000347222223</v>
          </cell>
          <cell r="J850" t="str">
            <v>Do Thi Bich Lieu</v>
          </cell>
          <cell r="M850" t="str">
            <v>No</v>
          </cell>
          <cell r="O850" t="str">
            <v>Lịch thanh toán: Monthly at 10 &amp; 24</v>
          </cell>
        </row>
        <row r="851">
          <cell r="D851">
            <v>54726</v>
          </cell>
          <cell r="E851">
            <v>17254737</v>
          </cell>
          <cell r="F851">
            <v>2293088</v>
          </cell>
          <cell r="G851">
            <v>45178.000347222223</v>
          </cell>
          <cell r="H851">
            <v>45179.000347222223</v>
          </cell>
          <cell r="I851">
            <v>45213.000347222223</v>
          </cell>
          <cell r="J851" t="str">
            <v>Do Thi Bich Lieu</v>
          </cell>
          <cell r="M851" t="str">
            <v>No</v>
          </cell>
          <cell r="O851" t="str">
            <v>Lịch thanh toán: Monthly at 10 &amp; 24</v>
          </cell>
        </row>
        <row r="852">
          <cell r="D852">
            <v>54722</v>
          </cell>
          <cell r="E852">
            <v>27376838</v>
          </cell>
          <cell r="F852">
            <v>460685</v>
          </cell>
          <cell r="G852">
            <v>45178.000347222223</v>
          </cell>
          <cell r="H852">
            <v>45180.000347222223</v>
          </cell>
          <cell r="I852">
            <v>45214.000347222223</v>
          </cell>
          <cell r="J852" t="str">
            <v>Do Thi Bich Lieu</v>
          </cell>
          <cell r="M852" t="str">
            <v>No</v>
          </cell>
          <cell r="O852" t="str">
            <v>Lịch thanh toán: Monthly at 10 &amp; 24</v>
          </cell>
        </row>
        <row r="853">
          <cell r="D853">
            <v>54708</v>
          </cell>
          <cell r="E853">
            <v>25381510</v>
          </cell>
          <cell r="F853">
            <v>7945819</v>
          </cell>
          <cell r="G853">
            <v>45178.000347222223</v>
          </cell>
          <cell r="J853" t="str">
            <v>Do Thi Bich Lieu</v>
          </cell>
          <cell r="M853" t="str">
            <v>No</v>
          </cell>
          <cell r="O853" t="str">
            <v>10/Đã thanh toán 10/2023</v>
          </cell>
        </row>
        <row r="854">
          <cell r="D854">
            <v>54723</v>
          </cell>
          <cell r="E854">
            <v>25383773</v>
          </cell>
          <cell r="F854">
            <v>1199426</v>
          </cell>
          <cell r="G854">
            <v>45178.000347222223</v>
          </cell>
          <cell r="H854">
            <v>45178.000347222223</v>
          </cell>
          <cell r="I854">
            <v>45212.000347222223</v>
          </cell>
          <cell r="J854" t="str">
            <v>Do Thi Bich Lieu</v>
          </cell>
          <cell r="M854" t="str">
            <v>No</v>
          </cell>
          <cell r="O854" t="str">
            <v>Lịch thanh toán: Monthly at 10 &amp; 24</v>
          </cell>
        </row>
        <row r="855">
          <cell r="D855">
            <v>54729</v>
          </cell>
          <cell r="E855">
            <v>16482905</v>
          </cell>
          <cell r="F855">
            <v>14399462</v>
          </cell>
          <cell r="G855">
            <v>45178.000347222223</v>
          </cell>
          <cell r="H855">
            <v>45181.000347222223</v>
          </cell>
          <cell r="I855">
            <v>45215.000347222223</v>
          </cell>
          <cell r="J855" t="str">
            <v>Do Thi Bich Lieu</v>
          </cell>
          <cell r="M855" t="str">
            <v>No</v>
          </cell>
          <cell r="O855" t="str">
            <v>Lịch thanh toán: Monthly at 10 &amp; 24</v>
          </cell>
        </row>
        <row r="856">
          <cell r="D856">
            <v>54709</v>
          </cell>
          <cell r="E856">
            <v>20412752</v>
          </cell>
          <cell r="F856">
            <v>1291563</v>
          </cell>
          <cell r="G856">
            <v>45178.000347222223</v>
          </cell>
          <cell r="J856" t="str">
            <v>Do Thi Bich Lieu</v>
          </cell>
          <cell r="M856" t="str">
            <v>No</v>
          </cell>
          <cell r="O856" t="str">
            <v>10/Đã thanh toán 10/2023</v>
          </cell>
        </row>
        <row r="857">
          <cell r="D857">
            <v>54699</v>
          </cell>
          <cell r="E857">
            <v>11246876</v>
          </cell>
          <cell r="F857">
            <v>1382054</v>
          </cell>
          <cell r="G857">
            <v>45178.000347222223</v>
          </cell>
          <cell r="J857" t="str">
            <v>Do Thi Bich Lieu</v>
          </cell>
          <cell r="M857" t="str">
            <v>No</v>
          </cell>
          <cell r="O857" t="str">
            <v>10/Đã thanh toán 10/2023</v>
          </cell>
        </row>
        <row r="858">
          <cell r="D858">
            <v>54715</v>
          </cell>
          <cell r="E858">
            <v>15162247</v>
          </cell>
          <cell r="F858">
            <v>4001594</v>
          </cell>
          <cell r="G858">
            <v>45178.000347222223</v>
          </cell>
          <cell r="J858" t="str">
            <v>Do Thi Bich Lieu</v>
          </cell>
          <cell r="M858" t="str">
            <v>No</v>
          </cell>
          <cell r="O858" t="str">
            <v>10/Đã thanh toán 10/2023</v>
          </cell>
        </row>
        <row r="859">
          <cell r="D859">
            <v>54728</v>
          </cell>
          <cell r="E859">
            <v>21257783</v>
          </cell>
          <cell r="F859">
            <v>1157814</v>
          </cell>
          <cell r="G859">
            <v>45178.000347222223</v>
          </cell>
          <cell r="H859">
            <v>45181.000347222223</v>
          </cell>
          <cell r="I859">
            <v>45215.000347222223</v>
          </cell>
          <cell r="J859" t="str">
            <v>Do Thi Bich Lieu</v>
          </cell>
          <cell r="M859" t="str">
            <v>No</v>
          </cell>
          <cell r="O859" t="str">
            <v>Lịch thanh toán: Monthly at 10 &amp; 24</v>
          </cell>
        </row>
        <row r="860">
          <cell r="D860">
            <v>54718</v>
          </cell>
          <cell r="E860">
            <v>10294953</v>
          </cell>
          <cell r="F860">
            <v>460685</v>
          </cell>
          <cell r="G860">
            <v>45178.000347222223</v>
          </cell>
          <cell r="J860" t="str">
            <v>Do Thi Bich Lieu</v>
          </cell>
          <cell r="M860" t="str">
            <v>No</v>
          </cell>
          <cell r="O860" t="str">
            <v>10/Đã thanh toán 10/2023</v>
          </cell>
        </row>
        <row r="861">
          <cell r="D861">
            <v>54712</v>
          </cell>
          <cell r="E861">
            <v>16480046</v>
          </cell>
          <cell r="F861">
            <v>2398853</v>
          </cell>
          <cell r="G861">
            <v>45178.000347222223</v>
          </cell>
          <cell r="J861" t="str">
            <v>Do Thi Bich Lieu</v>
          </cell>
          <cell r="M861" t="str">
            <v>No</v>
          </cell>
          <cell r="O861" t="str">
            <v>10/Đã thanh toán 10/2023</v>
          </cell>
        </row>
        <row r="862">
          <cell r="D862">
            <v>54725</v>
          </cell>
          <cell r="E862">
            <v>23249378</v>
          </cell>
          <cell r="F862">
            <v>2785536</v>
          </cell>
          <cell r="G862">
            <v>45178.000347222223</v>
          </cell>
          <cell r="H862">
            <v>45179.000347222223</v>
          </cell>
          <cell r="I862">
            <v>45213.000347222223</v>
          </cell>
          <cell r="J862" t="str">
            <v>Do Thi Bich Lieu</v>
          </cell>
          <cell r="M862" t="str">
            <v>No</v>
          </cell>
          <cell r="O862" t="str">
            <v>Lịch thanh toán: Monthly at 10 &amp; 24</v>
          </cell>
        </row>
        <row r="863">
          <cell r="D863">
            <v>54713</v>
          </cell>
          <cell r="E863">
            <v>15163263</v>
          </cell>
          <cell r="F863">
            <v>4970678</v>
          </cell>
          <cell r="G863">
            <v>45178.000347222223</v>
          </cell>
          <cell r="J863" t="str">
            <v>Do Thi Bich Lieu</v>
          </cell>
          <cell r="M863" t="str">
            <v>No</v>
          </cell>
          <cell r="O863" t="str">
            <v>10/Đã thanh toán 10/2023</v>
          </cell>
        </row>
        <row r="864">
          <cell r="D864">
            <v>54732</v>
          </cell>
          <cell r="E864">
            <v>10298329</v>
          </cell>
          <cell r="F864">
            <v>460685</v>
          </cell>
          <cell r="G864">
            <v>45178.000347222223</v>
          </cell>
          <cell r="H864">
            <v>45178.000347222223</v>
          </cell>
          <cell r="I864">
            <v>45212.000347222223</v>
          </cell>
          <cell r="J864" t="str">
            <v>Do Thi Bich Lieu</v>
          </cell>
          <cell r="M864" t="str">
            <v>No</v>
          </cell>
          <cell r="O864" t="str">
            <v>Lịch thanh toán: Monthly at 10 &amp; 24</v>
          </cell>
        </row>
        <row r="865">
          <cell r="D865">
            <v>54711</v>
          </cell>
          <cell r="E865">
            <v>17250907</v>
          </cell>
          <cell r="F865">
            <v>4970678</v>
          </cell>
          <cell r="G865">
            <v>45178.000347222223</v>
          </cell>
          <cell r="J865" t="str">
            <v>Do Thi Bich Lieu</v>
          </cell>
          <cell r="M865" t="str">
            <v>No</v>
          </cell>
          <cell r="O865" t="str">
            <v>10/Đã thanh toán 10/2023</v>
          </cell>
        </row>
        <row r="866">
          <cell r="D866">
            <v>56232</v>
          </cell>
          <cell r="E866">
            <v>17258276</v>
          </cell>
          <cell r="F866">
            <v>3555965</v>
          </cell>
          <cell r="G866">
            <v>45185.000347222223</v>
          </cell>
          <cell r="H866">
            <v>45189.000347222223</v>
          </cell>
          <cell r="I866">
            <v>45220.000347222223</v>
          </cell>
          <cell r="J866" t="str">
            <v>Do Thi Bich Lieu</v>
          </cell>
          <cell r="M866" t="str">
            <v>No</v>
          </cell>
          <cell r="O866" t="str">
            <v>Lịch thanh toán: Monthly at 10 &amp; 24</v>
          </cell>
        </row>
        <row r="867">
          <cell r="D867">
            <v>56227</v>
          </cell>
          <cell r="E867">
            <v>12211848</v>
          </cell>
          <cell r="F867">
            <v>7583242</v>
          </cell>
          <cell r="G867">
            <v>45185.000347222223</v>
          </cell>
          <cell r="H867">
            <v>45185.000347222223</v>
          </cell>
          <cell r="I867">
            <v>45217.000347222223</v>
          </cell>
          <cell r="J867" t="str">
            <v>Do Thi Bich Lieu</v>
          </cell>
          <cell r="M867" t="str">
            <v>No</v>
          </cell>
          <cell r="O867" t="str">
            <v>Lịch thanh toán: Monthly at 10 &amp; 24</v>
          </cell>
        </row>
        <row r="868">
          <cell r="D868">
            <v>56224</v>
          </cell>
          <cell r="E868">
            <v>18219239</v>
          </cell>
          <cell r="F868">
            <v>3771252</v>
          </cell>
          <cell r="G868">
            <v>45185.000347222223</v>
          </cell>
          <cell r="H868">
            <v>45185.000347222223</v>
          </cell>
          <cell r="I868">
            <v>45213.000347222223</v>
          </cell>
          <cell r="J868" t="str">
            <v>Do Thi Bich Lieu</v>
          </cell>
          <cell r="M868" t="str">
            <v>No</v>
          </cell>
          <cell r="O868" t="str">
            <v>Lịch thanh toán: Monthly at 10 &amp; 24</v>
          </cell>
        </row>
        <row r="869">
          <cell r="D869">
            <v>56234</v>
          </cell>
          <cell r="E869">
            <v>22391608</v>
          </cell>
          <cell r="F869">
            <v>460685</v>
          </cell>
          <cell r="G869">
            <v>45185.000347222223</v>
          </cell>
          <cell r="H869">
            <v>45185.000347222223</v>
          </cell>
          <cell r="I869">
            <v>45218.000347222223</v>
          </cell>
          <cell r="J869" t="str">
            <v>Do Thi Bich Lieu</v>
          </cell>
          <cell r="M869" t="str">
            <v>No</v>
          </cell>
          <cell r="O869" t="str">
            <v>Lịch thanh toán: Monthly at 10 &amp; 24</v>
          </cell>
        </row>
        <row r="870">
          <cell r="D870">
            <v>56236</v>
          </cell>
          <cell r="E870">
            <v>26445220</v>
          </cell>
          <cell r="F870">
            <v>4684166</v>
          </cell>
          <cell r="G870">
            <v>45185.000347222223</v>
          </cell>
          <cell r="J870" t="str">
            <v>Do Thi Bich Lieu</v>
          </cell>
          <cell r="M870" t="str">
            <v>No</v>
          </cell>
          <cell r="O870" t="str">
            <v>10/Đã thanh toán 10/2023</v>
          </cell>
        </row>
        <row r="871">
          <cell r="D871">
            <v>56238</v>
          </cell>
          <cell r="E871">
            <v>13013953</v>
          </cell>
          <cell r="F871">
            <v>460685</v>
          </cell>
          <cell r="G871">
            <v>45185.000347222223</v>
          </cell>
          <cell r="H871">
            <v>45185.000347222223</v>
          </cell>
          <cell r="I871">
            <v>45210.000347222223</v>
          </cell>
          <cell r="J871" t="str">
            <v>Do Thi Bich Lieu</v>
          </cell>
          <cell r="M871" t="str">
            <v>No</v>
          </cell>
          <cell r="O871" t="str">
            <v>Lịch thanh toán: Monthly at 10 &amp; 24</v>
          </cell>
        </row>
        <row r="872">
          <cell r="D872">
            <v>56229</v>
          </cell>
          <cell r="E872">
            <v>27379391</v>
          </cell>
          <cell r="F872">
            <v>2571826</v>
          </cell>
          <cell r="G872">
            <v>45185.000347222223</v>
          </cell>
          <cell r="H872">
            <v>45186.000347222223</v>
          </cell>
          <cell r="I872">
            <v>45220.000347222223</v>
          </cell>
          <cell r="J872" t="str">
            <v>Do Thi Bich Lieu</v>
          </cell>
          <cell r="M872" t="str">
            <v>No</v>
          </cell>
          <cell r="O872" t="str">
            <v>Lịch thanh toán: Monthly at 10 &amp; 24</v>
          </cell>
        </row>
        <row r="873">
          <cell r="D873">
            <v>56225</v>
          </cell>
          <cell r="E873">
            <v>19443075</v>
          </cell>
          <cell r="F873">
            <v>1199426</v>
          </cell>
          <cell r="G873">
            <v>45185.000347222223</v>
          </cell>
          <cell r="H873">
            <v>45186.000347222223</v>
          </cell>
          <cell r="I873">
            <v>45213.000347222223</v>
          </cell>
          <cell r="J873" t="str">
            <v>Do Thi Bich Lieu</v>
          </cell>
          <cell r="M873" t="str">
            <v>No</v>
          </cell>
          <cell r="O873" t="str">
            <v>Lịch thanh toán: Monthly at 10 &amp; 24</v>
          </cell>
        </row>
        <row r="874">
          <cell r="D874">
            <v>56226</v>
          </cell>
          <cell r="E874">
            <v>19443009</v>
          </cell>
          <cell r="F874">
            <v>184274</v>
          </cell>
          <cell r="G874">
            <v>45185.000347222223</v>
          </cell>
          <cell r="H874">
            <v>45185.000347222223</v>
          </cell>
          <cell r="I874">
            <v>45213.000347222223</v>
          </cell>
          <cell r="J874" t="str">
            <v>Do Thi Bich Lieu</v>
          </cell>
          <cell r="M874" t="str">
            <v>No</v>
          </cell>
          <cell r="O874" t="str">
            <v>Lịch thanh toán: Monthly at 10 &amp; 24</v>
          </cell>
        </row>
        <row r="875">
          <cell r="D875">
            <v>56233</v>
          </cell>
          <cell r="E875">
            <v>16484595</v>
          </cell>
          <cell r="F875">
            <v>5226768</v>
          </cell>
          <cell r="G875">
            <v>45185.000347222223</v>
          </cell>
          <cell r="H875">
            <v>45185.000347222223</v>
          </cell>
          <cell r="I875">
            <v>45219.000347222223</v>
          </cell>
          <cell r="J875" t="str">
            <v>Do Thi Bich Lieu</v>
          </cell>
          <cell r="M875" t="str">
            <v>No</v>
          </cell>
          <cell r="O875" t="str">
            <v>Lịch thanh toán: Monthly at 10 &amp; 24</v>
          </cell>
        </row>
        <row r="876">
          <cell r="D876">
            <v>56228</v>
          </cell>
          <cell r="E876">
            <v>11253643</v>
          </cell>
          <cell r="F876">
            <v>3901738</v>
          </cell>
          <cell r="G876">
            <v>45185.000347222223</v>
          </cell>
          <cell r="H876">
            <v>45185.000347222223</v>
          </cell>
          <cell r="I876">
            <v>45217.000347222223</v>
          </cell>
          <cell r="J876" t="str">
            <v>Do Thi Bich Lieu</v>
          </cell>
          <cell r="M876" t="str">
            <v>No</v>
          </cell>
          <cell r="O876" t="str">
            <v>Lịch thanh toán: Monthly at 10 &amp; 24</v>
          </cell>
        </row>
        <row r="877">
          <cell r="D877">
            <v>56230</v>
          </cell>
          <cell r="E877">
            <v>25386169</v>
          </cell>
          <cell r="F877">
            <v>2571826</v>
          </cell>
          <cell r="G877">
            <v>45185.000347222223</v>
          </cell>
          <cell r="H877">
            <v>45185.000347222223</v>
          </cell>
          <cell r="I877">
            <v>45219.000347222223</v>
          </cell>
          <cell r="J877" t="str">
            <v>Do Thi Bich Lieu</v>
          </cell>
          <cell r="M877" t="str">
            <v>No</v>
          </cell>
          <cell r="O877" t="str">
            <v>Lịch thanh toán: Monthly at 10 &amp; 24</v>
          </cell>
        </row>
        <row r="878">
          <cell r="D878">
            <v>56239</v>
          </cell>
          <cell r="E878">
            <v>14154902</v>
          </cell>
          <cell r="F878">
            <v>5997132</v>
          </cell>
          <cell r="G878">
            <v>45185.000347222223</v>
          </cell>
          <cell r="H878">
            <v>45185.000347222223</v>
          </cell>
          <cell r="I878">
            <v>45212.000347222223</v>
          </cell>
          <cell r="J878" t="str">
            <v>Do Thi Bich Lieu</v>
          </cell>
          <cell r="M878" t="str">
            <v>No</v>
          </cell>
          <cell r="O878" t="str">
            <v>Lịch thanh toán: Monthly at 10 &amp; 24</v>
          </cell>
        </row>
        <row r="879">
          <cell r="D879">
            <v>56231</v>
          </cell>
          <cell r="E879">
            <v>24356194</v>
          </cell>
          <cell r="F879">
            <v>1413958</v>
          </cell>
          <cell r="G879">
            <v>45185.000347222223</v>
          </cell>
          <cell r="H879">
            <v>45189.000347222223</v>
          </cell>
          <cell r="I879">
            <v>45223.000347222223</v>
          </cell>
          <cell r="J879" t="str">
            <v>Do Thi Bich Lieu</v>
          </cell>
          <cell r="M879" t="str">
            <v>No</v>
          </cell>
          <cell r="O879" t="str">
            <v>Lịch thanh toán: Monthly at 10 &amp; 24</v>
          </cell>
        </row>
        <row r="880">
          <cell r="D880">
            <v>56237</v>
          </cell>
          <cell r="E880">
            <v>14153902</v>
          </cell>
          <cell r="F880">
            <v>2795380</v>
          </cell>
          <cell r="G880">
            <v>45185.000347222223</v>
          </cell>
          <cell r="H880">
            <v>45185.000347222223</v>
          </cell>
          <cell r="I880">
            <v>45210.000347222223</v>
          </cell>
          <cell r="J880" t="str">
            <v>Do Thi Bich Lieu</v>
          </cell>
          <cell r="M880" t="str">
            <v>No</v>
          </cell>
          <cell r="O880" t="str">
            <v>Lịch thanh toán: Monthly at 10 &amp; 24</v>
          </cell>
        </row>
        <row r="881">
          <cell r="D881">
            <v>56235</v>
          </cell>
          <cell r="E881">
            <v>90357001</v>
          </cell>
          <cell r="F881">
            <v>1199426</v>
          </cell>
          <cell r="G881">
            <v>45185.000347222223</v>
          </cell>
          <cell r="J881" t="str">
            <v>Do Thi Bich Lieu</v>
          </cell>
          <cell r="M881" t="str">
            <v>No</v>
          </cell>
          <cell r="O881" t="str">
            <v>10/Đã thanh toán 10/2023</v>
          </cell>
        </row>
        <row r="882">
          <cell r="D882">
            <v>57688</v>
          </cell>
          <cell r="E882">
            <v>24358556</v>
          </cell>
          <cell r="F882">
            <v>1199426</v>
          </cell>
          <cell r="G882">
            <v>45192.000347222223</v>
          </cell>
          <cell r="H882">
            <v>45195.000347222223</v>
          </cell>
          <cell r="I882">
            <v>45229.000347222223</v>
          </cell>
          <cell r="J882" t="str">
            <v>Do Thi Bich Lieu</v>
          </cell>
          <cell r="M882" t="str">
            <v>No</v>
          </cell>
          <cell r="O882" t="str">
            <v>Lịch thanh toán: Monthly at 10 &amp; 24</v>
          </cell>
        </row>
        <row r="883">
          <cell r="D883">
            <v>57690</v>
          </cell>
          <cell r="E883">
            <v>15171324</v>
          </cell>
          <cell r="F883">
            <v>1157814</v>
          </cell>
          <cell r="G883">
            <v>45192.000347222223</v>
          </cell>
          <cell r="H883">
            <v>45196.000347222223</v>
          </cell>
          <cell r="I883">
            <v>45226.000347222223</v>
          </cell>
          <cell r="J883" t="str">
            <v>Do Thi Bich Lieu</v>
          </cell>
          <cell r="M883" t="str">
            <v>No</v>
          </cell>
          <cell r="O883" t="str">
            <v>Lịch thanh toán: Monthly at 10 &amp; 24</v>
          </cell>
        </row>
        <row r="884">
          <cell r="D884">
            <v>57684</v>
          </cell>
          <cell r="E884">
            <v>16487470</v>
          </cell>
          <cell r="F884">
            <v>2315628</v>
          </cell>
          <cell r="G884">
            <v>45192.000347222223</v>
          </cell>
          <cell r="H884">
            <v>45192.000347222223</v>
          </cell>
          <cell r="I884">
            <v>45226.000347222223</v>
          </cell>
          <cell r="J884" t="str">
            <v>Do Thi Bich Lieu</v>
          </cell>
          <cell r="M884" t="str">
            <v>No</v>
          </cell>
          <cell r="O884" t="str">
            <v>Lịch thanh toán: Monthly at 10 &amp; 24</v>
          </cell>
        </row>
        <row r="885">
          <cell r="D885">
            <v>57687</v>
          </cell>
          <cell r="E885">
            <v>25388611</v>
          </cell>
          <cell r="F885">
            <v>1199426</v>
          </cell>
          <cell r="G885">
            <v>45192.000347222223</v>
          </cell>
          <cell r="H885">
            <v>45192.000347222223</v>
          </cell>
          <cell r="I885">
            <v>45226.000347222223</v>
          </cell>
          <cell r="J885" t="str">
            <v>Do Thi Bich Lieu</v>
          </cell>
          <cell r="M885" t="str">
            <v>No</v>
          </cell>
          <cell r="O885" t="str">
            <v>Lịch thanh toán: Monthly at 10 &amp; 24</v>
          </cell>
        </row>
        <row r="886">
          <cell r="D886">
            <v>57679</v>
          </cell>
          <cell r="E886">
            <v>10301931</v>
          </cell>
          <cell r="F886">
            <v>460685</v>
          </cell>
          <cell r="G886">
            <v>45192.000347222223</v>
          </cell>
          <cell r="H886">
            <v>45192.000347222223</v>
          </cell>
          <cell r="I886">
            <v>45219.000347222223</v>
          </cell>
          <cell r="J886" t="str">
            <v>Do Thi Bich Lieu</v>
          </cell>
          <cell r="M886" t="str">
            <v>No</v>
          </cell>
          <cell r="O886" t="str">
            <v>Lịch thanh toán: Monthly at 10 &amp; 24</v>
          </cell>
        </row>
        <row r="887">
          <cell r="D887">
            <v>57683</v>
          </cell>
          <cell r="E887">
            <v>25387590</v>
          </cell>
          <cell r="F887">
            <v>6729761</v>
          </cell>
          <cell r="G887">
            <v>45192.000347222223</v>
          </cell>
          <cell r="H887">
            <v>45192.000347222223</v>
          </cell>
          <cell r="I887">
            <v>45224.000347222223</v>
          </cell>
          <cell r="J887" t="str">
            <v>Do Thi Bich Lieu</v>
          </cell>
          <cell r="M887" t="str">
            <v>No</v>
          </cell>
          <cell r="O887" t="str">
            <v>Lịch thanh toán: Monthly at 10 &amp; 24</v>
          </cell>
        </row>
        <row r="888">
          <cell r="D888">
            <v>57695</v>
          </cell>
          <cell r="E888">
            <v>14157569</v>
          </cell>
          <cell r="F888">
            <v>3690416</v>
          </cell>
          <cell r="G888">
            <v>45192.000347222223</v>
          </cell>
          <cell r="H888">
            <v>45192.000347222223</v>
          </cell>
          <cell r="I888">
            <v>45218.000347222223</v>
          </cell>
          <cell r="J888" t="str">
            <v>Do Thi Bich Lieu</v>
          </cell>
          <cell r="M888" t="str">
            <v>No</v>
          </cell>
          <cell r="O888" t="str">
            <v>Lịch thanh toán: Monthly at 10 &amp; 24</v>
          </cell>
        </row>
        <row r="889">
          <cell r="D889">
            <v>57696</v>
          </cell>
          <cell r="E889">
            <v>90359764</v>
          </cell>
          <cell r="F889">
            <v>793055</v>
          </cell>
          <cell r="G889">
            <v>45192.000347222223</v>
          </cell>
          <cell r="H889">
            <v>45192.000347222223</v>
          </cell>
          <cell r="I889">
            <v>45219.000347222223</v>
          </cell>
          <cell r="J889" t="str">
            <v>Do Thi Bich Lieu</v>
          </cell>
          <cell r="M889" t="str">
            <v>No</v>
          </cell>
          <cell r="O889" t="str">
            <v>Lịch thanh toán: Monthly at 10 &amp; 24</v>
          </cell>
        </row>
        <row r="890">
          <cell r="D890">
            <v>57694</v>
          </cell>
          <cell r="E890">
            <v>26447958</v>
          </cell>
          <cell r="F890">
            <v>1586110</v>
          </cell>
          <cell r="G890">
            <v>45192.000347222223</v>
          </cell>
          <cell r="H890">
            <v>45192.000347222223</v>
          </cell>
          <cell r="I890">
            <v>45218.000347222223</v>
          </cell>
          <cell r="J890" t="str">
            <v>Do Thi Bich Lieu</v>
          </cell>
          <cell r="M890" t="str">
            <v>No</v>
          </cell>
          <cell r="O890" t="str">
            <v>Lịch thanh toán: Monthly at 10 &amp; 24</v>
          </cell>
        </row>
        <row r="891">
          <cell r="D891">
            <v>57692</v>
          </cell>
          <cell r="E891">
            <v>10305878</v>
          </cell>
          <cell r="F891">
            <v>7886700</v>
          </cell>
          <cell r="G891">
            <v>45192.000347222223</v>
          </cell>
          <cell r="H891">
            <v>45192.000347222223</v>
          </cell>
          <cell r="I891">
            <v>45226.000347222223</v>
          </cell>
          <cell r="J891" t="str">
            <v>Do Thi Bich Lieu</v>
          </cell>
          <cell r="M891" t="str">
            <v>No</v>
          </cell>
          <cell r="O891" t="str">
            <v>Lịch thanh toán: Monthly at 10 &amp; 24</v>
          </cell>
        </row>
        <row r="892">
          <cell r="D892">
            <v>57682</v>
          </cell>
          <cell r="E892">
            <v>17260250</v>
          </cell>
          <cell r="F892">
            <v>5705588</v>
          </cell>
          <cell r="G892">
            <v>45192.000347222223</v>
          </cell>
          <cell r="H892">
            <v>45192.000347222223</v>
          </cell>
          <cell r="I892">
            <v>45224.000347222223</v>
          </cell>
          <cell r="J892" t="str">
            <v>Do Thi Bich Lieu</v>
          </cell>
          <cell r="M892" t="str">
            <v>No</v>
          </cell>
          <cell r="O892" t="str">
            <v>Lịch thanh toán: Monthly at 10 &amp; 24</v>
          </cell>
        </row>
        <row r="893">
          <cell r="D893">
            <v>57693</v>
          </cell>
          <cell r="E893">
            <v>13017096</v>
          </cell>
          <cell r="F893">
            <v>1778333</v>
          </cell>
          <cell r="G893">
            <v>45192.000347222223</v>
          </cell>
          <cell r="H893">
            <v>45192.000347222223</v>
          </cell>
          <cell r="I893">
            <v>45216.000347222223</v>
          </cell>
          <cell r="J893" t="str">
            <v>Do Thi Bich Lieu</v>
          </cell>
          <cell r="M893" t="str">
            <v>No</v>
          </cell>
          <cell r="O893" t="str">
            <v>Lịch thanh toán: Monthly at 10 &amp; 24</v>
          </cell>
        </row>
        <row r="894">
          <cell r="D894">
            <v>57680</v>
          </cell>
          <cell r="E894">
            <v>50997861</v>
          </cell>
          <cell r="F894">
            <v>1199426</v>
          </cell>
          <cell r="G894">
            <v>45192.000347222223</v>
          </cell>
          <cell r="H894">
            <v>45192.000347222223</v>
          </cell>
          <cell r="I894">
            <v>45219.000347222223</v>
          </cell>
          <cell r="J894" t="str">
            <v>Do Thi Bich Lieu</v>
          </cell>
          <cell r="M894" t="str">
            <v>No</v>
          </cell>
          <cell r="O894" t="str">
            <v>Lịch thanh toán: Monthly at 10 &amp; 24</v>
          </cell>
        </row>
        <row r="895">
          <cell r="D895">
            <v>57686</v>
          </cell>
          <cell r="E895">
            <v>28382615</v>
          </cell>
          <cell r="F895">
            <v>10286374</v>
          </cell>
          <cell r="G895">
            <v>45192.000347222223</v>
          </cell>
          <cell r="H895">
            <v>45193.000347222223</v>
          </cell>
          <cell r="I895">
            <v>45227.000347222223</v>
          </cell>
          <cell r="J895" t="str">
            <v>Do Thi Bich Lieu</v>
          </cell>
          <cell r="M895" t="str">
            <v>No</v>
          </cell>
          <cell r="O895" t="str">
            <v>Lịch thanh toán: Monthly at 10 &amp; 24</v>
          </cell>
        </row>
        <row r="896">
          <cell r="D896">
            <v>57689</v>
          </cell>
          <cell r="E896">
            <v>17261362</v>
          </cell>
          <cell r="F896">
            <v>3771252</v>
          </cell>
          <cell r="G896">
            <v>45192.000347222223</v>
          </cell>
          <cell r="H896">
            <v>45193.000347222223</v>
          </cell>
          <cell r="I896">
            <v>45227.000347222223</v>
          </cell>
          <cell r="J896" t="str">
            <v>Do Thi Bich Lieu</v>
          </cell>
          <cell r="M896" t="str">
            <v>No</v>
          </cell>
          <cell r="O896" t="str">
            <v>Lịch thanh toán: Monthly at 10 &amp; 24</v>
          </cell>
        </row>
        <row r="897">
          <cell r="D897">
            <v>57691</v>
          </cell>
          <cell r="E897">
            <v>10305669</v>
          </cell>
          <cell r="F897">
            <v>921370</v>
          </cell>
          <cell r="G897">
            <v>45192.000347222223</v>
          </cell>
          <cell r="H897">
            <v>45192.000347222223</v>
          </cell>
          <cell r="I897">
            <v>45226.000347222223</v>
          </cell>
          <cell r="J897" t="str">
            <v>Do Thi Bich Lieu</v>
          </cell>
          <cell r="M897" t="str">
            <v>No</v>
          </cell>
          <cell r="O897" t="str">
            <v>Lịch thanh toán: Monthly at 10 &amp; 24</v>
          </cell>
        </row>
        <row r="898">
          <cell r="D898">
            <v>57678</v>
          </cell>
          <cell r="E898">
            <v>10302142</v>
          </cell>
          <cell r="F898">
            <v>3172219</v>
          </cell>
          <cell r="G898">
            <v>45192.000347222223</v>
          </cell>
          <cell r="H898">
            <v>45192.000347222223</v>
          </cell>
          <cell r="I898">
            <v>45219.000347222223</v>
          </cell>
          <cell r="J898" t="str">
            <v>Do Thi Bich Lieu</v>
          </cell>
          <cell r="M898" t="str">
            <v>No</v>
          </cell>
          <cell r="O898" t="str">
            <v>Lịch thanh toán: Monthly at 10 &amp; 24</v>
          </cell>
        </row>
        <row r="899">
          <cell r="D899">
            <v>57685</v>
          </cell>
          <cell r="E899">
            <v>50998171</v>
          </cell>
          <cell r="F899">
            <v>1199426</v>
          </cell>
          <cell r="G899">
            <v>45192.000347222223</v>
          </cell>
          <cell r="H899">
            <v>45192.000347222223</v>
          </cell>
          <cell r="I899">
            <v>45225.000347222223</v>
          </cell>
          <cell r="J899" t="str">
            <v>Do Thi Bich Lieu</v>
          </cell>
          <cell r="M899" t="str">
            <v>No</v>
          </cell>
          <cell r="O899" t="str">
            <v>Lịch thanh toán: Monthly at 10 &amp; 24</v>
          </cell>
        </row>
        <row r="900">
          <cell r="D900">
            <v>57681</v>
          </cell>
          <cell r="E900">
            <v>15170334</v>
          </cell>
          <cell r="F900">
            <v>1586110</v>
          </cell>
          <cell r="G900">
            <v>45192.000347222223</v>
          </cell>
          <cell r="H900">
            <v>45192.000347222223</v>
          </cell>
          <cell r="I900">
            <v>45223.000347222223</v>
          </cell>
          <cell r="J900" t="str">
            <v>Do Thi Bich Lieu</v>
          </cell>
          <cell r="M900" t="str">
            <v>No</v>
          </cell>
          <cell r="O900" t="str">
            <v>Lịch thanh toán: Monthly at 10 &amp; 24</v>
          </cell>
        </row>
        <row r="901">
          <cell r="D901">
            <v>59192</v>
          </cell>
          <cell r="E901">
            <v>22396940</v>
          </cell>
          <cell r="F901">
            <v>1199426</v>
          </cell>
          <cell r="G901">
            <v>45199.000347222223</v>
          </cell>
          <cell r="H901">
            <v>45199.000347222223</v>
          </cell>
          <cell r="I901">
            <v>45233.000347222223</v>
          </cell>
          <cell r="J901" t="str">
            <v>Do Thi Bich Lieu</v>
          </cell>
          <cell r="M901" t="str">
            <v>No</v>
          </cell>
          <cell r="O901" t="str">
            <v>Lịch thanh toán: Monthly at 10 &amp; 24</v>
          </cell>
        </row>
        <row r="902">
          <cell r="D902">
            <v>59190</v>
          </cell>
          <cell r="E902">
            <v>20422839</v>
          </cell>
          <cell r="F902">
            <v>3771252</v>
          </cell>
          <cell r="G902">
            <v>45199.000347222223</v>
          </cell>
          <cell r="H902">
            <v>45200.000347222223</v>
          </cell>
          <cell r="I902">
            <v>45234.000347222223</v>
          </cell>
          <cell r="J902" t="str">
            <v>Do Thi Bich Lieu</v>
          </cell>
          <cell r="M902" t="str">
            <v>No</v>
          </cell>
          <cell r="O902" t="str">
            <v>Lịch thanh toán: Monthly at 10 &amp; 24</v>
          </cell>
        </row>
        <row r="903">
          <cell r="D903">
            <v>59178</v>
          </cell>
          <cell r="E903">
            <v>25390042</v>
          </cell>
          <cell r="F903">
            <v>5143651</v>
          </cell>
          <cell r="G903">
            <v>45199.000347222223</v>
          </cell>
          <cell r="H903">
            <v>45199.000347222223</v>
          </cell>
          <cell r="I903">
            <v>45231.000347222223</v>
          </cell>
          <cell r="J903" t="str">
            <v>Do Thi Bich Lieu</v>
          </cell>
          <cell r="M903" t="str">
            <v>No</v>
          </cell>
          <cell r="O903" t="str">
            <v>Lịch thanh toán: Monthly at 10 &amp; 24</v>
          </cell>
        </row>
        <row r="904">
          <cell r="D904">
            <v>59177</v>
          </cell>
          <cell r="E904">
            <v>17262692</v>
          </cell>
          <cell r="F904">
            <v>4714481</v>
          </cell>
          <cell r="G904">
            <v>45199.000347222223</v>
          </cell>
          <cell r="H904">
            <v>45199.000347222223</v>
          </cell>
          <cell r="I904">
            <v>45231.000347222223</v>
          </cell>
          <cell r="J904" t="str">
            <v>Do Thi Bich Lieu</v>
          </cell>
          <cell r="M904" t="str">
            <v>No</v>
          </cell>
          <cell r="O904" t="str">
            <v>Lịch thanh toán: Monthly at 10 &amp; 24</v>
          </cell>
        </row>
        <row r="905">
          <cell r="D905">
            <v>59218</v>
          </cell>
          <cell r="E905">
            <v>10309499</v>
          </cell>
          <cell r="F905">
            <v>10286374</v>
          </cell>
          <cell r="G905">
            <v>45199.000347222223</v>
          </cell>
          <cell r="H905">
            <v>45200.000347222223</v>
          </cell>
          <cell r="I905">
            <v>45233.000347222223</v>
          </cell>
          <cell r="J905" t="str">
            <v>Do Thi Bich Lieu</v>
          </cell>
          <cell r="M905" t="str">
            <v>No</v>
          </cell>
          <cell r="O905" t="str">
            <v>Lịch thanh toán: Monthly at 10 &amp; 24</v>
          </cell>
        </row>
        <row r="906">
          <cell r="D906">
            <v>59185</v>
          </cell>
          <cell r="E906">
            <v>11261015</v>
          </cell>
          <cell r="F906">
            <v>921370</v>
          </cell>
          <cell r="G906">
            <v>45199.000347222223</v>
          </cell>
          <cell r="H906">
            <v>45201.000347222223</v>
          </cell>
          <cell r="I906">
            <v>45232.000347222223</v>
          </cell>
          <cell r="J906" t="str">
            <v>Do Thi Bich Lieu</v>
          </cell>
          <cell r="M906" t="str">
            <v>No</v>
          </cell>
          <cell r="O906" t="str">
            <v>Lịch thanh toán: Monthly at 10 &amp; 24</v>
          </cell>
        </row>
        <row r="907">
          <cell r="D907">
            <v>59193</v>
          </cell>
          <cell r="E907">
            <v>25390897</v>
          </cell>
          <cell r="F907">
            <v>6557609</v>
          </cell>
          <cell r="G907">
            <v>45199.000347222223</v>
          </cell>
          <cell r="H907">
            <v>45199.000347222223</v>
          </cell>
          <cell r="I907">
            <v>45233.000347222223</v>
          </cell>
          <cell r="J907" t="str">
            <v>Do Thi Bich Lieu</v>
          </cell>
          <cell r="M907" t="str">
            <v>No</v>
          </cell>
          <cell r="O907" t="str">
            <v>Lịch thanh toán: Monthly at 10 &amp; 24</v>
          </cell>
        </row>
        <row r="908">
          <cell r="D908">
            <v>59219</v>
          </cell>
          <cell r="E908">
            <v>13024770</v>
          </cell>
          <cell r="F908">
            <v>460685</v>
          </cell>
          <cell r="G908">
            <v>45199.000347222223</v>
          </cell>
          <cell r="H908">
            <v>45200.000347222223</v>
          </cell>
          <cell r="I908">
            <v>45233.000347222223</v>
          </cell>
          <cell r="J908" t="str">
            <v>Do Thi Bich Lieu</v>
          </cell>
          <cell r="M908" t="str">
            <v>No</v>
          </cell>
          <cell r="O908" t="str">
            <v>Lịch thanh toán: Monthly at 10 &amp; 24</v>
          </cell>
        </row>
        <row r="909">
          <cell r="D909">
            <v>59220</v>
          </cell>
          <cell r="E909">
            <v>14163450</v>
          </cell>
          <cell r="F909">
            <v>3706674</v>
          </cell>
          <cell r="G909">
            <v>45199.000347222223</v>
          </cell>
          <cell r="H909">
            <v>45200.000347222223</v>
          </cell>
          <cell r="I909">
            <v>45234.000347222223</v>
          </cell>
          <cell r="J909" t="str">
            <v>Do Thi Bich Lieu</v>
          </cell>
          <cell r="M909" t="str">
            <v>No</v>
          </cell>
          <cell r="O909" t="str">
            <v>Lịch thanh toán: Monthly at 10 &amp; 24</v>
          </cell>
        </row>
        <row r="910">
          <cell r="D910">
            <v>59174</v>
          </cell>
          <cell r="E910">
            <v>18225721</v>
          </cell>
          <cell r="F910">
            <v>2293088</v>
          </cell>
          <cell r="G910">
            <v>45199.000347222223</v>
          </cell>
          <cell r="H910">
            <v>45199.000347222223</v>
          </cell>
          <cell r="I910">
            <v>45227.000347222223</v>
          </cell>
          <cell r="J910" t="str">
            <v>Do Thi Bich Lieu</v>
          </cell>
          <cell r="M910" t="str">
            <v>No</v>
          </cell>
          <cell r="O910" t="str">
            <v>Lịch thanh toán: Monthly at 10 &amp; 24</v>
          </cell>
        </row>
        <row r="911">
          <cell r="D911">
            <v>59187</v>
          </cell>
          <cell r="E911">
            <v>17263863</v>
          </cell>
          <cell r="F911">
            <v>460685</v>
          </cell>
          <cell r="G911">
            <v>45199.000347222223</v>
          </cell>
          <cell r="H911">
            <v>45200.000347222223</v>
          </cell>
          <cell r="I911">
            <v>45234.000347222223</v>
          </cell>
          <cell r="J911" t="str">
            <v>Do Thi Bich Lieu</v>
          </cell>
          <cell r="M911" t="str">
            <v>No</v>
          </cell>
          <cell r="O911" t="str">
            <v>Lịch thanh toán: Monthly at 10 &amp; 24</v>
          </cell>
        </row>
        <row r="912">
          <cell r="D912">
            <v>59201</v>
          </cell>
          <cell r="E912">
            <v>26453101</v>
          </cell>
          <cell r="F912">
            <v>230342</v>
          </cell>
          <cell r="G912">
            <v>45199.000347222223</v>
          </cell>
          <cell r="H912">
            <v>45199.000347222223</v>
          </cell>
          <cell r="I912">
            <v>45232.000347222223</v>
          </cell>
          <cell r="J912" t="str">
            <v>Do Thi Bich Lieu</v>
          </cell>
          <cell r="M912" t="str">
            <v>No</v>
          </cell>
          <cell r="O912" t="str">
            <v>Lịch thanh toán: Monthly at 10 &amp; 24</v>
          </cell>
        </row>
        <row r="913">
          <cell r="D913">
            <v>59200</v>
          </cell>
          <cell r="E913">
            <v>13023180</v>
          </cell>
          <cell r="F913">
            <v>2785536</v>
          </cell>
          <cell r="G913">
            <v>45199.000347222223</v>
          </cell>
          <cell r="H913">
            <v>45199.000347222223</v>
          </cell>
          <cell r="I913">
            <v>45230.000347222223</v>
          </cell>
          <cell r="J913" t="str">
            <v>Do Thi Bich Lieu</v>
          </cell>
          <cell r="M913" t="str">
            <v>No</v>
          </cell>
          <cell r="O913" t="str">
            <v>Lịch thanh toán: Monthly at 10 &amp; 24</v>
          </cell>
        </row>
        <row r="914">
          <cell r="D914">
            <v>59180</v>
          </cell>
          <cell r="E914">
            <v>50998587</v>
          </cell>
          <cell r="F914">
            <v>1199426</v>
          </cell>
          <cell r="G914">
            <v>45199.000347222223</v>
          </cell>
          <cell r="H914">
            <v>45199.000347222223</v>
          </cell>
          <cell r="I914">
            <v>45231.000347222223</v>
          </cell>
          <cell r="J914" t="str">
            <v>Do Thi Bich Lieu</v>
          </cell>
          <cell r="M914" t="str">
            <v>No</v>
          </cell>
          <cell r="O914" t="str">
            <v>Lịch thanh toán: Monthly at 10 &amp; 24</v>
          </cell>
        </row>
        <row r="915">
          <cell r="D915">
            <v>59182</v>
          </cell>
          <cell r="E915">
            <v>12217864</v>
          </cell>
          <cell r="F915">
            <v>706979</v>
          </cell>
          <cell r="G915">
            <v>45199.000347222223</v>
          </cell>
          <cell r="H915">
            <v>45199.000347222223</v>
          </cell>
          <cell r="I915">
            <v>45231.000347222223</v>
          </cell>
          <cell r="J915" t="str">
            <v>Do Thi Bich Lieu</v>
          </cell>
          <cell r="M915" t="str">
            <v>No</v>
          </cell>
          <cell r="O915" t="str">
            <v>Lịch thanh toán: Monthly at 10 &amp; 24</v>
          </cell>
        </row>
        <row r="916">
          <cell r="D916">
            <v>59175</v>
          </cell>
          <cell r="E916">
            <v>20421909</v>
          </cell>
          <cell r="F916">
            <v>1199426</v>
          </cell>
          <cell r="G916">
            <v>45199.000347222223</v>
          </cell>
          <cell r="H916">
            <v>45199.000347222223</v>
          </cell>
          <cell r="I916">
            <v>45230.000347222223</v>
          </cell>
          <cell r="J916" t="str">
            <v>Do Thi Bich Lieu</v>
          </cell>
          <cell r="M916" t="str">
            <v>No</v>
          </cell>
          <cell r="O916" t="str">
            <v>Lịch thanh toán: Monthly at 10 &amp; 24</v>
          </cell>
        </row>
        <row r="917">
          <cell r="D917">
            <v>59202</v>
          </cell>
          <cell r="E917">
            <v>26453310</v>
          </cell>
          <cell r="F917">
            <v>578907</v>
          </cell>
          <cell r="G917">
            <v>45199.000347222223</v>
          </cell>
          <cell r="H917">
            <v>45199.000347222223</v>
          </cell>
          <cell r="I917">
            <v>45232.000347222223</v>
          </cell>
          <cell r="J917" t="str">
            <v>Do Thi Bich Lieu</v>
          </cell>
          <cell r="M917" t="str">
            <v>No</v>
          </cell>
          <cell r="O917" t="str">
            <v>Lịch thanh toán: Monthly at 10 &amp; 24</v>
          </cell>
        </row>
        <row r="918">
          <cell r="D918">
            <v>59199</v>
          </cell>
          <cell r="E918">
            <v>14160759</v>
          </cell>
          <cell r="F918">
            <v>92137</v>
          </cell>
          <cell r="G918">
            <v>45199.000347222223</v>
          </cell>
          <cell r="H918">
            <v>45199.000347222223</v>
          </cell>
          <cell r="I918">
            <v>45227.000347222223</v>
          </cell>
          <cell r="J918" t="str">
            <v>Do Thi Bich Lieu</v>
          </cell>
          <cell r="M918" t="str">
            <v>No</v>
          </cell>
          <cell r="O918" t="str">
            <v>Lịch thanh toán: Monthly at 10 &amp; 24</v>
          </cell>
        </row>
        <row r="919">
          <cell r="D919">
            <v>59198</v>
          </cell>
          <cell r="E919">
            <v>14160829</v>
          </cell>
          <cell r="F919">
            <v>4637763</v>
          </cell>
          <cell r="G919">
            <v>45199.000347222223</v>
          </cell>
          <cell r="H919">
            <v>45199.000347222223</v>
          </cell>
          <cell r="I919">
            <v>45227.000347222223</v>
          </cell>
          <cell r="J919" t="str">
            <v>Do Thi Bich Lieu</v>
          </cell>
          <cell r="M919" t="str">
            <v>No</v>
          </cell>
          <cell r="O919" t="str">
            <v>Lịch thanh toán: Monthly at 10 &amp; 24</v>
          </cell>
        </row>
        <row r="920">
          <cell r="D920">
            <v>59196</v>
          </cell>
          <cell r="E920">
            <v>26450687</v>
          </cell>
          <cell r="F920">
            <v>1586110</v>
          </cell>
          <cell r="G920">
            <v>45199.000347222223</v>
          </cell>
          <cell r="H920">
            <v>45199.000347222223</v>
          </cell>
          <cell r="I920">
            <v>45224.000347222223</v>
          </cell>
          <cell r="J920" t="str">
            <v>Do Thi Bich Lieu</v>
          </cell>
          <cell r="M920" t="str">
            <v>No</v>
          </cell>
          <cell r="O920" t="str">
            <v>Lịch thanh toán: Monthly at 10 &amp; 24</v>
          </cell>
        </row>
        <row r="921">
          <cell r="D921">
            <v>59197</v>
          </cell>
          <cell r="E921">
            <v>90361829</v>
          </cell>
          <cell r="F921">
            <v>1199426</v>
          </cell>
          <cell r="G921">
            <v>45199.000347222223</v>
          </cell>
          <cell r="H921">
            <v>45199.000347222223</v>
          </cell>
          <cell r="I921">
            <v>45224.000347222223</v>
          </cell>
          <cell r="J921" t="str">
            <v>Do Thi Bich Lieu</v>
          </cell>
          <cell r="M921" t="str">
            <v>No</v>
          </cell>
          <cell r="O921" t="str">
            <v>Lịch thanh toán: Monthly at 10 &amp; 24</v>
          </cell>
        </row>
        <row r="922">
          <cell r="D922">
            <v>59184</v>
          </cell>
          <cell r="E922">
            <v>12217657</v>
          </cell>
          <cell r="F922">
            <v>460685</v>
          </cell>
          <cell r="G922">
            <v>45199.000347222223</v>
          </cell>
          <cell r="H922">
            <v>45199.000347222223</v>
          </cell>
          <cell r="I922">
            <v>45231.000347222223</v>
          </cell>
          <cell r="J922" t="str">
            <v>Do Thi Bich Lieu</v>
          </cell>
          <cell r="M922" t="str">
            <v>No</v>
          </cell>
          <cell r="O922" t="str">
            <v>Lịch thanh toán: Monthly at 10 &amp; 24</v>
          </cell>
        </row>
        <row r="923">
          <cell r="D923">
            <v>59217</v>
          </cell>
          <cell r="E923">
            <v>10309289</v>
          </cell>
          <cell r="F923">
            <v>921370</v>
          </cell>
          <cell r="G923">
            <v>45199.000347222223</v>
          </cell>
          <cell r="H923">
            <v>45200.000347222223</v>
          </cell>
          <cell r="I923">
            <v>45233.000347222223</v>
          </cell>
          <cell r="J923" t="str">
            <v>Do Thi Bich Lieu</v>
          </cell>
          <cell r="M923" t="str">
            <v>No</v>
          </cell>
          <cell r="O923" t="str">
            <v>Lịch thanh toán: Monthly at 10 &amp; 24</v>
          </cell>
        </row>
        <row r="924">
          <cell r="D924">
            <v>59191</v>
          </cell>
          <cell r="E924">
            <v>21263837</v>
          </cell>
          <cell r="F924">
            <v>1586110</v>
          </cell>
          <cell r="G924">
            <v>45199.000347222223</v>
          </cell>
          <cell r="H924">
            <v>45200.000347222223</v>
          </cell>
          <cell r="I924">
            <v>45234.000347222223</v>
          </cell>
          <cell r="J924" t="str">
            <v>Do Thi Bich Lieu</v>
          </cell>
          <cell r="M924" t="str">
            <v>No</v>
          </cell>
          <cell r="O924" t="str">
            <v>Lịch thanh toán: Monthly at 10 &amp; 24</v>
          </cell>
        </row>
        <row r="925">
          <cell r="D925">
            <v>59188</v>
          </cell>
          <cell r="E925">
            <v>17264807</v>
          </cell>
          <cell r="F925">
            <v>4157935</v>
          </cell>
          <cell r="G925">
            <v>45199.000347222223</v>
          </cell>
          <cell r="H925">
            <v>45200.000347222223</v>
          </cell>
          <cell r="I925">
            <v>45234.000347222223</v>
          </cell>
          <cell r="J925" t="str">
            <v>Do Thi Bich Lieu</v>
          </cell>
          <cell r="M925" t="str">
            <v>No</v>
          </cell>
          <cell r="O925" t="str">
            <v>Lịch thanh toán: Monthly at 10 &amp; 24</v>
          </cell>
        </row>
        <row r="926">
          <cell r="D926">
            <v>59186</v>
          </cell>
          <cell r="E926">
            <v>16491396</v>
          </cell>
          <cell r="F926">
            <v>4027342</v>
          </cell>
          <cell r="G926">
            <v>45199.000347222223</v>
          </cell>
          <cell r="H926">
            <v>45201.000347222223</v>
          </cell>
          <cell r="I926">
            <v>45236.000347222223</v>
          </cell>
          <cell r="J926" t="str">
            <v>Do Thi Bich Lieu</v>
          </cell>
          <cell r="M926" t="str">
            <v>No</v>
          </cell>
          <cell r="O926" t="str">
            <v>Lịch thanh toán: Monthly at 10 &amp; 24</v>
          </cell>
        </row>
        <row r="927">
          <cell r="D927">
            <v>60824</v>
          </cell>
          <cell r="E927">
            <v>16494142</v>
          </cell>
          <cell r="F927">
            <v>1586110</v>
          </cell>
          <cell r="G927">
            <v>45206.000347222223</v>
          </cell>
          <cell r="H927">
            <v>45209.000347222223</v>
          </cell>
          <cell r="I927">
            <v>45243.000347222223</v>
          </cell>
          <cell r="J927" t="str">
            <v>Do Thi Bich Lieu</v>
          </cell>
          <cell r="M927" t="str">
            <v>No</v>
          </cell>
          <cell r="O927" t="str">
            <v>Lịch thanh toán: Monthly at 10 &amp; 24</v>
          </cell>
        </row>
        <row r="928">
          <cell r="D928">
            <v>60817</v>
          </cell>
          <cell r="E928">
            <v>28387077</v>
          </cell>
          <cell r="F928">
            <v>1199426</v>
          </cell>
          <cell r="G928">
            <v>45206.000347222223</v>
          </cell>
          <cell r="H928">
            <v>45207.000347222223</v>
          </cell>
          <cell r="I928">
            <v>45241.000347222223</v>
          </cell>
          <cell r="J928" t="str">
            <v>Do Thi Bich Lieu</v>
          </cell>
          <cell r="M928" t="str">
            <v>No</v>
          </cell>
          <cell r="O928" t="str">
            <v>Lịch thanh toán: Monthly at 10 &amp; 24</v>
          </cell>
        </row>
        <row r="929">
          <cell r="D929">
            <v>60815</v>
          </cell>
          <cell r="E929">
            <v>12220864</v>
          </cell>
          <cell r="F929">
            <v>8825047</v>
          </cell>
          <cell r="G929">
            <v>45206.000347222223</v>
          </cell>
          <cell r="H929">
            <v>45206.000347222223</v>
          </cell>
          <cell r="I929">
            <v>45238.000347222223</v>
          </cell>
          <cell r="J929" t="str">
            <v>Do Thi Bich Lieu</v>
          </cell>
          <cell r="M929" t="str">
            <v>No</v>
          </cell>
          <cell r="O929" t="str">
            <v>Lịch thanh toán: Monthly at 10 &amp; 24</v>
          </cell>
        </row>
        <row r="930">
          <cell r="D930">
            <v>60820</v>
          </cell>
          <cell r="E930">
            <v>25392322</v>
          </cell>
          <cell r="F930">
            <v>10887696</v>
          </cell>
          <cell r="G930">
            <v>45206.000347222223</v>
          </cell>
          <cell r="H930">
            <v>45206.000347222223</v>
          </cell>
          <cell r="I930">
            <v>45240.000347222223</v>
          </cell>
          <cell r="J930" t="str">
            <v>Do Thi Bich Lieu</v>
          </cell>
          <cell r="M930" t="str">
            <v>No</v>
          </cell>
          <cell r="O930" t="str">
            <v>Lịch thanh toán: Monthly at 10 &amp; 24</v>
          </cell>
        </row>
        <row r="931">
          <cell r="D931">
            <v>60814</v>
          </cell>
          <cell r="E931">
            <v>18228563</v>
          </cell>
          <cell r="F931">
            <v>2398853</v>
          </cell>
          <cell r="G931">
            <v>45206.000347222223</v>
          </cell>
          <cell r="H931">
            <v>45206.000347222223</v>
          </cell>
          <cell r="I931">
            <v>45234.000347222223</v>
          </cell>
          <cell r="J931" t="str">
            <v>Do Thi Bich Lieu</v>
          </cell>
          <cell r="M931" t="str">
            <v>No</v>
          </cell>
          <cell r="O931" t="str">
            <v>Lịch thanh toán: Monthly at 10 &amp; 24</v>
          </cell>
        </row>
        <row r="932">
          <cell r="D932">
            <v>60816</v>
          </cell>
          <cell r="E932">
            <v>29203025</v>
          </cell>
          <cell r="F932">
            <v>1285913</v>
          </cell>
          <cell r="G932">
            <v>45206.000347222223</v>
          </cell>
          <cell r="H932">
            <v>45206.000347222223</v>
          </cell>
          <cell r="I932">
            <v>45238.000347222223</v>
          </cell>
          <cell r="J932" t="str">
            <v>Do Thi Bich Lieu</v>
          </cell>
          <cell r="M932" t="str">
            <v>No</v>
          </cell>
          <cell r="O932" t="str">
            <v>Lịch thanh toán: Monthly at 10 &amp; 24</v>
          </cell>
        </row>
        <row r="933">
          <cell r="D933">
            <v>60826</v>
          </cell>
          <cell r="E933">
            <v>10313161</v>
          </cell>
          <cell r="F933">
            <v>4140256</v>
          </cell>
          <cell r="G933">
            <v>45206.000347222223</v>
          </cell>
          <cell r="H933">
            <v>45206.000347222223</v>
          </cell>
          <cell r="I933">
            <v>45240.000347222223</v>
          </cell>
          <cell r="J933" t="str">
            <v>Do Thi Bich Lieu</v>
          </cell>
          <cell r="M933" t="str">
            <v>No</v>
          </cell>
          <cell r="O933" t="str">
            <v>Lịch thanh toán: Monthly at 10 &amp; 24</v>
          </cell>
        </row>
        <row r="934">
          <cell r="D934">
            <v>60825</v>
          </cell>
          <cell r="E934">
            <v>29203991</v>
          </cell>
          <cell r="F934">
            <v>2785536</v>
          </cell>
          <cell r="G934">
            <v>45206.000347222223</v>
          </cell>
          <cell r="H934">
            <v>45206.000347222223</v>
          </cell>
          <cell r="I934">
            <v>45240.000347222223</v>
          </cell>
          <cell r="J934" t="str">
            <v>Do Thi Bich Lieu</v>
          </cell>
          <cell r="M934" t="str">
            <v>No</v>
          </cell>
          <cell r="O934" t="str">
            <v>Lịch thanh toán: Monthly at 10 &amp; 24</v>
          </cell>
        </row>
        <row r="935">
          <cell r="D935">
            <v>60819</v>
          </cell>
          <cell r="E935">
            <v>25393167</v>
          </cell>
          <cell r="F935">
            <v>541976</v>
          </cell>
          <cell r="G935">
            <v>45206.000347222223</v>
          </cell>
          <cell r="H935">
            <v>45206.000347222223</v>
          </cell>
          <cell r="I935">
            <v>45240.000347222223</v>
          </cell>
          <cell r="J935" t="str">
            <v>Do Thi Bich Lieu</v>
          </cell>
          <cell r="M935" t="str">
            <v>No</v>
          </cell>
          <cell r="O935" t="str">
            <v>Lịch thanh toán: Monthly at 10 &amp; 24</v>
          </cell>
        </row>
        <row r="936">
          <cell r="D936">
            <v>60822</v>
          </cell>
          <cell r="E936">
            <v>22398827</v>
          </cell>
          <cell r="F936">
            <v>2571826</v>
          </cell>
          <cell r="G936">
            <v>45206.000347222223</v>
          </cell>
          <cell r="H936">
            <v>45206.000347222223</v>
          </cell>
          <cell r="I936">
            <v>45240.000347222223</v>
          </cell>
          <cell r="J936" t="str">
            <v>Do Thi Bich Lieu</v>
          </cell>
          <cell r="M936" t="str">
            <v>No</v>
          </cell>
          <cell r="O936" t="str">
            <v>Lịch thanh toán: Monthly at 10 &amp; 24</v>
          </cell>
        </row>
        <row r="937">
          <cell r="D937">
            <v>60823</v>
          </cell>
          <cell r="E937">
            <v>20425319</v>
          </cell>
          <cell r="F937">
            <v>3056524</v>
          </cell>
          <cell r="G937">
            <v>45206.000347222223</v>
          </cell>
          <cell r="H937">
            <v>45206.000347222223</v>
          </cell>
          <cell r="I937">
            <v>45240.000347222223</v>
          </cell>
          <cell r="J937" t="str">
            <v>Do Thi Bich Lieu</v>
          </cell>
          <cell r="M937" t="str">
            <v>No</v>
          </cell>
          <cell r="O937" t="str">
            <v>Lịch thanh toán: Monthly at 10 &amp; 24</v>
          </cell>
        </row>
        <row r="938">
          <cell r="D938">
            <v>60818</v>
          </cell>
          <cell r="E938">
            <v>27386566</v>
          </cell>
          <cell r="F938">
            <v>1199426</v>
          </cell>
          <cell r="G938">
            <v>45206.000347222223</v>
          </cell>
          <cell r="H938">
            <v>45207.000347222223</v>
          </cell>
          <cell r="I938">
            <v>45241.000347222223</v>
          </cell>
          <cell r="J938" t="str">
            <v>Do Thi Bich Lieu</v>
          </cell>
          <cell r="M938" t="str">
            <v>No</v>
          </cell>
          <cell r="O938" t="str">
            <v>Lịch thanh toán: Monthly at 10 &amp; 24</v>
          </cell>
        </row>
        <row r="939">
          <cell r="D939">
            <v>8651</v>
          </cell>
          <cell r="E939">
            <v>25317571</v>
          </cell>
          <cell r="F939">
            <v>12795724</v>
          </cell>
          <cell r="G939">
            <v>44981.000347222223</v>
          </cell>
          <cell r="J939" t="str">
            <v>Do Thi Bich Lieu</v>
          </cell>
          <cell r="M939" t="str">
            <v>No</v>
          </cell>
          <cell r="O939" t="str">
            <v>03/Đã thanh toán 24/2023</v>
          </cell>
        </row>
        <row r="940">
          <cell r="D940">
            <v>11267</v>
          </cell>
          <cell r="E940">
            <v>21211194</v>
          </cell>
          <cell r="F940">
            <v>7103404</v>
          </cell>
          <cell r="G940">
            <v>44988.000347222223</v>
          </cell>
          <cell r="J940" t="str">
            <v>Do Thi Bich Lieu</v>
          </cell>
          <cell r="M940" t="str">
            <v>No</v>
          </cell>
          <cell r="O940" t="str">
            <v>06/Đã thanh toán 26/2023</v>
          </cell>
        </row>
        <row r="941">
          <cell r="D941">
            <v>11266</v>
          </cell>
          <cell r="E941">
            <v>22324278</v>
          </cell>
          <cell r="F941">
            <v>1038392</v>
          </cell>
          <cell r="G941">
            <v>44988.000347222223</v>
          </cell>
          <cell r="J941" t="str">
            <v>Do Thi Bich Lieu</v>
          </cell>
          <cell r="M941" t="str">
            <v>No</v>
          </cell>
          <cell r="O941" t="str">
            <v>06/Đã thanh toán 26/2023</v>
          </cell>
        </row>
        <row r="942">
          <cell r="D942">
            <v>13165</v>
          </cell>
          <cell r="E942">
            <v>90303766</v>
          </cell>
          <cell r="F942">
            <v>2400893</v>
          </cell>
          <cell r="G942">
            <v>44994.000347222223</v>
          </cell>
          <cell r="J942" t="str">
            <v>Do Thi Bich Lieu</v>
          </cell>
          <cell r="M942" t="str">
            <v>No</v>
          </cell>
          <cell r="O942" t="str">
            <v>06/Đã thanh toán 26/2023</v>
          </cell>
        </row>
        <row r="943">
          <cell r="D943">
            <v>13199</v>
          </cell>
          <cell r="E943">
            <v>17175916</v>
          </cell>
          <cell r="F943">
            <v>2076778</v>
          </cell>
          <cell r="G943">
            <v>44994.000347222223</v>
          </cell>
          <cell r="J943" t="str">
            <v>Do Thi Bich Lieu</v>
          </cell>
          <cell r="M943" t="str">
            <v>No</v>
          </cell>
          <cell r="O943" t="str">
            <v>04/Đã thanh toán 24/2023</v>
          </cell>
        </row>
        <row r="944">
          <cell r="D944">
            <v>13166</v>
          </cell>
          <cell r="E944">
            <v>13224751</v>
          </cell>
          <cell r="F944">
            <v>7267838</v>
          </cell>
          <cell r="G944">
            <v>44994.000347222223</v>
          </cell>
          <cell r="J944" t="str">
            <v>Do Thi Bich Lieu</v>
          </cell>
          <cell r="M944" t="str">
            <v>No</v>
          </cell>
          <cell r="O944" t="str">
            <v>04/Đã thanh toán 10/2023</v>
          </cell>
        </row>
        <row r="945">
          <cell r="D945">
            <v>14860</v>
          </cell>
          <cell r="E945">
            <v>26376419</v>
          </cell>
          <cell r="F945">
            <v>3514836</v>
          </cell>
          <cell r="G945">
            <v>45001.000347222223</v>
          </cell>
          <cell r="J945" t="str">
            <v>Do Thi Bich Lieu</v>
          </cell>
          <cell r="M945" t="str">
            <v>No</v>
          </cell>
          <cell r="O945" t="str">
            <v>04/Đã thanh toán 24/2023</v>
          </cell>
        </row>
        <row r="946">
          <cell r="D946">
            <v>15723</v>
          </cell>
          <cell r="E946">
            <v>15043657</v>
          </cell>
          <cell r="F946">
            <v>6799447</v>
          </cell>
          <cell r="G946">
            <v>45003.000347222223</v>
          </cell>
          <cell r="J946" t="str">
            <v>Do Thi Bich Lieu</v>
          </cell>
          <cell r="M946" t="str">
            <v>No</v>
          </cell>
          <cell r="O946" t="str">
            <v>06/Đã thanh toán 26/2023</v>
          </cell>
        </row>
        <row r="947">
          <cell r="D947">
            <v>15713</v>
          </cell>
          <cell r="E947">
            <v>25231094</v>
          </cell>
          <cell r="F947">
            <v>552002</v>
          </cell>
          <cell r="G947">
            <v>45003.000347222223</v>
          </cell>
          <cell r="J947" t="str">
            <v>Do Thi Bich Lieu</v>
          </cell>
          <cell r="M947" t="str">
            <v>No</v>
          </cell>
          <cell r="O947" t="str">
            <v>05/Đã thanh toán 10/2023</v>
          </cell>
        </row>
        <row r="948">
          <cell r="D948">
            <v>15711</v>
          </cell>
          <cell r="E948">
            <v>28316136</v>
          </cell>
          <cell r="F948">
            <v>1615482</v>
          </cell>
          <cell r="G948">
            <v>45003.000347222223</v>
          </cell>
          <cell r="J948" t="str">
            <v>Do Thi Bich Lieu</v>
          </cell>
          <cell r="M948" t="str">
            <v>No</v>
          </cell>
          <cell r="O948" t="str">
            <v>04/Đã thanh toán 24/2023</v>
          </cell>
        </row>
        <row r="949">
          <cell r="D949">
            <v>15710</v>
          </cell>
          <cell r="E949">
            <v>25326408</v>
          </cell>
          <cell r="F949">
            <v>1551215</v>
          </cell>
          <cell r="G949">
            <v>45003.000347222223</v>
          </cell>
          <cell r="J949" t="str">
            <v>Do Thi Bich Lieu</v>
          </cell>
          <cell r="M949" t="str">
            <v>No</v>
          </cell>
          <cell r="O949" t="str">
            <v>04/Đã thanh toán 24/2023</v>
          </cell>
        </row>
        <row r="950">
          <cell r="D950">
            <v>15708</v>
          </cell>
          <cell r="E950">
            <v>20354100</v>
          </cell>
          <cell r="F950">
            <v>1038389</v>
          </cell>
          <cell r="G950">
            <v>45003.000347222223</v>
          </cell>
          <cell r="J950" t="str">
            <v>Do Thi Bich Lieu</v>
          </cell>
          <cell r="M950" t="str">
            <v>No</v>
          </cell>
          <cell r="O950" t="str">
            <v>04/Đã thanh toán 24/2023</v>
          </cell>
        </row>
        <row r="951">
          <cell r="D951">
            <v>15706</v>
          </cell>
          <cell r="E951">
            <v>15099450</v>
          </cell>
          <cell r="F951">
            <v>4700010</v>
          </cell>
          <cell r="G951">
            <v>45003.000347222223</v>
          </cell>
          <cell r="J951" t="str">
            <v>Do Thi Bich Lieu</v>
          </cell>
          <cell r="M951" t="str">
            <v>No</v>
          </cell>
          <cell r="O951" t="str">
            <v>04/Đã thanh toán 24/2023</v>
          </cell>
        </row>
        <row r="952">
          <cell r="D952">
            <v>16755</v>
          </cell>
          <cell r="E952">
            <v>27318739</v>
          </cell>
          <cell r="F952">
            <v>1314390</v>
          </cell>
          <cell r="G952">
            <v>45008.000347222223</v>
          </cell>
          <cell r="J952" t="str">
            <v>Do Thi Bich Lieu</v>
          </cell>
          <cell r="M952" t="str">
            <v>No</v>
          </cell>
          <cell r="O952" t="str">
            <v>05/Đã thanh toán 10/2023</v>
          </cell>
        </row>
        <row r="953">
          <cell r="D953">
            <v>16751</v>
          </cell>
          <cell r="E953">
            <v>28317668</v>
          </cell>
          <cell r="F953">
            <v>1038389</v>
          </cell>
          <cell r="G953">
            <v>45008.000347222223</v>
          </cell>
          <cell r="J953" t="str">
            <v>Do Thi Bich Lieu</v>
          </cell>
          <cell r="M953" t="str">
            <v>No</v>
          </cell>
          <cell r="O953" t="str">
            <v>05/Đã thanh toán 10/2023</v>
          </cell>
        </row>
        <row r="954">
          <cell r="D954">
            <v>16742</v>
          </cell>
          <cell r="E954">
            <v>14088250</v>
          </cell>
          <cell r="F954">
            <v>5191962</v>
          </cell>
          <cell r="G954">
            <v>45008.000347222223</v>
          </cell>
          <cell r="J954" t="str">
            <v>Do Thi Bich Lieu</v>
          </cell>
          <cell r="M954" t="str">
            <v>No</v>
          </cell>
          <cell r="O954" t="str">
            <v>04/Đã thanh toán 24/2023</v>
          </cell>
        </row>
        <row r="955">
          <cell r="D955">
            <v>16745</v>
          </cell>
          <cell r="E955">
            <v>14089346</v>
          </cell>
          <cell r="F955">
            <v>499125</v>
          </cell>
          <cell r="G955">
            <v>45008.000347222223</v>
          </cell>
          <cell r="J955" t="str">
            <v>Do Thi Bich Lieu</v>
          </cell>
          <cell r="M955" t="str">
            <v>No</v>
          </cell>
          <cell r="O955" t="str">
            <v>04/Đã thanh toán 24/2023</v>
          </cell>
        </row>
        <row r="956">
          <cell r="D956">
            <v>16744</v>
          </cell>
          <cell r="E956">
            <v>26378159</v>
          </cell>
          <cell r="F956">
            <v>5542631</v>
          </cell>
          <cell r="G956">
            <v>45008.000347222223</v>
          </cell>
          <cell r="J956" t="str">
            <v>Do Thi Bich Lieu</v>
          </cell>
          <cell r="M956" t="str">
            <v>No</v>
          </cell>
          <cell r="O956" t="str">
            <v>04/Đã thanh toán 24/2023</v>
          </cell>
        </row>
        <row r="957">
          <cell r="D957">
            <v>16747</v>
          </cell>
          <cell r="E957">
            <v>20355734</v>
          </cell>
          <cell r="F957">
            <v>1682819</v>
          </cell>
          <cell r="G957">
            <v>45008.000347222223</v>
          </cell>
          <cell r="J957" t="str">
            <v>Do Thi Bich Lieu</v>
          </cell>
          <cell r="M957" t="str">
            <v>No</v>
          </cell>
          <cell r="O957" t="str">
            <v>05/Đã thanh toán 10/2023</v>
          </cell>
        </row>
        <row r="958">
          <cell r="D958">
            <v>16748</v>
          </cell>
          <cell r="E958">
            <v>16415222</v>
          </cell>
          <cell r="F958">
            <v>2358510</v>
          </cell>
          <cell r="G958">
            <v>45008.000347222223</v>
          </cell>
          <cell r="J958" t="str">
            <v>Do Thi Bich Lieu</v>
          </cell>
          <cell r="M958" t="str">
            <v>No</v>
          </cell>
          <cell r="O958" t="str">
            <v>05/Đã thanh toán 24/2023</v>
          </cell>
        </row>
        <row r="959">
          <cell r="D959">
            <v>19053</v>
          </cell>
          <cell r="E959">
            <v>90311519</v>
          </cell>
          <cell r="F959">
            <v>1038389</v>
          </cell>
          <cell r="G959">
            <v>45016.000347222223</v>
          </cell>
          <cell r="J959" t="str">
            <v>Do Thi Bich Lieu</v>
          </cell>
          <cell r="M959" t="str">
            <v>No</v>
          </cell>
          <cell r="O959" t="str">
            <v>07/Đã thanh toán 10/2023</v>
          </cell>
        </row>
        <row r="960">
          <cell r="D960">
            <v>22039</v>
          </cell>
          <cell r="E960">
            <v>24306056</v>
          </cell>
          <cell r="F960">
            <v>1615482</v>
          </cell>
          <cell r="G960">
            <v>45029.000347222223</v>
          </cell>
          <cell r="J960" t="str">
            <v>Do Thi Bich Lieu</v>
          </cell>
          <cell r="M960" t="str">
            <v>No</v>
          </cell>
          <cell r="O960" t="str">
            <v>06/Đã thanh toán 26/2023</v>
          </cell>
        </row>
        <row r="961">
          <cell r="D961">
            <v>22042</v>
          </cell>
          <cell r="E961">
            <v>12145211</v>
          </cell>
          <cell r="F961">
            <v>21208644</v>
          </cell>
          <cell r="G961">
            <v>45029.000347222223</v>
          </cell>
          <cell r="J961" t="str">
            <v>Do Thi Bich Lieu</v>
          </cell>
          <cell r="M961" t="str">
            <v>No</v>
          </cell>
          <cell r="O961" t="str">
            <v>06/Đã thanh toán 26/2023</v>
          </cell>
        </row>
        <row r="962">
          <cell r="D962">
            <v>22036</v>
          </cell>
          <cell r="E962">
            <v>16423557</v>
          </cell>
          <cell r="F962">
            <v>1142910</v>
          </cell>
          <cell r="G962">
            <v>45029.000347222223</v>
          </cell>
          <cell r="J962" t="str">
            <v>Do Thi Bich Lieu</v>
          </cell>
          <cell r="M962" t="str">
            <v>No</v>
          </cell>
          <cell r="O962" t="str">
            <v>06/Đã thanh toán 26/2023</v>
          </cell>
        </row>
        <row r="963">
          <cell r="D963">
            <v>22046</v>
          </cell>
          <cell r="E963">
            <v>14096121</v>
          </cell>
          <cell r="F963">
            <v>3775314</v>
          </cell>
          <cell r="G963">
            <v>45029.000347222223</v>
          </cell>
          <cell r="J963" t="str">
            <v>Do Thi Bich Lieu</v>
          </cell>
          <cell r="M963" t="str">
            <v>No</v>
          </cell>
          <cell r="O963" t="str">
            <v>06/Đã thanh toán 26/2023</v>
          </cell>
        </row>
        <row r="964">
          <cell r="D964">
            <v>22045</v>
          </cell>
          <cell r="E964">
            <v>13242151</v>
          </cell>
          <cell r="F964">
            <v>4806984</v>
          </cell>
          <cell r="G964">
            <v>45029.000347222223</v>
          </cell>
          <cell r="J964" t="str">
            <v>Do Thi Bich Lieu</v>
          </cell>
          <cell r="M964" t="str">
            <v>No</v>
          </cell>
          <cell r="O964" t="str">
            <v>06/Đã thanh toán 26/2023</v>
          </cell>
        </row>
        <row r="965">
          <cell r="D965">
            <v>23421</v>
          </cell>
          <cell r="E965">
            <v>26386858</v>
          </cell>
          <cell r="F965">
            <v>2586309</v>
          </cell>
          <cell r="G965">
            <v>45036.000347222223</v>
          </cell>
          <cell r="J965" t="str">
            <v>Do Thi Bich Lieu</v>
          </cell>
          <cell r="M965" t="str">
            <v>No</v>
          </cell>
          <cell r="O965" t="str">
            <v>05/Đã thanh toán 24/2023</v>
          </cell>
        </row>
        <row r="966">
          <cell r="D966">
            <v>23414</v>
          </cell>
          <cell r="E966">
            <v>20365332</v>
          </cell>
          <cell r="F966">
            <v>5728125</v>
          </cell>
          <cell r="G966">
            <v>45036.000347222223</v>
          </cell>
          <cell r="J966" t="str">
            <v>Do Thi Bich Lieu</v>
          </cell>
          <cell r="M966" t="str">
            <v>No</v>
          </cell>
          <cell r="O966" t="str">
            <v>05/Đã thanh toán 24/2023</v>
          </cell>
        </row>
        <row r="967">
          <cell r="D967">
            <v>23580</v>
          </cell>
          <cell r="E967">
            <v>12148286</v>
          </cell>
          <cell r="F967">
            <v>7836360</v>
          </cell>
          <cell r="G967">
            <v>45040.000347222223</v>
          </cell>
          <cell r="J967" t="str">
            <v>Do Thi Bich Lieu</v>
          </cell>
          <cell r="M967" t="str">
            <v>No</v>
          </cell>
          <cell r="O967" t="str">
            <v>06/Đã thanh toán 12/2023</v>
          </cell>
        </row>
        <row r="968">
          <cell r="D968">
            <v>23588</v>
          </cell>
          <cell r="E968">
            <v>19387758</v>
          </cell>
          <cell r="F968">
            <v>499125</v>
          </cell>
          <cell r="G968">
            <v>45040.000347222223</v>
          </cell>
          <cell r="J968" t="str">
            <v>Do Thi Bich Lieu</v>
          </cell>
          <cell r="M968" t="str">
            <v>No</v>
          </cell>
          <cell r="O968" t="str">
            <v>05/Đã thanh toán 24/2023</v>
          </cell>
        </row>
        <row r="969">
          <cell r="D969">
            <v>23586</v>
          </cell>
          <cell r="E969">
            <v>19386653</v>
          </cell>
          <cell r="F969">
            <v>897503</v>
          </cell>
          <cell r="G969">
            <v>45040.000347222223</v>
          </cell>
          <cell r="J969" t="str">
            <v>Do Thi Bich Lieu</v>
          </cell>
          <cell r="M969" t="str">
            <v>No</v>
          </cell>
          <cell r="O969" t="str">
            <v>05/Đã thanh toán 24/2023</v>
          </cell>
        </row>
        <row r="970">
          <cell r="D970">
            <v>25162</v>
          </cell>
          <cell r="E970">
            <v>90245552</v>
          </cell>
          <cell r="F970">
            <v>1296130</v>
          </cell>
          <cell r="G970">
            <v>45043.000347222223</v>
          </cell>
          <cell r="J970" t="str">
            <v>Do Thi Bich Lieu</v>
          </cell>
          <cell r="M970" t="str">
            <v>No</v>
          </cell>
          <cell r="O970" t="str">
            <v>05/Đã thanh toán 10/2023</v>
          </cell>
        </row>
        <row r="971">
          <cell r="D971">
            <v>25134</v>
          </cell>
          <cell r="E971">
            <v>20269760</v>
          </cell>
          <cell r="F971">
            <v>5425424</v>
          </cell>
          <cell r="G971">
            <v>45043.000347222223</v>
          </cell>
          <cell r="J971" t="str">
            <v>Do Thi Bich Lieu</v>
          </cell>
          <cell r="M971" t="str">
            <v>No</v>
          </cell>
          <cell r="O971" t="str">
            <v>05/Đã thanh toán 10/2023</v>
          </cell>
        </row>
        <row r="972">
          <cell r="D972">
            <v>25223</v>
          </cell>
          <cell r="E972">
            <v>18161462</v>
          </cell>
          <cell r="F972">
            <v>2336400</v>
          </cell>
          <cell r="G972">
            <v>45044.000347222223</v>
          </cell>
          <cell r="J972" t="str">
            <v>Do Thi Bich Lieu</v>
          </cell>
          <cell r="M972" t="str">
            <v>No</v>
          </cell>
          <cell r="O972" t="str">
            <v>06/Đã thanh toán 12/2023</v>
          </cell>
        </row>
        <row r="973">
          <cell r="D973">
            <v>25260</v>
          </cell>
          <cell r="E973">
            <v>14103665</v>
          </cell>
          <cell r="F973">
            <v>3222076</v>
          </cell>
          <cell r="G973">
            <v>45044.000347222223</v>
          </cell>
          <cell r="J973" t="str">
            <v>Do Thi Bich Lieu</v>
          </cell>
          <cell r="M973" t="str">
            <v>No</v>
          </cell>
          <cell r="O973" t="str">
            <v>06/Đã thanh toán 12/2023</v>
          </cell>
        </row>
        <row r="974">
          <cell r="D974">
            <v>25229</v>
          </cell>
          <cell r="E974">
            <v>28330662</v>
          </cell>
          <cell r="F974">
            <v>1958825</v>
          </cell>
          <cell r="G974">
            <v>45044.000347222223</v>
          </cell>
          <cell r="J974" t="str">
            <v>Do Thi Bich Lieu</v>
          </cell>
          <cell r="M974" t="str">
            <v>No</v>
          </cell>
          <cell r="O974" t="str">
            <v>06/Đã thanh toán 12/2023</v>
          </cell>
        </row>
        <row r="975">
          <cell r="D975">
            <v>25224</v>
          </cell>
          <cell r="E975">
            <v>16429120</v>
          </cell>
          <cell r="F975">
            <v>2336400</v>
          </cell>
          <cell r="G975">
            <v>45044.000347222223</v>
          </cell>
          <cell r="J975" t="str">
            <v>Do Thi Bich Lieu</v>
          </cell>
          <cell r="M975" t="str">
            <v>No</v>
          </cell>
          <cell r="O975" t="str">
            <v>06/Đã thanh toán 12/2023</v>
          </cell>
        </row>
        <row r="976">
          <cell r="D976">
            <v>25228</v>
          </cell>
          <cell r="E976">
            <v>24310643</v>
          </cell>
          <cell r="F976">
            <v>1557600</v>
          </cell>
          <cell r="G976">
            <v>45044.000347222223</v>
          </cell>
          <cell r="J976" t="str">
            <v>Do Thi Bich Lieu</v>
          </cell>
          <cell r="M976" t="str">
            <v>No</v>
          </cell>
          <cell r="O976" t="str">
            <v>06/Đã thanh toán 12/2023</v>
          </cell>
        </row>
        <row r="977">
          <cell r="D977">
            <v>25629</v>
          </cell>
          <cell r="E977">
            <v>16333081</v>
          </cell>
          <cell r="F977">
            <v>2226532</v>
          </cell>
          <cell r="G977">
            <v>45054.000347222223</v>
          </cell>
          <cell r="J977" t="str">
            <v>Do Thi Bich Lieu</v>
          </cell>
          <cell r="M977" t="str">
            <v>No</v>
          </cell>
          <cell r="O977" t="str">
            <v>05/Đã thanh toán 24/2023</v>
          </cell>
        </row>
        <row r="978">
          <cell r="D978">
            <v>25628</v>
          </cell>
          <cell r="E978">
            <v>28293930</v>
          </cell>
          <cell r="F978">
            <v>2076778</v>
          </cell>
          <cell r="G978">
            <v>45054.000347222223</v>
          </cell>
          <cell r="J978" t="str">
            <v>Do Thi Bich Lieu</v>
          </cell>
          <cell r="M978" t="str">
            <v>No</v>
          </cell>
          <cell r="O978" t="str">
            <v>05/Đã thanh toán 24/2023</v>
          </cell>
        </row>
        <row r="979">
          <cell r="D979">
            <v>25645</v>
          </cell>
          <cell r="E979">
            <v>10179448</v>
          </cell>
          <cell r="F979">
            <v>10383890</v>
          </cell>
          <cell r="G979">
            <v>45054.000347222223</v>
          </cell>
          <cell r="J979" t="str">
            <v>Do Thi Bich Lieu</v>
          </cell>
          <cell r="M979" t="str">
            <v>No</v>
          </cell>
          <cell r="O979" t="str">
            <v>05/Đã thanh toán 24/2023</v>
          </cell>
        </row>
        <row r="980">
          <cell r="D980">
            <v>29219</v>
          </cell>
          <cell r="E980">
            <v>12151469</v>
          </cell>
          <cell r="F980">
            <v>6037361</v>
          </cell>
          <cell r="G980">
            <v>45063.000347222223</v>
          </cell>
          <cell r="J980" t="str">
            <v>Do Thi Bich Lieu</v>
          </cell>
          <cell r="M980" t="str">
            <v>No</v>
          </cell>
          <cell r="O980" t="str">
            <v>06/Đã thanh toán 12/2023</v>
          </cell>
        </row>
        <row r="981">
          <cell r="D981">
            <v>29785</v>
          </cell>
          <cell r="E981">
            <v>28337212</v>
          </cell>
          <cell r="F981">
            <v>1557600</v>
          </cell>
          <cell r="G981">
            <v>45065.000347222223</v>
          </cell>
          <cell r="J981" t="str">
            <v>Do Thi Bich Lieu</v>
          </cell>
          <cell r="M981" t="str">
            <v>No</v>
          </cell>
          <cell r="O981" t="str">
            <v>07/Đã thanh toán 10/2023</v>
          </cell>
        </row>
        <row r="982">
          <cell r="D982">
            <v>29775</v>
          </cell>
          <cell r="E982">
            <v>23220736</v>
          </cell>
          <cell r="F982">
            <v>2358510</v>
          </cell>
          <cell r="G982">
            <v>45065.000347222223</v>
          </cell>
          <cell r="J982" t="str">
            <v>Do Thi Bich Lieu</v>
          </cell>
          <cell r="M982" t="str">
            <v>No</v>
          </cell>
          <cell r="O982" t="str">
            <v>06/Đã thanh toán 26/2023</v>
          </cell>
        </row>
        <row r="983">
          <cell r="D983">
            <v>29795</v>
          </cell>
          <cell r="E983">
            <v>15123799</v>
          </cell>
          <cell r="F983">
            <v>3796408</v>
          </cell>
          <cell r="G983">
            <v>45065.000347222223</v>
          </cell>
          <cell r="J983" t="str">
            <v>Do Thi Bich Lieu</v>
          </cell>
          <cell r="M983" t="str">
            <v>No</v>
          </cell>
          <cell r="O983" t="str">
            <v>06/Đã thanh toán 26/2023</v>
          </cell>
        </row>
        <row r="984">
          <cell r="D984">
            <v>29770</v>
          </cell>
          <cell r="E984">
            <v>10237078</v>
          </cell>
          <cell r="F984">
            <v>5027462</v>
          </cell>
          <cell r="G984">
            <v>45065.000347222223</v>
          </cell>
          <cell r="J984" t="str">
            <v>Do Thi Bich Lieu</v>
          </cell>
          <cell r="M984" t="str">
            <v>No</v>
          </cell>
          <cell r="O984" t="str">
            <v>06/Đã thanh toán 26/2023</v>
          </cell>
        </row>
        <row r="985">
          <cell r="D985">
            <v>29801</v>
          </cell>
          <cell r="E985">
            <v>14109503</v>
          </cell>
          <cell r="F985">
            <v>203239</v>
          </cell>
          <cell r="G985">
            <v>45065.000347222223</v>
          </cell>
          <cell r="J985" t="str">
            <v>Do Thi Bich Lieu</v>
          </cell>
          <cell r="M985" t="str">
            <v>No</v>
          </cell>
          <cell r="O985" t="str">
            <v>06/Đã thanh toán 26/2023</v>
          </cell>
        </row>
        <row r="986">
          <cell r="D986">
            <v>29787</v>
          </cell>
          <cell r="E986">
            <v>28338495</v>
          </cell>
          <cell r="F986">
            <v>5367266</v>
          </cell>
          <cell r="G986">
            <v>45065.000347222223</v>
          </cell>
          <cell r="J986" t="str">
            <v>Do Thi Bich Lieu</v>
          </cell>
          <cell r="M986" t="str">
            <v>No</v>
          </cell>
          <cell r="O986" t="str">
            <v>06/Đã thanh toán 26/2023</v>
          </cell>
        </row>
        <row r="987">
          <cell r="D987">
            <v>29788</v>
          </cell>
          <cell r="E987">
            <v>28338112</v>
          </cell>
          <cell r="F987">
            <v>1551215</v>
          </cell>
          <cell r="G987">
            <v>45065.000347222223</v>
          </cell>
          <cell r="J987" t="str">
            <v>Do Thi Bich Lieu</v>
          </cell>
          <cell r="M987" t="str">
            <v>No</v>
          </cell>
          <cell r="O987" t="str">
            <v>06/Đã thanh toán 26/2023</v>
          </cell>
        </row>
        <row r="988">
          <cell r="D988">
            <v>29792</v>
          </cell>
          <cell r="E988">
            <v>20375673</v>
          </cell>
          <cell r="F988">
            <v>977306</v>
          </cell>
          <cell r="G988">
            <v>45065.000347222223</v>
          </cell>
          <cell r="J988" t="str">
            <v>Do Thi Bich Lieu</v>
          </cell>
          <cell r="M988" t="str">
            <v>No</v>
          </cell>
          <cell r="O988" t="str">
            <v>06/Đã thanh toán 26/2023</v>
          </cell>
        </row>
        <row r="989">
          <cell r="D989">
            <v>29797</v>
          </cell>
          <cell r="E989">
            <v>14109446</v>
          </cell>
          <cell r="F989">
            <v>4886530</v>
          </cell>
          <cell r="G989">
            <v>45065.000347222223</v>
          </cell>
          <cell r="J989" t="str">
            <v>Do Thi Bich Lieu</v>
          </cell>
          <cell r="M989" t="str">
            <v>No</v>
          </cell>
          <cell r="O989" t="str">
            <v>06/Đã thanh toán 26/2023</v>
          </cell>
        </row>
        <row r="990">
          <cell r="D990">
            <v>31442</v>
          </cell>
          <cell r="E990">
            <v>15124285</v>
          </cell>
          <cell r="F990">
            <v>1557600</v>
          </cell>
          <cell r="G990">
            <v>45073.000347222223</v>
          </cell>
          <cell r="J990" t="str">
            <v>Do Thi Bich Lieu</v>
          </cell>
          <cell r="M990" t="str">
            <v>No</v>
          </cell>
          <cell r="O990" t="str">
            <v>07/Đã thanh toán 10/2023</v>
          </cell>
        </row>
        <row r="991">
          <cell r="D991">
            <v>31470</v>
          </cell>
          <cell r="E991">
            <v>10244067</v>
          </cell>
          <cell r="F991">
            <v>1954612</v>
          </cell>
          <cell r="G991">
            <v>45073.000347222223</v>
          </cell>
          <cell r="J991" t="str">
            <v>Do Thi Bich Lieu</v>
          </cell>
          <cell r="M991" t="str">
            <v>No</v>
          </cell>
          <cell r="O991" t="str">
            <v>07/Đã thanh toán 10/2023</v>
          </cell>
        </row>
        <row r="992">
          <cell r="D992">
            <v>31457</v>
          </cell>
          <cell r="E992">
            <v>13257407</v>
          </cell>
          <cell r="F992">
            <v>560940</v>
          </cell>
          <cell r="G992">
            <v>45073.000347222223</v>
          </cell>
          <cell r="J992" t="str">
            <v>Do Thi Bich Lieu</v>
          </cell>
          <cell r="M992" t="str">
            <v>No</v>
          </cell>
          <cell r="O992" t="str">
            <v>06/Đã thanh toán 26/2023</v>
          </cell>
        </row>
        <row r="993">
          <cell r="D993">
            <v>31458</v>
          </cell>
          <cell r="E993">
            <v>14111337</v>
          </cell>
          <cell r="F993">
            <v>2931918</v>
          </cell>
          <cell r="G993">
            <v>45073.000347222223</v>
          </cell>
          <cell r="J993" t="str">
            <v>Do Thi Bich Lieu</v>
          </cell>
          <cell r="M993" t="str">
            <v>No</v>
          </cell>
          <cell r="O993" t="str">
            <v>06/Đã thanh toán 26/2023</v>
          </cell>
        </row>
        <row r="994">
          <cell r="D994">
            <v>31463</v>
          </cell>
          <cell r="E994">
            <v>14112312</v>
          </cell>
          <cell r="F994">
            <v>4249070</v>
          </cell>
          <cell r="G994">
            <v>45073.000347222223</v>
          </cell>
          <cell r="J994" t="str">
            <v>Do Thi Bich Lieu</v>
          </cell>
          <cell r="M994" t="str">
            <v>No</v>
          </cell>
          <cell r="O994" t="str">
            <v>06/Đã thanh toán 26/2023</v>
          </cell>
        </row>
        <row r="995">
          <cell r="D995">
            <v>31465</v>
          </cell>
          <cell r="E995">
            <v>90325901</v>
          </cell>
          <cell r="F995">
            <v>1615482</v>
          </cell>
          <cell r="G995">
            <v>45073.000347222223</v>
          </cell>
          <cell r="J995" t="str">
            <v>Do Thi Bich Lieu</v>
          </cell>
          <cell r="M995" t="str">
            <v>No</v>
          </cell>
          <cell r="O995" t="str">
            <v>06/Đã thanh toán 26/2023</v>
          </cell>
        </row>
        <row r="996">
          <cell r="D996">
            <v>31459</v>
          </cell>
          <cell r="E996">
            <v>14111528</v>
          </cell>
          <cell r="F996">
            <v>778800</v>
          </cell>
          <cell r="G996">
            <v>45073.000347222223</v>
          </cell>
          <cell r="J996" t="str">
            <v>Do Thi Bich Lieu</v>
          </cell>
          <cell r="M996" t="str">
            <v>No</v>
          </cell>
          <cell r="O996" t="str">
            <v>07/Đã thanh toán 10/2023</v>
          </cell>
        </row>
        <row r="997">
          <cell r="D997">
            <v>31436</v>
          </cell>
          <cell r="E997">
            <v>25348218</v>
          </cell>
          <cell r="F997">
            <v>8804901</v>
          </cell>
          <cell r="G997">
            <v>45073.000347222223</v>
          </cell>
          <cell r="J997" t="str">
            <v>Do Thi Bich Lieu</v>
          </cell>
          <cell r="M997" t="str">
            <v>No</v>
          </cell>
          <cell r="O997" t="str">
            <v>07/Đã thanh toán 10/2023</v>
          </cell>
        </row>
        <row r="998">
          <cell r="D998">
            <v>31466</v>
          </cell>
          <cell r="E998">
            <v>13260751</v>
          </cell>
          <cell r="F998">
            <v>6230400</v>
          </cell>
          <cell r="G998">
            <v>45073.000347222223</v>
          </cell>
          <cell r="J998" t="str">
            <v>Do Thi Bich Lieu</v>
          </cell>
          <cell r="M998" t="str">
            <v>No</v>
          </cell>
          <cell r="O998" t="str">
            <v>07/Đã thanh toán 10/2023</v>
          </cell>
        </row>
        <row r="999">
          <cell r="D999">
            <v>31425</v>
          </cell>
          <cell r="E999">
            <v>10240540</v>
          </cell>
          <cell r="F999">
            <v>3909224</v>
          </cell>
          <cell r="G999">
            <v>45073.000347222223</v>
          </cell>
          <cell r="J999" t="str">
            <v>Do Thi Bich Lieu</v>
          </cell>
          <cell r="M999" t="str">
            <v>No</v>
          </cell>
          <cell r="O999" t="str">
            <v>06/Đã thanh toán 26/2023</v>
          </cell>
        </row>
        <row r="1000">
          <cell r="D1000">
            <v>32674</v>
          </cell>
          <cell r="E1000">
            <v>14066526</v>
          </cell>
          <cell r="F1000">
            <v>3115167</v>
          </cell>
          <cell r="G1000">
            <v>45077.000347222223</v>
          </cell>
          <cell r="J1000" t="str">
            <v>Do Thi Bich Lieu</v>
          </cell>
          <cell r="M1000" t="str">
            <v>No</v>
          </cell>
          <cell r="O1000" t="str">
            <v>06/Đã thanh toán 12/2023</v>
          </cell>
        </row>
        <row r="1001">
          <cell r="D1001">
            <v>32664</v>
          </cell>
          <cell r="E1001">
            <v>13263686</v>
          </cell>
          <cell r="F1001">
            <v>5491014</v>
          </cell>
          <cell r="G1001">
            <v>45077.000347222223</v>
          </cell>
          <cell r="J1001" t="str">
            <v>Do Thi Bich Lieu</v>
          </cell>
          <cell r="M1001" t="str">
            <v>No</v>
          </cell>
          <cell r="O1001" t="str">
            <v>07/Đã thanh toán 10/2023</v>
          </cell>
        </row>
        <row r="1002">
          <cell r="D1002">
            <v>32659</v>
          </cell>
          <cell r="E1002">
            <v>12162830</v>
          </cell>
          <cell r="F1002">
            <v>1954612</v>
          </cell>
          <cell r="G1002">
            <v>45077.000347222223</v>
          </cell>
          <cell r="J1002" t="str">
            <v>Do Thi Bich Lieu</v>
          </cell>
          <cell r="M1002" t="str">
            <v>No</v>
          </cell>
          <cell r="O1002" t="str">
            <v>07/Đã thanh toán 10/2023</v>
          </cell>
        </row>
        <row r="1003">
          <cell r="D1003">
            <v>32653</v>
          </cell>
          <cell r="E1003">
            <v>25350439</v>
          </cell>
          <cell r="F1003">
            <v>4234934</v>
          </cell>
          <cell r="G1003">
            <v>45077.000347222223</v>
          </cell>
          <cell r="J1003" t="str">
            <v>Do Thi Bich Lieu</v>
          </cell>
          <cell r="M1003" t="str">
            <v>No</v>
          </cell>
          <cell r="O1003" t="str">
            <v>07/Đã thanh toán 10/2023</v>
          </cell>
        </row>
        <row r="1004">
          <cell r="D1004">
            <v>32660</v>
          </cell>
          <cell r="E1004">
            <v>12163086</v>
          </cell>
          <cell r="F1004">
            <v>552013</v>
          </cell>
          <cell r="G1004">
            <v>45077.000347222223</v>
          </cell>
          <cell r="J1004" t="str">
            <v>Do Thi Bich Lieu</v>
          </cell>
          <cell r="M1004" t="str">
            <v>No</v>
          </cell>
          <cell r="O1004" t="str">
            <v>07/Đã thanh toán 10/2023</v>
          </cell>
        </row>
        <row r="1005">
          <cell r="D1005">
            <v>32652</v>
          </cell>
          <cell r="E1005">
            <v>18176008</v>
          </cell>
          <cell r="F1005">
            <v>5609973</v>
          </cell>
          <cell r="G1005">
            <v>45077.000347222223</v>
          </cell>
          <cell r="J1005" t="str">
            <v>Do Thi Bich Lieu</v>
          </cell>
          <cell r="M1005" t="str">
            <v>No</v>
          </cell>
          <cell r="O1005" t="str">
            <v>07/Đã thanh toán 10/2023</v>
          </cell>
        </row>
        <row r="1006">
          <cell r="D1006">
            <v>32675</v>
          </cell>
          <cell r="E1006">
            <v>18115377</v>
          </cell>
          <cell r="F1006">
            <v>848507</v>
          </cell>
          <cell r="G1006">
            <v>45077.000347222223</v>
          </cell>
          <cell r="J1006" t="str">
            <v>Do Thi Bich Lieu</v>
          </cell>
          <cell r="M1006" t="str">
            <v>No</v>
          </cell>
          <cell r="O1006" t="str">
            <v>06/Đã thanh toán 12/2023</v>
          </cell>
        </row>
        <row r="1007">
          <cell r="D1007">
            <v>32663</v>
          </cell>
          <cell r="E1007">
            <v>26404095</v>
          </cell>
          <cell r="F1007">
            <v>1309726</v>
          </cell>
          <cell r="G1007">
            <v>45077.000347222223</v>
          </cell>
          <cell r="J1007" t="str">
            <v>Do Thi Bich Lieu</v>
          </cell>
          <cell r="M1007" t="str">
            <v>No</v>
          </cell>
          <cell r="O1007" t="str">
            <v>07/Đã thanh toán 10/2023</v>
          </cell>
        </row>
        <row r="1008">
          <cell r="D1008">
            <v>34509</v>
          </cell>
          <cell r="E1008">
            <v>11208688</v>
          </cell>
          <cell r="F1008">
            <v>2443276</v>
          </cell>
          <cell r="G1008">
            <v>45087.000347222223</v>
          </cell>
          <cell r="J1008" t="str">
            <v>Do Thi Bich Lieu</v>
          </cell>
          <cell r="M1008" t="str">
            <v>No</v>
          </cell>
          <cell r="O1008" t="str">
            <v>07/Đã thanh toán 10/2023</v>
          </cell>
        </row>
        <row r="1009">
          <cell r="D1009">
            <v>34527</v>
          </cell>
          <cell r="E1009">
            <v>16446230</v>
          </cell>
          <cell r="F1009">
            <v>1914957</v>
          </cell>
          <cell r="G1009">
            <v>45087.000347222223</v>
          </cell>
          <cell r="J1009" t="str">
            <v>Do Thi Bich Lieu</v>
          </cell>
          <cell r="M1009" t="str">
            <v>No</v>
          </cell>
          <cell r="O1009" t="str">
            <v>07/Đã thanh toán 24/2023</v>
          </cell>
        </row>
        <row r="1010">
          <cell r="D1010">
            <v>39051</v>
          </cell>
          <cell r="E1010">
            <v>13277067</v>
          </cell>
          <cell r="F1010">
            <v>943404</v>
          </cell>
          <cell r="G1010">
            <v>45107.000347222223</v>
          </cell>
          <cell r="J1010" t="str">
            <v>Do Thi Bich Lieu</v>
          </cell>
          <cell r="M1010" t="str">
            <v>No</v>
          </cell>
          <cell r="O1010" t="str">
            <v>08/Đã thanh toán 10/2023</v>
          </cell>
        </row>
        <row r="1011">
          <cell r="D1011">
            <v>39050</v>
          </cell>
          <cell r="E1011">
            <v>13275736</v>
          </cell>
          <cell r="F1011">
            <v>4901895</v>
          </cell>
          <cell r="G1011">
            <v>45107.000347222223</v>
          </cell>
          <cell r="J1011" t="str">
            <v>Do Thi Bich Lieu</v>
          </cell>
          <cell r="M1011" t="str">
            <v>No</v>
          </cell>
          <cell r="O1011" t="str">
            <v>Chúng tôi đang xử lý hóa đơn, vui lòng liên hệ Do Thi Bich Lieu</v>
          </cell>
        </row>
        <row r="1012">
          <cell r="D1012">
            <v>39048</v>
          </cell>
          <cell r="E1012">
            <v>14123855</v>
          </cell>
          <cell r="F1012">
            <v>1972939</v>
          </cell>
          <cell r="G1012">
            <v>45107.000347222223</v>
          </cell>
          <cell r="J1012" t="str">
            <v>Do Thi Bich Lieu</v>
          </cell>
          <cell r="M1012" t="str">
            <v>No</v>
          </cell>
          <cell r="O1012" t="str">
            <v>07/Đã thanh toán 24/2023</v>
          </cell>
        </row>
        <row r="1013">
          <cell r="D1013">
            <v>39060</v>
          </cell>
          <cell r="E1013">
            <v>14129428</v>
          </cell>
          <cell r="F1013">
            <v>6108190</v>
          </cell>
          <cell r="G1013">
            <v>45107.000347222223</v>
          </cell>
          <cell r="J1013" t="str">
            <v>Do Thi Bich Lieu</v>
          </cell>
          <cell r="M1013" t="str">
            <v>No</v>
          </cell>
          <cell r="O1013" t="str">
            <v>Chúng tôi đang xử lý hóa đơn, vui lòng liên hệ Do Thi Bich Lieu</v>
          </cell>
        </row>
        <row r="1014">
          <cell r="D1014">
            <v>39055</v>
          </cell>
          <cell r="E1014">
            <v>26415098</v>
          </cell>
          <cell r="F1014">
            <v>1628017</v>
          </cell>
          <cell r="G1014">
            <v>45107.000347222223</v>
          </cell>
          <cell r="J1014" t="str">
            <v>Do Thi Bich Lieu</v>
          </cell>
          <cell r="M1014" t="str">
            <v>No</v>
          </cell>
          <cell r="O1014" t="str">
            <v>Chúng tôi đang xử lý hóa đơn, vui lòng liên hệ Do Thi Bich Lieu</v>
          </cell>
        </row>
        <row r="1015">
          <cell r="D1015">
            <v>39067</v>
          </cell>
          <cell r="E1015">
            <v>10258492</v>
          </cell>
          <cell r="F1015">
            <v>6451202</v>
          </cell>
          <cell r="G1015">
            <v>45107.000347222223</v>
          </cell>
          <cell r="J1015" t="str">
            <v>Do Thi Bich Lieu</v>
          </cell>
          <cell r="M1015" t="str">
            <v>No</v>
          </cell>
          <cell r="O1015" t="str">
            <v>08/Đã thanh toán 10/2023</v>
          </cell>
        </row>
        <row r="1016">
          <cell r="D1016">
            <v>39076</v>
          </cell>
          <cell r="E1016">
            <v>15138013</v>
          </cell>
          <cell r="F1016">
            <v>4669808</v>
          </cell>
          <cell r="G1016">
            <v>45107.000347222223</v>
          </cell>
          <cell r="J1016" t="str">
            <v>Do Thi Bich Lieu</v>
          </cell>
          <cell r="M1016" t="str">
            <v>No</v>
          </cell>
          <cell r="O1016" t="str">
            <v>Chúng tôi đang xử lý hóa đơn, vui lòng liên hệ Do Thi Bich Lieu</v>
          </cell>
        </row>
        <row r="1017">
          <cell r="D1017">
            <v>39091</v>
          </cell>
          <cell r="E1017">
            <v>28353032</v>
          </cell>
          <cell r="F1017">
            <v>1738710</v>
          </cell>
          <cell r="G1017">
            <v>45107.000347222223</v>
          </cell>
          <cell r="J1017" t="str">
            <v>Do Thi Bich Lieu</v>
          </cell>
          <cell r="M1017" t="str">
            <v>No</v>
          </cell>
          <cell r="O1017" t="str">
            <v>Chúng tôi đang xử lý hóa đơn, vui lòng liên hệ Do Thi Bich Lieu</v>
          </cell>
        </row>
        <row r="1018">
          <cell r="D1018">
            <v>39080</v>
          </cell>
          <cell r="E1018">
            <v>12177951</v>
          </cell>
          <cell r="F1018">
            <v>3420586</v>
          </cell>
          <cell r="G1018">
            <v>45107.000347222223</v>
          </cell>
          <cell r="J1018" t="str">
            <v>Do Thi Bich Lieu</v>
          </cell>
          <cell r="M1018" t="str">
            <v>No</v>
          </cell>
          <cell r="O1018" t="str">
            <v>Chúng tôi đang xử lý hóa đơn, vui lòng liên hệ Do Thi Bich Lieu</v>
          </cell>
        </row>
        <row r="1019">
          <cell r="D1019">
            <v>39069</v>
          </cell>
          <cell r="E1019">
            <v>16453735</v>
          </cell>
          <cell r="F1019">
            <v>2634517</v>
          </cell>
          <cell r="G1019">
            <v>45107.000347222223</v>
          </cell>
          <cell r="J1019" t="str">
            <v>Do Thi Bich Lieu</v>
          </cell>
          <cell r="M1019" t="str">
            <v>No</v>
          </cell>
          <cell r="O1019" t="str">
            <v>08/Đã thanh toán 10/2023</v>
          </cell>
        </row>
        <row r="1020">
          <cell r="D1020">
            <v>39089</v>
          </cell>
          <cell r="E1020">
            <v>25360293</v>
          </cell>
          <cell r="F1020">
            <v>2226532</v>
          </cell>
          <cell r="G1020">
            <v>45107.000347222223</v>
          </cell>
          <cell r="J1020" t="str">
            <v>Do Thi Bich Lieu</v>
          </cell>
          <cell r="M1020" t="str">
            <v>No</v>
          </cell>
          <cell r="O1020" t="str">
            <v>08/Đã thanh toán 10/2023</v>
          </cell>
        </row>
        <row r="1021">
          <cell r="D1021">
            <v>39070</v>
          </cell>
          <cell r="E1021">
            <v>24330165</v>
          </cell>
          <cell r="F1021">
            <v>3448170</v>
          </cell>
          <cell r="G1021">
            <v>45107.000347222223</v>
          </cell>
          <cell r="J1021" t="str">
            <v>Do Thi Bich Lieu</v>
          </cell>
          <cell r="M1021" t="str">
            <v>No</v>
          </cell>
          <cell r="O1021" t="str">
            <v>Chúng tôi đang xử lý hóa đơn, vui lòng liên hệ Do Thi Bich Lieu</v>
          </cell>
        </row>
        <row r="1022">
          <cell r="D1022">
            <v>39086</v>
          </cell>
          <cell r="E1022">
            <v>17223223</v>
          </cell>
          <cell r="F1022">
            <v>5063652</v>
          </cell>
          <cell r="G1022">
            <v>45107.000347222223</v>
          </cell>
          <cell r="J1022" t="str">
            <v>Do Thi Bich Lieu</v>
          </cell>
          <cell r="M1022" t="str">
            <v>No</v>
          </cell>
          <cell r="O1022" t="str">
            <v>Chúng tôi đang xử lý hóa đơn, vui lòng liên hệ Do Thi Bich Lieu</v>
          </cell>
        </row>
        <row r="1023">
          <cell r="D1023">
            <v>39056</v>
          </cell>
          <cell r="E1023">
            <v>14125995</v>
          </cell>
          <cell r="F1023">
            <v>435501</v>
          </cell>
          <cell r="G1023">
            <v>45107.000347222223</v>
          </cell>
          <cell r="J1023" t="str">
            <v>Do Thi Bich Lieu</v>
          </cell>
          <cell r="M1023" t="str">
            <v>No</v>
          </cell>
          <cell r="O1023" t="str">
            <v>08/Đã thanh toán 10/2023</v>
          </cell>
        </row>
        <row r="1024">
          <cell r="D1024">
            <v>39428</v>
          </cell>
          <cell r="E1024">
            <v>10261977</v>
          </cell>
          <cell r="F1024">
            <v>2398853</v>
          </cell>
          <cell r="G1024">
            <v>45111.000347222223</v>
          </cell>
          <cell r="J1024" t="str">
            <v>Do Thi Bich Lieu</v>
          </cell>
          <cell r="M1024" t="str">
            <v>No</v>
          </cell>
          <cell r="O1024" t="str">
            <v>Chúng tôi đang xử lý hóa đơn, vui lòng liên hệ Do Thi Bich Lieu</v>
          </cell>
        </row>
        <row r="1025">
          <cell r="D1025">
            <v>39440</v>
          </cell>
          <cell r="E1025">
            <v>22365749</v>
          </cell>
          <cell r="F1025">
            <v>1199426</v>
          </cell>
          <cell r="G1025">
            <v>45111.000347222223</v>
          </cell>
          <cell r="J1025" t="str">
            <v>Do Thi Bich Lieu</v>
          </cell>
          <cell r="M1025" t="str">
            <v>No</v>
          </cell>
          <cell r="O1025" t="str">
            <v>Chúng tôi đang xử lý hóa đơn, vui lòng liên hệ Do Thi Bich Lieu</v>
          </cell>
        </row>
        <row r="1026">
          <cell r="D1026">
            <v>41096</v>
          </cell>
          <cell r="E1026">
            <v>15143456</v>
          </cell>
          <cell r="F1026">
            <v>490050</v>
          </cell>
          <cell r="G1026">
            <v>45119.000347222223</v>
          </cell>
          <cell r="J1026" t="str">
            <v>Do Thi Bich Lieu</v>
          </cell>
          <cell r="M1026" t="str">
            <v>No</v>
          </cell>
          <cell r="O1026" t="str">
            <v>08/Đã thanh toán 24/2023</v>
          </cell>
        </row>
        <row r="1027">
          <cell r="D1027">
            <v>41094</v>
          </cell>
          <cell r="E1027">
            <v>19418323</v>
          </cell>
          <cell r="F1027">
            <v>1101481</v>
          </cell>
          <cell r="G1027">
            <v>45119.000347222223</v>
          </cell>
          <cell r="J1027" t="str">
            <v>Do Thi Bich Lieu</v>
          </cell>
          <cell r="M1027" t="str">
            <v>No</v>
          </cell>
          <cell r="O1027" t="str">
            <v>08/Đã thanh toán 24/2023</v>
          </cell>
        </row>
        <row r="1028">
          <cell r="D1028">
            <v>41100</v>
          </cell>
          <cell r="E1028">
            <v>20394381</v>
          </cell>
          <cell r="F1028">
            <v>1199426</v>
          </cell>
          <cell r="G1028">
            <v>45119.000347222223</v>
          </cell>
          <cell r="J1028" t="str">
            <v>Do Thi Bich Lieu</v>
          </cell>
          <cell r="M1028" t="str">
            <v>No</v>
          </cell>
          <cell r="O1028" t="str">
            <v>08/Đã thanh toán 24/2023</v>
          </cell>
        </row>
        <row r="1029">
          <cell r="D1029">
            <v>42278</v>
          </cell>
          <cell r="E1029">
            <v>19421522</v>
          </cell>
          <cell r="F1029">
            <v>1835136</v>
          </cell>
          <cell r="G1029">
            <v>45124.000347222223</v>
          </cell>
          <cell r="J1029" t="str">
            <v>Do Thi Bich Lieu</v>
          </cell>
          <cell r="M1029" t="str">
            <v>No</v>
          </cell>
          <cell r="O1029" t="str">
            <v>08/Đã thanh toán 24/2023</v>
          </cell>
        </row>
        <row r="1030">
          <cell r="D1030">
            <v>42279</v>
          </cell>
          <cell r="E1030">
            <v>19421721</v>
          </cell>
          <cell r="F1030">
            <v>196020</v>
          </cell>
          <cell r="G1030">
            <v>45124.000347222223</v>
          </cell>
          <cell r="J1030" t="str">
            <v>Do Thi Bich Lieu</v>
          </cell>
          <cell r="M1030" t="str">
            <v>No</v>
          </cell>
          <cell r="O1030" t="str">
            <v>08/Đã thanh toán 24/2023</v>
          </cell>
        </row>
        <row r="1031">
          <cell r="D1031">
            <v>42275</v>
          </cell>
          <cell r="E1031">
            <v>14133049</v>
          </cell>
          <cell r="F1031">
            <v>1928210</v>
          </cell>
          <cell r="G1031">
            <v>45124.000347222223</v>
          </cell>
          <cell r="J1031" t="str">
            <v>Do Thi Bich Lieu</v>
          </cell>
          <cell r="M1031" t="str">
            <v>No</v>
          </cell>
          <cell r="O1031" t="str">
            <v>08/Đã thanh toán 24/2023</v>
          </cell>
        </row>
        <row r="1032">
          <cell r="D1032">
            <v>42473</v>
          </cell>
          <cell r="E1032">
            <v>13275736</v>
          </cell>
          <cell r="F1032">
            <v>5218906</v>
          </cell>
          <cell r="G1032">
            <v>45126.000347222223</v>
          </cell>
          <cell r="J1032" t="str">
            <v>Do Thi Bich Lieu</v>
          </cell>
          <cell r="M1032" t="str">
            <v>No</v>
          </cell>
          <cell r="O1032" t="str">
            <v>08/Đã thanh toán 10/2023</v>
          </cell>
        </row>
        <row r="1033">
          <cell r="D1033">
            <v>45360</v>
          </cell>
          <cell r="E1033">
            <v>13292225</v>
          </cell>
          <cell r="F1033">
            <v>1400636</v>
          </cell>
          <cell r="G1033">
            <v>45138.000347222223</v>
          </cell>
          <cell r="J1033" t="str">
            <v>Do Thi Bich Lieu</v>
          </cell>
          <cell r="M1033" t="str">
            <v>No</v>
          </cell>
          <cell r="O1033" t="str">
            <v>09/Đã thanh toán 11/2023</v>
          </cell>
        </row>
        <row r="1034">
          <cell r="D1034">
            <v>51442</v>
          </cell>
          <cell r="E1034">
            <v>26437097</v>
          </cell>
          <cell r="F1034">
            <v>2186050</v>
          </cell>
          <cell r="G1034">
            <v>45164.000347222223</v>
          </cell>
          <cell r="J1034" t="str">
            <v>Do Thi Bich Lieu</v>
          </cell>
          <cell r="M1034" t="str">
            <v>No</v>
          </cell>
          <cell r="O1034" t="str">
            <v>09/Đã thanh toán 25/2023</v>
          </cell>
        </row>
        <row r="1035">
          <cell r="D1035">
            <v>51425</v>
          </cell>
          <cell r="E1035">
            <v>50996415</v>
          </cell>
          <cell r="F1035">
            <v>1199426</v>
          </cell>
          <cell r="G1035">
            <v>45164.000347222223</v>
          </cell>
          <cell r="J1035" t="str">
            <v>Do Thi Bich Lieu</v>
          </cell>
          <cell r="M1035" t="str">
            <v>No</v>
          </cell>
          <cell r="O1035" t="str">
            <v>10/Đã thanh toán 10/2023</v>
          </cell>
        </row>
        <row r="1036">
          <cell r="D1036">
            <v>51430</v>
          </cell>
          <cell r="E1036">
            <v>18213711</v>
          </cell>
          <cell r="F1036">
            <v>2571826</v>
          </cell>
          <cell r="G1036">
            <v>45164.000347222223</v>
          </cell>
          <cell r="J1036" t="str">
            <v>Do Thi Bich Lieu</v>
          </cell>
          <cell r="M1036" t="str">
            <v>No</v>
          </cell>
          <cell r="O1036" t="str">
            <v>10/Đã thanh toán 10/2023</v>
          </cell>
        </row>
        <row r="1037">
          <cell r="D1037">
            <v>51437</v>
          </cell>
          <cell r="E1037">
            <v>25379063</v>
          </cell>
          <cell r="F1037">
            <v>2626023</v>
          </cell>
          <cell r="G1037">
            <v>45164.000347222223</v>
          </cell>
          <cell r="J1037" t="str">
            <v>Do Thi Bich Lieu</v>
          </cell>
          <cell r="M1037" t="str">
            <v>No</v>
          </cell>
          <cell r="O1037" t="str">
            <v>10/Đã thanh toán 10/2023</v>
          </cell>
        </row>
        <row r="1038">
          <cell r="D1038">
            <v>51440</v>
          </cell>
          <cell r="E1038">
            <v>90350855</v>
          </cell>
          <cell r="F1038">
            <v>793055</v>
          </cell>
          <cell r="G1038">
            <v>45164.000347222223</v>
          </cell>
          <cell r="J1038" t="str">
            <v>Do Thi Bich Lieu</v>
          </cell>
          <cell r="M1038" t="str">
            <v>No</v>
          </cell>
          <cell r="O1038" t="str">
            <v>09/Đã thanh toán 25/2023</v>
          </cell>
        </row>
        <row r="1039">
          <cell r="D1039">
            <v>51439</v>
          </cell>
          <cell r="E1039">
            <v>14145107</v>
          </cell>
          <cell r="F1039">
            <v>3605040</v>
          </cell>
          <cell r="G1039">
            <v>45164.000347222223</v>
          </cell>
          <cell r="J1039" t="str">
            <v>Do Thi Bich Lieu</v>
          </cell>
          <cell r="M1039" t="str">
            <v>No</v>
          </cell>
          <cell r="O1039" t="str">
            <v>09/Đã thanh toán 25/2023</v>
          </cell>
        </row>
        <row r="1040">
          <cell r="D1040">
            <v>51433</v>
          </cell>
          <cell r="E1040">
            <v>17247945</v>
          </cell>
          <cell r="F1040">
            <v>741500</v>
          </cell>
          <cell r="G1040">
            <v>45164.000347222223</v>
          </cell>
          <cell r="J1040" t="str">
            <v>Do Thi Bich Lieu</v>
          </cell>
          <cell r="M1040" t="str">
            <v>No</v>
          </cell>
          <cell r="O1040" t="str">
            <v>10/Đã thanh toán 10/2023</v>
          </cell>
        </row>
        <row r="1041">
          <cell r="D1041">
            <v>53190</v>
          </cell>
          <cell r="E1041">
            <v>14150354</v>
          </cell>
          <cell r="F1041">
            <v>3706674</v>
          </cell>
          <cell r="G1041">
            <v>45169.000347222223</v>
          </cell>
          <cell r="J1041" t="str">
            <v>Do Thi Bich Lieu</v>
          </cell>
          <cell r="M1041" t="str">
            <v>No</v>
          </cell>
          <cell r="O1041" t="str">
            <v>10/Đã thanh toán 10/2023</v>
          </cell>
        </row>
        <row r="1042">
          <cell r="D1042">
            <v>53192</v>
          </cell>
          <cell r="E1042">
            <v>90355519</v>
          </cell>
          <cell r="F1042">
            <v>793055</v>
          </cell>
          <cell r="G1042">
            <v>45169.000347222223</v>
          </cell>
          <cell r="J1042" t="str">
            <v>Do Thi Bich Lieu</v>
          </cell>
          <cell r="M1042" t="str">
            <v>No</v>
          </cell>
          <cell r="O1042" t="str">
            <v>10/Đã thanh toán 10/2023</v>
          </cell>
        </row>
        <row r="1043">
          <cell r="D1043">
            <v>53195</v>
          </cell>
          <cell r="E1043">
            <v>14151304</v>
          </cell>
          <cell r="F1043">
            <v>6112870</v>
          </cell>
          <cell r="G1043">
            <v>45169.000347222223</v>
          </cell>
          <cell r="J1043" t="str">
            <v>Do Thi Bich Lieu</v>
          </cell>
          <cell r="M1043" t="str">
            <v>No</v>
          </cell>
          <cell r="O1043" t="str">
            <v>10/Đã thanh toán 10/2023</v>
          </cell>
        </row>
        <row r="1044">
          <cell r="D1044">
            <v>53128</v>
          </cell>
          <cell r="E1044">
            <v>27373436</v>
          </cell>
          <cell r="F1044">
            <v>3771252</v>
          </cell>
          <cell r="G1044">
            <v>45169.000347222223</v>
          </cell>
          <cell r="J1044" t="str">
            <v>Do Thi Bich Lieu</v>
          </cell>
          <cell r="M1044" t="str">
            <v>No</v>
          </cell>
          <cell r="O1044" t="str">
            <v>10/Đã thanh toán 10/2023</v>
          </cell>
        </row>
        <row r="1045">
          <cell r="D1045">
            <v>54706</v>
          </cell>
          <cell r="E1045">
            <v>11247300</v>
          </cell>
          <cell r="F1045">
            <v>4797706</v>
          </cell>
          <cell r="G1045">
            <v>45178.000347222223</v>
          </cell>
          <cell r="J1045" t="str">
            <v>Do Thi Bich Lieu</v>
          </cell>
          <cell r="M1045" t="str">
            <v>No</v>
          </cell>
          <cell r="O1045" t="str">
            <v>10/Đã thanh toán 10/2023</v>
          </cell>
        </row>
        <row r="1046">
          <cell r="D1046">
            <v>54717</v>
          </cell>
          <cell r="E1046">
            <v>10294673</v>
          </cell>
          <cell r="F1046">
            <v>2696414</v>
          </cell>
          <cell r="G1046">
            <v>45178.000347222223</v>
          </cell>
          <cell r="J1046" t="str">
            <v>Do Thi Bich Lieu</v>
          </cell>
          <cell r="M1046" t="str">
            <v>No</v>
          </cell>
          <cell r="O1046" t="str">
            <v>10/Đã thanh toán 10/2023</v>
          </cell>
        </row>
        <row r="1047">
          <cell r="D1047">
            <v>54714</v>
          </cell>
          <cell r="E1047">
            <v>15162998</v>
          </cell>
          <cell r="F1047">
            <v>1348207</v>
          </cell>
          <cell r="G1047">
            <v>45178.000347222223</v>
          </cell>
          <cell r="J1047" t="str">
            <v>Do Thi Bich Lieu</v>
          </cell>
          <cell r="M1047" t="str">
            <v>No</v>
          </cell>
          <cell r="O1047" t="str">
            <v>10/Đã thanh toán 10/2023</v>
          </cell>
        </row>
        <row r="1048">
          <cell r="D1048">
            <v>54716</v>
          </cell>
          <cell r="E1048">
            <v>15162148</v>
          </cell>
          <cell r="F1048">
            <v>1348207</v>
          </cell>
          <cell r="G1048">
            <v>45178.000347222223</v>
          </cell>
          <cell r="J1048" t="str">
            <v>Do Thi Bich Lieu</v>
          </cell>
          <cell r="M1048" t="str">
            <v>No</v>
          </cell>
          <cell r="O1048" t="str">
            <v>10/Đã thanh toán 10/2023</v>
          </cell>
        </row>
        <row r="1049">
          <cell r="D1049">
            <v>54697</v>
          </cell>
          <cell r="E1049">
            <v>11246287</v>
          </cell>
          <cell r="F1049">
            <v>706979</v>
          </cell>
          <cell r="G1049">
            <v>45178.000347222223</v>
          </cell>
          <cell r="J1049" t="str">
            <v>Do Thi Bich Lieu</v>
          </cell>
          <cell r="M1049" t="str">
            <v>No</v>
          </cell>
          <cell r="O1049" t="str">
            <v>10/Đã thanh toán 10/2023</v>
          </cell>
        </row>
        <row r="1050">
          <cell r="D1050">
            <v>54720</v>
          </cell>
          <cell r="E1050">
            <v>19441230</v>
          </cell>
          <cell r="F1050">
            <v>2571826</v>
          </cell>
          <cell r="G1050">
            <v>45178.000347222223</v>
          </cell>
          <cell r="H1050">
            <v>45178.000347222223</v>
          </cell>
          <cell r="I1050">
            <v>45210.000347222223</v>
          </cell>
          <cell r="J1050" t="str">
            <v>Do Thi Bich Lieu</v>
          </cell>
          <cell r="M1050" t="str">
            <v>No</v>
          </cell>
          <cell r="O1050" t="str">
            <v>Lịch thanh toán: Monthly at 10 &amp; 24</v>
          </cell>
        </row>
        <row r="1051">
          <cell r="D1051">
            <v>54721</v>
          </cell>
          <cell r="E1051">
            <v>28377632</v>
          </cell>
          <cell r="F1051">
            <v>3771252</v>
          </cell>
          <cell r="G1051">
            <v>45178.000347222223</v>
          </cell>
          <cell r="H1051">
            <v>45179.000347222223</v>
          </cell>
          <cell r="I1051">
            <v>45213.000347222223</v>
          </cell>
          <cell r="J1051" t="str">
            <v>Do Thi Bich Lieu</v>
          </cell>
          <cell r="M1051" t="str">
            <v>No</v>
          </cell>
          <cell r="O1051" t="str">
            <v>Lịch thanh toán: Monthly at 10 &amp; 24</v>
          </cell>
        </row>
        <row r="1052">
          <cell r="D1052">
            <v>25156</v>
          </cell>
          <cell r="E1052">
            <v>18118684</v>
          </cell>
          <cell r="F1052">
            <v>3667169</v>
          </cell>
          <cell r="G1052">
            <v>45043.000347222223</v>
          </cell>
          <cell r="J1052" t="str">
            <v>Do Thi Bich Lieu</v>
          </cell>
          <cell r="M1052" t="str">
            <v>No</v>
          </cell>
          <cell r="O1052" t="str">
            <v>05/Đã thanh toán 10/2023</v>
          </cell>
        </row>
        <row r="1053">
          <cell r="D1053">
            <v>29790</v>
          </cell>
          <cell r="E1053">
            <v>24317905</v>
          </cell>
          <cell r="F1053">
            <v>1946690</v>
          </cell>
          <cell r="G1053">
            <v>45065.000347222223</v>
          </cell>
          <cell r="J1053" t="str">
            <v>Do Thi Bich Lieu</v>
          </cell>
          <cell r="M1053" t="str">
            <v>No</v>
          </cell>
          <cell r="O1053" t="str">
            <v>07/Đã thanh toán 10/2023</v>
          </cell>
        </row>
        <row r="1054">
          <cell r="D1054">
            <v>34518</v>
          </cell>
          <cell r="E1054">
            <v>22356837</v>
          </cell>
          <cell r="F1054">
            <v>552013</v>
          </cell>
          <cell r="G1054">
            <v>45087.000347222223</v>
          </cell>
          <cell r="J1054" t="str">
            <v>Do Thi Bich Lieu</v>
          </cell>
          <cell r="M1054" t="str">
            <v>No</v>
          </cell>
          <cell r="O1054" t="str">
            <v>07/Đã thanh toán 24/2023</v>
          </cell>
        </row>
        <row r="1055">
          <cell r="D1055">
            <v>41099</v>
          </cell>
          <cell r="E1055">
            <v>16460007</v>
          </cell>
          <cell r="F1055">
            <v>6558149</v>
          </cell>
          <cell r="G1055">
            <v>45119.000347222223</v>
          </cell>
          <cell r="J1055" t="str">
            <v>Do Thi Bich Lieu</v>
          </cell>
          <cell r="M1055" t="str">
            <v>No</v>
          </cell>
          <cell r="O1055" t="str">
            <v>08/Đã thanh toán 24/2023</v>
          </cell>
        </row>
        <row r="1056">
          <cell r="D1056">
            <v>41098</v>
          </cell>
          <cell r="E1056">
            <v>16459352</v>
          </cell>
          <cell r="F1056">
            <v>5114848</v>
          </cell>
          <cell r="G1056">
            <v>45119.000347222223</v>
          </cell>
          <cell r="J1056" t="str">
            <v>Do Thi Bich Lieu</v>
          </cell>
          <cell r="M1056" t="str">
            <v>No</v>
          </cell>
          <cell r="O1056" t="str">
            <v>08/Đã thanh toán 24/2023</v>
          </cell>
        </row>
        <row r="1057">
          <cell r="D1057">
            <v>45306</v>
          </cell>
          <cell r="E1057">
            <v>14135709</v>
          </cell>
          <cell r="F1057">
            <v>3994807</v>
          </cell>
          <cell r="G1057">
            <v>45136.000347222223</v>
          </cell>
          <cell r="J1057" t="str">
            <v>Do Thi Bich Lieu</v>
          </cell>
          <cell r="M1057" t="str">
            <v>No</v>
          </cell>
          <cell r="O1057" t="str">
            <v>08/Đã thanh toán 24/2023</v>
          </cell>
        </row>
        <row r="1058">
          <cell r="D1058">
            <v>45276</v>
          </cell>
          <cell r="E1058">
            <v>26425269</v>
          </cell>
          <cell r="F1058">
            <v>1835136</v>
          </cell>
          <cell r="G1058">
            <v>45136.000347222223</v>
          </cell>
          <cell r="J1058" t="str">
            <v>Do Thi Bich Lieu</v>
          </cell>
          <cell r="M1058" t="str">
            <v>No</v>
          </cell>
          <cell r="O1058" t="str">
            <v>08/Đã thanh toán 24/2023</v>
          </cell>
        </row>
        <row r="1059">
          <cell r="D1059">
            <v>45297</v>
          </cell>
          <cell r="E1059">
            <v>16465711</v>
          </cell>
          <cell r="F1059">
            <v>1019509</v>
          </cell>
          <cell r="G1059">
            <v>45136.000347222223</v>
          </cell>
          <cell r="J1059" t="str">
            <v>Do Thi Bich Lieu</v>
          </cell>
          <cell r="M1059" t="str">
            <v>No</v>
          </cell>
          <cell r="O1059" t="str">
            <v>09/Đã thanh toán 11/2023</v>
          </cell>
        </row>
        <row r="1060">
          <cell r="D1060">
            <v>45305</v>
          </cell>
          <cell r="E1060">
            <v>26425473</v>
          </cell>
          <cell r="F1060">
            <v>2169208</v>
          </cell>
          <cell r="G1060">
            <v>45136.000347222223</v>
          </cell>
          <cell r="J1060" t="str">
            <v>Do Thi Bich Lieu</v>
          </cell>
          <cell r="M1060" t="str">
            <v>No</v>
          </cell>
          <cell r="O1060" t="str">
            <v>08/Đã thanh toán 24/2023</v>
          </cell>
        </row>
        <row r="1061">
          <cell r="D1061">
            <v>45293</v>
          </cell>
          <cell r="E1061">
            <v>12190458</v>
          </cell>
          <cell r="F1061">
            <v>3772159</v>
          </cell>
          <cell r="G1061">
            <v>45136.000347222223</v>
          </cell>
          <cell r="J1061" t="str">
            <v>Do Thi Bich Lieu</v>
          </cell>
          <cell r="M1061" t="str">
            <v>No</v>
          </cell>
          <cell r="O1061" t="str">
            <v>09/Đã thanh toán 11/2023</v>
          </cell>
        </row>
        <row r="1062">
          <cell r="D1062">
            <v>45279</v>
          </cell>
          <cell r="E1062">
            <v>90342294</v>
          </cell>
          <cell r="F1062">
            <v>4650739</v>
          </cell>
          <cell r="G1062">
            <v>45136.000347222223</v>
          </cell>
          <cell r="J1062" t="str">
            <v>Do Thi Bich Lieu</v>
          </cell>
          <cell r="M1062" t="str">
            <v>No</v>
          </cell>
          <cell r="O1062" t="str">
            <v>08/Đã thanh toán 24/2023</v>
          </cell>
        </row>
        <row r="1063">
          <cell r="D1063">
            <v>45288</v>
          </cell>
          <cell r="E1063">
            <v>15148833</v>
          </cell>
          <cell r="F1063">
            <v>2039018</v>
          </cell>
          <cell r="G1063">
            <v>45136.000347222223</v>
          </cell>
          <cell r="J1063" t="str">
            <v>Do Thi Bich Lieu</v>
          </cell>
          <cell r="M1063" t="str">
            <v>No</v>
          </cell>
          <cell r="O1063" t="str">
            <v>09/Đã thanh toán 11/2023</v>
          </cell>
        </row>
        <row r="1064">
          <cell r="D1064">
            <v>45292</v>
          </cell>
          <cell r="E1064">
            <v>12190188</v>
          </cell>
          <cell r="F1064">
            <v>5097546</v>
          </cell>
          <cell r="G1064">
            <v>45136.000347222223</v>
          </cell>
          <cell r="J1064" t="str">
            <v>Do Thi Bich Lieu</v>
          </cell>
          <cell r="M1064" t="str">
            <v>No</v>
          </cell>
          <cell r="O1064" t="str">
            <v>09/Đã thanh toán 11/2023</v>
          </cell>
        </row>
        <row r="1065">
          <cell r="D1065">
            <v>45295</v>
          </cell>
          <cell r="E1065">
            <v>20400079</v>
          </cell>
          <cell r="F1065">
            <v>1019509</v>
          </cell>
          <cell r="G1065">
            <v>45136.000347222223</v>
          </cell>
          <cell r="J1065" t="str">
            <v>Do Thi Bich Lieu</v>
          </cell>
          <cell r="M1065" t="str">
            <v>No</v>
          </cell>
          <cell r="O1065" t="str">
            <v>09/Đã thanh toán 11/2023</v>
          </cell>
        </row>
        <row r="1066">
          <cell r="D1066">
            <v>57730</v>
          </cell>
          <cell r="E1066">
            <v>14064562</v>
          </cell>
          <cell r="F1066">
            <v>2570400</v>
          </cell>
          <cell r="G1066">
            <v>44926.000347222223</v>
          </cell>
          <cell r="J1066" t="str">
            <v>Do Thi Bich Lieu</v>
          </cell>
          <cell r="M1066" t="str">
            <v>No</v>
          </cell>
          <cell r="O1066" t="str">
            <v>Chúng tôi đang xử lý hóa đơn, vui lòng liên hệ Do Thi Bich Lieu</v>
          </cell>
        </row>
        <row r="1067">
          <cell r="D1067">
            <v>10499</v>
          </cell>
          <cell r="E1067">
            <v>14080816</v>
          </cell>
          <cell r="F1067">
            <v>5074636</v>
          </cell>
          <cell r="G1067">
            <v>44987.000347222223</v>
          </cell>
          <cell r="J1067" t="str">
            <v>Do Thi Bich Lieu</v>
          </cell>
          <cell r="M1067" t="str">
            <v>No</v>
          </cell>
          <cell r="O1067" t="str">
            <v>Chúng tôi đang xử lý hóa đơn, vui lòng liên hệ Do Thi Bich Lieu</v>
          </cell>
        </row>
        <row r="1068">
          <cell r="D1068">
            <v>14857</v>
          </cell>
          <cell r="E1068">
            <v>14085720</v>
          </cell>
          <cell r="F1068">
            <v>122164</v>
          </cell>
          <cell r="G1068">
            <v>45001.000347222223</v>
          </cell>
          <cell r="J1068" t="str">
            <v>Do Thi Bich Lieu</v>
          </cell>
          <cell r="M1068" t="str">
            <v>No</v>
          </cell>
          <cell r="O1068" t="str">
            <v>Chúng tôi đang xử lý hóa đơn, vui lòng liên hệ Do Thi Bich Lieu</v>
          </cell>
        </row>
        <row r="1069">
          <cell r="D1069">
            <v>15720</v>
          </cell>
          <cell r="E1069">
            <v>20293537</v>
          </cell>
          <cell r="F1069">
            <v>2619452</v>
          </cell>
          <cell r="G1069">
            <v>45003.000347222223</v>
          </cell>
          <cell r="J1069" t="str">
            <v>Do Thi Bich Lieu</v>
          </cell>
          <cell r="M1069" t="str">
            <v>No</v>
          </cell>
          <cell r="O1069" t="str">
            <v>Chúng tôi đang xử lý hóa đơn, vui lòng liên hệ Do Thi Bich Lieu</v>
          </cell>
        </row>
        <row r="1070">
          <cell r="D1070">
            <v>15717</v>
          </cell>
          <cell r="E1070">
            <v>25269261</v>
          </cell>
          <cell r="F1070">
            <v>2719277</v>
          </cell>
          <cell r="G1070">
            <v>45003.000347222223</v>
          </cell>
          <cell r="J1070" t="str">
            <v>Do Thi Bich Lieu</v>
          </cell>
          <cell r="M1070" t="str">
            <v>No</v>
          </cell>
          <cell r="O1070" t="str">
            <v>Chúng tôi đang xử lý hóa đơn, vui lòng liên hệ Do Thi Bich Lieu</v>
          </cell>
        </row>
        <row r="1071">
          <cell r="D1071">
            <v>15716</v>
          </cell>
          <cell r="E1071">
            <v>28256017</v>
          </cell>
          <cell r="F1071">
            <v>11608834</v>
          </cell>
          <cell r="G1071">
            <v>45003.000347222223</v>
          </cell>
          <cell r="J1071" t="str">
            <v>Do Thi Bich Lieu</v>
          </cell>
          <cell r="M1071" t="str">
            <v>No</v>
          </cell>
          <cell r="O1071" t="str">
            <v>Chúng tôi đang xử lý hóa đơn, vui lòng liên hệ Do Thi Bich Lieu</v>
          </cell>
        </row>
        <row r="1072">
          <cell r="D1072">
            <v>16743</v>
          </cell>
          <cell r="E1072">
            <v>14088540</v>
          </cell>
          <cell r="F1072">
            <v>5036672</v>
          </cell>
          <cell r="G1072">
            <v>45008.000347222223</v>
          </cell>
          <cell r="J1072" t="str">
            <v>Do Thi Bich Lieu</v>
          </cell>
          <cell r="M1072" t="str">
            <v>No</v>
          </cell>
          <cell r="O1072" t="str">
            <v>Chúng tôi đang xử lý hóa đơn, vui lòng liên hệ Do Thi Bich Lieu</v>
          </cell>
        </row>
        <row r="1073">
          <cell r="D1073">
            <v>25248</v>
          </cell>
          <cell r="E1073">
            <v>22343251</v>
          </cell>
          <cell r="F1073">
            <v>1221638</v>
          </cell>
          <cell r="G1073">
            <v>45044.000347222223</v>
          </cell>
          <cell r="J1073" t="str">
            <v>Do Thi Bich Lieu</v>
          </cell>
          <cell r="M1073" t="str">
            <v>No</v>
          </cell>
          <cell r="O1073" t="str">
            <v>Chúng tôi đang xử lý hóa đơn, vui lòng liên hệ Do Thi Bich Lieu</v>
          </cell>
        </row>
        <row r="1074">
          <cell r="D1074">
            <v>13165</v>
          </cell>
          <cell r="E1074">
            <v>16407983</v>
          </cell>
          <cell r="F1074">
            <v>2400893</v>
          </cell>
          <cell r="G1074">
            <v>44994.000347222223</v>
          </cell>
          <cell r="J1074" t="str">
            <v>Do Thi Bich Lieu</v>
          </cell>
          <cell r="M1074" t="str">
            <v>No</v>
          </cell>
          <cell r="O1074" t="str">
            <v>06/Đã thanh toán 26/2023</v>
          </cell>
        </row>
        <row r="1075">
          <cell r="D1075">
            <v>25879</v>
          </cell>
          <cell r="E1075">
            <v>13109905</v>
          </cell>
          <cell r="F1075">
            <v>8242430</v>
          </cell>
          <cell r="G1075">
            <v>44758.000347222223</v>
          </cell>
          <cell r="J1075" t="str">
            <v>Do Thi Bich Lieu</v>
          </cell>
          <cell r="M1075" t="str">
            <v>No</v>
          </cell>
          <cell r="O1075" t="str">
            <v>Chúng tôi đang xử lý hóa đơn, vui lòng liên hệ Do Thi Bich Lieu</v>
          </cell>
        </row>
        <row r="1076">
          <cell r="D1076">
            <v>56277</v>
          </cell>
          <cell r="E1076">
            <v>15069804</v>
          </cell>
          <cell r="F1076">
            <v>196020</v>
          </cell>
          <cell r="G1076">
            <v>44916.000347222223</v>
          </cell>
          <cell r="J1076" t="str">
            <v>Do Thi Bich Lieu</v>
          </cell>
          <cell r="M1076" t="str">
            <v>No</v>
          </cell>
          <cell r="O1076" t="str">
            <v>Chúng tôi đang xử lý hóa đơn, vui lòng liên hệ Do Thi Bich Lieu</v>
          </cell>
        </row>
        <row r="1077">
          <cell r="D1077">
            <v>56991</v>
          </cell>
          <cell r="E1077">
            <v>12100509</v>
          </cell>
          <cell r="F1077">
            <v>882090</v>
          </cell>
          <cell r="G1077">
            <v>44922.000347222223</v>
          </cell>
          <cell r="J1077" t="str">
            <v>Do Thi Bich Lieu</v>
          </cell>
          <cell r="M1077" t="str">
            <v>No</v>
          </cell>
          <cell r="O1077" t="str">
            <v>Chúng tôi đang xử lý hóa đơn, vui lòng liên hệ Do Thi Bich Lieu</v>
          </cell>
        </row>
        <row r="1078">
          <cell r="D1078">
            <v>57169</v>
          </cell>
          <cell r="E1078">
            <v>18115377</v>
          </cell>
          <cell r="F1078">
            <v>980100</v>
          </cell>
          <cell r="G1078">
            <v>44924.000347222223</v>
          </cell>
          <cell r="J1078" t="str">
            <v>Do Thi Bich Lieu</v>
          </cell>
          <cell r="M1078" t="str">
            <v>No</v>
          </cell>
          <cell r="O1078" t="str">
            <v>Chúng tôi đang xử lý hóa đơn, vui lòng liên hệ Do Thi Bich Lieu</v>
          </cell>
        </row>
        <row r="1079">
          <cell r="D1079">
            <v>57873</v>
          </cell>
          <cell r="E1079">
            <v>14066526</v>
          </cell>
          <cell r="F1079">
            <v>3598279</v>
          </cell>
          <cell r="G1079">
            <v>44926.000347222223</v>
          </cell>
          <cell r="J1079" t="str">
            <v>Do Thi Bich Lieu</v>
          </cell>
          <cell r="M1079" t="str">
            <v>No</v>
          </cell>
          <cell r="O1079" t="str">
            <v>Chúng tôi đang xử lý hóa đơn, vui lòng liên hệ Do Thi Bich Lieu</v>
          </cell>
        </row>
        <row r="1080">
          <cell r="D1080">
            <v>13715</v>
          </cell>
          <cell r="E1080">
            <v>28276097</v>
          </cell>
          <cell r="F1080">
            <v>-1199426</v>
          </cell>
          <cell r="G1080">
            <v>45000.000347222223</v>
          </cell>
          <cell r="J1080" t="str">
            <v>Do Thi Bich Lieu</v>
          </cell>
          <cell r="M1080" t="str">
            <v>No</v>
          </cell>
          <cell r="O1080" t="str">
            <v>Chúng tôi đang xử lý hóa đơn, vui lòng liên hệ Do Thi Bich Lieu</v>
          </cell>
        </row>
        <row r="1081">
          <cell r="D1081">
            <v>31445</v>
          </cell>
          <cell r="E1081">
            <v>16440980</v>
          </cell>
          <cell r="F1081">
            <v>1615482</v>
          </cell>
          <cell r="G1081">
            <v>45073.000347222223</v>
          </cell>
          <cell r="J1081" t="str">
            <v>Do Thi Bich Lieu</v>
          </cell>
          <cell r="M1081" t="str">
            <v>No</v>
          </cell>
          <cell r="O1081" t="str">
            <v>Chúng tôi đang xử lý hóa đơn, vui lòng liên hệ Do Thi Bich Lieu</v>
          </cell>
        </row>
        <row r="1082">
          <cell r="D1082">
            <v>1376</v>
          </cell>
          <cell r="E1082">
            <v>17154727</v>
          </cell>
          <cell r="F1082">
            <v>6936193</v>
          </cell>
          <cell r="G1082">
            <v>44938.000347222223</v>
          </cell>
          <cell r="J1082" t="str">
            <v>Do Thi Bich Lieu</v>
          </cell>
          <cell r="M1082" t="str">
            <v>No</v>
          </cell>
          <cell r="O1082" t="str">
            <v>Chúng tôi đang xử lý hóa đơn, vui lòng liên hệ Do Thi Bich Lieu</v>
          </cell>
        </row>
        <row r="1083">
          <cell r="D1083">
            <v>1477</v>
          </cell>
          <cell r="E1083">
            <v>28298123</v>
          </cell>
          <cell r="F1083">
            <v>9484132</v>
          </cell>
          <cell r="G1083">
            <v>44939.000347222223</v>
          </cell>
          <cell r="J1083" t="str">
            <v>Do Thi Bich Lieu</v>
          </cell>
          <cell r="M1083" t="str">
            <v>No</v>
          </cell>
          <cell r="O1083" t="str">
            <v>Chúng tôi đang xử lý hóa đơn, vui lòng liên hệ Do Thi Bich Lieu</v>
          </cell>
        </row>
        <row r="1084">
          <cell r="D1084">
            <v>2116</v>
          </cell>
          <cell r="E1084">
            <v>16391225</v>
          </cell>
          <cell r="F1084">
            <v>6094770</v>
          </cell>
          <cell r="G1084">
            <v>44957.000347222223</v>
          </cell>
          <cell r="J1084" t="str">
            <v>Do Thi Bich Lieu</v>
          </cell>
          <cell r="M1084" t="str">
            <v>No</v>
          </cell>
          <cell r="O1084" t="str">
            <v>Chúng tôi đang xử lý hóa đơn, vui lòng liên hệ Do Thi Bich Lieu</v>
          </cell>
        </row>
        <row r="1085">
          <cell r="D1085">
            <v>2127</v>
          </cell>
          <cell r="E1085">
            <v>11153889</v>
          </cell>
          <cell r="F1085">
            <v>11166133</v>
          </cell>
          <cell r="G1085">
            <v>44957.000347222223</v>
          </cell>
          <cell r="J1085" t="str">
            <v>Do Thi Bich Lieu</v>
          </cell>
          <cell r="M1085" t="str">
            <v>No</v>
          </cell>
          <cell r="O1085" t="str">
            <v>Chúng tôi đang xử lý hóa đơn, vui lòng liên hệ Do Thi Bich Lieu</v>
          </cell>
        </row>
        <row r="1086">
          <cell r="D1086">
            <v>6277</v>
          </cell>
          <cell r="E1086">
            <v>26363583</v>
          </cell>
          <cell r="F1086">
            <v>2880284</v>
          </cell>
          <cell r="G1086">
            <v>44973.000347222223</v>
          </cell>
          <cell r="J1086" t="str">
            <v>Do Thi Bich Lieu</v>
          </cell>
          <cell r="M1086" t="str">
            <v>No</v>
          </cell>
          <cell r="O1086" t="str">
            <v>Chúng tôi đang xử lý hóa đơn, vui lòng liên hệ Do Thi Bich Lieu</v>
          </cell>
        </row>
        <row r="1087">
          <cell r="D1087">
            <v>56990</v>
          </cell>
          <cell r="E1087">
            <v>10171704</v>
          </cell>
          <cell r="F1087">
            <v>23304240</v>
          </cell>
          <cell r="G1087">
            <v>44922.000347222223</v>
          </cell>
          <cell r="J1087" t="str">
            <v>Do Thi Bich Lieu</v>
          </cell>
          <cell r="M1087" t="str">
            <v>No</v>
          </cell>
          <cell r="O1087" t="str">
            <v>Chúng tôi đang xử lý hóa đơn, vui lòng liên hệ Do Thi Bich Lieu</v>
          </cell>
        </row>
        <row r="1088">
          <cell r="D1088">
            <v>641</v>
          </cell>
          <cell r="E1088">
            <v>16386568</v>
          </cell>
          <cell r="F1088">
            <v>1827216</v>
          </cell>
          <cell r="G1088">
            <v>44932.000347222223</v>
          </cell>
          <cell r="J1088" t="str">
            <v>Do Thi Bich Lieu</v>
          </cell>
          <cell r="M1088" t="str">
            <v>No</v>
          </cell>
          <cell r="O1088" t="str">
            <v>Chúng tôi đang xử lý hóa đơn, vui lòng liên hệ Do Thi Bich Lieu</v>
          </cell>
        </row>
        <row r="1089">
          <cell r="D1089">
            <v>832</v>
          </cell>
          <cell r="E1089">
            <v>17151843</v>
          </cell>
          <cell r="F1089">
            <v>26410406</v>
          </cell>
          <cell r="G1089">
            <v>44933.000347222223</v>
          </cell>
          <cell r="J1089" t="str">
            <v>Do Thi Bich Lieu</v>
          </cell>
          <cell r="M1089" t="str">
            <v>No</v>
          </cell>
          <cell r="O1089" t="str">
            <v>Chúng tôi đang xử lý hóa đơn, vui lòng liên hệ Do Thi Bich Lieu</v>
          </cell>
        </row>
        <row r="1090">
          <cell r="D1090">
            <v>1372</v>
          </cell>
          <cell r="E1090">
            <v>10176136</v>
          </cell>
          <cell r="F1090">
            <v>5280396</v>
          </cell>
          <cell r="G1090">
            <v>44938.000347222223</v>
          </cell>
          <cell r="J1090" t="str">
            <v>Do Thi Bich Lieu</v>
          </cell>
          <cell r="M1090" t="str">
            <v>No</v>
          </cell>
          <cell r="O1090" t="str">
            <v>Chúng tôi đang xử lý hóa đơn, vui lòng liên hệ Do Thi Bich Lieu</v>
          </cell>
        </row>
        <row r="1091">
          <cell r="D1091">
            <v>1375</v>
          </cell>
          <cell r="E1091">
            <v>10179448</v>
          </cell>
          <cell r="F1091">
            <v>12216380</v>
          </cell>
          <cell r="G1091">
            <v>44938.000347222223</v>
          </cell>
          <cell r="J1091" t="str">
            <v>Do Thi Bich Lieu</v>
          </cell>
          <cell r="M1091" t="str">
            <v>No</v>
          </cell>
          <cell r="O1091" t="str">
            <v>Chúng tôi đang xử lý hóa đơn, vui lòng liên hệ Do Thi Bich Lieu</v>
          </cell>
        </row>
        <row r="1092">
          <cell r="D1092">
            <v>1379</v>
          </cell>
          <cell r="E1092">
            <v>24280678</v>
          </cell>
          <cell r="F1092">
            <v>8581829</v>
          </cell>
          <cell r="G1092">
            <v>44938.000347222223</v>
          </cell>
          <cell r="J1092" t="str">
            <v>Do Thi Bich Lieu</v>
          </cell>
          <cell r="M1092" t="str">
            <v>No</v>
          </cell>
          <cell r="O1092" t="str">
            <v>Chúng tôi đang xử lý hóa đơn, vui lòng liên hệ Do Thi Bich Lieu</v>
          </cell>
        </row>
        <row r="1093">
          <cell r="D1093">
            <v>1373</v>
          </cell>
          <cell r="E1093">
            <v>50984121</v>
          </cell>
          <cell r="F1093">
            <v>13511344</v>
          </cell>
          <cell r="G1093">
            <v>44938.000347222223</v>
          </cell>
          <cell r="J1093" t="str">
            <v>Do Thi Bich Lieu</v>
          </cell>
          <cell r="M1093" t="str">
            <v>No</v>
          </cell>
          <cell r="O1093" t="str">
            <v>Chúng tôi đang xử lý hóa đơn, vui lòng liên hệ Do Thi Bich Lieu</v>
          </cell>
        </row>
        <row r="1094">
          <cell r="D1094">
            <v>1382</v>
          </cell>
          <cell r="E1094">
            <v>16389594</v>
          </cell>
          <cell r="F1094">
            <v>6108190</v>
          </cell>
          <cell r="G1094">
            <v>44938.000347222223</v>
          </cell>
          <cell r="J1094" t="str">
            <v>Do Thi Bich Lieu</v>
          </cell>
          <cell r="M1094" t="str">
            <v>No</v>
          </cell>
          <cell r="O1094" t="str">
            <v>Chúng tôi đang xử lý hóa đơn, vui lòng liên hệ Do Thi Bich Lieu</v>
          </cell>
        </row>
        <row r="1095">
          <cell r="D1095">
            <v>1370</v>
          </cell>
          <cell r="E1095">
            <v>19353021</v>
          </cell>
          <cell r="F1095">
            <v>1221638</v>
          </cell>
          <cell r="G1095">
            <v>44938.000347222223</v>
          </cell>
          <cell r="J1095" t="str">
            <v>Do Thi Bich Lieu</v>
          </cell>
          <cell r="M1095" t="str">
            <v>No</v>
          </cell>
          <cell r="O1095" t="str">
            <v>Chúng tôi đang xử lý hóa đơn, vui lòng liên hệ Do Thi Bich Lieu</v>
          </cell>
        </row>
        <row r="1096">
          <cell r="D1096">
            <v>1368</v>
          </cell>
          <cell r="E1096">
            <v>13204346</v>
          </cell>
          <cell r="F1096">
            <v>13589208</v>
          </cell>
          <cell r="G1096">
            <v>44938.000347222223</v>
          </cell>
          <cell r="J1096" t="str">
            <v>Do Thi Bich Lieu</v>
          </cell>
          <cell r="M1096" t="str">
            <v>No</v>
          </cell>
          <cell r="O1096" t="str">
            <v>Chúng tôi đang xử lý hóa đơn, vui lòng liên hệ Do Thi Bich Lieu</v>
          </cell>
        </row>
        <row r="1097">
          <cell r="D1097">
            <v>1374</v>
          </cell>
          <cell r="E1097">
            <v>10177524</v>
          </cell>
          <cell r="F1097">
            <v>5054124</v>
          </cell>
          <cell r="G1097">
            <v>44938.000347222223</v>
          </cell>
          <cell r="J1097" t="str">
            <v>Do Thi Bich Lieu</v>
          </cell>
          <cell r="M1097" t="str">
            <v>No</v>
          </cell>
          <cell r="O1097" t="str">
            <v>Chúng tôi đang xử lý hóa đơn, vui lòng liên hệ Do Thi Bich Lieu</v>
          </cell>
        </row>
        <row r="1098">
          <cell r="D1098">
            <v>1377</v>
          </cell>
          <cell r="E1098">
            <v>20335101</v>
          </cell>
          <cell r="F1098">
            <v>8672587</v>
          </cell>
          <cell r="G1098">
            <v>44938.000347222223</v>
          </cell>
          <cell r="J1098" t="str">
            <v>Do Thi Bich Lieu</v>
          </cell>
          <cell r="M1098" t="str">
            <v>No</v>
          </cell>
          <cell r="O1098" t="str">
            <v>Chúng tôi đang xử lý hóa đơn, vui lòng liên hệ Do Thi Bich Lieu</v>
          </cell>
        </row>
        <row r="1099">
          <cell r="D1099">
            <v>1378</v>
          </cell>
          <cell r="E1099">
            <v>22308735</v>
          </cell>
          <cell r="F1099">
            <v>19025138</v>
          </cell>
          <cell r="G1099">
            <v>44938.000347222223</v>
          </cell>
          <cell r="J1099" t="str">
            <v>Do Thi Bich Lieu</v>
          </cell>
          <cell r="M1099" t="str">
            <v>No</v>
          </cell>
          <cell r="O1099" t="str">
            <v>Chúng tôi đang xử lý hóa đơn, vui lòng liên hệ Do Thi Bich Lieu</v>
          </cell>
        </row>
        <row r="1100">
          <cell r="D1100">
            <v>1371</v>
          </cell>
          <cell r="E1100">
            <v>18118684</v>
          </cell>
          <cell r="F1100">
            <v>4216916</v>
          </cell>
          <cell r="G1100">
            <v>44938.000347222223</v>
          </cell>
          <cell r="J1100" t="str">
            <v>Do Thi Bich Lieu</v>
          </cell>
          <cell r="M1100" t="str">
            <v>No</v>
          </cell>
          <cell r="O1100" t="str">
            <v>Chúng tôi đang xử lý hóa đơn, vui lòng liên hệ Do Thi Bich Lieu</v>
          </cell>
        </row>
        <row r="1101">
          <cell r="D1101">
            <v>1482</v>
          </cell>
          <cell r="E1101">
            <v>15079249</v>
          </cell>
          <cell r="F1101">
            <v>11958606</v>
          </cell>
          <cell r="G1101">
            <v>44939.000347222223</v>
          </cell>
          <cell r="J1101" t="str">
            <v>Do Thi Bich Lieu</v>
          </cell>
          <cell r="M1101" t="str">
            <v>No</v>
          </cell>
          <cell r="O1101" t="str">
            <v>Chúng tôi đang xử lý hóa đơn, vui lòng liên hệ Do Thi Bich Lieu</v>
          </cell>
        </row>
        <row r="1102">
          <cell r="D1102">
            <v>1480</v>
          </cell>
          <cell r="E1102">
            <v>16391750</v>
          </cell>
          <cell r="F1102">
            <v>10859211</v>
          </cell>
          <cell r="G1102">
            <v>44939.000347222223</v>
          </cell>
          <cell r="J1102" t="str">
            <v>Do Thi Bich Lieu</v>
          </cell>
          <cell r="M1102" t="str">
            <v>No</v>
          </cell>
          <cell r="O1102" t="str">
            <v>Chúng tôi đang xử lý hóa đơn, vui lòng liên hệ Do Thi Bich Lieu</v>
          </cell>
        </row>
        <row r="1103">
          <cell r="D1103">
            <v>2133</v>
          </cell>
          <cell r="E1103">
            <v>13205002</v>
          </cell>
          <cell r="F1103">
            <v>1305424</v>
          </cell>
          <cell r="G1103">
            <v>44957.000347222223</v>
          </cell>
          <cell r="J1103" t="str">
            <v>Do Thi Bich Lieu</v>
          </cell>
          <cell r="M1103" t="str">
            <v>No</v>
          </cell>
          <cell r="O1103" t="str">
            <v>Chúng tôi đang xử lý hóa đơn, vui lòng liên hệ Do Thi Bich Lieu</v>
          </cell>
        </row>
        <row r="1104">
          <cell r="D1104">
            <v>2137</v>
          </cell>
          <cell r="E1104">
            <v>26359222</v>
          </cell>
          <cell r="F1104">
            <v>14355022</v>
          </cell>
          <cell r="G1104">
            <v>44957.000347222223</v>
          </cell>
          <cell r="J1104" t="str">
            <v>Do Thi Bich Lieu</v>
          </cell>
          <cell r="M1104" t="str">
            <v>No</v>
          </cell>
          <cell r="O1104" t="str">
            <v>Chúng tôi đang xử lý hóa đơn, vui lòng liên hệ Do Thi Bich Lieu</v>
          </cell>
        </row>
        <row r="1105">
          <cell r="D1105">
            <v>2136</v>
          </cell>
          <cell r="E1105">
            <v>14069880</v>
          </cell>
          <cell r="F1105">
            <v>12207721</v>
          </cell>
          <cell r="G1105">
            <v>44957.000347222223</v>
          </cell>
          <cell r="J1105" t="str">
            <v>Do Thi Bich Lieu</v>
          </cell>
          <cell r="M1105" t="str">
            <v>No</v>
          </cell>
          <cell r="O1105" t="str">
            <v>Chúng tôi đang xử lý hóa đơn, vui lòng liên hệ Do Thi Bich Lieu</v>
          </cell>
        </row>
        <row r="1106">
          <cell r="D1106">
            <v>2121</v>
          </cell>
          <cell r="E1106">
            <v>10183289</v>
          </cell>
          <cell r="F1106">
            <v>37365490</v>
          </cell>
          <cell r="G1106">
            <v>44957.000347222223</v>
          </cell>
          <cell r="J1106" t="str">
            <v>Do Thi Bich Lieu</v>
          </cell>
          <cell r="M1106" t="str">
            <v>No</v>
          </cell>
          <cell r="O1106" t="str">
            <v>Chúng tôi đang xử lý hóa đơn, vui lòng liên hệ Do Thi Bich Lieu</v>
          </cell>
        </row>
        <row r="1107">
          <cell r="D1107">
            <v>2115</v>
          </cell>
          <cell r="E1107">
            <v>18123159</v>
          </cell>
          <cell r="F1107">
            <v>12081581</v>
          </cell>
          <cell r="G1107">
            <v>44957.000347222223</v>
          </cell>
          <cell r="J1107" t="str">
            <v>Do Thi Bich Lieu</v>
          </cell>
          <cell r="M1107" t="str">
            <v>No</v>
          </cell>
          <cell r="O1107" t="str">
            <v>Chúng tôi đang xử lý hóa đơn, vui lòng liên hệ Do Thi Bich Lieu</v>
          </cell>
        </row>
        <row r="1108">
          <cell r="D1108">
            <v>2138</v>
          </cell>
          <cell r="E1108">
            <v>14068906</v>
          </cell>
          <cell r="F1108">
            <v>65661684</v>
          </cell>
          <cell r="G1108">
            <v>44957.000347222223</v>
          </cell>
          <cell r="J1108" t="str">
            <v>Do Thi Bich Lieu</v>
          </cell>
          <cell r="M1108" t="str">
            <v>No</v>
          </cell>
          <cell r="O1108" t="str">
            <v>Chúng tôi đang xử lý hóa đơn, vui lòng liên hệ Do Thi Bich Lieu</v>
          </cell>
        </row>
        <row r="1109">
          <cell r="D1109">
            <v>2181</v>
          </cell>
          <cell r="E1109">
            <v>26360918</v>
          </cell>
          <cell r="F1109">
            <v>13559590</v>
          </cell>
          <cell r="G1109">
            <v>44957.000347222223</v>
          </cell>
          <cell r="J1109" t="str">
            <v>Do Thi Bich Lieu</v>
          </cell>
          <cell r="M1109" t="str">
            <v>No</v>
          </cell>
          <cell r="O1109" t="str">
            <v>Chúng tôi đang xử lý hóa đơn, vui lòng liên hệ Do Thi Bich Lieu</v>
          </cell>
        </row>
        <row r="1110">
          <cell r="D1110">
            <v>2183</v>
          </cell>
          <cell r="E1110">
            <v>16393469</v>
          </cell>
          <cell r="F1110">
            <v>9018636</v>
          </cell>
          <cell r="G1110">
            <v>44957.000347222223</v>
          </cell>
          <cell r="J1110" t="str">
            <v>Do Thi Bich Lieu</v>
          </cell>
          <cell r="M1110" t="str">
            <v>No</v>
          </cell>
          <cell r="O1110" t="str">
            <v>Chúng tôi đang xử lý hóa đơn, vui lòng liên hệ Do Thi Bich Lieu</v>
          </cell>
        </row>
        <row r="1111">
          <cell r="D1111">
            <v>2182</v>
          </cell>
          <cell r="E1111">
            <v>13209920</v>
          </cell>
          <cell r="F1111">
            <v>12568622</v>
          </cell>
          <cell r="G1111">
            <v>44957.000347222223</v>
          </cell>
          <cell r="J1111" t="str">
            <v>Do Thi Bich Lieu</v>
          </cell>
          <cell r="M1111" t="str">
            <v>No</v>
          </cell>
          <cell r="O1111" t="str">
            <v>Chúng tôi đang xử lý hóa đơn, vui lòng liên hệ Do Thi Bich Lieu</v>
          </cell>
        </row>
        <row r="1112">
          <cell r="D1112">
            <v>2184</v>
          </cell>
          <cell r="E1112">
            <v>26359891</v>
          </cell>
          <cell r="F1112">
            <v>2900942</v>
          </cell>
          <cell r="G1112">
            <v>44957.000347222223</v>
          </cell>
          <cell r="J1112" t="str">
            <v>Do Thi Bich Lieu</v>
          </cell>
          <cell r="M1112" t="str">
            <v>No</v>
          </cell>
          <cell r="O1112" t="str">
            <v>Chúng tôi đang xử lý hóa đơn, vui lòng liên hệ Do Thi Bich Lieu</v>
          </cell>
        </row>
        <row r="1113">
          <cell r="D1113">
            <v>2131</v>
          </cell>
          <cell r="E1113">
            <v>14071199</v>
          </cell>
          <cell r="F1113">
            <v>6108190</v>
          </cell>
          <cell r="G1113">
            <v>44957.000347222223</v>
          </cell>
          <cell r="J1113" t="str">
            <v>Do Thi Bich Lieu</v>
          </cell>
          <cell r="M1113" t="str">
            <v>No</v>
          </cell>
          <cell r="O1113" t="str">
            <v>Chúng tôi đang xử lý hóa đơn, vui lòng liên hệ Do Thi Bich Lieu</v>
          </cell>
        </row>
        <row r="1114">
          <cell r="D1114">
            <v>2134</v>
          </cell>
          <cell r="E1114">
            <v>13207268</v>
          </cell>
          <cell r="F1114">
            <v>33855750</v>
          </cell>
          <cell r="G1114">
            <v>44957.000347222223</v>
          </cell>
          <cell r="J1114" t="str">
            <v>Do Thi Bich Lieu</v>
          </cell>
          <cell r="M1114" t="str">
            <v>No</v>
          </cell>
          <cell r="O1114" t="str">
            <v>Chúng tôi đang xử lý hóa đơn, vui lòng liên hệ Do Thi Bich Lieu</v>
          </cell>
        </row>
        <row r="1115">
          <cell r="D1115">
            <v>2124</v>
          </cell>
          <cell r="E1115">
            <v>18123935</v>
          </cell>
          <cell r="F1115">
            <v>6023424</v>
          </cell>
          <cell r="G1115">
            <v>44957.000347222223</v>
          </cell>
          <cell r="J1115" t="str">
            <v>Do Thi Bich Lieu</v>
          </cell>
          <cell r="M1115" t="str">
            <v>No</v>
          </cell>
          <cell r="O1115" t="str">
            <v>Chúng tôi đang xử lý hóa đơn, vui lòng liên hệ Do Thi Bich Lieu</v>
          </cell>
        </row>
        <row r="1116">
          <cell r="D1116">
            <v>2117</v>
          </cell>
          <cell r="E1116">
            <v>15080920</v>
          </cell>
          <cell r="F1116">
            <v>7899848</v>
          </cell>
          <cell r="G1116">
            <v>44957.000347222223</v>
          </cell>
          <cell r="J1116" t="str">
            <v>Do Thi Bich Lieu</v>
          </cell>
          <cell r="M1116" t="str">
            <v>No</v>
          </cell>
          <cell r="O1116" t="str">
            <v>Chúng tôi đang xử lý hóa đơn, vui lòng liên hệ Do Thi Bich Lieu</v>
          </cell>
        </row>
        <row r="1117">
          <cell r="D1117">
            <v>8663</v>
          </cell>
          <cell r="E1117">
            <v>14076654</v>
          </cell>
          <cell r="F1117">
            <v>1490071</v>
          </cell>
          <cell r="G1117">
            <v>44981.000347222223</v>
          </cell>
          <cell r="J1117" t="str">
            <v>Do Thi Bich Lieu</v>
          </cell>
          <cell r="M1117" t="str">
            <v>No</v>
          </cell>
          <cell r="O1117" t="str">
            <v>Chúng tôi đang xử lý hóa đơn, vui lòng liên hệ Do Thi Bich Lieu</v>
          </cell>
        </row>
        <row r="1118">
          <cell r="D1118">
            <v>15722</v>
          </cell>
          <cell r="E1118">
            <v>15043397</v>
          </cell>
          <cell r="F1118">
            <v>2358510</v>
          </cell>
          <cell r="G1118">
            <v>45003.000347222223</v>
          </cell>
          <cell r="J1118" t="str">
            <v>Do Thi Bich Lieu</v>
          </cell>
          <cell r="M1118" t="str">
            <v>No</v>
          </cell>
          <cell r="O1118" t="str">
            <v>Chúng tôi đang xử lý hóa đơn, vui lòng liên hệ Do Thi Bich Lieu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InvoiceList"/>
    </sheetNames>
    <sheetDataSet>
      <sheetData sheetId="0">
        <row r="1">
          <cell r="D1" t="str">
            <v>Số hóa đơn</v>
          </cell>
          <cell r="E1" t="str">
            <v>Số đặt hàng</v>
          </cell>
          <cell r="F1" t="str">
            <v>Tổng giá trị</v>
          </cell>
          <cell r="G1" t="str">
            <v>Ngày nhập HĐ</v>
          </cell>
          <cell r="H1" t="str">
            <v>Ngày xử lý</v>
          </cell>
          <cell r="I1" t="str">
            <v>Ngày đến hạn</v>
          </cell>
          <cell r="J1" t="str">
            <v>Phụ trách</v>
          </cell>
          <cell r="K1" t="str">
            <v>Khóa bởi</v>
          </cell>
          <cell r="L1" t="str">
            <v>Ngày khóa</v>
          </cell>
          <cell r="M1" t="str">
            <v>Trạng thái giữ</v>
          </cell>
          <cell r="N1" t="str">
            <v>Lý do giữ</v>
          </cell>
          <cell r="O1" t="str">
            <v>Ghi chú</v>
          </cell>
        </row>
        <row r="2">
          <cell r="D2">
            <v>53128</v>
          </cell>
          <cell r="E2">
            <v>27373436</v>
          </cell>
          <cell r="F2">
            <v>3771252</v>
          </cell>
          <cell r="G2">
            <v>45169.000347222223</v>
          </cell>
          <cell r="J2" t="str">
            <v>Do Thi Bich Lieu</v>
          </cell>
          <cell r="M2" t="str">
            <v>No</v>
          </cell>
          <cell r="O2" t="str">
            <v>10/Đã thanh toán 10/2023</v>
          </cell>
        </row>
        <row r="3">
          <cell r="D3">
            <v>53129</v>
          </cell>
          <cell r="E3">
            <v>16478944</v>
          </cell>
          <cell r="F3">
            <v>2681644</v>
          </cell>
          <cell r="G3">
            <v>45169.000347222223</v>
          </cell>
          <cell r="J3" t="str">
            <v>Do Thi Bich Lieu</v>
          </cell>
          <cell r="M3" t="str">
            <v>No</v>
          </cell>
          <cell r="O3" t="str">
            <v>10/Đã thanh toán 10/2023</v>
          </cell>
        </row>
        <row r="4">
          <cell r="D4">
            <v>53127</v>
          </cell>
          <cell r="E4">
            <v>28373587</v>
          </cell>
          <cell r="F4">
            <v>5119459</v>
          </cell>
          <cell r="G4">
            <v>45169.000347222223</v>
          </cell>
          <cell r="J4" t="str">
            <v>Do Thi Bich Lieu</v>
          </cell>
          <cell r="M4" t="str">
            <v>No</v>
          </cell>
          <cell r="O4" t="str">
            <v>10/Đã thanh toán 10/2023</v>
          </cell>
        </row>
        <row r="5">
          <cell r="D5">
            <v>53125</v>
          </cell>
          <cell r="E5">
            <v>10291308</v>
          </cell>
          <cell r="F5">
            <v>5339682</v>
          </cell>
          <cell r="G5">
            <v>45169.000347222223</v>
          </cell>
          <cell r="J5" t="str">
            <v>Do Thi Bich Lieu</v>
          </cell>
          <cell r="M5" t="str">
            <v>No</v>
          </cell>
          <cell r="O5" t="str">
            <v>10/Đã thanh toán 10/2023</v>
          </cell>
        </row>
        <row r="6">
          <cell r="D6">
            <v>53126</v>
          </cell>
          <cell r="E6">
            <v>10291027</v>
          </cell>
          <cell r="F6">
            <v>4044622</v>
          </cell>
          <cell r="G6">
            <v>45169.000347222223</v>
          </cell>
          <cell r="J6" t="str">
            <v>Do Thi Bich Lieu</v>
          </cell>
          <cell r="M6" t="str">
            <v>No</v>
          </cell>
          <cell r="O6" t="str">
            <v>10/Đã thanh toán 10/2023</v>
          </cell>
        </row>
        <row r="7">
          <cell r="D7">
            <v>53136</v>
          </cell>
          <cell r="E7">
            <v>14148439</v>
          </cell>
          <cell r="F7">
            <v>674104</v>
          </cell>
          <cell r="G7">
            <v>45169.000347222223</v>
          </cell>
          <cell r="J7" t="str">
            <v>Do Thi Bich Lieu</v>
          </cell>
          <cell r="M7" t="str">
            <v>No</v>
          </cell>
          <cell r="O7" t="str">
            <v>10/Đã thanh toán 10/2023</v>
          </cell>
        </row>
        <row r="8">
          <cell r="D8">
            <v>53139</v>
          </cell>
          <cell r="E8">
            <v>14148714</v>
          </cell>
          <cell r="F8">
            <v>6800172</v>
          </cell>
          <cell r="G8">
            <v>45169.000347222223</v>
          </cell>
          <cell r="J8" t="str">
            <v>Do Thi Bich Lieu</v>
          </cell>
          <cell r="M8" t="str">
            <v>No</v>
          </cell>
          <cell r="O8" t="str">
            <v>10/Đã thanh toán 10/2023</v>
          </cell>
        </row>
        <row r="9">
          <cell r="D9">
            <v>53132</v>
          </cell>
          <cell r="E9">
            <v>12205439</v>
          </cell>
          <cell r="F9">
            <v>2696414</v>
          </cell>
          <cell r="G9">
            <v>45169.000347222223</v>
          </cell>
          <cell r="J9" t="str">
            <v>Do Thi Bich Lieu</v>
          </cell>
          <cell r="M9" t="str">
            <v>No</v>
          </cell>
          <cell r="O9" t="str">
            <v>10/Đã thanh toán 10/2023</v>
          </cell>
        </row>
        <row r="10">
          <cell r="D10">
            <v>53134</v>
          </cell>
          <cell r="E10">
            <v>13005411</v>
          </cell>
          <cell r="F10">
            <v>2485312</v>
          </cell>
          <cell r="G10">
            <v>45169.000347222223</v>
          </cell>
          <cell r="J10" t="str">
            <v>Do Thi Bich Lieu</v>
          </cell>
          <cell r="M10" t="str">
            <v>No</v>
          </cell>
          <cell r="O10" t="str">
            <v>09/Đã thanh toán 25/2023</v>
          </cell>
        </row>
        <row r="11">
          <cell r="D11">
            <v>53131</v>
          </cell>
          <cell r="E11">
            <v>12205714</v>
          </cell>
          <cell r="F11">
            <v>12994992</v>
          </cell>
          <cell r="G11">
            <v>45169.000347222223</v>
          </cell>
          <cell r="J11" t="str">
            <v>Do Thi Bich Lieu</v>
          </cell>
          <cell r="M11" t="str">
            <v>No</v>
          </cell>
          <cell r="O11" t="str">
            <v>10/Đã thanh toán 10/2023</v>
          </cell>
        </row>
        <row r="12">
          <cell r="D12">
            <v>53135</v>
          </cell>
          <cell r="E12">
            <v>26439822</v>
          </cell>
          <cell r="F12">
            <v>2398853</v>
          </cell>
          <cell r="G12">
            <v>45169.000347222223</v>
          </cell>
          <cell r="J12" t="str">
            <v>Do Thi Bich Lieu</v>
          </cell>
          <cell r="M12" t="str">
            <v>No</v>
          </cell>
          <cell r="O12" t="str">
            <v>10/Đã thanh toán 10/2023</v>
          </cell>
        </row>
        <row r="13">
          <cell r="D13">
            <v>53133</v>
          </cell>
          <cell r="E13">
            <v>29196423</v>
          </cell>
          <cell r="F13">
            <v>1199426</v>
          </cell>
          <cell r="G13">
            <v>45169.000347222223</v>
          </cell>
          <cell r="J13" t="str">
            <v>Do Thi Bich Lieu</v>
          </cell>
          <cell r="M13" t="str">
            <v>No</v>
          </cell>
          <cell r="O13" t="str">
            <v>10/Đã thanh toán 10/2023</v>
          </cell>
        </row>
        <row r="14">
          <cell r="D14">
            <v>54713</v>
          </cell>
          <cell r="E14">
            <v>15163263</v>
          </cell>
          <cell r="F14">
            <v>4970678</v>
          </cell>
          <cell r="G14">
            <v>45178.000347222223</v>
          </cell>
          <cell r="J14" t="str">
            <v>Do Thi Bich Lieu</v>
          </cell>
          <cell r="M14" t="str">
            <v>No</v>
          </cell>
          <cell r="O14" t="str">
            <v>10/Đã thanh toán 10/2023</v>
          </cell>
        </row>
        <row r="15">
          <cell r="D15">
            <v>54733</v>
          </cell>
          <cell r="E15">
            <v>10298539</v>
          </cell>
          <cell r="F15">
            <v>10286374</v>
          </cell>
          <cell r="G15">
            <v>45178.000347222223</v>
          </cell>
          <cell r="J15" t="str">
            <v>Do Thi Bich Lieu</v>
          </cell>
          <cell r="M15" t="str">
            <v>No</v>
          </cell>
          <cell r="O15" t="str">
            <v>10/Đã thanh toán 24/2023</v>
          </cell>
        </row>
        <row r="16">
          <cell r="D16">
            <v>54711</v>
          </cell>
          <cell r="E16">
            <v>17250907</v>
          </cell>
          <cell r="F16">
            <v>4970678</v>
          </cell>
          <cell r="G16">
            <v>45178.000347222223</v>
          </cell>
          <cell r="J16" t="str">
            <v>Do Thi Bich Lieu</v>
          </cell>
          <cell r="M16" t="str">
            <v>No</v>
          </cell>
          <cell r="O16" t="str">
            <v>10/Đã thanh toán 10/2023</v>
          </cell>
        </row>
        <row r="17">
          <cell r="D17">
            <v>54717</v>
          </cell>
          <cell r="E17">
            <v>10294673</v>
          </cell>
          <cell r="F17">
            <v>2696414</v>
          </cell>
          <cell r="G17">
            <v>45178.000347222223</v>
          </cell>
          <cell r="J17" t="str">
            <v>Do Thi Bich Lieu</v>
          </cell>
          <cell r="M17" t="str">
            <v>No</v>
          </cell>
          <cell r="O17" t="str">
            <v>10/Đã thanh toán 10/2023</v>
          </cell>
        </row>
        <row r="18">
          <cell r="D18">
            <v>54706</v>
          </cell>
          <cell r="E18">
            <v>11247300</v>
          </cell>
          <cell r="F18">
            <v>4797706</v>
          </cell>
          <cell r="G18">
            <v>45178.000347222223</v>
          </cell>
          <cell r="J18" t="str">
            <v>Do Thi Bich Lieu</v>
          </cell>
          <cell r="M18" t="str">
            <v>No</v>
          </cell>
          <cell r="O18" t="str">
            <v>10/Đã thanh toán 10/2023</v>
          </cell>
        </row>
        <row r="19">
          <cell r="D19">
            <v>54708</v>
          </cell>
          <cell r="E19">
            <v>25381510</v>
          </cell>
          <cell r="F19">
            <v>7945819</v>
          </cell>
          <cell r="G19">
            <v>45178.000347222223</v>
          </cell>
          <cell r="J19" t="str">
            <v>Do Thi Bich Lieu</v>
          </cell>
          <cell r="M19" t="str">
            <v>No</v>
          </cell>
          <cell r="O19" t="str">
            <v>10/Đã thanh toán 10/2023</v>
          </cell>
        </row>
        <row r="20">
          <cell r="D20">
            <v>54724</v>
          </cell>
          <cell r="E20">
            <v>24353886</v>
          </cell>
          <cell r="F20">
            <v>5357362</v>
          </cell>
          <cell r="G20">
            <v>45178.000347222223</v>
          </cell>
          <cell r="J20" t="str">
            <v>Do Thi Bich Lieu</v>
          </cell>
          <cell r="M20" t="str">
            <v>No</v>
          </cell>
          <cell r="O20" t="str">
            <v>10/Đã thanh toán 24/2023</v>
          </cell>
        </row>
        <row r="21">
          <cell r="D21">
            <v>54718</v>
          </cell>
          <cell r="E21">
            <v>10294953</v>
          </cell>
          <cell r="F21">
            <v>460685</v>
          </cell>
          <cell r="G21">
            <v>45178.000347222223</v>
          </cell>
          <cell r="J21" t="str">
            <v>Do Thi Bich Lieu</v>
          </cell>
          <cell r="M21" t="str">
            <v>No</v>
          </cell>
          <cell r="O21" t="str">
            <v>10/Đã thanh toán 10/2023</v>
          </cell>
        </row>
        <row r="22">
          <cell r="D22">
            <v>54715</v>
          </cell>
          <cell r="E22">
            <v>15162247</v>
          </cell>
          <cell r="F22">
            <v>4001594</v>
          </cell>
          <cell r="G22">
            <v>45178.000347222223</v>
          </cell>
          <cell r="J22" t="str">
            <v>Do Thi Bich Lieu</v>
          </cell>
          <cell r="M22" t="str">
            <v>No</v>
          </cell>
          <cell r="O22" t="str">
            <v>10/Đã thanh toán 10/2023</v>
          </cell>
        </row>
        <row r="23">
          <cell r="D23">
            <v>54729</v>
          </cell>
          <cell r="E23">
            <v>16482905</v>
          </cell>
          <cell r="F23">
            <v>14399462</v>
          </cell>
          <cell r="G23">
            <v>45178.000347222223</v>
          </cell>
          <cell r="J23" t="str">
            <v>Do Thi Bich Lieu</v>
          </cell>
          <cell r="M23" t="str">
            <v>No</v>
          </cell>
          <cell r="O23" t="str">
            <v>10/Đã thanh toán 24/2023</v>
          </cell>
        </row>
        <row r="24">
          <cell r="D24">
            <v>54714</v>
          </cell>
          <cell r="E24">
            <v>15162998</v>
          </cell>
          <cell r="F24">
            <v>1348207</v>
          </cell>
          <cell r="G24">
            <v>45178.000347222223</v>
          </cell>
          <cell r="J24" t="str">
            <v>Do Thi Bich Lieu</v>
          </cell>
          <cell r="M24" t="str">
            <v>No</v>
          </cell>
          <cell r="O24" t="str">
            <v>10/Đã thanh toán 10/2023</v>
          </cell>
        </row>
        <row r="25">
          <cell r="D25">
            <v>54716</v>
          </cell>
          <cell r="E25">
            <v>15162148</v>
          </cell>
          <cell r="F25">
            <v>1348207</v>
          </cell>
          <cell r="G25">
            <v>45178.000347222223</v>
          </cell>
          <cell r="J25" t="str">
            <v>Do Thi Bich Lieu</v>
          </cell>
          <cell r="M25" t="str">
            <v>No</v>
          </cell>
          <cell r="O25" t="str">
            <v>10/Đã thanh toán 10/2023</v>
          </cell>
        </row>
        <row r="26">
          <cell r="D26">
            <v>54719</v>
          </cell>
          <cell r="E26">
            <v>29197682</v>
          </cell>
          <cell r="F26">
            <v>230342</v>
          </cell>
          <cell r="G26">
            <v>45178.000347222223</v>
          </cell>
          <cell r="J26" t="str">
            <v>Do Thi Bich Lieu</v>
          </cell>
          <cell r="M26" t="str">
            <v>No</v>
          </cell>
          <cell r="O26" t="str">
            <v>10/Đã thanh toán 10/2023</v>
          </cell>
        </row>
        <row r="27">
          <cell r="D27">
            <v>54697</v>
          </cell>
          <cell r="E27">
            <v>11246287</v>
          </cell>
          <cell r="F27">
            <v>706979</v>
          </cell>
          <cell r="G27">
            <v>45178.000347222223</v>
          </cell>
          <cell r="J27" t="str">
            <v>Do Thi Bich Lieu</v>
          </cell>
          <cell r="M27" t="str">
            <v>No</v>
          </cell>
          <cell r="O27" t="str">
            <v>10/Đã thanh toán 10/2023</v>
          </cell>
        </row>
        <row r="28">
          <cell r="D28">
            <v>54722</v>
          </cell>
          <cell r="E28">
            <v>27376838</v>
          </cell>
          <cell r="F28">
            <v>460685</v>
          </cell>
          <cell r="G28">
            <v>45178.000347222223</v>
          </cell>
          <cell r="J28" t="str">
            <v>Do Thi Bich Lieu</v>
          </cell>
          <cell r="M28" t="str">
            <v>No</v>
          </cell>
          <cell r="O28" t="str">
            <v>10/Đã thanh toán 24/2023</v>
          </cell>
        </row>
        <row r="29">
          <cell r="D29">
            <v>54725</v>
          </cell>
          <cell r="E29">
            <v>23249378</v>
          </cell>
          <cell r="F29">
            <v>2785536</v>
          </cell>
          <cell r="G29">
            <v>45178.000347222223</v>
          </cell>
          <cell r="J29" t="str">
            <v>Do Thi Bich Lieu</v>
          </cell>
          <cell r="M29" t="str">
            <v>No</v>
          </cell>
          <cell r="O29" t="str">
            <v>10/Đã thanh toán 24/2023</v>
          </cell>
        </row>
        <row r="30">
          <cell r="D30">
            <v>54721</v>
          </cell>
          <cell r="E30">
            <v>28377632</v>
          </cell>
          <cell r="F30">
            <v>3771252</v>
          </cell>
          <cell r="G30">
            <v>45178.000347222223</v>
          </cell>
          <cell r="J30" t="str">
            <v>Do Thi Bich Lieu</v>
          </cell>
          <cell r="M30" t="str">
            <v>No</v>
          </cell>
          <cell r="O30" t="str">
            <v>10/Đã thanh toán 24/2023</v>
          </cell>
        </row>
        <row r="31">
          <cell r="D31">
            <v>54700</v>
          </cell>
          <cell r="E31">
            <v>11247027</v>
          </cell>
          <cell r="F31">
            <v>1348207</v>
          </cell>
          <cell r="G31">
            <v>45178.000347222223</v>
          </cell>
          <cell r="J31" t="str">
            <v>Do Thi Bich Lieu</v>
          </cell>
          <cell r="M31" t="str">
            <v>No</v>
          </cell>
          <cell r="O31" t="str">
            <v>10/Đã thanh toán 10/2023</v>
          </cell>
        </row>
        <row r="32">
          <cell r="D32">
            <v>54707</v>
          </cell>
          <cell r="E32">
            <v>10294398</v>
          </cell>
          <cell r="F32">
            <v>12488990</v>
          </cell>
          <cell r="G32">
            <v>45178.000347222223</v>
          </cell>
          <cell r="J32" t="str">
            <v>Do Thi Bich Lieu</v>
          </cell>
          <cell r="M32" t="str">
            <v>No</v>
          </cell>
          <cell r="O32" t="str">
            <v>10/Đã thanh toán 10/2023</v>
          </cell>
        </row>
        <row r="33">
          <cell r="D33">
            <v>54710</v>
          </cell>
          <cell r="E33">
            <v>17252704</v>
          </cell>
          <cell r="F33">
            <v>2977760</v>
          </cell>
          <cell r="G33">
            <v>45178.000347222223</v>
          </cell>
          <cell r="J33" t="str">
            <v>Do Thi Bich Lieu</v>
          </cell>
          <cell r="M33" t="str">
            <v>No</v>
          </cell>
          <cell r="O33" t="str">
            <v>10/Đã thanh toán 10/2023</v>
          </cell>
        </row>
        <row r="34">
          <cell r="D34">
            <v>54720</v>
          </cell>
          <cell r="E34">
            <v>19441230</v>
          </cell>
          <cell r="F34">
            <v>2571826</v>
          </cell>
          <cell r="G34">
            <v>45178.000347222223</v>
          </cell>
          <cell r="J34" t="str">
            <v>Do Thi Bich Lieu</v>
          </cell>
          <cell r="M34" t="str">
            <v>No</v>
          </cell>
          <cell r="O34" t="str">
            <v>10/Đã thanh toán 24/2023</v>
          </cell>
        </row>
        <row r="35">
          <cell r="D35">
            <v>54732</v>
          </cell>
          <cell r="E35">
            <v>10298329</v>
          </cell>
          <cell r="F35">
            <v>460685</v>
          </cell>
          <cell r="G35">
            <v>45178.000347222223</v>
          </cell>
          <cell r="J35" t="str">
            <v>Do Thi Bich Lieu</v>
          </cell>
          <cell r="M35" t="str">
            <v>No</v>
          </cell>
          <cell r="O35" t="str">
            <v>10/Đã thanh toán 24/2023</v>
          </cell>
        </row>
        <row r="36">
          <cell r="D36">
            <v>54723</v>
          </cell>
          <cell r="E36">
            <v>25383773</v>
          </cell>
          <cell r="F36">
            <v>1199426</v>
          </cell>
          <cell r="G36">
            <v>45178.000347222223</v>
          </cell>
          <cell r="J36" t="str">
            <v>Do Thi Bich Lieu</v>
          </cell>
          <cell r="M36" t="str">
            <v>No</v>
          </cell>
          <cell r="O36" t="str">
            <v>10/Đã thanh toán 24/2023</v>
          </cell>
        </row>
        <row r="37">
          <cell r="D37">
            <v>54712</v>
          </cell>
          <cell r="E37">
            <v>16480046</v>
          </cell>
          <cell r="F37">
            <v>2398853</v>
          </cell>
          <cell r="G37">
            <v>45178.000347222223</v>
          </cell>
          <cell r="J37" t="str">
            <v>Do Thi Bich Lieu</v>
          </cell>
          <cell r="M37" t="str">
            <v>No</v>
          </cell>
          <cell r="O37" t="str">
            <v>10/Đã thanh toán 10/2023</v>
          </cell>
        </row>
        <row r="38">
          <cell r="D38">
            <v>54726</v>
          </cell>
          <cell r="E38">
            <v>17254737</v>
          </cell>
          <cell r="F38">
            <v>2293088</v>
          </cell>
          <cell r="G38">
            <v>45178.000347222223</v>
          </cell>
          <cell r="J38" t="str">
            <v>Do Thi Bich Lieu</v>
          </cell>
          <cell r="M38" t="str">
            <v>No</v>
          </cell>
          <cell r="O38" t="str">
            <v>10/Đã thanh toán 24/2023</v>
          </cell>
        </row>
        <row r="39">
          <cell r="D39">
            <v>54699</v>
          </cell>
          <cell r="E39">
            <v>11246876</v>
          </cell>
          <cell r="F39">
            <v>1382054</v>
          </cell>
          <cell r="G39">
            <v>45178.000347222223</v>
          </cell>
          <cell r="J39" t="str">
            <v>Do Thi Bich Lieu</v>
          </cell>
          <cell r="M39" t="str">
            <v>No</v>
          </cell>
          <cell r="O39" t="str">
            <v>10/Đã thanh toán 10/2023</v>
          </cell>
        </row>
        <row r="40">
          <cell r="D40">
            <v>54727</v>
          </cell>
          <cell r="E40">
            <v>21258559</v>
          </cell>
          <cell r="F40">
            <v>1586110</v>
          </cell>
          <cell r="G40">
            <v>45178.000347222223</v>
          </cell>
          <cell r="J40" t="str">
            <v>Do Thi Bich Lieu</v>
          </cell>
          <cell r="M40" t="str">
            <v>No</v>
          </cell>
          <cell r="O40" t="str">
            <v>10/Đã thanh toán 24/2023</v>
          </cell>
        </row>
        <row r="41">
          <cell r="D41">
            <v>54728</v>
          </cell>
          <cell r="E41">
            <v>21257783</v>
          </cell>
          <cell r="F41">
            <v>1157814</v>
          </cell>
          <cell r="G41">
            <v>45178.000347222223</v>
          </cell>
          <cell r="J41" t="str">
            <v>Do Thi Bich Lieu</v>
          </cell>
          <cell r="M41" t="str">
            <v>No</v>
          </cell>
          <cell r="O41" t="str">
            <v>10/Đã thanh toán 24/2023</v>
          </cell>
        </row>
        <row r="42">
          <cell r="D42">
            <v>54709</v>
          </cell>
          <cell r="E42">
            <v>20412752</v>
          </cell>
          <cell r="F42">
            <v>1291563</v>
          </cell>
          <cell r="G42">
            <v>45178.000347222223</v>
          </cell>
          <cell r="J42" t="str">
            <v>Do Thi Bich Lieu</v>
          </cell>
          <cell r="M42" t="str">
            <v>No</v>
          </cell>
          <cell r="O42" t="str">
            <v>10/Đã thanh toán 10/2023</v>
          </cell>
        </row>
        <row r="43">
          <cell r="D43">
            <v>56235</v>
          </cell>
          <cell r="E43">
            <v>90357001</v>
          </cell>
          <cell r="F43">
            <v>1199426</v>
          </cell>
          <cell r="G43">
            <v>45185.000347222223</v>
          </cell>
          <cell r="J43" t="str">
            <v>Do Thi Bich Lieu</v>
          </cell>
          <cell r="M43" t="str">
            <v>No</v>
          </cell>
          <cell r="O43" t="str">
            <v>10/Đã thanh toán 10/2023</v>
          </cell>
        </row>
        <row r="44">
          <cell r="D44">
            <v>56230</v>
          </cell>
          <cell r="E44">
            <v>25386169</v>
          </cell>
          <cell r="F44">
            <v>2571826</v>
          </cell>
          <cell r="G44">
            <v>45185.000347222223</v>
          </cell>
          <cell r="J44" t="str">
            <v>Do Thi Bich Lieu</v>
          </cell>
          <cell r="M44" t="str">
            <v>No</v>
          </cell>
          <cell r="O44" t="str">
            <v>10/Đã thanh toán 24/2023</v>
          </cell>
        </row>
        <row r="45">
          <cell r="D45">
            <v>56224</v>
          </cell>
          <cell r="E45">
            <v>18219239</v>
          </cell>
          <cell r="F45">
            <v>3771252</v>
          </cell>
          <cell r="G45">
            <v>45185.000347222223</v>
          </cell>
          <cell r="J45" t="str">
            <v>Do Thi Bich Lieu</v>
          </cell>
          <cell r="M45" t="str">
            <v>No</v>
          </cell>
          <cell r="O45" t="str">
            <v>10/Đã thanh toán 24/2023</v>
          </cell>
        </row>
        <row r="46">
          <cell r="D46">
            <v>56226</v>
          </cell>
          <cell r="E46">
            <v>19443009</v>
          </cell>
          <cell r="F46">
            <v>184274</v>
          </cell>
          <cell r="G46">
            <v>45185.000347222223</v>
          </cell>
          <cell r="J46" t="str">
            <v>Do Thi Bich Lieu</v>
          </cell>
          <cell r="M46" t="str">
            <v>No</v>
          </cell>
          <cell r="O46" t="str">
            <v>10/Đã thanh toán 24/2023</v>
          </cell>
        </row>
        <row r="47">
          <cell r="D47">
            <v>56225</v>
          </cell>
          <cell r="E47">
            <v>19443075</v>
          </cell>
          <cell r="F47">
            <v>1199426</v>
          </cell>
          <cell r="G47">
            <v>45185.000347222223</v>
          </cell>
          <cell r="J47" t="str">
            <v>Do Thi Bich Lieu</v>
          </cell>
          <cell r="M47" t="str">
            <v>No</v>
          </cell>
          <cell r="O47" t="str">
            <v>10/Đã thanh toán 24/2023</v>
          </cell>
        </row>
        <row r="48">
          <cell r="D48">
            <v>56237</v>
          </cell>
          <cell r="E48">
            <v>14153902</v>
          </cell>
          <cell r="F48">
            <v>2795380</v>
          </cell>
          <cell r="G48">
            <v>45185.000347222223</v>
          </cell>
          <cell r="J48" t="str">
            <v>Do Thi Bich Lieu</v>
          </cell>
          <cell r="M48" t="str">
            <v>No</v>
          </cell>
          <cell r="O48" t="str">
            <v>10/Đã thanh toán 24/2023</v>
          </cell>
        </row>
        <row r="49">
          <cell r="D49">
            <v>56231</v>
          </cell>
          <cell r="E49">
            <v>24356194</v>
          </cell>
          <cell r="F49">
            <v>1413958</v>
          </cell>
          <cell r="G49">
            <v>45185.000347222223</v>
          </cell>
          <cell r="J49" t="str">
            <v>Do Thi Bich Lieu</v>
          </cell>
          <cell r="M49" t="str">
            <v>No</v>
          </cell>
          <cell r="O49" t="str">
            <v>10/Đã thanh toán 24/2023</v>
          </cell>
        </row>
        <row r="50">
          <cell r="D50">
            <v>56232</v>
          </cell>
          <cell r="E50">
            <v>17258276</v>
          </cell>
          <cell r="F50">
            <v>3555965</v>
          </cell>
          <cell r="G50">
            <v>45185.000347222223</v>
          </cell>
          <cell r="J50" t="str">
            <v>Do Thi Bich Lieu</v>
          </cell>
          <cell r="M50" t="str">
            <v>No</v>
          </cell>
          <cell r="O50" t="str">
            <v>10/Đã thanh toán 24/2023</v>
          </cell>
        </row>
        <row r="51">
          <cell r="D51">
            <v>56238</v>
          </cell>
          <cell r="E51">
            <v>13013953</v>
          </cell>
          <cell r="F51">
            <v>460685</v>
          </cell>
          <cell r="G51">
            <v>45185.000347222223</v>
          </cell>
          <cell r="J51" t="str">
            <v>Do Thi Bich Lieu</v>
          </cell>
          <cell r="M51" t="str">
            <v>No</v>
          </cell>
          <cell r="O51" t="str">
            <v>10/Đã thanh toán 24/2023</v>
          </cell>
        </row>
        <row r="52">
          <cell r="D52">
            <v>56239</v>
          </cell>
          <cell r="E52">
            <v>14154902</v>
          </cell>
          <cell r="F52">
            <v>5997132</v>
          </cell>
          <cell r="G52">
            <v>45185.000347222223</v>
          </cell>
          <cell r="J52" t="str">
            <v>Do Thi Bich Lieu</v>
          </cell>
          <cell r="M52" t="str">
            <v>No</v>
          </cell>
          <cell r="O52" t="str">
            <v>10/Đã thanh toán 24/2023</v>
          </cell>
        </row>
        <row r="53">
          <cell r="D53">
            <v>56236</v>
          </cell>
          <cell r="E53">
            <v>26445220</v>
          </cell>
          <cell r="F53">
            <v>4684166</v>
          </cell>
          <cell r="G53">
            <v>45185.000347222223</v>
          </cell>
          <cell r="J53" t="str">
            <v>Do Thi Bich Lieu</v>
          </cell>
          <cell r="M53" t="str">
            <v>No</v>
          </cell>
          <cell r="O53" t="str">
            <v>10/Đã thanh toán 10/2023</v>
          </cell>
        </row>
        <row r="54">
          <cell r="D54">
            <v>56234</v>
          </cell>
          <cell r="E54">
            <v>22391608</v>
          </cell>
          <cell r="F54">
            <v>460685</v>
          </cell>
          <cell r="G54">
            <v>45185.000347222223</v>
          </cell>
          <cell r="J54" t="str">
            <v>Do Thi Bich Lieu</v>
          </cell>
          <cell r="M54" t="str">
            <v>No</v>
          </cell>
          <cell r="O54" t="str">
            <v>10/Đã thanh toán 24/2023</v>
          </cell>
        </row>
        <row r="55">
          <cell r="D55">
            <v>57690</v>
          </cell>
          <cell r="E55">
            <v>15171324</v>
          </cell>
          <cell r="F55">
            <v>1157814</v>
          </cell>
          <cell r="G55">
            <v>45192.000347222223</v>
          </cell>
          <cell r="H55">
            <v>45196.000347222223</v>
          </cell>
          <cell r="I55">
            <v>45226.000347222223</v>
          </cell>
          <cell r="J55" t="str">
            <v>Do Thi Bich Lieu</v>
          </cell>
          <cell r="M55" t="str">
            <v>No</v>
          </cell>
          <cell r="O55" t="str">
            <v>Lịch thanh toán: Monthly at 10 &amp; 24</v>
          </cell>
        </row>
        <row r="56">
          <cell r="D56">
            <v>57686</v>
          </cell>
          <cell r="E56">
            <v>28382615</v>
          </cell>
          <cell r="F56">
            <v>10286374</v>
          </cell>
          <cell r="G56">
            <v>45192.000347222223</v>
          </cell>
          <cell r="H56">
            <v>45193.000347222223</v>
          </cell>
          <cell r="I56">
            <v>45227.000347222223</v>
          </cell>
          <cell r="J56" t="str">
            <v>Do Thi Bich Lieu</v>
          </cell>
          <cell r="M56" t="str">
            <v>No</v>
          </cell>
          <cell r="O56" t="str">
            <v>Lịch thanh toán: Monthly at 10 &amp; 24</v>
          </cell>
        </row>
        <row r="57">
          <cell r="D57">
            <v>57689</v>
          </cell>
          <cell r="E57">
            <v>17261362</v>
          </cell>
          <cell r="F57">
            <v>3771252</v>
          </cell>
          <cell r="G57">
            <v>45192.000347222223</v>
          </cell>
          <cell r="H57">
            <v>45193.000347222223</v>
          </cell>
          <cell r="I57">
            <v>45227.000347222223</v>
          </cell>
          <cell r="J57" t="str">
            <v>Do Thi Bich Lieu</v>
          </cell>
          <cell r="M57" t="str">
            <v>No</v>
          </cell>
          <cell r="O57" t="str">
            <v>Lịch thanh toán: Monthly at 10 &amp; 24</v>
          </cell>
        </row>
        <row r="58">
          <cell r="D58">
            <v>57695</v>
          </cell>
          <cell r="E58">
            <v>14157569</v>
          </cell>
          <cell r="F58">
            <v>3690416</v>
          </cell>
          <cell r="G58">
            <v>45192.000347222223</v>
          </cell>
          <cell r="J58" t="str">
            <v>Do Thi Bich Lieu</v>
          </cell>
          <cell r="M58" t="str">
            <v>No</v>
          </cell>
          <cell r="O58" t="str">
            <v>10/Đã thanh toán 24/2023</v>
          </cell>
        </row>
        <row r="59">
          <cell r="D59">
            <v>57678</v>
          </cell>
          <cell r="E59">
            <v>10302142</v>
          </cell>
          <cell r="F59">
            <v>3172219</v>
          </cell>
          <cell r="G59">
            <v>45192.000347222223</v>
          </cell>
          <cell r="J59" t="str">
            <v>Do Thi Bich Lieu</v>
          </cell>
          <cell r="M59" t="str">
            <v>No</v>
          </cell>
          <cell r="O59" t="str">
            <v>10/Đã thanh toán 24/2023</v>
          </cell>
        </row>
        <row r="60">
          <cell r="D60">
            <v>57679</v>
          </cell>
          <cell r="E60">
            <v>10301931</v>
          </cell>
          <cell r="F60">
            <v>460685</v>
          </cell>
          <cell r="G60">
            <v>45192.000347222223</v>
          </cell>
          <cell r="J60" t="str">
            <v>Do Thi Bich Lieu</v>
          </cell>
          <cell r="M60" t="str">
            <v>No</v>
          </cell>
          <cell r="O60" t="str">
            <v>10/Đã thanh toán 24/2023</v>
          </cell>
        </row>
        <row r="61">
          <cell r="D61">
            <v>57682</v>
          </cell>
          <cell r="E61">
            <v>17260250</v>
          </cell>
          <cell r="F61">
            <v>5705588</v>
          </cell>
          <cell r="G61">
            <v>45192.000347222223</v>
          </cell>
          <cell r="H61">
            <v>45192.000347222223</v>
          </cell>
          <cell r="I61">
            <v>45224.000347222223</v>
          </cell>
          <cell r="J61" t="str">
            <v>Do Thi Bich Lieu</v>
          </cell>
          <cell r="M61" t="str">
            <v>No</v>
          </cell>
          <cell r="O61" t="str">
            <v>Lịch thanh toán: Monthly at 10 &amp; 24</v>
          </cell>
        </row>
        <row r="62">
          <cell r="D62">
            <v>57688</v>
          </cell>
          <cell r="E62">
            <v>24358556</v>
          </cell>
          <cell r="F62">
            <v>1199426</v>
          </cell>
          <cell r="G62">
            <v>45192.000347222223</v>
          </cell>
          <cell r="H62">
            <v>45195.000347222223</v>
          </cell>
          <cell r="I62">
            <v>45229.000347222223</v>
          </cell>
          <cell r="J62" t="str">
            <v>Do Thi Bich Lieu</v>
          </cell>
          <cell r="M62" t="str">
            <v>No</v>
          </cell>
          <cell r="O62" t="str">
            <v>Lịch thanh toán: Monthly at 10 &amp; 24</v>
          </cell>
        </row>
        <row r="63">
          <cell r="D63">
            <v>57693</v>
          </cell>
          <cell r="E63">
            <v>13017096</v>
          </cell>
          <cell r="F63">
            <v>1778333</v>
          </cell>
          <cell r="G63">
            <v>45192.000347222223</v>
          </cell>
          <cell r="J63" t="str">
            <v>Do Thi Bich Lieu</v>
          </cell>
          <cell r="M63" t="str">
            <v>No</v>
          </cell>
          <cell r="O63" t="str">
            <v>10/Đã thanh toán 24/2023</v>
          </cell>
        </row>
        <row r="64">
          <cell r="D64">
            <v>57685</v>
          </cell>
          <cell r="E64">
            <v>50998171</v>
          </cell>
          <cell r="F64">
            <v>1199426</v>
          </cell>
          <cell r="G64">
            <v>45192.000347222223</v>
          </cell>
          <cell r="H64">
            <v>45192.000347222223</v>
          </cell>
          <cell r="I64">
            <v>45225.000347222223</v>
          </cell>
          <cell r="J64" t="str">
            <v>Do Thi Bich Lieu</v>
          </cell>
          <cell r="M64" t="str">
            <v>No</v>
          </cell>
          <cell r="O64" t="str">
            <v>Lịch thanh toán: Monthly at 10 &amp; 24</v>
          </cell>
        </row>
        <row r="65">
          <cell r="D65">
            <v>57694</v>
          </cell>
          <cell r="E65">
            <v>26447958</v>
          </cell>
          <cell r="F65">
            <v>1586110</v>
          </cell>
          <cell r="G65">
            <v>45192.000347222223</v>
          </cell>
          <cell r="J65" t="str">
            <v>Do Thi Bich Lieu</v>
          </cell>
          <cell r="M65" t="str">
            <v>No</v>
          </cell>
          <cell r="O65" t="str">
            <v>10/Đã thanh toán 24/2023</v>
          </cell>
        </row>
        <row r="66">
          <cell r="D66">
            <v>57683</v>
          </cell>
          <cell r="E66">
            <v>25387590</v>
          </cell>
          <cell r="F66">
            <v>6729761</v>
          </cell>
          <cell r="G66">
            <v>45192.000347222223</v>
          </cell>
          <cell r="H66">
            <v>45192.000347222223</v>
          </cell>
          <cell r="I66">
            <v>45224.000347222223</v>
          </cell>
          <cell r="J66" t="str">
            <v>Do Thi Bich Lieu</v>
          </cell>
          <cell r="M66" t="str">
            <v>No</v>
          </cell>
          <cell r="O66" t="str">
            <v>Lịch thanh toán: Monthly at 10 &amp; 24</v>
          </cell>
        </row>
        <row r="67">
          <cell r="D67">
            <v>57692</v>
          </cell>
          <cell r="E67">
            <v>10305878</v>
          </cell>
          <cell r="F67">
            <v>7886700</v>
          </cell>
          <cell r="G67">
            <v>45192.000347222223</v>
          </cell>
          <cell r="H67">
            <v>45192.000347222223</v>
          </cell>
          <cell r="I67">
            <v>45226.000347222223</v>
          </cell>
          <cell r="J67" t="str">
            <v>Do Thi Bich Lieu</v>
          </cell>
          <cell r="M67" t="str">
            <v>No</v>
          </cell>
          <cell r="O67" t="str">
            <v>Lịch thanh toán: Monthly at 10 &amp; 24</v>
          </cell>
        </row>
        <row r="68">
          <cell r="D68">
            <v>57681</v>
          </cell>
          <cell r="E68">
            <v>15170334</v>
          </cell>
          <cell r="F68">
            <v>1586110</v>
          </cell>
          <cell r="G68">
            <v>45192.000347222223</v>
          </cell>
          <cell r="J68" t="str">
            <v>Do Thi Bich Lieu</v>
          </cell>
          <cell r="M68" t="str">
            <v>No</v>
          </cell>
          <cell r="O68" t="str">
            <v>10/Đã thanh toán 24/2023</v>
          </cell>
        </row>
        <row r="69">
          <cell r="D69">
            <v>57680</v>
          </cell>
          <cell r="E69">
            <v>50997861</v>
          </cell>
          <cell r="F69">
            <v>1199426</v>
          </cell>
          <cell r="G69">
            <v>45192.000347222223</v>
          </cell>
          <cell r="J69" t="str">
            <v>Do Thi Bich Lieu</v>
          </cell>
          <cell r="M69" t="str">
            <v>No</v>
          </cell>
          <cell r="O69" t="str">
            <v>10/Đã thanh toán 24/2023</v>
          </cell>
        </row>
        <row r="70">
          <cell r="D70">
            <v>57684</v>
          </cell>
          <cell r="E70">
            <v>16487470</v>
          </cell>
          <cell r="F70">
            <v>2315628</v>
          </cell>
          <cell r="G70">
            <v>45192.000347222223</v>
          </cell>
          <cell r="H70">
            <v>45192.000347222223</v>
          </cell>
          <cell r="I70">
            <v>45226.000347222223</v>
          </cell>
          <cell r="J70" t="str">
            <v>Do Thi Bich Lieu</v>
          </cell>
          <cell r="M70" t="str">
            <v>No</v>
          </cell>
          <cell r="O70" t="str">
            <v>Lịch thanh toán: Monthly at 10 &amp; 24</v>
          </cell>
        </row>
        <row r="71">
          <cell r="D71">
            <v>59182</v>
          </cell>
          <cell r="E71">
            <v>12217864</v>
          </cell>
          <cell r="F71">
            <v>706979</v>
          </cell>
          <cell r="G71">
            <v>45199.000347222223</v>
          </cell>
          <cell r="H71">
            <v>45199.000347222223</v>
          </cell>
          <cell r="I71">
            <v>45231.000347222223</v>
          </cell>
          <cell r="J71" t="str">
            <v>Do Thi Bich Lieu</v>
          </cell>
          <cell r="M71" t="str">
            <v>No</v>
          </cell>
          <cell r="O71" t="str">
            <v>Lịch thanh toán: Monthly at 10 &amp; 24</v>
          </cell>
        </row>
        <row r="72">
          <cell r="D72">
            <v>59202</v>
          </cell>
          <cell r="E72">
            <v>26453310</v>
          </cell>
          <cell r="F72">
            <v>578907</v>
          </cell>
          <cell r="G72">
            <v>45199.000347222223</v>
          </cell>
          <cell r="H72">
            <v>45199.000347222223</v>
          </cell>
          <cell r="I72">
            <v>45232.000347222223</v>
          </cell>
          <cell r="J72" t="str">
            <v>Do Thi Bich Lieu</v>
          </cell>
          <cell r="M72" t="str">
            <v>No</v>
          </cell>
          <cell r="O72" t="str">
            <v>Lịch thanh toán: Monthly at 10 &amp; 24</v>
          </cell>
        </row>
        <row r="73">
          <cell r="D73">
            <v>59184</v>
          </cell>
          <cell r="E73">
            <v>12217657</v>
          </cell>
          <cell r="F73">
            <v>460685</v>
          </cell>
          <cell r="G73">
            <v>45199.000347222223</v>
          </cell>
          <cell r="H73">
            <v>45199.000347222223</v>
          </cell>
          <cell r="I73">
            <v>45231.000347222223</v>
          </cell>
          <cell r="J73" t="str">
            <v>Do Thi Bich Lieu</v>
          </cell>
          <cell r="M73" t="str">
            <v>No</v>
          </cell>
          <cell r="O73" t="str">
            <v>Lịch thanh toán: Monthly at 10 &amp; 24</v>
          </cell>
        </row>
        <row r="74">
          <cell r="D74">
            <v>59197</v>
          </cell>
          <cell r="E74">
            <v>90361829</v>
          </cell>
          <cell r="F74">
            <v>1199426</v>
          </cell>
          <cell r="G74">
            <v>45199.000347222223</v>
          </cell>
          <cell r="H74">
            <v>45199.000347222223</v>
          </cell>
          <cell r="I74">
            <v>45224.000347222223</v>
          </cell>
          <cell r="J74" t="str">
            <v>Do Thi Bich Lieu</v>
          </cell>
          <cell r="M74" t="str">
            <v>No</v>
          </cell>
          <cell r="O74" t="str">
            <v>Lịch thanh toán: Monthly at 10 &amp; 24</v>
          </cell>
        </row>
        <row r="75">
          <cell r="D75">
            <v>59196</v>
          </cell>
          <cell r="E75">
            <v>26450687</v>
          </cell>
          <cell r="F75">
            <v>1586110</v>
          </cell>
          <cell r="G75">
            <v>45199.000347222223</v>
          </cell>
          <cell r="H75">
            <v>45199.000347222223</v>
          </cell>
          <cell r="I75">
            <v>45224.000347222223</v>
          </cell>
          <cell r="J75" t="str">
            <v>Do Thi Bich Lieu</v>
          </cell>
          <cell r="M75" t="str">
            <v>No</v>
          </cell>
          <cell r="O75" t="str">
            <v>Lịch thanh toán: Monthly at 10 &amp; 24</v>
          </cell>
        </row>
        <row r="76">
          <cell r="D76">
            <v>59220</v>
          </cell>
          <cell r="E76">
            <v>14163450</v>
          </cell>
          <cell r="F76">
            <v>3706674</v>
          </cell>
          <cell r="G76">
            <v>45199.000347222223</v>
          </cell>
          <cell r="H76">
            <v>45200.000347222223</v>
          </cell>
          <cell r="I76">
            <v>45234.000347222223</v>
          </cell>
          <cell r="J76" t="str">
            <v>Do Thi Bich Lieu</v>
          </cell>
          <cell r="M76" t="str">
            <v>No</v>
          </cell>
          <cell r="O76" t="str">
            <v>Lịch thanh toán: Monthly at 10 &amp; 24</v>
          </cell>
        </row>
        <row r="77">
          <cell r="D77">
            <v>59178</v>
          </cell>
          <cell r="E77">
            <v>25390042</v>
          </cell>
          <cell r="F77">
            <v>5143651</v>
          </cell>
          <cell r="G77">
            <v>45199.000347222223</v>
          </cell>
          <cell r="H77">
            <v>45199.000347222223</v>
          </cell>
          <cell r="I77">
            <v>45231.000347222223</v>
          </cell>
          <cell r="J77" t="str">
            <v>Do Thi Bich Lieu</v>
          </cell>
          <cell r="M77" t="str">
            <v>No</v>
          </cell>
          <cell r="O77" t="str">
            <v>Lịch thanh toán: Monthly at 10 &amp; 24</v>
          </cell>
        </row>
        <row r="78">
          <cell r="D78">
            <v>59177</v>
          </cell>
          <cell r="E78">
            <v>17262692</v>
          </cell>
          <cell r="F78">
            <v>4714481</v>
          </cell>
          <cell r="G78">
            <v>45199.000347222223</v>
          </cell>
          <cell r="H78">
            <v>45199.000347222223</v>
          </cell>
          <cell r="I78">
            <v>45231.000347222223</v>
          </cell>
          <cell r="J78" t="str">
            <v>Do Thi Bich Lieu</v>
          </cell>
          <cell r="M78" t="str">
            <v>No</v>
          </cell>
          <cell r="O78" t="str">
            <v>Lịch thanh toán: Monthly at 10 &amp; 24</v>
          </cell>
        </row>
        <row r="79">
          <cell r="D79">
            <v>59191</v>
          </cell>
          <cell r="E79">
            <v>21263837</v>
          </cell>
          <cell r="F79">
            <v>1586110</v>
          </cell>
          <cell r="G79">
            <v>45199.000347222223</v>
          </cell>
          <cell r="H79">
            <v>45200.000347222223</v>
          </cell>
          <cell r="I79">
            <v>45234.000347222223</v>
          </cell>
          <cell r="J79" t="str">
            <v>Do Thi Bich Lieu</v>
          </cell>
          <cell r="M79" t="str">
            <v>No</v>
          </cell>
          <cell r="O79" t="str">
            <v>Lịch thanh toán: Monthly at 10 &amp; 24</v>
          </cell>
        </row>
        <row r="80">
          <cell r="D80">
            <v>59186</v>
          </cell>
          <cell r="E80">
            <v>16491396</v>
          </cell>
          <cell r="F80">
            <v>4027342</v>
          </cell>
          <cell r="G80">
            <v>45199.000347222223</v>
          </cell>
          <cell r="H80">
            <v>45201.000347222223</v>
          </cell>
          <cell r="I80">
            <v>45236.000347222223</v>
          </cell>
          <cell r="J80" t="str">
            <v>Do Thi Bich Lieu</v>
          </cell>
          <cell r="M80" t="str">
            <v>No</v>
          </cell>
          <cell r="O80" t="str">
            <v>Lịch thanh toán: Monthly at 10 &amp; 24</v>
          </cell>
        </row>
        <row r="81">
          <cell r="D81">
            <v>59200</v>
          </cell>
          <cell r="E81">
            <v>13023180</v>
          </cell>
          <cell r="F81">
            <v>2785536</v>
          </cell>
          <cell r="G81">
            <v>45199.000347222223</v>
          </cell>
          <cell r="H81">
            <v>45199.000347222223</v>
          </cell>
          <cell r="I81">
            <v>45230.000347222223</v>
          </cell>
          <cell r="J81" t="str">
            <v>Do Thi Bich Lieu</v>
          </cell>
          <cell r="M81" t="str">
            <v>No</v>
          </cell>
          <cell r="O81" t="str">
            <v>Lịch thanh toán: Monthly at 10 &amp; 24</v>
          </cell>
        </row>
        <row r="82">
          <cell r="D82">
            <v>59201</v>
          </cell>
          <cell r="E82">
            <v>26453101</v>
          </cell>
          <cell r="F82">
            <v>230342</v>
          </cell>
          <cell r="G82">
            <v>45199.000347222223</v>
          </cell>
          <cell r="H82">
            <v>45199.000347222223</v>
          </cell>
          <cell r="I82">
            <v>45232.000347222223</v>
          </cell>
          <cell r="J82" t="str">
            <v>Do Thi Bich Lieu</v>
          </cell>
          <cell r="M82" t="str">
            <v>No</v>
          </cell>
          <cell r="O82" t="str">
            <v>Lịch thanh toán: Monthly at 10 &amp; 24</v>
          </cell>
        </row>
        <row r="83">
          <cell r="D83">
            <v>59217</v>
          </cell>
          <cell r="E83">
            <v>10309289</v>
          </cell>
          <cell r="F83">
            <v>921370</v>
          </cell>
          <cell r="G83">
            <v>45199.000347222223</v>
          </cell>
          <cell r="H83">
            <v>45200.000347222223</v>
          </cell>
          <cell r="I83">
            <v>45233.000347222223</v>
          </cell>
          <cell r="J83" t="str">
            <v>Do Thi Bich Lieu</v>
          </cell>
          <cell r="M83" t="str">
            <v>No</v>
          </cell>
          <cell r="O83" t="str">
            <v>Lịch thanh toán: Monthly at 10 &amp; 24</v>
          </cell>
        </row>
        <row r="84">
          <cell r="D84">
            <v>59199</v>
          </cell>
          <cell r="E84">
            <v>14160759</v>
          </cell>
          <cell r="F84">
            <v>92137</v>
          </cell>
          <cell r="G84">
            <v>45199.000347222223</v>
          </cell>
          <cell r="H84">
            <v>45199.000347222223</v>
          </cell>
          <cell r="I84">
            <v>45227.000347222223</v>
          </cell>
          <cell r="J84" t="str">
            <v>Do Thi Bich Lieu</v>
          </cell>
          <cell r="M84" t="str">
            <v>No</v>
          </cell>
          <cell r="O84" t="str">
            <v>Lịch thanh toán: Monthly at 10 &amp; 24</v>
          </cell>
        </row>
        <row r="85">
          <cell r="D85">
            <v>59218</v>
          </cell>
          <cell r="E85">
            <v>10309499</v>
          </cell>
          <cell r="F85">
            <v>10286374</v>
          </cell>
          <cell r="G85">
            <v>45199.000347222223</v>
          </cell>
          <cell r="H85">
            <v>45200.000347222223</v>
          </cell>
          <cell r="I85">
            <v>45233.000347222223</v>
          </cell>
          <cell r="J85" t="str">
            <v>Do Thi Bich Lieu</v>
          </cell>
          <cell r="M85" t="str">
            <v>No</v>
          </cell>
          <cell r="O85" t="str">
            <v>Lịch thanh toán: Monthly at 10 &amp; 24</v>
          </cell>
        </row>
        <row r="86">
          <cell r="D86">
            <v>59175</v>
          </cell>
          <cell r="E86">
            <v>20421909</v>
          </cell>
          <cell r="F86">
            <v>1199426</v>
          </cell>
          <cell r="G86">
            <v>45199.000347222223</v>
          </cell>
          <cell r="H86">
            <v>45199.000347222223</v>
          </cell>
          <cell r="I86">
            <v>45230.000347222223</v>
          </cell>
          <cell r="J86" t="str">
            <v>Do Thi Bich Lieu</v>
          </cell>
          <cell r="M86" t="str">
            <v>No</v>
          </cell>
          <cell r="O86" t="str">
            <v>Lịch thanh toán: Monthly at 10 &amp; 24</v>
          </cell>
        </row>
        <row r="87">
          <cell r="D87">
            <v>59188</v>
          </cell>
          <cell r="E87">
            <v>17264807</v>
          </cell>
          <cell r="F87">
            <v>4157935</v>
          </cell>
          <cell r="G87">
            <v>45199.000347222223</v>
          </cell>
          <cell r="H87">
            <v>45200.000347222223</v>
          </cell>
          <cell r="I87">
            <v>45234.000347222223</v>
          </cell>
          <cell r="J87" t="str">
            <v>Do Thi Bich Lieu</v>
          </cell>
          <cell r="M87" t="str">
            <v>No</v>
          </cell>
          <cell r="O87" t="str">
            <v>Lịch thanh toán: Monthly at 10 &amp; 24</v>
          </cell>
        </row>
        <row r="88">
          <cell r="D88">
            <v>59187</v>
          </cell>
          <cell r="E88">
            <v>17263863</v>
          </cell>
          <cell r="F88">
            <v>460685</v>
          </cell>
          <cell r="G88">
            <v>45199.000347222223</v>
          </cell>
          <cell r="H88">
            <v>45200.000347222223</v>
          </cell>
          <cell r="I88">
            <v>45234.000347222223</v>
          </cell>
          <cell r="J88" t="str">
            <v>Do Thi Bich Lieu</v>
          </cell>
          <cell r="M88" t="str">
            <v>No</v>
          </cell>
          <cell r="O88" t="str">
            <v>Lịch thanh toán: Monthly at 10 &amp; 24</v>
          </cell>
        </row>
        <row r="89">
          <cell r="D89">
            <v>59192</v>
          </cell>
          <cell r="E89">
            <v>22396940</v>
          </cell>
          <cell r="F89">
            <v>1199426</v>
          </cell>
          <cell r="G89">
            <v>45199.000347222223</v>
          </cell>
          <cell r="H89">
            <v>45199.000347222223</v>
          </cell>
          <cell r="I89">
            <v>45233.000347222223</v>
          </cell>
          <cell r="J89" t="str">
            <v>Do Thi Bich Lieu</v>
          </cell>
          <cell r="M89" t="str">
            <v>No</v>
          </cell>
          <cell r="O89" t="str">
            <v>Lịch thanh toán: Monthly at 10 &amp; 24</v>
          </cell>
        </row>
        <row r="90">
          <cell r="D90">
            <v>60816</v>
          </cell>
          <cell r="E90">
            <v>29203025</v>
          </cell>
          <cell r="F90">
            <v>1285913</v>
          </cell>
          <cell r="G90">
            <v>45206.000347222223</v>
          </cell>
          <cell r="H90">
            <v>45206.000347222223</v>
          </cell>
          <cell r="I90">
            <v>45238.000347222223</v>
          </cell>
          <cell r="J90" t="str">
            <v>Do Thi Bich Lieu</v>
          </cell>
          <cell r="M90" t="str">
            <v>No</v>
          </cell>
          <cell r="O90" t="str">
            <v>Lịch thanh toán: Monthly at 10 &amp; 24</v>
          </cell>
        </row>
        <row r="91">
          <cell r="D91">
            <v>60822</v>
          </cell>
          <cell r="E91">
            <v>22398827</v>
          </cell>
          <cell r="F91">
            <v>2571826</v>
          </cell>
          <cell r="G91">
            <v>45206.000347222223</v>
          </cell>
          <cell r="H91">
            <v>45206.000347222223</v>
          </cell>
          <cell r="I91">
            <v>45240.000347222223</v>
          </cell>
          <cell r="J91" t="str">
            <v>Do Thi Bich Lieu</v>
          </cell>
          <cell r="M91" t="str">
            <v>No</v>
          </cell>
          <cell r="O91" t="str">
            <v>Lịch thanh toán: Monthly at 10 &amp; 24</v>
          </cell>
        </row>
        <row r="92">
          <cell r="D92">
            <v>60819</v>
          </cell>
          <cell r="E92">
            <v>25393167</v>
          </cell>
          <cell r="F92">
            <v>541976</v>
          </cell>
          <cell r="G92">
            <v>45206.000347222223</v>
          </cell>
          <cell r="H92">
            <v>45206.000347222223</v>
          </cell>
          <cell r="I92">
            <v>45240.000347222223</v>
          </cell>
          <cell r="J92" t="str">
            <v>Do Thi Bich Lieu</v>
          </cell>
          <cell r="M92" t="str">
            <v>No</v>
          </cell>
          <cell r="O92" t="str">
            <v>Lịch thanh toán: Monthly at 10 &amp; 24</v>
          </cell>
        </row>
        <row r="93">
          <cell r="D93">
            <v>60814</v>
          </cell>
          <cell r="E93">
            <v>18228563</v>
          </cell>
          <cell r="F93">
            <v>2398853</v>
          </cell>
          <cell r="G93">
            <v>45206.000347222223</v>
          </cell>
          <cell r="H93">
            <v>45206.000347222223</v>
          </cell>
          <cell r="I93">
            <v>45234.000347222223</v>
          </cell>
          <cell r="J93" t="str">
            <v>Do Thi Bich Lieu</v>
          </cell>
          <cell r="M93" t="str">
            <v>No</v>
          </cell>
          <cell r="O93" t="str">
            <v>Lịch thanh toán: Monthly at 10 &amp; 24</v>
          </cell>
        </row>
        <row r="94">
          <cell r="D94">
            <v>60817</v>
          </cell>
          <cell r="E94">
            <v>28387077</v>
          </cell>
          <cell r="F94">
            <v>1199426</v>
          </cell>
          <cell r="G94">
            <v>45206.000347222223</v>
          </cell>
          <cell r="H94">
            <v>45207.000347222223</v>
          </cell>
          <cell r="I94">
            <v>45241.000347222223</v>
          </cell>
          <cell r="J94" t="str">
            <v>Do Thi Bich Lieu</v>
          </cell>
          <cell r="M94" t="str">
            <v>No</v>
          </cell>
          <cell r="O94" t="str">
            <v>Lịch thanh toán: Monthly at 10 &amp; 24</v>
          </cell>
        </row>
        <row r="95">
          <cell r="D95">
            <v>60824</v>
          </cell>
          <cell r="E95">
            <v>16494142</v>
          </cell>
          <cell r="F95">
            <v>1586110</v>
          </cell>
          <cell r="G95">
            <v>45206.000347222223</v>
          </cell>
          <cell r="H95">
            <v>45209.000347222223</v>
          </cell>
          <cell r="I95">
            <v>45243.000347222223</v>
          </cell>
          <cell r="J95" t="str">
            <v>Do Thi Bich Lieu</v>
          </cell>
          <cell r="M95" t="str">
            <v>No</v>
          </cell>
          <cell r="O95" t="str">
            <v>Lịch thanh toán: Monthly at 10 &amp; 24</v>
          </cell>
        </row>
        <row r="96">
          <cell r="D96">
            <v>60818</v>
          </cell>
          <cell r="E96">
            <v>27386566</v>
          </cell>
          <cell r="F96">
            <v>1199426</v>
          </cell>
          <cell r="G96">
            <v>45206.000347222223</v>
          </cell>
          <cell r="H96">
            <v>45207.000347222223</v>
          </cell>
          <cell r="I96">
            <v>45241.000347222223</v>
          </cell>
          <cell r="J96" t="str">
            <v>Do Thi Bich Lieu</v>
          </cell>
          <cell r="M96" t="str">
            <v>No</v>
          </cell>
          <cell r="O96" t="str">
            <v>Lịch thanh toán: Monthly at 10 &amp; 24</v>
          </cell>
        </row>
        <row r="97">
          <cell r="D97">
            <v>60825</v>
          </cell>
          <cell r="E97">
            <v>29203991</v>
          </cell>
          <cell r="F97">
            <v>2785536</v>
          </cell>
          <cell r="G97">
            <v>45206.000347222223</v>
          </cell>
          <cell r="H97">
            <v>45206.000347222223</v>
          </cell>
          <cell r="I97">
            <v>45240.000347222223</v>
          </cell>
          <cell r="J97" t="str">
            <v>Do Thi Bich Lieu</v>
          </cell>
          <cell r="M97" t="str">
            <v>No</v>
          </cell>
          <cell r="O97" t="str">
            <v>Lịch thanh toán: Monthly at 10 &amp; 24</v>
          </cell>
        </row>
        <row r="98">
          <cell r="D98">
            <v>60826</v>
          </cell>
          <cell r="E98">
            <v>10313161</v>
          </cell>
          <cell r="F98">
            <v>4140256</v>
          </cell>
          <cell r="G98">
            <v>45206.000347222223</v>
          </cell>
          <cell r="H98">
            <v>45206.000347222223</v>
          </cell>
          <cell r="I98">
            <v>45240.000347222223</v>
          </cell>
          <cell r="J98" t="str">
            <v>Do Thi Bich Lieu</v>
          </cell>
          <cell r="M98" t="str">
            <v>No</v>
          </cell>
          <cell r="O98" t="str">
            <v>Lịch thanh toán: Monthly at 10 &amp; 24</v>
          </cell>
        </row>
        <row r="99">
          <cell r="D99">
            <v>60820</v>
          </cell>
          <cell r="E99">
            <v>25392322</v>
          </cell>
          <cell r="F99">
            <v>10887696</v>
          </cell>
          <cell r="G99">
            <v>45206.000347222223</v>
          </cell>
          <cell r="H99">
            <v>45206.000347222223</v>
          </cell>
          <cell r="I99">
            <v>45240.000347222223</v>
          </cell>
          <cell r="J99" t="str">
            <v>Do Thi Bich Lieu</v>
          </cell>
          <cell r="M99" t="str">
            <v>No</v>
          </cell>
          <cell r="O99" t="str">
            <v>Lịch thanh toán: Monthly at 10 &amp; 24</v>
          </cell>
        </row>
        <row r="100">
          <cell r="D100">
            <v>60815</v>
          </cell>
          <cell r="E100">
            <v>12220864</v>
          </cell>
          <cell r="F100">
            <v>8825047</v>
          </cell>
          <cell r="G100">
            <v>45206.000347222223</v>
          </cell>
          <cell r="H100">
            <v>45206.000347222223</v>
          </cell>
          <cell r="I100">
            <v>45238.000347222223</v>
          </cell>
          <cell r="J100" t="str">
            <v>Do Thi Bich Lieu</v>
          </cell>
          <cell r="M100" t="str">
            <v>No</v>
          </cell>
          <cell r="O100" t="str">
            <v>Lịch thanh toán: Monthly at 10 &amp; 24</v>
          </cell>
        </row>
        <row r="101">
          <cell r="D101">
            <v>60821</v>
          </cell>
          <cell r="E101">
            <v>24362240</v>
          </cell>
          <cell r="F101">
            <v>1413958</v>
          </cell>
          <cell r="G101">
            <v>45206.000347222223</v>
          </cell>
          <cell r="J101" t="str">
            <v>Do Thi Bich Lieu</v>
          </cell>
          <cell r="M101" t="str">
            <v>No</v>
          </cell>
          <cell r="O101" t="str">
            <v>Chúng tôi đang xử lý hóa đơn, vui lòng liên hệ Do Thi Bich Lieu</v>
          </cell>
        </row>
        <row r="102">
          <cell r="D102">
            <v>60823</v>
          </cell>
          <cell r="E102">
            <v>20425319</v>
          </cell>
          <cell r="F102">
            <v>3056524</v>
          </cell>
          <cell r="G102">
            <v>45206.000347222223</v>
          </cell>
          <cell r="H102">
            <v>45206.000347222223</v>
          </cell>
          <cell r="I102">
            <v>45240.000347222223</v>
          </cell>
          <cell r="J102" t="str">
            <v>Do Thi Bich Lieu</v>
          </cell>
          <cell r="M102" t="str">
            <v>No</v>
          </cell>
          <cell r="O102" t="str">
            <v>Lịch thanh toán: Monthly at 10 &amp; 24</v>
          </cell>
        </row>
        <row r="103">
          <cell r="D103">
            <v>62051</v>
          </cell>
          <cell r="E103">
            <v>25394596</v>
          </cell>
          <cell r="F103">
            <v>1199426</v>
          </cell>
          <cell r="G103">
            <v>45213.000347222223</v>
          </cell>
          <cell r="H103">
            <v>45213.000347222223</v>
          </cell>
          <cell r="I103">
            <v>45244.000347222223</v>
          </cell>
          <cell r="J103" t="str">
            <v>Do Thi Bich Lieu</v>
          </cell>
          <cell r="M103" t="str">
            <v>No</v>
          </cell>
          <cell r="O103" t="str">
            <v>Lịch thanh toán: Monthly at 10 &amp; 24</v>
          </cell>
        </row>
        <row r="104">
          <cell r="D104">
            <v>62053</v>
          </cell>
          <cell r="E104">
            <v>11266059</v>
          </cell>
          <cell r="F104">
            <v>1083953</v>
          </cell>
          <cell r="G104">
            <v>45213.000347222223</v>
          </cell>
          <cell r="H104">
            <v>45213.000347222223</v>
          </cell>
          <cell r="I104">
            <v>45245.000347222223</v>
          </cell>
          <cell r="J104" t="str">
            <v>Do Thi Bich Lieu</v>
          </cell>
          <cell r="M104" t="str">
            <v>No</v>
          </cell>
          <cell r="O104" t="str">
            <v>Lịch thanh toán: Monthly at 10 &amp; 24</v>
          </cell>
        </row>
        <row r="105">
          <cell r="D105">
            <v>62050</v>
          </cell>
          <cell r="E105">
            <v>28388337</v>
          </cell>
          <cell r="F105">
            <v>1199426</v>
          </cell>
          <cell r="G105">
            <v>45213.000347222223</v>
          </cell>
          <cell r="H105">
            <v>45213.000347222223</v>
          </cell>
          <cell r="I105">
            <v>45244.000347222223</v>
          </cell>
          <cell r="J105" t="str">
            <v>Do Thi Bich Lieu</v>
          </cell>
          <cell r="M105" t="str">
            <v>No</v>
          </cell>
          <cell r="O105" t="str">
            <v>Lịch thanh toán: Monthly at 10 &amp; 24</v>
          </cell>
        </row>
        <row r="106">
          <cell r="D106">
            <v>62059</v>
          </cell>
          <cell r="E106">
            <v>25395468</v>
          </cell>
          <cell r="F106">
            <v>4372099</v>
          </cell>
          <cell r="G106">
            <v>45213.000347222223</v>
          </cell>
          <cell r="H106">
            <v>45216.000347222223</v>
          </cell>
          <cell r="I106">
            <v>45247.000347222223</v>
          </cell>
          <cell r="J106" t="str">
            <v>Do Thi Bich Lieu</v>
          </cell>
          <cell r="M106" t="str">
            <v>No</v>
          </cell>
          <cell r="O106" t="str">
            <v>Lịch thanh toán: Monthly at 10 &amp; 24</v>
          </cell>
        </row>
        <row r="107">
          <cell r="D107">
            <v>62061</v>
          </cell>
          <cell r="E107">
            <v>20427807</v>
          </cell>
          <cell r="F107">
            <v>1428802</v>
          </cell>
          <cell r="G107">
            <v>45213.000347222223</v>
          </cell>
          <cell r="H107">
            <v>45214.000347222223</v>
          </cell>
          <cell r="I107">
            <v>45248.000347222223</v>
          </cell>
          <cell r="J107" t="str">
            <v>Do Thi Bich Lieu</v>
          </cell>
          <cell r="M107" t="str">
            <v>No</v>
          </cell>
          <cell r="O107" t="str">
            <v>Lịch thanh toán: Monthly at 10 &amp; 24</v>
          </cell>
        </row>
        <row r="108">
          <cell r="D108">
            <v>62042</v>
          </cell>
          <cell r="E108">
            <v>18232054</v>
          </cell>
          <cell r="F108">
            <v>2734419</v>
          </cell>
          <cell r="G108">
            <v>45213.000347222223</v>
          </cell>
          <cell r="H108">
            <v>45213.000347222223</v>
          </cell>
          <cell r="I108">
            <v>45241.000347222223</v>
          </cell>
          <cell r="J108" t="str">
            <v>Do Thi Bich Lieu</v>
          </cell>
          <cell r="M108" t="str">
            <v>No</v>
          </cell>
          <cell r="O108" t="str">
            <v>Lịch thanh toán: Monthly at 10 &amp; 24</v>
          </cell>
        </row>
        <row r="109">
          <cell r="D109">
            <v>62063</v>
          </cell>
          <cell r="E109">
            <v>15179326</v>
          </cell>
          <cell r="F109">
            <v>8742784</v>
          </cell>
          <cell r="G109">
            <v>45213.000347222223</v>
          </cell>
          <cell r="H109">
            <v>45218.000347222223</v>
          </cell>
          <cell r="I109">
            <v>45247.000347222223</v>
          </cell>
          <cell r="J109" t="str">
            <v>Do Thi Bich Lieu</v>
          </cell>
          <cell r="M109" t="str">
            <v>No</v>
          </cell>
          <cell r="O109" t="str">
            <v>Lịch thanh toán: Monthly at 10 &amp; 24</v>
          </cell>
        </row>
        <row r="110">
          <cell r="D110">
            <v>62048</v>
          </cell>
          <cell r="E110">
            <v>16495850</v>
          </cell>
          <cell r="F110">
            <v>2571826</v>
          </cell>
          <cell r="G110">
            <v>45213.000347222223</v>
          </cell>
          <cell r="H110">
            <v>45213.000347222223</v>
          </cell>
          <cell r="I110">
            <v>45247.000347222223</v>
          </cell>
          <cell r="J110" t="str">
            <v>Do Thi Bich Lieu</v>
          </cell>
          <cell r="M110" t="str">
            <v>No</v>
          </cell>
          <cell r="O110" t="str">
            <v>Lịch thanh toán: Monthly at 10 &amp; 24</v>
          </cell>
        </row>
        <row r="111">
          <cell r="D111">
            <v>62064</v>
          </cell>
          <cell r="E111">
            <v>90366476</v>
          </cell>
          <cell r="F111">
            <v>3492925</v>
          </cell>
          <cell r="G111">
            <v>45213.000347222223</v>
          </cell>
          <cell r="H111">
            <v>45213.000347222223</v>
          </cell>
          <cell r="I111">
            <v>45239.000347222223</v>
          </cell>
          <cell r="J111" t="str">
            <v>Do Thi Bich Lieu</v>
          </cell>
          <cell r="M111" t="str">
            <v>No</v>
          </cell>
          <cell r="O111" t="str">
            <v>Lịch thanh toán: Monthly at 10 &amp; 24</v>
          </cell>
        </row>
        <row r="112">
          <cell r="D112">
            <v>62055</v>
          </cell>
          <cell r="E112">
            <v>50999476</v>
          </cell>
          <cell r="F112">
            <v>1199426</v>
          </cell>
          <cell r="G112">
            <v>45213.000347222223</v>
          </cell>
          <cell r="H112">
            <v>45213.000347222223</v>
          </cell>
          <cell r="I112">
            <v>45245.000347222223</v>
          </cell>
          <cell r="J112" t="str">
            <v>Do Thi Bich Lieu</v>
          </cell>
          <cell r="M112" t="str">
            <v>No</v>
          </cell>
          <cell r="O112" t="str">
            <v>Lịch thanh toán: Monthly at 10 &amp; 24</v>
          </cell>
        </row>
        <row r="113">
          <cell r="D113">
            <v>62062</v>
          </cell>
          <cell r="E113">
            <v>16496939</v>
          </cell>
          <cell r="F113">
            <v>2398853</v>
          </cell>
          <cell r="G113">
            <v>45213.000347222223</v>
          </cell>
          <cell r="H113">
            <v>45215.000347222223</v>
          </cell>
          <cell r="I113">
            <v>45250.000347222223</v>
          </cell>
          <cell r="J113" t="str">
            <v>Do Thi Bich Lieu</v>
          </cell>
          <cell r="M113" t="str">
            <v>No</v>
          </cell>
          <cell r="O113" t="str">
            <v>Lịch thanh toán: Monthly at 10 &amp; 24</v>
          </cell>
        </row>
        <row r="114">
          <cell r="D114">
            <v>62066</v>
          </cell>
          <cell r="E114">
            <v>26455999</v>
          </cell>
          <cell r="F114">
            <v>2785536</v>
          </cell>
          <cell r="G114">
            <v>45213.000347222223</v>
          </cell>
          <cell r="H114">
            <v>45213.000347222223</v>
          </cell>
          <cell r="I114">
            <v>45240.000347222223</v>
          </cell>
          <cell r="J114" t="str">
            <v>Do Thi Bich Lieu</v>
          </cell>
          <cell r="M114" t="str">
            <v>No</v>
          </cell>
          <cell r="O114" t="str">
            <v>Lịch thanh toán: Monthly at 10 &amp; 24</v>
          </cell>
        </row>
        <row r="115">
          <cell r="D115">
            <v>62047</v>
          </cell>
          <cell r="E115">
            <v>17268333</v>
          </cell>
          <cell r="F115">
            <v>5357362</v>
          </cell>
          <cell r="G115">
            <v>45213.000347222223</v>
          </cell>
          <cell r="H115">
            <v>45213.000347222223</v>
          </cell>
          <cell r="I115">
            <v>45245.000347222223</v>
          </cell>
          <cell r="J115" t="str">
            <v>Do Thi Bich Lieu</v>
          </cell>
          <cell r="M115" t="str">
            <v>No</v>
          </cell>
          <cell r="O115" t="str">
            <v>Lịch thanh toán: Monthly at 10 &amp; 24</v>
          </cell>
        </row>
        <row r="116">
          <cell r="D116">
            <v>62046</v>
          </cell>
          <cell r="E116">
            <v>24364446</v>
          </cell>
          <cell r="F116">
            <v>2571826</v>
          </cell>
          <cell r="G116">
            <v>45213.000347222223</v>
          </cell>
          <cell r="H116">
            <v>45213.000347222223</v>
          </cell>
          <cell r="I116">
            <v>45247.000347222223</v>
          </cell>
          <cell r="J116" t="str">
            <v>Do Thi Bich Lieu</v>
          </cell>
          <cell r="M116" t="str">
            <v>No</v>
          </cell>
          <cell r="O116" t="str">
            <v>Lịch thanh toán: Monthly at 10 &amp; 24</v>
          </cell>
        </row>
        <row r="117">
          <cell r="D117">
            <v>62065</v>
          </cell>
          <cell r="E117">
            <v>13028055</v>
          </cell>
          <cell r="F117">
            <v>4849394</v>
          </cell>
          <cell r="G117">
            <v>45213.000347222223</v>
          </cell>
          <cell r="H117">
            <v>45213.000347222223</v>
          </cell>
          <cell r="I117">
            <v>45239.000347222223</v>
          </cell>
          <cell r="J117" t="str">
            <v>Do Thi Bich Lieu</v>
          </cell>
          <cell r="M117" t="str">
            <v>No</v>
          </cell>
          <cell r="O117" t="str">
            <v>Lịch thanh toán: Monthly at 10 &amp; 24</v>
          </cell>
        </row>
        <row r="118">
          <cell r="D118">
            <v>62045</v>
          </cell>
          <cell r="E118">
            <v>27387844</v>
          </cell>
          <cell r="F118">
            <v>1586110</v>
          </cell>
          <cell r="G118">
            <v>45213.000347222223</v>
          </cell>
          <cell r="H118">
            <v>45213.000347222223</v>
          </cell>
          <cell r="I118">
            <v>45244.000347222223</v>
          </cell>
          <cell r="J118" t="str">
            <v>Do Thi Bich Lieu</v>
          </cell>
          <cell r="M118" t="str">
            <v>No</v>
          </cell>
          <cell r="O118" t="str">
            <v>Lịch thanh toán: Monthly at 10 &amp; 24</v>
          </cell>
        </row>
        <row r="119">
          <cell r="D119">
            <v>62044</v>
          </cell>
          <cell r="E119">
            <v>19454077</v>
          </cell>
          <cell r="F119">
            <v>1199426</v>
          </cell>
          <cell r="G119">
            <v>45213.000347222223</v>
          </cell>
          <cell r="H119">
            <v>45213.000347222223</v>
          </cell>
          <cell r="I119">
            <v>45241.000347222223</v>
          </cell>
          <cell r="J119" t="str">
            <v>Do Thi Bich Lieu</v>
          </cell>
          <cell r="M119" t="str">
            <v>No</v>
          </cell>
          <cell r="O119" t="str">
            <v>Lịch thanh toán: Monthly at 10 &amp; 24</v>
          </cell>
        </row>
        <row r="120">
          <cell r="D120">
            <v>62043</v>
          </cell>
          <cell r="E120">
            <v>19453896</v>
          </cell>
          <cell r="F120">
            <v>4864914</v>
          </cell>
          <cell r="G120">
            <v>45213.000347222223</v>
          </cell>
          <cell r="H120">
            <v>45213.000347222223</v>
          </cell>
          <cell r="I120">
            <v>45241.000347222223</v>
          </cell>
          <cell r="J120" t="str">
            <v>Do Thi Bich Lieu</v>
          </cell>
          <cell r="M120" t="str">
            <v>No</v>
          </cell>
          <cell r="O120" t="str">
            <v>Lịch thanh toán: Monthly at 10 &amp; 24</v>
          </cell>
        </row>
        <row r="121">
          <cell r="D121">
            <v>62049</v>
          </cell>
          <cell r="E121">
            <v>15178297</v>
          </cell>
          <cell r="F121">
            <v>2669841</v>
          </cell>
          <cell r="G121">
            <v>45213.000347222223</v>
          </cell>
          <cell r="H121">
            <v>45213.000347222223</v>
          </cell>
          <cell r="I121">
            <v>45244.000347222223</v>
          </cell>
          <cell r="J121" t="str">
            <v>Do Thi Bich Lieu</v>
          </cell>
          <cell r="M121" t="str">
            <v>No</v>
          </cell>
          <cell r="O121" t="str">
            <v>Lịch thanh toán: Monthly at 10 &amp; 24</v>
          </cell>
        </row>
        <row r="122">
          <cell r="D122">
            <v>62058</v>
          </cell>
          <cell r="E122">
            <v>27388593</v>
          </cell>
          <cell r="F122">
            <v>1093025</v>
          </cell>
          <cell r="G122">
            <v>45213.000347222223</v>
          </cell>
          <cell r="H122">
            <v>45216.000347222223</v>
          </cell>
          <cell r="I122">
            <v>45248.000347222223</v>
          </cell>
          <cell r="J122" t="str">
            <v>Do Thi Bich Lieu</v>
          </cell>
          <cell r="M122" t="str">
            <v>No</v>
          </cell>
          <cell r="O122" t="str">
            <v>Lịch thanh toán: Monthly at 10 &amp; 24</v>
          </cell>
        </row>
        <row r="123">
          <cell r="D123">
            <v>62054</v>
          </cell>
          <cell r="E123">
            <v>12223890</v>
          </cell>
          <cell r="F123">
            <v>1586110</v>
          </cell>
          <cell r="G123">
            <v>45213.000347222223</v>
          </cell>
          <cell r="H123">
            <v>45213.000347222223</v>
          </cell>
          <cell r="I123">
            <v>45245.000347222223</v>
          </cell>
          <cell r="J123" t="str">
            <v>Do Thi Bich Lieu</v>
          </cell>
          <cell r="M123" t="str">
            <v>No</v>
          </cell>
          <cell r="O123" t="str">
            <v>Lịch thanh toán: Monthly at 10 &amp; 24</v>
          </cell>
        </row>
        <row r="124">
          <cell r="D124">
            <v>62052</v>
          </cell>
          <cell r="E124">
            <v>18233524</v>
          </cell>
          <cell r="F124">
            <v>1857098</v>
          </cell>
          <cell r="G124">
            <v>45213.000347222223</v>
          </cell>
          <cell r="H124">
            <v>45213.000347222223</v>
          </cell>
          <cell r="I124">
            <v>45244.000347222223</v>
          </cell>
          <cell r="J124" t="str">
            <v>Do Thi Bich Lieu</v>
          </cell>
          <cell r="M124" t="str">
            <v>No</v>
          </cell>
          <cell r="O124" t="str">
            <v>Lịch thanh toán: Monthly at 10 &amp; 24</v>
          </cell>
        </row>
        <row r="125">
          <cell r="D125">
            <v>62056</v>
          </cell>
          <cell r="E125">
            <v>29204596</v>
          </cell>
          <cell r="F125">
            <v>2315628</v>
          </cell>
          <cell r="G125">
            <v>45213.000347222223</v>
          </cell>
          <cell r="H125">
            <v>45213.000347222223</v>
          </cell>
          <cell r="I125">
            <v>45245.000347222223</v>
          </cell>
          <cell r="J125" t="str">
            <v>Do Thi Bich Lieu</v>
          </cell>
          <cell r="M125" t="str">
            <v>No</v>
          </cell>
          <cell r="O125" t="str">
            <v>Lịch thanh toán: Monthly at 10 &amp; 24</v>
          </cell>
        </row>
        <row r="126">
          <cell r="D126">
            <v>63608</v>
          </cell>
          <cell r="E126">
            <v>27391393</v>
          </cell>
          <cell r="F126">
            <v>1199426</v>
          </cell>
          <cell r="G126">
            <v>45220.000347222223</v>
          </cell>
          <cell r="H126">
            <v>45221.000347222223</v>
          </cell>
          <cell r="I126">
            <v>45255.000347222223</v>
          </cell>
          <cell r="J126" t="str">
            <v>Do Thi Bich Lieu</v>
          </cell>
          <cell r="M126" t="str">
            <v>No</v>
          </cell>
          <cell r="O126" t="str">
            <v>Lịch thanh toán: Monthly at 10 &amp; 24</v>
          </cell>
        </row>
        <row r="127">
          <cell r="D127">
            <v>63620</v>
          </cell>
          <cell r="E127">
            <v>26458721</v>
          </cell>
          <cell r="F127">
            <v>1586110</v>
          </cell>
          <cell r="G127">
            <v>45220.000347222223</v>
          </cell>
          <cell r="H127">
            <v>45220.000347222223</v>
          </cell>
          <cell r="I127">
            <v>45245.000347222223</v>
          </cell>
          <cell r="J127" t="str">
            <v>Do Thi Bich Lieu</v>
          </cell>
          <cell r="M127" t="str">
            <v>No</v>
          </cell>
          <cell r="O127" t="str">
            <v>Lịch thanh toán: Monthly at 10 &amp; 24</v>
          </cell>
        </row>
        <row r="128">
          <cell r="D128">
            <v>63609</v>
          </cell>
          <cell r="E128">
            <v>22404820</v>
          </cell>
          <cell r="F128">
            <v>2186050</v>
          </cell>
          <cell r="G128">
            <v>45220.000347222223</v>
          </cell>
          <cell r="H128">
            <v>45220.000347222223</v>
          </cell>
          <cell r="I128">
            <v>45254.000347222223</v>
          </cell>
          <cell r="J128" t="str">
            <v>Do Thi Bich Lieu</v>
          </cell>
          <cell r="M128" t="str">
            <v>No</v>
          </cell>
          <cell r="O128" t="str">
            <v>Lịch thanh toán: Monthly at 10 &amp; 24</v>
          </cell>
        </row>
        <row r="129">
          <cell r="D129">
            <v>63606</v>
          </cell>
          <cell r="E129">
            <v>12226853</v>
          </cell>
          <cell r="F129">
            <v>7583242</v>
          </cell>
          <cell r="G129">
            <v>45220.000347222223</v>
          </cell>
          <cell r="H129">
            <v>45220.000347222223</v>
          </cell>
          <cell r="I129">
            <v>45253.000347222223</v>
          </cell>
          <cell r="J129" t="str">
            <v>Do Thi Bich Lieu</v>
          </cell>
          <cell r="M129" t="str">
            <v>No</v>
          </cell>
          <cell r="O129" t="str">
            <v>Lịch thanh toán: Monthly at 10 &amp; 24</v>
          </cell>
        </row>
        <row r="130">
          <cell r="D130">
            <v>63599</v>
          </cell>
          <cell r="E130">
            <v>16498558</v>
          </cell>
          <cell r="F130">
            <v>10672690</v>
          </cell>
          <cell r="G130">
            <v>45220.000347222223</v>
          </cell>
          <cell r="H130">
            <v>45220.000347222223</v>
          </cell>
          <cell r="I130">
            <v>45254.000347222223</v>
          </cell>
          <cell r="J130" t="str">
            <v>Do Thi Bich Lieu</v>
          </cell>
          <cell r="M130" t="str">
            <v>No</v>
          </cell>
          <cell r="O130" t="str">
            <v>Lịch thanh toán: Monthly at 10 &amp; 24</v>
          </cell>
        </row>
        <row r="131">
          <cell r="D131">
            <v>63601</v>
          </cell>
          <cell r="E131">
            <v>22403069</v>
          </cell>
          <cell r="F131">
            <v>1586110</v>
          </cell>
          <cell r="G131">
            <v>45220.000347222223</v>
          </cell>
          <cell r="H131">
            <v>45220.000347222223</v>
          </cell>
          <cell r="I131">
            <v>45252.000347222223</v>
          </cell>
          <cell r="J131" t="str">
            <v>Do Thi Bich Lieu</v>
          </cell>
          <cell r="M131" t="str">
            <v>No</v>
          </cell>
          <cell r="O131" t="str">
            <v>Lịch thanh toán: Monthly at 10 &amp; 24</v>
          </cell>
        </row>
        <row r="132">
          <cell r="D132">
            <v>63610</v>
          </cell>
          <cell r="E132">
            <v>20430301</v>
          </cell>
          <cell r="F132">
            <v>1199426</v>
          </cell>
          <cell r="G132">
            <v>45220.000347222223</v>
          </cell>
          <cell r="H132">
            <v>45221.000347222223</v>
          </cell>
          <cell r="I132">
            <v>45255.000347222223</v>
          </cell>
          <cell r="J132" t="str">
            <v>Do Thi Bich Lieu</v>
          </cell>
          <cell r="M132" t="str">
            <v>No</v>
          </cell>
          <cell r="O132" t="str">
            <v>Lịch thanh toán: Monthly at 10 &amp; 24</v>
          </cell>
        </row>
        <row r="133">
          <cell r="D133">
            <v>63618</v>
          </cell>
          <cell r="E133">
            <v>14167000</v>
          </cell>
          <cell r="F133">
            <v>3470872</v>
          </cell>
          <cell r="G133">
            <v>45220.000347222223</v>
          </cell>
          <cell r="H133">
            <v>45220.000347222223</v>
          </cell>
          <cell r="I133">
            <v>45244.000347222223</v>
          </cell>
          <cell r="J133" t="str">
            <v>Do Thi Bich Lieu</v>
          </cell>
          <cell r="M133" t="str">
            <v>No</v>
          </cell>
          <cell r="O133" t="str">
            <v>Lịch thanh toán: Monthly at 10 &amp; 24</v>
          </cell>
        </row>
        <row r="134">
          <cell r="D134">
            <v>63619</v>
          </cell>
          <cell r="E134">
            <v>13031308</v>
          </cell>
          <cell r="F134">
            <v>270988</v>
          </cell>
          <cell r="G134">
            <v>45220.000347222223</v>
          </cell>
          <cell r="H134">
            <v>45220.000347222223</v>
          </cell>
          <cell r="I134">
            <v>45245.000347222223</v>
          </cell>
          <cell r="J134" t="str">
            <v>Do Thi Bich Lieu</v>
          </cell>
          <cell r="M134" t="str">
            <v>No</v>
          </cell>
          <cell r="O134" t="str">
            <v>Lịch thanh toán: Monthly at 10 &amp; 24</v>
          </cell>
        </row>
        <row r="135">
          <cell r="D135">
            <v>63617</v>
          </cell>
          <cell r="E135">
            <v>14165899</v>
          </cell>
          <cell r="F135">
            <v>396527</v>
          </cell>
          <cell r="G135">
            <v>45220.000347222223</v>
          </cell>
          <cell r="H135">
            <v>45220.000347222223</v>
          </cell>
          <cell r="I135">
            <v>45241.000347222223</v>
          </cell>
          <cell r="J135" t="str">
            <v>Do Thi Bich Lieu</v>
          </cell>
          <cell r="M135" t="str">
            <v>No</v>
          </cell>
          <cell r="O135" t="str">
            <v>Lịch thanh toán: Monthly at 10 &amp; 24</v>
          </cell>
        </row>
        <row r="136">
          <cell r="D136">
            <v>63616</v>
          </cell>
          <cell r="E136">
            <v>14166019</v>
          </cell>
          <cell r="F136">
            <v>5997132</v>
          </cell>
          <cell r="G136">
            <v>45220.000347222223</v>
          </cell>
          <cell r="H136">
            <v>45220.000347222223</v>
          </cell>
          <cell r="I136">
            <v>45241.000347222223</v>
          </cell>
          <cell r="J136" t="str">
            <v>Do Thi Bich Lieu</v>
          </cell>
          <cell r="M136" t="str">
            <v>No</v>
          </cell>
          <cell r="O136" t="str">
            <v>Lịch thanh toán: Monthly at 10 &amp; 24</v>
          </cell>
        </row>
        <row r="137">
          <cell r="D137">
            <v>63613</v>
          </cell>
          <cell r="E137">
            <v>18238068</v>
          </cell>
          <cell r="F137">
            <v>5972092</v>
          </cell>
          <cell r="G137">
            <v>45220.000347222223</v>
          </cell>
          <cell r="H137">
            <v>45220.000347222223</v>
          </cell>
          <cell r="I137">
            <v>45254.000347222223</v>
          </cell>
          <cell r="J137" t="str">
            <v>Do Thi Bich Lieu</v>
          </cell>
          <cell r="M137" t="str">
            <v>No</v>
          </cell>
          <cell r="O137" t="str">
            <v>Lịch thanh toán: Monthly at 10 &amp; 24</v>
          </cell>
        </row>
        <row r="138">
          <cell r="D138">
            <v>63602</v>
          </cell>
          <cell r="E138">
            <v>24366702</v>
          </cell>
          <cell r="F138">
            <v>2785536</v>
          </cell>
          <cell r="G138">
            <v>45220.000347222223</v>
          </cell>
          <cell r="H138">
            <v>45220.000347222223</v>
          </cell>
          <cell r="I138">
            <v>45254.000347222223</v>
          </cell>
          <cell r="J138" t="str">
            <v>Do Thi Bich Lieu</v>
          </cell>
          <cell r="M138" t="str">
            <v>No</v>
          </cell>
          <cell r="O138" t="str">
            <v>Lịch thanh toán: Monthly at 10 &amp; 24</v>
          </cell>
        </row>
        <row r="139">
          <cell r="D139">
            <v>63603</v>
          </cell>
          <cell r="E139">
            <v>10319830</v>
          </cell>
          <cell r="F139">
            <v>4372099</v>
          </cell>
          <cell r="G139">
            <v>45220.000347222223</v>
          </cell>
          <cell r="H139">
            <v>45220.000347222223</v>
          </cell>
          <cell r="I139">
            <v>45252.000347222223</v>
          </cell>
          <cell r="J139" t="str">
            <v>Do Thi Bich Lieu</v>
          </cell>
          <cell r="M139" t="str">
            <v>No</v>
          </cell>
          <cell r="O139" t="str">
            <v>Lịch thanh toán: Monthly at 10 &amp; 24</v>
          </cell>
        </row>
        <row r="140">
          <cell r="D140">
            <v>63604</v>
          </cell>
          <cell r="E140">
            <v>11269137</v>
          </cell>
          <cell r="F140">
            <v>8035805</v>
          </cell>
          <cell r="G140">
            <v>45220.000347222223</v>
          </cell>
          <cell r="H140">
            <v>45220.000347222223</v>
          </cell>
          <cell r="I140">
            <v>45253.000347222223</v>
          </cell>
          <cell r="J140" t="str">
            <v>Do Thi Bich Lieu</v>
          </cell>
          <cell r="M140" t="str">
            <v>No</v>
          </cell>
          <cell r="O140" t="str">
            <v>Lịch thanh toán: Monthly at 10 &amp; 24</v>
          </cell>
        </row>
        <row r="141">
          <cell r="D141">
            <v>65100</v>
          </cell>
          <cell r="E141">
            <v>22407232</v>
          </cell>
          <cell r="F141">
            <v>2571826</v>
          </cell>
          <cell r="G141">
            <v>45227.000347222223</v>
          </cell>
          <cell r="H141">
            <v>45229.000347222223</v>
          </cell>
          <cell r="I141">
            <v>45264.000347222223</v>
          </cell>
          <cell r="J141" t="str">
            <v>Do Thi Bich Lieu</v>
          </cell>
          <cell r="M141" t="str">
            <v>No</v>
          </cell>
          <cell r="O141" t="str">
            <v>Lịch thanh toán: Monthly at 10 &amp; 24</v>
          </cell>
        </row>
        <row r="142">
          <cell r="D142">
            <v>65102</v>
          </cell>
          <cell r="E142">
            <v>14168610</v>
          </cell>
          <cell r="F142">
            <v>4701785</v>
          </cell>
          <cell r="G142">
            <v>45227.000347222223</v>
          </cell>
          <cell r="H142">
            <v>45229.000347222223</v>
          </cell>
          <cell r="I142">
            <v>45251.000347222223</v>
          </cell>
          <cell r="J142" t="str">
            <v>Do Thi Bich Lieu</v>
          </cell>
          <cell r="M142" t="str">
            <v>No</v>
          </cell>
          <cell r="O142" t="str">
            <v>Lịch thanh toán: Monthly at 10 &amp; 24</v>
          </cell>
        </row>
        <row r="143">
          <cell r="D143">
            <v>65101</v>
          </cell>
          <cell r="E143">
            <v>26460373</v>
          </cell>
          <cell r="F143">
            <v>3772159</v>
          </cell>
          <cell r="G143">
            <v>45227.000347222223</v>
          </cell>
          <cell r="H143">
            <v>45229.000347222223</v>
          </cell>
          <cell r="I143">
            <v>45248.000347222223</v>
          </cell>
          <cell r="J143" t="str">
            <v>Do Thi Bich Lieu</v>
          </cell>
          <cell r="M143" t="str">
            <v>No</v>
          </cell>
          <cell r="O143" t="str">
            <v>Lịch thanh toán: Monthly at 10 &amp; 24</v>
          </cell>
        </row>
        <row r="144">
          <cell r="D144">
            <v>65092</v>
          </cell>
          <cell r="E144">
            <v>10319885</v>
          </cell>
          <cell r="F144">
            <v>2186050</v>
          </cell>
          <cell r="G144">
            <v>45227.000347222223</v>
          </cell>
          <cell r="H144">
            <v>45229.000347222223</v>
          </cell>
          <cell r="I144">
            <v>45255.000347222223</v>
          </cell>
          <cell r="J144" t="str">
            <v>Do Thi Bich Lieu</v>
          </cell>
          <cell r="M144" t="str">
            <v>No</v>
          </cell>
          <cell r="O144" t="str">
            <v>Lịch thanh toán: Monthly at 10 &amp; 24</v>
          </cell>
        </row>
        <row r="145">
          <cell r="D145">
            <v>65095</v>
          </cell>
          <cell r="E145">
            <v>17274387</v>
          </cell>
          <cell r="F145">
            <v>6770952</v>
          </cell>
          <cell r="G145">
            <v>45227.000347222223</v>
          </cell>
          <cell r="H145">
            <v>45229.000347222223</v>
          </cell>
          <cell r="I145">
            <v>45259.000347222223</v>
          </cell>
          <cell r="J145" t="str">
            <v>Do Thi Bich Lieu</v>
          </cell>
          <cell r="M145" t="str">
            <v>No</v>
          </cell>
          <cell r="O145" t="str">
            <v>Lịch thanh toán: Monthly at 10 &amp; 24</v>
          </cell>
        </row>
        <row r="146">
          <cell r="D146">
            <v>65106</v>
          </cell>
          <cell r="E146">
            <v>13034621</v>
          </cell>
          <cell r="F146">
            <v>2128086</v>
          </cell>
          <cell r="G146">
            <v>45227.000347222223</v>
          </cell>
          <cell r="H146">
            <v>45229.000347222223</v>
          </cell>
          <cell r="I146">
            <v>45252.000347222223</v>
          </cell>
          <cell r="J146" t="str">
            <v>Do Thi Bich Lieu</v>
          </cell>
          <cell r="M146" t="str">
            <v>No</v>
          </cell>
          <cell r="O146" t="str">
            <v>Lịch thanh toán: Monthly at 10 &amp; 24</v>
          </cell>
        </row>
        <row r="147">
          <cell r="D147">
            <v>65105</v>
          </cell>
          <cell r="E147">
            <v>90369641</v>
          </cell>
          <cell r="F147">
            <v>2918732</v>
          </cell>
          <cell r="G147">
            <v>45227.000347222223</v>
          </cell>
          <cell r="H147">
            <v>45229.000347222223</v>
          </cell>
          <cell r="I147">
            <v>45252.000347222223</v>
          </cell>
          <cell r="J147" t="str">
            <v>Do Thi Bich Lieu</v>
          </cell>
          <cell r="M147" t="str">
            <v>No</v>
          </cell>
          <cell r="O147" t="str">
            <v>Lịch thanh toán: Monthly at 10 &amp; 24</v>
          </cell>
        </row>
        <row r="148">
          <cell r="D148">
            <v>65099</v>
          </cell>
          <cell r="E148">
            <v>27393811</v>
          </cell>
          <cell r="F148">
            <v>1246423</v>
          </cell>
          <cell r="G148">
            <v>45227.000347222223</v>
          </cell>
          <cell r="H148">
            <v>45229.000347222223</v>
          </cell>
          <cell r="I148">
            <v>45263.000347222223</v>
          </cell>
          <cell r="J148" t="str">
            <v>Do Thi Bich Lieu</v>
          </cell>
          <cell r="M148" t="str">
            <v>No</v>
          </cell>
          <cell r="O148" t="str">
            <v>Lịch thanh toán: Monthly at 10 &amp; 24</v>
          </cell>
        </row>
        <row r="149">
          <cell r="D149">
            <v>65110</v>
          </cell>
          <cell r="E149">
            <v>10323989</v>
          </cell>
          <cell r="F149">
            <v>12784284</v>
          </cell>
          <cell r="G149">
            <v>45227.000347222223</v>
          </cell>
          <cell r="H149">
            <v>45229.000347222223</v>
          </cell>
          <cell r="I149">
            <v>45261.000347222223</v>
          </cell>
          <cell r="J149" t="str">
            <v>Do Thi Bich Lieu</v>
          </cell>
          <cell r="M149" t="str">
            <v>No</v>
          </cell>
          <cell r="O149" t="str">
            <v>Lịch thanh toán: Monthly at 10 &amp; 24</v>
          </cell>
        </row>
        <row r="150">
          <cell r="D150">
            <v>65097</v>
          </cell>
          <cell r="E150">
            <v>18239532</v>
          </cell>
          <cell r="F150">
            <v>6870155</v>
          </cell>
          <cell r="G150">
            <v>45227.000347222223</v>
          </cell>
          <cell r="H150">
            <v>45229.000347222223</v>
          </cell>
          <cell r="I150">
            <v>45258.000347222223</v>
          </cell>
          <cell r="J150" t="str">
            <v>Do Thi Bich Lieu</v>
          </cell>
          <cell r="M150" t="str">
            <v>No</v>
          </cell>
          <cell r="O150" t="str">
            <v>Lịch thanh toán: Monthly at 10 &amp; 24</v>
          </cell>
        </row>
        <row r="151">
          <cell r="D151">
            <v>65094</v>
          </cell>
          <cell r="E151">
            <v>17274846</v>
          </cell>
          <cell r="F151">
            <v>2785536</v>
          </cell>
          <cell r="G151">
            <v>45227.000347222223</v>
          </cell>
          <cell r="H151">
            <v>45229.000347222223</v>
          </cell>
          <cell r="I151">
            <v>45259.000347222223</v>
          </cell>
          <cell r="J151" t="str">
            <v>Do Thi Bich Lieu</v>
          </cell>
          <cell r="M151" t="str">
            <v>No</v>
          </cell>
          <cell r="O151" t="str">
            <v>Lịch thanh toán: Monthly at 10 &amp; 24</v>
          </cell>
        </row>
        <row r="152">
          <cell r="D152">
            <v>65093</v>
          </cell>
          <cell r="E152">
            <v>10320387</v>
          </cell>
          <cell r="F152">
            <v>7886700</v>
          </cell>
          <cell r="G152">
            <v>45227.000347222223</v>
          </cell>
          <cell r="H152">
            <v>45229.000347222223</v>
          </cell>
          <cell r="I152">
            <v>45255.000347222223</v>
          </cell>
          <cell r="J152" t="str">
            <v>Do Thi Bich Lieu</v>
          </cell>
          <cell r="M152" t="str">
            <v>No</v>
          </cell>
          <cell r="O152" t="str">
            <v>Lịch thanh toán: Monthly at 10 &amp; 24</v>
          </cell>
        </row>
        <row r="153">
          <cell r="D153">
            <v>65096</v>
          </cell>
          <cell r="E153">
            <v>16501385</v>
          </cell>
          <cell r="F153">
            <v>4685013</v>
          </cell>
          <cell r="G153">
            <v>45227.000347222223</v>
          </cell>
          <cell r="H153">
            <v>45229.000347222223</v>
          </cell>
          <cell r="I153">
            <v>45261.000347222223</v>
          </cell>
          <cell r="J153" t="str">
            <v>Do Thi Bich Lieu</v>
          </cell>
          <cell r="M153" t="str">
            <v>No</v>
          </cell>
          <cell r="O153" t="str">
            <v>Lịch thanh toán: Monthly at 10 &amp; 24</v>
          </cell>
        </row>
        <row r="154">
          <cell r="D154">
            <v>65098</v>
          </cell>
          <cell r="E154">
            <v>12230020</v>
          </cell>
          <cell r="F154">
            <v>11411993</v>
          </cell>
          <cell r="G154">
            <v>45227.000347222223</v>
          </cell>
          <cell r="H154">
            <v>45227.000347222223</v>
          </cell>
          <cell r="I154">
            <v>45260.000347222223</v>
          </cell>
          <cell r="J154" t="str">
            <v>Do Thi Bich Lieu</v>
          </cell>
          <cell r="M154" t="str">
            <v>No</v>
          </cell>
          <cell r="O154" t="str">
            <v>Lịch thanh toán: Monthly at 10 &amp; 24</v>
          </cell>
        </row>
        <row r="155">
          <cell r="D155">
            <v>65103</v>
          </cell>
          <cell r="E155">
            <v>26461451</v>
          </cell>
          <cell r="F155">
            <v>2202521</v>
          </cell>
          <cell r="G155">
            <v>45227.000347222223</v>
          </cell>
          <cell r="H155">
            <v>45229.000347222223</v>
          </cell>
          <cell r="I155">
            <v>45252.000347222223</v>
          </cell>
          <cell r="J155" t="str">
            <v>Do Thi Bich Lieu</v>
          </cell>
          <cell r="M155" t="str">
            <v>No</v>
          </cell>
          <cell r="O155" t="str">
            <v>Lịch thanh toán: Monthly at 10 &amp; 24</v>
          </cell>
        </row>
        <row r="156">
          <cell r="D156">
            <v>65104</v>
          </cell>
          <cell r="E156">
            <v>14170168</v>
          </cell>
          <cell r="F156">
            <v>1093025</v>
          </cell>
          <cell r="G156">
            <v>45227.000347222223</v>
          </cell>
          <cell r="H156">
            <v>45229.000347222223</v>
          </cell>
          <cell r="I156">
            <v>45252.000347222223</v>
          </cell>
          <cell r="J156" t="str">
            <v>Do Thi Bich Lieu</v>
          </cell>
          <cell r="M156" t="str">
            <v>No</v>
          </cell>
          <cell r="O156" t="str">
            <v>Lịch thanh toán: Monthly at 10 &amp; 24</v>
          </cell>
        </row>
        <row r="157">
          <cell r="D157">
            <v>65239</v>
          </cell>
          <cell r="E157">
            <v>25401495</v>
          </cell>
          <cell r="F157">
            <v>5143651</v>
          </cell>
          <cell r="G157">
            <v>45230.000347222223</v>
          </cell>
          <cell r="H157">
            <v>45232.000347222223</v>
          </cell>
          <cell r="I157">
            <v>45266.000347222223</v>
          </cell>
          <cell r="J157" t="str">
            <v>Do Thi Bich Lieu</v>
          </cell>
          <cell r="M157" t="str">
            <v>No</v>
          </cell>
          <cell r="O157" t="str">
            <v>Lịch thanh toán: Monthly at 10 &amp; 24</v>
          </cell>
        </row>
        <row r="158">
          <cell r="D158">
            <v>65242</v>
          </cell>
          <cell r="E158">
            <v>15186550</v>
          </cell>
          <cell r="F158">
            <v>2571826</v>
          </cell>
          <cell r="G158">
            <v>45230.000347222223</v>
          </cell>
          <cell r="H158">
            <v>45231.000347222223</v>
          </cell>
          <cell r="I158">
            <v>45265.000347222223</v>
          </cell>
          <cell r="J158" t="str">
            <v>Do Thi Bich Lieu</v>
          </cell>
          <cell r="M158" t="str">
            <v>No</v>
          </cell>
          <cell r="O158" t="str">
            <v>Lịch thanh toán: Monthly at 10 &amp; 24</v>
          </cell>
        </row>
        <row r="159">
          <cell r="D159">
            <v>65249</v>
          </cell>
          <cell r="E159">
            <v>26465888</v>
          </cell>
          <cell r="F159">
            <v>1586110</v>
          </cell>
          <cell r="G159">
            <v>45230.000347222223</v>
          </cell>
          <cell r="H159">
            <v>45231.000347222223</v>
          </cell>
          <cell r="I159">
            <v>45262.000347222223</v>
          </cell>
          <cell r="J159" t="str">
            <v>Do Thi Bich Lieu</v>
          </cell>
          <cell r="M159" t="str">
            <v>No</v>
          </cell>
          <cell r="O159" t="str">
            <v>Lịch thanh toán: Monthly at 10 &amp; 24</v>
          </cell>
        </row>
        <row r="160">
          <cell r="D160">
            <v>65241</v>
          </cell>
          <cell r="E160">
            <v>16504369</v>
          </cell>
          <cell r="F160">
            <v>4157935</v>
          </cell>
          <cell r="G160">
            <v>45230.000347222223</v>
          </cell>
          <cell r="J160" t="str">
            <v>Do Thi Bich Lieu</v>
          </cell>
          <cell r="M160" t="str">
            <v>No</v>
          </cell>
          <cell r="O160" t="str">
            <v>Chúng tôi đang xử lý hóa đơn, vui lòng liên hệ Do Thi Bich Lieu</v>
          </cell>
        </row>
        <row r="161">
          <cell r="D161">
            <v>65238</v>
          </cell>
          <cell r="E161">
            <v>18242217</v>
          </cell>
          <cell r="F161">
            <v>3056524</v>
          </cell>
          <cell r="G161">
            <v>45230.000347222223</v>
          </cell>
          <cell r="H161">
            <v>45231.000347222223</v>
          </cell>
          <cell r="I161">
            <v>45264.000347222223</v>
          </cell>
          <cell r="J161" t="str">
            <v>Do Thi Bich Lieu</v>
          </cell>
          <cell r="M161" t="str">
            <v>No</v>
          </cell>
          <cell r="O161" t="str">
            <v>Lịch thanh toán: Monthly at 10 &amp; 24</v>
          </cell>
        </row>
        <row r="162">
          <cell r="D162">
            <v>65244</v>
          </cell>
          <cell r="E162">
            <v>11275520</v>
          </cell>
          <cell r="F162">
            <v>5357362</v>
          </cell>
          <cell r="G162">
            <v>45230.000347222223</v>
          </cell>
          <cell r="H162">
            <v>45231.000347222223</v>
          </cell>
          <cell r="I162">
            <v>45265.000347222223</v>
          </cell>
          <cell r="J162" t="str">
            <v>Do Thi Bich Lieu</v>
          </cell>
          <cell r="M162" t="str">
            <v>No</v>
          </cell>
          <cell r="O162" t="str">
            <v>Lịch thanh toán: Monthly at 10 &amp; 24</v>
          </cell>
        </row>
        <row r="163">
          <cell r="D163">
            <v>65246</v>
          </cell>
          <cell r="E163">
            <v>13036732</v>
          </cell>
          <cell r="F163">
            <v>4584902</v>
          </cell>
          <cell r="G163">
            <v>45230.000347222223</v>
          </cell>
          <cell r="H163">
            <v>45231.000347222223</v>
          </cell>
          <cell r="I163">
            <v>45258.000347222223</v>
          </cell>
          <cell r="J163" t="str">
            <v>Do Thi Bich Lieu</v>
          </cell>
          <cell r="M163" t="str">
            <v>No</v>
          </cell>
          <cell r="O163" t="str">
            <v>Lịch thanh toán: Monthly at 10 &amp; 24</v>
          </cell>
        </row>
        <row r="164">
          <cell r="D164">
            <v>65248</v>
          </cell>
          <cell r="E164">
            <v>14173292</v>
          </cell>
          <cell r="F164">
            <v>2827915</v>
          </cell>
          <cell r="G164">
            <v>45230.000347222223</v>
          </cell>
          <cell r="H164">
            <v>45231.000347222223</v>
          </cell>
          <cell r="I164">
            <v>45260.000347222223</v>
          </cell>
          <cell r="J164" t="str">
            <v>Do Thi Bich Lieu</v>
          </cell>
          <cell r="M164" t="str">
            <v>No</v>
          </cell>
          <cell r="O164" t="str">
            <v>Lịch thanh toán: Monthly at 10 &amp; 24</v>
          </cell>
        </row>
        <row r="165">
          <cell r="D165">
            <v>65247</v>
          </cell>
          <cell r="E165">
            <v>14173118</v>
          </cell>
          <cell r="F165">
            <v>3041809</v>
          </cell>
          <cell r="G165">
            <v>45230.000347222223</v>
          </cell>
          <cell r="H165">
            <v>45231.000347222223</v>
          </cell>
          <cell r="I165">
            <v>45260.000347222223</v>
          </cell>
          <cell r="J165" t="str">
            <v>Do Thi Bich Lieu</v>
          </cell>
          <cell r="M165" t="str">
            <v>No</v>
          </cell>
          <cell r="O165" t="str">
            <v>Lịch thanh toán: Monthly at 10 &amp; 24</v>
          </cell>
        </row>
        <row r="166">
          <cell r="D166">
            <v>65237</v>
          </cell>
          <cell r="E166">
            <v>19462227</v>
          </cell>
          <cell r="F166">
            <v>3463306</v>
          </cell>
          <cell r="G166">
            <v>45230.000347222223</v>
          </cell>
          <cell r="H166">
            <v>45232.000347222223</v>
          </cell>
          <cell r="I166">
            <v>45264.000347222223</v>
          </cell>
          <cell r="J166" t="str">
            <v>Do Thi Bich Lieu</v>
          </cell>
          <cell r="M166" t="str">
            <v>No</v>
          </cell>
          <cell r="O166" t="str">
            <v>Lịch thanh toán: Monthly at 10 &amp; 24</v>
          </cell>
        </row>
        <row r="167">
          <cell r="D167">
            <v>65243</v>
          </cell>
          <cell r="E167">
            <v>17277149</v>
          </cell>
          <cell r="F167">
            <v>2315628</v>
          </cell>
          <cell r="G167">
            <v>45230.000347222223</v>
          </cell>
          <cell r="H167">
            <v>45231.000347222223</v>
          </cell>
          <cell r="I167">
            <v>45266.000347222223</v>
          </cell>
          <cell r="J167" t="str">
            <v>Do Thi Bich Lieu</v>
          </cell>
          <cell r="M167" t="str">
            <v>No</v>
          </cell>
          <cell r="O167" t="str">
            <v>Lịch thanh toán: Monthly at 10 &amp; 24</v>
          </cell>
        </row>
        <row r="168">
          <cell r="D168">
            <v>65250</v>
          </cell>
          <cell r="E168">
            <v>14173897</v>
          </cell>
          <cell r="F168">
            <v>3994807</v>
          </cell>
          <cell r="G168">
            <v>45230.000347222223</v>
          </cell>
          <cell r="H168">
            <v>45231.000347222223</v>
          </cell>
          <cell r="I168">
            <v>45264.000347222223</v>
          </cell>
          <cell r="J168" t="str">
            <v>Do Thi Bich Lieu</v>
          </cell>
          <cell r="M168" t="str">
            <v>No</v>
          </cell>
          <cell r="O168" t="str">
            <v>Lịch thanh toán: Monthly at 10 &amp; 24</v>
          </cell>
        </row>
        <row r="169">
          <cell r="D169">
            <v>56233</v>
          </cell>
          <cell r="E169">
            <v>16484595</v>
          </cell>
          <cell r="F169">
            <v>5226768</v>
          </cell>
          <cell r="G169">
            <v>45185.000347222223</v>
          </cell>
          <cell r="J169" t="str">
            <v>Do Thi Bich Lieu</v>
          </cell>
          <cell r="M169" t="str">
            <v>No</v>
          </cell>
          <cell r="O169" t="str">
            <v>10/Đã thanh toán 24/2023</v>
          </cell>
        </row>
        <row r="170">
          <cell r="D170">
            <v>56227</v>
          </cell>
          <cell r="E170">
            <v>12211848</v>
          </cell>
          <cell r="F170">
            <v>7583242</v>
          </cell>
          <cell r="G170">
            <v>45185.000347222223</v>
          </cell>
          <cell r="J170" t="str">
            <v>Do Thi Bich Lieu</v>
          </cell>
          <cell r="M170" t="str">
            <v>No</v>
          </cell>
          <cell r="O170" t="str">
            <v>10/Đã thanh toán 24/2023</v>
          </cell>
        </row>
        <row r="171">
          <cell r="D171">
            <v>56228</v>
          </cell>
          <cell r="E171">
            <v>11253643</v>
          </cell>
          <cell r="F171">
            <v>3901738</v>
          </cell>
          <cell r="G171">
            <v>45185.000347222223</v>
          </cell>
          <cell r="J171" t="str">
            <v>Do Thi Bich Lieu</v>
          </cell>
          <cell r="M171" t="str">
            <v>No</v>
          </cell>
          <cell r="O171" t="str">
            <v>10/Đã thanh toán 24/2023</v>
          </cell>
        </row>
        <row r="172">
          <cell r="D172">
            <v>56229</v>
          </cell>
          <cell r="E172">
            <v>27379391</v>
          </cell>
          <cell r="F172">
            <v>2571826</v>
          </cell>
          <cell r="G172">
            <v>45185.000347222223</v>
          </cell>
          <cell r="J172" t="str">
            <v>Do Thi Bich Lieu</v>
          </cell>
          <cell r="M172" t="str">
            <v>No</v>
          </cell>
          <cell r="O172" t="str">
            <v>10/Đã thanh toán 24/2023</v>
          </cell>
        </row>
        <row r="173">
          <cell r="D173">
            <v>57687</v>
          </cell>
          <cell r="E173">
            <v>25388611</v>
          </cell>
          <cell r="F173">
            <v>1199426</v>
          </cell>
          <cell r="G173">
            <v>45192.000347222223</v>
          </cell>
          <cell r="H173">
            <v>45192.000347222223</v>
          </cell>
          <cell r="I173">
            <v>45226.000347222223</v>
          </cell>
          <cell r="J173" t="str">
            <v>Do Thi Bich Lieu</v>
          </cell>
          <cell r="M173" t="str">
            <v>No</v>
          </cell>
          <cell r="O173" t="str">
            <v>Lịch thanh toán: Monthly at 10 &amp; 24</v>
          </cell>
        </row>
        <row r="174">
          <cell r="D174">
            <v>57696</v>
          </cell>
          <cell r="E174">
            <v>90359764</v>
          </cell>
          <cell r="F174">
            <v>793055</v>
          </cell>
          <cell r="G174">
            <v>45192.000347222223</v>
          </cell>
          <cell r="J174" t="str">
            <v>Do Thi Bich Lieu</v>
          </cell>
          <cell r="M174" t="str">
            <v>No</v>
          </cell>
          <cell r="O174" t="str">
            <v>10/Đã thanh toán 24/2023</v>
          </cell>
        </row>
        <row r="175">
          <cell r="D175">
            <v>57691</v>
          </cell>
          <cell r="E175">
            <v>10305669</v>
          </cell>
          <cell r="F175">
            <v>921370</v>
          </cell>
          <cell r="G175">
            <v>45192.000347222223</v>
          </cell>
          <cell r="H175">
            <v>45192.000347222223</v>
          </cell>
          <cell r="I175">
            <v>45226.000347222223</v>
          </cell>
          <cell r="J175" t="str">
            <v>Do Thi Bich Lieu</v>
          </cell>
          <cell r="M175" t="str">
            <v>No</v>
          </cell>
          <cell r="O175" t="str">
            <v>Lịch thanh toán: Monthly at 10 &amp; 24</v>
          </cell>
        </row>
        <row r="176">
          <cell r="D176">
            <v>59185</v>
          </cell>
          <cell r="E176">
            <v>11261015</v>
          </cell>
          <cell r="F176">
            <v>921370</v>
          </cell>
          <cell r="G176">
            <v>45199.000347222223</v>
          </cell>
          <cell r="H176">
            <v>45201.000347222223</v>
          </cell>
          <cell r="I176">
            <v>45232.000347222223</v>
          </cell>
          <cell r="J176" t="str">
            <v>Do Thi Bich Lieu</v>
          </cell>
          <cell r="M176" t="str">
            <v>No</v>
          </cell>
          <cell r="O176" t="str">
            <v>Lịch thanh toán: Monthly at 10 &amp; 24</v>
          </cell>
        </row>
        <row r="177">
          <cell r="D177">
            <v>59190</v>
          </cell>
          <cell r="E177">
            <v>20422839</v>
          </cell>
          <cell r="F177">
            <v>3771252</v>
          </cell>
          <cell r="G177">
            <v>45199.000347222223</v>
          </cell>
          <cell r="H177">
            <v>45200.000347222223</v>
          </cell>
          <cell r="I177">
            <v>45234.000347222223</v>
          </cell>
          <cell r="J177" t="str">
            <v>Do Thi Bich Lieu</v>
          </cell>
          <cell r="M177" t="str">
            <v>No</v>
          </cell>
          <cell r="O177" t="str">
            <v>Lịch thanh toán: Monthly at 10 &amp; 24</v>
          </cell>
        </row>
        <row r="178">
          <cell r="D178">
            <v>59193</v>
          </cell>
          <cell r="E178">
            <v>25390897</v>
          </cell>
          <cell r="F178">
            <v>6557609</v>
          </cell>
          <cell r="G178">
            <v>45199.000347222223</v>
          </cell>
          <cell r="H178">
            <v>45199.000347222223</v>
          </cell>
          <cell r="I178">
            <v>45233.000347222223</v>
          </cell>
          <cell r="J178" t="str">
            <v>Do Thi Bich Lieu</v>
          </cell>
          <cell r="M178" t="str">
            <v>No</v>
          </cell>
          <cell r="O178" t="str">
            <v>Lịch thanh toán: Monthly at 10 &amp; 24</v>
          </cell>
        </row>
        <row r="179">
          <cell r="D179">
            <v>59219</v>
          </cell>
          <cell r="E179">
            <v>13024770</v>
          </cell>
          <cell r="F179">
            <v>460685</v>
          </cell>
          <cell r="G179">
            <v>45199.000347222223</v>
          </cell>
          <cell r="H179">
            <v>45200.000347222223</v>
          </cell>
          <cell r="I179">
            <v>45233.000347222223</v>
          </cell>
          <cell r="J179" t="str">
            <v>Do Thi Bich Lieu</v>
          </cell>
          <cell r="M179" t="str">
            <v>No</v>
          </cell>
          <cell r="O179" t="str">
            <v>Lịch thanh toán: Monthly at 10 &amp; 24</v>
          </cell>
        </row>
        <row r="180">
          <cell r="D180">
            <v>62057</v>
          </cell>
          <cell r="E180">
            <v>28389950</v>
          </cell>
          <cell r="F180">
            <v>4971586</v>
          </cell>
          <cell r="G180">
            <v>45213.000347222223</v>
          </cell>
          <cell r="H180">
            <v>45217.000347222223</v>
          </cell>
          <cell r="I180">
            <v>45251.000347222223</v>
          </cell>
          <cell r="J180" t="str">
            <v>Do Thi Bich Lieu</v>
          </cell>
          <cell r="M180" t="str">
            <v>No</v>
          </cell>
          <cell r="O180" t="str">
            <v>Lịch thanh toán: Monthly at 10 &amp; 24</v>
          </cell>
        </row>
        <row r="181">
          <cell r="D181">
            <v>62060</v>
          </cell>
          <cell r="E181">
            <v>22402406</v>
          </cell>
          <cell r="F181">
            <v>4372099</v>
          </cell>
          <cell r="G181">
            <v>45213.000347222223</v>
          </cell>
          <cell r="H181">
            <v>45216.000347222223</v>
          </cell>
          <cell r="I181">
            <v>45250.000347222223</v>
          </cell>
          <cell r="J181" t="str">
            <v>Do Thi Bich Lieu</v>
          </cell>
          <cell r="M181" t="str">
            <v>No</v>
          </cell>
          <cell r="O181" t="str">
            <v>Lịch thanh toán: Monthly at 10 &amp; 24</v>
          </cell>
        </row>
        <row r="182">
          <cell r="D182">
            <v>63600</v>
          </cell>
          <cell r="E182">
            <v>22402465</v>
          </cell>
          <cell r="F182">
            <v>2186050</v>
          </cell>
          <cell r="G182">
            <v>45220.000347222223</v>
          </cell>
          <cell r="H182">
            <v>45222.000347222223</v>
          </cell>
          <cell r="I182">
            <v>45252.000347222223</v>
          </cell>
          <cell r="J182" t="str">
            <v>Do Thi Bich Lieu</v>
          </cell>
          <cell r="M182" t="str">
            <v>No</v>
          </cell>
          <cell r="O182" t="str">
            <v>Lịch thanh toán: Monthly at 10 &amp; 24</v>
          </cell>
        </row>
        <row r="183">
          <cell r="D183">
            <v>63598</v>
          </cell>
          <cell r="E183">
            <v>10316803</v>
          </cell>
          <cell r="F183">
            <v>4913622</v>
          </cell>
          <cell r="G183">
            <v>45220.000347222223</v>
          </cell>
          <cell r="H183">
            <v>45220.000347222223</v>
          </cell>
          <cell r="I183">
            <v>45248.000347222223</v>
          </cell>
          <cell r="J183" t="str">
            <v>Do Thi Bich Lieu</v>
          </cell>
          <cell r="M183" t="str">
            <v>No</v>
          </cell>
          <cell r="O183" t="str">
            <v>Lịch thanh toán: Monthly at 10 &amp; 24</v>
          </cell>
        </row>
        <row r="184">
          <cell r="D184">
            <v>63605</v>
          </cell>
          <cell r="E184">
            <v>29205973</v>
          </cell>
          <cell r="F184">
            <v>270988</v>
          </cell>
          <cell r="G184">
            <v>45220.000347222223</v>
          </cell>
          <cell r="H184">
            <v>45220.000347222223</v>
          </cell>
          <cell r="I184">
            <v>45252.000347222223</v>
          </cell>
          <cell r="J184" t="str">
            <v>Do Thi Bich Lieu</v>
          </cell>
          <cell r="M184" t="str">
            <v>No</v>
          </cell>
          <cell r="O184" t="str">
            <v>Lịch thanh toán: Monthly at 10 &amp; 24</v>
          </cell>
        </row>
        <row r="185">
          <cell r="D185">
            <v>63607</v>
          </cell>
          <cell r="E185">
            <v>19458318</v>
          </cell>
          <cell r="F185">
            <v>1093025</v>
          </cell>
          <cell r="G185">
            <v>45220.000347222223</v>
          </cell>
          <cell r="H185">
            <v>45220.000347222223</v>
          </cell>
          <cell r="I185">
            <v>45253.000347222223</v>
          </cell>
          <cell r="J185" t="str">
            <v>Do Thi Bich Lieu</v>
          </cell>
          <cell r="M185" t="str">
            <v>No</v>
          </cell>
          <cell r="O185" t="str">
            <v>Lịch thanh toán: Monthly at 10 &amp; 24</v>
          </cell>
        </row>
        <row r="186">
          <cell r="D186">
            <v>63612</v>
          </cell>
          <cell r="E186">
            <v>18237517</v>
          </cell>
          <cell r="F186">
            <v>706979</v>
          </cell>
          <cell r="G186">
            <v>45220.000347222223</v>
          </cell>
          <cell r="H186">
            <v>45220.000347222223</v>
          </cell>
          <cell r="I186">
            <v>45254.000347222223</v>
          </cell>
          <cell r="J186" t="str">
            <v>Do Thi Bich Lieu</v>
          </cell>
          <cell r="M186" t="str">
            <v>No</v>
          </cell>
          <cell r="O186" t="str">
            <v>Lịch thanh toán: Monthly at 10 &amp; 24</v>
          </cell>
        </row>
        <row r="187">
          <cell r="D187">
            <v>63611</v>
          </cell>
          <cell r="E187">
            <v>17272416</v>
          </cell>
          <cell r="F187">
            <v>6770952</v>
          </cell>
          <cell r="G187">
            <v>45220.000347222223</v>
          </cell>
          <cell r="H187">
            <v>45221.000347222223</v>
          </cell>
          <cell r="I187">
            <v>45255.000347222223</v>
          </cell>
          <cell r="J187" t="str">
            <v>Do Thi Bich Lieu</v>
          </cell>
          <cell r="M187" t="str">
            <v>No</v>
          </cell>
          <cell r="O187" t="str">
            <v>Lịch thanh toán: Monthly at 10 &amp; 24</v>
          </cell>
        </row>
        <row r="188">
          <cell r="D188">
            <v>65245</v>
          </cell>
          <cell r="E188">
            <v>14171178</v>
          </cell>
          <cell r="F188">
            <v>5068694</v>
          </cell>
          <cell r="G188">
            <v>45230.000347222223</v>
          </cell>
          <cell r="H188">
            <v>45231.000347222223</v>
          </cell>
          <cell r="I188">
            <v>45257.000347222223</v>
          </cell>
          <cell r="J188" t="str">
            <v>Do Thi Bich Lieu</v>
          </cell>
          <cell r="M188" t="str">
            <v>No</v>
          </cell>
          <cell r="O188" t="str">
            <v>Lịch thanh toán: Monthly at 10 &amp; 24</v>
          </cell>
        </row>
        <row r="189">
          <cell r="D189">
            <v>59174</v>
          </cell>
          <cell r="E189">
            <v>18225721</v>
          </cell>
          <cell r="F189">
            <v>2293088</v>
          </cell>
          <cell r="G189">
            <v>45199.000347222223</v>
          </cell>
          <cell r="H189">
            <v>45199.000347222223</v>
          </cell>
          <cell r="I189">
            <v>45227.000347222223</v>
          </cell>
          <cell r="J189" t="str">
            <v>Do Thi Bich Lieu</v>
          </cell>
          <cell r="M189" t="str">
            <v>No</v>
          </cell>
          <cell r="O189" t="str">
            <v>Lịch thanh toán: Monthly at 10 &amp; 24</v>
          </cell>
        </row>
        <row r="190">
          <cell r="D190">
            <v>59180</v>
          </cell>
          <cell r="E190">
            <v>50998587</v>
          </cell>
          <cell r="F190">
            <v>1199426</v>
          </cell>
          <cell r="G190">
            <v>45199.000347222223</v>
          </cell>
          <cell r="H190">
            <v>45199.000347222223</v>
          </cell>
          <cell r="I190">
            <v>45231.000347222223</v>
          </cell>
          <cell r="J190" t="str">
            <v>Do Thi Bich Lieu</v>
          </cell>
          <cell r="M190" t="str">
            <v>No</v>
          </cell>
          <cell r="O190" t="str">
            <v>Lịch thanh toán: Monthly at 10 &amp; 24</v>
          </cell>
        </row>
        <row r="191">
          <cell r="D191">
            <v>59198</v>
          </cell>
          <cell r="E191">
            <v>14160829</v>
          </cell>
          <cell r="F191">
            <v>4637763</v>
          </cell>
          <cell r="G191">
            <v>45199.000347222223</v>
          </cell>
          <cell r="H191">
            <v>45199.000347222223</v>
          </cell>
          <cell r="I191">
            <v>45227.000347222223</v>
          </cell>
          <cell r="J191" t="str">
            <v>Do Thi Bich Lieu</v>
          </cell>
          <cell r="M191" t="str">
            <v>No</v>
          </cell>
          <cell r="O191" t="str">
            <v>Lịch thanh toán: Monthly at 10 &amp; 24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InvoiceList"/>
    </sheetNames>
    <sheetDataSet>
      <sheetData sheetId="0">
        <row r="1">
          <cell r="D1" t="str">
            <v>Số hóa đơn</v>
          </cell>
          <cell r="E1" t="str">
            <v>Số đặt hàng</v>
          </cell>
          <cell r="F1" t="str">
            <v>Tổng giá trị</v>
          </cell>
          <cell r="G1" t="str">
            <v>Ngày nhập HĐ</v>
          </cell>
          <cell r="H1" t="str">
            <v>Ngày xử lý</v>
          </cell>
          <cell r="I1" t="str">
            <v>Ngày đến hạn</v>
          </cell>
          <cell r="J1" t="str">
            <v>Phụ trách</v>
          </cell>
          <cell r="K1" t="str">
            <v>Khóa bởi</v>
          </cell>
          <cell r="L1" t="str">
            <v>Ngày khóa</v>
          </cell>
          <cell r="M1" t="str">
            <v>Trạng thái giữ</v>
          </cell>
          <cell r="N1" t="str">
            <v>Lý do giữ</v>
          </cell>
          <cell r="O1" t="str">
            <v>Ghi chú</v>
          </cell>
        </row>
        <row r="2">
          <cell r="D2">
            <v>72797</v>
          </cell>
          <cell r="E2">
            <v>17289873</v>
          </cell>
          <cell r="F2">
            <v>3933845</v>
          </cell>
          <cell r="G2">
            <v>45260.000347222223</v>
          </cell>
          <cell r="H2">
            <v>45261.000347222223</v>
          </cell>
          <cell r="I2">
            <v>45294.000347222223</v>
          </cell>
          <cell r="J2" t="str">
            <v>Do Thi Bich Lieu</v>
          </cell>
          <cell r="M2" t="str">
            <v>No</v>
          </cell>
          <cell r="O2" t="str">
            <v>Lịch thanh toán: Monthly at 10 &amp; 24</v>
          </cell>
        </row>
        <row r="3">
          <cell r="D3">
            <v>72917</v>
          </cell>
          <cell r="E3">
            <v>17291456</v>
          </cell>
          <cell r="F3">
            <v>2785536</v>
          </cell>
          <cell r="G3">
            <v>45262.000347222223</v>
          </cell>
          <cell r="H3">
            <v>45263.000347222223</v>
          </cell>
          <cell r="I3">
            <v>45297.000347222223</v>
          </cell>
          <cell r="J3" t="str">
            <v>Do Thi Bich Lieu</v>
          </cell>
          <cell r="M3" t="str">
            <v>No</v>
          </cell>
          <cell r="O3" t="str">
            <v>Lịch thanh toán: Monthly at 10 &amp; 24</v>
          </cell>
        </row>
        <row r="4">
          <cell r="D4">
            <v>72919</v>
          </cell>
          <cell r="E4">
            <v>25412093</v>
          </cell>
          <cell r="F4">
            <v>1857098</v>
          </cell>
          <cell r="G4">
            <v>45262.000347222223</v>
          </cell>
          <cell r="H4">
            <v>45262.000347222223</v>
          </cell>
          <cell r="I4">
            <v>45296.000347222223</v>
          </cell>
          <cell r="J4" t="str">
            <v>Do Thi Bich Lieu</v>
          </cell>
          <cell r="M4" t="str">
            <v>No</v>
          </cell>
          <cell r="O4" t="str">
            <v>Lịch thanh toán: Monthly at 10 &amp; 24</v>
          </cell>
        </row>
        <row r="5">
          <cell r="D5">
            <v>72914</v>
          </cell>
          <cell r="E5">
            <v>50902688</v>
          </cell>
          <cell r="F5">
            <v>1199426</v>
          </cell>
          <cell r="G5">
            <v>45262.000347222223</v>
          </cell>
          <cell r="H5">
            <v>45262.000347222223</v>
          </cell>
          <cell r="I5">
            <v>45295.000347222223</v>
          </cell>
          <cell r="J5" t="str">
            <v>Do Thi Bich Lieu</v>
          </cell>
          <cell r="M5" t="str">
            <v>No</v>
          </cell>
          <cell r="O5" t="str">
            <v>Lịch thanh toán: Monthly at 10 &amp; 24</v>
          </cell>
        </row>
        <row r="6">
          <cell r="D6">
            <v>72921</v>
          </cell>
          <cell r="E6">
            <v>21279712</v>
          </cell>
          <cell r="F6">
            <v>1586110</v>
          </cell>
          <cell r="G6">
            <v>45262.000347222223</v>
          </cell>
          <cell r="H6">
            <v>45262.000347222223</v>
          </cell>
          <cell r="I6">
            <v>45297.000347222223</v>
          </cell>
          <cell r="J6" t="str">
            <v>Do Thi Bich Lieu</v>
          </cell>
          <cell r="M6" t="str">
            <v>No</v>
          </cell>
          <cell r="O6" t="str">
            <v>Lịch thanh toán: Monthly at 10 &amp; 24</v>
          </cell>
        </row>
        <row r="7">
          <cell r="D7">
            <v>72915</v>
          </cell>
          <cell r="E7">
            <v>20445698</v>
          </cell>
          <cell r="F7">
            <v>1586110</v>
          </cell>
          <cell r="G7">
            <v>45262.000347222223</v>
          </cell>
          <cell r="H7">
            <v>45262.000347222223</v>
          </cell>
          <cell r="I7">
            <v>45297.000347222223</v>
          </cell>
          <cell r="J7" t="str">
            <v>Do Thi Bich Lieu</v>
          </cell>
          <cell r="M7" t="str">
            <v>No</v>
          </cell>
          <cell r="O7" t="str">
            <v>Lịch thanh toán: Monthly at 10 &amp; 24</v>
          </cell>
        </row>
        <row r="8">
          <cell r="D8">
            <v>72920</v>
          </cell>
          <cell r="E8">
            <v>27406184</v>
          </cell>
          <cell r="F8">
            <v>1199426</v>
          </cell>
          <cell r="G8">
            <v>45262.000347222223</v>
          </cell>
          <cell r="H8">
            <v>45263.000347222223</v>
          </cell>
          <cell r="I8">
            <v>45297.000347222223</v>
          </cell>
          <cell r="J8" t="str">
            <v>Do Thi Bich Lieu</v>
          </cell>
          <cell r="M8" t="str">
            <v>No</v>
          </cell>
          <cell r="O8" t="str">
            <v>Lịch thanh toán: Monthly at 10 &amp; 24</v>
          </cell>
        </row>
        <row r="9">
          <cell r="D9">
            <v>72799</v>
          </cell>
          <cell r="E9">
            <v>11288374</v>
          </cell>
          <cell r="F9">
            <v>12355222</v>
          </cell>
          <cell r="G9">
            <v>45260.000347222223</v>
          </cell>
          <cell r="H9">
            <v>45261.000347222223</v>
          </cell>
          <cell r="I9">
            <v>45294.000347222223</v>
          </cell>
          <cell r="J9" t="str">
            <v>Do Thi Bich Lieu</v>
          </cell>
          <cell r="M9" t="str">
            <v>No</v>
          </cell>
          <cell r="O9" t="str">
            <v>Lịch thanh toán: Monthly at 10 &amp; 24</v>
          </cell>
        </row>
        <row r="10">
          <cell r="D10">
            <v>72802</v>
          </cell>
          <cell r="E10">
            <v>13050273</v>
          </cell>
          <cell r="F10">
            <v>2398853</v>
          </cell>
          <cell r="G10">
            <v>45260.000347222223</v>
          </cell>
          <cell r="H10">
            <v>45261.000347222223</v>
          </cell>
          <cell r="I10">
            <v>45283.000347222223</v>
          </cell>
          <cell r="J10" t="str">
            <v>Do Thi Bich Lieu</v>
          </cell>
          <cell r="M10" t="str">
            <v>No</v>
          </cell>
          <cell r="O10" t="str">
            <v>Lịch thanh toán: Monthly at 10 &amp; 24</v>
          </cell>
        </row>
        <row r="11">
          <cell r="D11">
            <v>72798</v>
          </cell>
          <cell r="E11">
            <v>12246110</v>
          </cell>
          <cell r="F11">
            <v>8667194</v>
          </cell>
          <cell r="G11">
            <v>45260.000347222223</v>
          </cell>
          <cell r="H11">
            <v>45261.000347222223</v>
          </cell>
          <cell r="I11">
            <v>45293.000347222223</v>
          </cell>
          <cell r="J11" t="str">
            <v>Do Thi Bich Lieu</v>
          </cell>
          <cell r="M11" t="str">
            <v>No</v>
          </cell>
          <cell r="O11" t="str">
            <v>Lịch thanh toán: Monthly at 10 &amp; 24</v>
          </cell>
        </row>
        <row r="12">
          <cell r="D12">
            <v>46796</v>
          </cell>
          <cell r="E12">
            <v>17237219</v>
          </cell>
          <cell r="F12">
            <v>3313954</v>
          </cell>
          <cell r="G12">
            <v>45143.000347222223</v>
          </cell>
          <cell r="J12" t="str">
            <v>Do Thi Bich Lieu</v>
          </cell>
          <cell r="M12" t="str">
            <v>No</v>
          </cell>
          <cell r="O12" t="str">
            <v>09/Đã thanh toán 11/2023</v>
          </cell>
        </row>
        <row r="13">
          <cell r="D13">
            <v>46806</v>
          </cell>
          <cell r="E13">
            <v>24342518</v>
          </cell>
          <cell r="F13">
            <v>1619195</v>
          </cell>
          <cell r="G13">
            <v>45143.000347222223</v>
          </cell>
          <cell r="J13" t="str">
            <v>Do Thi Bich Lieu</v>
          </cell>
          <cell r="M13" t="str">
            <v>No</v>
          </cell>
          <cell r="O13" t="str">
            <v>09/Đã thanh toán 25/2023</v>
          </cell>
        </row>
        <row r="14">
          <cell r="D14">
            <v>46799</v>
          </cell>
          <cell r="E14">
            <v>15151419</v>
          </cell>
          <cell r="F14">
            <v>2039018</v>
          </cell>
          <cell r="G14">
            <v>45143.000347222223</v>
          </cell>
          <cell r="J14" t="str">
            <v>Do Thi Bich Lieu</v>
          </cell>
          <cell r="M14" t="str">
            <v>No</v>
          </cell>
          <cell r="O14" t="str">
            <v>09/Đã thanh toán 11/2023</v>
          </cell>
        </row>
        <row r="15">
          <cell r="D15">
            <v>46801</v>
          </cell>
          <cell r="E15">
            <v>19428017</v>
          </cell>
          <cell r="F15">
            <v>1019509</v>
          </cell>
          <cell r="G15">
            <v>45143.000347222223</v>
          </cell>
          <cell r="J15" t="str">
            <v>Do Thi Bich Lieu</v>
          </cell>
          <cell r="M15" t="str">
            <v>No</v>
          </cell>
          <cell r="O15" t="str">
            <v>09/Đã thanh toán 11/2023</v>
          </cell>
        </row>
        <row r="16">
          <cell r="D16">
            <v>46805</v>
          </cell>
          <cell r="E16">
            <v>25373095</v>
          </cell>
          <cell r="F16">
            <v>706979</v>
          </cell>
          <cell r="G16">
            <v>45143.000347222223</v>
          </cell>
          <cell r="J16" t="str">
            <v>Do Thi Bich Lieu</v>
          </cell>
          <cell r="M16" t="str">
            <v>No</v>
          </cell>
          <cell r="O16" t="str">
            <v>09/Đã thanh toán 11/2023</v>
          </cell>
        </row>
        <row r="17">
          <cell r="D17">
            <v>46815</v>
          </cell>
          <cell r="E17">
            <v>18204691</v>
          </cell>
          <cell r="F17">
            <v>1290497</v>
          </cell>
          <cell r="G17">
            <v>45143.000347222223</v>
          </cell>
          <cell r="J17" t="str">
            <v>Do Thi Bich Lieu</v>
          </cell>
          <cell r="M17" t="str">
            <v>No</v>
          </cell>
          <cell r="O17" t="str">
            <v>09/Đã thanh toán 11/2023</v>
          </cell>
        </row>
        <row r="18">
          <cell r="D18">
            <v>46802</v>
          </cell>
          <cell r="E18">
            <v>19427882</v>
          </cell>
          <cell r="F18">
            <v>270988</v>
          </cell>
          <cell r="G18">
            <v>45143.000347222223</v>
          </cell>
          <cell r="J18" t="str">
            <v>Do Thi Bich Lieu</v>
          </cell>
          <cell r="M18" t="str">
            <v>No</v>
          </cell>
          <cell r="O18" t="str">
            <v>09/Đã thanh toán 11/2023</v>
          </cell>
        </row>
        <row r="19">
          <cell r="D19">
            <v>46816</v>
          </cell>
          <cell r="E19">
            <v>12193294</v>
          </cell>
          <cell r="F19">
            <v>4078037</v>
          </cell>
          <cell r="G19">
            <v>45143.000347222223</v>
          </cell>
          <cell r="J19" t="str">
            <v>Do Thi Bich Lieu</v>
          </cell>
          <cell r="M19" t="str">
            <v>No</v>
          </cell>
          <cell r="O19" t="str">
            <v>09/Đã thanh toán 11/2023</v>
          </cell>
        </row>
        <row r="20">
          <cell r="D20">
            <v>46797</v>
          </cell>
          <cell r="E20">
            <v>16467757</v>
          </cell>
          <cell r="F20">
            <v>706979</v>
          </cell>
          <cell r="G20">
            <v>45143.000347222223</v>
          </cell>
          <cell r="J20" t="str">
            <v>Do Thi Bich Lieu</v>
          </cell>
          <cell r="M20" t="str">
            <v>No</v>
          </cell>
          <cell r="O20" t="str">
            <v>09/Đã thanh toán 11/2023</v>
          </cell>
        </row>
        <row r="21">
          <cell r="D21">
            <v>46803</v>
          </cell>
          <cell r="E21">
            <v>28365320</v>
          </cell>
          <cell r="F21">
            <v>1019509</v>
          </cell>
          <cell r="G21">
            <v>45143.000347222223</v>
          </cell>
          <cell r="J21" t="str">
            <v>Do Thi Bich Lieu</v>
          </cell>
          <cell r="M21" t="str">
            <v>No</v>
          </cell>
          <cell r="O21" t="str">
            <v>09/Đã thanh toán 11/2023</v>
          </cell>
        </row>
        <row r="22">
          <cell r="D22">
            <v>46808</v>
          </cell>
          <cell r="E22">
            <v>20402554</v>
          </cell>
          <cell r="F22">
            <v>1019509</v>
          </cell>
          <cell r="G22">
            <v>45143.000347222223</v>
          </cell>
          <cell r="J22" t="str">
            <v>Do Thi Bich Lieu</v>
          </cell>
          <cell r="M22" t="str">
            <v>No</v>
          </cell>
          <cell r="O22" t="str">
            <v>09/Đã thanh toán 11/2023</v>
          </cell>
        </row>
        <row r="23">
          <cell r="D23">
            <v>46800</v>
          </cell>
          <cell r="E23">
            <v>11235012</v>
          </cell>
          <cell r="F23">
            <v>5097546</v>
          </cell>
          <cell r="G23">
            <v>45143.000347222223</v>
          </cell>
          <cell r="J23" t="str">
            <v>Do Thi Bich Lieu</v>
          </cell>
          <cell r="M23" t="str">
            <v>No</v>
          </cell>
          <cell r="O23" t="str">
            <v>09/Đã thanh toán 11/2023</v>
          </cell>
        </row>
        <row r="24">
          <cell r="D24">
            <v>46798</v>
          </cell>
          <cell r="E24">
            <v>16467650</v>
          </cell>
          <cell r="F24">
            <v>2039018</v>
          </cell>
          <cell r="G24">
            <v>45143.000347222223</v>
          </cell>
          <cell r="J24" t="str">
            <v>Do Thi Bich Lieu</v>
          </cell>
          <cell r="M24" t="str">
            <v>No</v>
          </cell>
          <cell r="O24" t="str">
            <v>09/Đã thanh toán 11/2023</v>
          </cell>
        </row>
        <row r="25">
          <cell r="D25">
            <v>46807</v>
          </cell>
          <cell r="E25">
            <v>20402820</v>
          </cell>
          <cell r="F25">
            <v>1157814</v>
          </cell>
          <cell r="G25">
            <v>45143.000347222223</v>
          </cell>
          <cell r="J25" t="str">
            <v>Do Thi Bich Lieu</v>
          </cell>
          <cell r="M25" t="str">
            <v>No</v>
          </cell>
          <cell r="O25" t="str">
            <v>09/Đã thanh toán 11/2023</v>
          </cell>
        </row>
        <row r="26">
          <cell r="D26">
            <v>46794</v>
          </cell>
          <cell r="E26">
            <v>25371407</v>
          </cell>
          <cell r="F26">
            <v>9730368</v>
          </cell>
          <cell r="G26">
            <v>45143.000347222223</v>
          </cell>
          <cell r="J26" t="str">
            <v>Do Thi Bich Lieu</v>
          </cell>
          <cell r="M26" t="str">
            <v>No</v>
          </cell>
          <cell r="O26" t="str">
            <v>09/Đã thanh toán 11/2023</v>
          </cell>
        </row>
        <row r="27">
          <cell r="D27">
            <v>48263</v>
          </cell>
          <cell r="E27">
            <v>10280355</v>
          </cell>
          <cell r="F27">
            <v>4076233</v>
          </cell>
          <cell r="G27">
            <v>45150.000347222223</v>
          </cell>
          <cell r="J27" t="str">
            <v>Do Thi Bich Lieu</v>
          </cell>
          <cell r="M27" t="str">
            <v>No</v>
          </cell>
          <cell r="O27" t="str">
            <v>09/Đã thanh toán 11/2023</v>
          </cell>
        </row>
        <row r="28">
          <cell r="D28">
            <v>48262</v>
          </cell>
          <cell r="E28">
            <v>10279105</v>
          </cell>
          <cell r="F28">
            <v>3303245</v>
          </cell>
          <cell r="G28">
            <v>45150.000347222223</v>
          </cell>
          <cell r="J28" t="str">
            <v>Do Thi Bich Lieu</v>
          </cell>
          <cell r="M28" t="str">
            <v>No</v>
          </cell>
          <cell r="O28" t="str">
            <v>09/Đã thanh toán 11/2023</v>
          </cell>
        </row>
        <row r="29">
          <cell r="D29">
            <v>48294</v>
          </cell>
          <cell r="E29">
            <v>11238629</v>
          </cell>
          <cell r="F29">
            <v>4372099</v>
          </cell>
          <cell r="G29">
            <v>45150.000347222223</v>
          </cell>
          <cell r="J29" t="str">
            <v>Do Thi Bich Lieu</v>
          </cell>
          <cell r="M29" t="str">
            <v>No</v>
          </cell>
          <cell r="O29" t="str">
            <v>09/Đã thanh toán 25/2023</v>
          </cell>
        </row>
        <row r="30">
          <cell r="D30">
            <v>48310</v>
          </cell>
          <cell r="E30">
            <v>10284002</v>
          </cell>
          <cell r="F30">
            <v>541976</v>
          </cell>
          <cell r="G30">
            <v>45150.000347222223</v>
          </cell>
          <cell r="J30" t="str">
            <v>Do Thi Bich Lieu</v>
          </cell>
          <cell r="M30" t="str">
            <v>No</v>
          </cell>
          <cell r="O30" t="str">
            <v>09/Đã thanh toán 25/2023</v>
          </cell>
        </row>
        <row r="31">
          <cell r="D31">
            <v>48286</v>
          </cell>
          <cell r="E31">
            <v>12195190</v>
          </cell>
          <cell r="F31">
            <v>1019509</v>
          </cell>
          <cell r="G31">
            <v>45150.000347222223</v>
          </cell>
          <cell r="J31" t="str">
            <v>Do Thi Bich Lieu</v>
          </cell>
          <cell r="M31" t="str">
            <v>No</v>
          </cell>
          <cell r="O31" t="str">
            <v>09/Đã thanh toán 25/2023</v>
          </cell>
        </row>
        <row r="32">
          <cell r="D32">
            <v>48282</v>
          </cell>
          <cell r="E32">
            <v>17240699</v>
          </cell>
          <cell r="F32">
            <v>1019509</v>
          </cell>
          <cell r="G32">
            <v>45150.000347222223</v>
          </cell>
          <cell r="J32" t="str">
            <v>Do Thi Bich Lieu</v>
          </cell>
          <cell r="M32" t="str">
            <v>No</v>
          </cell>
          <cell r="O32" t="str">
            <v>09/Đã thanh toán 25/2023</v>
          </cell>
        </row>
        <row r="33">
          <cell r="D33">
            <v>48288</v>
          </cell>
          <cell r="E33">
            <v>12196327</v>
          </cell>
          <cell r="F33">
            <v>5754942</v>
          </cell>
          <cell r="G33">
            <v>45150.000347222223</v>
          </cell>
          <cell r="J33" t="str">
            <v>Do Thi Bich Lieu</v>
          </cell>
          <cell r="M33" t="str">
            <v>No</v>
          </cell>
          <cell r="O33" t="str">
            <v>09/Đã thanh toán 25/2023</v>
          </cell>
        </row>
        <row r="34">
          <cell r="D34">
            <v>48296</v>
          </cell>
          <cell r="E34">
            <v>12197797</v>
          </cell>
          <cell r="F34">
            <v>4262797</v>
          </cell>
          <cell r="G34">
            <v>45150.000347222223</v>
          </cell>
          <cell r="J34" t="str">
            <v>Do Thi Bich Lieu</v>
          </cell>
          <cell r="M34" t="str">
            <v>No</v>
          </cell>
          <cell r="O34" t="str">
            <v>09/Đã thanh toán 25/2023</v>
          </cell>
        </row>
        <row r="35">
          <cell r="D35">
            <v>48295</v>
          </cell>
          <cell r="E35">
            <v>19431168</v>
          </cell>
          <cell r="F35">
            <v>2186050</v>
          </cell>
          <cell r="G35">
            <v>45150.000347222223</v>
          </cell>
          <cell r="J35" t="str">
            <v>Do Thi Bich Lieu</v>
          </cell>
          <cell r="M35" t="str">
            <v>No</v>
          </cell>
          <cell r="O35" t="str">
            <v>09/Đã thanh toán 25/2023</v>
          </cell>
        </row>
        <row r="36">
          <cell r="D36">
            <v>48314</v>
          </cell>
          <cell r="E36">
            <v>14140895</v>
          </cell>
          <cell r="F36">
            <v>1635266</v>
          </cell>
          <cell r="G36">
            <v>45150.000347222223</v>
          </cell>
          <cell r="J36" t="str">
            <v>Do Thi Bich Lieu</v>
          </cell>
          <cell r="M36" t="str">
            <v>No</v>
          </cell>
          <cell r="O36" t="str">
            <v>09/Đã thanh toán 11/2023</v>
          </cell>
        </row>
        <row r="37">
          <cell r="D37">
            <v>48311</v>
          </cell>
          <cell r="E37">
            <v>14139812</v>
          </cell>
          <cell r="F37">
            <v>3058528</v>
          </cell>
          <cell r="G37">
            <v>45150.000347222223</v>
          </cell>
          <cell r="J37" t="str">
            <v>Do Thi Bich Lieu</v>
          </cell>
          <cell r="M37" t="str">
            <v>No</v>
          </cell>
          <cell r="O37" t="str">
            <v>09/Đã thanh toán 11/2023</v>
          </cell>
        </row>
        <row r="38">
          <cell r="D38">
            <v>48313</v>
          </cell>
          <cell r="E38">
            <v>13298533</v>
          </cell>
          <cell r="F38">
            <v>1019509</v>
          </cell>
          <cell r="G38">
            <v>45150.000347222223</v>
          </cell>
          <cell r="J38" t="str">
            <v>Do Thi Bich Lieu</v>
          </cell>
          <cell r="M38" t="str">
            <v>No</v>
          </cell>
          <cell r="O38" t="str">
            <v>09/Đã thanh toán 11/2023</v>
          </cell>
        </row>
        <row r="39">
          <cell r="D39">
            <v>48292</v>
          </cell>
          <cell r="E39">
            <v>27367405</v>
          </cell>
          <cell r="F39">
            <v>1019509</v>
          </cell>
          <cell r="G39">
            <v>45150.000347222223</v>
          </cell>
          <cell r="J39" t="str">
            <v>Do Thi Bich Lieu</v>
          </cell>
          <cell r="M39" t="str">
            <v>No</v>
          </cell>
          <cell r="O39" t="str">
            <v>09/Đã thanh toán 25/2023</v>
          </cell>
        </row>
        <row r="40">
          <cell r="D40">
            <v>48291</v>
          </cell>
          <cell r="E40">
            <v>18206782</v>
          </cell>
          <cell r="F40">
            <v>2448311</v>
          </cell>
          <cell r="G40">
            <v>45150.000347222223</v>
          </cell>
          <cell r="J40" t="str">
            <v>Do Thi Bich Lieu</v>
          </cell>
          <cell r="M40" t="str">
            <v>No</v>
          </cell>
          <cell r="O40" t="str">
            <v>09/Đã thanh toán 25/2023</v>
          </cell>
        </row>
        <row r="41">
          <cell r="D41">
            <v>48277</v>
          </cell>
          <cell r="E41">
            <v>16471148</v>
          </cell>
          <cell r="F41">
            <v>2186050</v>
          </cell>
          <cell r="G41">
            <v>45150.000347222223</v>
          </cell>
          <cell r="J41" t="str">
            <v>Do Thi Bich Lieu</v>
          </cell>
          <cell r="M41" t="str">
            <v>No</v>
          </cell>
          <cell r="O41" t="str">
            <v>09/Đã thanh toán 25/2023</v>
          </cell>
        </row>
        <row r="42">
          <cell r="D42">
            <v>48261</v>
          </cell>
          <cell r="E42">
            <v>10280070</v>
          </cell>
          <cell r="F42">
            <v>4078037</v>
          </cell>
          <cell r="G42">
            <v>45150.000347222223</v>
          </cell>
          <cell r="J42" t="str">
            <v>Do Thi Bich Lieu</v>
          </cell>
          <cell r="M42" t="str">
            <v>No</v>
          </cell>
          <cell r="O42" t="str">
            <v>09/Đã thanh toán 11/2023</v>
          </cell>
        </row>
        <row r="43">
          <cell r="D43">
            <v>48306</v>
          </cell>
          <cell r="E43">
            <v>16471608</v>
          </cell>
          <cell r="F43">
            <v>2586616</v>
          </cell>
          <cell r="G43">
            <v>45150.000347222223</v>
          </cell>
          <cell r="J43" t="str">
            <v>Do Thi Bich Lieu</v>
          </cell>
          <cell r="M43" t="str">
            <v>No</v>
          </cell>
          <cell r="O43" t="str">
            <v>09/Đã thanh toán 25/2023</v>
          </cell>
        </row>
        <row r="44">
          <cell r="D44">
            <v>48312</v>
          </cell>
          <cell r="E44">
            <v>14141907</v>
          </cell>
          <cell r="F44">
            <v>4078037</v>
          </cell>
          <cell r="G44">
            <v>45150.000347222223</v>
          </cell>
          <cell r="J44" t="str">
            <v>Do Thi Bich Lieu</v>
          </cell>
          <cell r="M44" t="str">
            <v>No</v>
          </cell>
          <cell r="O44" t="str">
            <v>09/Đã thanh toán 11/2023</v>
          </cell>
        </row>
        <row r="45">
          <cell r="D45">
            <v>48300</v>
          </cell>
          <cell r="E45">
            <v>25374275</v>
          </cell>
          <cell r="F45">
            <v>1019509</v>
          </cell>
          <cell r="G45">
            <v>45150.000347222223</v>
          </cell>
          <cell r="J45" t="str">
            <v>Do Thi Bich Lieu</v>
          </cell>
          <cell r="M45" t="str">
            <v>No</v>
          </cell>
          <cell r="O45" t="str">
            <v>09/Đã thanh toán 25/2023</v>
          </cell>
        </row>
        <row r="46">
          <cell r="D46">
            <v>48283</v>
          </cell>
          <cell r="E46">
            <v>29191989</v>
          </cell>
          <cell r="F46">
            <v>1199426</v>
          </cell>
          <cell r="G46">
            <v>45150.000347222223</v>
          </cell>
          <cell r="J46" t="str">
            <v>Do Thi Bich Lieu</v>
          </cell>
          <cell r="M46" t="str">
            <v>No</v>
          </cell>
          <cell r="O46" t="str">
            <v>09/Đã thanh toán 25/2023</v>
          </cell>
        </row>
        <row r="47">
          <cell r="D47">
            <v>48309</v>
          </cell>
          <cell r="E47">
            <v>10283718</v>
          </cell>
          <cell r="F47">
            <v>4044622</v>
          </cell>
          <cell r="G47">
            <v>45150.000347222223</v>
          </cell>
          <cell r="J47" t="str">
            <v>Do Thi Bich Lieu</v>
          </cell>
          <cell r="M47" t="str">
            <v>No</v>
          </cell>
          <cell r="O47" t="str">
            <v>09/Đã thanh toán 25/2023</v>
          </cell>
        </row>
        <row r="48">
          <cell r="D48">
            <v>48281</v>
          </cell>
          <cell r="E48">
            <v>28366090</v>
          </cell>
          <cell r="F48">
            <v>2791904</v>
          </cell>
          <cell r="G48">
            <v>45150.000347222223</v>
          </cell>
          <cell r="J48" t="str">
            <v>Do Thi Bich Lieu</v>
          </cell>
          <cell r="M48" t="str">
            <v>No</v>
          </cell>
          <cell r="O48" t="str">
            <v>09/Đã thanh toán 25/2023</v>
          </cell>
        </row>
        <row r="49">
          <cell r="D49">
            <v>48289</v>
          </cell>
          <cell r="E49">
            <v>11237971</v>
          </cell>
          <cell r="F49">
            <v>3399581</v>
          </cell>
          <cell r="G49">
            <v>45150.000347222223</v>
          </cell>
          <cell r="J49" t="str">
            <v>Do Thi Bich Lieu</v>
          </cell>
          <cell r="M49" t="str">
            <v>No</v>
          </cell>
          <cell r="O49" t="str">
            <v>09/Đã thanh toán 25/2023</v>
          </cell>
        </row>
        <row r="50">
          <cell r="D50">
            <v>48299</v>
          </cell>
          <cell r="E50">
            <v>25374530</v>
          </cell>
          <cell r="F50">
            <v>4372099</v>
          </cell>
          <cell r="G50">
            <v>45150.000347222223</v>
          </cell>
          <cell r="J50" t="str">
            <v>Do Thi Bich Lieu</v>
          </cell>
          <cell r="M50" t="str">
            <v>No</v>
          </cell>
          <cell r="O50" t="str">
            <v>09/Đã thanh toán 25/2023</v>
          </cell>
        </row>
        <row r="51">
          <cell r="D51">
            <v>48308</v>
          </cell>
          <cell r="E51">
            <v>10282279</v>
          </cell>
          <cell r="F51">
            <v>2039018</v>
          </cell>
          <cell r="G51">
            <v>45150.000347222223</v>
          </cell>
          <cell r="J51" t="str">
            <v>Do Thi Bich Lieu</v>
          </cell>
          <cell r="M51" t="str">
            <v>No</v>
          </cell>
          <cell r="O51" t="str">
            <v>09/Đã thanh toán 25/2023</v>
          </cell>
        </row>
        <row r="52">
          <cell r="D52">
            <v>48279</v>
          </cell>
          <cell r="E52">
            <v>17241628</v>
          </cell>
          <cell r="F52">
            <v>2039018</v>
          </cell>
          <cell r="G52">
            <v>45150.000347222223</v>
          </cell>
          <cell r="J52" t="str">
            <v>Do Thi Bich Lieu</v>
          </cell>
          <cell r="M52" t="str">
            <v>No</v>
          </cell>
          <cell r="O52" t="str">
            <v>09/Đã thanh toán 25/2023</v>
          </cell>
        </row>
        <row r="53">
          <cell r="D53">
            <v>48290</v>
          </cell>
          <cell r="E53">
            <v>10283597</v>
          </cell>
          <cell r="F53">
            <v>2186050</v>
          </cell>
          <cell r="G53">
            <v>45150.000347222223</v>
          </cell>
          <cell r="J53" t="str">
            <v>Do Thi Bich Lieu</v>
          </cell>
          <cell r="M53" t="str">
            <v>No</v>
          </cell>
          <cell r="O53" t="str">
            <v>09/Đã thanh toán 25/2023</v>
          </cell>
        </row>
        <row r="54">
          <cell r="D54">
            <v>48305</v>
          </cell>
          <cell r="E54">
            <v>20404968</v>
          </cell>
          <cell r="F54">
            <v>2367716</v>
          </cell>
          <cell r="G54">
            <v>45150.000347222223</v>
          </cell>
          <cell r="J54" t="str">
            <v>Do Thi Bich Lieu</v>
          </cell>
          <cell r="M54" t="str">
            <v>No</v>
          </cell>
          <cell r="O54" t="str">
            <v>09/Đã thanh toán 25/2023</v>
          </cell>
        </row>
        <row r="55">
          <cell r="D55">
            <v>48301</v>
          </cell>
          <cell r="E55">
            <v>20405231</v>
          </cell>
          <cell r="F55">
            <v>2457038</v>
          </cell>
          <cell r="G55">
            <v>45150.000347222223</v>
          </cell>
          <cell r="J55" t="str">
            <v>Do Thi Bich Lieu</v>
          </cell>
          <cell r="M55" t="str">
            <v>No</v>
          </cell>
          <cell r="O55" t="str">
            <v>09/Đã thanh toán 25/2023</v>
          </cell>
        </row>
        <row r="56">
          <cell r="D56">
            <v>48298</v>
          </cell>
          <cell r="E56">
            <v>27366967</v>
          </cell>
          <cell r="F56">
            <v>3205559</v>
          </cell>
          <cell r="G56">
            <v>45150.000347222223</v>
          </cell>
          <cell r="J56" t="str">
            <v>Do Thi Bich Lieu</v>
          </cell>
          <cell r="M56" t="str">
            <v>No</v>
          </cell>
          <cell r="O56" t="str">
            <v>09/Đã thanh toán 25/2023</v>
          </cell>
        </row>
        <row r="57">
          <cell r="D57">
            <v>48297</v>
          </cell>
          <cell r="E57">
            <v>28367402</v>
          </cell>
          <cell r="F57">
            <v>2186050</v>
          </cell>
          <cell r="G57">
            <v>45150.000347222223</v>
          </cell>
          <cell r="J57" t="str">
            <v>Do Thi Bich Lieu</v>
          </cell>
          <cell r="M57" t="str">
            <v>No</v>
          </cell>
          <cell r="O57" t="str">
            <v>09/Đã thanh toán 25/2023</v>
          </cell>
        </row>
        <row r="58">
          <cell r="D58">
            <v>48307</v>
          </cell>
          <cell r="E58">
            <v>16471313</v>
          </cell>
          <cell r="F58">
            <v>1019509</v>
          </cell>
          <cell r="G58">
            <v>45150.000347222223</v>
          </cell>
          <cell r="J58" t="str">
            <v>Do Thi Bich Lieu</v>
          </cell>
          <cell r="M58" t="str">
            <v>No</v>
          </cell>
          <cell r="O58" t="str">
            <v>09/Đã thanh toán 25/2023</v>
          </cell>
        </row>
        <row r="59">
          <cell r="D59">
            <v>49794</v>
          </cell>
          <cell r="E59">
            <v>20406552</v>
          </cell>
          <cell r="F59">
            <v>989770</v>
          </cell>
          <cell r="G59">
            <v>45157.000347222223</v>
          </cell>
          <cell r="J59" t="str">
            <v>Do Thi Bich Lieu</v>
          </cell>
          <cell r="M59" t="str">
            <v>No</v>
          </cell>
          <cell r="O59" t="str">
            <v>09/Đã thanh toán 25/2023</v>
          </cell>
        </row>
        <row r="60">
          <cell r="D60">
            <v>49804</v>
          </cell>
          <cell r="E60">
            <v>22382193</v>
          </cell>
          <cell r="F60">
            <v>1019509</v>
          </cell>
          <cell r="G60">
            <v>45157.000347222223</v>
          </cell>
          <cell r="J60" t="str">
            <v>Do Thi Bich Lieu</v>
          </cell>
          <cell r="M60" t="str">
            <v>No</v>
          </cell>
          <cell r="O60" t="str">
            <v>09/Đã thanh toán 25/2023</v>
          </cell>
        </row>
        <row r="61">
          <cell r="D61">
            <v>49800</v>
          </cell>
          <cell r="E61">
            <v>27369053</v>
          </cell>
          <cell r="F61">
            <v>1348207</v>
          </cell>
          <cell r="G61">
            <v>45157.000347222223</v>
          </cell>
          <cell r="J61" t="str">
            <v>Do Thi Bich Lieu</v>
          </cell>
          <cell r="M61" t="str">
            <v>No</v>
          </cell>
          <cell r="O61" t="str">
            <v>09/Đã thanh toán 25/2023</v>
          </cell>
        </row>
        <row r="62">
          <cell r="D62">
            <v>49796</v>
          </cell>
          <cell r="E62">
            <v>11240756</v>
          </cell>
          <cell r="F62">
            <v>5426244</v>
          </cell>
          <cell r="G62">
            <v>45157.000347222223</v>
          </cell>
          <cell r="J62" t="str">
            <v>Do Thi Bich Lieu</v>
          </cell>
          <cell r="M62" t="str">
            <v>No</v>
          </cell>
          <cell r="O62" t="str">
            <v>09/Đã thanh toán 25/2023</v>
          </cell>
        </row>
        <row r="63">
          <cell r="D63">
            <v>49787</v>
          </cell>
          <cell r="E63">
            <v>16473211</v>
          </cell>
          <cell r="F63">
            <v>4078037</v>
          </cell>
          <cell r="G63">
            <v>45157.000347222223</v>
          </cell>
          <cell r="J63" t="str">
            <v>Do Thi Bich Lieu</v>
          </cell>
          <cell r="M63" t="str">
            <v>No</v>
          </cell>
          <cell r="O63" t="str">
            <v>09/Đã thanh toán 25/2023</v>
          </cell>
        </row>
        <row r="64">
          <cell r="D64">
            <v>49813</v>
          </cell>
          <cell r="E64">
            <v>14142437</v>
          </cell>
          <cell r="F64">
            <v>3058528</v>
          </cell>
          <cell r="G64">
            <v>45157.000347222223</v>
          </cell>
          <cell r="J64" t="str">
            <v>Do Thi Bich Lieu</v>
          </cell>
          <cell r="M64" t="str">
            <v>No</v>
          </cell>
          <cell r="O64" t="str">
            <v>09/Đã thanh toán 11/2023</v>
          </cell>
        </row>
        <row r="65">
          <cell r="D65">
            <v>49811</v>
          </cell>
          <cell r="E65">
            <v>10287343</v>
          </cell>
          <cell r="F65">
            <v>1019509</v>
          </cell>
          <cell r="G65">
            <v>45157.000347222223</v>
          </cell>
          <cell r="J65" t="str">
            <v>Do Thi Bich Lieu</v>
          </cell>
          <cell r="M65" t="str">
            <v>No</v>
          </cell>
          <cell r="O65" t="str">
            <v>09/Đã thanh toán 25/2023</v>
          </cell>
        </row>
        <row r="66">
          <cell r="D66">
            <v>49812</v>
          </cell>
          <cell r="E66">
            <v>18210724</v>
          </cell>
          <cell r="F66">
            <v>2310007</v>
          </cell>
          <cell r="G66">
            <v>45157.000347222223</v>
          </cell>
          <cell r="J66" t="str">
            <v>Do Thi Bich Lieu</v>
          </cell>
          <cell r="M66" t="str">
            <v>No</v>
          </cell>
          <cell r="O66" t="str">
            <v>09/Đã thanh toán 25/2023</v>
          </cell>
        </row>
        <row r="67">
          <cell r="D67">
            <v>49803</v>
          </cell>
          <cell r="E67">
            <v>24346689</v>
          </cell>
          <cell r="F67">
            <v>2367716</v>
          </cell>
          <cell r="G67">
            <v>45157.000347222223</v>
          </cell>
          <cell r="J67" t="str">
            <v>Do Thi Bich Lieu</v>
          </cell>
          <cell r="M67" t="str">
            <v>No</v>
          </cell>
          <cell r="O67" t="str">
            <v>10/Đã thanh toán 10/2023</v>
          </cell>
        </row>
        <row r="68">
          <cell r="D68">
            <v>49802</v>
          </cell>
          <cell r="E68">
            <v>24346963</v>
          </cell>
          <cell r="F68">
            <v>2186050</v>
          </cell>
          <cell r="G68">
            <v>45157.000347222223</v>
          </cell>
          <cell r="J68" t="str">
            <v>Do Thi Bich Lieu</v>
          </cell>
          <cell r="M68" t="str">
            <v>No</v>
          </cell>
          <cell r="O68" t="str">
            <v>10/Đã thanh toán 10/2023</v>
          </cell>
        </row>
        <row r="69">
          <cell r="D69">
            <v>49798</v>
          </cell>
          <cell r="E69">
            <v>18209212</v>
          </cell>
          <cell r="F69">
            <v>3534257</v>
          </cell>
          <cell r="G69">
            <v>45157.000347222223</v>
          </cell>
          <cell r="J69" t="str">
            <v>Do Thi Bich Lieu</v>
          </cell>
          <cell r="M69" t="str">
            <v>No</v>
          </cell>
          <cell r="O69" t="str">
            <v>09/Đã thanh toán 25/2023</v>
          </cell>
        </row>
        <row r="70">
          <cell r="D70">
            <v>49793</v>
          </cell>
          <cell r="E70">
            <v>17244016</v>
          </cell>
          <cell r="F70">
            <v>4225068</v>
          </cell>
          <cell r="G70">
            <v>45157.000347222223</v>
          </cell>
          <cell r="J70" t="str">
            <v>Do Thi Bich Lieu</v>
          </cell>
          <cell r="M70" t="str">
            <v>No</v>
          </cell>
          <cell r="O70" t="str">
            <v>09/Đã thanh toán 25/2023</v>
          </cell>
        </row>
        <row r="71">
          <cell r="D71">
            <v>49808</v>
          </cell>
          <cell r="E71">
            <v>17246248</v>
          </cell>
          <cell r="F71">
            <v>2367716</v>
          </cell>
          <cell r="G71">
            <v>45157.000347222223</v>
          </cell>
          <cell r="J71" t="str">
            <v>Do Thi Bich Lieu</v>
          </cell>
          <cell r="M71" t="str">
            <v>No</v>
          </cell>
          <cell r="O71" t="str">
            <v>09/Đã thanh toán 25/2023</v>
          </cell>
        </row>
        <row r="72">
          <cell r="D72">
            <v>49795</v>
          </cell>
          <cell r="E72">
            <v>28368897</v>
          </cell>
          <cell r="F72">
            <v>2022603</v>
          </cell>
          <cell r="G72">
            <v>45157.000347222223</v>
          </cell>
          <cell r="J72" t="str">
            <v>Do Thi Bich Lieu</v>
          </cell>
          <cell r="M72" t="str">
            <v>No</v>
          </cell>
          <cell r="O72" t="str">
            <v>09/Đã thanh toán 25/2023</v>
          </cell>
        </row>
        <row r="73">
          <cell r="D73">
            <v>49788</v>
          </cell>
          <cell r="E73">
            <v>16473314</v>
          </cell>
          <cell r="F73">
            <v>2186050</v>
          </cell>
          <cell r="G73">
            <v>45157.000347222223</v>
          </cell>
          <cell r="J73" t="str">
            <v>Do Thi Bich Lieu</v>
          </cell>
          <cell r="M73" t="str">
            <v>No</v>
          </cell>
          <cell r="O73" t="str">
            <v>09/Đã thanh toán 25/2023</v>
          </cell>
        </row>
        <row r="74">
          <cell r="D74">
            <v>49809</v>
          </cell>
          <cell r="E74">
            <v>15158370</v>
          </cell>
          <cell r="F74">
            <v>3058528</v>
          </cell>
          <cell r="G74">
            <v>45157.000347222223</v>
          </cell>
          <cell r="J74" t="str">
            <v>Do Thi Bich Lieu</v>
          </cell>
          <cell r="M74" t="str">
            <v>No</v>
          </cell>
          <cell r="O74" t="str">
            <v>09/Đã thanh toán 25/2023</v>
          </cell>
        </row>
        <row r="75">
          <cell r="D75">
            <v>49797</v>
          </cell>
          <cell r="E75">
            <v>11241031</v>
          </cell>
          <cell r="F75">
            <v>706979</v>
          </cell>
          <cell r="G75">
            <v>45157.000347222223</v>
          </cell>
          <cell r="J75" t="str">
            <v>Do Thi Bich Lieu</v>
          </cell>
          <cell r="M75" t="str">
            <v>No</v>
          </cell>
          <cell r="O75" t="str">
            <v>09/Đã thanh toán 25/2023</v>
          </cell>
        </row>
        <row r="76">
          <cell r="D76">
            <v>49807</v>
          </cell>
          <cell r="E76">
            <v>20407470</v>
          </cell>
          <cell r="F76">
            <v>1019509</v>
          </cell>
          <cell r="G76">
            <v>45157.000347222223</v>
          </cell>
          <cell r="J76" t="str">
            <v>Do Thi Bich Lieu</v>
          </cell>
          <cell r="M76" t="str">
            <v>No</v>
          </cell>
          <cell r="O76" t="str">
            <v>09/Đã thanh toán 25/2023</v>
          </cell>
        </row>
        <row r="77">
          <cell r="D77">
            <v>49806</v>
          </cell>
          <cell r="E77">
            <v>20407733</v>
          </cell>
          <cell r="F77">
            <v>2186050</v>
          </cell>
          <cell r="G77">
            <v>45157.000347222223</v>
          </cell>
          <cell r="J77" t="str">
            <v>Do Thi Bich Lieu</v>
          </cell>
          <cell r="M77" t="str">
            <v>No</v>
          </cell>
          <cell r="O77" t="str">
            <v>09/Đã thanh toán 25/2023</v>
          </cell>
        </row>
        <row r="78">
          <cell r="D78">
            <v>49785</v>
          </cell>
          <cell r="E78">
            <v>23243867</v>
          </cell>
          <cell r="F78">
            <v>2315628</v>
          </cell>
          <cell r="G78">
            <v>45157.000347222223</v>
          </cell>
          <cell r="J78" t="str">
            <v>Do Thi Bich Lieu</v>
          </cell>
          <cell r="M78" t="str">
            <v>No</v>
          </cell>
          <cell r="O78" t="str">
            <v>09/Đã thanh toán 25/2023</v>
          </cell>
        </row>
        <row r="79">
          <cell r="D79">
            <v>49815</v>
          </cell>
          <cell r="E79">
            <v>14143457</v>
          </cell>
          <cell r="F79">
            <v>1437211</v>
          </cell>
          <cell r="G79">
            <v>45157.000347222223</v>
          </cell>
          <cell r="J79" t="str">
            <v>Do Thi Bich Lieu</v>
          </cell>
          <cell r="M79" t="str">
            <v>No</v>
          </cell>
          <cell r="O79" t="str">
            <v>09/Đã thanh toán 25/2023</v>
          </cell>
        </row>
        <row r="80">
          <cell r="D80">
            <v>49810</v>
          </cell>
          <cell r="E80">
            <v>10287626</v>
          </cell>
          <cell r="F80">
            <v>541976</v>
          </cell>
          <cell r="G80">
            <v>45157.000347222223</v>
          </cell>
          <cell r="J80" t="str">
            <v>Do Thi Bich Lieu</v>
          </cell>
          <cell r="M80" t="str">
            <v>No</v>
          </cell>
          <cell r="O80" t="str">
            <v>09/Đã thanh toán 25/2023</v>
          </cell>
        </row>
        <row r="81">
          <cell r="D81">
            <v>49783</v>
          </cell>
          <cell r="E81">
            <v>25375969</v>
          </cell>
          <cell r="F81">
            <v>2457038</v>
          </cell>
          <cell r="G81">
            <v>45157.000347222223</v>
          </cell>
          <cell r="J81" t="str">
            <v>Do Thi Bich Lieu</v>
          </cell>
          <cell r="M81" t="str">
            <v>No</v>
          </cell>
          <cell r="O81" t="str">
            <v>09/Đã thanh toán 25/2023</v>
          </cell>
        </row>
        <row r="82">
          <cell r="D82">
            <v>49790</v>
          </cell>
          <cell r="E82">
            <v>17243665</v>
          </cell>
          <cell r="F82">
            <v>3892861</v>
          </cell>
          <cell r="G82">
            <v>45157.000347222223</v>
          </cell>
          <cell r="J82" t="str">
            <v>Do Thi Bich Lieu</v>
          </cell>
          <cell r="M82" t="str">
            <v>No</v>
          </cell>
          <cell r="O82" t="str">
            <v>09/Đã thanh toán 25/2023</v>
          </cell>
        </row>
        <row r="83">
          <cell r="D83">
            <v>49786</v>
          </cell>
          <cell r="E83">
            <v>15156727</v>
          </cell>
          <cell r="F83">
            <v>1348207</v>
          </cell>
          <cell r="G83">
            <v>45157.000347222223</v>
          </cell>
          <cell r="J83" t="str">
            <v>Do Thi Bich Lieu</v>
          </cell>
          <cell r="M83" t="str">
            <v>No</v>
          </cell>
          <cell r="O83" t="str">
            <v>09/Đã thanh toán 25/2023</v>
          </cell>
        </row>
        <row r="84">
          <cell r="D84">
            <v>49814</v>
          </cell>
          <cell r="E84">
            <v>13298698</v>
          </cell>
          <cell r="F84">
            <v>1058411</v>
          </cell>
          <cell r="G84">
            <v>45157.000347222223</v>
          </cell>
          <cell r="J84" t="str">
            <v>Do Thi Bich Lieu</v>
          </cell>
          <cell r="M84" t="str">
            <v>No</v>
          </cell>
          <cell r="O84" t="str">
            <v>09/Đã thanh toán 25/2023</v>
          </cell>
        </row>
        <row r="85">
          <cell r="D85">
            <v>51438</v>
          </cell>
          <cell r="E85">
            <v>28372345</v>
          </cell>
          <cell r="F85">
            <v>1199426</v>
          </cell>
          <cell r="G85">
            <v>45164.000347222223</v>
          </cell>
          <cell r="J85" t="str">
            <v>Do Thi Bich Lieu</v>
          </cell>
          <cell r="M85" t="str">
            <v>No</v>
          </cell>
          <cell r="O85" t="str">
            <v>10/Đã thanh toán 10/2023</v>
          </cell>
        </row>
        <row r="86">
          <cell r="D86">
            <v>51430</v>
          </cell>
          <cell r="E86">
            <v>18213711</v>
          </cell>
          <cell r="F86">
            <v>2571826</v>
          </cell>
          <cell r="G86">
            <v>45164.000347222223</v>
          </cell>
          <cell r="J86" t="str">
            <v>Do Thi Bich Lieu</v>
          </cell>
          <cell r="M86" t="str">
            <v>No</v>
          </cell>
          <cell r="O86" t="str">
            <v>10/Đã thanh toán 10/2023</v>
          </cell>
        </row>
        <row r="87">
          <cell r="D87">
            <v>51423</v>
          </cell>
          <cell r="E87">
            <v>24348272</v>
          </cell>
          <cell r="F87">
            <v>1348207</v>
          </cell>
          <cell r="G87">
            <v>45164.000347222223</v>
          </cell>
          <cell r="J87" t="str">
            <v>Do Thi Bich Lieu</v>
          </cell>
          <cell r="M87" t="str">
            <v>No</v>
          </cell>
          <cell r="O87" t="str">
            <v>10/Đã thanh toán 10/2023</v>
          </cell>
        </row>
        <row r="88">
          <cell r="D88">
            <v>51440</v>
          </cell>
          <cell r="E88">
            <v>90350855</v>
          </cell>
          <cell r="F88">
            <v>793055</v>
          </cell>
          <cell r="G88">
            <v>45164.000347222223</v>
          </cell>
          <cell r="J88" t="str">
            <v>Do Thi Bich Lieu</v>
          </cell>
          <cell r="M88" t="str">
            <v>No</v>
          </cell>
          <cell r="O88" t="str">
            <v>09/Đã thanh toán 25/2023</v>
          </cell>
        </row>
        <row r="89">
          <cell r="D89">
            <v>51442</v>
          </cell>
          <cell r="E89">
            <v>26437097</v>
          </cell>
          <cell r="F89">
            <v>2186050</v>
          </cell>
          <cell r="G89">
            <v>45164.000347222223</v>
          </cell>
          <cell r="J89" t="str">
            <v>Do Thi Bich Lieu</v>
          </cell>
          <cell r="M89" t="str">
            <v>No</v>
          </cell>
          <cell r="O89" t="str">
            <v>09/Đã thanh toán 25/2023</v>
          </cell>
        </row>
        <row r="90">
          <cell r="D90">
            <v>51437</v>
          </cell>
          <cell r="E90">
            <v>25379063</v>
          </cell>
          <cell r="F90">
            <v>2626023</v>
          </cell>
          <cell r="G90">
            <v>45164.000347222223</v>
          </cell>
          <cell r="J90" t="str">
            <v>Do Thi Bich Lieu</v>
          </cell>
          <cell r="M90" t="str">
            <v>No</v>
          </cell>
          <cell r="O90" t="str">
            <v>10/Đã thanh toán 10/2023</v>
          </cell>
        </row>
        <row r="91">
          <cell r="D91">
            <v>51432</v>
          </cell>
          <cell r="E91">
            <v>16476951</v>
          </cell>
          <cell r="F91">
            <v>2696414</v>
          </cell>
          <cell r="G91">
            <v>45164.000347222223</v>
          </cell>
          <cell r="J91" t="str">
            <v>Do Thi Bich Lieu</v>
          </cell>
          <cell r="M91" t="str">
            <v>No</v>
          </cell>
          <cell r="O91" t="str">
            <v>10/Đã thanh toán 10/2023</v>
          </cell>
        </row>
        <row r="92">
          <cell r="D92">
            <v>51431</v>
          </cell>
          <cell r="E92">
            <v>16477245</v>
          </cell>
          <cell r="F92">
            <v>5394866</v>
          </cell>
          <cell r="G92">
            <v>45164.000347222223</v>
          </cell>
          <cell r="J92" t="str">
            <v>Do Thi Bich Lieu</v>
          </cell>
          <cell r="M92" t="str">
            <v>No</v>
          </cell>
          <cell r="O92" t="str">
            <v>10/Đã thanh toán 10/2023</v>
          </cell>
        </row>
        <row r="93">
          <cell r="D93">
            <v>51436</v>
          </cell>
          <cell r="E93">
            <v>22384255</v>
          </cell>
          <cell r="F93">
            <v>3920033</v>
          </cell>
          <cell r="G93">
            <v>45164.000347222223</v>
          </cell>
          <cell r="J93" t="str">
            <v>Do Thi Bich Lieu</v>
          </cell>
          <cell r="M93" t="str">
            <v>No</v>
          </cell>
          <cell r="O93" t="str">
            <v>10/Đã thanh toán 10/2023</v>
          </cell>
        </row>
        <row r="94">
          <cell r="D94">
            <v>51433</v>
          </cell>
          <cell r="E94">
            <v>17247945</v>
          </cell>
          <cell r="F94">
            <v>741500</v>
          </cell>
          <cell r="G94">
            <v>45164.000347222223</v>
          </cell>
          <cell r="J94" t="str">
            <v>Do Thi Bich Lieu</v>
          </cell>
          <cell r="M94" t="str">
            <v>No</v>
          </cell>
          <cell r="O94" t="str">
            <v>10/Đã thanh toán 10/2023</v>
          </cell>
        </row>
        <row r="95">
          <cell r="D95">
            <v>51441</v>
          </cell>
          <cell r="E95">
            <v>26436814</v>
          </cell>
          <cell r="F95">
            <v>1348207</v>
          </cell>
          <cell r="G95">
            <v>45164.000347222223</v>
          </cell>
          <cell r="J95" t="str">
            <v>Do Thi Bich Lieu</v>
          </cell>
          <cell r="M95" t="str">
            <v>No</v>
          </cell>
          <cell r="O95" t="str">
            <v>09/Đã thanh toán 25/2023</v>
          </cell>
        </row>
        <row r="96">
          <cell r="D96">
            <v>51422</v>
          </cell>
          <cell r="E96">
            <v>21254261</v>
          </cell>
          <cell r="F96">
            <v>1348207</v>
          </cell>
          <cell r="G96">
            <v>45164.000347222223</v>
          </cell>
          <cell r="J96" t="str">
            <v>Do Thi Bich Lieu</v>
          </cell>
          <cell r="M96" t="str">
            <v>No</v>
          </cell>
          <cell r="O96" t="str">
            <v>10/Đã thanh toán 10/2023</v>
          </cell>
        </row>
        <row r="97">
          <cell r="D97">
            <v>51425</v>
          </cell>
          <cell r="E97">
            <v>50996415</v>
          </cell>
          <cell r="F97">
            <v>1199426</v>
          </cell>
          <cell r="G97">
            <v>45164.000347222223</v>
          </cell>
          <cell r="J97" t="str">
            <v>Do Thi Bich Lieu</v>
          </cell>
          <cell r="M97" t="str">
            <v>No</v>
          </cell>
          <cell r="O97" t="str">
            <v>10/Đã thanh toán 10/2023</v>
          </cell>
        </row>
        <row r="98">
          <cell r="D98">
            <v>51435</v>
          </cell>
          <cell r="E98">
            <v>20410217</v>
          </cell>
          <cell r="F98">
            <v>1199426</v>
          </cell>
          <cell r="G98">
            <v>45164.000347222223</v>
          </cell>
          <cell r="J98" t="str">
            <v>Do Thi Bich Lieu</v>
          </cell>
          <cell r="M98" t="str">
            <v>No</v>
          </cell>
          <cell r="O98" t="str">
            <v>10/Đã thanh toán 10/2023</v>
          </cell>
        </row>
        <row r="99">
          <cell r="D99">
            <v>51434</v>
          </cell>
          <cell r="E99">
            <v>17249476</v>
          </cell>
          <cell r="F99">
            <v>4946486</v>
          </cell>
          <cell r="G99">
            <v>45164.000347222223</v>
          </cell>
          <cell r="J99" t="str">
            <v>Do Thi Bich Lieu</v>
          </cell>
          <cell r="M99" t="str">
            <v>No</v>
          </cell>
          <cell r="O99" t="str">
            <v>10/Đã thanh toán 10/2023</v>
          </cell>
        </row>
        <row r="100">
          <cell r="D100">
            <v>51428</v>
          </cell>
          <cell r="E100">
            <v>11244144</v>
          </cell>
          <cell r="F100">
            <v>541976</v>
          </cell>
          <cell r="G100">
            <v>45164.000347222223</v>
          </cell>
          <cell r="J100" t="str">
            <v>Do Thi Bich Lieu</v>
          </cell>
          <cell r="M100" t="str">
            <v>No</v>
          </cell>
          <cell r="O100" t="str">
            <v>10/Đã thanh toán 10/2023</v>
          </cell>
        </row>
        <row r="101">
          <cell r="D101">
            <v>51443</v>
          </cell>
          <cell r="E101">
            <v>13003012</v>
          </cell>
          <cell r="F101">
            <v>4824754</v>
          </cell>
          <cell r="G101">
            <v>45164.000347222223</v>
          </cell>
          <cell r="J101" t="str">
            <v>Do Thi Bich Lieu</v>
          </cell>
          <cell r="M101" t="str">
            <v>No</v>
          </cell>
          <cell r="O101" t="str">
            <v>09/Đã thanh toán 25/2023</v>
          </cell>
        </row>
        <row r="102">
          <cell r="D102">
            <v>51424</v>
          </cell>
          <cell r="E102">
            <v>16476100</v>
          </cell>
          <cell r="F102">
            <v>5143651</v>
          </cell>
          <cell r="G102">
            <v>45164.000347222223</v>
          </cell>
          <cell r="J102" t="str">
            <v>Do Thi Bich Lieu</v>
          </cell>
          <cell r="M102" t="str">
            <v>No</v>
          </cell>
          <cell r="O102" t="str">
            <v>10/Đã thanh toán 10/2023</v>
          </cell>
        </row>
        <row r="103">
          <cell r="D103">
            <v>51426</v>
          </cell>
          <cell r="E103">
            <v>29195078</v>
          </cell>
          <cell r="F103">
            <v>1157814</v>
          </cell>
          <cell r="G103">
            <v>45164.000347222223</v>
          </cell>
          <cell r="J103" t="str">
            <v>Do Thi Bich Lieu</v>
          </cell>
          <cell r="M103" t="str">
            <v>No</v>
          </cell>
          <cell r="O103" t="str">
            <v>10/Đã thanh toán 10/2023</v>
          </cell>
        </row>
        <row r="104">
          <cell r="D104">
            <v>51427</v>
          </cell>
          <cell r="E104">
            <v>19435955</v>
          </cell>
          <cell r="F104">
            <v>1428802</v>
          </cell>
          <cell r="G104">
            <v>45164.000347222223</v>
          </cell>
          <cell r="J104" t="str">
            <v>Do Thi Bich Lieu</v>
          </cell>
          <cell r="M104" t="str">
            <v>No</v>
          </cell>
          <cell r="O104" t="str">
            <v>10/Đã thanh toán 10/2023</v>
          </cell>
        </row>
        <row r="105">
          <cell r="D105">
            <v>51421</v>
          </cell>
          <cell r="E105">
            <v>19434321</v>
          </cell>
          <cell r="F105">
            <v>1019509</v>
          </cell>
          <cell r="G105">
            <v>45164.000347222223</v>
          </cell>
          <cell r="J105" t="str">
            <v>Do Thi Bich Lieu</v>
          </cell>
          <cell r="M105" t="str">
            <v>No</v>
          </cell>
          <cell r="O105" t="str">
            <v>09/Đã thanh toán 25/2023</v>
          </cell>
        </row>
        <row r="106">
          <cell r="D106">
            <v>51439</v>
          </cell>
          <cell r="E106">
            <v>14145107</v>
          </cell>
          <cell r="F106">
            <v>3605040</v>
          </cell>
          <cell r="G106">
            <v>45164.000347222223</v>
          </cell>
          <cell r="J106" t="str">
            <v>Do Thi Bich Lieu</v>
          </cell>
          <cell r="M106" t="str">
            <v>No</v>
          </cell>
          <cell r="O106" t="str">
            <v>09/Đã thanh toán 25/2023</v>
          </cell>
        </row>
        <row r="107">
          <cell r="D107">
            <v>51429</v>
          </cell>
          <cell r="E107">
            <v>12202739</v>
          </cell>
          <cell r="F107">
            <v>9152492</v>
          </cell>
          <cell r="G107">
            <v>45164.000347222223</v>
          </cell>
          <cell r="J107" t="str">
            <v>Do Thi Bich Lieu</v>
          </cell>
          <cell r="M107" t="str">
            <v>No</v>
          </cell>
          <cell r="O107" t="str">
            <v>10/Đã thanh toán 10/2023</v>
          </cell>
        </row>
        <row r="108">
          <cell r="D108">
            <v>53196</v>
          </cell>
          <cell r="E108">
            <v>14151030</v>
          </cell>
          <cell r="F108">
            <v>337052</v>
          </cell>
          <cell r="G108">
            <v>45169.000347222223</v>
          </cell>
          <cell r="J108" t="str">
            <v>Do Thi Bich Lieu</v>
          </cell>
          <cell r="M108" t="str">
            <v>No</v>
          </cell>
          <cell r="O108" t="str">
            <v>10/Đã thanh toán 10/2023</v>
          </cell>
        </row>
        <row r="109">
          <cell r="D109">
            <v>53198</v>
          </cell>
          <cell r="E109">
            <v>26442203</v>
          </cell>
          <cell r="F109">
            <v>1348207</v>
          </cell>
          <cell r="G109">
            <v>45169.000347222223</v>
          </cell>
          <cell r="J109" t="str">
            <v>Do Thi Bich Lieu</v>
          </cell>
          <cell r="M109" t="str">
            <v>No</v>
          </cell>
          <cell r="O109" t="str">
            <v>10/Đã thanh toán 10/2023</v>
          </cell>
        </row>
        <row r="110">
          <cell r="D110">
            <v>53190</v>
          </cell>
          <cell r="E110">
            <v>14150354</v>
          </cell>
          <cell r="F110">
            <v>3706674</v>
          </cell>
          <cell r="G110">
            <v>45169.000347222223</v>
          </cell>
          <cell r="J110" t="str">
            <v>Do Thi Bich Lieu</v>
          </cell>
          <cell r="M110" t="str">
            <v>No</v>
          </cell>
          <cell r="O110" t="str">
            <v>10/Đã thanh toán 10/2023</v>
          </cell>
        </row>
        <row r="111">
          <cell r="D111">
            <v>53129</v>
          </cell>
          <cell r="E111">
            <v>16478944</v>
          </cell>
          <cell r="F111">
            <v>2681644</v>
          </cell>
          <cell r="G111">
            <v>45169.000347222223</v>
          </cell>
          <cell r="J111" t="str">
            <v>Do Thi Bich Lieu</v>
          </cell>
          <cell r="M111" t="str">
            <v>No</v>
          </cell>
          <cell r="O111" t="str">
            <v>10/Đã thanh toán 10/2023</v>
          </cell>
        </row>
        <row r="112">
          <cell r="D112">
            <v>53136</v>
          </cell>
          <cell r="E112">
            <v>14148439</v>
          </cell>
          <cell r="F112">
            <v>674104</v>
          </cell>
          <cell r="G112">
            <v>45169.000347222223</v>
          </cell>
          <cell r="J112" t="str">
            <v>Do Thi Bich Lieu</v>
          </cell>
          <cell r="M112" t="str">
            <v>No</v>
          </cell>
          <cell r="O112" t="str">
            <v>10/Đã thanh toán 10/2023</v>
          </cell>
        </row>
        <row r="113">
          <cell r="D113">
            <v>53139</v>
          </cell>
          <cell r="E113">
            <v>14148714</v>
          </cell>
          <cell r="F113">
            <v>6800172</v>
          </cell>
          <cell r="G113">
            <v>45169.000347222223</v>
          </cell>
          <cell r="J113" t="str">
            <v>Do Thi Bich Lieu</v>
          </cell>
          <cell r="M113" t="str">
            <v>No</v>
          </cell>
          <cell r="O113" t="str">
            <v>10/Đã thanh toán 10/2023</v>
          </cell>
        </row>
        <row r="114">
          <cell r="D114">
            <v>53125</v>
          </cell>
          <cell r="E114">
            <v>10291308</v>
          </cell>
          <cell r="F114">
            <v>5339682</v>
          </cell>
          <cell r="G114">
            <v>45169.000347222223</v>
          </cell>
          <cell r="J114" t="str">
            <v>Do Thi Bich Lieu</v>
          </cell>
          <cell r="M114" t="str">
            <v>No</v>
          </cell>
          <cell r="O114" t="str">
            <v>10/Đã thanh toán 10/2023</v>
          </cell>
        </row>
        <row r="115">
          <cell r="D115">
            <v>53127</v>
          </cell>
          <cell r="E115">
            <v>28373587</v>
          </cell>
          <cell r="F115">
            <v>5119459</v>
          </cell>
          <cell r="G115">
            <v>45169.000347222223</v>
          </cell>
          <cell r="J115" t="str">
            <v>Do Thi Bich Lieu</v>
          </cell>
          <cell r="M115" t="str">
            <v>No</v>
          </cell>
          <cell r="O115" t="str">
            <v>10/Đã thanh toán 10/2023</v>
          </cell>
        </row>
        <row r="116">
          <cell r="D116">
            <v>53132</v>
          </cell>
          <cell r="E116">
            <v>12205439</v>
          </cell>
          <cell r="F116">
            <v>2696414</v>
          </cell>
          <cell r="G116">
            <v>45169.000347222223</v>
          </cell>
          <cell r="J116" t="str">
            <v>Do Thi Bich Lieu</v>
          </cell>
          <cell r="M116" t="str">
            <v>No</v>
          </cell>
          <cell r="O116" t="str">
            <v>10/Đã thanh toán 10/2023</v>
          </cell>
        </row>
        <row r="117">
          <cell r="D117">
            <v>53128</v>
          </cell>
          <cell r="E117">
            <v>27373436</v>
          </cell>
          <cell r="F117">
            <v>3771252</v>
          </cell>
          <cell r="G117">
            <v>45169.000347222223</v>
          </cell>
          <cell r="J117" t="str">
            <v>Do Thi Bich Lieu</v>
          </cell>
          <cell r="M117" t="str">
            <v>No</v>
          </cell>
          <cell r="O117" t="str">
            <v>10/Đã thanh toán 10/2023</v>
          </cell>
        </row>
        <row r="118">
          <cell r="D118">
            <v>53126</v>
          </cell>
          <cell r="E118">
            <v>10291027</v>
          </cell>
          <cell r="F118">
            <v>4044622</v>
          </cell>
          <cell r="G118">
            <v>45169.000347222223</v>
          </cell>
          <cell r="J118" t="str">
            <v>Do Thi Bich Lieu</v>
          </cell>
          <cell r="M118" t="str">
            <v>No</v>
          </cell>
          <cell r="O118" t="str">
            <v>10/Đã thanh toán 10/2023</v>
          </cell>
        </row>
        <row r="119">
          <cell r="D119">
            <v>53133</v>
          </cell>
          <cell r="E119">
            <v>29196423</v>
          </cell>
          <cell r="F119">
            <v>1199426</v>
          </cell>
          <cell r="G119">
            <v>45169.000347222223</v>
          </cell>
          <cell r="J119" t="str">
            <v>Do Thi Bich Lieu</v>
          </cell>
          <cell r="M119" t="str">
            <v>No</v>
          </cell>
          <cell r="O119" t="str">
            <v>10/Đã thanh toán 10/2023</v>
          </cell>
        </row>
        <row r="120">
          <cell r="D120">
            <v>53197</v>
          </cell>
          <cell r="E120">
            <v>26442481</v>
          </cell>
          <cell r="F120">
            <v>969782</v>
          </cell>
          <cell r="G120">
            <v>45169.000347222223</v>
          </cell>
          <cell r="J120" t="str">
            <v>Do Thi Bich Lieu</v>
          </cell>
          <cell r="M120" t="str">
            <v>No</v>
          </cell>
          <cell r="O120" t="str">
            <v>10/Đã thanh toán 10/2023</v>
          </cell>
        </row>
        <row r="121">
          <cell r="D121">
            <v>53134</v>
          </cell>
          <cell r="E121">
            <v>13005411</v>
          </cell>
          <cell r="F121">
            <v>2485312</v>
          </cell>
          <cell r="G121">
            <v>45169.000347222223</v>
          </cell>
          <cell r="J121" t="str">
            <v>Do Thi Bich Lieu</v>
          </cell>
          <cell r="M121" t="str">
            <v>No</v>
          </cell>
          <cell r="O121" t="str">
            <v>09/Đã thanh toán 25/2023</v>
          </cell>
        </row>
        <row r="122">
          <cell r="D122">
            <v>53131</v>
          </cell>
          <cell r="E122">
            <v>12205714</v>
          </cell>
          <cell r="F122">
            <v>12994992</v>
          </cell>
          <cell r="G122">
            <v>45169.000347222223</v>
          </cell>
          <cell r="J122" t="str">
            <v>Do Thi Bich Lieu</v>
          </cell>
          <cell r="M122" t="str">
            <v>No</v>
          </cell>
          <cell r="O122" t="str">
            <v>10/Đã thanh toán 10/2023</v>
          </cell>
        </row>
        <row r="123">
          <cell r="D123">
            <v>53135</v>
          </cell>
          <cell r="E123">
            <v>26439822</v>
          </cell>
          <cell r="F123">
            <v>2398853</v>
          </cell>
          <cell r="G123">
            <v>45169.000347222223</v>
          </cell>
          <cell r="J123" t="str">
            <v>Do Thi Bich Lieu</v>
          </cell>
          <cell r="M123" t="str">
            <v>No</v>
          </cell>
          <cell r="O123" t="str">
            <v>10/Đã thanh toán 10/2023</v>
          </cell>
        </row>
        <row r="124">
          <cell r="D124">
            <v>54719</v>
          </cell>
          <cell r="E124">
            <v>29197682</v>
          </cell>
          <cell r="F124">
            <v>230342</v>
          </cell>
          <cell r="G124">
            <v>45178.000347222223</v>
          </cell>
          <cell r="J124" t="str">
            <v>Do Thi Bich Lieu</v>
          </cell>
          <cell r="M124" t="str">
            <v>No</v>
          </cell>
          <cell r="O124" t="str">
            <v>10/Đã thanh toán 10/2023</v>
          </cell>
        </row>
        <row r="125">
          <cell r="D125">
            <v>54713</v>
          </cell>
          <cell r="E125">
            <v>15163263</v>
          </cell>
          <cell r="F125">
            <v>4970678</v>
          </cell>
          <cell r="G125">
            <v>45178.000347222223</v>
          </cell>
          <cell r="J125" t="str">
            <v>Do Thi Bich Lieu</v>
          </cell>
          <cell r="M125" t="str">
            <v>No</v>
          </cell>
          <cell r="O125" t="str">
            <v>10/Đã thanh toán 10/2023</v>
          </cell>
        </row>
        <row r="126">
          <cell r="D126">
            <v>54716</v>
          </cell>
          <cell r="E126">
            <v>15162148</v>
          </cell>
          <cell r="F126">
            <v>1348207</v>
          </cell>
          <cell r="G126">
            <v>45178.000347222223</v>
          </cell>
          <cell r="J126" t="str">
            <v>Do Thi Bich Lieu</v>
          </cell>
          <cell r="M126" t="str">
            <v>No</v>
          </cell>
          <cell r="O126" t="str">
            <v>10/Đã thanh toán 10/2023</v>
          </cell>
        </row>
        <row r="127">
          <cell r="D127">
            <v>54714</v>
          </cell>
          <cell r="E127">
            <v>15162998</v>
          </cell>
          <cell r="F127">
            <v>1348207</v>
          </cell>
          <cell r="G127">
            <v>45178.000347222223</v>
          </cell>
          <cell r="J127" t="str">
            <v>Do Thi Bich Lieu</v>
          </cell>
          <cell r="M127" t="str">
            <v>No</v>
          </cell>
          <cell r="O127" t="str">
            <v>10/Đã thanh toán 10/2023</v>
          </cell>
        </row>
        <row r="128">
          <cell r="D128">
            <v>54718</v>
          </cell>
          <cell r="E128">
            <v>10294953</v>
          </cell>
          <cell r="F128">
            <v>460685</v>
          </cell>
          <cell r="G128">
            <v>45178.000347222223</v>
          </cell>
          <cell r="J128" t="str">
            <v>Do Thi Bich Lieu</v>
          </cell>
          <cell r="M128" t="str">
            <v>No</v>
          </cell>
          <cell r="O128" t="str">
            <v>10/Đã thanh toán 10/2023</v>
          </cell>
        </row>
        <row r="129">
          <cell r="D129">
            <v>54709</v>
          </cell>
          <cell r="E129">
            <v>20412752</v>
          </cell>
          <cell r="F129">
            <v>1291563</v>
          </cell>
          <cell r="G129">
            <v>45178.000347222223</v>
          </cell>
          <cell r="J129" t="str">
            <v>Do Thi Bich Lieu</v>
          </cell>
          <cell r="M129" t="str">
            <v>No</v>
          </cell>
          <cell r="O129" t="str">
            <v>10/Đã thanh toán 10/2023</v>
          </cell>
        </row>
        <row r="130">
          <cell r="D130">
            <v>54727</v>
          </cell>
          <cell r="E130">
            <v>21258559</v>
          </cell>
          <cell r="F130">
            <v>1586110</v>
          </cell>
          <cell r="G130">
            <v>45178.000347222223</v>
          </cell>
          <cell r="J130" t="str">
            <v>Do Thi Bich Lieu</v>
          </cell>
          <cell r="M130" t="str">
            <v>No</v>
          </cell>
          <cell r="O130" t="str">
            <v>10/Đã thanh toán 24/2023</v>
          </cell>
        </row>
        <row r="131">
          <cell r="D131">
            <v>54729</v>
          </cell>
          <cell r="E131">
            <v>16482905</v>
          </cell>
          <cell r="F131">
            <v>14399462</v>
          </cell>
          <cell r="G131">
            <v>45178.000347222223</v>
          </cell>
          <cell r="J131" t="str">
            <v>Do Thi Bich Lieu</v>
          </cell>
          <cell r="M131" t="str">
            <v>No</v>
          </cell>
          <cell r="O131" t="str">
            <v>10/Đã thanh toán 24/2023</v>
          </cell>
        </row>
        <row r="132">
          <cell r="D132">
            <v>54724</v>
          </cell>
          <cell r="E132">
            <v>24353886</v>
          </cell>
          <cell r="F132">
            <v>5357362</v>
          </cell>
          <cell r="G132">
            <v>45178.000347222223</v>
          </cell>
          <cell r="J132" t="str">
            <v>Do Thi Bich Lieu</v>
          </cell>
          <cell r="M132" t="str">
            <v>No</v>
          </cell>
          <cell r="O132" t="str">
            <v>10/Đã thanh toán 24/2023</v>
          </cell>
        </row>
        <row r="133">
          <cell r="D133">
            <v>54720</v>
          </cell>
          <cell r="E133">
            <v>19441230</v>
          </cell>
          <cell r="F133">
            <v>2571826</v>
          </cell>
          <cell r="G133">
            <v>45178.000347222223</v>
          </cell>
          <cell r="J133" t="str">
            <v>Do Thi Bich Lieu</v>
          </cell>
          <cell r="M133" t="str">
            <v>No</v>
          </cell>
          <cell r="O133" t="str">
            <v>10/Đã thanh toán 24/2023</v>
          </cell>
        </row>
        <row r="134">
          <cell r="D134">
            <v>54707</v>
          </cell>
          <cell r="E134">
            <v>10294398</v>
          </cell>
          <cell r="F134">
            <v>12488990</v>
          </cell>
          <cell r="G134">
            <v>45178.000347222223</v>
          </cell>
          <cell r="J134" t="str">
            <v>Do Thi Bich Lieu</v>
          </cell>
          <cell r="M134" t="str">
            <v>No</v>
          </cell>
          <cell r="O134" t="str">
            <v>10/Đã thanh toán 10/2023</v>
          </cell>
        </row>
        <row r="135">
          <cell r="D135">
            <v>54732</v>
          </cell>
          <cell r="E135">
            <v>10298329</v>
          </cell>
          <cell r="F135">
            <v>460685</v>
          </cell>
          <cell r="G135">
            <v>45178.000347222223</v>
          </cell>
          <cell r="J135" t="str">
            <v>Do Thi Bich Lieu</v>
          </cell>
          <cell r="M135" t="str">
            <v>No</v>
          </cell>
          <cell r="O135" t="str">
            <v>10/Đã thanh toán 24/2023</v>
          </cell>
        </row>
        <row r="136">
          <cell r="D136">
            <v>54723</v>
          </cell>
          <cell r="E136">
            <v>25383773</v>
          </cell>
          <cell r="F136">
            <v>1199426</v>
          </cell>
          <cell r="G136">
            <v>45178.000347222223</v>
          </cell>
          <cell r="J136" t="str">
            <v>Do Thi Bich Lieu</v>
          </cell>
          <cell r="M136" t="str">
            <v>No</v>
          </cell>
          <cell r="O136" t="str">
            <v>10/Đã thanh toán 24/2023</v>
          </cell>
        </row>
        <row r="137">
          <cell r="D137">
            <v>54715</v>
          </cell>
          <cell r="E137">
            <v>15162247</v>
          </cell>
          <cell r="F137">
            <v>4001594</v>
          </cell>
          <cell r="G137">
            <v>45178.000347222223</v>
          </cell>
          <cell r="J137" t="str">
            <v>Do Thi Bich Lieu</v>
          </cell>
          <cell r="M137" t="str">
            <v>No</v>
          </cell>
          <cell r="O137" t="str">
            <v>10/Đã thanh toán 10/2023</v>
          </cell>
        </row>
        <row r="138">
          <cell r="D138">
            <v>54728</v>
          </cell>
          <cell r="E138">
            <v>21257783</v>
          </cell>
          <cell r="F138">
            <v>1157814</v>
          </cell>
          <cell r="G138">
            <v>45178.000347222223</v>
          </cell>
          <cell r="J138" t="str">
            <v>Do Thi Bich Lieu</v>
          </cell>
          <cell r="M138" t="str">
            <v>No</v>
          </cell>
          <cell r="O138" t="str">
            <v>10/Đã thanh toán 24/2023</v>
          </cell>
        </row>
        <row r="139">
          <cell r="D139">
            <v>54726</v>
          </cell>
          <cell r="E139">
            <v>17254737</v>
          </cell>
          <cell r="F139">
            <v>2293088</v>
          </cell>
          <cell r="G139">
            <v>45178.000347222223</v>
          </cell>
          <cell r="J139" t="str">
            <v>Do Thi Bich Lieu</v>
          </cell>
          <cell r="M139" t="str">
            <v>No</v>
          </cell>
          <cell r="O139" t="str">
            <v>10/Đã thanh toán 24/2023</v>
          </cell>
        </row>
        <row r="140">
          <cell r="D140">
            <v>54725</v>
          </cell>
          <cell r="E140">
            <v>23249378</v>
          </cell>
          <cell r="F140">
            <v>2785536</v>
          </cell>
          <cell r="G140">
            <v>45178.000347222223</v>
          </cell>
          <cell r="J140" t="str">
            <v>Do Thi Bich Lieu</v>
          </cell>
          <cell r="M140" t="str">
            <v>No</v>
          </cell>
          <cell r="O140" t="str">
            <v>10/Đã thanh toán 24/2023</v>
          </cell>
        </row>
        <row r="141">
          <cell r="D141">
            <v>54721</v>
          </cell>
          <cell r="E141">
            <v>28377632</v>
          </cell>
          <cell r="F141">
            <v>3771252</v>
          </cell>
          <cell r="G141">
            <v>45178.000347222223</v>
          </cell>
          <cell r="J141" t="str">
            <v>Do Thi Bich Lieu</v>
          </cell>
          <cell r="M141" t="str">
            <v>No</v>
          </cell>
          <cell r="O141" t="str">
            <v>10/Đã thanh toán 24/2023</v>
          </cell>
        </row>
        <row r="142">
          <cell r="D142">
            <v>54708</v>
          </cell>
          <cell r="E142">
            <v>25381510</v>
          </cell>
          <cell r="F142">
            <v>7945819</v>
          </cell>
          <cell r="G142">
            <v>45178.000347222223</v>
          </cell>
          <cell r="J142" t="str">
            <v>Do Thi Bich Lieu</v>
          </cell>
          <cell r="M142" t="str">
            <v>No</v>
          </cell>
          <cell r="O142" t="str">
            <v>10/Đã thanh toán 10/2023</v>
          </cell>
        </row>
        <row r="143">
          <cell r="D143">
            <v>54712</v>
          </cell>
          <cell r="E143">
            <v>16480046</v>
          </cell>
          <cell r="F143">
            <v>2398853</v>
          </cell>
          <cell r="G143">
            <v>45178.000347222223</v>
          </cell>
          <cell r="J143" t="str">
            <v>Do Thi Bich Lieu</v>
          </cell>
          <cell r="M143" t="str">
            <v>No</v>
          </cell>
          <cell r="O143" t="str">
            <v>10/Đã thanh toán 10/2023</v>
          </cell>
        </row>
        <row r="144">
          <cell r="D144">
            <v>54697</v>
          </cell>
          <cell r="E144">
            <v>11246287</v>
          </cell>
          <cell r="F144">
            <v>706979</v>
          </cell>
          <cell r="G144">
            <v>45178.000347222223</v>
          </cell>
          <cell r="J144" t="str">
            <v>Do Thi Bich Lieu</v>
          </cell>
          <cell r="M144" t="str">
            <v>No</v>
          </cell>
          <cell r="O144" t="str">
            <v>10/Đã thanh toán 10/2023</v>
          </cell>
        </row>
        <row r="145">
          <cell r="D145">
            <v>54710</v>
          </cell>
          <cell r="E145">
            <v>17252704</v>
          </cell>
          <cell r="F145">
            <v>2977760</v>
          </cell>
          <cell r="G145">
            <v>45178.000347222223</v>
          </cell>
          <cell r="J145" t="str">
            <v>Do Thi Bich Lieu</v>
          </cell>
          <cell r="M145" t="str">
            <v>No</v>
          </cell>
          <cell r="O145" t="str">
            <v>10/Đã thanh toán 10/2023</v>
          </cell>
        </row>
        <row r="146">
          <cell r="D146">
            <v>54711</v>
          </cell>
          <cell r="E146">
            <v>17250907</v>
          </cell>
          <cell r="F146">
            <v>4970678</v>
          </cell>
          <cell r="G146">
            <v>45178.000347222223</v>
          </cell>
          <cell r="J146" t="str">
            <v>Do Thi Bich Lieu</v>
          </cell>
          <cell r="M146" t="str">
            <v>No</v>
          </cell>
          <cell r="O146" t="str">
            <v>10/Đã thanh toán 10/2023</v>
          </cell>
        </row>
        <row r="147">
          <cell r="D147">
            <v>54717</v>
          </cell>
          <cell r="E147">
            <v>10294673</v>
          </cell>
          <cell r="F147">
            <v>2696414</v>
          </cell>
          <cell r="G147">
            <v>45178.000347222223</v>
          </cell>
          <cell r="J147" t="str">
            <v>Do Thi Bich Lieu</v>
          </cell>
          <cell r="M147" t="str">
            <v>No</v>
          </cell>
          <cell r="O147" t="str">
            <v>10/Đã thanh toán 10/2023</v>
          </cell>
        </row>
        <row r="148">
          <cell r="D148">
            <v>54706</v>
          </cell>
          <cell r="E148">
            <v>11247300</v>
          </cell>
          <cell r="F148">
            <v>4797706</v>
          </cell>
          <cell r="G148">
            <v>45178.000347222223</v>
          </cell>
          <cell r="J148" t="str">
            <v>Do Thi Bich Lieu</v>
          </cell>
          <cell r="M148" t="str">
            <v>No</v>
          </cell>
          <cell r="O148" t="str">
            <v>10/Đã thanh toán 10/2023</v>
          </cell>
        </row>
        <row r="149">
          <cell r="D149">
            <v>54722</v>
          </cell>
          <cell r="E149">
            <v>27376838</v>
          </cell>
          <cell r="F149">
            <v>460685</v>
          </cell>
          <cell r="G149">
            <v>45178.000347222223</v>
          </cell>
          <cell r="J149" t="str">
            <v>Do Thi Bich Lieu</v>
          </cell>
          <cell r="M149" t="str">
            <v>No</v>
          </cell>
          <cell r="O149" t="str">
            <v>10/Đã thanh toán 24/2023</v>
          </cell>
        </row>
        <row r="150">
          <cell r="D150">
            <v>54733</v>
          </cell>
          <cell r="E150">
            <v>10298539</v>
          </cell>
          <cell r="F150">
            <v>10286374</v>
          </cell>
          <cell r="G150">
            <v>45178.000347222223</v>
          </cell>
          <cell r="J150" t="str">
            <v>Do Thi Bich Lieu</v>
          </cell>
          <cell r="M150" t="str">
            <v>No</v>
          </cell>
          <cell r="O150" t="str">
            <v>10/Đã thanh toán 24/2023</v>
          </cell>
        </row>
        <row r="151">
          <cell r="D151">
            <v>54700</v>
          </cell>
          <cell r="E151">
            <v>11247027</v>
          </cell>
          <cell r="F151">
            <v>1348207</v>
          </cell>
          <cell r="G151">
            <v>45178.000347222223</v>
          </cell>
          <cell r="J151" t="str">
            <v>Do Thi Bich Lieu</v>
          </cell>
          <cell r="M151" t="str">
            <v>No</v>
          </cell>
          <cell r="O151" t="str">
            <v>10/Đã thanh toán 10/2023</v>
          </cell>
        </row>
        <row r="152">
          <cell r="D152">
            <v>54699</v>
          </cell>
          <cell r="E152">
            <v>11246876</v>
          </cell>
          <cell r="F152">
            <v>1382054</v>
          </cell>
          <cell r="G152">
            <v>45178.000347222223</v>
          </cell>
          <cell r="J152" t="str">
            <v>Do Thi Bich Lieu</v>
          </cell>
          <cell r="M152" t="str">
            <v>No</v>
          </cell>
          <cell r="O152" t="str">
            <v>10/Đã thanh toán 10/2023</v>
          </cell>
        </row>
        <row r="153">
          <cell r="D153">
            <v>56225</v>
          </cell>
          <cell r="E153">
            <v>19443075</v>
          </cell>
          <cell r="F153">
            <v>1199426</v>
          </cell>
          <cell r="G153">
            <v>45185.000347222223</v>
          </cell>
          <cell r="J153" t="str">
            <v>Do Thi Bich Lieu</v>
          </cell>
          <cell r="M153" t="str">
            <v>No</v>
          </cell>
          <cell r="O153" t="str">
            <v>10/Đã thanh toán 24/2023</v>
          </cell>
        </row>
        <row r="154">
          <cell r="D154">
            <v>56235</v>
          </cell>
          <cell r="E154">
            <v>90357001</v>
          </cell>
          <cell r="F154">
            <v>1199426</v>
          </cell>
          <cell r="G154">
            <v>45185.000347222223</v>
          </cell>
          <cell r="J154" t="str">
            <v>Do Thi Bich Lieu</v>
          </cell>
          <cell r="M154" t="str">
            <v>No</v>
          </cell>
          <cell r="O154" t="str">
            <v>10/Đã thanh toán 10/2023</v>
          </cell>
        </row>
        <row r="155">
          <cell r="D155">
            <v>56238</v>
          </cell>
          <cell r="E155">
            <v>13013953</v>
          </cell>
          <cell r="F155">
            <v>460685</v>
          </cell>
          <cell r="G155">
            <v>45185.000347222223</v>
          </cell>
          <cell r="J155" t="str">
            <v>Do Thi Bich Lieu</v>
          </cell>
          <cell r="M155" t="str">
            <v>No</v>
          </cell>
          <cell r="O155" t="str">
            <v>10/Đã thanh toán 24/2023</v>
          </cell>
        </row>
        <row r="156">
          <cell r="D156">
            <v>56237</v>
          </cell>
          <cell r="E156">
            <v>14153902</v>
          </cell>
          <cell r="F156">
            <v>2795380</v>
          </cell>
          <cell r="G156">
            <v>45185.000347222223</v>
          </cell>
          <cell r="J156" t="str">
            <v>Do Thi Bich Lieu</v>
          </cell>
          <cell r="M156" t="str">
            <v>No</v>
          </cell>
          <cell r="O156" t="str">
            <v>10/Đã thanh toán 24/2023</v>
          </cell>
        </row>
        <row r="157">
          <cell r="D157">
            <v>56230</v>
          </cell>
          <cell r="E157">
            <v>25386169</v>
          </cell>
          <cell r="F157">
            <v>2571826</v>
          </cell>
          <cell r="G157">
            <v>45185.000347222223</v>
          </cell>
          <cell r="J157" t="str">
            <v>Do Thi Bich Lieu</v>
          </cell>
          <cell r="M157" t="str">
            <v>No</v>
          </cell>
          <cell r="O157" t="str">
            <v>10/Đã thanh toán 24/2023</v>
          </cell>
        </row>
        <row r="158">
          <cell r="D158">
            <v>56233</v>
          </cell>
          <cell r="E158">
            <v>16484595</v>
          </cell>
          <cell r="F158">
            <v>5226768</v>
          </cell>
          <cell r="G158">
            <v>45185.000347222223</v>
          </cell>
          <cell r="J158" t="str">
            <v>Do Thi Bich Lieu</v>
          </cell>
          <cell r="M158" t="str">
            <v>No</v>
          </cell>
          <cell r="O158" t="str">
            <v>10/Đã thanh toán 24/2023</v>
          </cell>
        </row>
        <row r="159">
          <cell r="D159">
            <v>56231</v>
          </cell>
          <cell r="E159">
            <v>24356194</v>
          </cell>
          <cell r="F159">
            <v>1413958</v>
          </cell>
          <cell r="G159">
            <v>45185.000347222223</v>
          </cell>
          <cell r="J159" t="str">
            <v>Do Thi Bich Lieu</v>
          </cell>
          <cell r="M159" t="str">
            <v>No</v>
          </cell>
          <cell r="O159" t="str">
            <v>10/Đã thanh toán 24/2023</v>
          </cell>
        </row>
        <row r="160">
          <cell r="D160">
            <v>56232</v>
          </cell>
          <cell r="E160">
            <v>17258276</v>
          </cell>
          <cell r="F160">
            <v>3555965</v>
          </cell>
          <cell r="G160">
            <v>45185.000347222223</v>
          </cell>
          <cell r="J160" t="str">
            <v>Do Thi Bich Lieu</v>
          </cell>
          <cell r="M160" t="str">
            <v>No</v>
          </cell>
          <cell r="O160" t="str">
            <v>10/Đã thanh toán 24/2023</v>
          </cell>
        </row>
        <row r="161">
          <cell r="D161">
            <v>56229</v>
          </cell>
          <cell r="E161">
            <v>27379391</v>
          </cell>
          <cell r="F161">
            <v>2571826</v>
          </cell>
          <cell r="G161">
            <v>45185.000347222223</v>
          </cell>
          <cell r="J161" t="str">
            <v>Do Thi Bich Lieu</v>
          </cell>
          <cell r="M161" t="str">
            <v>No</v>
          </cell>
          <cell r="O161" t="str">
            <v>10/Đã thanh toán 24/2023</v>
          </cell>
        </row>
        <row r="162">
          <cell r="D162">
            <v>56224</v>
          </cell>
          <cell r="E162">
            <v>18219239</v>
          </cell>
          <cell r="F162">
            <v>3771252</v>
          </cell>
          <cell r="G162">
            <v>45185.000347222223</v>
          </cell>
          <cell r="J162" t="str">
            <v>Do Thi Bich Lieu</v>
          </cell>
          <cell r="M162" t="str">
            <v>No</v>
          </cell>
          <cell r="O162" t="str">
            <v>10/Đã thanh toán 24/2023</v>
          </cell>
        </row>
        <row r="163">
          <cell r="D163">
            <v>56239</v>
          </cell>
          <cell r="E163">
            <v>14154902</v>
          </cell>
          <cell r="F163">
            <v>5997132</v>
          </cell>
          <cell r="G163">
            <v>45185.000347222223</v>
          </cell>
          <cell r="J163" t="str">
            <v>Do Thi Bich Lieu</v>
          </cell>
          <cell r="M163" t="str">
            <v>No</v>
          </cell>
          <cell r="O163" t="str">
            <v>10/Đã thanh toán 24/2023</v>
          </cell>
        </row>
        <row r="164">
          <cell r="D164">
            <v>56234</v>
          </cell>
          <cell r="E164">
            <v>22391608</v>
          </cell>
          <cell r="F164">
            <v>460685</v>
          </cell>
          <cell r="G164">
            <v>45185.000347222223</v>
          </cell>
          <cell r="J164" t="str">
            <v>Do Thi Bich Lieu</v>
          </cell>
          <cell r="M164" t="str">
            <v>No</v>
          </cell>
          <cell r="O164" t="str">
            <v>10/Đã thanh toán 24/2023</v>
          </cell>
        </row>
        <row r="165">
          <cell r="D165">
            <v>56236</v>
          </cell>
          <cell r="E165">
            <v>26445220</v>
          </cell>
          <cell r="F165">
            <v>4684166</v>
          </cell>
          <cell r="G165">
            <v>45185.000347222223</v>
          </cell>
          <cell r="J165" t="str">
            <v>Do Thi Bich Lieu</v>
          </cell>
          <cell r="M165" t="str">
            <v>No</v>
          </cell>
          <cell r="O165" t="str">
            <v>10/Đã thanh toán 10/2023</v>
          </cell>
        </row>
        <row r="166">
          <cell r="D166">
            <v>56228</v>
          </cell>
          <cell r="E166">
            <v>11253643</v>
          </cell>
          <cell r="F166">
            <v>3901738</v>
          </cell>
          <cell r="G166">
            <v>45185.000347222223</v>
          </cell>
          <cell r="J166" t="str">
            <v>Do Thi Bich Lieu</v>
          </cell>
          <cell r="M166" t="str">
            <v>No</v>
          </cell>
          <cell r="O166" t="str">
            <v>10/Đã thanh toán 24/2023</v>
          </cell>
        </row>
        <row r="167">
          <cell r="D167">
            <v>56226</v>
          </cell>
          <cell r="E167">
            <v>19443009</v>
          </cell>
          <cell r="F167">
            <v>184274</v>
          </cell>
          <cell r="G167">
            <v>45185.000347222223</v>
          </cell>
          <cell r="J167" t="str">
            <v>Do Thi Bich Lieu</v>
          </cell>
          <cell r="M167" t="str">
            <v>No</v>
          </cell>
          <cell r="O167" t="str">
            <v>10/Đã thanh toán 24/2023</v>
          </cell>
        </row>
        <row r="168">
          <cell r="D168">
            <v>56227</v>
          </cell>
          <cell r="E168">
            <v>12211848</v>
          </cell>
          <cell r="F168">
            <v>7583242</v>
          </cell>
          <cell r="G168">
            <v>45185.000347222223</v>
          </cell>
          <cell r="J168" t="str">
            <v>Do Thi Bich Lieu</v>
          </cell>
          <cell r="M168" t="str">
            <v>No</v>
          </cell>
          <cell r="O168" t="str">
            <v>10/Đã thanh toán 24/2023</v>
          </cell>
        </row>
        <row r="169">
          <cell r="D169">
            <v>57686</v>
          </cell>
          <cell r="E169">
            <v>28382615</v>
          </cell>
          <cell r="F169">
            <v>10286374</v>
          </cell>
          <cell r="G169">
            <v>45192.000347222223</v>
          </cell>
          <cell r="J169" t="str">
            <v>Do Thi Bich Lieu</v>
          </cell>
          <cell r="M169" t="str">
            <v>No</v>
          </cell>
          <cell r="O169" t="str">
            <v>Chúng tôi đang xử lý hóa đơn, vui lòng liên hệ Do Thi Bich Lieu</v>
          </cell>
        </row>
        <row r="170">
          <cell r="D170">
            <v>57678</v>
          </cell>
          <cell r="E170">
            <v>10302142</v>
          </cell>
          <cell r="F170">
            <v>3172219</v>
          </cell>
          <cell r="G170">
            <v>45192.000347222223</v>
          </cell>
          <cell r="J170" t="str">
            <v>Do Thi Bich Lieu</v>
          </cell>
          <cell r="M170" t="str">
            <v>No</v>
          </cell>
          <cell r="O170" t="str">
            <v>10/Đã thanh toán 24/2023</v>
          </cell>
        </row>
        <row r="171">
          <cell r="D171">
            <v>57682</v>
          </cell>
          <cell r="E171">
            <v>17260250</v>
          </cell>
          <cell r="F171">
            <v>5705588</v>
          </cell>
          <cell r="G171">
            <v>45192.000347222223</v>
          </cell>
          <cell r="J171" t="str">
            <v>Do Thi Bich Lieu</v>
          </cell>
          <cell r="M171" t="str">
            <v>No</v>
          </cell>
          <cell r="O171" t="str">
            <v>Chúng tôi đang xử lý hóa đơn, vui lòng liên hệ Do Thi Bich Lieu</v>
          </cell>
        </row>
        <row r="172">
          <cell r="D172">
            <v>57692</v>
          </cell>
          <cell r="E172">
            <v>10305878</v>
          </cell>
          <cell r="F172">
            <v>7886700</v>
          </cell>
          <cell r="G172">
            <v>45192.000347222223</v>
          </cell>
          <cell r="J172" t="str">
            <v>Do Thi Bich Lieu</v>
          </cell>
          <cell r="M172" t="str">
            <v>No</v>
          </cell>
          <cell r="O172" t="str">
            <v>Chúng tôi đang xử lý hóa đơn, vui lòng liên hệ Do Thi Bich Lieu</v>
          </cell>
        </row>
        <row r="173">
          <cell r="D173">
            <v>57694</v>
          </cell>
          <cell r="E173">
            <v>26447958</v>
          </cell>
          <cell r="F173">
            <v>1586110</v>
          </cell>
          <cell r="G173">
            <v>45192.000347222223</v>
          </cell>
          <cell r="J173" t="str">
            <v>Do Thi Bich Lieu</v>
          </cell>
          <cell r="M173" t="str">
            <v>No</v>
          </cell>
          <cell r="O173" t="str">
            <v>10/Đã thanh toán 24/2023</v>
          </cell>
        </row>
        <row r="174">
          <cell r="D174">
            <v>57688</v>
          </cell>
          <cell r="E174">
            <v>24358556</v>
          </cell>
          <cell r="F174">
            <v>1199426</v>
          </cell>
          <cell r="G174">
            <v>45192.000347222223</v>
          </cell>
          <cell r="J174" t="str">
            <v>Do Thi Bich Lieu</v>
          </cell>
          <cell r="M174" t="str">
            <v>No</v>
          </cell>
          <cell r="O174" t="str">
            <v>Chúng tôi đang xử lý hóa đơn, vui lòng liên hệ Do Thi Bich Lieu</v>
          </cell>
        </row>
        <row r="175">
          <cell r="D175">
            <v>57695</v>
          </cell>
          <cell r="E175">
            <v>14157569</v>
          </cell>
          <cell r="F175">
            <v>3690416</v>
          </cell>
          <cell r="G175">
            <v>45192.000347222223</v>
          </cell>
          <cell r="J175" t="str">
            <v>Do Thi Bich Lieu</v>
          </cell>
          <cell r="M175" t="str">
            <v>No</v>
          </cell>
          <cell r="O175" t="str">
            <v>10/Đã thanh toán 24/2023</v>
          </cell>
        </row>
        <row r="176">
          <cell r="D176">
            <v>57681</v>
          </cell>
          <cell r="E176">
            <v>15170334</v>
          </cell>
          <cell r="F176">
            <v>1586110</v>
          </cell>
          <cell r="G176">
            <v>45192.000347222223</v>
          </cell>
          <cell r="J176" t="str">
            <v>Do Thi Bich Lieu</v>
          </cell>
          <cell r="M176" t="str">
            <v>No</v>
          </cell>
          <cell r="O176" t="str">
            <v>10/Đã thanh toán 24/2023</v>
          </cell>
        </row>
        <row r="177">
          <cell r="D177">
            <v>57680</v>
          </cell>
          <cell r="E177">
            <v>50997861</v>
          </cell>
          <cell r="F177">
            <v>1199426</v>
          </cell>
          <cell r="G177">
            <v>45192.000347222223</v>
          </cell>
          <cell r="J177" t="str">
            <v>Do Thi Bich Lieu</v>
          </cell>
          <cell r="M177" t="str">
            <v>No</v>
          </cell>
          <cell r="O177" t="str">
            <v>10/Đã thanh toán 24/2023</v>
          </cell>
        </row>
        <row r="178">
          <cell r="D178">
            <v>57683</v>
          </cell>
          <cell r="E178">
            <v>25387590</v>
          </cell>
          <cell r="F178">
            <v>6729761</v>
          </cell>
          <cell r="G178">
            <v>45192.000347222223</v>
          </cell>
          <cell r="J178" t="str">
            <v>Do Thi Bich Lieu</v>
          </cell>
          <cell r="M178" t="str">
            <v>No</v>
          </cell>
          <cell r="O178" t="str">
            <v>Chúng tôi đang xử lý hóa đơn, vui lòng liên hệ Do Thi Bich Lieu</v>
          </cell>
        </row>
        <row r="179">
          <cell r="D179">
            <v>57684</v>
          </cell>
          <cell r="E179">
            <v>16487470</v>
          </cell>
          <cell r="F179">
            <v>2315628</v>
          </cell>
          <cell r="G179">
            <v>45192.000347222223</v>
          </cell>
          <cell r="J179" t="str">
            <v>Do Thi Bich Lieu</v>
          </cell>
          <cell r="M179" t="str">
            <v>No</v>
          </cell>
          <cell r="O179" t="str">
            <v>Chúng tôi đang xử lý hóa đơn, vui lòng liên hệ Do Thi Bich Lieu</v>
          </cell>
        </row>
        <row r="180">
          <cell r="D180">
            <v>57687</v>
          </cell>
          <cell r="E180">
            <v>25388611</v>
          </cell>
          <cell r="F180">
            <v>1199426</v>
          </cell>
          <cell r="G180">
            <v>45192.000347222223</v>
          </cell>
          <cell r="J180" t="str">
            <v>Do Thi Bich Lieu</v>
          </cell>
          <cell r="M180" t="str">
            <v>No</v>
          </cell>
          <cell r="O180" t="str">
            <v>Chúng tôi đang xử lý hóa đơn, vui lòng liên hệ Do Thi Bich Lieu</v>
          </cell>
        </row>
        <row r="181">
          <cell r="D181">
            <v>57685</v>
          </cell>
          <cell r="E181">
            <v>50998171</v>
          </cell>
          <cell r="F181">
            <v>1199426</v>
          </cell>
          <cell r="G181">
            <v>45192.000347222223</v>
          </cell>
          <cell r="J181" t="str">
            <v>Do Thi Bich Lieu</v>
          </cell>
          <cell r="M181" t="str">
            <v>No</v>
          </cell>
          <cell r="O181" t="str">
            <v>Chúng tôi đang xử lý hóa đơn, vui lòng liên hệ Do Thi Bich Lieu</v>
          </cell>
        </row>
        <row r="182">
          <cell r="D182">
            <v>57693</v>
          </cell>
          <cell r="E182">
            <v>13017096</v>
          </cell>
          <cell r="F182">
            <v>1778333</v>
          </cell>
          <cell r="G182">
            <v>45192.000347222223</v>
          </cell>
          <cell r="J182" t="str">
            <v>Do Thi Bich Lieu</v>
          </cell>
          <cell r="M182" t="str">
            <v>No</v>
          </cell>
          <cell r="O182" t="str">
            <v>10/Đã thanh toán 24/2023</v>
          </cell>
        </row>
        <row r="183">
          <cell r="D183">
            <v>57689</v>
          </cell>
          <cell r="E183">
            <v>17261362</v>
          </cell>
          <cell r="F183">
            <v>3771252</v>
          </cell>
          <cell r="G183">
            <v>45192.000347222223</v>
          </cell>
          <cell r="J183" t="str">
            <v>Do Thi Bich Lieu</v>
          </cell>
          <cell r="M183" t="str">
            <v>No</v>
          </cell>
          <cell r="O183" t="str">
            <v>Chúng tôi đang xử lý hóa đơn, vui lòng liên hệ Do Thi Bich Lieu</v>
          </cell>
        </row>
        <row r="184">
          <cell r="D184">
            <v>57690</v>
          </cell>
          <cell r="E184">
            <v>15171324</v>
          </cell>
          <cell r="F184">
            <v>1157814</v>
          </cell>
          <cell r="G184">
            <v>45192.000347222223</v>
          </cell>
          <cell r="J184" t="str">
            <v>Do Thi Bich Lieu</v>
          </cell>
          <cell r="M184" t="str">
            <v>No</v>
          </cell>
          <cell r="O184" t="str">
            <v>Chúng tôi đang xử lý hóa đơn, vui lòng liên hệ Do Thi Bich Lieu</v>
          </cell>
        </row>
        <row r="185">
          <cell r="D185">
            <v>59191</v>
          </cell>
          <cell r="E185">
            <v>21263837</v>
          </cell>
          <cell r="F185">
            <v>1586110</v>
          </cell>
          <cell r="G185">
            <v>45199.000347222223</v>
          </cell>
          <cell r="J185" t="str">
            <v>Do Thi Bich Lieu</v>
          </cell>
          <cell r="M185" t="str">
            <v>No</v>
          </cell>
          <cell r="O185" t="str">
            <v>Chúng tôi đang xử lý hóa đơn, vui lòng liên hệ Do Thi Bich Lieu</v>
          </cell>
        </row>
        <row r="186">
          <cell r="D186">
            <v>59187</v>
          </cell>
          <cell r="E186">
            <v>17263863</v>
          </cell>
          <cell r="F186">
            <v>460685</v>
          </cell>
          <cell r="G186">
            <v>45199.000347222223</v>
          </cell>
          <cell r="J186" t="str">
            <v>Do Thi Bich Lieu</v>
          </cell>
          <cell r="M186" t="str">
            <v>No</v>
          </cell>
          <cell r="O186" t="str">
            <v>Chúng tôi đang xử lý hóa đơn, vui lòng liên hệ Do Thi Bich Lieu</v>
          </cell>
        </row>
        <row r="187">
          <cell r="D187">
            <v>59188</v>
          </cell>
          <cell r="E187">
            <v>17264807</v>
          </cell>
          <cell r="F187">
            <v>4157935</v>
          </cell>
          <cell r="G187">
            <v>45199.000347222223</v>
          </cell>
          <cell r="J187" t="str">
            <v>Do Thi Bich Lieu</v>
          </cell>
          <cell r="M187" t="str">
            <v>No</v>
          </cell>
          <cell r="O187" t="str">
            <v>Chúng tôi đang xử lý hóa đơn, vui lòng liên hệ Do Thi Bich Lieu</v>
          </cell>
        </row>
        <row r="188">
          <cell r="D188">
            <v>59219</v>
          </cell>
          <cell r="E188">
            <v>13024770</v>
          </cell>
          <cell r="F188">
            <v>460685</v>
          </cell>
          <cell r="G188">
            <v>45199.000347222223</v>
          </cell>
          <cell r="J188" t="str">
            <v>Do Thi Bich Lieu</v>
          </cell>
          <cell r="M188" t="str">
            <v>No</v>
          </cell>
          <cell r="O188" t="str">
            <v>Chúng tôi đang xử lý hóa đơn, vui lòng liên hệ Do Thi Bich Lieu</v>
          </cell>
        </row>
        <row r="189">
          <cell r="D189">
            <v>59220</v>
          </cell>
          <cell r="E189">
            <v>14163450</v>
          </cell>
          <cell r="F189">
            <v>3706674</v>
          </cell>
          <cell r="G189">
            <v>45199.000347222223</v>
          </cell>
          <cell r="J189" t="str">
            <v>Do Thi Bich Lieu</v>
          </cell>
          <cell r="M189" t="str">
            <v>No</v>
          </cell>
          <cell r="O189" t="str">
            <v>Chúng tôi đang xử lý hóa đơn, vui lòng liên hệ Do Thi Bich Lieu</v>
          </cell>
        </row>
        <row r="190">
          <cell r="D190">
            <v>59186</v>
          </cell>
          <cell r="E190">
            <v>16491396</v>
          </cell>
          <cell r="F190">
            <v>4027342</v>
          </cell>
          <cell r="G190">
            <v>45199.000347222223</v>
          </cell>
          <cell r="J190" t="str">
            <v>Do Thi Bich Lieu</v>
          </cell>
          <cell r="M190" t="str">
            <v>No</v>
          </cell>
          <cell r="O190" t="str">
            <v>Chúng tôi đang xử lý hóa đơn, vui lòng liên hệ Do Thi Bich Lieu</v>
          </cell>
        </row>
        <row r="191">
          <cell r="D191">
            <v>59218</v>
          </cell>
          <cell r="E191">
            <v>10309499</v>
          </cell>
          <cell r="F191">
            <v>10286374</v>
          </cell>
          <cell r="G191">
            <v>45199.000347222223</v>
          </cell>
          <cell r="J191" t="str">
            <v>Do Thi Bich Lieu</v>
          </cell>
          <cell r="M191" t="str">
            <v>No</v>
          </cell>
          <cell r="O191" t="str">
            <v>Chúng tôi đang xử lý hóa đơn, vui lòng liên hệ Do Thi Bich Lieu</v>
          </cell>
        </row>
        <row r="192">
          <cell r="D192">
            <v>59180</v>
          </cell>
          <cell r="E192">
            <v>50998587</v>
          </cell>
          <cell r="F192">
            <v>1199426</v>
          </cell>
          <cell r="G192">
            <v>45199.000347222223</v>
          </cell>
          <cell r="J192" t="str">
            <v>Do Thi Bich Lieu</v>
          </cell>
          <cell r="M192" t="str">
            <v>No</v>
          </cell>
          <cell r="O192" t="str">
            <v>Chúng tôi đang xử lý hóa đơn, vui lòng liên hệ Do Thi Bich Lieu</v>
          </cell>
        </row>
        <row r="193">
          <cell r="D193">
            <v>59199</v>
          </cell>
          <cell r="E193">
            <v>14160759</v>
          </cell>
          <cell r="F193">
            <v>92137</v>
          </cell>
          <cell r="G193">
            <v>45199.000347222223</v>
          </cell>
          <cell r="J193" t="str">
            <v>Do Thi Bich Lieu</v>
          </cell>
          <cell r="M193" t="str">
            <v>No</v>
          </cell>
          <cell r="O193" t="str">
            <v>Chúng tôi đang xử lý hóa đơn, vui lòng liên hệ Do Thi Bich Lieu</v>
          </cell>
        </row>
        <row r="194">
          <cell r="D194">
            <v>59177</v>
          </cell>
          <cell r="E194">
            <v>17262692</v>
          </cell>
          <cell r="F194">
            <v>4714481</v>
          </cell>
          <cell r="G194">
            <v>45199.000347222223</v>
          </cell>
          <cell r="J194" t="str">
            <v>Do Thi Bich Lieu</v>
          </cell>
          <cell r="M194" t="str">
            <v>No</v>
          </cell>
          <cell r="O194" t="str">
            <v>Chúng tôi đang xử lý hóa đơn, vui lòng liên hệ Do Thi Bich Lieu</v>
          </cell>
        </row>
        <row r="195">
          <cell r="D195">
            <v>59192</v>
          </cell>
          <cell r="E195">
            <v>22396940</v>
          </cell>
          <cell r="F195">
            <v>1199426</v>
          </cell>
          <cell r="G195">
            <v>45199.000347222223</v>
          </cell>
          <cell r="J195" t="str">
            <v>Do Thi Bich Lieu</v>
          </cell>
          <cell r="M195" t="str">
            <v>No</v>
          </cell>
          <cell r="O195" t="str">
            <v>Chúng tôi đang xử lý hóa đơn, vui lòng liên hệ Do Thi Bich Lieu</v>
          </cell>
        </row>
        <row r="196">
          <cell r="D196">
            <v>59185</v>
          </cell>
          <cell r="E196">
            <v>11261015</v>
          </cell>
          <cell r="F196">
            <v>921370</v>
          </cell>
          <cell r="G196">
            <v>45199.000347222223</v>
          </cell>
          <cell r="J196" t="str">
            <v>Do Thi Bich Lieu</v>
          </cell>
          <cell r="M196" t="str">
            <v>No</v>
          </cell>
          <cell r="O196" t="str">
            <v>Chúng tôi đang xử lý hóa đơn, vui lòng liên hệ Do Thi Bich Lieu</v>
          </cell>
        </row>
        <row r="197">
          <cell r="D197">
            <v>59190</v>
          </cell>
          <cell r="E197">
            <v>20422839</v>
          </cell>
          <cell r="F197">
            <v>3771252</v>
          </cell>
          <cell r="G197">
            <v>45199.000347222223</v>
          </cell>
          <cell r="J197" t="str">
            <v>Do Thi Bich Lieu</v>
          </cell>
          <cell r="M197" t="str">
            <v>No</v>
          </cell>
          <cell r="O197" t="str">
            <v>Chúng tôi đang xử lý hóa đơn, vui lòng liên hệ Do Thi Bich Lieu</v>
          </cell>
        </row>
        <row r="198">
          <cell r="D198">
            <v>59175</v>
          </cell>
          <cell r="E198">
            <v>20421909</v>
          </cell>
          <cell r="F198">
            <v>1199426</v>
          </cell>
          <cell r="G198">
            <v>45199.000347222223</v>
          </cell>
          <cell r="J198" t="str">
            <v>Do Thi Bich Lieu</v>
          </cell>
          <cell r="M198" t="str">
            <v>No</v>
          </cell>
          <cell r="O198" t="str">
            <v>Chúng tôi đang xử lý hóa đơn, vui lòng liên hệ Do Thi Bich Lieu</v>
          </cell>
        </row>
        <row r="199">
          <cell r="D199">
            <v>59217</v>
          </cell>
          <cell r="E199">
            <v>10309289</v>
          </cell>
          <cell r="F199">
            <v>921370</v>
          </cell>
          <cell r="G199">
            <v>45199.000347222223</v>
          </cell>
          <cell r="J199" t="str">
            <v>Do Thi Bich Lieu</v>
          </cell>
          <cell r="M199" t="str">
            <v>No</v>
          </cell>
          <cell r="O199" t="str">
            <v>Chúng tôi đang xử lý hóa đơn, vui lòng liên hệ Do Thi Bich Lieu</v>
          </cell>
        </row>
        <row r="200">
          <cell r="D200">
            <v>59202</v>
          </cell>
          <cell r="E200">
            <v>26453310</v>
          </cell>
          <cell r="F200">
            <v>578907</v>
          </cell>
          <cell r="G200">
            <v>45199.000347222223</v>
          </cell>
          <cell r="J200" t="str">
            <v>Do Thi Bich Lieu</v>
          </cell>
          <cell r="M200" t="str">
            <v>No</v>
          </cell>
          <cell r="O200" t="str">
            <v>Chúng tôi đang xử lý hóa đơn, vui lòng liên hệ Do Thi Bich Lieu</v>
          </cell>
        </row>
        <row r="201">
          <cell r="D201">
            <v>59193</v>
          </cell>
          <cell r="E201">
            <v>25390897</v>
          </cell>
          <cell r="F201">
            <v>6557609</v>
          </cell>
          <cell r="G201">
            <v>45199.000347222223</v>
          </cell>
          <cell r="J201" t="str">
            <v>Do Thi Bich Lieu</v>
          </cell>
          <cell r="M201" t="str">
            <v>No</v>
          </cell>
          <cell r="O201" t="str">
            <v>Chúng tôi đang xử lý hóa đơn, vui lòng liên hệ Do Thi Bich Lieu</v>
          </cell>
        </row>
        <row r="202">
          <cell r="D202">
            <v>59182</v>
          </cell>
          <cell r="E202">
            <v>12217864</v>
          </cell>
          <cell r="F202">
            <v>706979</v>
          </cell>
          <cell r="G202">
            <v>45199.000347222223</v>
          </cell>
          <cell r="J202" t="str">
            <v>Do Thi Bich Lieu</v>
          </cell>
          <cell r="M202" t="str">
            <v>No</v>
          </cell>
          <cell r="O202" t="str">
            <v>Chúng tôi đang xử lý hóa đơn, vui lòng liên hệ Do Thi Bich Lieu</v>
          </cell>
        </row>
        <row r="203">
          <cell r="D203">
            <v>59201</v>
          </cell>
          <cell r="E203">
            <v>26453101</v>
          </cell>
          <cell r="F203">
            <v>230342</v>
          </cell>
          <cell r="G203">
            <v>45199.000347222223</v>
          </cell>
          <cell r="J203" t="str">
            <v>Do Thi Bich Lieu</v>
          </cell>
          <cell r="M203" t="str">
            <v>No</v>
          </cell>
          <cell r="O203" t="str">
            <v>Chúng tôi đang xử lý hóa đơn, vui lòng liên hệ Do Thi Bich Lieu</v>
          </cell>
        </row>
        <row r="204">
          <cell r="D204">
            <v>59184</v>
          </cell>
          <cell r="E204">
            <v>12217657</v>
          </cell>
          <cell r="F204">
            <v>460685</v>
          </cell>
          <cell r="G204">
            <v>45199.000347222223</v>
          </cell>
          <cell r="J204" t="str">
            <v>Do Thi Bich Lieu</v>
          </cell>
          <cell r="M204" t="str">
            <v>No</v>
          </cell>
          <cell r="O204" t="str">
            <v>Chúng tôi đang xử lý hóa đơn, vui lòng liên hệ Do Thi Bich Lieu</v>
          </cell>
        </row>
        <row r="205">
          <cell r="D205">
            <v>59197</v>
          </cell>
          <cell r="E205">
            <v>90361829</v>
          </cell>
          <cell r="F205">
            <v>1199426</v>
          </cell>
          <cell r="G205">
            <v>45199.000347222223</v>
          </cell>
          <cell r="J205" t="str">
            <v>Do Thi Bich Lieu</v>
          </cell>
          <cell r="M205" t="str">
            <v>No</v>
          </cell>
          <cell r="O205" t="str">
            <v>Chúng tôi đang xử lý hóa đơn, vui lòng liên hệ Do Thi Bich Lieu</v>
          </cell>
        </row>
        <row r="206">
          <cell r="D206">
            <v>59196</v>
          </cell>
          <cell r="E206">
            <v>26450687</v>
          </cell>
          <cell r="F206">
            <v>1586110</v>
          </cell>
          <cell r="G206">
            <v>45199.000347222223</v>
          </cell>
          <cell r="J206" t="str">
            <v>Do Thi Bich Lieu</v>
          </cell>
          <cell r="M206" t="str">
            <v>No</v>
          </cell>
          <cell r="O206" t="str">
            <v>Chúng tôi đang xử lý hóa đơn, vui lòng liên hệ Do Thi Bich Lieu</v>
          </cell>
        </row>
        <row r="207">
          <cell r="D207">
            <v>59174</v>
          </cell>
          <cell r="E207">
            <v>18225721</v>
          </cell>
          <cell r="F207">
            <v>2293088</v>
          </cell>
          <cell r="G207">
            <v>45199.000347222223</v>
          </cell>
          <cell r="J207" t="str">
            <v>Do Thi Bich Lieu</v>
          </cell>
          <cell r="M207" t="str">
            <v>No</v>
          </cell>
          <cell r="O207" t="str">
            <v>Chúng tôi đang xử lý hóa đơn, vui lòng liên hệ Do Thi Bich Lieu</v>
          </cell>
        </row>
        <row r="208">
          <cell r="D208">
            <v>59178</v>
          </cell>
          <cell r="E208">
            <v>25390042</v>
          </cell>
          <cell r="F208">
            <v>5143651</v>
          </cell>
          <cell r="G208">
            <v>45199.000347222223</v>
          </cell>
          <cell r="J208" t="str">
            <v>Do Thi Bich Lieu</v>
          </cell>
          <cell r="M208" t="str">
            <v>No</v>
          </cell>
          <cell r="O208" t="str">
            <v>Chúng tôi đang xử lý hóa đơn, vui lòng liên hệ Do Thi Bich Lieu</v>
          </cell>
        </row>
        <row r="209">
          <cell r="D209">
            <v>60815</v>
          </cell>
          <cell r="E209">
            <v>12220864</v>
          </cell>
          <cell r="F209">
            <v>8825047</v>
          </cell>
          <cell r="G209">
            <v>45206.000347222223</v>
          </cell>
          <cell r="J209" t="str">
            <v>Do Thi Bich Lieu</v>
          </cell>
          <cell r="M209" t="str">
            <v>No</v>
          </cell>
          <cell r="O209" t="str">
            <v>Chúng tôi đang xử lý hóa đơn, vui lòng liên hệ Do Thi Bich Lieu</v>
          </cell>
        </row>
        <row r="210">
          <cell r="D210">
            <v>60820</v>
          </cell>
          <cell r="E210">
            <v>25392322</v>
          </cell>
          <cell r="F210">
            <v>10887696</v>
          </cell>
          <cell r="G210">
            <v>45206.000347222223</v>
          </cell>
          <cell r="J210" t="str">
            <v>Do Thi Bich Lieu</v>
          </cell>
          <cell r="M210" t="str">
            <v>No</v>
          </cell>
          <cell r="O210" t="str">
            <v>Chúng tôi đang xử lý hóa đơn, vui lòng liên hệ Do Thi Bich Lieu</v>
          </cell>
        </row>
        <row r="211">
          <cell r="D211">
            <v>60817</v>
          </cell>
          <cell r="E211">
            <v>28387077</v>
          </cell>
          <cell r="F211">
            <v>1199426</v>
          </cell>
          <cell r="G211">
            <v>45206.000347222223</v>
          </cell>
          <cell r="J211" t="str">
            <v>Do Thi Bich Lieu</v>
          </cell>
          <cell r="M211" t="str">
            <v>No</v>
          </cell>
          <cell r="O211" t="str">
            <v>11/Đã thanh toán 24/2023</v>
          </cell>
        </row>
        <row r="212">
          <cell r="D212">
            <v>60824</v>
          </cell>
          <cell r="E212">
            <v>16494142</v>
          </cell>
          <cell r="F212">
            <v>1586110</v>
          </cell>
          <cell r="G212">
            <v>45206.000347222223</v>
          </cell>
          <cell r="J212" t="str">
            <v>Do Thi Bich Lieu</v>
          </cell>
          <cell r="M212" t="str">
            <v>No</v>
          </cell>
          <cell r="O212" t="str">
            <v>11/Đã thanh toán 24/2023</v>
          </cell>
        </row>
        <row r="213">
          <cell r="D213">
            <v>60821</v>
          </cell>
          <cell r="E213">
            <v>24362240</v>
          </cell>
          <cell r="F213">
            <v>1413958</v>
          </cell>
          <cell r="G213">
            <v>45206.000347222223</v>
          </cell>
          <cell r="H213">
            <v>45237.000347222223</v>
          </cell>
          <cell r="I213">
            <v>45257.000347222223</v>
          </cell>
          <cell r="J213" t="str">
            <v>Do Thi Bich Lieu</v>
          </cell>
          <cell r="M213" t="str">
            <v>No</v>
          </cell>
          <cell r="O213" t="str">
            <v>Lịch thanh toán: Monthly at 10 &amp; 24</v>
          </cell>
        </row>
        <row r="214">
          <cell r="D214">
            <v>60818</v>
          </cell>
          <cell r="E214">
            <v>27386566</v>
          </cell>
          <cell r="F214">
            <v>1199426</v>
          </cell>
          <cell r="G214">
            <v>45206.000347222223</v>
          </cell>
          <cell r="J214" t="str">
            <v>Do Thi Bich Lieu</v>
          </cell>
          <cell r="M214" t="str">
            <v>No</v>
          </cell>
          <cell r="O214" t="str">
            <v>11/Đã thanh toán 24/2023</v>
          </cell>
        </row>
        <row r="215">
          <cell r="D215">
            <v>60823</v>
          </cell>
          <cell r="E215">
            <v>20425319</v>
          </cell>
          <cell r="F215">
            <v>3056524</v>
          </cell>
          <cell r="G215">
            <v>45206.000347222223</v>
          </cell>
          <cell r="J215" t="str">
            <v>Do Thi Bich Lieu</v>
          </cell>
          <cell r="M215" t="str">
            <v>No</v>
          </cell>
          <cell r="O215" t="str">
            <v>Chúng tôi đang xử lý hóa đơn, vui lòng liên hệ Do Thi Bich Lieu</v>
          </cell>
        </row>
        <row r="216">
          <cell r="D216">
            <v>60814</v>
          </cell>
          <cell r="E216">
            <v>18228563</v>
          </cell>
          <cell r="F216">
            <v>2398853</v>
          </cell>
          <cell r="G216">
            <v>45206.000347222223</v>
          </cell>
          <cell r="J216" t="str">
            <v>Do Thi Bich Lieu</v>
          </cell>
          <cell r="M216" t="str">
            <v>No</v>
          </cell>
          <cell r="O216" t="str">
            <v>Chúng tôi đang xử lý hóa đơn, vui lòng liên hệ Do Thi Bich Lieu</v>
          </cell>
        </row>
        <row r="217">
          <cell r="D217">
            <v>60822</v>
          </cell>
          <cell r="E217">
            <v>22398827</v>
          </cell>
          <cell r="F217">
            <v>2571826</v>
          </cell>
          <cell r="G217">
            <v>45206.000347222223</v>
          </cell>
          <cell r="J217" t="str">
            <v>Do Thi Bich Lieu</v>
          </cell>
          <cell r="M217" t="str">
            <v>No</v>
          </cell>
          <cell r="O217" t="str">
            <v>Chúng tôi đang xử lý hóa đơn, vui lòng liên hệ Do Thi Bich Lieu</v>
          </cell>
        </row>
        <row r="218">
          <cell r="D218">
            <v>60819</v>
          </cell>
          <cell r="E218">
            <v>25393167</v>
          </cell>
          <cell r="F218">
            <v>541976</v>
          </cell>
          <cell r="G218">
            <v>45206.000347222223</v>
          </cell>
          <cell r="J218" t="str">
            <v>Do Thi Bich Lieu</v>
          </cell>
          <cell r="M218" t="str">
            <v>No</v>
          </cell>
          <cell r="O218" t="str">
            <v>Chúng tôi đang xử lý hóa đơn, vui lòng liên hệ Do Thi Bich Lieu</v>
          </cell>
        </row>
        <row r="219">
          <cell r="D219">
            <v>60826</v>
          </cell>
          <cell r="E219">
            <v>10313161</v>
          </cell>
          <cell r="F219">
            <v>4140256</v>
          </cell>
          <cell r="G219">
            <v>45206.000347222223</v>
          </cell>
          <cell r="J219" t="str">
            <v>Do Thi Bich Lieu</v>
          </cell>
          <cell r="M219" t="str">
            <v>No</v>
          </cell>
          <cell r="O219" t="str">
            <v>Chúng tôi đang xử lý hóa đơn, vui lòng liên hệ Do Thi Bich Lieu</v>
          </cell>
        </row>
        <row r="220">
          <cell r="D220">
            <v>60825</v>
          </cell>
          <cell r="E220">
            <v>29203991</v>
          </cell>
          <cell r="F220">
            <v>2785536</v>
          </cell>
          <cell r="G220">
            <v>45206.000347222223</v>
          </cell>
          <cell r="J220" t="str">
            <v>Do Thi Bich Lieu</v>
          </cell>
          <cell r="M220" t="str">
            <v>No</v>
          </cell>
          <cell r="O220" t="str">
            <v>Chúng tôi đang xử lý hóa đơn, vui lòng liên hệ Do Thi Bich Lieu</v>
          </cell>
        </row>
        <row r="221">
          <cell r="D221">
            <v>60816</v>
          </cell>
          <cell r="E221">
            <v>29203025</v>
          </cell>
          <cell r="F221">
            <v>1285913</v>
          </cell>
          <cell r="G221">
            <v>45206.000347222223</v>
          </cell>
          <cell r="J221" t="str">
            <v>Do Thi Bich Lieu</v>
          </cell>
          <cell r="M221" t="str">
            <v>No</v>
          </cell>
          <cell r="O221" t="str">
            <v>Chúng tôi đang xử lý hóa đơn, vui lòng liên hệ Do Thi Bich Lieu</v>
          </cell>
        </row>
        <row r="222">
          <cell r="D222">
            <v>62062</v>
          </cell>
          <cell r="E222">
            <v>16496939</v>
          </cell>
          <cell r="F222">
            <v>2398853</v>
          </cell>
          <cell r="G222">
            <v>45213.000347222223</v>
          </cell>
          <cell r="J222" t="str">
            <v>Do Thi Bich Lieu</v>
          </cell>
          <cell r="M222" t="str">
            <v>No</v>
          </cell>
          <cell r="O222" t="str">
            <v>11/Đã thanh toán 24/2023</v>
          </cell>
        </row>
        <row r="223">
          <cell r="D223">
            <v>62065</v>
          </cell>
          <cell r="E223">
            <v>13028055</v>
          </cell>
          <cell r="F223">
            <v>4849394</v>
          </cell>
          <cell r="G223">
            <v>45213.000347222223</v>
          </cell>
          <cell r="J223" t="str">
            <v>Do Thi Bich Lieu</v>
          </cell>
          <cell r="M223" t="str">
            <v>No</v>
          </cell>
          <cell r="O223" t="str">
            <v>Chúng tôi đang xử lý hóa đơn, vui lòng liên hệ Do Thi Bich Lieu</v>
          </cell>
        </row>
        <row r="224">
          <cell r="D224">
            <v>62056</v>
          </cell>
          <cell r="E224">
            <v>29204596</v>
          </cell>
          <cell r="F224">
            <v>2315628</v>
          </cell>
          <cell r="G224">
            <v>45213.000347222223</v>
          </cell>
          <cell r="J224" t="str">
            <v>Do Thi Bich Lieu</v>
          </cell>
          <cell r="M224" t="str">
            <v>No</v>
          </cell>
          <cell r="O224" t="str">
            <v>11/Đã thanh toán 24/2023</v>
          </cell>
        </row>
        <row r="225">
          <cell r="D225">
            <v>62052</v>
          </cell>
          <cell r="E225">
            <v>18233524</v>
          </cell>
          <cell r="F225">
            <v>1857098</v>
          </cell>
          <cell r="G225">
            <v>45213.000347222223</v>
          </cell>
          <cell r="J225" t="str">
            <v>Do Thi Bich Lieu</v>
          </cell>
          <cell r="M225" t="str">
            <v>No</v>
          </cell>
          <cell r="O225" t="str">
            <v>11/Đã thanh toán 24/2023</v>
          </cell>
        </row>
        <row r="226">
          <cell r="D226">
            <v>62059</v>
          </cell>
          <cell r="E226">
            <v>25395468</v>
          </cell>
          <cell r="F226">
            <v>4372099</v>
          </cell>
          <cell r="G226">
            <v>45213.000347222223</v>
          </cell>
          <cell r="J226" t="str">
            <v>Do Thi Bich Lieu</v>
          </cell>
          <cell r="M226" t="str">
            <v>No</v>
          </cell>
          <cell r="O226" t="str">
            <v>11/Đã thanh toán 24/2023</v>
          </cell>
        </row>
        <row r="227">
          <cell r="D227">
            <v>62044</v>
          </cell>
          <cell r="E227">
            <v>19454077</v>
          </cell>
          <cell r="F227">
            <v>1199426</v>
          </cell>
          <cell r="G227">
            <v>45213.000347222223</v>
          </cell>
          <cell r="J227" t="str">
            <v>Do Thi Bich Lieu</v>
          </cell>
          <cell r="M227" t="str">
            <v>No</v>
          </cell>
          <cell r="O227" t="str">
            <v>11/Đã thanh toán 24/2023</v>
          </cell>
        </row>
        <row r="228">
          <cell r="D228">
            <v>62048</v>
          </cell>
          <cell r="E228">
            <v>16495850</v>
          </cell>
          <cell r="F228">
            <v>2571826</v>
          </cell>
          <cell r="G228">
            <v>45213.000347222223</v>
          </cell>
          <cell r="J228" t="str">
            <v>Do Thi Bich Lieu</v>
          </cell>
          <cell r="M228" t="str">
            <v>No</v>
          </cell>
          <cell r="O228" t="str">
            <v>11/Đã thanh toán 24/2023</v>
          </cell>
        </row>
        <row r="229">
          <cell r="D229">
            <v>62058</v>
          </cell>
          <cell r="E229">
            <v>27388593</v>
          </cell>
          <cell r="F229">
            <v>1093025</v>
          </cell>
          <cell r="G229">
            <v>45213.000347222223</v>
          </cell>
          <cell r="J229" t="str">
            <v>Do Thi Bich Lieu</v>
          </cell>
          <cell r="M229" t="str">
            <v>No</v>
          </cell>
          <cell r="O229" t="str">
            <v>11/Đã thanh toán 24/2023</v>
          </cell>
        </row>
        <row r="230">
          <cell r="D230">
            <v>62057</v>
          </cell>
          <cell r="E230">
            <v>28389950</v>
          </cell>
          <cell r="F230">
            <v>4971586</v>
          </cell>
          <cell r="G230">
            <v>45213.000347222223</v>
          </cell>
          <cell r="J230" t="str">
            <v>Do Thi Bich Lieu</v>
          </cell>
          <cell r="M230" t="str">
            <v>No</v>
          </cell>
          <cell r="O230" t="str">
            <v>11/Đã thanh toán 24/2023</v>
          </cell>
        </row>
        <row r="231">
          <cell r="D231">
            <v>62060</v>
          </cell>
          <cell r="E231">
            <v>22402406</v>
          </cell>
          <cell r="F231">
            <v>4372099</v>
          </cell>
          <cell r="G231">
            <v>45213.000347222223</v>
          </cell>
          <cell r="J231" t="str">
            <v>Do Thi Bich Lieu</v>
          </cell>
          <cell r="M231" t="str">
            <v>No</v>
          </cell>
          <cell r="O231" t="str">
            <v>11/Đã thanh toán 24/2023</v>
          </cell>
        </row>
        <row r="232">
          <cell r="D232">
            <v>62051</v>
          </cell>
          <cell r="E232">
            <v>25394596</v>
          </cell>
          <cell r="F232">
            <v>1199426</v>
          </cell>
          <cell r="G232">
            <v>45213.000347222223</v>
          </cell>
          <cell r="J232" t="str">
            <v>Do Thi Bich Lieu</v>
          </cell>
          <cell r="M232" t="str">
            <v>No</v>
          </cell>
          <cell r="O232" t="str">
            <v>11/Đã thanh toán 24/2023</v>
          </cell>
        </row>
        <row r="233">
          <cell r="D233">
            <v>62053</v>
          </cell>
          <cell r="E233">
            <v>11266059</v>
          </cell>
          <cell r="F233">
            <v>1083953</v>
          </cell>
          <cell r="G233">
            <v>45213.000347222223</v>
          </cell>
          <cell r="J233" t="str">
            <v>Do Thi Bich Lieu</v>
          </cell>
          <cell r="M233" t="str">
            <v>No</v>
          </cell>
          <cell r="O233" t="str">
            <v>11/Đã thanh toán 24/2023</v>
          </cell>
        </row>
        <row r="234">
          <cell r="D234">
            <v>62050</v>
          </cell>
          <cell r="E234">
            <v>28388337</v>
          </cell>
          <cell r="F234">
            <v>1199426</v>
          </cell>
          <cell r="G234">
            <v>45213.000347222223</v>
          </cell>
          <cell r="J234" t="str">
            <v>Do Thi Bich Lieu</v>
          </cell>
          <cell r="M234" t="str">
            <v>No</v>
          </cell>
          <cell r="O234" t="str">
            <v>11/Đã thanh toán 24/2023</v>
          </cell>
        </row>
        <row r="235">
          <cell r="D235">
            <v>62042</v>
          </cell>
          <cell r="E235">
            <v>18232054</v>
          </cell>
          <cell r="F235">
            <v>2734419</v>
          </cell>
          <cell r="G235">
            <v>45213.000347222223</v>
          </cell>
          <cell r="J235" t="str">
            <v>Do Thi Bich Lieu</v>
          </cell>
          <cell r="M235" t="str">
            <v>No</v>
          </cell>
          <cell r="O235" t="str">
            <v>11/Đã thanh toán 24/2023</v>
          </cell>
        </row>
        <row r="236">
          <cell r="D236">
            <v>62047</v>
          </cell>
          <cell r="E236">
            <v>17268333</v>
          </cell>
          <cell r="F236">
            <v>5357362</v>
          </cell>
          <cell r="G236">
            <v>45213.000347222223</v>
          </cell>
          <cell r="J236" t="str">
            <v>Do Thi Bich Lieu</v>
          </cell>
          <cell r="M236" t="str">
            <v>No</v>
          </cell>
          <cell r="O236" t="str">
            <v>11/Đã thanh toán 24/2023</v>
          </cell>
        </row>
        <row r="237">
          <cell r="D237">
            <v>62043</v>
          </cell>
          <cell r="E237">
            <v>19453896</v>
          </cell>
          <cell r="F237">
            <v>4864914</v>
          </cell>
          <cell r="G237">
            <v>45213.000347222223</v>
          </cell>
          <cell r="J237" t="str">
            <v>Do Thi Bich Lieu</v>
          </cell>
          <cell r="M237" t="str">
            <v>No</v>
          </cell>
          <cell r="O237" t="str">
            <v>11/Đã thanh toán 24/2023</v>
          </cell>
        </row>
        <row r="238">
          <cell r="D238">
            <v>62064</v>
          </cell>
          <cell r="E238">
            <v>90366476</v>
          </cell>
          <cell r="F238">
            <v>3492925</v>
          </cell>
          <cell r="G238">
            <v>45213.000347222223</v>
          </cell>
          <cell r="J238" t="str">
            <v>Do Thi Bich Lieu</v>
          </cell>
          <cell r="M238" t="str">
            <v>No</v>
          </cell>
          <cell r="O238" t="str">
            <v>Chúng tôi đang xử lý hóa đơn, vui lòng liên hệ Do Thi Bich Lieu</v>
          </cell>
        </row>
        <row r="239">
          <cell r="D239">
            <v>62063</v>
          </cell>
          <cell r="E239">
            <v>15179326</v>
          </cell>
          <cell r="F239">
            <v>8742784</v>
          </cell>
          <cell r="G239">
            <v>45213.000347222223</v>
          </cell>
          <cell r="J239" t="str">
            <v>Do Thi Bich Lieu</v>
          </cell>
          <cell r="M239" t="str">
            <v>No</v>
          </cell>
          <cell r="O239" t="str">
            <v>11/Đã thanh toán 24/2023</v>
          </cell>
        </row>
        <row r="240">
          <cell r="D240">
            <v>62045</v>
          </cell>
          <cell r="E240">
            <v>27387844</v>
          </cell>
          <cell r="F240">
            <v>1586110</v>
          </cell>
          <cell r="G240">
            <v>45213.000347222223</v>
          </cell>
          <cell r="J240" t="str">
            <v>Do Thi Bich Lieu</v>
          </cell>
          <cell r="M240" t="str">
            <v>No</v>
          </cell>
          <cell r="O240" t="str">
            <v>11/Đã thanh toán 24/2023</v>
          </cell>
        </row>
        <row r="241">
          <cell r="D241">
            <v>62054</v>
          </cell>
          <cell r="E241">
            <v>12223890</v>
          </cell>
          <cell r="F241">
            <v>1586110</v>
          </cell>
          <cell r="G241">
            <v>45213.000347222223</v>
          </cell>
          <cell r="J241" t="str">
            <v>Do Thi Bich Lieu</v>
          </cell>
          <cell r="M241" t="str">
            <v>No</v>
          </cell>
          <cell r="O241" t="str">
            <v>11/Đã thanh toán 24/2023</v>
          </cell>
        </row>
        <row r="242">
          <cell r="D242">
            <v>62055</v>
          </cell>
          <cell r="E242">
            <v>50999476</v>
          </cell>
          <cell r="F242">
            <v>1199426</v>
          </cell>
          <cell r="G242">
            <v>45213.000347222223</v>
          </cell>
          <cell r="J242" t="str">
            <v>Do Thi Bich Lieu</v>
          </cell>
          <cell r="M242" t="str">
            <v>No</v>
          </cell>
          <cell r="O242" t="str">
            <v>11/Đã thanh toán 24/2023</v>
          </cell>
        </row>
        <row r="243">
          <cell r="D243">
            <v>62046</v>
          </cell>
          <cell r="E243">
            <v>24364446</v>
          </cell>
          <cell r="F243">
            <v>2571826</v>
          </cell>
          <cell r="G243">
            <v>45213.000347222223</v>
          </cell>
          <cell r="J243" t="str">
            <v>Do Thi Bich Lieu</v>
          </cell>
          <cell r="M243" t="str">
            <v>No</v>
          </cell>
          <cell r="O243" t="str">
            <v>11/Đã thanh toán 24/2023</v>
          </cell>
        </row>
        <row r="244">
          <cell r="D244">
            <v>62049</v>
          </cell>
          <cell r="E244">
            <v>15178297</v>
          </cell>
          <cell r="F244">
            <v>2669841</v>
          </cell>
          <cell r="G244">
            <v>45213.000347222223</v>
          </cell>
          <cell r="J244" t="str">
            <v>Do Thi Bich Lieu</v>
          </cell>
          <cell r="M244" t="str">
            <v>No</v>
          </cell>
          <cell r="O244" t="str">
            <v>11/Đã thanh toán 24/2023</v>
          </cell>
        </row>
        <row r="245">
          <cell r="D245">
            <v>62066</v>
          </cell>
          <cell r="E245">
            <v>26455999</v>
          </cell>
          <cell r="F245">
            <v>2785536</v>
          </cell>
          <cell r="G245">
            <v>45213.000347222223</v>
          </cell>
          <cell r="J245" t="str">
            <v>Do Thi Bich Lieu</v>
          </cell>
          <cell r="M245" t="str">
            <v>No</v>
          </cell>
          <cell r="O245" t="str">
            <v>Chúng tôi đang xử lý hóa đơn, vui lòng liên hệ Do Thi Bich Lieu</v>
          </cell>
        </row>
        <row r="246">
          <cell r="D246">
            <v>62061</v>
          </cell>
          <cell r="E246">
            <v>20427807</v>
          </cell>
          <cell r="F246">
            <v>1428802</v>
          </cell>
          <cell r="G246">
            <v>45213.000347222223</v>
          </cell>
          <cell r="J246" t="str">
            <v>Do Thi Bich Lieu</v>
          </cell>
          <cell r="M246" t="str">
            <v>No</v>
          </cell>
          <cell r="O246" t="str">
            <v>11/Đã thanh toán 24/2023</v>
          </cell>
        </row>
        <row r="247">
          <cell r="D247">
            <v>63610</v>
          </cell>
          <cell r="E247">
            <v>20430301</v>
          </cell>
          <cell r="F247">
            <v>1199426</v>
          </cell>
          <cell r="G247">
            <v>45220.000347222223</v>
          </cell>
          <cell r="H247">
            <v>45221.000347222223</v>
          </cell>
          <cell r="I247">
            <v>45255.000347222223</v>
          </cell>
          <cell r="J247" t="str">
            <v>Do Thi Bich Lieu</v>
          </cell>
          <cell r="M247" t="str">
            <v>No</v>
          </cell>
          <cell r="O247" t="str">
            <v>Lịch thanh toán: Monthly at 10 &amp; 24</v>
          </cell>
        </row>
        <row r="248">
          <cell r="D248">
            <v>63598</v>
          </cell>
          <cell r="E248">
            <v>10316803</v>
          </cell>
          <cell r="F248">
            <v>4913622</v>
          </cell>
          <cell r="G248">
            <v>45220.000347222223</v>
          </cell>
          <cell r="J248" t="str">
            <v>Do Thi Bich Lieu</v>
          </cell>
          <cell r="M248" t="str">
            <v>No</v>
          </cell>
          <cell r="O248" t="str">
            <v>11/Đã thanh toán 24/2023</v>
          </cell>
        </row>
        <row r="249">
          <cell r="D249">
            <v>63605</v>
          </cell>
          <cell r="E249">
            <v>29205973</v>
          </cell>
          <cell r="F249">
            <v>270988</v>
          </cell>
          <cell r="G249">
            <v>45220.000347222223</v>
          </cell>
          <cell r="J249" t="str">
            <v>Do Thi Bich Lieu</v>
          </cell>
          <cell r="M249" t="str">
            <v>No</v>
          </cell>
          <cell r="O249" t="str">
            <v>11/Đã thanh toán 24/2023</v>
          </cell>
        </row>
        <row r="250">
          <cell r="D250">
            <v>63607</v>
          </cell>
          <cell r="E250">
            <v>19458318</v>
          </cell>
          <cell r="F250">
            <v>1093025</v>
          </cell>
          <cell r="G250">
            <v>45220.000347222223</v>
          </cell>
          <cell r="J250" t="str">
            <v>Do Thi Bich Lieu</v>
          </cell>
          <cell r="M250" t="str">
            <v>No</v>
          </cell>
          <cell r="O250" t="str">
            <v>11/Đã thanh toán 24/2023</v>
          </cell>
        </row>
        <row r="251">
          <cell r="D251">
            <v>63612</v>
          </cell>
          <cell r="E251">
            <v>18237517</v>
          </cell>
          <cell r="F251">
            <v>706979</v>
          </cell>
          <cell r="G251">
            <v>45220.000347222223</v>
          </cell>
          <cell r="J251" t="str">
            <v>Do Thi Bich Lieu</v>
          </cell>
          <cell r="M251" t="str">
            <v>No</v>
          </cell>
          <cell r="O251" t="str">
            <v>11/Đã thanh toán 24/2023</v>
          </cell>
        </row>
        <row r="252">
          <cell r="D252">
            <v>63604</v>
          </cell>
          <cell r="E252">
            <v>11269137</v>
          </cell>
          <cell r="F252">
            <v>8035805</v>
          </cell>
          <cell r="G252">
            <v>45220.000347222223</v>
          </cell>
          <cell r="J252" t="str">
            <v>Do Thi Bich Lieu</v>
          </cell>
          <cell r="M252" t="str">
            <v>No</v>
          </cell>
          <cell r="O252" t="str">
            <v>11/Đã thanh toán 24/2023</v>
          </cell>
        </row>
        <row r="253">
          <cell r="D253">
            <v>63609</v>
          </cell>
          <cell r="E253">
            <v>22404820</v>
          </cell>
          <cell r="F253">
            <v>2186050</v>
          </cell>
          <cell r="G253">
            <v>45220.000347222223</v>
          </cell>
          <cell r="J253" t="str">
            <v>Do Thi Bich Lieu</v>
          </cell>
          <cell r="M253" t="str">
            <v>No</v>
          </cell>
          <cell r="O253" t="str">
            <v>11/Đã thanh toán 24/2023</v>
          </cell>
        </row>
        <row r="254">
          <cell r="D254">
            <v>63608</v>
          </cell>
          <cell r="E254">
            <v>27391393</v>
          </cell>
          <cell r="F254">
            <v>1199426</v>
          </cell>
          <cell r="G254">
            <v>45220.000347222223</v>
          </cell>
          <cell r="H254">
            <v>45221.000347222223</v>
          </cell>
          <cell r="I254">
            <v>45255.000347222223</v>
          </cell>
          <cell r="J254" t="str">
            <v>Do Thi Bich Lieu</v>
          </cell>
          <cell r="M254" t="str">
            <v>No</v>
          </cell>
          <cell r="O254" t="str">
            <v>Lịch thanh toán: Monthly at 10 &amp; 24</v>
          </cell>
        </row>
        <row r="255">
          <cell r="D255">
            <v>63600</v>
          </cell>
          <cell r="E255">
            <v>22402465</v>
          </cell>
          <cell r="F255">
            <v>2186050</v>
          </cell>
          <cell r="G255">
            <v>45220.000347222223</v>
          </cell>
          <cell r="J255" t="str">
            <v>Do Thi Bich Lieu</v>
          </cell>
          <cell r="M255" t="str">
            <v>No</v>
          </cell>
          <cell r="O255" t="str">
            <v>11/Đã thanh toán 24/2023</v>
          </cell>
        </row>
        <row r="256">
          <cell r="D256">
            <v>63613</v>
          </cell>
          <cell r="E256">
            <v>18238068</v>
          </cell>
          <cell r="F256">
            <v>5972092</v>
          </cell>
          <cell r="G256">
            <v>45220.000347222223</v>
          </cell>
          <cell r="J256" t="str">
            <v>Do Thi Bich Lieu</v>
          </cell>
          <cell r="M256" t="str">
            <v>No</v>
          </cell>
          <cell r="O256" t="str">
            <v>11/Đã thanh toán 24/2023</v>
          </cell>
        </row>
        <row r="257">
          <cell r="D257">
            <v>63616</v>
          </cell>
          <cell r="E257">
            <v>14166019</v>
          </cell>
          <cell r="F257">
            <v>5997132</v>
          </cell>
          <cell r="G257">
            <v>45220.000347222223</v>
          </cell>
          <cell r="J257" t="str">
            <v>Do Thi Bich Lieu</v>
          </cell>
          <cell r="M257" t="str">
            <v>No</v>
          </cell>
          <cell r="O257" t="str">
            <v>11/Đã thanh toán 24/2023</v>
          </cell>
        </row>
        <row r="258">
          <cell r="D258">
            <v>63617</v>
          </cell>
          <cell r="E258">
            <v>14165899</v>
          </cell>
          <cell r="F258">
            <v>396527</v>
          </cell>
          <cell r="G258">
            <v>45220.000347222223</v>
          </cell>
          <cell r="J258" t="str">
            <v>Do Thi Bich Lieu</v>
          </cell>
          <cell r="M258" t="str">
            <v>No</v>
          </cell>
          <cell r="O258" t="str">
            <v>11/Đã thanh toán 24/2023</v>
          </cell>
        </row>
        <row r="259">
          <cell r="D259">
            <v>63599</v>
          </cell>
          <cell r="E259">
            <v>16498558</v>
          </cell>
          <cell r="F259">
            <v>10672690</v>
          </cell>
          <cell r="G259">
            <v>45220.000347222223</v>
          </cell>
          <cell r="J259" t="str">
            <v>Do Thi Bich Lieu</v>
          </cell>
          <cell r="M259" t="str">
            <v>No</v>
          </cell>
          <cell r="O259" t="str">
            <v>11/Đã thanh toán 24/2023</v>
          </cell>
        </row>
        <row r="260">
          <cell r="D260">
            <v>63618</v>
          </cell>
          <cell r="E260">
            <v>14167000</v>
          </cell>
          <cell r="F260">
            <v>3470872</v>
          </cell>
          <cell r="G260">
            <v>45220.000347222223</v>
          </cell>
          <cell r="J260" t="str">
            <v>Do Thi Bich Lieu</v>
          </cell>
          <cell r="M260" t="str">
            <v>No</v>
          </cell>
          <cell r="O260" t="str">
            <v>11/Đã thanh toán 24/2023</v>
          </cell>
        </row>
        <row r="261">
          <cell r="D261">
            <v>63606</v>
          </cell>
          <cell r="E261">
            <v>12226853</v>
          </cell>
          <cell r="F261">
            <v>7583242</v>
          </cell>
          <cell r="G261">
            <v>45220.000347222223</v>
          </cell>
          <cell r="J261" t="str">
            <v>Do Thi Bich Lieu</v>
          </cell>
          <cell r="M261" t="str">
            <v>No</v>
          </cell>
          <cell r="O261" t="str">
            <v>11/Đã thanh toán 24/2023</v>
          </cell>
        </row>
        <row r="262">
          <cell r="D262">
            <v>63619</v>
          </cell>
          <cell r="E262">
            <v>13031308</v>
          </cell>
          <cell r="F262">
            <v>270988</v>
          </cell>
          <cell r="G262">
            <v>45220.000347222223</v>
          </cell>
          <cell r="J262" t="str">
            <v>Do Thi Bich Lieu</v>
          </cell>
          <cell r="M262" t="str">
            <v>No</v>
          </cell>
          <cell r="O262" t="str">
            <v>11/Đã thanh toán 24/2023</v>
          </cell>
        </row>
        <row r="263">
          <cell r="D263">
            <v>63611</v>
          </cell>
          <cell r="E263">
            <v>17272416</v>
          </cell>
          <cell r="F263">
            <v>6770952</v>
          </cell>
          <cell r="G263">
            <v>45220.000347222223</v>
          </cell>
          <cell r="H263">
            <v>45221.000347222223</v>
          </cell>
          <cell r="I263">
            <v>45255.000347222223</v>
          </cell>
          <cell r="J263" t="str">
            <v>Do Thi Bich Lieu</v>
          </cell>
          <cell r="M263" t="str">
            <v>No</v>
          </cell>
          <cell r="O263" t="str">
            <v>Lịch thanh toán: Monthly at 10 &amp; 24</v>
          </cell>
        </row>
        <row r="264">
          <cell r="D264">
            <v>65110</v>
          </cell>
          <cell r="E264">
            <v>10323989</v>
          </cell>
          <cell r="F264">
            <v>12784284</v>
          </cell>
          <cell r="G264">
            <v>45227.000347222223</v>
          </cell>
          <cell r="H264">
            <v>45229.000347222223</v>
          </cell>
          <cell r="I264">
            <v>45261.000347222223</v>
          </cell>
          <cell r="J264" t="str">
            <v>Do Thi Bich Lieu</v>
          </cell>
          <cell r="M264" t="str">
            <v>No</v>
          </cell>
          <cell r="O264" t="str">
            <v>Lịch thanh toán: Monthly at 10 &amp; 24</v>
          </cell>
        </row>
        <row r="265">
          <cell r="D265">
            <v>65097</v>
          </cell>
          <cell r="E265">
            <v>18239532</v>
          </cell>
          <cell r="F265">
            <v>6870155</v>
          </cell>
          <cell r="G265">
            <v>45227.000347222223</v>
          </cell>
          <cell r="H265">
            <v>45229.000347222223</v>
          </cell>
          <cell r="I265">
            <v>45258.000347222223</v>
          </cell>
          <cell r="J265" t="str">
            <v>Do Thi Bich Lieu</v>
          </cell>
          <cell r="M265" t="str">
            <v>No</v>
          </cell>
          <cell r="O265" t="str">
            <v>Lịch thanh toán: Monthly at 10 &amp; 24</v>
          </cell>
        </row>
        <row r="266">
          <cell r="D266">
            <v>65093</v>
          </cell>
          <cell r="E266">
            <v>10320387</v>
          </cell>
          <cell r="F266">
            <v>7886700</v>
          </cell>
          <cell r="G266">
            <v>45227.000347222223</v>
          </cell>
          <cell r="H266">
            <v>45229.000347222223</v>
          </cell>
          <cell r="I266">
            <v>45255.000347222223</v>
          </cell>
          <cell r="J266" t="str">
            <v>Do Thi Bich Lieu</v>
          </cell>
          <cell r="M266" t="str">
            <v>No</v>
          </cell>
          <cell r="O266" t="str">
            <v>Lịch thanh toán: Monthly at 10 &amp; 24</v>
          </cell>
        </row>
        <row r="267">
          <cell r="D267">
            <v>65095</v>
          </cell>
          <cell r="E267">
            <v>17274387</v>
          </cell>
          <cell r="F267">
            <v>6770952</v>
          </cell>
          <cell r="G267">
            <v>45227.000347222223</v>
          </cell>
          <cell r="H267">
            <v>45229.000347222223</v>
          </cell>
          <cell r="I267">
            <v>45259.000347222223</v>
          </cell>
          <cell r="J267" t="str">
            <v>Do Thi Bich Lieu</v>
          </cell>
          <cell r="M267" t="str">
            <v>No</v>
          </cell>
          <cell r="O267" t="str">
            <v>Lịch thanh toán: Monthly at 10 &amp; 24</v>
          </cell>
        </row>
        <row r="268">
          <cell r="D268">
            <v>65104</v>
          </cell>
          <cell r="E268">
            <v>14170168</v>
          </cell>
          <cell r="F268">
            <v>1093025</v>
          </cell>
          <cell r="G268">
            <v>45227.000347222223</v>
          </cell>
          <cell r="J268" t="str">
            <v>Do Thi Bich Lieu</v>
          </cell>
          <cell r="M268" t="str">
            <v>No</v>
          </cell>
          <cell r="O268" t="str">
            <v>11/Đã thanh toán 24/2023</v>
          </cell>
        </row>
        <row r="269">
          <cell r="D269">
            <v>65099</v>
          </cell>
          <cell r="E269">
            <v>27393811</v>
          </cell>
          <cell r="F269">
            <v>1246423</v>
          </cell>
          <cell r="G269">
            <v>45227.000347222223</v>
          </cell>
          <cell r="H269">
            <v>45229.000347222223</v>
          </cell>
          <cell r="I269">
            <v>45263.000347222223</v>
          </cell>
          <cell r="J269" t="str">
            <v>Do Thi Bich Lieu</v>
          </cell>
          <cell r="M269" t="str">
            <v>No</v>
          </cell>
          <cell r="O269" t="str">
            <v>Lịch thanh toán: Monthly at 10 &amp; 24</v>
          </cell>
        </row>
        <row r="270">
          <cell r="D270">
            <v>65092</v>
          </cell>
          <cell r="E270">
            <v>10319885</v>
          </cell>
          <cell r="F270">
            <v>2186050</v>
          </cell>
          <cell r="G270">
            <v>45227.000347222223</v>
          </cell>
          <cell r="H270">
            <v>45229.000347222223</v>
          </cell>
          <cell r="I270">
            <v>45255.000347222223</v>
          </cell>
          <cell r="J270" t="str">
            <v>Do Thi Bich Lieu</v>
          </cell>
          <cell r="M270" t="str">
            <v>No</v>
          </cell>
          <cell r="O270" t="str">
            <v>Lịch thanh toán: Monthly at 10 &amp; 24</v>
          </cell>
        </row>
        <row r="271">
          <cell r="D271">
            <v>65105</v>
          </cell>
          <cell r="E271">
            <v>90369641</v>
          </cell>
          <cell r="F271">
            <v>2918732</v>
          </cell>
          <cell r="G271">
            <v>45227.000347222223</v>
          </cell>
          <cell r="J271" t="str">
            <v>Do Thi Bich Lieu</v>
          </cell>
          <cell r="M271" t="str">
            <v>No</v>
          </cell>
          <cell r="O271" t="str">
            <v>11/Đã thanh toán 24/2023</v>
          </cell>
        </row>
        <row r="272">
          <cell r="D272">
            <v>65100</v>
          </cell>
          <cell r="E272">
            <v>22407232</v>
          </cell>
          <cell r="F272">
            <v>2571826</v>
          </cell>
          <cell r="G272">
            <v>45227.000347222223</v>
          </cell>
          <cell r="H272">
            <v>45229.000347222223</v>
          </cell>
          <cell r="I272">
            <v>45264.000347222223</v>
          </cell>
          <cell r="J272" t="str">
            <v>Do Thi Bich Lieu</v>
          </cell>
          <cell r="M272" t="str">
            <v>No</v>
          </cell>
          <cell r="O272" t="str">
            <v>Lịch thanh toán: Monthly at 10 &amp; 24</v>
          </cell>
        </row>
        <row r="273">
          <cell r="D273">
            <v>65094</v>
          </cell>
          <cell r="E273">
            <v>17274846</v>
          </cell>
          <cell r="F273">
            <v>2785536</v>
          </cell>
          <cell r="G273">
            <v>45227.000347222223</v>
          </cell>
          <cell r="H273">
            <v>45229.000347222223</v>
          </cell>
          <cell r="I273">
            <v>45259.000347222223</v>
          </cell>
          <cell r="J273" t="str">
            <v>Do Thi Bich Lieu</v>
          </cell>
          <cell r="M273" t="str">
            <v>No</v>
          </cell>
          <cell r="O273" t="str">
            <v>Lịch thanh toán: Monthly at 10 &amp; 24</v>
          </cell>
        </row>
        <row r="274">
          <cell r="D274">
            <v>65098</v>
          </cell>
          <cell r="E274">
            <v>12230020</v>
          </cell>
          <cell r="F274">
            <v>11411993</v>
          </cell>
          <cell r="G274">
            <v>45227.000347222223</v>
          </cell>
          <cell r="H274">
            <v>45227.000347222223</v>
          </cell>
          <cell r="I274">
            <v>45260.000347222223</v>
          </cell>
          <cell r="J274" t="str">
            <v>Do Thi Bich Lieu</v>
          </cell>
          <cell r="M274" t="str">
            <v>No</v>
          </cell>
          <cell r="O274" t="str">
            <v>Lịch thanh toán: Monthly at 10 &amp; 24</v>
          </cell>
        </row>
        <row r="275">
          <cell r="D275">
            <v>65106</v>
          </cell>
          <cell r="E275">
            <v>13034621</v>
          </cell>
          <cell r="F275">
            <v>2128086</v>
          </cell>
          <cell r="G275">
            <v>45227.000347222223</v>
          </cell>
          <cell r="J275" t="str">
            <v>Do Thi Bich Lieu</v>
          </cell>
          <cell r="M275" t="str">
            <v>No</v>
          </cell>
          <cell r="O275" t="str">
            <v>11/Đã thanh toán 24/2023</v>
          </cell>
        </row>
        <row r="276">
          <cell r="D276">
            <v>65102</v>
          </cell>
          <cell r="E276">
            <v>14168610</v>
          </cell>
          <cell r="F276">
            <v>4701785</v>
          </cell>
          <cell r="G276">
            <v>45227.000347222223</v>
          </cell>
          <cell r="J276" t="str">
            <v>Do Thi Bich Lieu</v>
          </cell>
          <cell r="M276" t="str">
            <v>No</v>
          </cell>
          <cell r="O276" t="str">
            <v>11/Đã thanh toán 24/2023</v>
          </cell>
        </row>
        <row r="277">
          <cell r="D277">
            <v>65249</v>
          </cell>
          <cell r="E277">
            <v>26465888</v>
          </cell>
          <cell r="F277">
            <v>1586110</v>
          </cell>
          <cell r="G277">
            <v>45230.000347222223</v>
          </cell>
          <cell r="H277">
            <v>45231.000347222223</v>
          </cell>
          <cell r="I277">
            <v>45262.000347222223</v>
          </cell>
          <cell r="J277" t="str">
            <v>Do Thi Bich Lieu</v>
          </cell>
          <cell r="M277" t="str">
            <v>No</v>
          </cell>
          <cell r="O277" t="str">
            <v>Lịch thanh toán: Monthly at 10 &amp; 24</v>
          </cell>
        </row>
        <row r="278">
          <cell r="D278">
            <v>65247</v>
          </cell>
          <cell r="E278">
            <v>14173118</v>
          </cell>
          <cell r="F278">
            <v>3041809</v>
          </cell>
          <cell r="G278">
            <v>45230.000347222223</v>
          </cell>
          <cell r="H278">
            <v>45231.000347222223</v>
          </cell>
          <cell r="I278">
            <v>45260.000347222223</v>
          </cell>
          <cell r="J278" t="str">
            <v>Do Thi Bich Lieu</v>
          </cell>
          <cell r="M278" t="str">
            <v>No</v>
          </cell>
          <cell r="O278" t="str">
            <v>Lịch thanh toán: Monthly at 10 &amp; 24</v>
          </cell>
        </row>
        <row r="279">
          <cell r="D279">
            <v>65250</v>
          </cell>
          <cell r="E279">
            <v>14173897</v>
          </cell>
          <cell r="F279">
            <v>3994807</v>
          </cell>
          <cell r="G279">
            <v>45230.000347222223</v>
          </cell>
          <cell r="H279">
            <v>45231.000347222223</v>
          </cell>
          <cell r="I279">
            <v>45264.000347222223</v>
          </cell>
          <cell r="J279" t="str">
            <v>Do Thi Bich Lieu</v>
          </cell>
          <cell r="M279" t="str">
            <v>No</v>
          </cell>
          <cell r="O279" t="str">
            <v>Lịch thanh toán: Monthly at 10 &amp; 24</v>
          </cell>
        </row>
        <row r="280">
          <cell r="D280">
            <v>65245</v>
          </cell>
          <cell r="E280">
            <v>14171178</v>
          </cell>
          <cell r="F280">
            <v>5068694</v>
          </cell>
          <cell r="G280">
            <v>45230.000347222223</v>
          </cell>
          <cell r="H280">
            <v>45231.000347222223</v>
          </cell>
          <cell r="I280">
            <v>45257.000347222223</v>
          </cell>
          <cell r="J280" t="str">
            <v>Do Thi Bich Lieu</v>
          </cell>
          <cell r="M280" t="str">
            <v>No</v>
          </cell>
          <cell r="O280" t="str">
            <v>Lịch thanh toán: Monthly at 10 &amp; 24</v>
          </cell>
        </row>
        <row r="281">
          <cell r="D281">
            <v>65242</v>
          </cell>
          <cell r="E281">
            <v>15186550</v>
          </cell>
          <cell r="F281">
            <v>2571826</v>
          </cell>
          <cell r="G281">
            <v>45230.000347222223</v>
          </cell>
          <cell r="H281">
            <v>45231.000347222223</v>
          </cell>
          <cell r="I281">
            <v>45265.000347222223</v>
          </cell>
          <cell r="J281" t="str">
            <v>Do Thi Bich Lieu</v>
          </cell>
          <cell r="M281" t="str">
            <v>No</v>
          </cell>
          <cell r="O281" t="str">
            <v>Lịch thanh toán: Monthly at 10 &amp; 24</v>
          </cell>
        </row>
        <row r="282">
          <cell r="D282">
            <v>65246</v>
          </cell>
          <cell r="E282">
            <v>13036732</v>
          </cell>
          <cell r="F282">
            <v>4584902</v>
          </cell>
          <cell r="G282">
            <v>45230.000347222223</v>
          </cell>
          <cell r="H282">
            <v>45231.000347222223</v>
          </cell>
          <cell r="I282">
            <v>45258.000347222223</v>
          </cell>
          <cell r="J282" t="str">
            <v>Do Thi Bich Lieu</v>
          </cell>
          <cell r="M282" t="str">
            <v>No</v>
          </cell>
          <cell r="O282" t="str">
            <v>Lịch thanh toán: Monthly at 10 &amp; 24</v>
          </cell>
        </row>
        <row r="283">
          <cell r="D283">
            <v>65238</v>
          </cell>
          <cell r="E283">
            <v>18242217</v>
          </cell>
          <cell r="F283">
            <v>3056524</v>
          </cell>
          <cell r="G283">
            <v>45230.000347222223</v>
          </cell>
          <cell r="H283">
            <v>45231.000347222223</v>
          </cell>
          <cell r="I283">
            <v>45264.000347222223</v>
          </cell>
          <cell r="J283" t="str">
            <v>Do Thi Bich Lieu</v>
          </cell>
          <cell r="M283" t="str">
            <v>No</v>
          </cell>
          <cell r="O283" t="str">
            <v>Lịch thanh toán: Monthly at 10 &amp; 24</v>
          </cell>
        </row>
        <row r="284">
          <cell r="D284">
            <v>65243</v>
          </cell>
          <cell r="E284">
            <v>17277149</v>
          </cell>
          <cell r="F284">
            <v>2315628</v>
          </cell>
          <cell r="G284">
            <v>45230.000347222223</v>
          </cell>
          <cell r="H284">
            <v>45231.000347222223</v>
          </cell>
          <cell r="I284">
            <v>45266.000347222223</v>
          </cell>
          <cell r="J284" t="str">
            <v>Do Thi Bich Lieu</v>
          </cell>
          <cell r="M284" t="str">
            <v>No</v>
          </cell>
          <cell r="O284" t="str">
            <v>Lịch thanh toán: Monthly at 10 &amp; 24</v>
          </cell>
        </row>
        <row r="285">
          <cell r="D285">
            <v>65239</v>
          </cell>
          <cell r="E285">
            <v>25401495</v>
          </cell>
          <cell r="F285">
            <v>5143651</v>
          </cell>
          <cell r="G285">
            <v>45230.000347222223</v>
          </cell>
          <cell r="H285">
            <v>45232.000347222223</v>
          </cell>
          <cell r="I285">
            <v>45266.000347222223</v>
          </cell>
          <cell r="J285" t="str">
            <v>Do Thi Bich Lieu</v>
          </cell>
          <cell r="M285" t="str">
            <v>No</v>
          </cell>
          <cell r="O285" t="str">
            <v>Lịch thanh toán: Monthly at 10 &amp; 24</v>
          </cell>
        </row>
        <row r="286">
          <cell r="D286">
            <v>65241</v>
          </cell>
          <cell r="E286">
            <v>16504369</v>
          </cell>
          <cell r="F286">
            <v>4157935</v>
          </cell>
          <cell r="G286">
            <v>45230.000347222223</v>
          </cell>
          <cell r="H286">
            <v>45233.000347222223</v>
          </cell>
          <cell r="I286">
            <v>45268.000347222223</v>
          </cell>
          <cell r="J286" t="str">
            <v>Do Thi Bich Lieu</v>
          </cell>
          <cell r="M286" t="str">
            <v>No</v>
          </cell>
          <cell r="O286" t="str">
            <v>Lịch thanh toán: Monthly at 10 &amp; 24</v>
          </cell>
        </row>
        <row r="287">
          <cell r="D287">
            <v>65240</v>
          </cell>
          <cell r="E287">
            <v>24371250</v>
          </cell>
          <cell r="F287">
            <v>2734419</v>
          </cell>
          <cell r="G287">
            <v>45230.000347222223</v>
          </cell>
          <cell r="H287">
            <v>45233.000347222223</v>
          </cell>
          <cell r="I287">
            <v>45268.000347222223</v>
          </cell>
          <cell r="J287" t="str">
            <v>Do Thi Bich Lieu</v>
          </cell>
          <cell r="M287" t="str">
            <v>No</v>
          </cell>
          <cell r="O287" t="str">
            <v>Lịch thanh toán: Monthly at 10 &amp; 24</v>
          </cell>
        </row>
        <row r="288">
          <cell r="D288">
            <v>65244</v>
          </cell>
          <cell r="E288">
            <v>11275520</v>
          </cell>
          <cell r="F288">
            <v>5357362</v>
          </cell>
          <cell r="G288">
            <v>45230.000347222223</v>
          </cell>
          <cell r="H288">
            <v>45231.000347222223</v>
          </cell>
          <cell r="I288">
            <v>45265.000347222223</v>
          </cell>
          <cell r="J288" t="str">
            <v>Do Thi Bich Lieu</v>
          </cell>
          <cell r="M288" t="str">
            <v>No</v>
          </cell>
          <cell r="O288" t="str">
            <v>Lịch thanh toán: Monthly at 10 &amp; 24</v>
          </cell>
        </row>
        <row r="289">
          <cell r="D289">
            <v>65237</v>
          </cell>
          <cell r="E289">
            <v>19462227</v>
          </cell>
          <cell r="F289">
            <v>3463306</v>
          </cell>
          <cell r="G289">
            <v>45230.000347222223</v>
          </cell>
          <cell r="H289">
            <v>45232.000347222223</v>
          </cell>
          <cell r="I289">
            <v>45264.000347222223</v>
          </cell>
          <cell r="J289" t="str">
            <v>Do Thi Bich Lieu</v>
          </cell>
          <cell r="M289" t="str">
            <v>No</v>
          </cell>
          <cell r="O289" t="str">
            <v>Lịch thanh toán: Monthly at 10 &amp; 24</v>
          </cell>
        </row>
        <row r="290">
          <cell r="D290">
            <v>66558</v>
          </cell>
          <cell r="E290">
            <v>15187593</v>
          </cell>
          <cell r="F290">
            <v>541976</v>
          </cell>
          <cell r="G290">
            <v>45234.000347222223</v>
          </cell>
          <cell r="H290">
            <v>45235.000347222223</v>
          </cell>
          <cell r="I290">
            <v>45268.000347222223</v>
          </cell>
          <cell r="J290" t="str">
            <v>Do Thi Bich Lieu</v>
          </cell>
          <cell r="M290" t="str">
            <v>No</v>
          </cell>
          <cell r="O290" t="str">
            <v>Lịch thanh toán: Monthly at 10 &amp; 24</v>
          </cell>
        </row>
        <row r="291">
          <cell r="D291">
            <v>66560</v>
          </cell>
          <cell r="E291">
            <v>20435372</v>
          </cell>
          <cell r="F291">
            <v>1199426</v>
          </cell>
          <cell r="G291">
            <v>45234.000347222223</v>
          </cell>
          <cell r="H291">
            <v>45235.000347222223</v>
          </cell>
          <cell r="I291">
            <v>45269.000347222223</v>
          </cell>
          <cell r="J291" t="str">
            <v>Do Thi Bich Lieu</v>
          </cell>
          <cell r="M291" t="str">
            <v>No</v>
          </cell>
          <cell r="O291" t="str">
            <v>Lịch thanh toán: Monthly at 10 &amp; 24</v>
          </cell>
        </row>
        <row r="292">
          <cell r="D292">
            <v>66561</v>
          </cell>
          <cell r="E292">
            <v>22408487</v>
          </cell>
          <cell r="F292">
            <v>6343078</v>
          </cell>
          <cell r="G292">
            <v>45234.000347222223</v>
          </cell>
          <cell r="H292">
            <v>45235.000347222223</v>
          </cell>
          <cell r="I292">
            <v>45269.000347222223</v>
          </cell>
          <cell r="J292" t="str">
            <v>Do Thi Bich Lieu</v>
          </cell>
          <cell r="M292" t="str">
            <v>No</v>
          </cell>
          <cell r="O292" t="str">
            <v>Lịch thanh toán: Monthly at 10 &amp; 24</v>
          </cell>
        </row>
        <row r="293">
          <cell r="D293">
            <v>66564</v>
          </cell>
          <cell r="E293">
            <v>27396069</v>
          </cell>
          <cell r="F293">
            <v>2785536</v>
          </cell>
          <cell r="G293">
            <v>45234.000347222223</v>
          </cell>
          <cell r="H293">
            <v>45235.000347222223</v>
          </cell>
          <cell r="I293">
            <v>45269.000347222223</v>
          </cell>
          <cell r="J293" t="str">
            <v>Do Thi Bich Lieu</v>
          </cell>
          <cell r="M293" t="str">
            <v>No</v>
          </cell>
          <cell r="O293" t="str">
            <v>Lịch thanh toán: Monthly at 10 &amp; 24</v>
          </cell>
        </row>
        <row r="294">
          <cell r="D294">
            <v>66559</v>
          </cell>
          <cell r="E294">
            <v>17278858</v>
          </cell>
          <cell r="F294">
            <v>2785536</v>
          </cell>
          <cell r="G294">
            <v>45234.000347222223</v>
          </cell>
          <cell r="H294">
            <v>45235.000347222223</v>
          </cell>
          <cell r="I294">
            <v>45269.000347222223</v>
          </cell>
          <cell r="J294" t="str">
            <v>Do Thi Bich Lieu</v>
          </cell>
          <cell r="M294" t="str">
            <v>No</v>
          </cell>
          <cell r="O294" t="str">
            <v>Lịch thanh toán: Monthly at 10 &amp; 24</v>
          </cell>
        </row>
        <row r="295">
          <cell r="D295">
            <v>66566</v>
          </cell>
          <cell r="E295">
            <v>18244243</v>
          </cell>
          <cell r="F295">
            <v>3771252</v>
          </cell>
          <cell r="G295">
            <v>45234.000347222223</v>
          </cell>
          <cell r="H295">
            <v>45235.000347222223</v>
          </cell>
          <cell r="I295">
            <v>45268.000347222223</v>
          </cell>
          <cell r="J295" t="str">
            <v>Do Thi Bich Lieu</v>
          </cell>
          <cell r="M295" t="str">
            <v>No</v>
          </cell>
          <cell r="O295" t="str">
            <v>Lịch thanh toán: Monthly at 10 &amp; 24</v>
          </cell>
        </row>
        <row r="296">
          <cell r="D296">
            <v>66563</v>
          </cell>
          <cell r="E296">
            <v>21272319</v>
          </cell>
          <cell r="F296">
            <v>1586110</v>
          </cell>
          <cell r="G296">
            <v>45234.000347222223</v>
          </cell>
          <cell r="H296">
            <v>45235.000347222223</v>
          </cell>
          <cell r="I296">
            <v>45269.000347222223</v>
          </cell>
          <cell r="J296" t="str">
            <v>Do Thi Bich Lieu</v>
          </cell>
          <cell r="M296" t="str">
            <v>No</v>
          </cell>
          <cell r="O296" t="str">
            <v>Lịch thanh toán: Monthly at 10 &amp; 24</v>
          </cell>
        </row>
        <row r="297">
          <cell r="D297">
            <v>66565</v>
          </cell>
          <cell r="E297">
            <v>29208594</v>
          </cell>
          <cell r="F297">
            <v>2571826</v>
          </cell>
          <cell r="G297">
            <v>45234.000347222223</v>
          </cell>
          <cell r="H297">
            <v>45235.000347222223</v>
          </cell>
          <cell r="I297">
            <v>45266.000347222223</v>
          </cell>
          <cell r="J297" t="str">
            <v>Do Thi Bich Lieu</v>
          </cell>
          <cell r="M297" t="str">
            <v>No</v>
          </cell>
          <cell r="O297" t="str">
            <v>Lịch thanh toán: Monthly at 10 &amp; 24</v>
          </cell>
        </row>
        <row r="298">
          <cell r="D298">
            <v>66567</v>
          </cell>
          <cell r="E298">
            <v>10327778</v>
          </cell>
          <cell r="F298">
            <v>5726365</v>
          </cell>
          <cell r="G298">
            <v>45234.000347222223</v>
          </cell>
          <cell r="H298">
            <v>45235.000347222223</v>
          </cell>
          <cell r="I298">
            <v>45268.000347222223</v>
          </cell>
          <cell r="J298" t="str">
            <v>Do Thi Bich Lieu</v>
          </cell>
          <cell r="M298" t="str">
            <v>No</v>
          </cell>
          <cell r="O298" t="str">
            <v>Lịch thanh toán: Monthly at 10 &amp; 24</v>
          </cell>
        </row>
        <row r="299">
          <cell r="D299">
            <v>66562</v>
          </cell>
          <cell r="E299">
            <v>22409788</v>
          </cell>
          <cell r="F299">
            <v>541976</v>
          </cell>
          <cell r="G299">
            <v>45234.000347222223</v>
          </cell>
          <cell r="H299">
            <v>45235.000347222223</v>
          </cell>
          <cell r="I299">
            <v>45269.000347222223</v>
          </cell>
          <cell r="J299" t="str">
            <v>Do Thi Bich Lieu</v>
          </cell>
          <cell r="M299" t="str">
            <v>No</v>
          </cell>
          <cell r="O299" t="str">
            <v>Lịch thanh toán: Monthly at 10 &amp; 24</v>
          </cell>
        </row>
        <row r="300">
          <cell r="D300">
            <v>66814</v>
          </cell>
          <cell r="E300">
            <v>11138160</v>
          </cell>
          <cell r="F300">
            <v>1083953</v>
          </cell>
          <cell r="G300">
            <v>45238.000347222223</v>
          </cell>
          <cell r="J300" t="str">
            <v>Do Thi Bich Lieu</v>
          </cell>
          <cell r="M300" t="str">
            <v>No</v>
          </cell>
          <cell r="O300" t="str">
            <v>11/Đã thanh toán 24/2023</v>
          </cell>
        </row>
        <row r="301">
          <cell r="D301">
            <v>67952</v>
          </cell>
          <cell r="E301">
            <v>25404875</v>
          </cell>
          <cell r="F301">
            <v>6729761</v>
          </cell>
          <cell r="G301">
            <v>45241.000347222223</v>
          </cell>
          <cell r="H301">
            <v>45241.000347222223</v>
          </cell>
          <cell r="I301">
            <v>45275.000347222223</v>
          </cell>
          <cell r="J301" t="str">
            <v>Do Thi Bich Lieu</v>
          </cell>
          <cell r="M301" t="str">
            <v>No</v>
          </cell>
          <cell r="O301" t="str">
            <v>Lịch thanh toán: Monthly at 10 &amp; 24</v>
          </cell>
        </row>
        <row r="302">
          <cell r="D302">
            <v>67963</v>
          </cell>
          <cell r="E302">
            <v>29210018</v>
          </cell>
          <cell r="F302">
            <v>1199426</v>
          </cell>
          <cell r="G302">
            <v>45241.000347222223</v>
          </cell>
          <cell r="H302">
            <v>45241.000347222223</v>
          </cell>
          <cell r="I302">
            <v>45272.000347222223</v>
          </cell>
          <cell r="J302" t="str">
            <v>Do Thi Bich Lieu</v>
          </cell>
          <cell r="M302" t="str">
            <v>No</v>
          </cell>
          <cell r="O302" t="str">
            <v>Lịch thanh toán: Monthly at 10 &amp; 24</v>
          </cell>
        </row>
        <row r="303">
          <cell r="D303">
            <v>67951</v>
          </cell>
          <cell r="E303">
            <v>11278716</v>
          </cell>
          <cell r="F303">
            <v>7704839</v>
          </cell>
          <cell r="G303">
            <v>45241.000347222223</v>
          </cell>
          <cell r="H303">
            <v>45241.000347222223</v>
          </cell>
          <cell r="I303">
            <v>45274.000347222223</v>
          </cell>
          <cell r="J303" t="str">
            <v>Do Thi Bich Lieu</v>
          </cell>
          <cell r="M303" t="str">
            <v>No</v>
          </cell>
          <cell r="O303" t="str">
            <v>Lịch thanh toán: Monthly at 10 &amp; 24</v>
          </cell>
        </row>
        <row r="304">
          <cell r="D304">
            <v>67958</v>
          </cell>
          <cell r="E304">
            <v>17282500</v>
          </cell>
          <cell r="F304">
            <v>3056524</v>
          </cell>
          <cell r="G304">
            <v>45241.000347222223</v>
          </cell>
          <cell r="H304">
            <v>45242.000347222223</v>
          </cell>
          <cell r="I304">
            <v>45276.000347222223</v>
          </cell>
          <cell r="J304" t="str">
            <v>Do Thi Bich Lieu</v>
          </cell>
          <cell r="M304" t="str">
            <v>No</v>
          </cell>
          <cell r="O304" t="str">
            <v>Lịch thanh toán: Monthly at 10 &amp; 24</v>
          </cell>
        </row>
        <row r="305">
          <cell r="D305">
            <v>67961</v>
          </cell>
          <cell r="E305">
            <v>12236362</v>
          </cell>
          <cell r="F305">
            <v>7583242</v>
          </cell>
          <cell r="G305">
            <v>45241.000347222223</v>
          </cell>
          <cell r="H305">
            <v>45241.000347222223</v>
          </cell>
          <cell r="I305">
            <v>45272.000347222223</v>
          </cell>
          <cell r="J305" t="str">
            <v>Do Thi Bich Lieu</v>
          </cell>
          <cell r="M305" t="str">
            <v>No</v>
          </cell>
          <cell r="O305" t="str">
            <v>Lịch thanh toán: Monthly at 10 &amp; 24</v>
          </cell>
        </row>
        <row r="306">
          <cell r="D306">
            <v>67949</v>
          </cell>
          <cell r="E306">
            <v>20436969</v>
          </cell>
          <cell r="F306">
            <v>1413958</v>
          </cell>
          <cell r="G306">
            <v>45241.000347222223</v>
          </cell>
          <cell r="H306">
            <v>45241.000347222223</v>
          </cell>
          <cell r="I306">
            <v>45272.000347222223</v>
          </cell>
          <cell r="J306" t="str">
            <v>Do Thi Bich Lieu</v>
          </cell>
          <cell r="M306" t="str">
            <v>No</v>
          </cell>
          <cell r="O306" t="str">
            <v>Lịch thanh toán: Monthly at 10 &amp; 24</v>
          </cell>
        </row>
        <row r="307">
          <cell r="D307">
            <v>67962</v>
          </cell>
          <cell r="E307">
            <v>18245645</v>
          </cell>
          <cell r="F307">
            <v>2857604</v>
          </cell>
          <cell r="G307">
            <v>45241.000347222223</v>
          </cell>
          <cell r="H307">
            <v>45241.000347222223</v>
          </cell>
          <cell r="I307">
            <v>45272.000347222223</v>
          </cell>
          <cell r="J307" t="str">
            <v>Do Thi Bich Lieu</v>
          </cell>
          <cell r="M307" t="str">
            <v>No</v>
          </cell>
          <cell r="O307" t="str">
            <v>Lịch thanh toán: Monthly at 10 &amp; 24</v>
          </cell>
        </row>
        <row r="308">
          <cell r="D308">
            <v>67959</v>
          </cell>
          <cell r="E308">
            <v>16508422</v>
          </cell>
          <cell r="F308">
            <v>1857098</v>
          </cell>
          <cell r="G308">
            <v>45241.000347222223</v>
          </cell>
          <cell r="H308">
            <v>45243.000347222223</v>
          </cell>
          <cell r="I308">
            <v>45278.000347222223</v>
          </cell>
          <cell r="J308" t="str">
            <v>Do Thi Bich Lieu</v>
          </cell>
          <cell r="M308" t="str">
            <v>No</v>
          </cell>
          <cell r="O308" t="str">
            <v>Lịch thanh toán: Monthly at 10 &amp; 24</v>
          </cell>
        </row>
        <row r="309">
          <cell r="D309">
            <v>69565</v>
          </cell>
          <cell r="E309">
            <v>10331508</v>
          </cell>
          <cell r="F309">
            <v>5798434</v>
          </cell>
          <cell r="G309">
            <v>45248.000347222223</v>
          </cell>
          <cell r="H309">
            <v>45248.000347222223</v>
          </cell>
          <cell r="I309">
            <v>45275.000347222223</v>
          </cell>
          <cell r="J309" t="str">
            <v>Do Thi Bich Lieu</v>
          </cell>
          <cell r="M309" t="str">
            <v>No</v>
          </cell>
          <cell r="O309" t="str">
            <v>Lịch thanh toán: Monthly at 10 &amp; 24</v>
          </cell>
        </row>
        <row r="310">
          <cell r="D310">
            <v>69580</v>
          </cell>
          <cell r="E310">
            <v>14176676</v>
          </cell>
          <cell r="F310">
            <v>706979</v>
          </cell>
          <cell r="G310">
            <v>45248.000347222223</v>
          </cell>
          <cell r="H310">
            <v>45248.000347222223</v>
          </cell>
          <cell r="I310">
            <v>45275.000347222223</v>
          </cell>
          <cell r="J310" t="str">
            <v>Do Thi Bich Lieu</v>
          </cell>
          <cell r="M310" t="str">
            <v>No</v>
          </cell>
          <cell r="O310" t="str">
            <v>Lịch thanh toán: Monthly at 10 &amp; 24</v>
          </cell>
        </row>
        <row r="311">
          <cell r="D311">
            <v>69566</v>
          </cell>
          <cell r="E311">
            <v>19465923</v>
          </cell>
          <cell r="F311">
            <v>2078968</v>
          </cell>
          <cell r="G311">
            <v>45248.000347222223</v>
          </cell>
          <cell r="H311">
            <v>45248.000347222223</v>
          </cell>
          <cell r="I311">
            <v>45275.000347222223</v>
          </cell>
          <cell r="J311" t="str">
            <v>Do Thi Bich Lieu</v>
          </cell>
          <cell r="M311" t="str">
            <v>No</v>
          </cell>
          <cell r="O311" t="str">
            <v>Lịch thanh toán: Monthly at 10 &amp; 24</v>
          </cell>
        </row>
        <row r="312">
          <cell r="D312">
            <v>69571</v>
          </cell>
          <cell r="E312">
            <v>12239646</v>
          </cell>
          <cell r="F312">
            <v>2315628</v>
          </cell>
          <cell r="G312">
            <v>45248.000347222223</v>
          </cell>
          <cell r="H312">
            <v>45248.000347222223</v>
          </cell>
          <cell r="I312">
            <v>45280.000347222223</v>
          </cell>
          <cell r="J312" t="str">
            <v>Do Thi Bich Lieu</v>
          </cell>
          <cell r="M312" t="str">
            <v>No</v>
          </cell>
          <cell r="O312" t="str">
            <v>Lịch thanh toán: Monthly at 10 &amp; 24</v>
          </cell>
        </row>
        <row r="313">
          <cell r="D313">
            <v>69575</v>
          </cell>
          <cell r="E313">
            <v>14177320</v>
          </cell>
          <cell r="F313">
            <v>4797706</v>
          </cell>
          <cell r="G313">
            <v>45248.000347222223</v>
          </cell>
          <cell r="H313">
            <v>45248.000347222223</v>
          </cell>
          <cell r="I313">
            <v>45272.000347222223</v>
          </cell>
          <cell r="J313" t="str">
            <v>Do Thi Bich Lieu</v>
          </cell>
          <cell r="M313" t="str">
            <v>No</v>
          </cell>
          <cell r="O313" t="str">
            <v>Lịch thanh toán: Monthly at 10 &amp; 24</v>
          </cell>
        </row>
        <row r="314">
          <cell r="D314">
            <v>69572</v>
          </cell>
          <cell r="E314">
            <v>27401045</v>
          </cell>
          <cell r="F314">
            <v>1470415</v>
          </cell>
          <cell r="G314">
            <v>45248.000347222223</v>
          </cell>
          <cell r="H314">
            <v>45249.000347222223</v>
          </cell>
          <cell r="I314">
            <v>45283.000347222223</v>
          </cell>
          <cell r="J314" t="str">
            <v>Do Thi Bich Lieu</v>
          </cell>
          <cell r="M314" t="str">
            <v>No</v>
          </cell>
          <cell r="O314" t="str">
            <v>Lịch thanh toán: Monthly at 10 &amp; 24</v>
          </cell>
        </row>
        <row r="315">
          <cell r="D315">
            <v>69570</v>
          </cell>
          <cell r="E315">
            <v>16510183</v>
          </cell>
          <cell r="F315">
            <v>4414025</v>
          </cell>
          <cell r="G315">
            <v>45248.000347222223</v>
          </cell>
          <cell r="H315">
            <v>45248.000347222223</v>
          </cell>
          <cell r="I315">
            <v>45282.000347222223</v>
          </cell>
          <cell r="J315" t="str">
            <v>Do Thi Bich Lieu</v>
          </cell>
          <cell r="M315" t="str">
            <v>No</v>
          </cell>
          <cell r="O315" t="str">
            <v>Lịch thanh toán: Monthly at 10 &amp; 24</v>
          </cell>
        </row>
        <row r="316">
          <cell r="D316">
            <v>69569</v>
          </cell>
          <cell r="E316">
            <v>17283948</v>
          </cell>
          <cell r="F316">
            <v>1199426</v>
          </cell>
          <cell r="G316">
            <v>45248.000347222223</v>
          </cell>
          <cell r="H316">
            <v>45248.000347222223</v>
          </cell>
          <cell r="I316">
            <v>45280.000347222223</v>
          </cell>
          <cell r="J316" t="str">
            <v>Do Thi Bich Lieu</v>
          </cell>
          <cell r="M316" t="str">
            <v>No</v>
          </cell>
          <cell r="O316" t="str">
            <v>Lịch thanh toán: Monthly at 10 &amp; 24</v>
          </cell>
        </row>
        <row r="317">
          <cell r="D317">
            <v>69568</v>
          </cell>
          <cell r="E317">
            <v>23266938</v>
          </cell>
          <cell r="F317">
            <v>2315628</v>
          </cell>
          <cell r="G317">
            <v>45248.000347222223</v>
          </cell>
          <cell r="H317">
            <v>45248.000347222223</v>
          </cell>
          <cell r="I317">
            <v>45282.000347222223</v>
          </cell>
          <cell r="J317" t="str">
            <v>Do Thi Bich Lieu</v>
          </cell>
          <cell r="M317" t="str">
            <v>No</v>
          </cell>
          <cell r="O317" t="str">
            <v>Lịch thanh toán: Monthly at 10 &amp; 24</v>
          </cell>
        </row>
        <row r="318">
          <cell r="D318">
            <v>71523</v>
          </cell>
          <cell r="E318">
            <v>12242865</v>
          </cell>
          <cell r="F318">
            <v>6383815</v>
          </cell>
          <cell r="G318">
            <v>45255.000347222223</v>
          </cell>
          <cell r="H318">
            <v>45256.000347222223</v>
          </cell>
          <cell r="I318">
            <v>45288.000347222223</v>
          </cell>
          <cell r="J318" t="str">
            <v>Do Thi Bich Lieu</v>
          </cell>
          <cell r="M318" t="str">
            <v>No</v>
          </cell>
          <cell r="O318" t="str">
            <v>Lịch thanh toán: Monthly at 10 &amp; 24</v>
          </cell>
        </row>
        <row r="319">
          <cell r="D319">
            <v>71517</v>
          </cell>
          <cell r="E319">
            <v>19469153</v>
          </cell>
          <cell r="F319">
            <v>1157814</v>
          </cell>
          <cell r="G319">
            <v>45255.000347222223</v>
          </cell>
          <cell r="H319">
            <v>45256.000347222223</v>
          </cell>
          <cell r="I319">
            <v>45285.000347222223</v>
          </cell>
          <cell r="J319" t="str">
            <v>Do Thi Bich Lieu</v>
          </cell>
          <cell r="M319" t="str">
            <v>No</v>
          </cell>
          <cell r="O319" t="str">
            <v>Lịch thanh toán: Monthly at 10 &amp; 24</v>
          </cell>
        </row>
        <row r="320">
          <cell r="D320">
            <v>71521</v>
          </cell>
          <cell r="E320">
            <v>27402788</v>
          </cell>
          <cell r="F320">
            <v>3278804</v>
          </cell>
          <cell r="G320">
            <v>45255.000347222223</v>
          </cell>
          <cell r="H320">
            <v>45256.000347222223</v>
          </cell>
          <cell r="I320">
            <v>45286.000347222223</v>
          </cell>
          <cell r="J320" t="str">
            <v>Do Thi Bich Lieu</v>
          </cell>
          <cell r="M320" t="str">
            <v>No</v>
          </cell>
          <cell r="O320" t="str">
            <v>Lịch thanh toán: Monthly at 10 &amp; 24</v>
          </cell>
        </row>
        <row r="321">
          <cell r="D321">
            <v>71524</v>
          </cell>
          <cell r="E321">
            <v>22416916</v>
          </cell>
          <cell r="F321">
            <v>1586110</v>
          </cell>
          <cell r="G321">
            <v>45255.000347222223</v>
          </cell>
          <cell r="H321">
            <v>45256.000347222223</v>
          </cell>
          <cell r="I321">
            <v>45290.000347222223</v>
          </cell>
          <cell r="J321" t="str">
            <v>Do Thi Bich Lieu</v>
          </cell>
          <cell r="M321" t="str">
            <v>No</v>
          </cell>
          <cell r="O321" t="str">
            <v>Lịch thanh toán: Monthly at 10 &amp; 24</v>
          </cell>
        </row>
        <row r="322">
          <cell r="D322">
            <v>71527</v>
          </cell>
          <cell r="E322">
            <v>21278206</v>
          </cell>
          <cell r="F322">
            <v>3172219</v>
          </cell>
          <cell r="G322">
            <v>45255.000347222223</v>
          </cell>
          <cell r="H322">
            <v>45256.000347222223</v>
          </cell>
          <cell r="I322">
            <v>45290.000347222223</v>
          </cell>
          <cell r="J322" t="str">
            <v>Do Thi Bich Lieu</v>
          </cell>
          <cell r="M322" t="str">
            <v>No</v>
          </cell>
          <cell r="O322" t="str">
            <v>Lịch thanh toán: Monthly at 10 &amp; 24</v>
          </cell>
        </row>
        <row r="323">
          <cell r="D323">
            <v>71531</v>
          </cell>
          <cell r="E323">
            <v>90378293</v>
          </cell>
          <cell r="F323">
            <v>1199426</v>
          </cell>
          <cell r="G323">
            <v>45255.000347222223</v>
          </cell>
          <cell r="H323">
            <v>45256.000347222223</v>
          </cell>
          <cell r="I323">
            <v>45283.000347222223</v>
          </cell>
          <cell r="J323" t="str">
            <v>Do Thi Bich Lieu</v>
          </cell>
          <cell r="M323" t="str">
            <v>No</v>
          </cell>
          <cell r="O323" t="str">
            <v>Lịch thanh toán: Monthly at 10 &amp; 24</v>
          </cell>
        </row>
        <row r="324">
          <cell r="D324">
            <v>71529</v>
          </cell>
          <cell r="E324">
            <v>15195782</v>
          </cell>
          <cell r="F324">
            <v>1199426</v>
          </cell>
          <cell r="G324">
            <v>45255.000347222223</v>
          </cell>
          <cell r="H324">
            <v>45256.000347222223</v>
          </cell>
          <cell r="I324">
            <v>45289.000347222223</v>
          </cell>
          <cell r="J324" t="str">
            <v>Do Thi Bich Lieu</v>
          </cell>
          <cell r="M324" t="str">
            <v>No</v>
          </cell>
          <cell r="O324" t="str">
            <v>Lịch thanh toán: Monthly at 10 &amp; 24</v>
          </cell>
        </row>
        <row r="325">
          <cell r="D325">
            <v>71528</v>
          </cell>
          <cell r="E325">
            <v>20443065</v>
          </cell>
          <cell r="F325">
            <v>5241667</v>
          </cell>
          <cell r="G325">
            <v>45255.000347222223</v>
          </cell>
          <cell r="H325">
            <v>45256.000347222223</v>
          </cell>
          <cell r="I325">
            <v>45290.000347222223</v>
          </cell>
          <cell r="J325" t="str">
            <v>Do Thi Bich Lieu</v>
          </cell>
          <cell r="M325" t="str">
            <v>No</v>
          </cell>
          <cell r="O325" t="str">
            <v>Lịch thanh toán: Monthly at 10 &amp; 24</v>
          </cell>
        </row>
        <row r="326">
          <cell r="D326">
            <v>71522</v>
          </cell>
          <cell r="E326">
            <v>11285081</v>
          </cell>
          <cell r="F326">
            <v>3911868</v>
          </cell>
          <cell r="G326">
            <v>45255.000347222223</v>
          </cell>
          <cell r="H326">
            <v>45256.000347222223</v>
          </cell>
          <cell r="I326">
            <v>45287.000347222223</v>
          </cell>
          <cell r="J326" t="str">
            <v>Do Thi Bich Lieu</v>
          </cell>
          <cell r="M326" t="str">
            <v>No</v>
          </cell>
          <cell r="O326" t="str">
            <v>Lịch thanh toán: Monthly at 10 &amp; 24</v>
          </cell>
        </row>
        <row r="327">
          <cell r="D327">
            <v>71520</v>
          </cell>
          <cell r="E327">
            <v>16513071</v>
          </cell>
          <cell r="F327">
            <v>1633008</v>
          </cell>
          <cell r="G327">
            <v>45255.000347222223</v>
          </cell>
          <cell r="H327">
            <v>45256.000347222223</v>
          </cell>
          <cell r="I327">
            <v>45289.000347222223</v>
          </cell>
          <cell r="J327" t="str">
            <v>Do Thi Bich Lieu</v>
          </cell>
          <cell r="M327" t="str">
            <v>No</v>
          </cell>
          <cell r="O327" t="str">
            <v>Lịch thanh toán: Monthly at 10 &amp; 24</v>
          </cell>
        </row>
        <row r="328">
          <cell r="D328">
            <v>71514</v>
          </cell>
          <cell r="E328">
            <v>10335163</v>
          </cell>
          <cell r="F328">
            <v>8872416</v>
          </cell>
          <cell r="G328">
            <v>45255.000347222223</v>
          </cell>
          <cell r="H328">
            <v>45256.000347222223</v>
          </cell>
          <cell r="I328">
            <v>45283.000347222223</v>
          </cell>
          <cell r="J328" t="str">
            <v>Do Thi Bich Lieu</v>
          </cell>
          <cell r="M328" t="str">
            <v>No</v>
          </cell>
          <cell r="O328" t="str">
            <v>Lịch thanh toán: Monthly at 10 &amp; 24</v>
          </cell>
        </row>
        <row r="329">
          <cell r="D329">
            <v>71515</v>
          </cell>
          <cell r="E329">
            <v>18249934</v>
          </cell>
          <cell r="F329">
            <v>2785536</v>
          </cell>
          <cell r="G329">
            <v>45255.000347222223</v>
          </cell>
          <cell r="H329">
            <v>45256.000347222223</v>
          </cell>
          <cell r="I329">
            <v>45283.000347222223</v>
          </cell>
          <cell r="J329" t="str">
            <v>Do Thi Bich Lieu</v>
          </cell>
          <cell r="M329" t="str">
            <v>No</v>
          </cell>
          <cell r="O329" t="str">
            <v>Lịch thanh toán: Monthly at 10 &amp; 24</v>
          </cell>
        </row>
        <row r="330">
          <cell r="D330">
            <v>71519</v>
          </cell>
          <cell r="E330">
            <v>17287163</v>
          </cell>
          <cell r="F330">
            <v>2785536</v>
          </cell>
          <cell r="G330">
            <v>45255.000347222223</v>
          </cell>
          <cell r="H330">
            <v>45256.000347222223</v>
          </cell>
          <cell r="I330">
            <v>45287.000347222223</v>
          </cell>
          <cell r="J330" t="str">
            <v>Do Thi Bich Lieu</v>
          </cell>
          <cell r="M330" t="str">
            <v>No</v>
          </cell>
          <cell r="O330" t="str">
            <v>Lịch thanh toán: Monthly at 10 &amp; 24</v>
          </cell>
        </row>
        <row r="331">
          <cell r="D331">
            <v>71516</v>
          </cell>
          <cell r="E331">
            <v>18250845</v>
          </cell>
          <cell r="F331">
            <v>541976</v>
          </cell>
          <cell r="G331">
            <v>45255.000347222223</v>
          </cell>
          <cell r="H331">
            <v>45256.000347222223</v>
          </cell>
          <cell r="I331">
            <v>45283.000347222223</v>
          </cell>
          <cell r="J331" t="str">
            <v>Do Thi Bich Lieu</v>
          </cell>
          <cell r="M331" t="str">
            <v>No</v>
          </cell>
          <cell r="O331" t="str">
            <v>Lịch thanh toán: Monthly at 10 &amp; 24</v>
          </cell>
        </row>
        <row r="332">
          <cell r="D332">
            <v>71530</v>
          </cell>
          <cell r="E332">
            <v>14180398</v>
          </cell>
          <cell r="F332">
            <v>5464684</v>
          </cell>
          <cell r="G332">
            <v>45255.000347222223</v>
          </cell>
          <cell r="H332">
            <v>45256.000347222223</v>
          </cell>
          <cell r="I332">
            <v>45280.000347222223</v>
          </cell>
          <cell r="J332" t="str">
            <v>Do Thi Bich Lieu</v>
          </cell>
          <cell r="M332" t="str">
            <v>No</v>
          </cell>
          <cell r="O332" t="str">
            <v>Lịch thanh toán: Monthly at 10 &amp; 24</v>
          </cell>
        </row>
        <row r="333">
          <cell r="D333">
            <v>71518</v>
          </cell>
          <cell r="E333">
            <v>19470356</v>
          </cell>
          <cell r="F333">
            <v>4695021</v>
          </cell>
          <cell r="G333">
            <v>45255.000347222223</v>
          </cell>
          <cell r="H333">
            <v>45256.000347222223</v>
          </cell>
          <cell r="I333">
            <v>45285.000347222223</v>
          </cell>
          <cell r="J333" t="str">
            <v>Do Thi Bich Lieu</v>
          </cell>
          <cell r="M333" t="str">
            <v>No</v>
          </cell>
          <cell r="O333" t="str">
            <v>Lịch thanh toán: Monthly at 10 &amp; 24</v>
          </cell>
        </row>
        <row r="334">
          <cell r="D334">
            <v>71526</v>
          </cell>
          <cell r="E334">
            <v>28404620</v>
          </cell>
          <cell r="F334">
            <v>5357362</v>
          </cell>
          <cell r="G334">
            <v>45255.000347222223</v>
          </cell>
          <cell r="H334">
            <v>45256.000347222223</v>
          </cell>
          <cell r="I334">
            <v>45289.000347222223</v>
          </cell>
          <cell r="J334" t="str">
            <v>Do Thi Bich Lieu</v>
          </cell>
          <cell r="M334" t="str">
            <v>No</v>
          </cell>
          <cell r="O334" t="str">
            <v>Lịch thanh toán: Monthly at 10 &amp; 24</v>
          </cell>
        </row>
        <row r="335">
          <cell r="D335">
            <v>71525</v>
          </cell>
          <cell r="E335">
            <v>25409636</v>
          </cell>
          <cell r="F335">
            <v>4157935</v>
          </cell>
          <cell r="G335">
            <v>45255.000347222223</v>
          </cell>
          <cell r="H335">
            <v>45256.000347222223</v>
          </cell>
          <cell r="I335">
            <v>45289.000347222223</v>
          </cell>
          <cell r="J335" t="str">
            <v>Do Thi Bich Lieu</v>
          </cell>
          <cell r="M335" t="str">
            <v>No</v>
          </cell>
          <cell r="O335" t="str">
            <v>Lịch thanh toán: Monthly at 10 &amp; 24</v>
          </cell>
        </row>
        <row r="336">
          <cell r="D336">
            <v>71532</v>
          </cell>
          <cell r="E336">
            <v>90378360</v>
          </cell>
          <cell r="F336">
            <v>1199426</v>
          </cell>
          <cell r="G336">
            <v>45255.000347222223</v>
          </cell>
          <cell r="H336">
            <v>45256.000347222223</v>
          </cell>
          <cell r="I336">
            <v>45283.000347222223</v>
          </cell>
          <cell r="J336" t="str">
            <v>Do Thi Bich Lieu</v>
          </cell>
          <cell r="M336" t="str">
            <v>No</v>
          </cell>
          <cell r="O336" t="str">
            <v>Lịch thanh toán: Monthly at 10 &amp; 24</v>
          </cell>
        </row>
        <row r="337">
          <cell r="D337">
            <v>71539</v>
          </cell>
          <cell r="E337">
            <v>10338925</v>
          </cell>
          <cell r="F337">
            <v>17599668</v>
          </cell>
          <cell r="G337">
            <v>45255.000347222223</v>
          </cell>
          <cell r="H337">
            <v>45256.000347222223</v>
          </cell>
          <cell r="I337">
            <v>45289.000347222223</v>
          </cell>
          <cell r="J337" t="str">
            <v>Do Thi Bich Lieu</v>
          </cell>
          <cell r="M337" t="str">
            <v>No</v>
          </cell>
          <cell r="O337" t="str">
            <v>Lịch thanh toán: Monthly at 10 &amp; 24</v>
          </cell>
        </row>
        <row r="338">
          <cell r="D338">
            <v>46809</v>
          </cell>
          <cell r="E338">
            <v>17238702</v>
          </cell>
          <cell r="F338">
            <v>1456602</v>
          </cell>
          <cell r="G338">
            <v>45143.000347222223</v>
          </cell>
          <cell r="J338" t="str">
            <v>Do Thi Bich Lieu</v>
          </cell>
          <cell r="M338" t="str">
            <v>No</v>
          </cell>
          <cell r="O338" t="str">
            <v>09/Đã thanh toán 11/2023</v>
          </cell>
        </row>
        <row r="339">
          <cell r="D339">
            <v>46811</v>
          </cell>
          <cell r="E339">
            <v>16468536</v>
          </cell>
          <cell r="F339">
            <v>1019509</v>
          </cell>
          <cell r="G339">
            <v>45143.000347222223</v>
          </cell>
          <cell r="J339" t="str">
            <v>Do Thi Bich Lieu</v>
          </cell>
          <cell r="M339" t="str">
            <v>No</v>
          </cell>
          <cell r="O339" t="str">
            <v>09/Đã thanh toán 25/2023</v>
          </cell>
        </row>
        <row r="340">
          <cell r="D340">
            <v>46795</v>
          </cell>
          <cell r="E340">
            <v>25371253</v>
          </cell>
          <cell r="F340">
            <v>2186050</v>
          </cell>
          <cell r="G340">
            <v>45143.000347222223</v>
          </cell>
          <cell r="J340" t="str">
            <v>Do Thi Bich Lieu</v>
          </cell>
          <cell r="M340" t="str">
            <v>No</v>
          </cell>
          <cell r="O340" t="str">
            <v>09/Đã thanh toán 11/2023</v>
          </cell>
        </row>
        <row r="341">
          <cell r="D341">
            <v>46804</v>
          </cell>
          <cell r="E341">
            <v>28364869</v>
          </cell>
          <cell r="F341">
            <v>1019509</v>
          </cell>
          <cell r="G341">
            <v>45143.000347222223</v>
          </cell>
          <cell r="J341" t="str">
            <v>Do Thi Bich Lieu</v>
          </cell>
          <cell r="M341" t="str">
            <v>No</v>
          </cell>
          <cell r="O341" t="str">
            <v>09/Đã thanh toán 11/2023</v>
          </cell>
        </row>
        <row r="342">
          <cell r="D342">
            <v>49801</v>
          </cell>
          <cell r="E342">
            <v>24347061</v>
          </cell>
          <cell r="F342">
            <v>1019509</v>
          </cell>
          <cell r="G342">
            <v>45157.000347222223</v>
          </cell>
          <cell r="J342" t="str">
            <v>Do Thi Bich Lieu</v>
          </cell>
          <cell r="M342" t="str">
            <v>No</v>
          </cell>
          <cell r="O342" t="str">
            <v>10/Đã thanh toán 10/2023</v>
          </cell>
        </row>
        <row r="343">
          <cell r="D343">
            <v>49817</v>
          </cell>
          <cell r="E343">
            <v>26434441</v>
          </cell>
          <cell r="F343">
            <v>977967</v>
          </cell>
          <cell r="G343">
            <v>45157.000347222223</v>
          </cell>
          <cell r="J343" t="str">
            <v>Do Thi Bich Lieu</v>
          </cell>
          <cell r="M343" t="str">
            <v>No</v>
          </cell>
          <cell r="O343" t="str">
            <v>09/Đã thanh toán 25/2023</v>
          </cell>
        </row>
        <row r="344">
          <cell r="D344">
            <v>49816</v>
          </cell>
          <cell r="E344">
            <v>26434158</v>
          </cell>
          <cell r="F344">
            <v>1348207</v>
          </cell>
          <cell r="G344">
            <v>45157.000347222223</v>
          </cell>
          <cell r="J344" t="str">
            <v>Do Thi Bich Lieu</v>
          </cell>
          <cell r="M344" t="str">
            <v>No</v>
          </cell>
          <cell r="O344" t="str">
            <v>09/Đã thanh toán 25/2023</v>
          </cell>
        </row>
        <row r="345">
          <cell r="D345">
            <v>53194</v>
          </cell>
          <cell r="E345">
            <v>13010325</v>
          </cell>
          <cell r="F345">
            <v>5820574</v>
          </cell>
          <cell r="G345">
            <v>45169.000347222223</v>
          </cell>
          <cell r="J345" t="str">
            <v>Do Thi Bich Lieu</v>
          </cell>
          <cell r="M345" t="str">
            <v>No</v>
          </cell>
          <cell r="O345" t="str">
            <v>10/Đã thanh toán 10/2023</v>
          </cell>
        </row>
        <row r="346">
          <cell r="D346">
            <v>53195</v>
          </cell>
          <cell r="E346">
            <v>14151304</v>
          </cell>
          <cell r="F346">
            <v>6112870</v>
          </cell>
          <cell r="G346">
            <v>45169.000347222223</v>
          </cell>
          <cell r="J346" t="str">
            <v>Do Thi Bich Lieu</v>
          </cell>
          <cell r="M346" t="str">
            <v>No</v>
          </cell>
          <cell r="O346" t="str">
            <v>10/Đã thanh toán 10/2023</v>
          </cell>
        </row>
        <row r="347">
          <cell r="D347">
            <v>53191</v>
          </cell>
          <cell r="E347">
            <v>90355736</v>
          </cell>
          <cell r="F347">
            <v>1285913</v>
          </cell>
          <cell r="G347">
            <v>45169.000347222223</v>
          </cell>
          <cell r="J347" t="str">
            <v>Do Thi Bich Lieu</v>
          </cell>
          <cell r="M347" t="str">
            <v>No</v>
          </cell>
          <cell r="O347" t="str">
            <v>10/Đã thanh toán 10/2023</v>
          </cell>
        </row>
        <row r="348">
          <cell r="D348">
            <v>53193</v>
          </cell>
          <cell r="E348">
            <v>13010039</v>
          </cell>
          <cell r="F348">
            <v>1348207</v>
          </cell>
          <cell r="G348">
            <v>45169.000347222223</v>
          </cell>
          <cell r="J348" t="str">
            <v>Do Thi Bich Lieu</v>
          </cell>
          <cell r="M348" t="str">
            <v>No</v>
          </cell>
          <cell r="O348" t="str">
            <v>10/Đã thanh toán 10/2023</v>
          </cell>
        </row>
        <row r="349">
          <cell r="D349">
            <v>53192</v>
          </cell>
          <cell r="E349">
            <v>90355519</v>
          </cell>
          <cell r="F349">
            <v>793055</v>
          </cell>
          <cell r="G349">
            <v>45169.000347222223</v>
          </cell>
          <cell r="J349" t="str">
            <v>Do Thi Bich Lieu</v>
          </cell>
          <cell r="M349" t="str">
            <v>No</v>
          </cell>
          <cell r="O349" t="str">
            <v>10/Đã thanh toán 10/2023</v>
          </cell>
        </row>
        <row r="350">
          <cell r="D350">
            <v>53130</v>
          </cell>
          <cell r="E350">
            <v>15162063</v>
          </cell>
          <cell r="F350">
            <v>1413958</v>
          </cell>
          <cell r="G350">
            <v>45169.000347222223</v>
          </cell>
          <cell r="J350" t="str">
            <v>Do Thi Bich Lieu</v>
          </cell>
          <cell r="M350" t="str">
            <v>No</v>
          </cell>
          <cell r="O350" t="str">
            <v>10/Đã thanh toán 10/2023</v>
          </cell>
        </row>
        <row r="351">
          <cell r="D351">
            <v>57691</v>
          </cell>
          <cell r="E351">
            <v>10305669</v>
          </cell>
          <cell r="F351">
            <v>921370</v>
          </cell>
          <cell r="G351">
            <v>45192.000347222223</v>
          </cell>
          <cell r="J351" t="str">
            <v>Do Thi Bich Lieu</v>
          </cell>
          <cell r="M351" t="str">
            <v>No</v>
          </cell>
          <cell r="O351" t="str">
            <v>Chúng tôi đang xử lý hóa đơn, vui lòng liên hệ Do Thi Bich Lieu</v>
          </cell>
        </row>
        <row r="352">
          <cell r="D352">
            <v>57696</v>
          </cell>
          <cell r="E352">
            <v>90359764</v>
          </cell>
          <cell r="F352">
            <v>793055</v>
          </cell>
          <cell r="G352">
            <v>45192.000347222223</v>
          </cell>
          <cell r="J352" t="str">
            <v>Do Thi Bich Lieu</v>
          </cell>
          <cell r="M352" t="str">
            <v>No</v>
          </cell>
          <cell r="O352" t="str">
            <v>10/Đã thanh toán 24/2023</v>
          </cell>
        </row>
        <row r="353">
          <cell r="D353">
            <v>57679</v>
          </cell>
          <cell r="E353">
            <v>10301931</v>
          </cell>
          <cell r="F353">
            <v>460685</v>
          </cell>
          <cell r="G353">
            <v>45192.000347222223</v>
          </cell>
          <cell r="J353" t="str">
            <v>Do Thi Bich Lieu</v>
          </cell>
          <cell r="M353" t="str">
            <v>No</v>
          </cell>
          <cell r="O353" t="str">
            <v>10/Đã thanh toán 24/2023</v>
          </cell>
        </row>
        <row r="354">
          <cell r="D354">
            <v>63601</v>
          </cell>
          <cell r="E354">
            <v>22403069</v>
          </cell>
          <cell r="F354">
            <v>1586110</v>
          </cell>
          <cell r="G354">
            <v>45220.000347222223</v>
          </cell>
          <cell r="J354" t="str">
            <v>Do Thi Bich Lieu</v>
          </cell>
          <cell r="M354" t="str">
            <v>No</v>
          </cell>
          <cell r="O354" t="str">
            <v>11/Đã thanh toán 24/2023</v>
          </cell>
        </row>
        <row r="355">
          <cell r="D355">
            <v>65101</v>
          </cell>
          <cell r="E355">
            <v>26460373</v>
          </cell>
          <cell r="F355">
            <v>3772159</v>
          </cell>
          <cell r="G355">
            <v>45227.000347222223</v>
          </cell>
          <cell r="J355" t="str">
            <v>Do Thi Bich Lieu</v>
          </cell>
          <cell r="M355" t="str">
            <v>No</v>
          </cell>
          <cell r="O355" t="str">
            <v>11/Đã thanh toán 24/2023</v>
          </cell>
        </row>
        <row r="356">
          <cell r="D356">
            <v>65248</v>
          </cell>
          <cell r="E356">
            <v>14173292</v>
          </cell>
          <cell r="F356">
            <v>2827915</v>
          </cell>
          <cell r="G356">
            <v>45230.000347222223</v>
          </cell>
          <cell r="H356">
            <v>45231.000347222223</v>
          </cell>
          <cell r="I356">
            <v>45260.000347222223</v>
          </cell>
          <cell r="J356" t="str">
            <v>Do Thi Bich Lieu</v>
          </cell>
          <cell r="M356" t="str">
            <v>No</v>
          </cell>
          <cell r="O356" t="str">
            <v>Lịch thanh toán: Monthly at 10 &amp; 24</v>
          </cell>
        </row>
        <row r="357">
          <cell r="D357">
            <v>67950</v>
          </cell>
          <cell r="E357">
            <v>17281740</v>
          </cell>
          <cell r="F357">
            <v>1199426</v>
          </cell>
          <cell r="G357">
            <v>45241.000347222223</v>
          </cell>
          <cell r="H357">
            <v>45241.000347222223</v>
          </cell>
          <cell r="I357">
            <v>45273.000347222223</v>
          </cell>
          <cell r="J357" t="str">
            <v>Do Thi Bich Lieu</v>
          </cell>
          <cell r="M357" t="str">
            <v>No</v>
          </cell>
          <cell r="O357" t="str">
            <v>Lịch thanh toán: Monthly at 10 &amp; 24</v>
          </cell>
        </row>
        <row r="358">
          <cell r="D358">
            <v>67953</v>
          </cell>
          <cell r="E358">
            <v>28399610</v>
          </cell>
          <cell r="F358">
            <v>4970678</v>
          </cell>
          <cell r="G358">
            <v>45241.000347222223</v>
          </cell>
          <cell r="H358">
            <v>45243.000347222223</v>
          </cell>
          <cell r="I358">
            <v>45277.000347222223</v>
          </cell>
          <cell r="J358" t="str">
            <v>Do Thi Bich Lieu</v>
          </cell>
          <cell r="M358" t="str">
            <v>No</v>
          </cell>
          <cell r="O358" t="str">
            <v>Lịch thanh toán: Monthly at 10 &amp; 24</v>
          </cell>
        </row>
        <row r="359">
          <cell r="D359">
            <v>67960</v>
          </cell>
          <cell r="E359">
            <v>15190334</v>
          </cell>
          <cell r="F359">
            <v>2785536</v>
          </cell>
          <cell r="G359">
            <v>45241.000347222223</v>
          </cell>
          <cell r="H359">
            <v>45241.000347222223</v>
          </cell>
          <cell r="I359">
            <v>45275.000347222223</v>
          </cell>
          <cell r="J359" t="str">
            <v>Do Thi Bich Lieu</v>
          </cell>
          <cell r="M359" t="str">
            <v>No</v>
          </cell>
          <cell r="O359" t="str">
            <v>Lịch thanh toán: Monthly at 10 &amp; 24</v>
          </cell>
        </row>
        <row r="360">
          <cell r="D360">
            <v>69578</v>
          </cell>
          <cell r="E360">
            <v>26468568</v>
          </cell>
          <cell r="F360">
            <v>1285886</v>
          </cell>
          <cell r="G360">
            <v>45248.000347222223</v>
          </cell>
          <cell r="H360">
            <v>45248.000347222223</v>
          </cell>
          <cell r="I360">
            <v>45274.000347222223</v>
          </cell>
          <cell r="J360" t="str">
            <v>Do Thi Bich Lieu</v>
          </cell>
          <cell r="M360" t="str">
            <v>No</v>
          </cell>
          <cell r="O360" t="str">
            <v>Lịch thanh toán: Monthly at 10 &amp; 24</v>
          </cell>
        </row>
        <row r="361">
          <cell r="D361">
            <v>69577</v>
          </cell>
          <cell r="E361">
            <v>13044882</v>
          </cell>
          <cell r="F361">
            <v>3920956</v>
          </cell>
          <cell r="G361">
            <v>45248.000347222223</v>
          </cell>
          <cell r="H361">
            <v>45248.000347222223</v>
          </cell>
          <cell r="I361">
            <v>45274.000347222223</v>
          </cell>
          <cell r="J361" t="str">
            <v>Do Thi Bich Lieu</v>
          </cell>
          <cell r="M361" t="str">
            <v>No</v>
          </cell>
          <cell r="O361" t="str">
            <v>Lịch thanh toán: Monthly at 10 &amp; 24</v>
          </cell>
        </row>
        <row r="362">
          <cell r="D362">
            <v>69576</v>
          </cell>
          <cell r="E362">
            <v>90375647</v>
          </cell>
          <cell r="F362">
            <v>4536324</v>
          </cell>
          <cell r="G362">
            <v>45248.000347222223</v>
          </cell>
          <cell r="H362">
            <v>45248.000347222223</v>
          </cell>
          <cell r="I362">
            <v>45273.000347222223</v>
          </cell>
          <cell r="J362" t="str">
            <v>Do Thi Bich Lieu</v>
          </cell>
          <cell r="M362" t="str">
            <v>No</v>
          </cell>
          <cell r="O362" t="str">
            <v>Lịch thanh toán: Monthly at 10 &amp; 24</v>
          </cell>
        </row>
        <row r="363">
          <cell r="D363">
            <v>69579</v>
          </cell>
          <cell r="E363">
            <v>26469585</v>
          </cell>
          <cell r="F363">
            <v>5357362</v>
          </cell>
          <cell r="G363">
            <v>45248.000347222223</v>
          </cell>
          <cell r="H363">
            <v>45248.000347222223</v>
          </cell>
          <cell r="I363">
            <v>45274.000347222223</v>
          </cell>
          <cell r="J363" t="str">
            <v>Do Thi Bich Lieu</v>
          </cell>
          <cell r="M363" t="str">
            <v>No</v>
          </cell>
          <cell r="O363" t="str">
            <v>Lịch thanh toán: Monthly at 10 &amp; 24</v>
          </cell>
        </row>
        <row r="364">
          <cell r="D364">
            <v>69574</v>
          </cell>
          <cell r="E364">
            <v>25407328</v>
          </cell>
          <cell r="F364">
            <v>1470415</v>
          </cell>
          <cell r="G364">
            <v>45248.000347222223</v>
          </cell>
          <cell r="H364">
            <v>45248.000347222223</v>
          </cell>
          <cell r="I364">
            <v>45282.000347222223</v>
          </cell>
          <cell r="J364" t="str">
            <v>Do Thi Bich Lieu</v>
          </cell>
          <cell r="M364" t="str">
            <v>No</v>
          </cell>
          <cell r="O364" t="str">
            <v>Lịch thanh toán: Monthly at 10 &amp; 24</v>
          </cell>
        </row>
        <row r="365">
          <cell r="D365">
            <v>67948</v>
          </cell>
          <cell r="E365">
            <v>24373537</v>
          </cell>
          <cell r="F365">
            <v>3984962</v>
          </cell>
          <cell r="G365">
            <v>45241.000347222223</v>
          </cell>
          <cell r="H365">
            <v>45241.000347222223</v>
          </cell>
          <cell r="I365">
            <v>45275.000347222223</v>
          </cell>
          <cell r="J365" t="str">
            <v>Do Thi Bich Lieu</v>
          </cell>
          <cell r="M365" t="str">
            <v>No</v>
          </cell>
          <cell r="O365" t="str">
            <v>Lịch thanh toán: Monthly at 10 &amp; 24</v>
          </cell>
        </row>
        <row r="366">
          <cell r="D366">
            <v>67954</v>
          </cell>
          <cell r="E366">
            <v>21274024</v>
          </cell>
          <cell r="F366">
            <v>2315628</v>
          </cell>
          <cell r="G366">
            <v>45241.000347222223</v>
          </cell>
          <cell r="H366">
            <v>45242.000347222223</v>
          </cell>
          <cell r="I366">
            <v>45276.000347222223</v>
          </cell>
          <cell r="J366" t="str">
            <v>Do Thi Bich Lieu</v>
          </cell>
          <cell r="M366" t="str">
            <v>No</v>
          </cell>
          <cell r="O366" t="str">
            <v>Lịch thanh toán: Monthly at 10 &amp; 24</v>
          </cell>
        </row>
        <row r="367">
          <cell r="D367">
            <v>46814</v>
          </cell>
          <cell r="E367">
            <v>15152496</v>
          </cell>
          <cell r="F367">
            <v>1890184</v>
          </cell>
          <cell r="G367">
            <v>45143.000347222223</v>
          </cell>
          <cell r="J367" t="str">
            <v>Do Thi Bich Lieu</v>
          </cell>
          <cell r="M367" t="str">
            <v>No</v>
          </cell>
          <cell r="O367" t="str">
            <v>09/Đã thanh toán 11/2023</v>
          </cell>
        </row>
        <row r="368">
          <cell r="D368">
            <v>46818</v>
          </cell>
          <cell r="E368">
            <v>12193573</v>
          </cell>
          <cell r="F368">
            <v>1710073</v>
          </cell>
          <cell r="G368">
            <v>45143.000347222223</v>
          </cell>
          <cell r="J368" t="str">
            <v>Do Thi Bich Lieu</v>
          </cell>
          <cell r="M368" t="str">
            <v>No</v>
          </cell>
          <cell r="O368" t="str">
            <v>09/Đã thanh toán 11/2023</v>
          </cell>
        </row>
        <row r="369">
          <cell r="D369">
            <v>49805</v>
          </cell>
          <cell r="E369">
            <v>22381717</v>
          </cell>
          <cell r="F369">
            <v>541976</v>
          </cell>
          <cell r="G369">
            <v>45157.000347222223</v>
          </cell>
          <cell r="J369" t="str">
            <v>Do Thi Bich Lieu</v>
          </cell>
          <cell r="M369" t="str">
            <v>No</v>
          </cell>
          <cell r="O369" t="str">
            <v>09/Đã thanh toán 25/2023</v>
          </cell>
        </row>
        <row r="370">
          <cell r="D370">
            <v>59200</v>
          </cell>
          <cell r="E370">
            <v>13023180</v>
          </cell>
          <cell r="F370">
            <v>2785536</v>
          </cell>
          <cell r="G370">
            <v>45199.000347222223</v>
          </cell>
          <cell r="J370" t="str">
            <v>Do Thi Bich Lieu</v>
          </cell>
          <cell r="M370" t="str">
            <v>No</v>
          </cell>
          <cell r="O370" t="str">
            <v>Chúng tôi đang xử lý hóa đơn, vui lòng liên hệ Do Thi Bich Lieu</v>
          </cell>
        </row>
        <row r="371">
          <cell r="D371">
            <v>63620</v>
          </cell>
          <cell r="E371">
            <v>26458721</v>
          </cell>
          <cell r="F371">
            <v>1586110</v>
          </cell>
          <cell r="G371">
            <v>45220.000347222223</v>
          </cell>
          <cell r="J371" t="str">
            <v>Do Thi Bich Lieu</v>
          </cell>
          <cell r="M371" t="str">
            <v>No</v>
          </cell>
          <cell r="O371" t="str">
            <v>11/Đã thanh toán 24/2023</v>
          </cell>
        </row>
        <row r="372">
          <cell r="D372">
            <v>63602</v>
          </cell>
          <cell r="E372">
            <v>24366702</v>
          </cell>
          <cell r="F372">
            <v>2785536</v>
          </cell>
          <cell r="G372">
            <v>45220.000347222223</v>
          </cell>
          <cell r="J372" t="str">
            <v>Do Thi Bich Lieu</v>
          </cell>
          <cell r="M372" t="str">
            <v>No</v>
          </cell>
          <cell r="O372" t="str">
            <v>11/Đã thanh toán 24/2023</v>
          </cell>
        </row>
        <row r="373">
          <cell r="D373">
            <v>63603</v>
          </cell>
          <cell r="E373">
            <v>10319830</v>
          </cell>
          <cell r="F373">
            <v>4372099</v>
          </cell>
          <cell r="G373">
            <v>45220.000347222223</v>
          </cell>
          <cell r="J373" t="str">
            <v>Do Thi Bich Lieu</v>
          </cell>
          <cell r="M373" t="str">
            <v>No</v>
          </cell>
          <cell r="O373" t="str">
            <v>11/Đã thanh toán 24/2023</v>
          </cell>
        </row>
        <row r="374">
          <cell r="D374">
            <v>65096</v>
          </cell>
          <cell r="E374">
            <v>16501385</v>
          </cell>
          <cell r="F374">
            <v>4685013</v>
          </cell>
          <cell r="G374">
            <v>45227.000347222223</v>
          </cell>
          <cell r="H374">
            <v>45229.000347222223</v>
          </cell>
          <cell r="I374">
            <v>45261.000347222223</v>
          </cell>
          <cell r="J374" t="str">
            <v>Do Thi Bich Lieu</v>
          </cell>
          <cell r="M374" t="str">
            <v>No</v>
          </cell>
          <cell r="O374" t="str">
            <v>Lịch thanh toán: Monthly at 10 &amp; 24</v>
          </cell>
        </row>
        <row r="375">
          <cell r="D375">
            <v>65103</v>
          </cell>
          <cell r="E375">
            <v>26461451</v>
          </cell>
          <cell r="F375">
            <v>2202521</v>
          </cell>
          <cell r="G375">
            <v>45227.000347222223</v>
          </cell>
          <cell r="J375" t="str">
            <v>Do Thi Bich Lieu</v>
          </cell>
          <cell r="M375" t="str">
            <v>No</v>
          </cell>
          <cell r="O375" t="str">
            <v>11/Đã thanh toán 24/2023</v>
          </cell>
        </row>
        <row r="376">
          <cell r="D376">
            <v>49799</v>
          </cell>
          <cell r="E376">
            <v>27369310</v>
          </cell>
          <cell r="F376">
            <v>1374605</v>
          </cell>
          <cell r="G376">
            <v>45157.000347222223</v>
          </cell>
          <cell r="J376" t="str">
            <v>Do Thi Bich Lieu</v>
          </cell>
          <cell r="M376" t="str">
            <v>No</v>
          </cell>
          <cell r="O376" t="str">
            <v>09/Đã thanh toán 25/2023</v>
          </cell>
        </row>
        <row r="377">
          <cell r="D377">
            <v>59198</v>
          </cell>
          <cell r="E377">
            <v>14160829</v>
          </cell>
          <cell r="F377">
            <v>4637763</v>
          </cell>
          <cell r="G377">
            <v>45199.000347222223</v>
          </cell>
          <cell r="J377" t="str">
            <v>Do Thi Bich Lieu</v>
          </cell>
          <cell r="M377" t="str">
            <v>No</v>
          </cell>
          <cell r="O377" t="str">
            <v>Chúng tôi đang xử lý hóa đơn, vui lòng liên hệ Do Thi Bich Lieu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InvoiceList"/>
    </sheetNames>
    <sheetDataSet>
      <sheetData sheetId="0">
        <row r="1">
          <cell r="D1" t="str">
            <v>Số hóa đơn</v>
          </cell>
          <cell r="E1" t="str">
            <v>Số đặt hàng</v>
          </cell>
          <cell r="F1" t="str">
            <v>Tổng giá trị</v>
          </cell>
          <cell r="G1" t="str">
            <v>Ngày nhập HĐ</v>
          </cell>
          <cell r="H1" t="str">
            <v>Ngày xử lý</v>
          </cell>
          <cell r="I1" t="str">
            <v>Ngày đến hạn</v>
          </cell>
          <cell r="J1" t="str">
            <v>Phụ trách</v>
          </cell>
          <cell r="K1" t="str">
            <v>Khóa bởi</v>
          </cell>
          <cell r="L1" t="str">
            <v>Ngày khóa</v>
          </cell>
          <cell r="M1" t="str">
            <v>Trạng thái giữ</v>
          </cell>
          <cell r="N1" t="str">
            <v>Lý do giữ</v>
          </cell>
          <cell r="O1" t="str">
            <v>Ghi chú</v>
          </cell>
        </row>
        <row r="2">
          <cell r="D2">
            <v>77313</v>
          </cell>
          <cell r="E2">
            <v>15206960</v>
          </cell>
          <cell r="F2">
            <v>2293920</v>
          </cell>
          <cell r="G2">
            <v>45283.000347222223</v>
          </cell>
          <cell r="H2">
            <v>45283.000347222223</v>
          </cell>
          <cell r="I2">
            <v>45314.000347222223</v>
          </cell>
          <cell r="J2" t="str">
            <v>Do Thi Bich Lieu</v>
          </cell>
          <cell r="M2" t="str">
            <v>No</v>
          </cell>
          <cell r="O2" t="str">
            <v>Lịch thanh toán: Monthly at 10 &amp; 24</v>
          </cell>
        </row>
        <row r="3">
          <cell r="D3">
            <v>77309</v>
          </cell>
          <cell r="E3">
            <v>27412673</v>
          </cell>
          <cell r="F3">
            <v>2329312</v>
          </cell>
          <cell r="G3">
            <v>45283.000347222223</v>
          </cell>
          <cell r="H3">
            <v>45283.000347222223</v>
          </cell>
          <cell r="I3">
            <v>45314.000347222223</v>
          </cell>
          <cell r="J3" t="str">
            <v>Do Thi Bich Lieu</v>
          </cell>
          <cell r="M3" t="str">
            <v>No</v>
          </cell>
          <cell r="O3" t="str">
            <v>Lịch thanh toán: Monthly at 10 &amp; 24</v>
          </cell>
        </row>
        <row r="4">
          <cell r="D4">
            <v>77315</v>
          </cell>
          <cell r="E4">
            <v>15206206</v>
          </cell>
          <cell r="F4">
            <v>995522</v>
          </cell>
          <cell r="G4">
            <v>45283.000347222223</v>
          </cell>
          <cell r="H4">
            <v>45283.000347222223</v>
          </cell>
          <cell r="I4">
            <v>45314.000347222223</v>
          </cell>
          <cell r="J4" t="str">
            <v>Do Thi Bich Lieu</v>
          </cell>
          <cell r="M4" t="str">
            <v>No</v>
          </cell>
          <cell r="O4" t="str">
            <v>Lịch thanh toán: Monthly at 10 &amp; 24</v>
          </cell>
        </row>
        <row r="5">
          <cell r="D5">
            <v>77306</v>
          </cell>
          <cell r="E5">
            <v>12255083</v>
          </cell>
          <cell r="F5">
            <v>2293920</v>
          </cell>
          <cell r="G5">
            <v>45283.000347222223</v>
          </cell>
          <cell r="H5">
            <v>45283.000347222223</v>
          </cell>
          <cell r="I5">
            <v>45311.000347222223</v>
          </cell>
          <cell r="J5" t="str">
            <v>Do Thi Bich Lieu</v>
          </cell>
          <cell r="M5" t="str">
            <v>No</v>
          </cell>
          <cell r="O5" t="str">
            <v>Lịch thanh toán: Monthly at 10 &amp; 24</v>
          </cell>
        </row>
        <row r="6">
          <cell r="D6">
            <v>77337</v>
          </cell>
          <cell r="E6">
            <v>14192836</v>
          </cell>
          <cell r="F6">
            <v>3982090</v>
          </cell>
          <cell r="G6">
            <v>45283.000347222223</v>
          </cell>
          <cell r="H6">
            <v>45283.000347222223</v>
          </cell>
          <cell r="I6">
            <v>45311.000347222223</v>
          </cell>
          <cell r="J6" t="str">
            <v>Do Thi Bich Lieu</v>
          </cell>
          <cell r="M6" t="str">
            <v>No</v>
          </cell>
          <cell r="O6" t="str">
            <v>Lịch thanh toán: Monthly at 10 &amp; 24</v>
          </cell>
        </row>
        <row r="7">
          <cell r="D7">
            <v>77308</v>
          </cell>
          <cell r="E7">
            <v>28414120</v>
          </cell>
          <cell r="F7">
            <v>995522</v>
          </cell>
          <cell r="G7">
            <v>45283.000347222223</v>
          </cell>
          <cell r="H7">
            <v>45283.000347222223</v>
          </cell>
          <cell r="I7">
            <v>45314.000347222223</v>
          </cell>
          <cell r="J7" t="str">
            <v>Do Thi Bich Lieu</v>
          </cell>
          <cell r="M7" t="str">
            <v>No</v>
          </cell>
          <cell r="O7" t="str">
            <v>Lịch thanh toán: Monthly at 10 &amp; 24</v>
          </cell>
        </row>
        <row r="8">
          <cell r="D8">
            <v>77318</v>
          </cell>
          <cell r="E8">
            <v>12256232</v>
          </cell>
          <cell r="F8">
            <v>4256172</v>
          </cell>
          <cell r="G8">
            <v>45283.000347222223</v>
          </cell>
          <cell r="H8">
            <v>45283.000347222223</v>
          </cell>
          <cell r="I8">
            <v>45314.000347222223</v>
          </cell>
          <cell r="J8" t="str">
            <v>Do Thi Bich Lieu</v>
          </cell>
          <cell r="M8" t="str">
            <v>No</v>
          </cell>
          <cell r="O8" t="str">
            <v>Lịch thanh toán: Monthly at 10 &amp; 24</v>
          </cell>
        </row>
        <row r="9">
          <cell r="D9">
            <v>77324</v>
          </cell>
          <cell r="E9">
            <v>25419635</v>
          </cell>
          <cell r="F9">
            <v>2571826</v>
          </cell>
          <cell r="G9">
            <v>45283.000347222223</v>
          </cell>
          <cell r="H9">
            <v>45283.000347222223</v>
          </cell>
          <cell r="I9">
            <v>45317.000347222223</v>
          </cell>
          <cell r="J9" t="str">
            <v>Do Thi Bich Lieu</v>
          </cell>
          <cell r="M9" t="str">
            <v>No</v>
          </cell>
          <cell r="O9" t="str">
            <v>Lịch thanh toán: Monthly at 10 &amp; 24</v>
          </cell>
        </row>
        <row r="10">
          <cell r="D10">
            <v>77319</v>
          </cell>
          <cell r="E10">
            <v>11298462</v>
          </cell>
          <cell r="F10">
            <v>1586110</v>
          </cell>
          <cell r="G10">
            <v>45283.000347222223</v>
          </cell>
          <cell r="H10">
            <v>45283.000347222223</v>
          </cell>
          <cell r="I10">
            <v>45314.000347222223</v>
          </cell>
          <cell r="J10" t="str">
            <v>Do Thi Bich Lieu</v>
          </cell>
          <cell r="M10" t="str">
            <v>No</v>
          </cell>
          <cell r="O10" t="str">
            <v>Lịch thanh toán: Monthly at 10 &amp; 24</v>
          </cell>
        </row>
        <row r="11">
          <cell r="D11">
            <v>77307</v>
          </cell>
          <cell r="E11">
            <v>11298087</v>
          </cell>
          <cell r="F11">
            <v>4899658</v>
          </cell>
          <cell r="G11">
            <v>45283.000347222223</v>
          </cell>
          <cell r="H11">
            <v>45283.000347222223</v>
          </cell>
          <cell r="I11">
            <v>45314.000347222223</v>
          </cell>
          <cell r="J11" t="str">
            <v>Do Thi Bich Lieu</v>
          </cell>
          <cell r="M11" t="str">
            <v>No</v>
          </cell>
          <cell r="O11" t="str">
            <v>Lịch thanh toán: Monthly at 10 &amp; 24</v>
          </cell>
        </row>
        <row r="12">
          <cell r="D12">
            <v>77312</v>
          </cell>
          <cell r="E12">
            <v>16525170</v>
          </cell>
          <cell r="F12">
            <v>4157935</v>
          </cell>
          <cell r="G12">
            <v>45283.000347222223</v>
          </cell>
          <cell r="H12">
            <v>45283.000347222223</v>
          </cell>
          <cell r="I12">
            <v>45317.000347222223</v>
          </cell>
          <cell r="J12" t="str">
            <v>Do Thi Bich Lieu</v>
          </cell>
          <cell r="M12" t="str">
            <v>No</v>
          </cell>
          <cell r="O12" t="str">
            <v>Lịch thanh toán: Monthly at 10 &amp; 24</v>
          </cell>
        </row>
        <row r="13">
          <cell r="D13">
            <v>77305</v>
          </cell>
          <cell r="E13">
            <v>19481627</v>
          </cell>
          <cell r="F13">
            <v>2714715</v>
          </cell>
          <cell r="G13">
            <v>45283.000347222223</v>
          </cell>
          <cell r="H13">
            <v>45283.000347222223</v>
          </cell>
          <cell r="I13">
            <v>45311.000347222223</v>
          </cell>
          <cell r="J13" t="str">
            <v>Do Thi Bich Lieu</v>
          </cell>
          <cell r="M13" t="str">
            <v>No</v>
          </cell>
          <cell r="O13" t="str">
            <v>Lịch thanh toán: Monthly at 10 &amp; 24</v>
          </cell>
        </row>
        <row r="14">
          <cell r="D14">
            <v>77316</v>
          </cell>
          <cell r="E14">
            <v>15206002</v>
          </cell>
          <cell r="F14">
            <v>2329312</v>
          </cell>
          <cell r="G14">
            <v>45283.000347222223</v>
          </cell>
          <cell r="H14">
            <v>45283.000347222223</v>
          </cell>
          <cell r="I14">
            <v>45314.000347222223</v>
          </cell>
          <cell r="J14" t="str">
            <v>Do Thi Bich Lieu</v>
          </cell>
          <cell r="M14" t="str">
            <v>No</v>
          </cell>
          <cell r="O14" t="str">
            <v>Lịch thanh toán: Monthly at 10 &amp; 24</v>
          </cell>
        </row>
        <row r="15">
          <cell r="D15">
            <v>77317</v>
          </cell>
          <cell r="E15">
            <v>18264221</v>
          </cell>
          <cell r="F15">
            <v>541976</v>
          </cell>
          <cell r="G15">
            <v>45283.000347222223</v>
          </cell>
          <cell r="H15">
            <v>45283.000347222223</v>
          </cell>
          <cell r="I15">
            <v>45314.000347222223</v>
          </cell>
          <cell r="J15" t="str">
            <v>Do Thi Bich Lieu</v>
          </cell>
          <cell r="M15" t="str">
            <v>No</v>
          </cell>
          <cell r="O15" t="str">
            <v>Lịch thanh toán: Monthly at 10 &amp; 24</v>
          </cell>
        </row>
        <row r="16">
          <cell r="D16">
            <v>77314</v>
          </cell>
          <cell r="E16">
            <v>15206315</v>
          </cell>
          <cell r="F16">
            <v>2128086</v>
          </cell>
          <cell r="G16">
            <v>45283.000347222223</v>
          </cell>
          <cell r="H16">
            <v>45283.000347222223</v>
          </cell>
          <cell r="I16">
            <v>45314.000347222223</v>
          </cell>
          <cell r="J16" t="str">
            <v>Do Thi Bich Lieu</v>
          </cell>
          <cell r="M16" t="str">
            <v>No</v>
          </cell>
          <cell r="O16" t="str">
            <v>Lịch thanh toán: Monthly at 10 &amp; 24</v>
          </cell>
        </row>
        <row r="17">
          <cell r="D17">
            <v>77335</v>
          </cell>
          <cell r="E17">
            <v>26483358</v>
          </cell>
          <cell r="F17">
            <v>706979</v>
          </cell>
          <cell r="G17">
            <v>45283.000347222223</v>
          </cell>
          <cell r="H17">
            <v>45283.000347222223</v>
          </cell>
          <cell r="I17">
            <v>45309.000347222223</v>
          </cell>
          <cell r="J17" t="str">
            <v>Do Thi Bich Lieu</v>
          </cell>
          <cell r="M17" t="str">
            <v>No</v>
          </cell>
          <cell r="O17" t="str">
            <v>Lịch thanh toán: Monthly at 10 &amp; 24</v>
          </cell>
        </row>
        <row r="18">
          <cell r="D18">
            <v>77332</v>
          </cell>
          <cell r="E18">
            <v>14192296</v>
          </cell>
          <cell r="F18">
            <v>2827915</v>
          </cell>
          <cell r="G18">
            <v>45283.000347222223</v>
          </cell>
          <cell r="H18">
            <v>45283.000347222223</v>
          </cell>
          <cell r="I18">
            <v>45308.000347222223</v>
          </cell>
          <cell r="J18" t="str">
            <v>Do Thi Bich Lieu</v>
          </cell>
          <cell r="M18" t="str">
            <v>No</v>
          </cell>
          <cell r="O18" t="str">
            <v>Lịch thanh toán: Monthly at 10 &amp; 24</v>
          </cell>
        </row>
        <row r="19">
          <cell r="D19">
            <v>77333</v>
          </cell>
          <cell r="E19">
            <v>90385536</v>
          </cell>
          <cell r="F19">
            <v>2078968</v>
          </cell>
          <cell r="G19">
            <v>45283.000347222223</v>
          </cell>
          <cell r="H19">
            <v>45283.000347222223</v>
          </cell>
          <cell r="I19">
            <v>45308.000347222223</v>
          </cell>
          <cell r="J19" t="str">
            <v>Do Thi Bich Lieu</v>
          </cell>
          <cell r="M19" t="str">
            <v>No</v>
          </cell>
          <cell r="O19" t="str">
            <v>Lịch thanh toán: Monthly at 10 &amp; 24</v>
          </cell>
        </row>
        <row r="20">
          <cell r="D20">
            <v>77338</v>
          </cell>
          <cell r="E20">
            <v>14193107</v>
          </cell>
          <cell r="F20">
            <v>1285913</v>
          </cell>
          <cell r="G20">
            <v>45283.000347222223</v>
          </cell>
          <cell r="H20">
            <v>45283.000347222223</v>
          </cell>
          <cell r="I20">
            <v>45313.000347222223</v>
          </cell>
          <cell r="J20" t="str">
            <v>Do Thi Bich Lieu</v>
          </cell>
          <cell r="M20" t="str">
            <v>No</v>
          </cell>
          <cell r="O20" t="str">
            <v>Lịch thanh toán: Monthly at 10 &amp; 24</v>
          </cell>
        </row>
        <row r="21">
          <cell r="D21">
            <v>77334</v>
          </cell>
          <cell r="E21">
            <v>13061156</v>
          </cell>
          <cell r="F21">
            <v>6805353</v>
          </cell>
          <cell r="G21">
            <v>45283.000347222223</v>
          </cell>
          <cell r="H21">
            <v>45283.000347222223</v>
          </cell>
          <cell r="I21">
            <v>45308.000347222223</v>
          </cell>
          <cell r="J21" t="str">
            <v>Do Thi Bich Lieu</v>
          </cell>
          <cell r="M21" t="str">
            <v>No</v>
          </cell>
          <cell r="O21" t="str">
            <v>Lịch thanh toán: Monthly at 10 &amp; 24</v>
          </cell>
        </row>
        <row r="22">
          <cell r="D22">
            <v>77336</v>
          </cell>
          <cell r="E22">
            <v>26483543</v>
          </cell>
          <cell r="F22">
            <v>2311616</v>
          </cell>
          <cell r="G22">
            <v>45283.000347222223</v>
          </cell>
          <cell r="H22">
            <v>45283.000347222223</v>
          </cell>
          <cell r="I22">
            <v>45309.000347222223</v>
          </cell>
          <cell r="J22" t="str">
            <v>Do Thi Bich Lieu</v>
          </cell>
          <cell r="M22" t="str">
            <v>No</v>
          </cell>
          <cell r="O22" t="str">
            <v>Lịch thanh toán: Monthly at 10 &amp; 24</v>
          </cell>
        </row>
        <row r="23">
          <cell r="D23">
            <v>77339</v>
          </cell>
          <cell r="E23">
            <v>14193004</v>
          </cell>
          <cell r="F23">
            <v>2986567</v>
          </cell>
          <cell r="G23">
            <v>45283.000347222223</v>
          </cell>
          <cell r="H23">
            <v>45283.000347222223</v>
          </cell>
          <cell r="I23">
            <v>45313.000347222223</v>
          </cell>
          <cell r="J23" t="str">
            <v>Do Thi Bich Lieu</v>
          </cell>
          <cell r="M23" t="str">
            <v>No</v>
          </cell>
          <cell r="O23" t="str">
            <v>Lịch thanh toán: Monthly at 10 &amp; 24</v>
          </cell>
        </row>
        <row r="24">
          <cell r="D24">
            <v>77320</v>
          </cell>
          <cell r="E24">
            <v>22427429</v>
          </cell>
          <cell r="F24">
            <v>1146960</v>
          </cell>
          <cell r="G24">
            <v>45283.000347222223</v>
          </cell>
          <cell r="H24">
            <v>45283.000347222223</v>
          </cell>
          <cell r="I24">
            <v>45318.000347222223</v>
          </cell>
          <cell r="J24" t="str">
            <v>Do Thi Bich Lieu</v>
          </cell>
          <cell r="M24" t="str">
            <v>No</v>
          </cell>
          <cell r="O24" t="str">
            <v>Lịch thanh toán: Monthly at 10 &amp; 24</v>
          </cell>
        </row>
        <row r="25">
          <cell r="D25">
            <v>77323</v>
          </cell>
          <cell r="E25">
            <v>25419376</v>
          </cell>
          <cell r="F25">
            <v>995522</v>
          </cell>
          <cell r="G25">
            <v>45283.000347222223</v>
          </cell>
          <cell r="H25">
            <v>45283.000347222223</v>
          </cell>
          <cell r="I25">
            <v>45317.000347222223</v>
          </cell>
          <cell r="J25" t="str">
            <v>Do Thi Bich Lieu</v>
          </cell>
          <cell r="M25" t="str">
            <v>No</v>
          </cell>
          <cell r="O25" t="str">
            <v>Lịch thanh toán: Monthly at 10 &amp; 24</v>
          </cell>
        </row>
        <row r="26">
          <cell r="D26">
            <v>77310</v>
          </cell>
          <cell r="E26">
            <v>25418757</v>
          </cell>
          <cell r="F26">
            <v>1413958</v>
          </cell>
          <cell r="G26">
            <v>45283.000347222223</v>
          </cell>
          <cell r="H26">
            <v>45283.000347222223</v>
          </cell>
          <cell r="I26">
            <v>45315.000347222223</v>
          </cell>
          <cell r="J26" t="str">
            <v>Do Thi Bich Lieu</v>
          </cell>
          <cell r="M26" t="str">
            <v>No</v>
          </cell>
          <cell r="O26" t="str">
            <v>Lịch thanh toán: Monthly at 10 &amp; 24</v>
          </cell>
        </row>
        <row r="27">
          <cell r="D27">
            <v>77327</v>
          </cell>
          <cell r="E27">
            <v>10354445</v>
          </cell>
          <cell r="F27">
            <v>4414025</v>
          </cell>
          <cell r="G27">
            <v>45283.000347222223</v>
          </cell>
          <cell r="H27">
            <v>45283.000347222223</v>
          </cell>
          <cell r="I27">
            <v>45317.000347222223</v>
          </cell>
          <cell r="J27" t="str">
            <v>Do Thi Bich Lieu</v>
          </cell>
          <cell r="M27" t="str">
            <v>No</v>
          </cell>
          <cell r="O27" t="str">
            <v>Lịch thanh toán: Monthly at 10 &amp; 24</v>
          </cell>
        </row>
        <row r="28">
          <cell r="D28">
            <v>77311</v>
          </cell>
          <cell r="E28">
            <v>24387627</v>
          </cell>
          <cell r="F28">
            <v>2571826</v>
          </cell>
          <cell r="G28">
            <v>45283.000347222223</v>
          </cell>
          <cell r="H28">
            <v>45283.000347222223</v>
          </cell>
          <cell r="I28">
            <v>45318.000347222223</v>
          </cell>
          <cell r="J28" t="str">
            <v>Do Thi Bich Lieu</v>
          </cell>
          <cell r="M28" t="str">
            <v>No</v>
          </cell>
          <cell r="O28" t="str">
            <v>Lịch thanh toán: Monthly at 10 &amp; 24</v>
          </cell>
        </row>
        <row r="29">
          <cell r="D29">
            <v>77331</v>
          </cell>
          <cell r="E29">
            <v>14191416</v>
          </cell>
          <cell r="F29">
            <v>3246400</v>
          </cell>
          <cell r="G29">
            <v>45283.000347222223</v>
          </cell>
          <cell r="J29" t="str">
            <v>Do Thi Bich Lieu</v>
          </cell>
          <cell r="M29" t="str">
            <v>No</v>
          </cell>
          <cell r="O29" t="str">
            <v>Chúng tôi đang xử lý hóa đơn, vui lòng liên hệ Do Thi Bich Lieu</v>
          </cell>
        </row>
        <row r="30">
          <cell r="D30">
            <v>77330</v>
          </cell>
          <cell r="E30">
            <v>14191859</v>
          </cell>
          <cell r="F30">
            <v>2986567</v>
          </cell>
          <cell r="G30">
            <v>45283.000347222223</v>
          </cell>
          <cell r="J30" t="str">
            <v>Do Thi Bich Lieu</v>
          </cell>
          <cell r="M30" t="str">
            <v>No</v>
          </cell>
          <cell r="O30" t="str">
            <v>Chúng tôi đang xử lý hóa đơn, vui lòng liên hệ Do Thi Bich Lieu</v>
          </cell>
        </row>
        <row r="31">
          <cell r="D31">
            <v>77329</v>
          </cell>
          <cell r="E31">
            <v>14190342</v>
          </cell>
          <cell r="F31">
            <v>2986567</v>
          </cell>
          <cell r="G31">
            <v>45283.000347222223</v>
          </cell>
          <cell r="J31" t="str">
            <v>Do Thi Bich Lieu</v>
          </cell>
          <cell r="M31" t="str">
            <v>No</v>
          </cell>
          <cell r="O31" t="str">
            <v>Chúng tôi đang xử lý hóa đơn, vui lòng liên hệ Do Thi Bich Lieu</v>
          </cell>
        </row>
        <row r="32">
          <cell r="D32">
            <v>77326</v>
          </cell>
          <cell r="E32">
            <v>27414079</v>
          </cell>
          <cell r="F32">
            <v>4010434</v>
          </cell>
          <cell r="G32">
            <v>45283.000347222223</v>
          </cell>
          <cell r="J32" t="str">
            <v>Do Thi Bich Lieu</v>
          </cell>
          <cell r="M32" t="str">
            <v>No</v>
          </cell>
          <cell r="O32" t="str">
            <v>Chúng tôi đang xử lý hóa đơn, vui lòng liên hệ Do Thi Bich Lieu</v>
          </cell>
        </row>
        <row r="33">
          <cell r="D33">
            <v>77325</v>
          </cell>
          <cell r="E33">
            <v>28415232</v>
          </cell>
          <cell r="F33">
            <v>1991045</v>
          </cell>
          <cell r="G33">
            <v>45283.000347222223</v>
          </cell>
          <cell r="J33" t="str">
            <v>Do Thi Bich Lieu</v>
          </cell>
          <cell r="M33" t="str">
            <v>No</v>
          </cell>
          <cell r="O33" t="str">
            <v>Chúng tôi đang xử lý hóa đơn, vui lòng liên hệ Do Thi Bich Lieu</v>
          </cell>
        </row>
        <row r="34">
          <cell r="D34">
            <v>77321</v>
          </cell>
          <cell r="E34">
            <v>20454065</v>
          </cell>
          <cell r="F34">
            <v>2293920</v>
          </cell>
          <cell r="G34">
            <v>45283.000347222223</v>
          </cell>
          <cell r="H34">
            <v>45284.000347222223</v>
          </cell>
          <cell r="I34">
            <v>45318.000347222223</v>
          </cell>
          <cell r="J34" t="str">
            <v>Do Thi Bich Lieu</v>
          </cell>
          <cell r="M34" t="str">
            <v>No</v>
          </cell>
          <cell r="O34" t="str">
            <v>Lịch thanh toán: Monthly at 10 &amp; 24</v>
          </cell>
        </row>
        <row r="35">
          <cell r="D35">
            <v>77328</v>
          </cell>
          <cell r="E35">
            <v>90384649</v>
          </cell>
          <cell r="F35">
            <v>995522</v>
          </cell>
          <cell r="G35">
            <v>45283.000347222223</v>
          </cell>
          <cell r="J35" t="str">
            <v>Do Thi Bich Lieu</v>
          </cell>
          <cell r="M35" t="str">
            <v>No</v>
          </cell>
          <cell r="O35" t="str">
            <v>Chúng tôi đang xử lý hóa đơn, vui lòng liên hệ Do Thi Bich Lieu</v>
          </cell>
        </row>
        <row r="36">
          <cell r="D36">
            <v>75989</v>
          </cell>
          <cell r="E36">
            <v>16522859</v>
          </cell>
          <cell r="F36">
            <v>2064528</v>
          </cell>
          <cell r="G36">
            <v>45279.000347222223</v>
          </cell>
          <cell r="H36">
            <v>45281.000347222223</v>
          </cell>
          <cell r="I36">
            <v>45314.000347222223</v>
          </cell>
          <cell r="J36" t="str">
            <v>Do Thi Bich Lieu</v>
          </cell>
          <cell r="M36" t="str">
            <v>No</v>
          </cell>
          <cell r="O36" t="str">
            <v>Lịch thanh toán: Monthly at 10 &amp; 24</v>
          </cell>
        </row>
        <row r="37">
          <cell r="D37">
            <v>69567</v>
          </cell>
          <cell r="E37">
            <v>25406410</v>
          </cell>
          <cell r="F37">
            <v>7715477</v>
          </cell>
          <cell r="G37">
            <v>45248.000347222223</v>
          </cell>
          <cell r="J37" t="str">
            <v>Do Thi Bich Lieu</v>
          </cell>
          <cell r="M37" t="str">
            <v>No</v>
          </cell>
          <cell r="O37" t="str">
            <v>12/Đã thanh toán 25/2023</v>
          </cell>
        </row>
        <row r="38">
          <cell r="D38">
            <v>72804</v>
          </cell>
          <cell r="E38">
            <v>14182726</v>
          </cell>
          <cell r="F38">
            <v>4797706</v>
          </cell>
          <cell r="G38">
            <v>45260.000347222223</v>
          </cell>
          <cell r="H38">
            <v>45272.000347222223</v>
          </cell>
          <cell r="I38">
            <v>45286.000347222223</v>
          </cell>
          <cell r="J38" t="str">
            <v>Do Thi Bich Lieu</v>
          </cell>
          <cell r="M38" t="str">
            <v>No</v>
          </cell>
          <cell r="O38" t="str">
            <v>Lịch thanh toán: Monthly at 10 &amp; 24</v>
          </cell>
        </row>
        <row r="39">
          <cell r="D39">
            <v>72797</v>
          </cell>
          <cell r="E39">
            <v>17289873</v>
          </cell>
          <cell r="F39">
            <v>3933845</v>
          </cell>
          <cell r="G39">
            <v>45260.000347222223</v>
          </cell>
          <cell r="H39">
            <v>45261.000347222223</v>
          </cell>
          <cell r="I39">
            <v>45294.000347222223</v>
          </cell>
          <cell r="J39" t="str">
            <v>Do Thi Bich Lieu</v>
          </cell>
          <cell r="M39" t="str">
            <v>No</v>
          </cell>
          <cell r="O39" t="str">
            <v>Lịch thanh toán: Monthly at 10 &amp; 24</v>
          </cell>
        </row>
        <row r="40">
          <cell r="D40">
            <v>72801</v>
          </cell>
          <cell r="E40">
            <v>13049678</v>
          </cell>
          <cell r="F40">
            <v>541976</v>
          </cell>
          <cell r="G40">
            <v>45260.000347222223</v>
          </cell>
          <cell r="J40" t="str">
            <v>Do Thi Bich Lieu</v>
          </cell>
          <cell r="M40" t="str">
            <v>No</v>
          </cell>
          <cell r="O40" t="str">
            <v>12/Đã thanh toán 25/2023</v>
          </cell>
        </row>
        <row r="41">
          <cell r="D41">
            <v>72805</v>
          </cell>
          <cell r="E41">
            <v>26474984</v>
          </cell>
          <cell r="F41">
            <v>3056524</v>
          </cell>
          <cell r="G41">
            <v>45260.000347222223</v>
          </cell>
          <cell r="H41">
            <v>45272.000347222223</v>
          </cell>
          <cell r="I41">
            <v>45288.000347222223</v>
          </cell>
          <cell r="J41" t="str">
            <v>Do Thi Bich Lieu</v>
          </cell>
          <cell r="M41" t="str">
            <v>No</v>
          </cell>
          <cell r="O41" t="str">
            <v>Lịch thanh toán: Monthly at 10 &amp; 24</v>
          </cell>
        </row>
        <row r="42">
          <cell r="D42">
            <v>72800</v>
          </cell>
          <cell r="E42">
            <v>14180924</v>
          </cell>
          <cell r="F42">
            <v>3598279</v>
          </cell>
          <cell r="G42">
            <v>45260.000347222223</v>
          </cell>
          <cell r="J42" t="str">
            <v>Do Thi Bich Lieu</v>
          </cell>
          <cell r="M42" t="str">
            <v>No</v>
          </cell>
          <cell r="O42" t="str">
            <v>12/Đã thanh toán 25/2023</v>
          </cell>
        </row>
        <row r="43">
          <cell r="D43">
            <v>72796</v>
          </cell>
          <cell r="E43">
            <v>25411164</v>
          </cell>
          <cell r="F43">
            <v>2509879</v>
          </cell>
          <cell r="G43">
            <v>45260.000347222223</v>
          </cell>
          <cell r="H43">
            <v>45272.000347222223</v>
          </cell>
          <cell r="I43">
            <v>45293.000347222223</v>
          </cell>
          <cell r="J43" t="str">
            <v>Do Thi Bich Lieu</v>
          </cell>
          <cell r="M43" t="str">
            <v>No</v>
          </cell>
          <cell r="O43" t="str">
            <v>Lịch thanh toán: Monthly at 10 &amp; 24</v>
          </cell>
        </row>
        <row r="44">
          <cell r="D44">
            <v>72795</v>
          </cell>
          <cell r="E44">
            <v>15197595</v>
          </cell>
          <cell r="F44">
            <v>5628350</v>
          </cell>
          <cell r="G44">
            <v>45260.000347222223</v>
          </cell>
          <cell r="H44">
            <v>45272.000347222223</v>
          </cell>
          <cell r="I44">
            <v>45293.000347222223</v>
          </cell>
          <cell r="J44" t="str">
            <v>Do Thi Bich Lieu</v>
          </cell>
          <cell r="M44" t="str">
            <v>No</v>
          </cell>
          <cell r="O44" t="str">
            <v>Lịch thanh toán: Monthly at 10 &amp; 24</v>
          </cell>
        </row>
        <row r="45">
          <cell r="D45">
            <v>72803</v>
          </cell>
          <cell r="E45">
            <v>13050565</v>
          </cell>
          <cell r="F45">
            <v>2743924</v>
          </cell>
          <cell r="G45">
            <v>45260.000347222223</v>
          </cell>
          <cell r="H45">
            <v>45272.000347222223</v>
          </cell>
          <cell r="I45">
            <v>45286.000347222223</v>
          </cell>
          <cell r="J45" t="str">
            <v>Do Thi Bich Lieu</v>
          </cell>
          <cell r="M45" t="str">
            <v>No</v>
          </cell>
          <cell r="O45" t="str">
            <v>Lịch thanh toán: Monthly at 10 &amp; 24</v>
          </cell>
        </row>
        <row r="46">
          <cell r="D46">
            <v>72806</v>
          </cell>
          <cell r="E46">
            <v>14184491</v>
          </cell>
          <cell r="F46">
            <v>3598279</v>
          </cell>
          <cell r="G46">
            <v>45260.000347222223</v>
          </cell>
          <cell r="H46">
            <v>45272.000347222223</v>
          </cell>
          <cell r="I46">
            <v>45289.000347222223</v>
          </cell>
          <cell r="J46" t="str">
            <v>Do Thi Bich Lieu</v>
          </cell>
          <cell r="M46" t="str">
            <v>No</v>
          </cell>
          <cell r="O46" t="str">
            <v>Lịch thanh toán: Monthly at 10 &amp; 24</v>
          </cell>
        </row>
        <row r="47">
          <cell r="D47">
            <v>72914</v>
          </cell>
          <cell r="E47">
            <v>50902688</v>
          </cell>
          <cell r="F47">
            <v>1199426</v>
          </cell>
          <cell r="G47">
            <v>45262.000347222223</v>
          </cell>
          <cell r="H47">
            <v>45262.000347222223</v>
          </cell>
          <cell r="I47">
            <v>45295.000347222223</v>
          </cell>
          <cell r="J47" t="str">
            <v>Do Thi Bich Lieu</v>
          </cell>
          <cell r="M47" t="str">
            <v>No</v>
          </cell>
          <cell r="O47" t="str">
            <v>Lịch thanh toán: Monthly at 10 &amp; 24</v>
          </cell>
        </row>
        <row r="48">
          <cell r="D48">
            <v>72918</v>
          </cell>
          <cell r="E48">
            <v>24381377</v>
          </cell>
          <cell r="F48">
            <v>4157935</v>
          </cell>
          <cell r="G48">
            <v>45262.000347222223</v>
          </cell>
          <cell r="H48">
            <v>45265.000347222223</v>
          </cell>
          <cell r="I48">
            <v>45299.000347222223</v>
          </cell>
          <cell r="J48" t="str">
            <v>Do Thi Bich Lieu</v>
          </cell>
          <cell r="M48" t="str">
            <v>No</v>
          </cell>
          <cell r="O48" t="str">
            <v>Lịch thanh toán: Monthly at 10 &amp; 24</v>
          </cell>
        </row>
        <row r="49">
          <cell r="D49">
            <v>72915</v>
          </cell>
          <cell r="E49">
            <v>20445698</v>
          </cell>
          <cell r="F49">
            <v>1586110</v>
          </cell>
          <cell r="G49">
            <v>45262.000347222223</v>
          </cell>
          <cell r="H49">
            <v>45262.000347222223</v>
          </cell>
          <cell r="I49">
            <v>45297.000347222223</v>
          </cell>
          <cell r="J49" t="str">
            <v>Do Thi Bich Lieu</v>
          </cell>
          <cell r="M49" t="str">
            <v>No</v>
          </cell>
          <cell r="O49" t="str">
            <v>Lịch thanh toán: Monthly at 10 &amp; 24</v>
          </cell>
        </row>
        <row r="50">
          <cell r="D50">
            <v>72916</v>
          </cell>
          <cell r="E50">
            <v>16517237</v>
          </cell>
          <cell r="F50">
            <v>1199426</v>
          </cell>
          <cell r="G50">
            <v>45262.000347222223</v>
          </cell>
          <cell r="H50">
            <v>45264.000347222223</v>
          </cell>
          <cell r="I50">
            <v>45299.000347222223</v>
          </cell>
          <cell r="J50" t="str">
            <v>Do Thi Bich Lieu</v>
          </cell>
          <cell r="M50" t="str">
            <v>No</v>
          </cell>
          <cell r="O50" t="str">
            <v>Lịch thanh toán: Monthly at 10 &amp; 24</v>
          </cell>
        </row>
        <row r="51">
          <cell r="D51">
            <v>72921</v>
          </cell>
          <cell r="E51">
            <v>21279712</v>
          </cell>
          <cell r="F51">
            <v>1586110</v>
          </cell>
          <cell r="G51">
            <v>45262.000347222223</v>
          </cell>
          <cell r="H51">
            <v>45262.000347222223</v>
          </cell>
          <cell r="I51">
            <v>45297.000347222223</v>
          </cell>
          <cell r="J51" t="str">
            <v>Do Thi Bich Lieu</v>
          </cell>
          <cell r="M51" t="str">
            <v>No</v>
          </cell>
          <cell r="O51" t="str">
            <v>Lịch thanh toán: Monthly at 10 &amp; 24</v>
          </cell>
        </row>
        <row r="52">
          <cell r="D52">
            <v>72919</v>
          </cell>
          <cell r="E52">
            <v>25412093</v>
          </cell>
          <cell r="F52">
            <v>1857098</v>
          </cell>
          <cell r="G52">
            <v>45262.000347222223</v>
          </cell>
          <cell r="H52">
            <v>45262.000347222223</v>
          </cell>
          <cell r="I52">
            <v>45296.000347222223</v>
          </cell>
          <cell r="J52" t="str">
            <v>Do Thi Bich Lieu</v>
          </cell>
          <cell r="M52" t="str">
            <v>No</v>
          </cell>
          <cell r="O52" t="str">
            <v>Lịch thanh toán: Monthly at 10 &amp; 24</v>
          </cell>
        </row>
        <row r="53">
          <cell r="D53">
            <v>72920</v>
          </cell>
          <cell r="E53">
            <v>27406184</v>
          </cell>
          <cell r="F53">
            <v>1199426</v>
          </cell>
          <cell r="G53">
            <v>45262.000347222223</v>
          </cell>
          <cell r="H53">
            <v>45263.000347222223</v>
          </cell>
          <cell r="I53">
            <v>45297.000347222223</v>
          </cell>
          <cell r="J53" t="str">
            <v>Do Thi Bich Lieu</v>
          </cell>
          <cell r="M53" t="str">
            <v>No</v>
          </cell>
          <cell r="O53" t="str">
            <v>Lịch thanh toán: Monthly at 10 &amp; 24</v>
          </cell>
        </row>
        <row r="54">
          <cell r="D54">
            <v>72917</v>
          </cell>
          <cell r="E54">
            <v>17291456</v>
          </cell>
          <cell r="F54">
            <v>2785536</v>
          </cell>
          <cell r="G54">
            <v>45262.000347222223</v>
          </cell>
          <cell r="H54">
            <v>45263.000347222223</v>
          </cell>
          <cell r="I54">
            <v>45297.000347222223</v>
          </cell>
          <cell r="J54" t="str">
            <v>Do Thi Bich Lieu</v>
          </cell>
          <cell r="M54" t="str">
            <v>No</v>
          </cell>
          <cell r="O54" t="str">
            <v>Lịch thanh toán: Monthly at 10 &amp; 24</v>
          </cell>
        </row>
        <row r="55">
          <cell r="D55">
            <v>74364</v>
          </cell>
          <cell r="E55">
            <v>20447362</v>
          </cell>
          <cell r="F55">
            <v>2329312</v>
          </cell>
          <cell r="G55">
            <v>45269.000347222223</v>
          </cell>
          <cell r="H55">
            <v>45269.000347222223</v>
          </cell>
          <cell r="I55">
            <v>45300.000347222223</v>
          </cell>
          <cell r="J55" t="str">
            <v>Do Thi Bich Lieu</v>
          </cell>
          <cell r="M55" t="str">
            <v>No</v>
          </cell>
          <cell r="O55" t="str">
            <v>Lịch thanh toán: Monthly at 10 &amp; 24</v>
          </cell>
        </row>
        <row r="56">
          <cell r="D56">
            <v>74366</v>
          </cell>
          <cell r="E56">
            <v>12249397</v>
          </cell>
          <cell r="F56">
            <v>2329312</v>
          </cell>
          <cell r="G56">
            <v>45269.000347222223</v>
          </cell>
          <cell r="H56">
            <v>45269.000347222223</v>
          </cell>
          <cell r="I56">
            <v>45302.000347222223</v>
          </cell>
          <cell r="J56" t="str">
            <v>Do Thi Bich Lieu</v>
          </cell>
          <cell r="M56" t="str">
            <v>No</v>
          </cell>
          <cell r="O56" t="str">
            <v>Lịch thanh toán: Monthly at 10 &amp; 24</v>
          </cell>
        </row>
        <row r="57">
          <cell r="D57">
            <v>74360</v>
          </cell>
          <cell r="E57">
            <v>10342767</v>
          </cell>
          <cell r="F57">
            <v>11313648</v>
          </cell>
          <cell r="G57">
            <v>45269.000347222223</v>
          </cell>
          <cell r="H57">
            <v>45269.000347222223</v>
          </cell>
          <cell r="I57">
            <v>45297.000347222223</v>
          </cell>
          <cell r="J57" t="str">
            <v>Do Thi Bich Lieu</v>
          </cell>
          <cell r="M57" t="str">
            <v>No</v>
          </cell>
          <cell r="O57" t="str">
            <v>Lịch thanh toán: Monthly at 10 &amp; 24</v>
          </cell>
        </row>
        <row r="58">
          <cell r="D58">
            <v>74375</v>
          </cell>
          <cell r="E58">
            <v>29214078</v>
          </cell>
          <cell r="F58">
            <v>1199426</v>
          </cell>
          <cell r="G58">
            <v>45269.000347222223</v>
          </cell>
          <cell r="H58">
            <v>45269.000347222223</v>
          </cell>
          <cell r="I58">
            <v>45295.000347222223</v>
          </cell>
          <cell r="J58" t="str">
            <v>Do Thi Bich Lieu</v>
          </cell>
          <cell r="M58" t="str">
            <v>No</v>
          </cell>
          <cell r="O58" t="str">
            <v>Lịch thanh toán: Monthly at 10 &amp; 24</v>
          </cell>
        </row>
        <row r="59">
          <cell r="D59">
            <v>74369</v>
          </cell>
          <cell r="E59">
            <v>25414535</v>
          </cell>
          <cell r="F59">
            <v>3324834</v>
          </cell>
          <cell r="G59">
            <v>45269.000347222223</v>
          </cell>
          <cell r="H59">
            <v>45272.000347222223</v>
          </cell>
          <cell r="I59">
            <v>45304.000347222223</v>
          </cell>
          <cell r="J59" t="str">
            <v>Do Thi Bich Lieu</v>
          </cell>
          <cell r="M59" t="str">
            <v>No</v>
          </cell>
          <cell r="O59" t="str">
            <v>Lịch thanh toán: Monthly at 10 &amp; 24</v>
          </cell>
        </row>
        <row r="60">
          <cell r="D60">
            <v>74365</v>
          </cell>
          <cell r="E60">
            <v>19475931</v>
          </cell>
          <cell r="F60">
            <v>6771319</v>
          </cell>
          <cell r="G60">
            <v>45269.000347222223</v>
          </cell>
          <cell r="H60">
            <v>45269.000347222223</v>
          </cell>
          <cell r="I60">
            <v>45300.000347222223</v>
          </cell>
          <cell r="J60" t="str">
            <v>Do Thi Bich Lieu</v>
          </cell>
          <cell r="M60" t="str">
            <v>No</v>
          </cell>
          <cell r="O60" t="str">
            <v>Lịch thanh toán: Monthly at 10 &amp; 24</v>
          </cell>
        </row>
        <row r="61">
          <cell r="D61">
            <v>74372</v>
          </cell>
          <cell r="E61">
            <v>16520216</v>
          </cell>
          <cell r="F61">
            <v>8235778</v>
          </cell>
          <cell r="G61">
            <v>45269.000347222223</v>
          </cell>
          <cell r="H61">
            <v>45273.000347222223</v>
          </cell>
          <cell r="I61">
            <v>45306.000347222223</v>
          </cell>
          <cell r="J61" t="str">
            <v>Do Thi Bich Lieu</v>
          </cell>
          <cell r="M61" t="str">
            <v>No</v>
          </cell>
          <cell r="O61" t="str">
            <v>Lịch thanh toán: Monthly at 10 &amp; 24</v>
          </cell>
        </row>
        <row r="62">
          <cell r="D62">
            <v>74374</v>
          </cell>
          <cell r="E62">
            <v>29213183</v>
          </cell>
          <cell r="F62">
            <v>108395</v>
          </cell>
          <cell r="G62">
            <v>45269.000347222223</v>
          </cell>
          <cell r="H62">
            <v>45269.000347222223</v>
          </cell>
          <cell r="I62">
            <v>45290.000347222223</v>
          </cell>
          <cell r="J62" t="str">
            <v>Do Thi Bich Lieu</v>
          </cell>
          <cell r="M62" t="str">
            <v>No</v>
          </cell>
          <cell r="O62" t="str">
            <v>Lịch thanh toán: Monthly at 10 &amp; 24</v>
          </cell>
        </row>
        <row r="63">
          <cell r="D63">
            <v>74373</v>
          </cell>
          <cell r="E63">
            <v>29213198</v>
          </cell>
          <cell r="F63">
            <v>1857098</v>
          </cell>
          <cell r="G63">
            <v>45269.000347222223</v>
          </cell>
          <cell r="H63">
            <v>45269.000347222223</v>
          </cell>
          <cell r="I63">
            <v>45290.000347222223</v>
          </cell>
          <cell r="J63" t="str">
            <v>Do Thi Bich Lieu</v>
          </cell>
          <cell r="M63" t="str">
            <v>No</v>
          </cell>
          <cell r="O63" t="str">
            <v>Lịch thanh toán: Monthly at 10 &amp; 24</v>
          </cell>
        </row>
        <row r="64">
          <cell r="D64">
            <v>74362</v>
          </cell>
          <cell r="E64">
            <v>17294581</v>
          </cell>
          <cell r="F64">
            <v>2571826</v>
          </cell>
          <cell r="G64">
            <v>45269.000347222223</v>
          </cell>
          <cell r="H64">
            <v>45269.000347222223</v>
          </cell>
          <cell r="I64">
            <v>45301.000347222223</v>
          </cell>
          <cell r="J64" t="str">
            <v>Do Thi Bich Lieu</v>
          </cell>
          <cell r="M64" t="str">
            <v>No</v>
          </cell>
          <cell r="O64" t="str">
            <v>Lịch thanh toán: Monthly at 10 &amp; 24</v>
          </cell>
        </row>
        <row r="65">
          <cell r="D65">
            <v>74368</v>
          </cell>
          <cell r="E65">
            <v>28409357</v>
          </cell>
          <cell r="F65">
            <v>2329312</v>
          </cell>
          <cell r="G65">
            <v>45269.000347222223</v>
          </cell>
          <cell r="H65">
            <v>45270.000347222223</v>
          </cell>
          <cell r="I65">
            <v>45304.000347222223</v>
          </cell>
          <cell r="J65" t="str">
            <v>Do Thi Bich Lieu</v>
          </cell>
          <cell r="M65" t="str">
            <v>No</v>
          </cell>
          <cell r="O65" t="str">
            <v>Lịch thanh toán: Monthly at 10 &amp; 24</v>
          </cell>
        </row>
        <row r="66">
          <cell r="D66">
            <v>74370</v>
          </cell>
          <cell r="E66">
            <v>22422271</v>
          </cell>
          <cell r="F66">
            <v>2581632</v>
          </cell>
          <cell r="G66">
            <v>45269.000347222223</v>
          </cell>
          <cell r="H66">
            <v>45272.000347222223</v>
          </cell>
          <cell r="I66">
            <v>45304.000347222223</v>
          </cell>
          <cell r="J66" t="str">
            <v>Do Thi Bich Lieu</v>
          </cell>
          <cell r="M66" t="str">
            <v>No</v>
          </cell>
          <cell r="O66" t="str">
            <v>Lịch thanh toán: Monthly at 10 &amp; 24</v>
          </cell>
        </row>
        <row r="67">
          <cell r="D67">
            <v>75751</v>
          </cell>
          <cell r="E67">
            <v>16521819</v>
          </cell>
          <cell r="F67">
            <v>6968657</v>
          </cell>
          <cell r="G67">
            <v>45276.000347222223</v>
          </cell>
          <cell r="J67" t="str">
            <v>Do Thi Bich Lieu</v>
          </cell>
          <cell r="M67" t="str">
            <v>No</v>
          </cell>
          <cell r="O67" t="str">
            <v>Chúng tôi đang xử lý hóa đơn, vui lòng liên hệ Do Thi Bich Lieu</v>
          </cell>
        </row>
        <row r="68">
          <cell r="D68">
            <v>75764</v>
          </cell>
          <cell r="E68">
            <v>50903533</v>
          </cell>
          <cell r="F68">
            <v>995522</v>
          </cell>
          <cell r="G68">
            <v>45276.000347222223</v>
          </cell>
          <cell r="H68">
            <v>45279.000347222223</v>
          </cell>
          <cell r="I68">
            <v>45308.000347222223</v>
          </cell>
          <cell r="J68" t="str">
            <v>Do Thi Bich Lieu</v>
          </cell>
          <cell r="M68" t="str">
            <v>No</v>
          </cell>
          <cell r="O68" t="str">
            <v>Lịch thanh toán: Monthly at 10 &amp; 24</v>
          </cell>
        </row>
        <row r="69">
          <cell r="D69">
            <v>75746</v>
          </cell>
          <cell r="E69">
            <v>15201544</v>
          </cell>
          <cell r="F69">
            <v>6311272</v>
          </cell>
          <cell r="G69">
            <v>45276.000347222223</v>
          </cell>
          <cell r="H69">
            <v>45279.000347222223</v>
          </cell>
          <cell r="I69">
            <v>45306.000347222223</v>
          </cell>
          <cell r="J69" t="str">
            <v>Do Thi Bich Lieu</v>
          </cell>
          <cell r="M69" t="str">
            <v>No</v>
          </cell>
          <cell r="O69" t="str">
            <v>Lịch thanh toán: Monthly at 10 &amp; 24</v>
          </cell>
        </row>
        <row r="70">
          <cell r="D70">
            <v>75755</v>
          </cell>
          <cell r="E70">
            <v>18259865</v>
          </cell>
          <cell r="F70">
            <v>6968657</v>
          </cell>
          <cell r="G70">
            <v>45276.000347222223</v>
          </cell>
          <cell r="H70">
            <v>45279.000347222223</v>
          </cell>
          <cell r="I70">
            <v>45306.000347222223</v>
          </cell>
          <cell r="J70" t="str">
            <v>Do Thi Bich Lieu</v>
          </cell>
          <cell r="M70" t="str">
            <v>No</v>
          </cell>
          <cell r="O70" t="str">
            <v>Lịch thanh toán: Monthly at 10 &amp; 24</v>
          </cell>
        </row>
        <row r="71">
          <cell r="D71">
            <v>75748</v>
          </cell>
          <cell r="E71">
            <v>10346495</v>
          </cell>
          <cell r="F71">
            <v>9386215</v>
          </cell>
          <cell r="G71">
            <v>45276.000347222223</v>
          </cell>
          <cell r="H71">
            <v>45279.000347222223</v>
          </cell>
          <cell r="I71">
            <v>45304.000347222223</v>
          </cell>
          <cell r="J71" t="str">
            <v>Do Thi Bich Lieu</v>
          </cell>
          <cell r="M71" t="str">
            <v>No</v>
          </cell>
          <cell r="O71" t="str">
            <v>Lịch thanh toán: Monthly at 10 &amp; 24</v>
          </cell>
        </row>
        <row r="72">
          <cell r="D72">
            <v>75779</v>
          </cell>
          <cell r="E72">
            <v>14188592</v>
          </cell>
          <cell r="F72">
            <v>3598279</v>
          </cell>
          <cell r="G72">
            <v>45276.000347222223</v>
          </cell>
          <cell r="H72">
            <v>45276.000347222223</v>
          </cell>
          <cell r="I72">
            <v>45300.000347222223</v>
          </cell>
          <cell r="J72" t="str">
            <v>Do Thi Bich Lieu</v>
          </cell>
          <cell r="M72" t="str">
            <v>No</v>
          </cell>
          <cell r="O72" t="str">
            <v>Lịch thanh toán: Monthly at 10 &amp; 24</v>
          </cell>
        </row>
        <row r="73">
          <cell r="D73">
            <v>75774</v>
          </cell>
          <cell r="E73">
            <v>28411970</v>
          </cell>
          <cell r="F73">
            <v>3729586</v>
          </cell>
          <cell r="G73">
            <v>45276.000347222223</v>
          </cell>
          <cell r="H73">
            <v>45277.000347222223</v>
          </cell>
          <cell r="I73">
            <v>45311.000347222223</v>
          </cell>
          <cell r="J73" t="str">
            <v>Do Thi Bich Lieu</v>
          </cell>
          <cell r="M73" t="str">
            <v>No</v>
          </cell>
          <cell r="O73" t="str">
            <v>Lịch thanh toán: Monthly at 10 &amp; 24</v>
          </cell>
        </row>
        <row r="74">
          <cell r="D74">
            <v>75768</v>
          </cell>
          <cell r="E74">
            <v>17299034</v>
          </cell>
          <cell r="F74">
            <v>5319686</v>
          </cell>
          <cell r="G74">
            <v>45276.000347222223</v>
          </cell>
          <cell r="H74">
            <v>45276.000347222223</v>
          </cell>
          <cell r="I74">
            <v>45311.000347222223</v>
          </cell>
          <cell r="J74" t="str">
            <v>Do Thi Bich Lieu</v>
          </cell>
          <cell r="M74" t="str">
            <v>No</v>
          </cell>
          <cell r="O74" t="str">
            <v>Lịch thanh toán: Monthly at 10 &amp; 24</v>
          </cell>
        </row>
        <row r="75">
          <cell r="D75">
            <v>75776</v>
          </cell>
          <cell r="E75">
            <v>14186959</v>
          </cell>
          <cell r="F75">
            <v>4797706</v>
          </cell>
          <cell r="G75">
            <v>45276.000347222223</v>
          </cell>
          <cell r="H75">
            <v>45276.000347222223</v>
          </cell>
          <cell r="I75">
            <v>45296.000347222223</v>
          </cell>
          <cell r="J75" t="str">
            <v>Do Thi Bich Lieu</v>
          </cell>
          <cell r="M75" t="str">
            <v>No</v>
          </cell>
          <cell r="O75" t="str">
            <v>Lịch thanh toán: Monthly at 10 &amp; 24</v>
          </cell>
        </row>
        <row r="76">
          <cell r="D76">
            <v>75767</v>
          </cell>
          <cell r="E76">
            <v>17297875</v>
          </cell>
          <cell r="F76">
            <v>2571826</v>
          </cell>
          <cell r="G76">
            <v>45276.000347222223</v>
          </cell>
          <cell r="H76">
            <v>45276.000347222223</v>
          </cell>
          <cell r="I76">
            <v>45311.000347222223</v>
          </cell>
          <cell r="J76" t="str">
            <v>Do Thi Bich Lieu</v>
          </cell>
          <cell r="M76" t="str">
            <v>No</v>
          </cell>
          <cell r="O76" t="str">
            <v>Lịch thanh toán: Monthly at 10 &amp; 24</v>
          </cell>
        </row>
        <row r="77">
          <cell r="D77">
            <v>75750</v>
          </cell>
          <cell r="E77">
            <v>17296392</v>
          </cell>
          <cell r="F77">
            <v>1684946</v>
          </cell>
          <cell r="G77">
            <v>45276.000347222223</v>
          </cell>
          <cell r="H77">
            <v>45276.000347222223</v>
          </cell>
          <cell r="I77">
            <v>45308.000347222223</v>
          </cell>
          <cell r="J77" t="str">
            <v>Do Thi Bich Lieu</v>
          </cell>
          <cell r="M77" t="str">
            <v>No</v>
          </cell>
          <cell r="O77" t="str">
            <v>Lịch thanh toán: Monthly at 10 &amp; 24</v>
          </cell>
        </row>
        <row r="78">
          <cell r="D78">
            <v>75777</v>
          </cell>
          <cell r="E78">
            <v>13056726</v>
          </cell>
          <cell r="F78">
            <v>270988</v>
          </cell>
          <cell r="G78">
            <v>45276.000347222223</v>
          </cell>
          <cell r="H78">
            <v>45276.000347222223</v>
          </cell>
          <cell r="I78">
            <v>45297.000347222223</v>
          </cell>
          <cell r="J78" t="str">
            <v>Do Thi Bich Lieu</v>
          </cell>
          <cell r="M78" t="str">
            <v>No</v>
          </cell>
          <cell r="O78" t="str">
            <v>Lịch thanh toán: Monthly at 10 &amp; 24</v>
          </cell>
        </row>
        <row r="79">
          <cell r="D79">
            <v>75749</v>
          </cell>
          <cell r="E79">
            <v>25416133</v>
          </cell>
          <cell r="F79">
            <v>2571826</v>
          </cell>
          <cell r="G79">
            <v>45276.000347222223</v>
          </cell>
          <cell r="H79">
            <v>45276.000347222223</v>
          </cell>
          <cell r="I79">
            <v>45308.000347222223</v>
          </cell>
          <cell r="J79" t="str">
            <v>Do Thi Bich Lieu</v>
          </cell>
          <cell r="M79" t="str">
            <v>No</v>
          </cell>
          <cell r="O79" t="str">
            <v>Lịch thanh toán: Monthly at 10 &amp; 24</v>
          </cell>
        </row>
        <row r="80">
          <cell r="D80">
            <v>75773</v>
          </cell>
          <cell r="E80">
            <v>28411932</v>
          </cell>
          <cell r="F80">
            <v>1146960</v>
          </cell>
          <cell r="G80">
            <v>45276.000347222223</v>
          </cell>
          <cell r="H80">
            <v>45277.000347222223</v>
          </cell>
          <cell r="I80">
            <v>45311.000347222223</v>
          </cell>
          <cell r="J80" t="str">
            <v>Do Thi Bich Lieu</v>
          </cell>
          <cell r="M80" t="str">
            <v>No</v>
          </cell>
          <cell r="O80" t="str">
            <v>Lịch thanh toán: Monthly at 10 &amp; 24</v>
          </cell>
        </row>
        <row r="81">
          <cell r="D81">
            <v>75771</v>
          </cell>
          <cell r="E81">
            <v>22423477</v>
          </cell>
          <cell r="F81">
            <v>3989774</v>
          </cell>
          <cell r="G81">
            <v>45276.000347222223</v>
          </cell>
          <cell r="H81">
            <v>45277.000347222223</v>
          </cell>
          <cell r="I81">
            <v>45312.000347222223</v>
          </cell>
          <cell r="J81" t="str">
            <v>Do Thi Bich Lieu</v>
          </cell>
          <cell r="M81" t="str">
            <v>No</v>
          </cell>
          <cell r="O81" t="str">
            <v>Lịch thanh toán: Monthly at 10 &amp; 24</v>
          </cell>
        </row>
        <row r="82">
          <cell r="D82">
            <v>75754</v>
          </cell>
          <cell r="E82">
            <v>25417272</v>
          </cell>
          <cell r="F82">
            <v>7715477</v>
          </cell>
          <cell r="G82">
            <v>45276.000347222223</v>
          </cell>
          <cell r="H82">
            <v>45276.000347222223</v>
          </cell>
          <cell r="I82">
            <v>45308.000347222223</v>
          </cell>
          <cell r="J82" t="str">
            <v>Do Thi Bich Lieu</v>
          </cell>
          <cell r="M82" t="str">
            <v>No</v>
          </cell>
          <cell r="O82" t="str">
            <v>Lịch thanh toán: Monthly at 10 &amp; 24</v>
          </cell>
        </row>
        <row r="83">
          <cell r="D83">
            <v>75759</v>
          </cell>
          <cell r="E83">
            <v>18261284</v>
          </cell>
          <cell r="F83">
            <v>2329312</v>
          </cell>
          <cell r="G83">
            <v>45276.000347222223</v>
          </cell>
          <cell r="H83">
            <v>45276.000347222223</v>
          </cell>
          <cell r="I83">
            <v>45307.000347222223</v>
          </cell>
          <cell r="J83" t="str">
            <v>Do Thi Bich Lieu</v>
          </cell>
          <cell r="M83" t="str">
            <v>No</v>
          </cell>
          <cell r="O83" t="str">
            <v>Lịch thanh toán: Monthly at 10 &amp; 24</v>
          </cell>
        </row>
        <row r="84">
          <cell r="D84">
            <v>75757</v>
          </cell>
          <cell r="E84">
            <v>12252750</v>
          </cell>
          <cell r="F84">
            <v>6344972</v>
          </cell>
          <cell r="G84">
            <v>45276.000347222223</v>
          </cell>
          <cell r="H84">
            <v>45276.000347222223</v>
          </cell>
          <cell r="I84">
            <v>45307.000347222223</v>
          </cell>
          <cell r="J84" t="str">
            <v>Do Thi Bich Lieu</v>
          </cell>
          <cell r="M84" t="str">
            <v>No</v>
          </cell>
          <cell r="O84" t="str">
            <v>Lịch thanh toán: Monthly at 10 &amp; 24</v>
          </cell>
        </row>
        <row r="85">
          <cell r="D85">
            <v>75761</v>
          </cell>
          <cell r="E85">
            <v>19479359</v>
          </cell>
          <cell r="F85">
            <v>1146960</v>
          </cell>
          <cell r="G85">
            <v>45276.000347222223</v>
          </cell>
          <cell r="H85">
            <v>45276.000347222223</v>
          </cell>
          <cell r="I85">
            <v>45307.000347222223</v>
          </cell>
          <cell r="J85" t="str">
            <v>Do Thi Bich Lieu</v>
          </cell>
          <cell r="M85" t="str">
            <v>No</v>
          </cell>
          <cell r="O85" t="str">
            <v>Lịch thanh toán: Monthly at 10 &amp; 24</v>
          </cell>
        </row>
        <row r="86">
          <cell r="D86">
            <v>75778</v>
          </cell>
          <cell r="E86">
            <v>14187590</v>
          </cell>
          <cell r="F86">
            <v>5159462</v>
          </cell>
          <cell r="G86">
            <v>45276.000347222223</v>
          </cell>
          <cell r="H86">
            <v>45276.000347222223</v>
          </cell>
          <cell r="I86">
            <v>45299.000347222223</v>
          </cell>
          <cell r="J86" t="str">
            <v>Do Thi Bich Lieu</v>
          </cell>
          <cell r="M86" t="str">
            <v>No</v>
          </cell>
          <cell r="O86" t="str">
            <v>Lịch thanh toán: Monthly at 10 &amp; 24</v>
          </cell>
        </row>
        <row r="87">
          <cell r="D87">
            <v>75765</v>
          </cell>
          <cell r="E87">
            <v>29216826</v>
          </cell>
          <cell r="F87">
            <v>1285913</v>
          </cell>
          <cell r="G87">
            <v>45276.000347222223</v>
          </cell>
          <cell r="H87">
            <v>45276.000347222223</v>
          </cell>
          <cell r="I87">
            <v>45308.000347222223</v>
          </cell>
          <cell r="J87" t="str">
            <v>Do Thi Bich Lieu</v>
          </cell>
          <cell r="M87" t="str">
            <v>No</v>
          </cell>
          <cell r="O87" t="str">
            <v>Lịch thanh toán: Monthly at 10 &amp; 24</v>
          </cell>
        </row>
        <row r="88">
          <cell r="D88">
            <v>75794</v>
          </cell>
          <cell r="E88">
            <v>10350401</v>
          </cell>
          <cell r="F88">
            <v>8059673</v>
          </cell>
          <cell r="G88">
            <v>45276.000347222223</v>
          </cell>
          <cell r="H88">
            <v>45276.000347222223</v>
          </cell>
          <cell r="I88">
            <v>45310.000347222223</v>
          </cell>
          <cell r="J88" t="str">
            <v>Do Thi Bich Lieu</v>
          </cell>
          <cell r="M88" t="str">
            <v>No</v>
          </cell>
          <cell r="O88" t="str">
            <v>Lịch thanh toán: Monthly at 10 &amp; 24</v>
          </cell>
        </row>
        <row r="89">
          <cell r="D89">
            <v>75795</v>
          </cell>
          <cell r="E89">
            <v>10348598</v>
          </cell>
          <cell r="F89">
            <v>6968657</v>
          </cell>
          <cell r="G89">
            <v>45276.000347222223</v>
          </cell>
          <cell r="H89">
            <v>45279.000347222223</v>
          </cell>
          <cell r="I89">
            <v>45310.000347222223</v>
          </cell>
          <cell r="J89" t="str">
            <v>Do Thi Bich Lieu</v>
          </cell>
          <cell r="M89" t="str">
            <v>No</v>
          </cell>
          <cell r="O89" t="str">
            <v>Lịch thanh toán: Monthly at 10 &amp; 24</v>
          </cell>
        </row>
        <row r="90">
          <cell r="D90">
            <v>75763</v>
          </cell>
          <cell r="E90">
            <v>11294946</v>
          </cell>
          <cell r="F90">
            <v>3915421</v>
          </cell>
          <cell r="G90">
            <v>45276.000347222223</v>
          </cell>
          <cell r="H90">
            <v>45276.000347222223</v>
          </cell>
          <cell r="I90">
            <v>45308.000347222223</v>
          </cell>
          <cell r="J90" t="str">
            <v>Do Thi Bich Lieu</v>
          </cell>
          <cell r="M90" t="str">
            <v>No</v>
          </cell>
          <cell r="O90" t="str">
            <v>Lịch thanh toán: Monthly at 10 &amp; 24</v>
          </cell>
        </row>
        <row r="91">
          <cell r="D91">
            <v>75756</v>
          </cell>
          <cell r="E91">
            <v>12251187</v>
          </cell>
          <cell r="F91">
            <v>6968657</v>
          </cell>
          <cell r="G91">
            <v>45276.000347222223</v>
          </cell>
          <cell r="H91">
            <v>45279.000347222223</v>
          </cell>
          <cell r="I91">
            <v>45306.000347222223</v>
          </cell>
          <cell r="J91" t="str">
            <v>Do Thi Bich Lieu</v>
          </cell>
          <cell r="M91" t="str">
            <v>No</v>
          </cell>
          <cell r="O91" t="str">
            <v>Lịch thanh toán: Monthly at 10 &amp; 24</v>
          </cell>
        </row>
        <row r="92">
          <cell r="D92">
            <v>75753</v>
          </cell>
          <cell r="E92">
            <v>25416030</v>
          </cell>
          <cell r="F92">
            <v>995522</v>
          </cell>
          <cell r="G92">
            <v>45276.000347222223</v>
          </cell>
          <cell r="H92">
            <v>45279.000347222223</v>
          </cell>
          <cell r="I92">
            <v>45308.000347222223</v>
          </cell>
          <cell r="J92" t="str">
            <v>Do Thi Bich Lieu</v>
          </cell>
          <cell r="M92" t="str">
            <v>No</v>
          </cell>
          <cell r="O92" t="str">
            <v>Lịch thanh toán: Monthly at 10 &amp; 24</v>
          </cell>
        </row>
        <row r="93">
          <cell r="D93">
            <v>75752</v>
          </cell>
          <cell r="E93">
            <v>17296923</v>
          </cell>
          <cell r="F93">
            <v>6968657</v>
          </cell>
          <cell r="G93">
            <v>45276.000347222223</v>
          </cell>
          <cell r="H93">
            <v>45279.000347222223</v>
          </cell>
          <cell r="I93">
            <v>45308.000347222223</v>
          </cell>
          <cell r="J93" t="str">
            <v>Do Thi Bich Lieu</v>
          </cell>
          <cell r="M93" t="str">
            <v>No</v>
          </cell>
          <cell r="O93" t="str">
            <v>Lịch thanh toán: Monthly at 10 &amp; 24</v>
          </cell>
        </row>
        <row r="94">
          <cell r="D94">
            <v>75762</v>
          </cell>
          <cell r="E94">
            <v>11295682</v>
          </cell>
          <cell r="F94">
            <v>1146960</v>
          </cell>
          <cell r="G94">
            <v>45276.000347222223</v>
          </cell>
          <cell r="H94">
            <v>45276.000347222223</v>
          </cell>
          <cell r="I94">
            <v>45308.000347222223</v>
          </cell>
          <cell r="J94" t="str">
            <v>Do Thi Bich Lieu</v>
          </cell>
          <cell r="M94" t="str">
            <v>No</v>
          </cell>
          <cell r="O94" t="str">
            <v>Lịch thanh toán: Monthly at 10 &amp; 24</v>
          </cell>
        </row>
        <row r="95">
          <cell r="D95">
            <v>75770</v>
          </cell>
          <cell r="E95">
            <v>21282905</v>
          </cell>
          <cell r="F95">
            <v>2329312</v>
          </cell>
          <cell r="G95">
            <v>45276.000347222223</v>
          </cell>
          <cell r="H95">
            <v>45277.000347222223</v>
          </cell>
          <cell r="I95">
            <v>45311.000347222223</v>
          </cell>
          <cell r="J95" t="str">
            <v>Do Thi Bich Lieu</v>
          </cell>
          <cell r="M95" t="str">
            <v>No</v>
          </cell>
          <cell r="O95" t="str">
            <v>Lịch thanh toán: Monthly at 10 &amp; 24</v>
          </cell>
        </row>
        <row r="96">
          <cell r="D96">
            <v>60815</v>
          </cell>
          <cell r="E96">
            <v>12220864</v>
          </cell>
          <cell r="F96">
            <v>8825047</v>
          </cell>
          <cell r="G96">
            <v>45206.000347222223</v>
          </cell>
          <cell r="J96" t="str">
            <v>Do Thi Bich Lieu</v>
          </cell>
          <cell r="M96" t="str">
            <v>No</v>
          </cell>
          <cell r="O96" t="str">
            <v>Chúng tôi đang xử lý hóa đơn, vui lòng liên hệ Do Thi Bich Lieu</v>
          </cell>
        </row>
        <row r="97">
          <cell r="D97">
            <v>60824</v>
          </cell>
          <cell r="E97">
            <v>16494142</v>
          </cell>
          <cell r="F97">
            <v>1586110</v>
          </cell>
          <cell r="G97">
            <v>45206.000347222223</v>
          </cell>
          <cell r="J97" t="str">
            <v>Do Thi Bich Lieu</v>
          </cell>
          <cell r="M97" t="str">
            <v>No</v>
          </cell>
          <cell r="O97" t="str">
            <v>11/Đã thanh toán 24/2023</v>
          </cell>
        </row>
        <row r="98">
          <cell r="D98">
            <v>60821</v>
          </cell>
          <cell r="E98">
            <v>24362240</v>
          </cell>
          <cell r="F98">
            <v>1413958</v>
          </cell>
          <cell r="G98">
            <v>45206.000347222223</v>
          </cell>
          <cell r="J98" t="str">
            <v>Do Thi Bich Lieu</v>
          </cell>
          <cell r="M98" t="str">
            <v>No</v>
          </cell>
          <cell r="O98" t="str">
            <v>12/Đã thanh toán 11/2023</v>
          </cell>
        </row>
        <row r="99">
          <cell r="D99">
            <v>60814</v>
          </cell>
          <cell r="E99">
            <v>18228563</v>
          </cell>
          <cell r="F99">
            <v>2398853</v>
          </cell>
          <cell r="G99">
            <v>45206.000347222223</v>
          </cell>
          <cell r="J99" t="str">
            <v>Do Thi Bich Lieu</v>
          </cell>
          <cell r="M99" t="str">
            <v>No</v>
          </cell>
          <cell r="O99" t="str">
            <v>Chúng tôi đang xử lý hóa đơn, vui lòng liên hệ Do Thi Bich Lieu</v>
          </cell>
        </row>
        <row r="100">
          <cell r="D100">
            <v>60823</v>
          </cell>
          <cell r="E100">
            <v>20425319</v>
          </cell>
          <cell r="F100">
            <v>3056524</v>
          </cell>
          <cell r="G100">
            <v>45206.000347222223</v>
          </cell>
          <cell r="J100" t="str">
            <v>Do Thi Bich Lieu</v>
          </cell>
          <cell r="M100" t="str">
            <v>No</v>
          </cell>
          <cell r="O100" t="str">
            <v>Chúng tôi đang xử lý hóa đơn, vui lòng liên hệ Do Thi Bich Lieu</v>
          </cell>
        </row>
        <row r="101">
          <cell r="D101">
            <v>60817</v>
          </cell>
          <cell r="E101">
            <v>28387077</v>
          </cell>
          <cell r="F101">
            <v>1199426</v>
          </cell>
          <cell r="G101">
            <v>45206.000347222223</v>
          </cell>
          <cell r="J101" t="str">
            <v>Do Thi Bich Lieu</v>
          </cell>
          <cell r="M101" t="str">
            <v>No</v>
          </cell>
          <cell r="O101" t="str">
            <v>11/Đã thanh toán 24/2023</v>
          </cell>
        </row>
        <row r="102">
          <cell r="D102">
            <v>60818</v>
          </cell>
          <cell r="E102">
            <v>27386566</v>
          </cell>
          <cell r="F102">
            <v>1199426</v>
          </cell>
          <cell r="G102">
            <v>45206.000347222223</v>
          </cell>
          <cell r="J102" t="str">
            <v>Do Thi Bich Lieu</v>
          </cell>
          <cell r="M102" t="str">
            <v>No</v>
          </cell>
          <cell r="O102" t="str">
            <v>11/Đã thanh toán 24/2023</v>
          </cell>
        </row>
        <row r="103">
          <cell r="D103">
            <v>60826</v>
          </cell>
          <cell r="E103">
            <v>10313161</v>
          </cell>
          <cell r="F103">
            <v>4140256</v>
          </cell>
          <cell r="G103">
            <v>45206.000347222223</v>
          </cell>
          <cell r="J103" t="str">
            <v>Do Thi Bich Lieu</v>
          </cell>
          <cell r="M103" t="str">
            <v>No</v>
          </cell>
          <cell r="O103" t="str">
            <v>Chúng tôi đang xử lý hóa đơn, vui lòng liên hệ Do Thi Bich Lieu</v>
          </cell>
        </row>
        <row r="104">
          <cell r="D104">
            <v>60825</v>
          </cell>
          <cell r="E104">
            <v>29203991</v>
          </cell>
          <cell r="F104">
            <v>2785536</v>
          </cell>
          <cell r="G104">
            <v>45206.000347222223</v>
          </cell>
          <cell r="J104" t="str">
            <v>Do Thi Bich Lieu</v>
          </cell>
          <cell r="M104" t="str">
            <v>No</v>
          </cell>
          <cell r="O104" t="str">
            <v>Chúng tôi đang xử lý hóa đơn, vui lòng liên hệ Do Thi Bich Lieu</v>
          </cell>
        </row>
        <row r="105">
          <cell r="D105">
            <v>60819</v>
          </cell>
          <cell r="E105">
            <v>25393167</v>
          </cell>
          <cell r="F105">
            <v>541976</v>
          </cell>
          <cell r="G105">
            <v>45206.000347222223</v>
          </cell>
          <cell r="J105" t="str">
            <v>Do Thi Bich Lieu</v>
          </cell>
          <cell r="M105" t="str">
            <v>No</v>
          </cell>
          <cell r="O105" t="str">
            <v>Chúng tôi đang xử lý hóa đơn, vui lòng liên hệ Do Thi Bich Lieu</v>
          </cell>
        </row>
        <row r="106">
          <cell r="D106">
            <v>60822</v>
          </cell>
          <cell r="E106">
            <v>22398827</v>
          </cell>
          <cell r="F106">
            <v>2571826</v>
          </cell>
          <cell r="G106">
            <v>45206.000347222223</v>
          </cell>
          <cell r="J106" t="str">
            <v>Do Thi Bich Lieu</v>
          </cell>
          <cell r="M106" t="str">
            <v>No</v>
          </cell>
          <cell r="O106" t="str">
            <v>Chúng tôi đang xử lý hóa đơn, vui lòng liên hệ Do Thi Bich Lieu</v>
          </cell>
        </row>
        <row r="107">
          <cell r="D107">
            <v>60820</v>
          </cell>
          <cell r="E107">
            <v>25392322</v>
          </cell>
          <cell r="F107">
            <v>10887696</v>
          </cell>
          <cell r="G107">
            <v>45206.000347222223</v>
          </cell>
          <cell r="J107" t="str">
            <v>Do Thi Bich Lieu</v>
          </cell>
          <cell r="M107" t="str">
            <v>No</v>
          </cell>
          <cell r="O107" t="str">
            <v>Chúng tôi đang xử lý hóa đơn, vui lòng liên hệ Do Thi Bich Lieu</v>
          </cell>
        </row>
        <row r="108">
          <cell r="D108">
            <v>60816</v>
          </cell>
          <cell r="E108">
            <v>29203025</v>
          </cell>
          <cell r="F108">
            <v>1285913</v>
          </cell>
          <cell r="G108">
            <v>45206.000347222223</v>
          </cell>
          <cell r="J108" t="str">
            <v>Do Thi Bich Lieu</v>
          </cell>
          <cell r="M108" t="str">
            <v>No</v>
          </cell>
          <cell r="O108" t="str">
            <v>Chúng tôi đang xử lý hóa đơn, vui lòng liên hệ Do Thi Bich Lieu</v>
          </cell>
        </row>
        <row r="109">
          <cell r="D109">
            <v>62058</v>
          </cell>
          <cell r="E109">
            <v>27388593</v>
          </cell>
          <cell r="F109">
            <v>1093025</v>
          </cell>
          <cell r="G109">
            <v>45213.000347222223</v>
          </cell>
          <cell r="J109" t="str">
            <v>Do Thi Bich Lieu</v>
          </cell>
          <cell r="M109" t="str">
            <v>No</v>
          </cell>
          <cell r="O109" t="str">
            <v>11/Đã thanh toán 24/2023</v>
          </cell>
        </row>
        <row r="110">
          <cell r="D110">
            <v>62059</v>
          </cell>
          <cell r="E110">
            <v>25395468</v>
          </cell>
          <cell r="F110">
            <v>4372099</v>
          </cell>
          <cell r="G110">
            <v>45213.000347222223</v>
          </cell>
          <cell r="J110" t="str">
            <v>Do Thi Bich Lieu</v>
          </cell>
          <cell r="M110" t="str">
            <v>No</v>
          </cell>
          <cell r="O110" t="str">
            <v>11/Đã thanh toán 24/2023</v>
          </cell>
        </row>
        <row r="111">
          <cell r="D111">
            <v>62061</v>
          </cell>
          <cell r="E111">
            <v>20427807</v>
          </cell>
          <cell r="F111">
            <v>1428802</v>
          </cell>
          <cell r="G111">
            <v>45213.000347222223</v>
          </cell>
          <cell r="J111" t="str">
            <v>Do Thi Bich Lieu</v>
          </cell>
          <cell r="M111" t="str">
            <v>No</v>
          </cell>
          <cell r="O111" t="str">
            <v>11/Đã thanh toán 24/2023</v>
          </cell>
        </row>
        <row r="112">
          <cell r="D112">
            <v>62064</v>
          </cell>
          <cell r="E112">
            <v>90366476</v>
          </cell>
          <cell r="F112">
            <v>3492925</v>
          </cell>
          <cell r="G112">
            <v>45213.000347222223</v>
          </cell>
          <cell r="J112" t="str">
            <v>Do Thi Bich Lieu</v>
          </cell>
          <cell r="M112" t="str">
            <v>No</v>
          </cell>
          <cell r="O112" t="str">
            <v>Chúng tôi đang xử lý hóa đơn, vui lòng liên hệ Do Thi Bich Lieu</v>
          </cell>
        </row>
        <row r="113">
          <cell r="D113">
            <v>62047</v>
          </cell>
          <cell r="E113">
            <v>17268333</v>
          </cell>
          <cell r="F113">
            <v>5357362</v>
          </cell>
          <cell r="G113">
            <v>45213.000347222223</v>
          </cell>
          <cell r="J113" t="str">
            <v>Do Thi Bich Lieu</v>
          </cell>
          <cell r="M113" t="str">
            <v>No</v>
          </cell>
          <cell r="O113" t="str">
            <v>11/Đã thanh toán 24/2023</v>
          </cell>
        </row>
        <row r="114">
          <cell r="D114">
            <v>62045</v>
          </cell>
          <cell r="E114">
            <v>27387844</v>
          </cell>
          <cell r="F114">
            <v>1586110</v>
          </cell>
          <cell r="G114">
            <v>45213.000347222223</v>
          </cell>
          <cell r="J114" t="str">
            <v>Do Thi Bich Lieu</v>
          </cell>
          <cell r="M114" t="str">
            <v>No</v>
          </cell>
          <cell r="O114" t="str">
            <v>11/Đã thanh toán 24/2023</v>
          </cell>
        </row>
        <row r="115">
          <cell r="D115">
            <v>62046</v>
          </cell>
          <cell r="E115">
            <v>24364446</v>
          </cell>
          <cell r="F115">
            <v>2571826</v>
          </cell>
          <cell r="G115">
            <v>45213.000347222223</v>
          </cell>
          <cell r="J115" t="str">
            <v>Do Thi Bich Lieu</v>
          </cell>
          <cell r="M115" t="str">
            <v>No</v>
          </cell>
          <cell r="O115" t="str">
            <v>11/Đã thanh toán 24/2023</v>
          </cell>
        </row>
        <row r="116">
          <cell r="D116">
            <v>62051</v>
          </cell>
          <cell r="E116">
            <v>25394596</v>
          </cell>
          <cell r="F116">
            <v>1199426</v>
          </cell>
          <cell r="G116">
            <v>45213.000347222223</v>
          </cell>
          <cell r="J116" t="str">
            <v>Do Thi Bich Lieu</v>
          </cell>
          <cell r="M116" t="str">
            <v>No</v>
          </cell>
          <cell r="O116" t="str">
            <v>11/Đã thanh toán 24/2023</v>
          </cell>
        </row>
        <row r="117">
          <cell r="D117">
            <v>62063</v>
          </cell>
          <cell r="E117">
            <v>15179326</v>
          </cell>
          <cell r="F117">
            <v>8742784</v>
          </cell>
          <cell r="G117">
            <v>45213.000347222223</v>
          </cell>
          <cell r="J117" t="str">
            <v>Do Thi Bich Lieu</v>
          </cell>
          <cell r="M117" t="str">
            <v>No</v>
          </cell>
          <cell r="O117" t="str">
            <v>11/Đã thanh toán 24/2023</v>
          </cell>
        </row>
        <row r="118">
          <cell r="D118">
            <v>62060</v>
          </cell>
          <cell r="E118">
            <v>22402406</v>
          </cell>
          <cell r="F118">
            <v>4372099</v>
          </cell>
          <cell r="G118">
            <v>45213.000347222223</v>
          </cell>
          <cell r="J118" t="str">
            <v>Do Thi Bich Lieu</v>
          </cell>
          <cell r="M118" t="str">
            <v>No</v>
          </cell>
          <cell r="O118" t="str">
            <v>11/Đã thanh toán 24/2023</v>
          </cell>
        </row>
        <row r="119">
          <cell r="D119">
            <v>62057</v>
          </cell>
          <cell r="E119">
            <v>28389950</v>
          </cell>
          <cell r="F119">
            <v>4971586</v>
          </cell>
          <cell r="G119">
            <v>45213.000347222223</v>
          </cell>
          <cell r="J119" t="str">
            <v>Do Thi Bich Lieu</v>
          </cell>
          <cell r="M119" t="str">
            <v>No</v>
          </cell>
          <cell r="O119" t="str">
            <v>11/Đã thanh toán 24/2023</v>
          </cell>
        </row>
        <row r="120">
          <cell r="D120">
            <v>62055</v>
          </cell>
          <cell r="E120">
            <v>50999476</v>
          </cell>
          <cell r="F120">
            <v>1199426</v>
          </cell>
          <cell r="G120">
            <v>45213.000347222223</v>
          </cell>
          <cell r="J120" t="str">
            <v>Do Thi Bich Lieu</v>
          </cell>
          <cell r="M120" t="str">
            <v>No</v>
          </cell>
          <cell r="O120" t="str">
            <v>11/Đã thanh toán 24/2023</v>
          </cell>
        </row>
        <row r="121">
          <cell r="D121">
            <v>62042</v>
          </cell>
          <cell r="E121">
            <v>18232054</v>
          </cell>
          <cell r="F121">
            <v>2734419</v>
          </cell>
          <cell r="G121">
            <v>45213.000347222223</v>
          </cell>
          <cell r="J121" t="str">
            <v>Do Thi Bich Lieu</v>
          </cell>
          <cell r="M121" t="str">
            <v>No</v>
          </cell>
          <cell r="O121" t="str">
            <v>11/Đã thanh toán 24/2023</v>
          </cell>
        </row>
        <row r="122">
          <cell r="D122">
            <v>62050</v>
          </cell>
          <cell r="E122">
            <v>28388337</v>
          </cell>
          <cell r="F122">
            <v>1199426</v>
          </cell>
          <cell r="G122">
            <v>45213.000347222223</v>
          </cell>
          <cell r="J122" t="str">
            <v>Do Thi Bich Lieu</v>
          </cell>
          <cell r="M122" t="str">
            <v>No</v>
          </cell>
          <cell r="O122" t="str">
            <v>11/Đã thanh toán 24/2023</v>
          </cell>
        </row>
        <row r="123">
          <cell r="D123">
            <v>62044</v>
          </cell>
          <cell r="E123">
            <v>19454077</v>
          </cell>
          <cell r="F123">
            <v>1199426</v>
          </cell>
          <cell r="G123">
            <v>45213.000347222223</v>
          </cell>
          <cell r="J123" t="str">
            <v>Do Thi Bich Lieu</v>
          </cell>
          <cell r="M123" t="str">
            <v>No</v>
          </cell>
          <cell r="O123" t="str">
            <v>11/Đã thanh toán 24/2023</v>
          </cell>
        </row>
        <row r="124">
          <cell r="D124">
            <v>62049</v>
          </cell>
          <cell r="E124">
            <v>15178297</v>
          </cell>
          <cell r="F124">
            <v>2669841</v>
          </cell>
          <cell r="G124">
            <v>45213.000347222223</v>
          </cell>
          <cell r="J124" t="str">
            <v>Do Thi Bich Lieu</v>
          </cell>
          <cell r="M124" t="str">
            <v>No</v>
          </cell>
          <cell r="O124" t="str">
            <v>11/Đã thanh toán 24/2023</v>
          </cell>
        </row>
        <row r="125">
          <cell r="D125">
            <v>62065</v>
          </cell>
          <cell r="E125">
            <v>13028055</v>
          </cell>
          <cell r="F125">
            <v>4849394</v>
          </cell>
          <cell r="G125">
            <v>45213.000347222223</v>
          </cell>
          <cell r="J125" t="str">
            <v>Do Thi Bich Lieu</v>
          </cell>
          <cell r="M125" t="str">
            <v>No</v>
          </cell>
          <cell r="O125" t="str">
            <v>Chúng tôi đang xử lý hóa đơn, vui lòng liên hệ Do Thi Bich Lieu</v>
          </cell>
        </row>
        <row r="126">
          <cell r="D126">
            <v>62062</v>
          </cell>
          <cell r="E126">
            <v>16496939</v>
          </cell>
          <cell r="F126">
            <v>2398853</v>
          </cell>
          <cell r="G126">
            <v>45213.000347222223</v>
          </cell>
          <cell r="J126" t="str">
            <v>Do Thi Bich Lieu</v>
          </cell>
          <cell r="M126" t="str">
            <v>No</v>
          </cell>
          <cell r="O126" t="str">
            <v>11/Đã thanh toán 24/2023</v>
          </cell>
        </row>
        <row r="127">
          <cell r="D127">
            <v>62054</v>
          </cell>
          <cell r="E127">
            <v>12223890</v>
          </cell>
          <cell r="F127">
            <v>1586110</v>
          </cell>
          <cell r="G127">
            <v>45213.000347222223</v>
          </cell>
          <cell r="J127" t="str">
            <v>Do Thi Bich Lieu</v>
          </cell>
          <cell r="M127" t="str">
            <v>No</v>
          </cell>
          <cell r="O127" t="str">
            <v>11/Đã thanh toán 24/2023</v>
          </cell>
        </row>
        <row r="128">
          <cell r="D128">
            <v>62048</v>
          </cell>
          <cell r="E128">
            <v>16495850</v>
          </cell>
          <cell r="F128">
            <v>2571826</v>
          </cell>
          <cell r="G128">
            <v>45213.000347222223</v>
          </cell>
          <cell r="J128" t="str">
            <v>Do Thi Bich Lieu</v>
          </cell>
          <cell r="M128" t="str">
            <v>No</v>
          </cell>
          <cell r="O128" t="str">
            <v>11/Đã thanh toán 24/2023</v>
          </cell>
        </row>
        <row r="129">
          <cell r="D129">
            <v>62053</v>
          </cell>
          <cell r="E129">
            <v>11266059</v>
          </cell>
          <cell r="F129">
            <v>1083953</v>
          </cell>
          <cell r="G129">
            <v>45213.000347222223</v>
          </cell>
          <cell r="J129" t="str">
            <v>Do Thi Bich Lieu</v>
          </cell>
          <cell r="M129" t="str">
            <v>No</v>
          </cell>
          <cell r="O129" t="str">
            <v>11/Đã thanh toán 24/2023</v>
          </cell>
        </row>
        <row r="130">
          <cell r="D130">
            <v>62043</v>
          </cell>
          <cell r="E130">
            <v>19453896</v>
          </cell>
          <cell r="F130">
            <v>4864914</v>
          </cell>
          <cell r="G130">
            <v>45213.000347222223</v>
          </cell>
          <cell r="J130" t="str">
            <v>Do Thi Bich Lieu</v>
          </cell>
          <cell r="M130" t="str">
            <v>No</v>
          </cell>
          <cell r="O130" t="str">
            <v>11/Đã thanh toán 24/2023</v>
          </cell>
        </row>
        <row r="131">
          <cell r="D131">
            <v>62056</v>
          </cell>
          <cell r="E131">
            <v>29204596</v>
          </cell>
          <cell r="F131">
            <v>2315628</v>
          </cell>
          <cell r="G131">
            <v>45213.000347222223</v>
          </cell>
          <cell r="J131" t="str">
            <v>Do Thi Bich Lieu</v>
          </cell>
          <cell r="M131" t="str">
            <v>No</v>
          </cell>
          <cell r="O131" t="str">
            <v>11/Đã thanh toán 24/2023</v>
          </cell>
        </row>
        <row r="132">
          <cell r="D132">
            <v>62052</v>
          </cell>
          <cell r="E132">
            <v>18233524</v>
          </cell>
          <cell r="F132">
            <v>1857098</v>
          </cell>
          <cell r="G132">
            <v>45213.000347222223</v>
          </cell>
          <cell r="J132" t="str">
            <v>Do Thi Bich Lieu</v>
          </cell>
          <cell r="M132" t="str">
            <v>No</v>
          </cell>
          <cell r="O132" t="str">
            <v>11/Đã thanh toán 24/2023</v>
          </cell>
        </row>
        <row r="133">
          <cell r="D133">
            <v>62066</v>
          </cell>
          <cell r="E133">
            <v>26455999</v>
          </cell>
          <cell r="F133">
            <v>2785536</v>
          </cell>
          <cell r="G133">
            <v>45213.000347222223</v>
          </cell>
          <cell r="J133" t="str">
            <v>Do Thi Bich Lieu</v>
          </cell>
          <cell r="M133" t="str">
            <v>No</v>
          </cell>
          <cell r="O133" t="str">
            <v>Chúng tôi đang xử lý hóa đơn, vui lòng liên hệ Do Thi Bich Lieu</v>
          </cell>
        </row>
        <row r="134">
          <cell r="D134">
            <v>63620</v>
          </cell>
          <cell r="E134">
            <v>26458721</v>
          </cell>
          <cell r="F134">
            <v>1586110</v>
          </cell>
          <cell r="G134">
            <v>45220.000347222223</v>
          </cell>
          <cell r="J134" t="str">
            <v>Do Thi Bich Lieu</v>
          </cell>
          <cell r="M134" t="str">
            <v>No</v>
          </cell>
          <cell r="O134" t="str">
            <v>11/Đã thanh toán 24/2023</v>
          </cell>
        </row>
        <row r="135">
          <cell r="D135">
            <v>63602</v>
          </cell>
          <cell r="E135">
            <v>24366702</v>
          </cell>
          <cell r="F135">
            <v>2785536</v>
          </cell>
          <cell r="G135">
            <v>45220.000347222223</v>
          </cell>
          <cell r="J135" t="str">
            <v>Do Thi Bich Lieu</v>
          </cell>
          <cell r="M135" t="str">
            <v>No</v>
          </cell>
          <cell r="O135" t="str">
            <v>11/Đã thanh toán 24/2023</v>
          </cell>
        </row>
        <row r="136">
          <cell r="D136">
            <v>63603</v>
          </cell>
          <cell r="E136">
            <v>10319830</v>
          </cell>
          <cell r="F136">
            <v>4372099</v>
          </cell>
          <cell r="G136">
            <v>45220.000347222223</v>
          </cell>
          <cell r="J136" t="str">
            <v>Do Thi Bich Lieu</v>
          </cell>
          <cell r="M136" t="str">
            <v>No</v>
          </cell>
          <cell r="O136" t="str">
            <v>11/Đã thanh toán 24/2023</v>
          </cell>
        </row>
        <row r="137">
          <cell r="D137">
            <v>63618</v>
          </cell>
          <cell r="E137">
            <v>14167000</v>
          </cell>
          <cell r="F137">
            <v>3470872</v>
          </cell>
          <cell r="G137">
            <v>45220.000347222223</v>
          </cell>
          <cell r="J137" t="str">
            <v>Do Thi Bich Lieu</v>
          </cell>
          <cell r="M137" t="str">
            <v>No</v>
          </cell>
          <cell r="O137" t="str">
            <v>11/Đã thanh toán 24/2023</v>
          </cell>
        </row>
        <row r="138">
          <cell r="D138">
            <v>63605</v>
          </cell>
          <cell r="E138">
            <v>29205973</v>
          </cell>
          <cell r="F138">
            <v>270988</v>
          </cell>
          <cell r="G138">
            <v>45220.000347222223</v>
          </cell>
          <cell r="J138" t="str">
            <v>Do Thi Bich Lieu</v>
          </cell>
          <cell r="M138" t="str">
            <v>No</v>
          </cell>
          <cell r="O138" t="str">
            <v>11/Đã thanh toán 24/2023</v>
          </cell>
        </row>
        <row r="139">
          <cell r="D139">
            <v>63601</v>
          </cell>
          <cell r="E139">
            <v>22403069</v>
          </cell>
          <cell r="F139">
            <v>1586110</v>
          </cell>
          <cell r="G139">
            <v>45220.000347222223</v>
          </cell>
          <cell r="J139" t="str">
            <v>Do Thi Bich Lieu</v>
          </cell>
          <cell r="M139" t="str">
            <v>No</v>
          </cell>
          <cell r="O139" t="str">
            <v>11/Đã thanh toán 24/2023</v>
          </cell>
        </row>
        <row r="140">
          <cell r="D140">
            <v>63617</v>
          </cell>
          <cell r="E140">
            <v>14165899</v>
          </cell>
          <cell r="F140">
            <v>396527</v>
          </cell>
          <cell r="G140">
            <v>45220.000347222223</v>
          </cell>
          <cell r="J140" t="str">
            <v>Do Thi Bich Lieu</v>
          </cell>
          <cell r="M140" t="str">
            <v>No</v>
          </cell>
          <cell r="O140" t="str">
            <v>11/Đã thanh toán 24/2023</v>
          </cell>
        </row>
        <row r="141">
          <cell r="D141">
            <v>63608</v>
          </cell>
          <cell r="E141">
            <v>27391393</v>
          </cell>
          <cell r="F141">
            <v>1199426</v>
          </cell>
          <cell r="G141">
            <v>45220.000347222223</v>
          </cell>
          <cell r="J141" t="str">
            <v>Do Thi Bich Lieu</v>
          </cell>
          <cell r="M141" t="str">
            <v>No</v>
          </cell>
          <cell r="O141" t="str">
            <v>12/Đã thanh toán 11/2023</v>
          </cell>
        </row>
        <row r="142">
          <cell r="D142">
            <v>63611</v>
          </cell>
          <cell r="E142">
            <v>17272416</v>
          </cell>
          <cell r="F142">
            <v>6770952</v>
          </cell>
          <cell r="G142">
            <v>45220.000347222223</v>
          </cell>
          <cell r="J142" t="str">
            <v>Do Thi Bich Lieu</v>
          </cell>
          <cell r="M142" t="str">
            <v>No</v>
          </cell>
          <cell r="O142" t="str">
            <v>12/Đã thanh toán 11/2023</v>
          </cell>
        </row>
        <row r="143">
          <cell r="D143">
            <v>63613</v>
          </cell>
          <cell r="E143">
            <v>18238068</v>
          </cell>
          <cell r="F143">
            <v>5972092</v>
          </cell>
          <cell r="G143">
            <v>45220.000347222223</v>
          </cell>
          <cell r="J143" t="str">
            <v>Do Thi Bich Lieu</v>
          </cell>
          <cell r="M143" t="str">
            <v>No</v>
          </cell>
          <cell r="O143" t="str">
            <v>11/Đã thanh toán 24/2023</v>
          </cell>
        </row>
        <row r="144">
          <cell r="D144">
            <v>63609</v>
          </cell>
          <cell r="E144">
            <v>22404820</v>
          </cell>
          <cell r="F144">
            <v>2186050</v>
          </cell>
          <cell r="G144">
            <v>45220.000347222223</v>
          </cell>
          <cell r="J144" t="str">
            <v>Do Thi Bich Lieu</v>
          </cell>
          <cell r="M144" t="str">
            <v>No</v>
          </cell>
          <cell r="O144" t="str">
            <v>11/Đã thanh toán 24/2023</v>
          </cell>
        </row>
        <row r="145">
          <cell r="D145">
            <v>63604</v>
          </cell>
          <cell r="E145">
            <v>11269137</v>
          </cell>
          <cell r="F145">
            <v>8035805</v>
          </cell>
          <cell r="G145">
            <v>45220.000347222223</v>
          </cell>
          <cell r="J145" t="str">
            <v>Do Thi Bich Lieu</v>
          </cell>
          <cell r="M145" t="str">
            <v>No</v>
          </cell>
          <cell r="O145" t="str">
            <v>11/Đã thanh toán 24/2023</v>
          </cell>
        </row>
        <row r="146">
          <cell r="D146">
            <v>63607</v>
          </cell>
          <cell r="E146">
            <v>19458318</v>
          </cell>
          <cell r="F146">
            <v>1093025</v>
          </cell>
          <cell r="G146">
            <v>45220.000347222223</v>
          </cell>
          <cell r="J146" t="str">
            <v>Do Thi Bich Lieu</v>
          </cell>
          <cell r="M146" t="str">
            <v>No</v>
          </cell>
          <cell r="O146" t="str">
            <v>11/Đã thanh toán 24/2023</v>
          </cell>
        </row>
        <row r="147">
          <cell r="D147">
            <v>63606</v>
          </cell>
          <cell r="E147">
            <v>12226853</v>
          </cell>
          <cell r="F147">
            <v>7583242</v>
          </cell>
          <cell r="G147">
            <v>45220.000347222223</v>
          </cell>
          <cell r="J147" t="str">
            <v>Do Thi Bich Lieu</v>
          </cell>
          <cell r="M147" t="str">
            <v>No</v>
          </cell>
          <cell r="O147" t="str">
            <v>11/Đã thanh toán 24/2023</v>
          </cell>
        </row>
        <row r="148">
          <cell r="D148">
            <v>63599</v>
          </cell>
          <cell r="E148">
            <v>16498558</v>
          </cell>
          <cell r="F148">
            <v>10672690</v>
          </cell>
          <cell r="G148">
            <v>45220.000347222223</v>
          </cell>
          <cell r="J148" t="str">
            <v>Do Thi Bich Lieu</v>
          </cell>
          <cell r="M148" t="str">
            <v>No</v>
          </cell>
          <cell r="O148" t="str">
            <v>11/Đã thanh toán 24/2023</v>
          </cell>
        </row>
        <row r="149">
          <cell r="D149">
            <v>63616</v>
          </cell>
          <cell r="E149">
            <v>14166019</v>
          </cell>
          <cell r="F149">
            <v>5997132</v>
          </cell>
          <cell r="G149">
            <v>45220.000347222223</v>
          </cell>
          <cell r="J149" t="str">
            <v>Do Thi Bich Lieu</v>
          </cell>
          <cell r="M149" t="str">
            <v>No</v>
          </cell>
          <cell r="O149" t="str">
            <v>11/Đã thanh toán 24/2023</v>
          </cell>
        </row>
        <row r="150">
          <cell r="D150">
            <v>63600</v>
          </cell>
          <cell r="E150">
            <v>22402465</v>
          </cell>
          <cell r="F150">
            <v>2186050</v>
          </cell>
          <cell r="G150">
            <v>45220.000347222223</v>
          </cell>
          <cell r="J150" t="str">
            <v>Do Thi Bich Lieu</v>
          </cell>
          <cell r="M150" t="str">
            <v>No</v>
          </cell>
          <cell r="O150" t="str">
            <v>11/Đã thanh toán 24/2023</v>
          </cell>
        </row>
        <row r="151">
          <cell r="D151">
            <v>63619</v>
          </cell>
          <cell r="E151">
            <v>13031308</v>
          </cell>
          <cell r="F151">
            <v>270988</v>
          </cell>
          <cell r="G151">
            <v>45220.000347222223</v>
          </cell>
          <cell r="J151" t="str">
            <v>Do Thi Bich Lieu</v>
          </cell>
          <cell r="M151" t="str">
            <v>No</v>
          </cell>
          <cell r="O151" t="str">
            <v>11/Đã thanh toán 24/2023</v>
          </cell>
        </row>
        <row r="152">
          <cell r="D152">
            <v>63610</v>
          </cell>
          <cell r="E152">
            <v>20430301</v>
          </cell>
          <cell r="F152">
            <v>1199426</v>
          </cell>
          <cell r="G152">
            <v>45220.000347222223</v>
          </cell>
          <cell r="J152" t="str">
            <v>Do Thi Bich Lieu</v>
          </cell>
          <cell r="M152" t="str">
            <v>No</v>
          </cell>
          <cell r="O152" t="str">
            <v>12/Đã thanh toán 11/2023</v>
          </cell>
        </row>
        <row r="153">
          <cell r="D153">
            <v>63598</v>
          </cell>
          <cell r="E153">
            <v>10316803</v>
          </cell>
          <cell r="F153">
            <v>4913622</v>
          </cell>
          <cell r="G153">
            <v>45220.000347222223</v>
          </cell>
          <cell r="J153" t="str">
            <v>Do Thi Bich Lieu</v>
          </cell>
          <cell r="M153" t="str">
            <v>No</v>
          </cell>
          <cell r="O153" t="str">
            <v>11/Đã thanh toán 24/2023</v>
          </cell>
        </row>
        <row r="154">
          <cell r="D154">
            <v>63612</v>
          </cell>
          <cell r="E154">
            <v>18237517</v>
          </cell>
          <cell r="F154">
            <v>706979</v>
          </cell>
          <cell r="G154">
            <v>45220.000347222223</v>
          </cell>
          <cell r="J154" t="str">
            <v>Do Thi Bich Lieu</v>
          </cell>
          <cell r="M154" t="str">
            <v>No</v>
          </cell>
          <cell r="O154" t="str">
            <v>11/Đã thanh toán 24/2023</v>
          </cell>
        </row>
        <row r="155">
          <cell r="D155">
            <v>65100</v>
          </cell>
          <cell r="E155">
            <v>22407232</v>
          </cell>
          <cell r="F155">
            <v>2571826</v>
          </cell>
          <cell r="G155">
            <v>45227.000347222223</v>
          </cell>
          <cell r="J155" t="str">
            <v>Do Thi Bich Lieu</v>
          </cell>
          <cell r="M155" t="str">
            <v>No</v>
          </cell>
          <cell r="O155" t="str">
            <v>12/Đã thanh toán 11/2023</v>
          </cell>
        </row>
        <row r="156">
          <cell r="D156">
            <v>65104</v>
          </cell>
          <cell r="E156">
            <v>14170168</v>
          </cell>
          <cell r="F156">
            <v>1093025</v>
          </cell>
          <cell r="G156">
            <v>45227.000347222223</v>
          </cell>
          <cell r="J156" t="str">
            <v>Do Thi Bich Lieu</v>
          </cell>
          <cell r="M156" t="str">
            <v>No</v>
          </cell>
          <cell r="O156" t="str">
            <v>11/Đã thanh toán 24/2023</v>
          </cell>
        </row>
        <row r="157">
          <cell r="D157">
            <v>65106</v>
          </cell>
          <cell r="E157">
            <v>13034621</v>
          </cell>
          <cell r="F157">
            <v>2128086</v>
          </cell>
          <cell r="G157">
            <v>45227.000347222223</v>
          </cell>
          <cell r="J157" t="str">
            <v>Do Thi Bich Lieu</v>
          </cell>
          <cell r="M157" t="str">
            <v>No</v>
          </cell>
          <cell r="O157" t="str">
            <v>11/Đã thanh toán 24/2023</v>
          </cell>
        </row>
        <row r="158">
          <cell r="D158">
            <v>65103</v>
          </cell>
          <cell r="E158">
            <v>26461451</v>
          </cell>
          <cell r="F158">
            <v>2202521</v>
          </cell>
          <cell r="G158">
            <v>45227.000347222223</v>
          </cell>
          <cell r="J158" t="str">
            <v>Do Thi Bich Lieu</v>
          </cell>
          <cell r="M158" t="str">
            <v>No</v>
          </cell>
          <cell r="O158" t="str">
            <v>11/Đã thanh toán 24/2023</v>
          </cell>
        </row>
        <row r="159">
          <cell r="D159">
            <v>65101</v>
          </cell>
          <cell r="E159">
            <v>26460373</v>
          </cell>
          <cell r="F159">
            <v>3772159</v>
          </cell>
          <cell r="G159">
            <v>45227.000347222223</v>
          </cell>
          <cell r="J159" t="str">
            <v>Do Thi Bich Lieu</v>
          </cell>
          <cell r="M159" t="str">
            <v>No</v>
          </cell>
          <cell r="O159" t="str">
            <v>11/Đã thanh toán 24/2023</v>
          </cell>
        </row>
        <row r="160">
          <cell r="D160">
            <v>65102</v>
          </cell>
          <cell r="E160">
            <v>14168610</v>
          </cell>
          <cell r="F160">
            <v>4701785</v>
          </cell>
          <cell r="G160">
            <v>45227.000347222223</v>
          </cell>
          <cell r="J160" t="str">
            <v>Do Thi Bich Lieu</v>
          </cell>
          <cell r="M160" t="str">
            <v>No</v>
          </cell>
          <cell r="O160" t="str">
            <v>11/Đã thanh toán 24/2023</v>
          </cell>
        </row>
        <row r="161">
          <cell r="D161">
            <v>65096</v>
          </cell>
          <cell r="E161">
            <v>16501385</v>
          </cell>
          <cell r="F161">
            <v>4685013</v>
          </cell>
          <cell r="G161">
            <v>45227.000347222223</v>
          </cell>
          <cell r="J161" t="str">
            <v>Do Thi Bich Lieu</v>
          </cell>
          <cell r="M161" t="str">
            <v>No</v>
          </cell>
          <cell r="O161" t="str">
            <v>12/Đã thanh toán 11/2023</v>
          </cell>
        </row>
        <row r="162">
          <cell r="D162">
            <v>65092</v>
          </cell>
          <cell r="E162">
            <v>10319885</v>
          </cell>
          <cell r="F162">
            <v>2186050</v>
          </cell>
          <cell r="G162">
            <v>45227.000347222223</v>
          </cell>
          <cell r="J162" t="str">
            <v>Do Thi Bich Lieu</v>
          </cell>
          <cell r="M162" t="str">
            <v>No</v>
          </cell>
          <cell r="O162" t="str">
            <v>12/Đã thanh toán 11/2023</v>
          </cell>
        </row>
        <row r="163">
          <cell r="D163">
            <v>65093</v>
          </cell>
          <cell r="E163">
            <v>10320387</v>
          </cell>
          <cell r="F163">
            <v>7886700</v>
          </cell>
          <cell r="G163">
            <v>45227.000347222223</v>
          </cell>
          <cell r="J163" t="str">
            <v>Do Thi Bich Lieu</v>
          </cell>
          <cell r="M163" t="str">
            <v>No</v>
          </cell>
          <cell r="O163" t="str">
            <v>12/Đã thanh toán 11/2023</v>
          </cell>
        </row>
        <row r="164">
          <cell r="D164">
            <v>65094</v>
          </cell>
          <cell r="E164">
            <v>17274846</v>
          </cell>
          <cell r="F164">
            <v>2785536</v>
          </cell>
          <cell r="G164">
            <v>45227.000347222223</v>
          </cell>
          <cell r="J164" t="str">
            <v>Do Thi Bich Lieu</v>
          </cell>
          <cell r="M164" t="str">
            <v>No</v>
          </cell>
          <cell r="O164" t="str">
            <v>12/Đã thanh toán 11/2023</v>
          </cell>
        </row>
        <row r="165">
          <cell r="D165">
            <v>65099</v>
          </cell>
          <cell r="E165">
            <v>27393811</v>
          </cell>
          <cell r="F165">
            <v>1246423</v>
          </cell>
          <cell r="G165">
            <v>45227.000347222223</v>
          </cell>
          <cell r="J165" t="str">
            <v>Do Thi Bich Lieu</v>
          </cell>
          <cell r="M165" t="str">
            <v>No</v>
          </cell>
          <cell r="O165" t="str">
            <v>12/Đã thanh toán 11/2023</v>
          </cell>
        </row>
        <row r="166">
          <cell r="D166">
            <v>65098</v>
          </cell>
          <cell r="E166">
            <v>12230020</v>
          </cell>
          <cell r="F166">
            <v>11411993</v>
          </cell>
          <cell r="G166">
            <v>45227.000347222223</v>
          </cell>
          <cell r="J166" t="str">
            <v>Do Thi Bich Lieu</v>
          </cell>
          <cell r="M166" t="str">
            <v>No</v>
          </cell>
          <cell r="O166" t="str">
            <v>12/Đã thanh toán 11/2023</v>
          </cell>
        </row>
        <row r="167">
          <cell r="D167">
            <v>65105</v>
          </cell>
          <cell r="E167">
            <v>90369641</v>
          </cell>
          <cell r="F167">
            <v>2918732</v>
          </cell>
          <cell r="G167">
            <v>45227.000347222223</v>
          </cell>
          <cell r="J167" t="str">
            <v>Do Thi Bich Lieu</v>
          </cell>
          <cell r="M167" t="str">
            <v>No</v>
          </cell>
          <cell r="O167" t="str">
            <v>11/Đã thanh toán 24/2023</v>
          </cell>
        </row>
        <row r="168">
          <cell r="D168">
            <v>65110</v>
          </cell>
          <cell r="E168">
            <v>10323989</v>
          </cell>
          <cell r="F168">
            <v>12784284</v>
          </cell>
          <cell r="G168">
            <v>45227.000347222223</v>
          </cell>
          <cell r="J168" t="str">
            <v>Do Thi Bich Lieu</v>
          </cell>
          <cell r="M168" t="str">
            <v>No</v>
          </cell>
          <cell r="O168" t="str">
            <v>12/Đã thanh toán 11/2023</v>
          </cell>
        </row>
        <row r="169">
          <cell r="D169">
            <v>65097</v>
          </cell>
          <cell r="E169">
            <v>18239532</v>
          </cell>
          <cell r="F169">
            <v>6870155</v>
          </cell>
          <cell r="G169">
            <v>45227.000347222223</v>
          </cell>
          <cell r="J169" t="str">
            <v>Do Thi Bich Lieu</v>
          </cell>
          <cell r="M169" t="str">
            <v>No</v>
          </cell>
          <cell r="O169" t="str">
            <v>12/Đã thanh toán 11/2023</v>
          </cell>
        </row>
        <row r="170">
          <cell r="D170">
            <v>65095</v>
          </cell>
          <cell r="E170">
            <v>17274387</v>
          </cell>
          <cell r="F170">
            <v>6770952</v>
          </cell>
          <cell r="G170">
            <v>45227.000347222223</v>
          </cell>
          <cell r="J170" t="str">
            <v>Do Thi Bich Lieu</v>
          </cell>
          <cell r="M170" t="str">
            <v>No</v>
          </cell>
          <cell r="O170" t="str">
            <v>12/Đã thanh toán 11/2023</v>
          </cell>
        </row>
        <row r="171">
          <cell r="D171">
            <v>65238</v>
          </cell>
          <cell r="E171">
            <v>18242217</v>
          </cell>
          <cell r="F171">
            <v>3056524</v>
          </cell>
          <cell r="G171">
            <v>45230.000347222223</v>
          </cell>
          <cell r="J171" t="str">
            <v>Do Thi Bich Lieu</v>
          </cell>
          <cell r="M171" t="str">
            <v>No</v>
          </cell>
          <cell r="O171" t="str">
            <v>12/Đã thanh toán 11/2023</v>
          </cell>
        </row>
        <row r="172">
          <cell r="D172">
            <v>65249</v>
          </cell>
          <cell r="E172">
            <v>26465888</v>
          </cell>
          <cell r="F172">
            <v>1586110</v>
          </cell>
          <cell r="G172">
            <v>45230.000347222223</v>
          </cell>
          <cell r="J172" t="str">
            <v>Do Thi Bich Lieu</v>
          </cell>
          <cell r="M172" t="str">
            <v>No</v>
          </cell>
          <cell r="O172" t="str">
            <v>12/Đã thanh toán 11/2023</v>
          </cell>
        </row>
        <row r="173">
          <cell r="D173">
            <v>65247</v>
          </cell>
          <cell r="E173">
            <v>14173118</v>
          </cell>
          <cell r="F173">
            <v>3041809</v>
          </cell>
          <cell r="G173">
            <v>45230.000347222223</v>
          </cell>
          <cell r="J173" t="str">
            <v>Do Thi Bich Lieu</v>
          </cell>
          <cell r="M173" t="str">
            <v>No</v>
          </cell>
          <cell r="O173" t="str">
            <v>12/Đã thanh toán 11/2023</v>
          </cell>
        </row>
        <row r="174">
          <cell r="D174">
            <v>65245</v>
          </cell>
          <cell r="E174">
            <v>14171178</v>
          </cell>
          <cell r="F174">
            <v>5068694</v>
          </cell>
          <cell r="G174">
            <v>45230.000347222223</v>
          </cell>
          <cell r="J174" t="str">
            <v>Do Thi Bich Lieu</v>
          </cell>
          <cell r="M174" t="str">
            <v>No</v>
          </cell>
          <cell r="O174" t="str">
            <v>12/Đã thanh toán 11/2023</v>
          </cell>
        </row>
        <row r="175">
          <cell r="D175">
            <v>65242</v>
          </cell>
          <cell r="E175">
            <v>15186550</v>
          </cell>
          <cell r="F175">
            <v>2571826</v>
          </cell>
          <cell r="G175">
            <v>45230.000347222223</v>
          </cell>
          <cell r="J175" t="str">
            <v>Do Thi Bich Lieu</v>
          </cell>
          <cell r="M175" t="str">
            <v>No</v>
          </cell>
          <cell r="O175" t="str">
            <v>12/Đã thanh toán 11/2023</v>
          </cell>
        </row>
        <row r="176">
          <cell r="D176">
            <v>65246</v>
          </cell>
          <cell r="E176">
            <v>13036732</v>
          </cell>
          <cell r="F176">
            <v>4584902</v>
          </cell>
          <cell r="G176">
            <v>45230.000347222223</v>
          </cell>
          <cell r="J176" t="str">
            <v>Do Thi Bich Lieu</v>
          </cell>
          <cell r="M176" t="str">
            <v>No</v>
          </cell>
          <cell r="O176" t="str">
            <v>12/Đã thanh toán 11/2023</v>
          </cell>
        </row>
        <row r="177">
          <cell r="D177">
            <v>65239</v>
          </cell>
          <cell r="E177">
            <v>25401495</v>
          </cell>
          <cell r="F177">
            <v>5143651</v>
          </cell>
          <cell r="G177">
            <v>45230.000347222223</v>
          </cell>
          <cell r="J177" t="str">
            <v>Do Thi Bich Lieu</v>
          </cell>
          <cell r="M177" t="str">
            <v>No</v>
          </cell>
          <cell r="O177" t="str">
            <v>12/Đã thanh toán 11/2023</v>
          </cell>
        </row>
        <row r="178">
          <cell r="D178">
            <v>65237</v>
          </cell>
          <cell r="E178">
            <v>19462227</v>
          </cell>
          <cell r="F178">
            <v>3463306</v>
          </cell>
          <cell r="G178">
            <v>45230.000347222223</v>
          </cell>
          <cell r="J178" t="str">
            <v>Do Thi Bich Lieu</v>
          </cell>
          <cell r="M178" t="str">
            <v>No</v>
          </cell>
          <cell r="O178" t="str">
            <v>12/Đã thanh toán 11/2023</v>
          </cell>
        </row>
        <row r="179">
          <cell r="D179">
            <v>65243</v>
          </cell>
          <cell r="E179">
            <v>17277149</v>
          </cell>
          <cell r="F179">
            <v>2315628</v>
          </cell>
          <cell r="G179">
            <v>45230.000347222223</v>
          </cell>
          <cell r="J179" t="str">
            <v>Do Thi Bich Lieu</v>
          </cell>
          <cell r="M179" t="str">
            <v>No</v>
          </cell>
          <cell r="O179" t="str">
            <v>12/Đã thanh toán 11/2023</v>
          </cell>
        </row>
        <row r="180">
          <cell r="D180">
            <v>65248</v>
          </cell>
          <cell r="E180">
            <v>14173292</v>
          </cell>
          <cell r="F180">
            <v>2827915</v>
          </cell>
          <cell r="G180">
            <v>45230.000347222223</v>
          </cell>
          <cell r="J180" t="str">
            <v>Do Thi Bich Lieu</v>
          </cell>
          <cell r="M180" t="str">
            <v>No</v>
          </cell>
          <cell r="O180" t="str">
            <v>12/Đã thanh toán 11/2023</v>
          </cell>
        </row>
        <row r="181">
          <cell r="D181">
            <v>65250</v>
          </cell>
          <cell r="E181">
            <v>14173897</v>
          </cell>
          <cell r="F181">
            <v>3994807</v>
          </cell>
          <cell r="G181">
            <v>45230.000347222223</v>
          </cell>
          <cell r="J181" t="str">
            <v>Do Thi Bich Lieu</v>
          </cell>
          <cell r="M181" t="str">
            <v>No</v>
          </cell>
          <cell r="O181" t="str">
            <v>12/Đã thanh toán 11/2023</v>
          </cell>
        </row>
        <row r="182">
          <cell r="D182">
            <v>65244</v>
          </cell>
          <cell r="E182">
            <v>11275520</v>
          </cell>
          <cell r="F182">
            <v>5357362</v>
          </cell>
          <cell r="G182">
            <v>45230.000347222223</v>
          </cell>
          <cell r="J182" t="str">
            <v>Do Thi Bich Lieu</v>
          </cell>
          <cell r="M182" t="str">
            <v>No</v>
          </cell>
          <cell r="O182" t="str">
            <v>12/Đã thanh toán 11/2023</v>
          </cell>
        </row>
        <row r="183">
          <cell r="D183">
            <v>66559</v>
          </cell>
          <cell r="E183">
            <v>17278858</v>
          </cell>
          <cell r="F183">
            <v>2785536</v>
          </cell>
          <cell r="G183">
            <v>45234.000347222223</v>
          </cell>
          <cell r="J183" t="str">
            <v>Do Thi Bich Lieu</v>
          </cell>
          <cell r="M183" t="str">
            <v>No</v>
          </cell>
          <cell r="O183" t="str">
            <v>12/Đã thanh toán 11/2023</v>
          </cell>
        </row>
        <row r="184">
          <cell r="D184">
            <v>66560</v>
          </cell>
          <cell r="E184">
            <v>20435372</v>
          </cell>
          <cell r="F184">
            <v>1199426</v>
          </cell>
          <cell r="G184">
            <v>45234.000347222223</v>
          </cell>
          <cell r="J184" t="str">
            <v>Do Thi Bich Lieu</v>
          </cell>
          <cell r="M184" t="str">
            <v>No</v>
          </cell>
          <cell r="O184" t="str">
            <v>12/Đã thanh toán 11/2023</v>
          </cell>
        </row>
        <row r="185">
          <cell r="D185">
            <v>66562</v>
          </cell>
          <cell r="E185">
            <v>22409788</v>
          </cell>
          <cell r="F185">
            <v>541976</v>
          </cell>
          <cell r="G185">
            <v>45234.000347222223</v>
          </cell>
          <cell r="J185" t="str">
            <v>Do Thi Bich Lieu</v>
          </cell>
          <cell r="M185" t="str">
            <v>No</v>
          </cell>
          <cell r="O185" t="str">
            <v>12/Đã thanh toán 11/2023</v>
          </cell>
        </row>
        <row r="186">
          <cell r="D186">
            <v>66567</v>
          </cell>
          <cell r="E186">
            <v>10327778</v>
          </cell>
          <cell r="F186">
            <v>5726365</v>
          </cell>
          <cell r="G186">
            <v>45234.000347222223</v>
          </cell>
          <cell r="J186" t="str">
            <v>Do Thi Bich Lieu</v>
          </cell>
          <cell r="M186" t="str">
            <v>No</v>
          </cell>
          <cell r="O186" t="str">
            <v>12/Đã thanh toán 11/2023</v>
          </cell>
        </row>
        <row r="187">
          <cell r="D187">
            <v>66564</v>
          </cell>
          <cell r="E187">
            <v>27396069</v>
          </cell>
          <cell r="F187">
            <v>2785536</v>
          </cell>
          <cell r="G187">
            <v>45234.000347222223</v>
          </cell>
          <cell r="J187" t="str">
            <v>Do Thi Bich Lieu</v>
          </cell>
          <cell r="M187" t="str">
            <v>No</v>
          </cell>
          <cell r="O187" t="str">
            <v>12/Đã thanh toán 11/2023</v>
          </cell>
        </row>
        <row r="188">
          <cell r="D188">
            <v>66563</v>
          </cell>
          <cell r="E188">
            <v>21272319</v>
          </cell>
          <cell r="F188">
            <v>1586110</v>
          </cell>
          <cell r="G188">
            <v>45234.000347222223</v>
          </cell>
          <cell r="J188" t="str">
            <v>Do Thi Bich Lieu</v>
          </cell>
          <cell r="M188" t="str">
            <v>No</v>
          </cell>
          <cell r="O188" t="str">
            <v>12/Đã thanh toán 11/2023</v>
          </cell>
        </row>
        <row r="189">
          <cell r="D189">
            <v>66565</v>
          </cell>
          <cell r="E189">
            <v>29208594</v>
          </cell>
          <cell r="F189">
            <v>2571826</v>
          </cell>
          <cell r="G189">
            <v>45234.000347222223</v>
          </cell>
          <cell r="J189" t="str">
            <v>Do Thi Bich Lieu</v>
          </cell>
          <cell r="M189" t="str">
            <v>No</v>
          </cell>
          <cell r="O189" t="str">
            <v>12/Đã thanh toán 11/2023</v>
          </cell>
        </row>
        <row r="190">
          <cell r="D190">
            <v>66558</v>
          </cell>
          <cell r="E190">
            <v>15187593</v>
          </cell>
          <cell r="F190">
            <v>541976</v>
          </cell>
          <cell r="G190">
            <v>45234.000347222223</v>
          </cell>
          <cell r="J190" t="str">
            <v>Do Thi Bich Lieu</v>
          </cell>
          <cell r="M190" t="str">
            <v>No</v>
          </cell>
          <cell r="O190" t="str">
            <v>12/Đã thanh toán 11/2023</v>
          </cell>
        </row>
        <row r="191">
          <cell r="D191">
            <v>66566</v>
          </cell>
          <cell r="E191">
            <v>18244243</v>
          </cell>
          <cell r="F191">
            <v>3771252</v>
          </cell>
          <cell r="G191">
            <v>45234.000347222223</v>
          </cell>
          <cell r="J191" t="str">
            <v>Do Thi Bich Lieu</v>
          </cell>
          <cell r="M191" t="str">
            <v>No</v>
          </cell>
          <cell r="O191" t="str">
            <v>12/Đã thanh toán 11/2023</v>
          </cell>
        </row>
        <row r="192">
          <cell r="D192">
            <v>66561</v>
          </cell>
          <cell r="E192">
            <v>22408487</v>
          </cell>
          <cell r="F192">
            <v>6343078</v>
          </cell>
          <cell r="G192">
            <v>45234.000347222223</v>
          </cell>
          <cell r="J192" t="str">
            <v>Do Thi Bich Lieu</v>
          </cell>
          <cell r="M192" t="str">
            <v>No</v>
          </cell>
          <cell r="O192" t="str">
            <v>12/Đã thanh toán 11/2023</v>
          </cell>
        </row>
        <row r="193">
          <cell r="D193">
            <v>66814</v>
          </cell>
          <cell r="E193">
            <v>11138160</v>
          </cell>
          <cell r="F193">
            <v>1083953</v>
          </cell>
          <cell r="G193">
            <v>45238.000347222223</v>
          </cell>
          <cell r="J193" t="str">
            <v>Do Thi Bich Lieu</v>
          </cell>
          <cell r="M193" t="str">
            <v>No</v>
          </cell>
          <cell r="O193" t="str">
            <v>11/Đã thanh toán 24/2023</v>
          </cell>
        </row>
        <row r="194">
          <cell r="D194">
            <v>67953</v>
          </cell>
          <cell r="E194">
            <v>28399610</v>
          </cell>
          <cell r="F194">
            <v>4970678</v>
          </cell>
          <cell r="G194">
            <v>45241.000347222223</v>
          </cell>
          <cell r="J194" t="str">
            <v>Do Thi Bich Lieu</v>
          </cell>
          <cell r="M194" t="str">
            <v>No</v>
          </cell>
          <cell r="O194" t="str">
            <v>12/Đã thanh toán 25/2023</v>
          </cell>
        </row>
        <row r="195">
          <cell r="D195">
            <v>67959</v>
          </cell>
          <cell r="E195">
            <v>16508422</v>
          </cell>
          <cell r="F195">
            <v>1857098</v>
          </cell>
          <cell r="G195">
            <v>45241.000347222223</v>
          </cell>
          <cell r="J195" t="str">
            <v>Do Thi Bich Lieu</v>
          </cell>
          <cell r="M195" t="str">
            <v>No</v>
          </cell>
          <cell r="O195" t="str">
            <v>12/Đã thanh toán 25/2023</v>
          </cell>
        </row>
        <row r="196">
          <cell r="D196">
            <v>67960</v>
          </cell>
          <cell r="E196">
            <v>15190334</v>
          </cell>
          <cell r="F196">
            <v>2785536</v>
          </cell>
          <cell r="G196">
            <v>45241.000347222223</v>
          </cell>
          <cell r="J196" t="str">
            <v>Do Thi Bich Lieu</v>
          </cell>
          <cell r="M196" t="str">
            <v>No</v>
          </cell>
          <cell r="O196" t="str">
            <v>12/Đã thanh toán 25/2023</v>
          </cell>
        </row>
        <row r="197">
          <cell r="D197">
            <v>67952</v>
          </cell>
          <cell r="E197">
            <v>25404875</v>
          </cell>
          <cell r="F197">
            <v>6729761</v>
          </cell>
          <cell r="G197">
            <v>45241.000347222223</v>
          </cell>
          <cell r="J197" t="str">
            <v>Do Thi Bich Lieu</v>
          </cell>
          <cell r="M197" t="str">
            <v>No</v>
          </cell>
          <cell r="O197" t="str">
            <v>12/Đã thanh toán 25/2023</v>
          </cell>
        </row>
        <row r="198">
          <cell r="D198">
            <v>67961</v>
          </cell>
          <cell r="E198">
            <v>12236362</v>
          </cell>
          <cell r="F198">
            <v>7583242</v>
          </cell>
          <cell r="G198">
            <v>45241.000347222223</v>
          </cell>
          <cell r="J198" t="str">
            <v>Do Thi Bich Lieu</v>
          </cell>
          <cell r="M198" t="str">
            <v>No</v>
          </cell>
          <cell r="O198" t="str">
            <v>12/Đã thanh toán 25/2023</v>
          </cell>
        </row>
        <row r="199">
          <cell r="D199">
            <v>67951</v>
          </cell>
          <cell r="E199">
            <v>11278716</v>
          </cell>
          <cell r="F199">
            <v>7704839</v>
          </cell>
          <cell r="G199">
            <v>45241.000347222223</v>
          </cell>
          <cell r="J199" t="str">
            <v>Do Thi Bich Lieu</v>
          </cell>
          <cell r="M199" t="str">
            <v>No</v>
          </cell>
          <cell r="O199" t="str">
            <v>12/Đã thanh toán 25/2023</v>
          </cell>
        </row>
        <row r="200">
          <cell r="D200">
            <v>67949</v>
          </cell>
          <cell r="E200">
            <v>20436969</v>
          </cell>
          <cell r="F200">
            <v>1413958</v>
          </cell>
          <cell r="G200">
            <v>45241.000347222223</v>
          </cell>
          <cell r="J200" t="str">
            <v>Do Thi Bich Lieu</v>
          </cell>
          <cell r="M200" t="str">
            <v>No</v>
          </cell>
          <cell r="O200" t="str">
            <v>12/Đã thanh toán 25/2023</v>
          </cell>
        </row>
        <row r="201">
          <cell r="D201">
            <v>67948</v>
          </cell>
          <cell r="E201">
            <v>24373537</v>
          </cell>
          <cell r="F201">
            <v>3984962</v>
          </cell>
          <cell r="G201">
            <v>45241.000347222223</v>
          </cell>
          <cell r="J201" t="str">
            <v>Do Thi Bich Lieu</v>
          </cell>
          <cell r="M201" t="str">
            <v>No</v>
          </cell>
          <cell r="O201" t="str">
            <v>12/Đã thanh toán 25/2023</v>
          </cell>
        </row>
        <row r="202">
          <cell r="D202">
            <v>67950</v>
          </cell>
          <cell r="E202">
            <v>17281740</v>
          </cell>
          <cell r="F202">
            <v>1199426</v>
          </cell>
          <cell r="G202">
            <v>45241.000347222223</v>
          </cell>
          <cell r="J202" t="str">
            <v>Do Thi Bich Lieu</v>
          </cell>
          <cell r="M202" t="str">
            <v>No</v>
          </cell>
          <cell r="O202" t="str">
            <v>12/Đã thanh toán 25/2023</v>
          </cell>
        </row>
        <row r="203">
          <cell r="D203">
            <v>67962</v>
          </cell>
          <cell r="E203">
            <v>18245645</v>
          </cell>
          <cell r="F203">
            <v>2857604</v>
          </cell>
          <cell r="G203">
            <v>45241.000347222223</v>
          </cell>
          <cell r="J203" t="str">
            <v>Do Thi Bich Lieu</v>
          </cell>
          <cell r="M203" t="str">
            <v>No</v>
          </cell>
          <cell r="O203" t="str">
            <v>12/Đã thanh toán 25/2023</v>
          </cell>
        </row>
        <row r="204">
          <cell r="D204">
            <v>67963</v>
          </cell>
          <cell r="E204">
            <v>29210018</v>
          </cell>
          <cell r="F204">
            <v>1199426</v>
          </cell>
          <cell r="G204">
            <v>45241.000347222223</v>
          </cell>
          <cell r="J204" t="str">
            <v>Do Thi Bich Lieu</v>
          </cell>
          <cell r="M204" t="str">
            <v>No</v>
          </cell>
          <cell r="O204" t="str">
            <v>12/Đã thanh toán 25/2023</v>
          </cell>
        </row>
        <row r="205">
          <cell r="D205">
            <v>67958</v>
          </cell>
          <cell r="E205">
            <v>17282500</v>
          </cell>
          <cell r="F205">
            <v>3056524</v>
          </cell>
          <cell r="G205">
            <v>45241.000347222223</v>
          </cell>
          <cell r="J205" t="str">
            <v>Do Thi Bich Lieu</v>
          </cell>
          <cell r="M205" t="str">
            <v>No</v>
          </cell>
          <cell r="O205" t="str">
            <v>12/Đã thanh toán 25/2023</v>
          </cell>
        </row>
        <row r="206">
          <cell r="D206">
            <v>67954</v>
          </cell>
          <cell r="E206">
            <v>21274024</v>
          </cell>
          <cell r="F206">
            <v>2315628</v>
          </cell>
          <cell r="G206">
            <v>45241.000347222223</v>
          </cell>
          <cell r="J206" t="str">
            <v>Do Thi Bich Lieu</v>
          </cell>
          <cell r="M206" t="str">
            <v>No</v>
          </cell>
          <cell r="O206" t="str">
            <v>12/Đã thanh toán 25/2023</v>
          </cell>
        </row>
        <row r="207">
          <cell r="D207">
            <v>69573</v>
          </cell>
          <cell r="E207">
            <v>24376698</v>
          </cell>
          <cell r="F207">
            <v>541976</v>
          </cell>
          <cell r="G207">
            <v>45248.000347222223</v>
          </cell>
          <cell r="H207">
            <v>45251.000347222223</v>
          </cell>
          <cell r="I207">
            <v>45286.000347222223</v>
          </cell>
          <cell r="J207" t="str">
            <v>Do Thi Bich Lieu</v>
          </cell>
          <cell r="M207" t="str">
            <v>No</v>
          </cell>
          <cell r="O207" t="str">
            <v>Lịch thanh toán: Monthly at 10 &amp; 24</v>
          </cell>
        </row>
        <row r="208">
          <cell r="D208">
            <v>69578</v>
          </cell>
          <cell r="E208">
            <v>26468568</v>
          </cell>
          <cell r="F208">
            <v>1285886</v>
          </cell>
          <cell r="G208">
            <v>45248.000347222223</v>
          </cell>
          <cell r="J208" t="str">
            <v>Do Thi Bich Lieu</v>
          </cell>
          <cell r="M208" t="str">
            <v>No</v>
          </cell>
          <cell r="O208" t="str">
            <v>12/Đã thanh toán 25/2023</v>
          </cell>
        </row>
        <row r="209">
          <cell r="D209">
            <v>69571</v>
          </cell>
          <cell r="E209">
            <v>12239646</v>
          </cell>
          <cell r="F209">
            <v>2315628</v>
          </cell>
          <cell r="G209">
            <v>45248.000347222223</v>
          </cell>
          <cell r="J209" t="str">
            <v>Do Thi Bich Lieu</v>
          </cell>
          <cell r="M209" t="str">
            <v>No</v>
          </cell>
          <cell r="O209" t="str">
            <v>12/Đã thanh toán 25/2023</v>
          </cell>
        </row>
        <row r="210">
          <cell r="D210">
            <v>69568</v>
          </cell>
          <cell r="E210">
            <v>23266938</v>
          </cell>
          <cell r="F210">
            <v>2315628</v>
          </cell>
          <cell r="G210">
            <v>45248.000347222223</v>
          </cell>
          <cell r="J210" t="str">
            <v>Do Thi Bich Lieu</v>
          </cell>
          <cell r="M210" t="str">
            <v>No</v>
          </cell>
          <cell r="O210" t="str">
            <v>12/Đã thanh toán 25/2023</v>
          </cell>
        </row>
        <row r="211">
          <cell r="D211">
            <v>69576</v>
          </cell>
          <cell r="E211">
            <v>90375647</v>
          </cell>
          <cell r="F211">
            <v>4536324</v>
          </cell>
          <cell r="G211">
            <v>45248.000347222223</v>
          </cell>
          <cell r="J211" t="str">
            <v>Do Thi Bich Lieu</v>
          </cell>
          <cell r="M211" t="str">
            <v>No</v>
          </cell>
          <cell r="O211" t="str">
            <v>12/Đã thanh toán 25/2023</v>
          </cell>
        </row>
        <row r="212">
          <cell r="D212">
            <v>69565</v>
          </cell>
          <cell r="E212">
            <v>10331508</v>
          </cell>
          <cell r="F212">
            <v>5798434</v>
          </cell>
          <cell r="G212">
            <v>45248.000347222223</v>
          </cell>
          <cell r="J212" t="str">
            <v>Do Thi Bich Lieu</v>
          </cell>
          <cell r="M212" t="str">
            <v>No</v>
          </cell>
          <cell r="O212" t="str">
            <v>12/Đã thanh toán 25/2023</v>
          </cell>
        </row>
        <row r="213">
          <cell r="D213">
            <v>69579</v>
          </cell>
          <cell r="E213">
            <v>26469585</v>
          </cell>
          <cell r="F213">
            <v>5357362</v>
          </cell>
          <cell r="G213">
            <v>45248.000347222223</v>
          </cell>
          <cell r="J213" t="str">
            <v>Do Thi Bich Lieu</v>
          </cell>
          <cell r="M213" t="str">
            <v>No</v>
          </cell>
          <cell r="O213" t="str">
            <v>12/Đã thanh toán 25/2023</v>
          </cell>
        </row>
        <row r="214">
          <cell r="D214">
            <v>69574</v>
          </cell>
          <cell r="E214">
            <v>25407328</v>
          </cell>
          <cell r="F214">
            <v>1470415</v>
          </cell>
          <cell r="G214">
            <v>45248.000347222223</v>
          </cell>
          <cell r="J214" t="str">
            <v>Do Thi Bich Lieu</v>
          </cell>
          <cell r="M214" t="str">
            <v>No</v>
          </cell>
          <cell r="O214" t="str">
            <v>12/Đã thanh toán 25/2023</v>
          </cell>
        </row>
        <row r="215">
          <cell r="D215">
            <v>69569</v>
          </cell>
          <cell r="E215">
            <v>17283948</v>
          </cell>
          <cell r="F215">
            <v>1199426</v>
          </cell>
          <cell r="G215">
            <v>45248.000347222223</v>
          </cell>
          <cell r="J215" t="str">
            <v>Do Thi Bich Lieu</v>
          </cell>
          <cell r="M215" t="str">
            <v>No</v>
          </cell>
          <cell r="O215" t="str">
            <v>12/Đã thanh toán 25/2023</v>
          </cell>
        </row>
        <row r="216">
          <cell r="D216">
            <v>69566</v>
          </cell>
          <cell r="E216">
            <v>19465923</v>
          </cell>
          <cell r="F216">
            <v>2078968</v>
          </cell>
          <cell r="G216">
            <v>45248.000347222223</v>
          </cell>
          <cell r="J216" t="str">
            <v>Do Thi Bich Lieu</v>
          </cell>
          <cell r="M216" t="str">
            <v>No</v>
          </cell>
          <cell r="O216" t="str">
            <v>12/Đã thanh toán 25/2023</v>
          </cell>
        </row>
        <row r="217">
          <cell r="D217">
            <v>69570</v>
          </cell>
          <cell r="E217">
            <v>16510183</v>
          </cell>
          <cell r="F217">
            <v>4414025</v>
          </cell>
          <cell r="G217">
            <v>45248.000347222223</v>
          </cell>
          <cell r="J217" t="str">
            <v>Do Thi Bich Lieu</v>
          </cell>
          <cell r="M217" t="str">
            <v>No</v>
          </cell>
          <cell r="O217" t="str">
            <v>12/Đã thanh toán 25/2023</v>
          </cell>
        </row>
        <row r="218">
          <cell r="D218">
            <v>69572</v>
          </cell>
          <cell r="E218">
            <v>27401045</v>
          </cell>
          <cell r="F218">
            <v>1470415</v>
          </cell>
          <cell r="G218">
            <v>45248.000347222223</v>
          </cell>
          <cell r="J218" t="str">
            <v>Do Thi Bich Lieu</v>
          </cell>
          <cell r="M218" t="str">
            <v>No</v>
          </cell>
          <cell r="O218" t="str">
            <v>12/Đã thanh toán 25/2023</v>
          </cell>
        </row>
        <row r="219">
          <cell r="D219">
            <v>69580</v>
          </cell>
          <cell r="E219">
            <v>14176676</v>
          </cell>
          <cell r="F219">
            <v>706979</v>
          </cell>
          <cell r="G219">
            <v>45248.000347222223</v>
          </cell>
          <cell r="J219" t="str">
            <v>Do Thi Bich Lieu</v>
          </cell>
          <cell r="M219" t="str">
            <v>No</v>
          </cell>
          <cell r="O219" t="str">
            <v>12/Đã thanh toán 25/2023</v>
          </cell>
        </row>
        <row r="220">
          <cell r="D220">
            <v>69575</v>
          </cell>
          <cell r="E220">
            <v>14177320</v>
          </cell>
          <cell r="F220">
            <v>4797706</v>
          </cell>
          <cell r="G220">
            <v>45248.000347222223</v>
          </cell>
          <cell r="J220" t="str">
            <v>Do Thi Bich Lieu</v>
          </cell>
          <cell r="M220" t="str">
            <v>No</v>
          </cell>
          <cell r="O220" t="str">
            <v>12/Đã thanh toán 25/2023</v>
          </cell>
        </row>
        <row r="221">
          <cell r="D221">
            <v>69577</v>
          </cell>
          <cell r="E221">
            <v>13044882</v>
          </cell>
          <cell r="F221">
            <v>3920956</v>
          </cell>
          <cell r="G221">
            <v>45248.000347222223</v>
          </cell>
          <cell r="J221" t="str">
            <v>Do Thi Bich Lieu</v>
          </cell>
          <cell r="M221" t="str">
            <v>No</v>
          </cell>
          <cell r="O221" t="str">
            <v>12/Đã thanh toán 25/2023</v>
          </cell>
        </row>
        <row r="222">
          <cell r="D222">
            <v>71518</v>
          </cell>
          <cell r="E222">
            <v>19470356</v>
          </cell>
          <cell r="F222">
            <v>4695021</v>
          </cell>
          <cell r="G222">
            <v>45255.000347222223</v>
          </cell>
          <cell r="H222">
            <v>45256.000347222223</v>
          </cell>
          <cell r="I222">
            <v>45285.000347222223</v>
          </cell>
          <cell r="J222" t="str">
            <v>Do Thi Bich Lieu</v>
          </cell>
          <cell r="M222" t="str">
            <v>No</v>
          </cell>
          <cell r="O222" t="str">
            <v>Lịch thanh toán: Monthly at 10 &amp; 24</v>
          </cell>
        </row>
        <row r="223">
          <cell r="D223">
            <v>71530</v>
          </cell>
          <cell r="E223">
            <v>14180398</v>
          </cell>
          <cell r="F223">
            <v>5464684</v>
          </cell>
          <cell r="G223">
            <v>45255.000347222223</v>
          </cell>
          <cell r="J223" t="str">
            <v>Do Thi Bich Lieu</v>
          </cell>
          <cell r="M223" t="str">
            <v>No</v>
          </cell>
          <cell r="O223" t="str">
            <v>12/Đã thanh toán 25/2023</v>
          </cell>
        </row>
        <row r="224">
          <cell r="D224">
            <v>71532</v>
          </cell>
          <cell r="E224">
            <v>90378360</v>
          </cell>
          <cell r="F224">
            <v>1199426</v>
          </cell>
          <cell r="G224">
            <v>45255.000347222223</v>
          </cell>
          <cell r="J224" t="str">
            <v>Do Thi Bich Lieu</v>
          </cell>
          <cell r="M224" t="str">
            <v>No</v>
          </cell>
          <cell r="O224" t="str">
            <v>12/Đã thanh toán 25/2023</v>
          </cell>
        </row>
        <row r="225">
          <cell r="D225">
            <v>71528</v>
          </cell>
          <cell r="E225">
            <v>20443065</v>
          </cell>
          <cell r="F225">
            <v>5241667</v>
          </cell>
          <cell r="G225">
            <v>45255.000347222223</v>
          </cell>
          <cell r="H225">
            <v>45256.000347222223</v>
          </cell>
          <cell r="I225">
            <v>45290.000347222223</v>
          </cell>
          <cell r="J225" t="str">
            <v>Do Thi Bich Lieu</v>
          </cell>
          <cell r="M225" t="str">
            <v>No</v>
          </cell>
          <cell r="O225" t="str">
            <v>Lịch thanh toán: Monthly at 10 &amp; 24</v>
          </cell>
        </row>
        <row r="226">
          <cell r="D226">
            <v>71527</v>
          </cell>
          <cell r="E226">
            <v>21278206</v>
          </cell>
          <cell r="F226">
            <v>3172219</v>
          </cell>
          <cell r="G226">
            <v>45255.000347222223</v>
          </cell>
          <cell r="H226">
            <v>45256.000347222223</v>
          </cell>
          <cell r="I226">
            <v>45290.000347222223</v>
          </cell>
          <cell r="J226" t="str">
            <v>Do Thi Bich Lieu</v>
          </cell>
          <cell r="M226" t="str">
            <v>No</v>
          </cell>
          <cell r="O226" t="str">
            <v>Lịch thanh toán: Monthly at 10 &amp; 24</v>
          </cell>
        </row>
        <row r="227">
          <cell r="D227">
            <v>71516</v>
          </cell>
          <cell r="E227">
            <v>18250845</v>
          </cell>
          <cell r="F227">
            <v>541976</v>
          </cell>
          <cell r="G227">
            <v>45255.000347222223</v>
          </cell>
          <cell r="J227" t="str">
            <v>Do Thi Bich Lieu</v>
          </cell>
          <cell r="M227" t="str">
            <v>No</v>
          </cell>
          <cell r="O227" t="str">
            <v>12/Đã thanh toán 25/2023</v>
          </cell>
        </row>
        <row r="228">
          <cell r="D228">
            <v>71519</v>
          </cell>
          <cell r="E228">
            <v>17287163</v>
          </cell>
          <cell r="F228">
            <v>2785536</v>
          </cell>
          <cell r="G228">
            <v>45255.000347222223</v>
          </cell>
          <cell r="H228">
            <v>45256.000347222223</v>
          </cell>
          <cell r="I228">
            <v>45287.000347222223</v>
          </cell>
          <cell r="J228" t="str">
            <v>Do Thi Bich Lieu</v>
          </cell>
          <cell r="M228" t="str">
            <v>No</v>
          </cell>
          <cell r="O228" t="str">
            <v>Lịch thanh toán: Monthly at 10 &amp; 24</v>
          </cell>
        </row>
        <row r="229">
          <cell r="D229">
            <v>71515</v>
          </cell>
          <cell r="E229">
            <v>18249934</v>
          </cell>
          <cell r="F229">
            <v>2785536</v>
          </cell>
          <cell r="G229">
            <v>45255.000347222223</v>
          </cell>
          <cell r="J229" t="str">
            <v>Do Thi Bich Lieu</v>
          </cell>
          <cell r="M229" t="str">
            <v>No</v>
          </cell>
          <cell r="O229" t="str">
            <v>12/Đã thanh toán 25/2023</v>
          </cell>
        </row>
        <row r="230">
          <cell r="D230">
            <v>71523</v>
          </cell>
          <cell r="E230">
            <v>12242865</v>
          </cell>
          <cell r="F230">
            <v>6383815</v>
          </cell>
          <cell r="G230">
            <v>45255.000347222223</v>
          </cell>
          <cell r="H230">
            <v>45256.000347222223</v>
          </cell>
          <cell r="I230">
            <v>45288.000347222223</v>
          </cell>
          <cell r="J230" t="str">
            <v>Do Thi Bich Lieu</v>
          </cell>
          <cell r="M230" t="str">
            <v>No</v>
          </cell>
          <cell r="O230" t="str">
            <v>Lịch thanh toán: Monthly at 10 &amp; 24</v>
          </cell>
        </row>
        <row r="231">
          <cell r="D231">
            <v>71539</v>
          </cell>
          <cell r="E231">
            <v>10338925</v>
          </cell>
          <cell r="F231">
            <v>17599668</v>
          </cell>
          <cell r="G231">
            <v>45255.000347222223</v>
          </cell>
          <cell r="H231">
            <v>45256.000347222223</v>
          </cell>
          <cell r="I231">
            <v>45289.000347222223</v>
          </cell>
          <cell r="J231" t="str">
            <v>Do Thi Bich Lieu</v>
          </cell>
          <cell r="M231" t="str">
            <v>No</v>
          </cell>
          <cell r="O231" t="str">
            <v>Lịch thanh toán: Monthly at 10 &amp; 24</v>
          </cell>
        </row>
        <row r="232">
          <cell r="D232">
            <v>71514</v>
          </cell>
          <cell r="E232">
            <v>10335163</v>
          </cell>
          <cell r="F232">
            <v>8872416</v>
          </cell>
          <cell r="G232">
            <v>45255.000347222223</v>
          </cell>
          <cell r="J232" t="str">
            <v>Do Thi Bich Lieu</v>
          </cell>
          <cell r="M232" t="str">
            <v>No</v>
          </cell>
          <cell r="O232" t="str">
            <v>12/Đã thanh toán 25/2023</v>
          </cell>
        </row>
        <row r="233">
          <cell r="D233">
            <v>71520</v>
          </cell>
          <cell r="E233">
            <v>16513071</v>
          </cell>
          <cell r="F233">
            <v>1633008</v>
          </cell>
          <cell r="G233">
            <v>45255.000347222223</v>
          </cell>
          <cell r="H233">
            <v>45256.000347222223</v>
          </cell>
          <cell r="I233">
            <v>45289.000347222223</v>
          </cell>
          <cell r="J233" t="str">
            <v>Do Thi Bich Lieu</v>
          </cell>
          <cell r="M233" t="str">
            <v>No</v>
          </cell>
          <cell r="O233" t="str">
            <v>Lịch thanh toán: Monthly at 10 &amp; 24</v>
          </cell>
        </row>
        <row r="234">
          <cell r="D234">
            <v>71522</v>
          </cell>
          <cell r="E234">
            <v>11285081</v>
          </cell>
          <cell r="F234">
            <v>3911868</v>
          </cell>
          <cell r="G234">
            <v>45255.000347222223</v>
          </cell>
          <cell r="H234">
            <v>45256.000347222223</v>
          </cell>
          <cell r="I234">
            <v>45287.000347222223</v>
          </cell>
          <cell r="J234" t="str">
            <v>Do Thi Bich Lieu</v>
          </cell>
          <cell r="M234" t="str">
            <v>No</v>
          </cell>
          <cell r="O234" t="str">
            <v>Lịch thanh toán: Monthly at 10 &amp; 24</v>
          </cell>
        </row>
        <row r="235">
          <cell r="D235">
            <v>71524</v>
          </cell>
          <cell r="E235">
            <v>22416916</v>
          </cell>
          <cell r="F235">
            <v>1586110</v>
          </cell>
          <cell r="G235">
            <v>45255.000347222223</v>
          </cell>
          <cell r="H235">
            <v>45256.000347222223</v>
          </cell>
          <cell r="I235">
            <v>45290.000347222223</v>
          </cell>
          <cell r="J235" t="str">
            <v>Do Thi Bich Lieu</v>
          </cell>
          <cell r="M235" t="str">
            <v>No</v>
          </cell>
          <cell r="O235" t="str">
            <v>Lịch thanh toán: Monthly at 10 &amp; 24</v>
          </cell>
        </row>
        <row r="236">
          <cell r="D236">
            <v>71529</v>
          </cell>
          <cell r="E236">
            <v>15195782</v>
          </cell>
          <cell r="F236">
            <v>1199426</v>
          </cell>
          <cell r="G236">
            <v>45255.000347222223</v>
          </cell>
          <cell r="H236">
            <v>45256.000347222223</v>
          </cell>
          <cell r="I236">
            <v>45289.000347222223</v>
          </cell>
          <cell r="J236" t="str">
            <v>Do Thi Bich Lieu</v>
          </cell>
          <cell r="M236" t="str">
            <v>No</v>
          </cell>
          <cell r="O236" t="str">
            <v>Lịch thanh toán: Monthly at 10 &amp; 24</v>
          </cell>
        </row>
        <row r="237">
          <cell r="D237">
            <v>71531</v>
          </cell>
          <cell r="E237">
            <v>90378293</v>
          </cell>
          <cell r="F237">
            <v>1199426</v>
          </cell>
          <cell r="G237">
            <v>45255.000347222223</v>
          </cell>
          <cell r="J237" t="str">
            <v>Do Thi Bich Lieu</v>
          </cell>
          <cell r="M237" t="str">
            <v>No</v>
          </cell>
          <cell r="O237" t="str">
            <v>12/Đã thanh toán 25/2023</v>
          </cell>
        </row>
        <row r="238">
          <cell r="D238">
            <v>71526</v>
          </cell>
          <cell r="E238">
            <v>28404620</v>
          </cell>
          <cell r="F238">
            <v>5357362</v>
          </cell>
          <cell r="G238">
            <v>45255.000347222223</v>
          </cell>
          <cell r="H238">
            <v>45256.000347222223</v>
          </cell>
          <cell r="I238">
            <v>45289.000347222223</v>
          </cell>
          <cell r="J238" t="str">
            <v>Do Thi Bich Lieu</v>
          </cell>
          <cell r="M238" t="str">
            <v>No</v>
          </cell>
          <cell r="O238" t="str">
            <v>Lịch thanh toán: Monthly at 10 &amp; 24</v>
          </cell>
        </row>
        <row r="239">
          <cell r="D239">
            <v>71525</v>
          </cell>
          <cell r="E239">
            <v>25409636</v>
          </cell>
          <cell r="F239">
            <v>4157935</v>
          </cell>
          <cell r="G239">
            <v>45255.000347222223</v>
          </cell>
          <cell r="H239">
            <v>45256.000347222223</v>
          </cell>
          <cell r="I239">
            <v>45289.000347222223</v>
          </cell>
          <cell r="J239" t="str">
            <v>Do Thi Bich Lieu</v>
          </cell>
          <cell r="M239" t="str">
            <v>No</v>
          </cell>
          <cell r="O239" t="str">
            <v>Lịch thanh toán: Monthly at 10 &amp; 24</v>
          </cell>
        </row>
        <row r="240">
          <cell r="D240">
            <v>71521</v>
          </cell>
          <cell r="E240">
            <v>27402788</v>
          </cell>
          <cell r="F240">
            <v>3278804</v>
          </cell>
          <cell r="G240">
            <v>45255.000347222223</v>
          </cell>
          <cell r="H240">
            <v>45256.000347222223</v>
          </cell>
          <cell r="I240">
            <v>45286.000347222223</v>
          </cell>
          <cell r="J240" t="str">
            <v>Do Thi Bich Lieu</v>
          </cell>
          <cell r="M240" t="str">
            <v>No</v>
          </cell>
          <cell r="O240" t="str">
            <v>Lịch thanh toán: Monthly at 10 &amp; 24</v>
          </cell>
        </row>
        <row r="241">
          <cell r="D241">
            <v>71517</v>
          </cell>
          <cell r="E241">
            <v>19469153</v>
          </cell>
          <cell r="F241">
            <v>1157814</v>
          </cell>
          <cell r="G241">
            <v>45255.000347222223</v>
          </cell>
          <cell r="H241">
            <v>45256.000347222223</v>
          </cell>
          <cell r="I241">
            <v>45285.000347222223</v>
          </cell>
          <cell r="J241" t="str">
            <v>Do Thi Bich Lieu</v>
          </cell>
          <cell r="M241" t="str">
            <v>No</v>
          </cell>
          <cell r="O241" t="str">
            <v>Lịch thanh toán: Monthly at 10 &amp; 24</v>
          </cell>
        </row>
        <row r="242">
          <cell r="D242">
            <v>72798</v>
          </cell>
          <cell r="E242">
            <v>12246110</v>
          </cell>
          <cell r="F242">
            <v>8667194</v>
          </cell>
          <cell r="G242">
            <v>45260.000347222223</v>
          </cell>
          <cell r="H242">
            <v>45261.000347222223</v>
          </cell>
          <cell r="I242">
            <v>45293.000347222223</v>
          </cell>
          <cell r="J242" t="str">
            <v>Do Thi Bich Lieu</v>
          </cell>
          <cell r="M242" t="str">
            <v>No</v>
          </cell>
          <cell r="O242" t="str">
            <v>Lịch thanh toán: Monthly at 10 &amp; 24</v>
          </cell>
        </row>
        <row r="243">
          <cell r="D243">
            <v>72799</v>
          </cell>
          <cell r="E243">
            <v>11288374</v>
          </cell>
          <cell r="F243">
            <v>12355222</v>
          </cell>
          <cell r="G243">
            <v>45260.000347222223</v>
          </cell>
          <cell r="H243">
            <v>45261.000347222223</v>
          </cell>
          <cell r="I243">
            <v>45294.000347222223</v>
          </cell>
          <cell r="J243" t="str">
            <v>Do Thi Bich Lieu</v>
          </cell>
          <cell r="M243" t="str">
            <v>No</v>
          </cell>
          <cell r="O243" t="str">
            <v>Lịch thanh toán: Monthly at 10 &amp; 24</v>
          </cell>
        </row>
        <row r="244">
          <cell r="D244">
            <v>74371</v>
          </cell>
          <cell r="E244">
            <v>17296235</v>
          </cell>
          <cell r="F244">
            <v>3995590</v>
          </cell>
          <cell r="G244">
            <v>45269.000347222223</v>
          </cell>
          <cell r="H244">
            <v>45272.000347222223</v>
          </cell>
          <cell r="I244">
            <v>45304.000347222223</v>
          </cell>
          <cell r="J244" t="str">
            <v>Do Thi Bich Lieu</v>
          </cell>
          <cell r="M244" t="str">
            <v>No</v>
          </cell>
          <cell r="O244" t="str">
            <v>Lịch thanh toán: Monthly at 10 &amp; 24</v>
          </cell>
        </row>
        <row r="245">
          <cell r="D245">
            <v>74363</v>
          </cell>
          <cell r="E245">
            <v>17293247</v>
          </cell>
          <cell r="F245">
            <v>4644940</v>
          </cell>
          <cell r="G245">
            <v>45269.000347222223</v>
          </cell>
          <cell r="H245">
            <v>45269.000347222223</v>
          </cell>
          <cell r="I245">
            <v>45301.000347222223</v>
          </cell>
          <cell r="J245" t="str">
            <v>Do Thi Bich Lieu</v>
          </cell>
          <cell r="M245" t="str">
            <v>No</v>
          </cell>
          <cell r="O245" t="str">
            <v>Lịch thanh toán: Monthly at 10 &amp; 24</v>
          </cell>
        </row>
        <row r="246">
          <cell r="D246">
            <v>74367</v>
          </cell>
          <cell r="E246">
            <v>18258350</v>
          </cell>
          <cell r="F246">
            <v>2128086</v>
          </cell>
          <cell r="G246">
            <v>45269.000347222223</v>
          </cell>
          <cell r="H246">
            <v>45269.000347222223</v>
          </cell>
          <cell r="I246">
            <v>45302.000347222223</v>
          </cell>
          <cell r="J246" t="str">
            <v>Do Thi Bich Lieu</v>
          </cell>
          <cell r="M246" t="str">
            <v>No</v>
          </cell>
          <cell r="O246" t="str">
            <v>Lịch thanh toán: Monthly at 10 &amp; 24</v>
          </cell>
        </row>
        <row r="247">
          <cell r="D247">
            <v>72802</v>
          </cell>
          <cell r="E247">
            <v>13050273</v>
          </cell>
          <cell r="F247">
            <v>2398853</v>
          </cell>
          <cell r="G247">
            <v>45260.000347222223</v>
          </cell>
          <cell r="J247" t="str">
            <v>Do Thi Bich Lieu</v>
          </cell>
          <cell r="M247" t="str">
            <v>No</v>
          </cell>
          <cell r="O247" t="str">
            <v>12/Đã thanh toán 25/2023</v>
          </cell>
        </row>
        <row r="248">
          <cell r="D248">
            <v>65241</v>
          </cell>
          <cell r="E248">
            <v>16504369</v>
          </cell>
          <cell r="F248">
            <v>4157935</v>
          </cell>
          <cell r="G248">
            <v>45230.000347222223</v>
          </cell>
          <cell r="J248" t="str">
            <v>Do Thi Bich Lieu</v>
          </cell>
          <cell r="M248" t="str">
            <v>No</v>
          </cell>
          <cell r="O248" t="str">
            <v>12/Đã thanh toán 11/2023</v>
          </cell>
        </row>
        <row r="249">
          <cell r="D249">
            <v>65240</v>
          </cell>
          <cell r="E249">
            <v>24371250</v>
          </cell>
          <cell r="F249">
            <v>2734419</v>
          </cell>
          <cell r="G249">
            <v>45230.000347222223</v>
          </cell>
          <cell r="J249" t="str">
            <v>Do Thi Bich Lieu</v>
          </cell>
          <cell r="M249" t="str">
            <v>No</v>
          </cell>
          <cell r="O249" t="str">
            <v>12/Đã thanh toán 11/2023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heet1"/>
      <sheetName val="TT 2023"/>
    </sheetNames>
    <sheetDataSet>
      <sheetData sheetId="0" refreshError="1"/>
      <sheetData sheetId="1">
        <row r="1798">
          <cell r="F1798">
            <v>2322</v>
          </cell>
          <cell r="G1798">
            <v>3982095</v>
          </cell>
          <cell r="H1798">
            <v>45296</v>
          </cell>
          <cell r="K1798">
            <v>45338</v>
          </cell>
        </row>
        <row r="1799">
          <cell r="F1799">
            <v>1241</v>
          </cell>
          <cell r="G1799">
            <v>6148980</v>
          </cell>
          <cell r="H1799">
            <v>45290</v>
          </cell>
          <cell r="K1799">
            <v>45338</v>
          </cell>
        </row>
        <row r="1800">
          <cell r="F1800">
            <v>1240</v>
          </cell>
          <cell r="G1800">
            <v>3982095</v>
          </cell>
          <cell r="H1800">
            <v>45290</v>
          </cell>
          <cell r="K1800">
            <v>45338</v>
          </cell>
        </row>
        <row r="1801">
          <cell r="F1801">
            <v>1238</v>
          </cell>
          <cell r="G1801">
            <v>6828003</v>
          </cell>
          <cell r="H1801">
            <v>45290</v>
          </cell>
          <cell r="K1801">
            <v>45338</v>
          </cell>
        </row>
        <row r="1802">
          <cell r="F1802">
            <v>77327</v>
          </cell>
          <cell r="G1802">
            <v>4414028</v>
          </cell>
          <cell r="H1802">
            <v>45282</v>
          </cell>
          <cell r="K1802">
            <v>45338</v>
          </cell>
        </row>
        <row r="1803">
          <cell r="F1803">
            <v>1239</v>
          </cell>
          <cell r="G1803">
            <v>2064528</v>
          </cell>
          <cell r="H1803">
            <v>45290</v>
          </cell>
          <cell r="K1803">
            <v>45338</v>
          </cell>
        </row>
        <row r="1804">
          <cell r="F1804">
            <v>79145</v>
          </cell>
          <cell r="G1804">
            <v>1586115</v>
          </cell>
          <cell r="H1804">
            <v>45287</v>
          </cell>
          <cell r="K1804">
            <v>45338</v>
          </cell>
        </row>
        <row r="1805">
          <cell r="F1805">
            <v>79140</v>
          </cell>
          <cell r="G1805">
            <v>1625927</v>
          </cell>
          <cell r="H1805">
            <v>45285</v>
          </cell>
          <cell r="K1805">
            <v>45338</v>
          </cell>
        </row>
        <row r="1806">
          <cell r="F1806">
            <v>1237</v>
          </cell>
          <cell r="G1806">
            <v>9170361</v>
          </cell>
          <cell r="H1806">
            <v>45294</v>
          </cell>
          <cell r="K1806">
            <v>45338</v>
          </cell>
        </row>
        <row r="1807">
          <cell r="F1807">
            <v>79147</v>
          </cell>
          <cell r="G1807">
            <v>4977612</v>
          </cell>
          <cell r="H1807">
            <v>45288</v>
          </cell>
          <cell r="K1807">
            <v>45338</v>
          </cell>
        </row>
        <row r="1808">
          <cell r="F1808">
            <v>79146</v>
          </cell>
          <cell r="G1808">
            <v>4572680</v>
          </cell>
          <cell r="H1808">
            <v>45287</v>
          </cell>
          <cell r="K1808">
            <v>45338</v>
          </cell>
        </row>
        <row r="1809">
          <cell r="F1809">
            <v>79148</v>
          </cell>
          <cell r="G1809">
            <v>6862820</v>
          </cell>
          <cell r="H1809">
            <v>45288</v>
          </cell>
          <cell r="K1809">
            <v>45338</v>
          </cell>
        </row>
        <row r="1810">
          <cell r="F1810">
            <v>2317</v>
          </cell>
          <cell r="G1810">
            <v>2986565</v>
          </cell>
          <cell r="H1810">
            <v>45294</v>
          </cell>
          <cell r="K1810">
            <v>45338</v>
          </cell>
        </row>
        <row r="1811">
          <cell r="F1811">
            <v>79186</v>
          </cell>
          <cell r="G1811">
            <v>6148980</v>
          </cell>
          <cell r="H1811">
            <v>45288</v>
          </cell>
          <cell r="K1811">
            <v>45338</v>
          </cell>
        </row>
        <row r="1812">
          <cell r="F1812">
            <v>79173</v>
          </cell>
          <cell r="G1812">
            <v>2073884</v>
          </cell>
          <cell r="H1812">
            <v>45286</v>
          </cell>
          <cell r="K1812">
            <v>45338</v>
          </cell>
        </row>
        <row r="1813">
          <cell r="F1813">
            <v>2315</v>
          </cell>
          <cell r="G1813">
            <v>2334069</v>
          </cell>
          <cell r="H1813">
            <v>45296</v>
          </cell>
          <cell r="K1813">
            <v>45338</v>
          </cell>
        </row>
        <row r="1814">
          <cell r="F1814">
            <v>79172</v>
          </cell>
          <cell r="G1814">
            <v>2064528</v>
          </cell>
          <cell r="H1814">
            <v>45285</v>
          </cell>
          <cell r="K1814">
            <v>45338</v>
          </cell>
        </row>
        <row r="1815">
          <cell r="F1815">
            <v>79187</v>
          </cell>
          <cell r="G1815">
            <v>7964177</v>
          </cell>
          <cell r="H1815">
            <v>45288</v>
          </cell>
          <cell r="K1815">
            <v>45338</v>
          </cell>
        </row>
        <row r="1816">
          <cell r="F1816">
            <v>79184</v>
          </cell>
          <cell r="G1816">
            <v>4977612</v>
          </cell>
          <cell r="H1816">
            <v>45287</v>
          </cell>
          <cell r="K1816">
            <v>45338</v>
          </cell>
        </row>
        <row r="1817">
          <cell r="F1817">
            <v>79170</v>
          </cell>
          <cell r="G1817">
            <v>7964177</v>
          </cell>
          <cell r="H1817">
            <v>45282</v>
          </cell>
          <cell r="K1817">
            <v>45338</v>
          </cell>
        </row>
        <row r="1818">
          <cell r="F1818">
            <v>2921</v>
          </cell>
          <cell r="G1818">
            <v>5997132</v>
          </cell>
          <cell r="H1818">
            <v>45297</v>
          </cell>
          <cell r="K1818">
            <v>45338</v>
          </cell>
        </row>
        <row r="1819">
          <cell r="F1819">
            <v>1252</v>
          </cell>
          <cell r="G1819">
            <v>9100431</v>
          </cell>
          <cell r="H1819">
            <v>45296</v>
          </cell>
          <cell r="K1819">
            <v>45338</v>
          </cell>
        </row>
        <row r="1820">
          <cell r="F1820">
            <v>79156</v>
          </cell>
          <cell r="G1820">
            <v>4157933</v>
          </cell>
          <cell r="H1820">
            <v>45289</v>
          </cell>
          <cell r="K1820">
            <v>45338</v>
          </cell>
        </row>
        <row r="1821">
          <cell r="F1821">
            <v>79155</v>
          </cell>
          <cell r="G1821">
            <v>2581632</v>
          </cell>
          <cell r="H1821">
            <v>45289</v>
          </cell>
          <cell r="K1821">
            <v>45338</v>
          </cell>
        </row>
        <row r="1822">
          <cell r="F1822">
            <v>79154</v>
          </cell>
          <cell r="G1822">
            <v>1991048</v>
          </cell>
          <cell r="H1822">
            <v>45289</v>
          </cell>
          <cell r="K1822">
            <v>45338</v>
          </cell>
        </row>
        <row r="1823">
          <cell r="F1823">
            <v>77322</v>
          </cell>
          <cell r="G1823">
            <v>1586115</v>
          </cell>
          <cell r="H1823">
            <v>45285</v>
          </cell>
          <cell r="K1823">
            <v>45338</v>
          </cell>
        </row>
        <row r="1824">
          <cell r="F1824">
            <v>79159</v>
          </cell>
          <cell r="G1824">
            <v>1991048</v>
          </cell>
          <cell r="H1824">
            <v>45293</v>
          </cell>
          <cell r="K1824">
            <v>45338</v>
          </cell>
        </row>
        <row r="1825">
          <cell r="F1825">
            <v>79158</v>
          </cell>
          <cell r="G1825">
            <v>995517</v>
          </cell>
          <cell r="H1825">
            <v>45293</v>
          </cell>
          <cell r="K1825">
            <v>45338</v>
          </cell>
        </row>
        <row r="1826">
          <cell r="F1826">
            <v>79157</v>
          </cell>
          <cell r="G1826">
            <v>5143541</v>
          </cell>
          <cell r="H1826">
            <v>45293</v>
          </cell>
          <cell r="K1826">
            <v>45338</v>
          </cell>
        </row>
        <row r="1827">
          <cell r="F1827">
            <v>77312</v>
          </cell>
          <cell r="G1827">
            <v>4157933</v>
          </cell>
          <cell r="H1827">
            <v>45282</v>
          </cell>
          <cell r="K1827">
            <v>45338</v>
          </cell>
        </row>
        <row r="1828">
          <cell r="F1828">
            <v>79141</v>
          </cell>
          <cell r="G1828">
            <v>7766226</v>
          </cell>
          <cell r="H1828">
            <v>45287</v>
          </cell>
          <cell r="K1828">
            <v>45338</v>
          </cell>
        </row>
        <row r="1829">
          <cell r="F1829">
            <v>1249</v>
          </cell>
          <cell r="G1829">
            <v>2153642</v>
          </cell>
          <cell r="H1829">
            <v>45297</v>
          </cell>
          <cell r="K1829">
            <v>45338</v>
          </cell>
        </row>
        <row r="1830">
          <cell r="F1830">
            <v>79161</v>
          </cell>
          <cell r="G1830">
            <v>5973129</v>
          </cell>
          <cell r="H1830">
            <v>45290</v>
          </cell>
          <cell r="K1830">
            <v>45338</v>
          </cell>
        </row>
        <row r="1831">
          <cell r="F1831">
            <v>79160</v>
          </cell>
          <cell r="G1831">
            <v>4157933</v>
          </cell>
          <cell r="H1831">
            <v>45290</v>
          </cell>
          <cell r="K1831">
            <v>45338</v>
          </cell>
        </row>
        <row r="1832">
          <cell r="F1832">
            <v>2321</v>
          </cell>
          <cell r="G1832">
            <v>1991048</v>
          </cell>
          <cell r="H1832">
            <v>45297</v>
          </cell>
          <cell r="K1832">
            <v>45338</v>
          </cell>
        </row>
        <row r="1833">
          <cell r="F1833">
            <v>79144</v>
          </cell>
          <cell r="G1833">
            <v>1586115</v>
          </cell>
          <cell r="H1833">
            <v>45286</v>
          </cell>
          <cell r="K1833">
            <v>45338</v>
          </cell>
        </row>
        <row r="1834">
          <cell r="F1834">
            <v>79143</v>
          </cell>
          <cell r="G1834">
            <v>541971</v>
          </cell>
          <cell r="H1834">
            <v>45286</v>
          </cell>
          <cell r="K1834">
            <v>45338</v>
          </cell>
        </row>
        <row r="1835">
          <cell r="F1835">
            <v>79142</v>
          </cell>
          <cell r="G1835">
            <v>2571831</v>
          </cell>
          <cell r="H1835">
            <v>45286</v>
          </cell>
          <cell r="K1835">
            <v>45338</v>
          </cell>
        </row>
        <row r="1836">
          <cell r="F1836">
            <v>79183</v>
          </cell>
          <cell r="G1836">
            <v>270986</v>
          </cell>
          <cell r="H1836">
            <v>45289</v>
          </cell>
          <cell r="K1836">
            <v>45338</v>
          </cell>
        </row>
        <row r="1837">
          <cell r="F1837">
            <v>79182</v>
          </cell>
          <cell r="G1837">
            <v>995517</v>
          </cell>
          <cell r="H1837">
            <v>45289</v>
          </cell>
          <cell r="K1837">
            <v>45338</v>
          </cell>
        </row>
        <row r="1838">
          <cell r="F1838">
            <v>79181</v>
          </cell>
          <cell r="G1838">
            <v>3567348</v>
          </cell>
          <cell r="H1838">
            <v>45289</v>
          </cell>
          <cell r="K1838">
            <v>45338</v>
          </cell>
        </row>
        <row r="1839">
          <cell r="F1839">
            <v>79163</v>
          </cell>
          <cell r="G1839">
            <v>2571831</v>
          </cell>
          <cell r="H1839">
            <v>45290</v>
          </cell>
          <cell r="K1839">
            <v>45338</v>
          </cell>
        </row>
        <row r="1840">
          <cell r="F1840">
            <v>79162</v>
          </cell>
          <cell r="G1840">
            <v>995517</v>
          </cell>
          <cell r="H1840">
            <v>45290</v>
          </cell>
          <cell r="K1840">
            <v>45338</v>
          </cell>
        </row>
        <row r="1841">
          <cell r="F1841">
            <v>77321</v>
          </cell>
          <cell r="G1841">
            <v>2293920</v>
          </cell>
          <cell r="H1841">
            <v>45283</v>
          </cell>
          <cell r="K1841">
            <v>45338</v>
          </cell>
        </row>
        <row r="1842">
          <cell r="F1842">
            <v>1248</v>
          </cell>
          <cell r="G1842">
            <v>995517</v>
          </cell>
          <cell r="H1842">
            <v>45297</v>
          </cell>
          <cell r="K1842">
            <v>45338</v>
          </cell>
        </row>
        <row r="1843">
          <cell r="F1843">
            <v>77320</v>
          </cell>
          <cell r="G1843">
            <v>1146960</v>
          </cell>
          <cell r="H1843">
            <v>45283</v>
          </cell>
          <cell r="K1843">
            <v>45338</v>
          </cell>
        </row>
        <row r="1844">
          <cell r="F1844">
            <v>79164</v>
          </cell>
          <cell r="G1844">
            <v>2571831</v>
          </cell>
          <cell r="H1844">
            <v>45290</v>
          </cell>
          <cell r="K1844">
            <v>45338</v>
          </cell>
        </row>
        <row r="1845">
          <cell r="F1845">
            <v>79166</v>
          </cell>
          <cell r="G1845">
            <v>1413963</v>
          </cell>
          <cell r="H1845">
            <v>45293</v>
          </cell>
          <cell r="K1845">
            <v>45338</v>
          </cell>
        </row>
        <row r="1846">
          <cell r="F1846">
            <v>77311</v>
          </cell>
          <cell r="G1846">
            <v>2571831</v>
          </cell>
          <cell r="H1846">
            <v>45283</v>
          </cell>
          <cell r="K1846">
            <v>45338</v>
          </cell>
        </row>
        <row r="1847">
          <cell r="F1847">
            <v>79165</v>
          </cell>
          <cell r="G1847">
            <v>995517</v>
          </cell>
          <cell r="H1847">
            <v>45293</v>
          </cell>
          <cell r="K1847">
            <v>45338</v>
          </cell>
        </row>
        <row r="1848">
          <cell r="F1848">
            <v>77323</v>
          </cell>
          <cell r="G1848">
            <v>995517</v>
          </cell>
          <cell r="H1848">
            <v>45282</v>
          </cell>
          <cell r="K1848">
            <v>45338</v>
          </cell>
        </row>
        <row r="1849">
          <cell r="F1849">
            <v>77324</v>
          </cell>
          <cell r="G1849">
            <v>2571831</v>
          </cell>
          <cell r="H1849">
            <v>45282</v>
          </cell>
          <cell r="K1849">
            <v>45338</v>
          </cell>
        </row>
        <row r="1850">
          <cell r="F1850">
            <v>79167</v>
          </cell>
          <cell r="G1850">
            <v>1586115</v>
          </cell>
          <cell r="H1850">
            <v>45289</v>
          </cell>
          <cell r="K1850">
            <v>45338</v>
          </cell>
        </row>
        <row r="1851">
          <cell r="F1851">
            <v>1245</v>
          </cell>
          <cell r="G1851">
            <v>995517</v>
          </cell>
          <cell r="H1851">
            <v>45297</v>
          </cell>
          <cell r="K1851">
            <v>45338</v>
          </cell>
        </row>
        <row r="1852">
          <cell r="F1852">
            <v>1244</v>
          </cell>
          <cell r="G1852">
            <v>1586115</v>
          </cell>
          <cell r="H1852">
            <v>45297</v>
          </cell>
          <cell r="K1852">
            <v>45338</v>
          </cell>
        </row>
        <row r="1853">
          <cell r="F1853">
            <v>79180</v>
          </cell>
          <cell r="G1853">
            <v>3600558</v>
          </cell>
          <cell r="H1853">
            <v>45289</v>
          </cell>
          <cell r="K1853">
            <v>45338</v>
          </cell>
        </row>
        <row r="1854">
          <cell r="F1854">
            <v>2316</v>
          </cell>
          <cell r="G1854">
            <v>995517</v>
          </cell>
          <cell r="H1854">
            <v>45295</v>
          </cell>
          <cell r="K1854">
            <v>45338</v>
          </cell>
        </row>
        <row r="1855">
          <cell r="F1855">
            <v>79171</v>
          </cell>
          <cell r="G1855">
            <v>2334069</v>
          </cell>
          <cell r="H1855">
            <v>45285</v>
          </cell>
          <cell r="K1855">
            <v>45338</v>
          </cell>
        </row>
        <row r="1856">
          <cell r="F1856">
            <v>79185</v>
          </cell>
          <cell r="G1856">
            <v>1586115</v>
          </cell>
          <cell r="H1856">
            <v>45287</v>
          </cell>
          <cell r="K1856">
            <v>45338</v>
          </cell>
        </row>
        <row r="1857">
          <cell r="F1857">
            <v>2318</v>
          </cell>
          <cell r="G1857">
            <v>2571831</v>
          </cell>
          <cell r="H1857">
            <v>45294</v>
          </cell>
          <cell r="K1857">
            <v>45338</v>
          </cell>
        </row>
        <row r="1858">
          <cell r="F1858">
            <v>79152</v>
          </cell>
          <cell r="G1858">
            <v>2571831</v>
          </cell>
          <cell r="H1858">
            <v>45290</v>
          </cell>
          <cell r="K1858">
            <v>45338</v>
          </cell>
        </row>
        <row r="1859">
          <cell r="F1859">
            <v>79151</v>
          </cell>
          <cell r="G1859">
            <v>1413963</v>
          </cell>
          <cell r="H1859">
            <v>45290</v>
          </cell>
          <cell r="K1859">
            <v>45338</v>
          </cell>
        </row>
        <row r="1860">
          <cell r="F1860">
            <v>79150</v>
          </cell>
          <cell r="G1860">
            <v>995517</v>
          </cell>
          <cell r="H1860">
            <v>45290</v>
          </cell>
          <cell r="K1860">
            <v>45338</v>
          </cell>
        </row>
        <row r="1861">
          <cell r="F1861">
            <v>79149</v>
          </cell>
          <cell r="G1861">
            <v>995517</v>
          </cell>
          <cell r="H1861">
            <v>45290</v>
          </cell>
          <cell r="K1861">
            <v>45338</v>
          </cell>
        </row>
        <row r="1862">
          <cell r="F1862">
            <v>1243</v>
          </cell>
          <cell r="G1862">
            <v>8720811</v>
          </cell>
          <cell r="H1862">
            <v>45297</v>
          </cell>
          <cell r="K1862">
            <v>45338</v>
          </cell>
        </row>
        <row r="1863">
          <cell r="F1863">
            <v>77326</v>
          </cell>
          <cell r="G1863">
            <v>4010432</v>
          </cell>
          <cell r="H1863">
            <v>45284</v>
          </cell>
          <cell r="K1863">
            <v>45338</v>
          </cell>
        </row>
        <row r="1864">
          <cell r="F1864">
            <v>77325</v>
          </cell>
          <cell r="G1864">
            <v>1991048</v>
          </cell>
          <cell r="H1864">
            <v>45284</v>
          </cell>
          <cell r="K1864">
            <v>45338</v>
          </cell>
        </row>
        <row r="1865">
          <cell r="F1865">
            <v>79153</v>
          </cell>
          <cell r="G1865">
            <v>4157933</v>
          </cell>
          <cell r="H1865">
            <v>45293</v>
          </cell>
          <cell r="K1865">
            <v>45338</v>
          </cell>
        </row>
        <row r="1866">
          <cell r="F1866">
            <v>1242</v>
          </cell>
          <cell r="G1866">
            <v>5877698</v>
          </cell>
          <cell r="H1866">
            <v>45297</v>
          </cell>
          <cell r="K1866">
            <v>45338</v>
          </cell>
        </row>
        <row r="1867">
          <cell r="F1867">
            <v>79138</v>
          </cell>
          <cell r="G1867">
            <v>2571831</v>
          </cell>
          <cell r="H1867">
            <v>45287</v>
          </cell>
          <cell r="K1867">
            <v>45338</v>
          </cell>
        </row>
        <row r="1868">
          <cell r="F1868">
            <v>79137</v>
          </cell>
          <cell r="G1868">
            <v>1586115</v>
          </cell>
          <cell r="H1868">
            <v>45287</v>
          </cell>
          <cell r="K1868">
            <v>45338</v>
          </cell>
        </row>
        <row r="1869">
          <cell r="F1869">
            <v>1253</v>
          </cell>
          <cell r="G1869">
            <v>1199421</v>
          </cell>
          <cell r="H1869">
            <v>45295</v>
          </cell>
          <cell r="K1869">
            <v>45338</v>
          </cell>
        </row>
        <row r="1870">
          <cell r="F1870">
            <v>2319</v>
          </cell>
          <cell r="G1870">
            <v>4157933</v>
          </cell>
          <cell r="H1870">
            <v>45293</v>
          </cell>
          <cell r="K1870">
            <v>45338</v>
          </cell>
        </row>
        <row r="1871">
          <cell r="F1871">
            <v>4245</v>
          </cell>
          <cell r="G1871">
            <v>7037199</v>
          </cell>
          <cell r="H1871">
            <v>45310</v>
          </cell>
          <cell r="K1871">
            <v>45348</v>
          </cell>
        </row>
        <row r="1872">
          <cell r="F1872">
            <v>4244</v>
          </cell>
          <cell r="G1872">
            <v>1586115</v>
          </cell>
          <cell r="H1872">
            <v>45310</v>
          </cell>
          <cell r="K1872">
            <v>45348</v>
          </cell>
        </row>
        <row r="1873">
          <cell r="F1873">
            <v>4243</v>
          </cell>
          <cell r="G1873">
            <v>4192749</v>
          </cell>
          <cell r="H1873">
            <v>45310</v>
          </cell>
          <cell r="K1873">
            <v>45348</v>
          </cell>
        </row>
        <row r="1874">
          <cell r="F1874">
            <v>9501</v>
          </cell>
          <cell r="G1874">
            <v>-2656572</v>
          </cell>
          <cell r="H1874">
            <v>45327</v>
          </cell>
          <cell r="K1874">
            <v>45348</v>
          </cell>
        </row>
        <row r="1875">
          <cell r="F1875">
            <v>9500</v>
          </cell>
          <cell r="G1875">
            <v>-12220230</v>
          </cell>
          <cell r="H1875">
            <v>45327</v>
          </cell>
          <cell r="K1875">
            <v>45348</v>
          </cell>
        </row>
        <row r="1876">
          <cell r="F1876">
            <v>9499</v>
          </cell>
          <cell r="G1876">
            <v>-21252574</v>
          </cell>
          <cell r="H1876">
            <v>45327</v>
          </cell>
          <cell r="K1876">
            <v>45348</v>
          </cell>
        </row>
        <row r="1877">
          <cell r="F1877">
            <v>9498</v>
          </cell>
          <cell r="G1877">
            <v>-11954573</v>
          </cell>
          <cell r="H1877">
            <v>45327</v>
          </cell>
          <cell r="K1877">
            <v>45348</v>
          </cell>
        </row>
        <row r="1878">
          <cell r="F1878">
            <v>9497</v>
          </cell>
          <cell r="G1878">
            <v>-28159661</v>
          </cell>
          <cell r="H1878">
            <v>45327</v>
          </cell>
          <cell r="K1878">
            <v>45348</v>
          </cell>
        </row>
        <row r="1879">
          <cell r="F1879">
            <v>9496</v>
          </cell>
          <cell r="G1879">
            <v>-5313143</v>
          </cell>
          <cell r="H1879">
            <v>45327</v>
          </cell>
          <cell r="K1879">
            <v>45348</v>
          </cell>
        </row>
        <row r="1880">
          <cell r="F1880">
            <v>1459</v>
          </cell>
          <cell r="G1880">
            <v>-6528340</v>
          </cell>
          <cell r="H1880">
            <v>45342</v>
          </cell>
          <cell r="K1880">
            <v>45348</v>
          </cell>
        </row>
        <row r="1881">
          <cell r="F1881">
            <v>2500</v>
          </cell>
          <cell r="G1881">
            <v>4638344</v>
          </cell>
          <cell r="H1881">
            <v>45303</v>
          </cell>
          <cell r="K1881">
            <v>45348</v>
          </cell>
        </row>
        <row r="1882">
          <cell r="F1882">
            <v>2327</v>
          </cell>
          <cell r="G1882">
            <v>4696299</v>
          </cell>
          <cell r="H1882">
            <v>45300</v>
          </cell>
          <cell r="K1882">
            <v>45348</v>
          </cell>
        </row>
        <row r="1883">
          <cell r="F1883">
            <v>2910</v>
          </cell>
          <cell r="G1883">
            <v>4256172</v>
          </cell>
          <cell r="H1883">
            <v>45307</v>
          </cell>
          <cell r="K1883">
            <v>45348</v>
          </cell>
        </row>
        <row r="1884">
          <cell r="F1884">
            <v>2700</v>
          </cell>
          <cell r="G1884">
            <v>14041337</v>
          </cell>
          <cell r="H1884">
            <v>45306</v>
          </cell>
          <cell r="K1884">
            <v>45348</v>
          </cell>
        </row>
        <row r="1885">
          <cell r="F1885">
            <v>4450</v>
          </cell>
          <cell r="G1885">
            <v>30588138</v>
          </cell>
          <cell r="H1885">
            <v>45311</v>
          </cell>
          <cell r="K1885">
            <v>45348</v>
          </cell>
        </row>
        <row r="1886">
          <cell r="F1886">
            <v>2924</v>
          </cell>
          <cell r="G1886">
            <v>1048194</v>
          </cell>
          <cell r="H1886">
            <v>45301</v>
          </cell>
          <cell r="K1886">
            <v>45348</v>
          </cell>
        </row>
        <row r="1887">
          <cell r="F1887">
            <v>4198</v>
          </cell>
          <cell r="G1887">
            <v>541971</v>
          </cell>
          <cell r="H1887">
            <v>45300</v>
          </cell>
          <cell r="K1887">
            <v>45348</v>
          </cell>
        </row>
        <row r="1888">
          <cell r="F1888">
            <v>6726</v>
          </cell>
          <cell r="G1888">
            <v>984137</v>
          </cell>
          <cell r="H1888">
            <v>45308</v>
          </cell>
          <cell r="K1888">
            <v>45348</v>
          </cell>
        </row>
        <row r="1889">
          <cell r="F1889">
            <v>6769</v>
          </cell>
          <cell r="G1889">
            <v>4584897</v>
          </cell>
          <cell r="H1889">
            <v>45301</v>
          </cell>
          <cell r="K1889">
            <v>45348</v>
          </cell>
        </row>
        <row r="1890">
          <cell r="F1890">
            <v>2923</v>
          </cell>
          <cell r="G1890">
            <v>8385984</v>
          </cell>
          <cell r="H1890">
            <v>45302</v>
          </cell>
          <cell r="K1890">
            <v>45348</v>
          </cell>
        </row>
        <row r="1891">
          <cell r="F1891">
            <v>2925</v>
          </cell>
          <cell r="G1891">
            <v>3598277</v>
          </cell>
          <cell r="H1891">
            <v>45303</v>
          </cell>
          <cell r="K1891">
            <v>45348</v>
          </cell>
        </row>
        <row r="1892">
          <cell r="F1892">
            <v>2920</v>
          </cell>
          <cell r="G1892">
            <v>492075</v>
          </cell>
          <cell r="H1892">
            <v>45303</v>
          </cell>
          <cell r="K1892">
            <v>45348</v>
          </cell>
        </row>
        <row r="1893">
          <cell r="F1893">
            <v>2919</v>
          </cell>
          <cell r="G1893">
            <v>9510710</v>
          </cell>
          <cell r="H1893">
            <v>45301</v>
          </cell>
          <cell r="K1893">
            <v>45348</v>
          </cell>
        </row>
        <row r="1894">
          <cell r="F1894">
            <v>6001</v>
          </cell>
          <cell r="G1894">
            <v>546507</v>
          </cell>
          <cell r="H1894">
            <v>45310</v>
          </cell>
          <cell r="K1894">
            <v>45348</v>
          </cell>
        </row>
        <row r="1895">
          <cell r="F1895">
            <v>6000</v>
          </cell>
          <cell r="G1895">
            <v>9118710</v>
          </cell>
          <cell r="H1895">
            <v>45310</v>
          </cell>
          <cell r="K1895">
            <v>45348</v>
          </cell>
        </row>
        <row r="1896">
          <cell r="F1896">
            <v>5642</v>
          </cell>
          <cell r="G1896">
            <v>54203</v>
          </cell>
          <cell r="H1896">
            <v>45310</v>
          </cell>
          <cell r="K1896">
            <v>45348</v>
          </cell>
        </row>
        <row r="1897">
          <cell r="F1897">
            <v>5641</v>
          </cell>
          <cell r="G1897">
            <v>492075</v>
          </cell>
          <cell r="H1897">
            <v>45310</v>
          </cell>
          <cell r="K1897">
            <v>45348</v>
          </cell>
        </row>
        <row r="1898">
          <cell r="F1898">
            <v>2338</v>
          </cell>
          <cell r="G1898">
            <v>2064528</v>
          </cell>
          <cell r="H1898">
            <v>45303</v>
          </cell>
          <cell r="K1898">
            <v>45348</v>
          </cell>
        </row>
        <row r="1899">
          <cell r="F1899">
            <v>2339</v>
          </cell>
          <cell r="G1899">
            <v>13652847</v>
          </cell>
          <cell r="H1899">
            <v>45303</v>
          </cell>
          <cell r="K1899">
            <v>45348</v>
          </cell>
        </row>
        <row r="1900">
          <cell r="F1900">
            <v>2337</v>
          </cell>
          <cell r="G1900">
            <v>1586115</v>
          </cell>
          <cell r="H1900">
            <v>45306</v>
          </cell>
          <cell r="K1900">
            <v>45348</v>
          </cell>
        </row>
        <row r="1901">
          <cell r="F1901">
            <v>2693</v>
          </cell>
          <cell r="G1901">
            <v>2186055</v>
          </cell>
          <cell r="H1901">
            <v>45310</v>
          </cell>
          <cell r="K1901">
            <v>45348</v>
          </cell>
        </row>
        <row r="1902">
          <cell r="F1902">
            <v>1251</v>
          </cell>
          <cell r="G1902">
            <v>1586115</v>
          </cell>
          <cell r="H1902">
            <v>45299</v>
          </cell>
          <cell r="K1902">
            <v>45348</v>
          </cell>
        </row>
        <row r="1903">
          <cell r="F1903">
            <v>1250</v>
          </cell>
          <cell r="G1903">
            <v>2986565</v>
          </cell>
          <cell r="H1903">
            <v>45299</v>
          </cell>
          <cell r="K1903">
            <v>45348</v>
          </cell>
        </row>
        <row r="1904">
          <cell r="F1904">
            <v>4048</v>
          </cell>
          <cell r="G1904">
            <v>6983753</v>
          </cell>
          <cell r="H1904">
            <v>45311</v>
          </cell>
          <cell r="K1904">
            <v>45348</v>
          </cell>
        </row>
        <row r="1905">
          <cell r="F1905">
            <v>2336</v>
          </cell>
          <cell r="G1905">
            <v>12504618</v>
          </cell>
          <cell r="H1905">
            <v>45304</v>
          </cell>
          <cell r="K1905">
            <v>45348</v>
          </cell>
        </row>
        <row r="1906">
          <cell r="F1906">
            <v>2695</v>
          </cell>
          <cell r="G1906">
            <v>5571072</v>
          </cell>
          <cell r="H1906">
            <v>45308</v>
          </cell>
          <cell r="K1906">
            <v>45348</v>
          </cell>
        </row>
        <row r="1907">
          <cell r="F1907">
            <v>2660</v>
          </cell>
          <cell r="G1907">
            <v>1586115</v>
          </cell>
          <cell r="H1907">
            <v>45304</v>
          </cell>
          <cell r="K1907">
            <v>45348</v>
          </cell>
        </row>
        <row r="1908">
          <cell r="F1908">
            <v>2326</v>
          </cell>
          <cell r="G1908">
            <v>2096375</v>
          </cell>
          <cell r="H1908">
            <v>45300</v>
          </cell>
          <cell r="K1908">
            <v>45348</v>
          </cell>
        </row>
        <row r="1909">
          <cell r="F1909">
            <v>4451</v>
          </cell>
          <cell r="G1909">
            <v>3598277</v>
          </cell>
          <cell r="H1909">
            <v>45311</v>
          </cell>
          <cell r="K1909">
            <v>45348</v>
          </cell>
        </row>
        <row r="1910">
          <cell r="F1910">
            <v>2325</v>
          </cell>
          <cell r="G1910">
            <v>2510258</v>
          </cell>
          <cell r="H1910">
            <v>45300</v>
          </cell>
          <cell r="K1910">
            <v>45348</v>
          </cell>
        </row>
        <row r="1911">
          <cell r="F1911">
            <v>2659</v>
          </cell>
          <cell r="G1911">
            <v>3096792</v>
          </cell>
          <cell r="H1911">
            <v>45304</v>
          </cell>
          <cell r="K1911">
            <v>45348</v>
          </cell>
        </row>
        <row r="1912">
          <cell r="F1912">
            <v>4454</v>
          </cell>
          <cell r="G1912">
            <v>1677105</v>
          </cell>
          <cell r="H1912">
            <v>45311</v>
          </cell>
          <cell r="K1912">
            <v>45348</v>
          </cell>
        </row>
        <row r="1913">
          <cell r="F1913">
            <v>2658</v>
          </cell>
          <cell r="G1913">
            <v>2186055</v>
          </cell>
          <cell r="H1913">
            <v>45304</v>
          </cell>
          <cell r="K1913">
            <v>45348</v>
          </cell>
        </row>
        <row r="1914">
          <cell r="F1914">
            <v>4455</v>
          </cell>
          <cell r="G1914">
            <v>1586115</v>
          </cell>
          <cell r="H1914">
            <v>45311</v>
          </cell>
          <cell r="K1914">
            <v>45348</v>
          </cell>
        </row>
        <row r="1915">
          <cell r="F1915">
            <v>4452</v>
          </cell>
          <cell r="G1915">
            <v>1199421</v>
          </cell>
          <cell r="H1915">
            <v>45311</v>
          </cell>
          <cell r="K1915">
            <v>45348</v>
          </cell>
        </row>
        <row r="1916">
          <cell r="F1916">
            <v>4453</v>
          </cell>
          <cell r="G1916">
            <v>1968273</v>
          </cell>
          <cell r="H1916">
            <v>45311</v>
          </cell>
          <cell r="K1916">
            <v>45348</v>
          </cell>
        </row>
        <row r="1917">
          <cell r="F1917">
            <v>4051</v>
          </cell>
          <cell r="G1917">
            <v>1199421</v>
          </cell>
          <cell r="H1917">
            <v>45311</v>
          </cell>
          <cell r="K1917">
            <v>45348</v>
          </cell>
        </row>
        <row r="1918">
          <cell r="F1918">
            <v>4050</v>
          </cell>
          <cell r="G1918">
            <v>4753809</v>
          </cell>
          <cell r="H1918">
            <v>45311</v>
          </cell>
          <cell r="K1918">
            <v>45348</v>
          </cell>
        </row>
        <row r="1919">
          <cell r="F1919">
            <v>4049</v>
          </cell>
          <cell r="G1919">
            <v>4192749</v>
          </cell>
          <cell r="H1919">
            <v>45311</v>
          </cell>
          <cell r="K1919">
            <v>45348</v>
          </cell>
        </row>
        <row r="1920">
          <cell r="F1920">
            <v>2335</v>
          </cell>
          <cell r="G1920">
            <v>1586115</v>
          </cell>
          <cell r="H1920">
            <v>45304</v>
          </cell>
          <cell r="K1920">
            <v>45348</v>
          </cell>
        </row>
        <row r="1921">
          <cell r="F1921">
            <v>1246</v>
          </cell>
          <cell r="G1921">
            <v>1537502</v>
          </cell>
          <cell r="H1921">
            <v>45298</v>
          </cell>
          <cell r="K1921">
            <v>45348</v>
          </cell>
        </row>
        <row r="1922">
          <cell r="F1922">
            <v>2334</v>
          </cell>
          <cell r="G1922">
            <v>4372097</v>
          </cell>
          <cell r="H1922">
            <v>45304</v>
          </cell>
          <cell r="K1922">
            <v>45348</v>
          </cell>
        </row>
        <row r="1923">
          <cell r="F1923">
            <v>1247</v>
          </cell>
          <cell r="G1923">
            <v>2581632</v>
          </cell>
          <cell r="H1923">
            <v>45298</v>
          </cell>
          <cell r="K1923">
            <v>45348</v>
          </cell>
        </row>
        <row r="1924">
          <cell r="F1924">
            <v>2323</v>
          </cell>
          <cell r="G1924">
            <v>3271050</v>
          </cell>
          <cell r="H1924">
            <v>45304</v>
          </cell>
          <cell r="K1924">
            <v>45348</v>
          </cell>
        </row>
        <row r="1925">
          <cell r="F1925">
            <v>2324</v>
          </cell>
          <cell r="G1925">
            <v>6558152</v>
          </cell>
          <cell r="H1925">
            <v>45300</v>
          </cell>
          <cell r="K1925">
            <v>45348</v>
          </cell>
        </row>
        <row r="1926">
          <cell r="F1926">
            <v>2333</v>
          </cell>
          <cell r="G1926">
            <v>1586115</v>
          </cell>
          <cell r="H1926">
            <v>45304</v>
          </cell>
          <cell r="K1926">
            <v>45348</v>
          </cell>
        </row>
        <row r="1927">
          <cell r="F1927">
            <v>4052</v>
          </cell>
          <cell r="G1927">
            <v>2096375</v>
          </cell>
          <cell r="H1927">
            <v>45310</v>
          </cell>
          <cell r="K1927">
            <v>45348</v>
          </cell>
        </row>
        <row r="1928">
          <cell r="F1928">
            <v>4053</v>
          </cell>
          <cell r="G1928">
            <v>4372097</v>
          </cell>
          <cell r="H1928">
            <v>45310</v>
          </cell>
          <cell r="K1928">
            <v>45348</v>
          </cell>
        </row>
        <row r="1929">
          <cell r="F1929">
            <v>2332</v>
          </cell>
          <cell r="G1929">
            <v>7428618</v>
          </cell>
          <cell r="H1929">
            <v>45304</v>
          </cell>
          <cell r="K1929">
            <v>45348</v>
          </cell>
        </row>
        <row r="1930">
          <cell r="F1930">
            <v>5644</v>
          </cell>
          <cell r="G1930">
            <v>2096375</v>
          </cell>
          <cell r="H1930">
            <v>45308</v>
          </cell>
          <cell r="K1930">
            <v>45348</v>
          </cell>
        </row>
        <row r="1931">
          <cell r="F1931">
            <v>5647</v>
          </cell>
          <cell r="G1931">
            <v>2186055</v>
          </cell>
          <cell r="H1931">
            <v>45304</v>
          </cell>
          <cell r="K1931">
            <v>45348</v>
          </cell>
        </row>
        <row r="1932">
          <cell r="F1932">
            <v>2922</v>
          </cell>
          <cell r="G1932">
            <v>1586115</v>
          </cell>
          <cell r="H1932">
            <v>45300</v>
          </cell>
          <cell r="K1932">
            <v>45348</v>
          </cell>
        </row>
        <row r="1933">
          <cell r="F1933">
            <v>6010</v>
          </cell>
          <cell r="G1933">
            <v>984137</v>
          </cell>
          <cell r="H1933">
            <v>45311</v>
          </cell>
          <cell r="K1933">
            <v>45348</v>
          </cell>
        </row>
        <row r="1934">
          <cell r="F1934">
            <v>2330</v>
          </cell>
          <cell r="G1934">
            <v>18933494</v>
          </cell>
          <cell r="H1934">
            <v>45305</v>
          </cell>
          <cell r="K1934">
            <v>45348</v>
          </cell>
        </row>
        <row r="1935">
          <cell r="F1935">
            <v>67</v>
          </cell>
          <cell r="G1935">
            <v>-108395</v>
          </cell>
          <cell r="H1935">
            <v>45325</v>
          </cell>
          <cell r="K1935">
            <v>45348</v>
          </cell>
        </row>
        <row r="1936">
          <cell r="F1936">
            <v>2331</v>
          </cell>
          <cell r="G1936">
            <v>2672852</v>
          </cell>
          <cell r="H1936">
            <v>45305</v>
          </cell>
          <cell r="K1936">
            <v>45348</v>
          </cell>
        </row>
        <row r="1937">
          <cell r="F1937">
            <v>2329</v>
          </cell>
          <cell r="G1937">
            <v>3385476</v>
          </cell>
          <cell r="H1937">
            <v>45305</v>
          </cell>
          <cell r="K1937">
            <v>45348</v>
          </cell>
        </row>
        <row r="1938">
          <cell r="F1938">
            <v>2698</v>
          </cell>
          <cell r="G1938">
            <v>3921629</v>
          </cell>
          <cell r="H1938">
            <v>45307</v>
          </cell>
          <cell r="K1938">
            <v>45348</v>
          </cell>
        </row>
        <row r="1939">
          <cell r="F1939">
            <v>4045</v>
          </cell>
          <cell r="G1939">
            <v>5624748</v>
          </cell>
          <cell r="H1939">
            <v>45308</v>
          </cell>
          <cell r="K1939">
            <v>45348</v>
          </cell>
        </row>
        <row r="1940">
          <cell r="F1940">
            <v>2657</v>
          </cell>
          <cell r="G1940">
            <v>21956670</v>
          </cell>
          <cell r="H1940">
            <v>45304</v>
          </cell>
          <cell r="K1940">
            <v>45348</v>
          </cell>
        </row>
        <row r="1941">
          <cell r="F1941">
            <v>2328</v>
          </cell>
          <cell r="G1941">
            <v>1199421</v>
          </cell>
          <cell r="H1941">
            <v>45301</v>
          </cell>
          <cell r="K1941">
            <v>45348</v>
          </cell>
        </row>
        <row r="1942">
          <cell r="F1942">
            <v>8190</v>
          </cell>
          <cell r="G1942">
            <v>2940827</v>
          </cell>
          <cell r="H1942">
            <v>45325</v>
          </cell>
          <cell r="K1942">
            <v>45362</v>
          </cell>
        </row>
        <row r="1943">
          <cell r="F1943">
            <v>8189</v>
          </cell>
          <cell r="G1943">
            <v>3444485</v>
          </cell>
          <cell r="H1943">
            <v>45325</v>
          </cell>
          <cell r="K1943">
            <v>45362</v>
          </cell>
        </row>
        <row r="1944">
          <cell r="F1944" t="str">
            <v>1001000068987</v>
          </cell>
          <cell r="G1944">
            <v>-3501290</v>
          </cell>
          <cell r="H1944">
            <v>45345</v>
          </cell>
          <cell r="K1944">
            <v>45362</v>
          </cell>
        </row>
        <row r="1945">
          <cell r="F1945" t="str">
            <v>1001000068795</v>
          </cell>
          <cell r="G1945">
            <v>-2096367</v>
          </cell>
          <cell r="H1945">
            <v>45343</v>
          </cell>
          <cell r="K1945">
            <v>45362</v>
          </cell>
        </row>
        <row r="1946">
          <cell r="F1946">
            <v>6014</v>
          </cell>
          <cell r="G1946">
            <v>3772157</v>
          </cell>
          <cell r="H1946">
            <v>45317</v>
          </cell>
          <cell r="K1946">
            <v>45362</v>
          </cell>
        </row>
        <row r="1947">
          <cell r="F1947">
            <v>6013</v>
          </cell>
          <cell r="G1947">
            <v>7969928</v>
          </cell>
          <cell r="H1947">
            <v>45317</v>
          </cell>
          <cell r="K1947">
            <v>45362</v>
          </cell>
        </row>
        <row r="1948">
          <cell r="F1948">
            <v>6012</v>
          </cell>
          <cell r="G1948">
            <v>3911868</v>
          </cell>
          <cell r="H1948">
            <v>45317</v>
          </cell>
          <cell r="K1948">
            <v>45362</v>
          </cell>
        </row>
        <row r="1949">
          <cell r="F1949">
            <v>8233</v>
          </cell>
          <cell r="G1949">
            <v>4372097</v>
          </cell>
          <cell r="H1949">
            <v>45322</v>
          </cell>
          <cell r="K1949">
            <v>45362</v>
          </cell>
        </row>
        <row r="1950">
          <cell r="F1950">
            <v>5634</v>
          </cell>
          <cell r="G1950">
            <v>15930824</v>
          </cell>
          <cell r="H1950">
            <v>45314</v>
          </cell>
          <cell r="K1950">
            <v>45362</v>
          </cell>
        </row>
        <row r="1951">
          <cell r="F1951">
            <v>8191</v>
          </cell>
          <cell r="G1951">
            <v>2064528</v>
          </cell>
          <cell r="H1951">
            <v>45325</v>
          </cell>
          <cell r="K1951">
            <v>45362</v>
          </cell>
        </row>
        <row r="1952">
          <cell r="F1952">
            <v>8192</v>
          </cell>
          <cell r="G1952">
            <v>1586115</v>
          </cell>
          <cell r="H1952">
            <v>45322</v>
          </cell>
          <cell r="K1952">
            <v>45362</v>
          </cell>
        </row>
        <row r="1953">
          <cell r="F1953">
            <v>8188</v>
          </cell>
          <cell r="G1953">
            <v>19510970</v>
          </cell>
          <cell r="H1953">
            <v>45325</v>
          </cell>
          <cell r="K1953">
            <v>45362</v>
          </cell>
        </row>
        <row r="1954">
          <cell r="F1954">
            <v>8217</v>
          </cell>
          <cell r="G1954">
            <v>10930248</v>
          </cell>
          <cell r="H1954">
            <v>45325</v>
          </cell>
          <cell r="K1954">
            <v>45362</v>
          </cell>
        </row>
        <row r="1955">
          <cell r="F1955">
            <v>6004</v>
          </cell>
          <cell r="G1955">
            <v>1741406</v>
          </cell>
          <cell r="H1955">
            <v>45313</v>
          </cell>
          <cell r="K1955">
            <v>45362</v>
          </cell>
        </row>
        <row r="1956">
          <cell r="F1956">
            <v>7411</v>
          </cell>
          <cell r="G1956">
            <v>6193584</v>
          </cell>
          <cell r="H1956">
            <v>45321</v>
          </cell>
          <cell r="K1956">
            <v>45362</v>
          </cell>
        </row>
        <row r="1957">
          <cell r="F1957">
            <v>7410</v>
          </cell>
          <cell r="G1957">
            <v>31215105</v>
          </cell>
          <cell r="H1957">
            <v>45321</v>
          </cell>
          <cell r="K1957">
            <v>45362</v>
          </cell>
        </row>
        <row r="1958">
          <cell r="F1958">
            <v>6727</v>
          </cell>
          <cell r="G1958">
            <v>6383813</v>
          </cell>
          <cell r="H1958">
            <v>45316</v>
          </cell>
          <cell r="K1958">
            <v>45362</v>
          </cell>
        </row>
        <row r="1959">
          <cell r="F1959">
            <v>8213</v>
          </cell>
          <cell r="G1959">
            <v>7651179</v>
          </cell>
          <cell r="H1959">
            <v>45325</v>
          </cell>
          <cell r="K1959">
            <v>45362</v>
          </cell>
        </row>
        <row r="1960">
          <cell r="F1960">
            <v>8212</v>
          </cell>
          <cell r="G1960">
            <v>14393120</v>
          </cell>
          <cell r="H1960">
            <v>45325</v>
          </cell>
          <cell r="K1960">
            <v>45362</v>
          </cell>
        </row>
        <row r="1961">
          <cell r="F1961">
            <v>7507</v>
          </cell>
          <cell r="G1961">
            <v>7200009</v>
          </cell>
          <cell r="H1961">
            <v>45313</v>
          </cell>
          <cell r="K1961">
            <v>45362</v>
          </cell>
        </row>
        <row r="1962">
          <cell r="F1962">
            <v>6006</v>
          </cell>
          <cell r="G1962">
            <v>6383813</v>
          </cell>
          <cell r="H1962">
            <v>45313</v>
          </cell>
          <cell r="K1962">
            <v>45362</v>
          </cell>
        </row>
        <row r="1963">
          <cell r="F1963">
            <v>6005</v>
          </cell>
          <cell r="G1963">
            <v>5997132</v>
          </cell>
          <cell r="H1963">
            <v>45313</v>
          </cell>
          <cell r="K1963">
            <v>45362</v>
          </cell>
        </row>
        <row r="1964">
          <cell r="F1964">
            <v>7412</v>
          </cell>
          <cell r="G1964">
            <v>51027489</v>
          </cell>
          <cell r="H1964">
            <v>45318</v>
          </cell>
          <cell r="K1964">
            <v>45362</v>
          </cell>
        </row>
        <row r="1965">
          <cell r="F1965">
            <v>7406</v>
          </cell>
          <cell r="G1965">
            <v>18126801</v>
          </cell>
          <cell r="H1965">
            <v>45322</v>
          </cell>
          <cell r="K1965">
            <v>45362</v>
          </cell>
        </row>
        <row r="1966">
          <cell r="F1966">
            <v>6725</v>
          </cell>
          <cell r="G1966">
            <v>984137</v>
          </cell>
          <cell r="H1966">
            <v>45316</v>
          </cell>
          <cell r="K1966">
            <v>45362</v>
          </cell>
        </row>
        <row r="1967">
          <cell r="F1967">
            <v>6724</v>
          </cell>
          <cell r="G1967">
            <v>6000129</v>
          </cell>
          <cell r="H1967">
            <v>45316</v>
          </cell>
          <cell r="K1967">
            <v>45362</v>
          </cell>
        </row>
        <row r="1968">
          <cell r="F1968">
            <v>57</v>
          </cell>
          <cell r="G1968">
            <v>4192749</v>
          </cell>
          <cell r="H1968">
            <v>45324</v>
          </cell>
          <cell r="K1968">
            <v>45362</v>
          </cell>
        </row>
        <row r="1969">
          <cell r="F1969">
            <v>56</v>
          </cell>
          <cell r="G1969">
            <v>4739216</v>
          </cell>
          <cell r="H1969">
            <v>45324</v>
          </cell>
          <cell r="K1969">
            <v>45362</v>
          </cell>
        </row>
        <row r="1970">
          <cell r="F1970">
            <v>4047</v>
          </cell>
          <cell r="G1970">
            <v>4584897</v>
          </cell>
          <cell r="H1970">
            <v>45313</v>
          </cell>
          <cell r="K1970">
            <v>45362</v>
          </cell>
        </row>
        <row r="1971">
          <cell r="F1971">
            <v>4046</v>
          </cell>
          <cell r="G1971">
            <v>10797840</v>
          </cell>
          <cell r="H1971">
            <v>45313</v>
          </cell>
          <cell r="K1971">
            <v>45362</v>
          </cell>
        </row>
        <row r="1972">
          <cell r="F1972">
            <v>5717</v>
          </cell>
          <cell r="G1972">
            <v>1199421</v>
          </cell>
          <cell r="H1972">
            <v>45320</v>
          </cell>
          <cell r="K1972">
            <v>45362</v>
          </cell>
        </row>
        <row r="1973">
          <cell r="F1973">
            <v>5716</v>
          </cell>
          <cell r="G1973">
            <v>8236809</v>
          </cell>
          <cell r="H1973">
            <v>45318</v>
          </cell>
          <cell r="K1973">
            <v>45362</v>
          </cell>
        </row>
        <row r="1974">
          <cell r="F1974">
            <v>4457</v>
          </cell>
          <cell r="G1974">
            <v>14349906</v>
          </cell>
          <cell r="H1974">
            <v>45315</v>
          </cell>
          <cell r="K1974">
            <v>45362</v>
          </cell>
        </row>
        <row r="1975">
          <cell r="F1975">
            <v>4459</v>
          </cell>
          <cell r="G1975">
            <v>4160903</v>
          </cell>
          <cell r="H1975">
            <v>45315</v>
          </cell>
          <cell r="K1975">
            <v>45362</v>
          </cell>
        </row>
        <row r="1976">
          <cell r="F1976">
            <v>55</v>
          </cell>
          <cell r="G1976">
            <v>16927380</v>
          </cell>
          <cell r="H1976">
            <v>45322</v>
          </cell>
          <cell r="K1976">
            <v>45362</v>
          </cell>
        </row>
        <row r="1977">
          <cell r="F1977">
            <v>8193</v>
          </cell>
          <cell r="G1977">
            <v>1625927</v>
          </cell>
          <cell r="H1977">
            <v>45325</v>
          </cell>
          <cell r="K1977">
            <v>45362</v>
          </cell>
        </row>
        <row r="1978">
          <cell r="F1978">
            <v>6975</v>
          </cell>
          <cell r="G1978">
            <v>2186055</v>
          </cell>
          <cell r="H1978">
            <v>45321</v>
          </cell>
          <cell r="K1978">
            <v>45362</v>
          </cell>
        </row>
        <row r="1979">
          <cell r="F1979">
            <v>7307</v>
          </cell>
          <cell r="G1979">
            <v>4367129</v>
          </cell>
          <cell r="H1979">
            <v>45323</v>
          </cell>
          <cell r="K1979">
            <v>45362</v>
          </cell>
        </row>
        <row r="1980">
          <cell r="F1980">
            <v>5637</v>
          </cell>
          <cell r="G1980">
            <v>5358272</v>
          </cell>
          <cell r="H1980">
            <v>45314</v>
          </cell>
          <cell r="K1980">
            <v>45362</v>
          </cell>
        </row>
        <row r="1981">
          <cell r="F1981">
            <v>5635</v>
          </cell>
          <cell r="G1981">
            <v>2128086</v>
          </cell>
          <cell r="H1981">
            <v>45314</v>
          </cell>
          <cell r="K1981">
            <v>45362</v>
          </cell>
        </row>
        <row r="1982">
          <cell r="F1982">
            <v>2535</v>
          </cell>
          <cell r="G1982">
            <v>-465862</v>
          </cell>
          <cell r="H1982">
            <v>45304</v>
          </cell>
          <cell r="K1982">
            <v>45362</v>
          </cell>
        </row>
        <row r="1983">
          <cell r="F1983">
            <v>2534</v>
          </cell>
          <cell r="G1983">
            <v>-237916</v>
          </cell>
          <cell r="H1983">
            <v>45304</v>
          </cell>
          <cell r="K1983">
            <v>45362</v>
          </cell>
        </row>
        <row r="1984">
          <cell r="F1984">
            <v>5719</v>
          </cell>
          <cell r="G1984">
            <v>1199421</v>
          </cell>
          <cell r="H1984">
            <v>45316</v>
          </cell>
          <cell r="K1984">
            <v>45362</v>
          </cell>
        </row>
        <row r="1985">
          <cell r="F1985">
            <v>5718</v>
          </cell>
          <cell r="G1985">
            <v>541971</v>
          </cell>
          <cell r="H1985">
            <v>45316</v>
          </cell>
          <cell r="K1985">
            <v>45362</v>
          </cell>
        </row>
        <row r="1986">
          <cell r="F1986">
            <v>6016</v>
          </cell>
          <cell r="G1986">
            <v>1413963</v>
          </cell>
          <cell r="H1986">
            <v>45318</v>
          </cell>
          <cell r="K1986">
            <v>45362</v>
          </cell>
        </row>
        <row r="1987">
          <cell r="F1987">
            <v>6015</v>
          </cell>
          <cell r="G1987">
            <v>1639535</v>
          </cell>
          <cell r="H1987">
            <v>45318</v>
          </cell>
          <cell r="K1987">
            <v>45362</v>
          </cell>
        </row>
        <row r="1988">
          <cell r="F1988">
            <v>54</v>
          </cell>
          <cell r="G1988">
            <v>1586115</v>
          </cell>
          <cell r="H1988">
            <v>45321</v>
          </cell>
          <cell r="K1988">
            <v>45362</v>
          </cell>
        </row>
        <row r="1989">
          <cell r="F1989">
            <v>7310</v>
          </cell>
          <cell r="G1989">
            <v>2398856</v>
          </cell>
          <cell r="H1989">
            <v>45325</v>
          </cell>
          <cell r="K1989">
            <v>45362</v>
          </cell>
        </row>
        <row r="1990">
          <cell r="F1990">
            <v>59</v>
          </cell>
          <cell r="G1990">
            <v>2096375</v>
          </cell>
          <cell r="H1990">
            <v>45323</v>
          </cell>
          <cell r="K1990">
            <v>45362</v>
          </cell>
        </row>
        <row r="1991">
          <cell r="F1991">
            <v>58</v>
          </cell>
          <cell r="G1991">
            <v>3172217</v>
          </cell>
          <cell r="H1991">
            <v>45323</v>
          </cell>
          <cell r="K1991">
            <v>45362</v>
          </cell>
        </row>
        <row r="1992">
          <cell r="F1992">
            <v>61</v>
          </cell>
          <cell r="G1992">
            <v>7157633</v>
          </cell>
          <cell r="H1992">
            <v>45322</v>
          </cell>
          <cell r="K1992">
            <v>45362</v>
          </cell>
        </row>
        <row r="1993">
          <cell r="F1993">
            <v>5715</v>
          </cell>
          <cell r="G1993">
            <v>2399072</v>
          </cell>
          <cell r="H1993">
            <v>45319</v>
          </cell>
          <cell r="K1993">
            <v>45362</v>
          </cell>
        </row>
        <row r="1994">
          <cell r="F1994">
            <v>5714</v>
          </cell>
          <cell r="G1994">
            <v>2186055</v>
          </cell>
          <cell r="H1994">
            <v>45319</v>
          </cell>
          <cell r="K1994">
            <v>45362</v>
          </cell>
        </row>
        <row r="1995">
          <cell r="F1995">
            <v>60</v>
          </cell>
          <cell r="G1995">
            <v>4211285</v>
          </cell>
          <cell r="H1995">
            <v>45322</v>
          </cell>
          <cell r="K1995">
            <v>45362</v>
          </cell>
        </row>
        <row r="1996">
          <cell r="F1996">
            <v>5713</v>
          </cell>
          <cell r="G1996">
            <v>1741406</v>
          </cell>
          <cell r="H1996">
            <v>45321</v>
          </cell>
          <cell r="K1996">
            <v>45362</v>
          </cell>
        </row>
        <row r="1997">
          <cell r="F1997">
            <v>79</v>
          </cell>
          <cell r="G1997">
            <v>-1311630</v>
          </cell>
          <cell r="H1997">
            <v>45341</v>
          </cell>
          <cell r="K1997">
            <v>45362</v>
          </cell>
        </row>
        <row r="1998">
          <cell r="F1998">
            <v>5712</v>
          </cell>
          <cell r="G1998">
            <v>2186055</v>
          </cell>
          <cell r="H1998">
            <v>45317</v>
          </cell>
          <cell r="K1998">
            <v>45362</v>
          </cell>
        </row>
        <row r="1999">
          <cell r="F1999">
            <v>5711</v>
          </cell>
          <cell r="G1999">
            <v>6204789</v>
          </cell>
          <cell r="H1999">
            <v>45317</v>
          </cell>
          <cell r="K1999">
            <v>45362</v>
          </cell>
        </row>
        <row r="2000">
          <cell r="F2000">
            <v>7329</v>
          </cell>
          <cell r="G2000">
            <v>1586115</v>
          </cell>
          <cell r="H2000">
            <v>45324</v>
          </cell>
          <cell r="K2000">
            <v>45362</v>
          </cell>
        </row>
        <row r="2001">
          <cell r="F2001">
            <v>6009</v>
          </cell>
          <cell r="G2001">
            <v>2785536</v>
          </cell>
          <cell r="H2001">
            <v>45313</v>
          </cell>
          <cell r="K2001">
            <v>45362</v>
          </cell>
        </row>
        <row r="2002">
          <cell r="F2002">
            <v>6008</v>
          </cell>
          <cell r="G2002">
            <v>270986</v>
          </cell>
          <cell r="H2002">
            <v>45313</v>
          </cell>
          <cell r="K2002">
            <v>45362</v>
          </cell>
        </row>
        <row r="2003">
          <cell r="F2003">
            <v>6003</v>
          </cell>
          <cell r="G2003">
            <v>3812805</v>
          </cell>
          <cell r="H2003">
            <v>45314</v>
          </cell>
          <cell r="K2003">
            <v>45362</v>
          </cell>
        </row>
        <row r="2004">
          <cell r="F2004">
            <v>6002</v>
          </cell>
          <cell r="G2004">
            <v>1199421</v>
          </cell>
          <cell r="H2004">
            <v>45316</v>
          </cell>
          <cell r="K2004">
            <v>45362</v>
          </cell>
        </row>
        <row r="2005">
          <cell r="F2005">
            <v>7409</v>
          </cell>
          <cell r="G2005">
            <v>3172217</v>
          </cell>
          <cell r="H2005">
            <v>45322</v>
          </cell>
          <cell r="K2005">
            <v>45362</v>
          </cell>
        </row>
        <row r="2006">
          <cell r="F2006">
            <v>7408</v>
          </cell>
          <cell r="G2006">
            <v>2186055</v>
          </cell>
          <cell r="H2006">
            <v>45322</v>
          </cell>
          <cell r="K2006">
            <v>45362</v>
          </cell>
        </row>
        <row r="2007">
          <cell r="F2007">
            <v>7407</v>
          </cell>
          <cell r="G2007">
            <v>1586115</v>
          </cell>
          <cell r="H2007">
            <v>45322</v>
          </cell>
          <cell r="K2007">
            <v>45362</v>
          </cell>
        </row>
        <row r="2008">
          <cell r="F2008">
            <v>8218</v>
          </cell>
          <cell r="G2008">
            <v>10930248</v>
          </cell>
          <cell r="H2008">
            <v>45326</v>
          </cell>
          <cell r="K2008">
            <v>45362</v>
          </cell>
        </row>
        <row r="2009">
          <cell r="F2009">
            <v>8216</v>
          </cell>
          <cell r="G2009">
            <v>6113043</v>
          </cell>
          <cell r="H2009">
            <v>45325</v>
          </cell>
          <cell r="K2009">
            <v>45362</v>
          </cell>
        </row>
        <row r="2010">
          <cell r="F2010">
            <v>8210</v>
          </cell>
          <cell r="G2010">
            <v>4372097</v>
          </cell>
          <cell r="H2010">
            <v>45324</v>
          </cell>
          <cell r="K2010">
            <v>45362</v>
          </cell>
        </row>
        <row r="2011">
          <cell r="F2011">
            <v>7330</v>
          </cell>
          <cell r="G2011">
            <v>7961342</v>
          </cell>
          <cell r="H2011">
            <v>45324</v>
          </cell>
          <cell r="K2011">
            <v>45362</v>
          </cell>
        </row>
        <row r="2012">
          <cell r="F2012">
            <v>5710</v>
          </cell>
          <cell r="G2012">
            <v>16655112</v>
          </cell>
          <cell r="H2012">
            <v>45318</v>
          </cell>
          <cell r="K2012">
            <v>45362</v>
          </cell>
        </row>
        <row r="2013">
          <cell r="F2013">
            <v>5709</v>
          </cell>
          <cell r="G2013">
            <v>3510338</v>
          </cell>
          <cell r="H2013">
            <v>45318</v>
          </cell>
          <cell r="K2013">
            <v>45362</v>
          </cell>
        </row>
        <row r="2014">
          <cell r="F2014">
            <v>5708</v>
          </cell>
          <cell r="G2014">
            <v>3385476</v>
          </cell>
          <cell r="H2014">
            <v>45318</v>
          </cell>
          <cell r="K2014">
            <v>45362</v>
          </cell>
        </row>
        <row r="2015">
          <cell r="F2015">
            <v>4054</v>
          </cell>
          <cell r="G2015">
            <v>1199421</v>
          </cell>
          <cell r="H2015">
            <v>45312</v>
          </cell>
          <cell r="K2015">
            <v>45362</v>
          </cell>
        </row>
        <row r="2016">
          <cell r="F2016">
            <v>7331</v>
          </cell>
          <cell r="G2016">
            <v>9634383</v>
          </cell>
          <cell r="H2016">
            <v>45326</v>
          </cell>
          <cell r="K2016">
            <v>45362</v>
          </cell>
        </row>
        <row r="2017">
          <cell r="F2017">
            <v>6011</v>
          </cell>
          <cell r="G2017">
            <v>1586115</v>
          </cell>
          <cell r="H2017">
            <v>45315</v>
          </cell>
          <cell r="K2017">
            <v>45362</v>
          </cell>
        </row>
        <row r="2018">
          <cell r="F2018">
            <v>8187</v>
          </cell>
          <cell r="G2018">
            <v>1199421</v>
          </cell>
          <cell r="H2018">
            <v>45325</v>
          </cell>
          <cell r="K2018">
            <v>45362</v>
          </cell>
        </row>
        <row r="2019">
          <cell r="F2019">
            <v>5633</v>
          </cell>
          <cell r="G2019">
            <v>1199421</v>
          </cell>
          <cell r="H2019">
            <v>45315</v>
          </cell>
          <cell r="K2019">
            <v>45362</v>
          </cell>
        </row>
        <row r="2020">
          <cell r="F2020">
            <v>6007</v>
          </cell>
          <cell r="G2020">
            <v>10736132</v>
          </cell>
          <cell r="H2020">
            <v>45313</v>
          </cell>
          <cell r="K2020">
            <v>45362</v>
          </cell>
        </row>
        <row r="2021">
          <cell r="F2021">
            <v>2680</v>
          </cell>
          <cell r="G2021">
            <v>-4720131</v>
          </cell>
          <cell r="H2021">
            <v>45370</v>
          </cell>
          <cell r="K2021">
            <v>45376</v>
          </cell>
        </row>
        <row r="2022">
          <cell r="F2022">
            <v>14271</v>
          </cell>
          <cell r="G2022">
            <v>-2486848</v>
          </cell>
          <cell r="H2022">
            <v>45359</v>
          </cell>
          <cell r="K2022">
            <v>45376</v>
          </cell>
        </row>
        <row r="2023">
          <cell r="F2023">
            <v>14270</v>
          </cell>
          <cell r="G2023">
            <v>-11439500</v>
          </cell>
          <cell r="H2023">
            <v>45359</v>
          </cell>
          <cell r="K2023">
            <v>45376</v>
          </cell>
        </row>
        <row r="2024">
          <cell r="F2024">
            <v>14269</v>
          </cell>
          <cell r="G2024">
            <v>-19894784</v>
          </cell>
          <cell r="H2024">
            <v>45359</v>
          </cell>
          <cell r="K2024">
            <v>45376</v>
          </cell>
        </row>
        <row r="2025">
          <cell r="F2025">
            <v>14268</v>
          </cell>
          <cell r="G2025">
            <v>-11190816</v>
          </cell>
          <cell r="H2025">
            <v>45359</v>
          </cell>
          <cell r="K2025">
            <v>45376</v>
          </cell>
        </row>
        <row r="2026">
          <cell r="F2026">
            <v>14267</v>
          </cell>
          <cell r="G2026">
            <v>-26360588</v>
          </cell>
          <cell r="H2026">
            <v>45359</v>
          </cell>
          <cell r="K2026">
            <v>45376</v>
          </cell>
        </row>
        <row r="2027">
          <cell r="F2027">
            <v>14266</v>
          </cell>
          <cell r="G2027">
            <v>-4973696</v>
          </cell>
          <cell r="H2027">
            <v>45359</v>
          </cell>
          <cell r="K2027">
            <v>45376</v>
          </cell>
        </row>
        <row r="2028">
          <cell r="F2028">
            <v>1001000069858</v>
          </cell>
          <cell r="G2028">
            <v>-1733980</v>
          </cell>
          <cell r="H2028">
            <v>45371</v>
          </cell>
          <cell r="K2028">
            <v>45376</v>
          </cell>
        </row>
        <row r="2029">
          <cell r="F2029">
            <v>8717</v>
          </cell>
          <cell r="G2029">
            <v>13402868</v>
          </cell>
          <cell r="H2029">
            <v>45329</v>
          </cell>
          <cell r="K2029">
            <v>45376</v>
          </cell>
        </row>
        <row r="2030">
          <cell r="F2030">
            <v>8716</v>
          </cell>
          <cell r="G2030">
            <v>2186055</v>
          </cell>
          <cell r="H2030">
            <v>45329</v>
          </cell>
          <cell r="K2030">
            <v>45376</v>
          </cell>
        </row>
        <row r="2031">
          <cell r="F2031">
            <v>8715</v>
          </cell>
          <cell r="G2031">
            <v>6770493</v>
          </cell>
          <cell r="H2031">
            <v>45329</v>
          </cell>
          <cell r="K2031">
            <v>45376</v>
          </cell>
        </row>
        <row r="2032">
          <cell r="F2032">
            <v>8236</v>
          </cell>
          <cell r="G2032">
            <v>5340128</v>
          </cell>
          <cell r="H2032">
            <v>45328</v>
          </cell>
          <cell r="K2032">
            <v>45376</v>
          </cell>
        </row>
        <row r="2033">
          <cell r="F2033">
            <v>8234</v>
          </cell>
          <cell r="G2033">
            <v>27501957</v>
          </cell>
          <cell r="H2033">
            <v>45328</v>
          </cell>
          <cell r="K2033">
            <v>45376</v>
          </cell>
        </row>
        <row r="2034">
          <cell r="F2034">
            <v>8797</v>
          </cell>
          <cell r="G2034">
            <v>33854760</v>
          </cell>
          <cell r="H2034">
            <v>45327</v>
          </cell>
          <cell r="K2034">
            <v>45376</v>
          </cell>
        </row>
        <row r="2035">
          <cell r="F2035">
            <v>8219</v>
          </cell>
          <cell r="G2035">
            <v>15727959</v>
          </cell>
          <cell r="H2035">
            <v>45327</v>
          </cell>
          <cell r="K2035">
            <v>45376</v>
          </cell>
        </row>
        <row r="2036">
          <cell r="F2036">
            <v>8796</v>
          </cell>
          <cell r="G2036">
            <v>9595409</v>
          </cell>
          <cell r="H2036">
            <v>45337</v>
          </cell>
          <cell r="K2036">
            <v>45376</v>
          </cell>
        </row>
        <row r="2037">
          <cell r="F2037">
            <v>8323</v>
          </cell>
          <cell r="G2037">
            <v>1199421</v>
          </cell>
          <cell r="H2037">
            <v>45328</v>
          </cell>
          <cell r="K2037">
            <v>45376</v>
          </cell>
        </row>
        <row r="2038">
          <cell r="F2038">
            <v>7309</v>
          </cell>
          <cell r="G2038">
            <v>13927680</v>
          </cell>
          <cell r="H2038">
            <v>45327</v>
          </cell>
          <cell r="K2038">
            <v>45376</v>
          </cell>
        </row>
        <row r="2039">
          <cell r="F2039">
            <v>7308</v>
          </cell>
          <cell r="G2039">
            <v>1093028</v>
          </cell>
          <cell r="H2039">
            <v>45327</v>
          </cell>
          <cell r="K2039">
            <v>45376</v>
          </cell>
        </row>
        <row r="2040">
          <cell r="F2040">
            <v>8322</v>
          </cell>
          <cell r="G2040">
            <v>7370433</v>
          </cell>
          <cell r="H2040">
            <v>45329</v>
          </cell>
          <cell r="K2040">
            <v>45376</v>
          </cell>
        </row>
        <row r="2041">
          <cell r="F2041">
            <v>8321</v>
          </cell>
          <cell r="G2041">
            <v>16926476</v>
          </cell>
          <cell r="H2041">
            <v>45329</v>
          </cell>
          <cell r="K2041">
            <v>45376</v>
          </cell>
        </row>
        <row r="2042">
          <cell r="F2042">
            <v>8194</v>
          </cell>
          <cell r="G2042">
            <v>1968273</v>
          </cell>
          <cell r="H2042">
            <v>45327</v>
          </cell>
          <cell r="K2042">
            <v>45376</v>
          </cell>
        </row>
        <row r="2043">
          <cell r="F2043">
            <v>8238</v>
          </cell>
          <cell r="G2043">
            <v>3596697</v>
          </cell>
          <cell r="H2043">
            <v>45328</v>
          </cell>
          <cell r="K2043">
            <v>45376</v>
          </cell>
        </row>
        <row r="2044">
          <cell r="F2044">
            <v>8320</v>
          </cell>
          <cell r="G2044">
            <v>5126882</v>
          </cell>
          <cell r="H2044">
            <v>45329</v>
          </cell>
          <cell r="K2044">
            <v>45376</v>
          </cell>
        </row>
        <row r="2045">
          <cell r="F2045">
            <v>7328</v>
          </cell>
          <cell r="G2045">
            <v>6339087</v>
          </cell>
          <cell r="H2045">
            <v>45329</v>
          </cell>
          <cell r="K2045">
            <v>45376</v>
          </cell>
        </row>
        <row r="2046">
          <cell r="F2046">
            <v>8319</v>
          </cell>
          <cell r="G2046">
            <v>2186055</v>
          </cell>
          <cell r="H2046">
            <v>45329</v>
          </cell>
          <cell r="K2046">
            <v>45376</v>
          </cell>
        </row>
        <row r="2047">
          <cell r="F2047">
            <v>8220</v>
          </cell>
          <cell r="G2047">
            <v>5977449</v>
          </cell>
          <cell r="H2047">
            <v>45327</v>
          </cell>
          <cell r="K2047">
            <v>45376</v>
          </cell>
        </row>
        <row r="2048">
          <cell r="F2048">
            <v>8318</v>
          </cell>
          <cell r="G2048">
            <v>2186055</v>
          </cell>
          <cell r="H2048">
            <v>45329</v>
          </cell>
          <cell r="K2048">
            <v>45376</v>
          </cell>
        </row>
        <row r="2049">
          <cell r="F2049">
            <v>10652</v>
          </cell>
          <cell r="G2049">
            <v>10968251</v>
          </cell>
          <cell r="H2049">
            <v>45353</v>
          </cell>
          <cell r="K2049">
            <v>45392</v>
          </cell>
        </row>
        <row r="2050">
          <cell r="F2050">
            <v>11252</v>
          </cell>
          <cell r="G2050">
            <v>2315628</v>
          </cell>
          <cell r="H2050">
            <v>45357</v>
          </cell>
          <cell r="K2050">
            <v>45392</v>
          </cell>
        </row>
        <row r="2051">
          <cell r="F2051">
            <v>9990</v>
          </cell>
          <cell r="G2051">
            <v>2571831</v>
          </cell>
          <cell r="H2051">
            <v>45343</v>
          </cell>
          <cell r="K2051">
            <v>45392</v>
          </cell>
        </row>
        <row r="2052">
          <cell r="F2052">
            <v>12340</v>
          </cell>
          <cell r="G2052">
            <v>2571831</v>
          </cell>
          <cell r="H2052">
            <v>45343</v>
          </cell>
          <cell r="K2052">
            <v>45392</v>
          </cell>
        </row>
        <row r="2053">
          <cell r="F2053">
            <v>12200</v>
          </cell>
          <cell r="G2053">
            <v>108392</v>
          </cell>
          <cell r="H2053">
            <v>45352</v>
          </cell>
          <cell r="K2053">
            <v>45392</v>
          </cell>
        </row>
        <row r="2054">
          <cell r="F2054">
            <v>12201</v>
          </cell>
          <cell r="G2054">
            <v>3478343</v>
          </cell>
          <cell r="H2054">
            <v>45352</v>
          </cell>
          <cell r="K2054">
            <v>45392</v>
          </cell>
        </row>
        <row r="2055">
          <cell r="F2055">
            <v>153</v>
          </cell>
          <cell r="G2055">
            <v>-239885</v>
          </cell>
          <cell r="H2055">
            <v>45366</v>
          </cell>
          <cell r="K2055">
            <v>45392</v>
          </cell>
        </row>
        <row r="2056">
          <cell r="F2056">
            <v>152</v>
          </cell>
          <cell r="G2056">
            <v>-1630518</v>
          </cell>
          <cell r="H2056">
            <v>45366</v>
          </cell>
          <cell r="K2056">
            <v>45392</v>
          </cell>
        </row>
        <row r="2057">
          <cell r="F2057">
            <v>128</v>
          </cell>
          <cell r="G2057">
            <v>-514365</v>
          </cell>
          <cell r="H2057">
            <v>45352</v>
          </cell>
          <cell r="K2057">
            <v>45392</v>
          </cell>
        </row>
        <row r="2058">
          <cell r="F2058">
            <v>154</v>
          </cell>
          <cell r="G2058">
            <v>-257183</v>
          </cell>
          <cell r="H2058">
            <v>45366</v>
          </cell>
          <cell r="K2058">
            <v>45392</v>
          </cell>
        </row>
        <row r="2059">
          <cell r="F2059">
            <v>10016</v>
          </cell>
          <cell r="G2059">
            <v>6827774</v>
          </cell>
          <cell r="H2059">
            <v>45349</v>
          </cell>
          <cell r="K2059">
            <v>45392</v>
          </cell>
        </row>
        <row r="2060">
          <cell r="F2060">
            <v>10013</v>
          </cell>
          <cell r="G2060">
            <v>3598277</v>
          </cell>
          <cell r="H2060">
            <v>45350</v>
          </cell>
          <cell r="K2060">
            <v>45392</v>
          </cell>
        </row>
        <row r="2061">
          <cell r="F2061">
            <v>135</v>
          </cell>
          <cell r="G2061">
            <v>-1677102</v>
          </cell>
          <cell r="H2061">
            <v>45353</v>
          </cell>
          <cell r="K2061">
            <v>45392</v>
          </cell>
        </row>
        <row r="2062">
          <cell r="F2062">
            <v>10581</v>
          </cell>
          <cell r="G2062">
            <v>2315628</v>
          </cell>
          <cell r="H2062">
            <v>45353</v>
          </cell>
          <cell r="K2062">
            <v>45392</v>
          </cell>
        </row>
        <row r="2063">
          <cell r="F2063">
            <v>173</v>
          </cell>
          <cell r="G2063">
            <v>-848375</v>
          </cell>
          <cell r="H2063">
            <v>45372</v>
          </cell>
          <cell r="K2063">
            <v>45392</v>
          </cell>
        </row>
        <row r="2064">
          <cell r="F2064">
            <v>155</v>
          </cell>
          <cell r="G2064">
            <v>-964162</v>
          </cell>
          <cell r="H2064">
            <v>45366</v>
          </cell>
          <cell r="K2064">
            <v>45392</v>
          </cell>
        </row>
        <row r="2065">
          <cell r="F2065">
            <v>10579</v>
          </cell>
          <cell r="G2065">
            <v>1586115</v>
          </cell>
          <cell r="H2065">
            <v>45353</v>
          </cell>
          <cell r="K2065">
            <v>45392</v>
          </cell>
        </row>
        <row r="2066">
          <cell r="F2066">
            <v>10015</v>
          </cell>
          <cell r="G2066">
            <v>6946547</v>
          </cell>
          <cell r="H2066">
            <v>45350</v>
          </cell>
          <cell r="K2066">
            <v>45392</v>
          </cell>
        </row>
        <row r="2067">
          <cell r="F2067">
            <v>10580</v>
          </cell>
          <cell r="G2067">
            <v>1199421</v>
          </cell>
          <cell r="H2067">
            <v>45353</v>
          </cell>
          <cell r="K2067">
            <v>45392</v>
          </cell>
        </row>
        <row r="2068">
          <cell r="F2068">
            <v>12746</v>
          </cell>
          <cell r="G2068">
            <v>1586115</v>
          </cell>
          <cell r="H2068">
            <v>45353</v>
          </cell>
          <cell r="K2068">
            <v>45392</v>
          </cell>
        </row>
        <row r="2069">
          <cell r="F2069" t="str">
            <v>a</v>
          </cell>
          <cell r="G2069">
            <v>-188507</v>
          </cell>
          <cell r="H2069">
            <v>45404</v>
          </cell>
          <cell r="I2069">
            <v>45404</v>
          </cell>
          <cell r="J2069">
            <v>45404</v>
          </cell>
          <cell r="K2069">
            <v>45406</v>
          </cell>
        </row>
        <row r="2070">
          <cell r="F2070">
            <v>11586</v>
          </cell>
          <cell r="G2070">
            <v>6300585</v>
          </cell>
          <cell r="H2070">
            <v>45360</v>
          </cell>
          <cell r="I2070">
            <v>45363</v>
          </cell>
          <cell r="J2070">
            <v>45395</v>
          </cell>
          <cell r="K2070">
            <v>45406</v>
          </cell>
        </row>
        <row r="2071">
          <cell r="F2071">
            <v>21103</v>
          </cell>
          <cell r="G2071">
            <v>-1204737</v>
          </cell>
          <cell r="H2071">
            <v>45386</v>
          </cell>
          <cell r="I2071">
            <v>45386</v>
          </cell>
          <cell r="J2071">
            <v>45386</v>
          </cell>
          <cell r="K2071">
            <v>45406</v>
          </cell>
        </row>
        <row r="2072">
          <cell r="F2072">
            <v>21102</v>
          </cell>
          <cell r="G2072">
            <v>-5541791</v>
          </cell>
          <cell r="H2072">
            <v>45386</v>
          </cell>
          <cell r="I2072">
            <v>45386</v>
          </cell>
          <cell r="J2072">
            <v>45386</v>
          </cell>
          <cell r="K2072">
            <v>45406</v>
          </cell>
        </row>
        <row r="2073">
          <cell r="F2073">
            <v>12747</v>
          </cell>
          <cell r="G2073">
            <v>2571831</v>
          </cell>
          <cell r="H2073">
            <v>45367</v>
          </cell>
          <cell r="I2073">
            <v>45370</v>
          </cell>
          <cell r="J2073">
            <v>45402</v>
          </cell>
          <cell r="K2073">
            <v>45406</v>
          </cell>
        </row>
        <row r="2074">
          <cell r="F2074">
            <v>21100</v>
          </cell>
          <cell r="G2074">
            <v>-5421317</v>
          </cell>
          <cell r="H2074">
            <v>45386</v>
          </cell>
          <cell r="I2074">
            <v>45386</v>
          </cell>
          <cell r="J2074">
            <v>45386</v>
          </cell>
          <cell r="K2074">
            <v>45406</v>
          </cell>
        </row>
        <row r="2075">
          <cell r="F2075">
            <v>21099</v>
          </cell>
          <cell r="G2075">
            <v>-12770214</v>
          </cell>
          <cell r="H2075">
            <v>45386</v>
          </cell>
          <cell r="I2075">
            <v>45386</v>
          </cell>
          <cell r="J2075">
            <v>45386</v>
          </cell>
          <cell r="K2075">
            <v>45406</v>
          </cell>
        </row>
        <row r="2076">
          <cell r="F2076">
            <v>21098</v>
          </cell>
          <cell r="G2076">
            <v>-2409475</v>
          </cell>
          <cell r="H2076">
            <v>45386</v>
          </cell>
          <cell r="I2076">
            <v>45386</v>
          </cell>
          <cell r="J2076">
            <v>45386</v>
          </cell>
          <cell r="K2076">
            <v>45406</v>
          </cell>
        </row>
        <row r="2077">
          <cell r="F2077">
            <v>4001</v>
          </cell>
          <cell r="G2077">
            <v>-2965049</v>
          </cell>
          <cell r="H2077">
            <v>45401</v>
          </cell>
          <cell r="I2077">
            <v>45401</v>
          </cell>
          <cell r="J2077">
            <v>45401</v>
          </cell>
          <cell r="K2077">
            <v>45406</v>
          </cell>
        </row>
        <row r="2078">
          <cell r="F2078">
            <v>21101</v>
          </cell>
          <cell r="G2078">
            <v>-9637897</v>
          </cell>
          <cell r="H2078">
            <v>45386</v>
          </cell>
          <cell r="I2078">
            <v>45386</v>
          </cell>
          <cell r="J2078">
            <v>45386</v>
          </cell>
          <cell r="K2078">
            <v>45406</v>
          </cell>
        </row>
        <row r="2079">
          <cell r="F2079">
            <v>11587</v>
          </cell>
          <cell r="G2079">
            <v>7557516</v>
          </cell>
          <cell r="H2079">
            <v>45360</v>
          </cell>
          <cell r="I2079">
            <v>45363</v>
          </cell>
          <cell r="J2079">
            <v>45395</v>
          </cell>
          <cell r="K2079">
            <v>45406</v>
          </cell>
        </row>
        <row r="2080">
          <cell r="F2080">
            <v>305</v>
          </cell>
          <cell r="G2080">
            <v>-1348083</v>
          </cell>
          <cell r="H2080">
            <v>45388</v>
          </cell>
          <cell r="I2080">
            <v>45404</v>
          </cell>
          <cell r="J2080">
            <v>45388</v>
          </cell>
          <cell r="K2080">
            <v>45406</v>
          </cell>
        </row>
        <row r="2081">
          <cell r="F2081">
            <v>306</v>
          </cell>
          <cell r="G2081">
            <v>-4768173</v>
          </cell>
          <cell r="H2081">
            <v>45388</v>
          </cell>
          <cell r="I2081">
            <v>45404</v>
          </cell>
          <cell r="J2081">
            <v>45388</v>
          </cell>
          <cell r="K2081">
            <v>45406</v>
          </cell>
        </row>
        <row r="2082">
          <cell r="F2082">
            <v>12818</v>
          </cell>
          <cell r="G2082">
            <v>1919079</v>
          </cell>
          <cell r="H2082">
            <v>45370</v>
          </cell>
          <cell r="I2082">
            <v>45372</v>
          </cell>
          <cell r="J2082">
            <v>45405</v>
          </cell>
          <cell r="K2082">
            <v>45406</v>
          </cell>
        </row>
        <row r="2083">
          <cell r="F2083">
            <v>84</v>
          </cell>
          <cell r="G2083">
            <v>-825807</v>
          </cell>
          <cell r="H2083">
            <v>45348</v>
          </cell>
          <cell r="I2083">
            <v>45394</v>
          </cell>
          <cell r="J2083">
            <v>45348</v>
          </cell>
          <cell r="K2083">
            <v>45406</v>
          </cell>
        </row>
        <row r="2084">
          <cell r="F2084">
            <v>83</v>
          </cell>
          <cell r="G2084">
            <v>-771552</v>
          </cell>
          <cell r="H2084">
            <v>45348</v>
          </cell>
          <cell r="I2084">
            <v>45394</v>
          </cell>
          <cell r="J2084">
            <v>45348</v>
          </cell>
          <cell r="K2084">
            <v>45406</v>
          </cell>
        </row>
        <row r="2085">
          <cell r="F2085">
            <v>12197</v>
          </cell>
          <cell r="G2085">
            <v>396522</v>
          </cell>
          <cell r="H2085">
            <v>45358</v>
          </cell>
          <cell r="I2085">
            <v>45366</v>
          </cell>
          <cell r="J2085">
            <v>45393</v>
          </cell>
          <cell r="K2085">
            <v>45406</v>
          </cell>
        </row>
        <row r="2086">
          <cell r="F2086">
            <v>13716</v>
          </cell>
          <cell r="G2086">
            <v>2878605</v>
          </cell>
          <cell r="H2086">
            <v>45366</v>
          </cell>
          <cell r="I2086">
            <v>45381</v>
          </cell>
          <cell r="J2086">
            <v>45401</v>
          </cell>
          <cell r="K2086">
            <v>45406</v>
          </cell>
        </row>
        <row r="2087">
          <cell r="F2087">
            <v>13715</v>
          </cell>
          <cell r="G2087">
            <v>642951</v>
          </cell>
          <cell r="H2087">
            <v>45366</v>
          </cell>
          <cell r="I2087">
            <v>45378</v>
          </cell>
          <cell r="J2087">
            <v>45401</v>
          </cell>
          <cell r="K2087">
            <v>45406</v>
          </cell>
        </row>
        <row r="2088">
          <cell r="F2088">
            <v>12198</v>
          </cell>
          <cell r="G2088">
            <v>3983256</v>
          </cell>
          <cell r="H2088">
            <v>45358</v>
          </cell>
          <cell r="I2088">
            <v>45366</v>
          </cell>
          <cell r="J2088">
            <v>45393</v>
          </cell>
          <cell r="K2088">
            <v>45406</v>
          </cell>
        </row>
        <row r="2089">
          <cell r="F2089">
            <v>12196</v>
          </cell>
          <cell r="G2089">
            <v>7316501</v>
          </cell>
          <cell r="H2089">
            <v>45362</v>
          </cell>
          <cell r="I2089">
            <v>45366</v>
          </cell>
          <cell r="J2089">
            <v>45397</v>
          </cell>
          <cell r="K2089">
            <v>45406</v>
          </cell>
        </row>
        <row r="2090">
          <cell r="F2090">
            <v>12616</v>
          </cell>
          <cell r="G2090">
            <v>1919079</v>
          </cell>
          <cell r="H2090">
            <v>45366</v>
          </cell>
          <cell r="I2090">
            <v>45370</v>
          </cell>
          <cell r="J2090">
            <v>45401</v>
          </cell>
          <cell r="K2090">
            <v>45406</v>
          </cell>
        </row>
        <row r="2091">
          <cell r="F2091">
            <v>11466</v>
          </cell>
          <cell r="G2091">
            <v>2315628</v>
          </cell>
          <cell r="H2091">
            <v>45359</v>
          </cell>
          <cell r="I2091">
            <v>45362</v>
          </cell>
          <cell r="J2091">
            <v>45394</v>
          </cell>
          <cell r="K2091">
            <v>45406</v>
          </cell>
        </row>
        <row r="2092">
          <cell r="F2092">
            <v>12761</v>
          </cell>
          <cell r="G2092">
            <v>2571831</v>
          </cell>
          <cell r="H2092">
            <v>45370</v>
          </cell>
          <cell r="I2092">
            <v>45371</v>
          </cell>
          <cell r="J2092">
            <v>45405</v>
          </cell>
          <cell r="K2092">
            <v>45406</v>
          </cell>
        </row>
        <row r="2093">
          <cell r="F2093">
            <v>4473</v>
          </cell>
          <cell r="G2093">
            <v>-412911</v>
          </cell>
          <cell r="H2093">
            <v>45314</v>
          </cell>
          <cell r="I2093">
            <v>45394</v>
          </cell>
          <cell r="J2093">
            <v>45314</v>
          </cell>
          <cell r="K2093">
            <v>45406</v>
          </cell>
        </row>
        <row r="2094">
          <cell r="F2094">
            <v>4474</v>
          </cell>
          <cell r="G2094">
            <v>-338294</v>
          </cell>
          <cell r="H2094">
            <v>45314</v>
          </cell>
          <cell r="I2094">
            <v>45394</v>
          </cell>
          <cell r="J2094">
            <v>45314</v>
          </cell>
          <cell r="K2094">
            <v>45406</v>
          </cell>
        </row>
        <row r="2095">
          <cell r="F2095">
            <v>11663</v>
          </cell>
          <cell r="G2095">
            <v>2424020</v>
          </cell>
          <cell r="H2095">
            <v>45366</v>
          </cell>
          <cell r="I2095">
            <v>45367</v>
          </cell>
          <cell r="J2095">
            <v>45401</v>
          </cell>
          <cell r="K2095">
            <v>45406</v>
          </cell>
        </row>
        <row r="2096">
          <cell r="F2096">
            <v>130</v>
          </cell>
          <cell r="G2096">
            <v>-458784</v>
          </cell>
          <cell r="H2096">
            <v>45353</v>
          </cell>
          <cell r="I2096">
            <v>45394</v>
          </cell>
          <cell r="J2096">
            <v>45353</v>
          </cell>
          <cell r="K2096">
            <v>45406</v>
          </cell>
        </row>
        <row r="2097">
          <cell r="F2097">
            <v>129</v>
          </cell>
          <cell r="G2097">
            <v>-239881</v>
          </cell>
          <cell r="H2097">
            <v>45353</v>
          </cell>
          <cell r="I2097">
            <v>45394</v>
          </cell>
          <cell r="J2097">
            <v>45353</v>
          </cell>
          <cell r="K2097">
            <v>45406</v>
          </cell>
        </row>
        <row r="2098">
          <cell r="F2098">
            <v>11467</v>
          </cell>
          <cell r="G2098">
            <v>4157933</v>
          </cell>
          <cell r="H2098">
            <v>45362</v>
          </cell>
          <cell r="I2098">
            <v>45363</v>
          </cell>
          <cell r="J2098">
            <v>45397</v>
          </cell>
          <cell r="K2098">
            <v>45406</v>
          </cell>
        </row>
        <row r="2099">
          <cell r="F2099">
            <v>12771</v>
          </cell>
          <cell r="G2099">
            <v>1919079</v>
          </cell>
          <cell r="H2099">
            <v>45371</v>
          </cell>
          <cell r="I2099">
            <v>45372</v>
          </cell>
          <cell r="J2099">
            <v>45406</v>
          </cell>
          <cell r="K2099">
            <v>45406</v>
          </cell>
        </row>
        <row r="2100">
          <cell r="F2100">
            <v>12733</v>
          </cell>
          <cell r="G2100">
            <v>2571831</v>
          </cell>
          <cell r="H2100">
            <v>45367</v>
          </cell>
          <cell r="I2100">
            <v>45370</v>
          </cell>
          <cell r="J2100">
            <v>45402</v>
          </cell>
          <cell r="K2100">
            <v>45406</v>
          </cell>
        </row>
        <row r="2101">
          <cell r="F2101">
            <v>12734</v>
          </cell>
          <cell r="G2101">
            <v>1586115</v>
          </cell>
          <cell r="H2101">
            <v>45367</v>
          </cell>
          <cell r="I2101">
            <v>45370</v>
          </cell>
          <cell r="J2101">
            <v>45402</v>
          </cell>
          <cell r="K2101">
            <v>45406</v>
          </cell>
        </row>
        <row r="2102">
          <cell r="F2102">
            <v>11468</v>
          </cell>
          <cell r="G2102">
            <v>5744048</v>
          </cell>
          <cell r="H2102">
            <v>45360</v>
          </cell>
          <cell r="I2102">
            <v>45362</v>
          </cell>
          <cell r="J2102">
            <v>45395</v>
          </cell>
          <cell r="K2102">
            <v>45406</v>
          </cell>
        </row>
        <row r="2103">
          <cell r="F2103">
            <v>11469</v>
          </cell>
          <cell r="G2103">
            <v>2586614</v>
          </cell>
          <cell r="H2103">
            <v>45360</v>
          </cell>
          <cell r="I2103">
            <v>45362</v>
          </cell>
          <cell r="J2103">
            <v>45395</v>
          </cell>
          <cell r="K2103">
            <v>45406</v>
          </cell>
        </row>
        <row r="2104">
          <cell r="F2104">
            <v>82</v>
          </cell>
          <cell r="G2104">
            <v>-412901</v>
          </cell>
          <cell r="H2104">
            <v>45348</v>
          </cell>
          <cell r="I2104">
            <v>45394</v>
          </cell>
          <cell r="J2104">
            <v>45348</v>
          </cell>
          <cell r="K2104">
            <v>45406</v>
          </cell>
        </row>
        <row r="2105">
          <cell r="F2105">
            <v>81</v>
          </cell>
          <cell r="G2105">
            <v>-414031</v>
          </cell>
          <cell r="H2105">
            <v>45348</v>
          </cell>
          <cell r="I2105">
            <v>45394</v>
          </cell>
          <cell r="J2105">
            <v>45348</v>
          </cell>
          <cell r="K2105">
            <v>45406</v>
          </cell>
        </row>
        <row r="2106">
          <cell r="F2106">
            <v>11585</v>
          </cell>
          <cell r="G2106">
            <v>5429430</v>
          </cell>
          <cell r="H2106">
            <v>45360</v>
          </cell>
          <cell r="I2106">
            <v>45363</v>
          </cell>
          <cell r="J2106">
            <v>45395</v>
          </cell>
          <cell r="K2106">
            <v>45406</v>
          </cell>
        </row>
        <row r="2107">
          <cell r="F2107">
            <v>12757</v>
          </cell>
          <cell r="G2107">
            <v>8392640</v>
          </cell>
          <cell r="H2107">
            <v>45366</v>
          </cell>
          <cell r="I2107">
            <v>45374</v>
          </cell>
          <cell r="J2107">
            <v>45401</v>
          </cell>
          <cell r="K2107">
            <v>45406</v>
          </cell>
        </row>
        <row r="2108">
          <cell r="F2108">
            <v>11734</v>
          </cell>
          <cell r="G2108">
            <v>2734425</v>
          </cell>
          <cell r="H2108">
            <v>45363</v>
          </cell>
          <cell r="I2108">
            <v>45365</v>
          </cell>
          <cell r="J2108">
            <v>45398</v>
          </cell>
          <cell r="K2108">
            <v>45406</v>
          </cell>
        </row>
        <row r="2109">
          <cell r="F2109">
            <v>12820</v>
          </cell>
          <cell r="G2109">
            <v>1586115</v>
          </cell>
          <cell r="H2109">
            <v>45370</v>
          </cell>
          <cell r="I2109">
            <v>45372</v>
          </cell>
          <cell r="J2109">
            <v>45405</v>
          </cell>
          <cell r="K2109">
            <v>45406</v>
          </cell>
        </row>
        <row r="2110">
          <cell r="F2110">
            <v>12819</v>
          </cell>
          <cell r="G2110">
            <v>959540</v>
          </cell>
          <cell r="H2110">
            <v>45370</v>
          </cell>
          <cell r="I2110">
            <v>45372</v>
          </cell>
          <cell r="J2110">
            <v>45405</v>
          </cell>
          <cell r="K2110">
            <v>45406</v>
          </cell>
        </row>
        <row r="2111">
          <cell r="F2111">
            <v>11480</v>
          </cell>
          <cell r="G2111">
            <v>12199923</v>
          </cell>
          <cell r="H2111">
            <v>45360</v>
          </cell>
          <cell r="I2111">
            <v>45362</v>
          </cell>
          <cell r="J2111">
            <v>45395</v>
          </cell>
          <cell r="K2111">
            <v>45406</v>
          </cell>
        </row>
        <row r="2112">
          <cell r="F2112">
            <v>11659</v>
          </cell>
          <cell r="G2112">
            <v>2680223</v>
          </cell>
          <cell r="H2112">
            <v>45363</v>
          </cell>
          <cell r="I2112">
            <v>45365</v>
          </cell>
          <cell r="J2112">
            <v>45398</v>
          </cell>
          <cell r="K2112">
            <v>45406</v>
          </cell>
        </row>
        <row r="2113">
          <cell r="F2113">
            <v>134</v>
          </cell>
          <cell r="G2113">
            <v>-1146958</v>
          </cell>
          <cell r="H2113">
            <v>45353</v>
          </cell>
          <cell r="I2113">
            <v>45394</v>
          </cell>
          <cell r="J2113">
            <v>45353</v>
          </cell>
          <cell r="K2113">
            <v>45406</v>
          </cell>
        </row>
        <row r="2114">
          <cell r="F2114">
            <v>133</v>
          </cell>
          <cell r="G2114">
            <v>-196830</v>
          </cell>
          <cell r="H2114">
            <v>45353</v>
          </cell>
          <cell r="I2114">
            <v>45394</v>
          </cell>
          <cell r="J2114">
            <v>45353</v>
          </cell>
          <cell r="K2114">
            <v>45406</v>
          </cell>
        </row>
        <row r="2115">
          <cell r="F2115">
            <v>127</v>
          </cell>
          <cell r="G2115">
            <v>-1042038</v>
          </cell>
          <cell r="H2115">
            <v>45352</v>
          </cell>
          <cell r="I2115">
            <v>45394</v>
          </cell>
          <cell r="J2115">
            <v>45352</v>
          </cell>
          <cell r="K2115">
            <v>45406</v>
          </cell>
        </row>
        <row r="2116">
          <cell r="F2116">
            <v>11490</v>
          </cell>
          <cell r="G2116">
            <v>1586115</v>
          </cell>
          <cell r="H2116">
            <v>45360</v>
          </cell>
          <cell r="I2116">
            <v>45362</v>
          </cell>
          <cell r="J2116">
            <v>45395</v>
          </cell>
          <cell r="K2116">
            <v>45406</v>
          </cell>
        </row>
        <row r="2117">
          <cell r="F2117">
            <v>126</v>
          </cell>
          <cell r="G2117">
            <v>-209641</v>
          </cell>
          <cell r="H2117">
            <v>45352</v>
          </cell>
          <cell r="I2117">
            <v>45394</v>
          </cell>
          <cell r="J2117">
            <v>45352</v>
          </cell>
          <cell r="K2117">
            <v>45406</v>
          </cell>
        </row>
        <row r="2118">
          <cell r="F2118">
            <v>11493</v>
          </cell>
          <cell r="G2118">
            <v>4699917</v>
          </cell>
          <cell r="H2118">
            <v>45359</v>
          </cell>
          <cell r="I2118">
            <v>45362</v>
          </cell>
          <cell r="J2118">
            <v>45394</v>
          </cell>
          <cell r="K2118">
            <v>45406</v>
          </cell>
        </row>
        <row r="2119">
          <cell r="F2119">
            <v>213</v>
          </cell>
          <cell r="G2119">
            <v>-248535</v>
          </cell>
          <cell r="H2119">
            <v>45380</v>
          </cell>
          <cell r="I2119">
            <v>45394</v>
          </cell>
          <cell r="J2119">
            <v>45380</v>
          </cell>
          <cell r="K2119">
            <v>45406</v>
          </cell>
        </row>
        <row r="2120">
          <cell r="F2120">
            <v>212</v>
          </cell>
          <cell r="G2120">
            <v>-79299</v>
          </cell>
          <cell r="H2120">
            <v>45380</v>
          </cell>
          <cell r="I2120">
            <v>45394</v>
          </cell>
          <cell r="J2120">
            <v>45380</v>
          </cell>
          <cell r="K2120">
            <v>45406</v>
          </cell>
        </row>
        <row r="2121">
          <cell r="F2121">
            <v>11494</v>
          </cell>
          <cell r="G2121">
            <v>2571831</v>
          </cell>
          <cell r="H2121">
            <v>45362</v>
          </cell>
          <cell r="I2121">
            <v>45363</v>
          </cell>
          <cell r="J2121">
            <v>45397</v>
          </cell>
          <cell r="K2121">
            <v>45406</v>
          </cell>
        </row>
        <row r="2122">
          <cell r="F2122">
            <v>11662</v>
          </cell>
          <cell r="G2122">
            <v>1694507</v>
          </cell>
          <cell r="H2122">
            <v>45367</v>
          </cell>
          <cell r="I2122">
            <v>45367</v>
          </cell>
          <cell r="J2122">
            <v>45402</v>
          </cell>
          <cell r="K2122">
            <v>45406</v>
          </cell>
        </row>
        <row r="2123">
          <cell r="F2123">
            <v>11661</v>
          </cell>
          <cell r="G2123">
            <v>1199421</v>
          </cell>
          <cell r="H2123">
            <v>45367</v>
          </cell>
          <cell r="I2123">
            <v>45367</v>
          </cell>
          <cell r="J2123">
            <v>45402</v>
          </cell>
          <cell r="K2123">
            <v>45406</v>
          </cell>
        </row>
        <row r="2124">
          <cell r="F2124">
            <v>11660</v>
          </cell>
          <cell r="G2124">
            <v>1199421</v>
          </cell>
          <cell r="H2124">
            <v>45367</v>
          </cell>
          <cell r="I2124">
            <v>45367</v>
          </cell>
          <cell r="J2124">
            <v>45402</v>
          </cell>
          <cell r="K2124">
            <v>45406</v>
          </cell>
        </row>
        <row r="2125">
          <cell r="F2125">
            <v>12615</v>
          </cell>
          <cell r="G2125">
            <v>4157933</v>
          </cell>
          <cell r="H2125">
            <v>45366</v>
          </cell>
          <cell r="I2125">
            <v>45368</v>
          </cell>
          <cell r="J2125">
            <v>45401</v>
          </cell>
          <cell r="K2125">
            <v>45406</v>
          </cell>
        </row>
        <row r="2126">
          <cell r="F2126">
            <v>11658</v>
          </cell>
          <cell r="G2126">
            <v>3110724</v>
          </cell>
          <cell r="H2126">
            <v>45363</v>
          </cell>
          <cell r="I2126">
            <v>45365</v>
          </cell>
          <cell r="J2126">
            <v>45398</v>
          </cell>
          <cell r="K2126">
            <v>45406</v>
          </cell>
        </row>
        <row r="2127">
          <cell r="F2127">
            <v>11495</v>
          </cell>
          <cell r="G2127">
            <v>5143649</v>
          </cell>
          <cell r="H2127">
            <v>45359</v>
          </cell>
          <cell r="I2127">
            <v>45363</v>
          </cell>
          <cell r="J2127">
            <v>45394</v>
          </cell>
          <cell r="K2127">
            <v>45406</v>
          </cell>
        </row>
        <row r="2128">
          <cell r="F2128">
            <v>13717</v>
          </cell>
          <cell r="G2128">
            <v>578907</v>
          </cell>
          <cell r="H2128">
            <v>45367</v>
          </cell>
          <cell r="I2128">
            <v>45378</v>
          </cell>
          <cell r="J2128">
            <v>45402</v>
          </cell>
          <cell r="K2128">
            <v>45406</v>
          </cell>
        </row>
        <row r="2129">
          <cell r="F2129">
            <v>12195</v>
          </cell>
          <cell r="G2129">
            <v>2680223</v>
          </cell>
          <cell r="H2129">
            <v>45362</v>
          </cell>
          <cell r="I2129">
            <v>45366</v>
          </cell>
          <cell r="J2129">
            <v>45397</v>
          </cell>
          <cell r="K2129">
            <v>45406</v>
          </cell>
        </row>
        <row r="2130">
          <cell r="F2130">
            <v>12199</v>
          </cell>
          <cell r="G2130">
            <v>5628353</v>
          </cell>
          <cell r="H2130">
            <v>45358</v>
          </cell>
          <cell r="I2130">
            <v>45366</v>
          </cell>
          <cell r="J2130">
            <v>45393</v>
          </cell>
          <cell r="K2130">
            <v>45406</v>
          </cell>
        </row>
        <row r="2131">
          <cell r="F2131">
            <v>12770</v>
          </cell>
          <cell r="G2131">
            <v>959540</v>
          </cell>
          <cell r="H2131">
            <v>45370</v>
          </cell>
          <cell r="I2131">
            <v>45371</v>
          </cell>
          <cell r="J2131">
            <v>45405</v>
          </cell>
          <cell r="K2131">
            <v>45406</v>
          </cell>
        </row>
        <row r="2132">
          <cell r="F2132">
            <v>321</v>
          </cell>
          <cell r="G2132">
            <v>-628911</v>
          </cell>
          <cell r="H2132">
            <v>45391</v>
          </cell>
          <cell r="I2132">
            <v>45393</v>
          </cell>
          <cell r="J2132">
            <v>45391</v>
          </cell>
          <cell r="K2132">
            <v>45406</v>
          </cell>
        </row>
        <row r="2133">
          <cell r="F2133">
            <v>322</v>
          </cell>
          <cell r="G2133">
            <v>-206455</v>
          </cell>
          <cell r="H2133">
            <v>45391</v>
          </cell>
          <cell r="I2133">
            <v>45393</v>
          </cell>
          <cell r="J2133">
            <v>45391</v>
          </cell>
          <cell r="K2133">
            <v>45406</v>
          </cell>
        </row>
        <row r="2134">
          <cell r="F2134">
            <v>11656</v>
          </cell>
          <cell r="G2134">
            <v>2842817</v>
          </cell>
          <cell r="H2134">
            <v>45363</v>
          </cell>
          <cell r="I2134">
            <v>45365</v>
          </cell>
          <cell r="J2134">
            <v>45398</v>
          </cell>
          <cell r="K2134">
            <v>45406</v>
          </cell>
        </row>
        <row r="2135">
          <cell r="F2135">
            <v>143</v>
          </cell>
          <cell r="G2135">
            <v>-282798</v>
          </cell>
          <cell r="H2135">
            <v>45363</v>
          </cell>
          <cell r="I2135">
            <v>45394</v>
          </cell>
          <cell r="J2135">
            <v>45363</v>
          </cell>
          <cell r="K2135">
            <v>45406</v>
          </cell>
        </row>
        <row r="2136">
          <cell r="F2136">
            <v>142</v>
          </cell>
          <cell r="G2136">
            <v>-556659</v>
          </cell>
          <cell r="H2136">
            <v>45363</v>
          </cell>
          <cell r="I2136">
            <v>45394</v>
          </cell>
          <cell r="J2136">
            <v>45363</v>
          </cell>
          <cell r="K2136">
            <v>45406</v>
          </cell>
        </row>
        <row r="2137">
          <cell r="F2137">
            <v>11657</v>
          </cell>
          <cell r="G2137">
            <v>4157933</v>
          </cell>
          <cell r="H2137">
            <v>45363</v>
          </cell>
          <cell r="I2137">
            <v>45365</v>
          </cell>
          <cell r="J2137">
            <v>45398</v>
          </cell>
          <cell r="K2137">
            <v>45406</v>
          </cell>
        </row>
        <row r="2138">
          <cell r="F2138">
            <v>11655</v>
          </cell>
          <cell r="G2138">
            <v>5357367</v>
          </cell>
          <cell r="H2138">
            <v>45363</v>
          </cell>
          <cell r="I2138">
            <v>45365</v>
          </cell>
          <cell r="J2138">
            <v>45398</v>
          </cell>
          <cell r="K2138">
            <v>45406</v>
          </cell>
        </row>
        <row r="2139">
          <cell r="F2139">
            <v>132</v>
          </cell>
          <cell r="G2139">
            <v>-206448</v>
          </cell>
          <cell r="H2139">
            <v>45353</v>
          </cell>
          <cell r="I2139">
            <v>45394</v>
          </cell>
          <cell r="J2139">
            <v>45353</v>
          </cell>
          <cell r="K2139">
            <v>45406</v>
          </cell>
        </row>
        <row r="2140">
          <cell r="F2140">
            <v>77</v>
          </cell>
          <cell r="G2140">
            <v>-119947</v>
          </cell>
          <cell r="H2140">
            <v>45341</v>
          </cell>
          <cell r="I2140">
            <v>45394</v>
          </cell>
          <cell r="J2140">
            <v>45341</v>
          </cell>
          <cell r="K2140">
            <v>45406</v>
          </cell>
        </row>
        <row r="2141">
          <cell r="F2141">
            <v>131</v>
          </cell>
          <cell r="G2141">
            <v>-338553</v>
          </cell>
          <cell r="H2141">
            <v>45353</v>
          </cell>
          <cell r="I2141">
            <v>45394</v>
          </cell>
          <cell r="J2141">
            <v>45353</v>
          </cell>
          <cell r="K2141">
            <v>45406</v>
          </cell>
        </row>
        <row r="2142">
          <cell r="F2142">
            <v>78</v>
          </cell>
          <cell r="G2142">
            <v>-209634</v>
          </cell>
          <cell r="H2142">
            <v>45341</v>
          </cell>
          <cell r="I2142">
            <v>45394</v>
          </cell>
          <cell r="J2142">
            <v>45341</v>
          </cell>
          <cell r="K2142">
            <v>45406</v>
          </cell>
        </row>
        <row r="2143">
          <cell r="F2143">
            <v>12760</v>
          </cell>
          <cell r="G2143">
            <v>2315628</v>
          </cell>
          <cell r="H2143">
            <v>45370</v>
          </cell>
          <cell r="I2143">
            <v>45371</v>
          </cell>
          <cell r="J2143">
            <v>45405</v>
          </cell>
          <cell r="K2143">
            <v>45406</v>
          </cell>
        </row>
        <row r="2144">
          <cell r="F2144">
            <v>11654</v>
          </cell>
          <cell r="G2144">
            <v>2734425</v>
          </cell>
          <cell r="H2144">
            <v>45363</v>
          </cell>
          <cell r="I2144">
            <v>45365</v>
          </cell>
          <cell r="J2144">
            <v>45398</v>
          </cell>
          <cell r="K2144">
            <v>45406</v>
          </cell>
        </row>
        <row r="2145">
          <cell r="F2145">
            <v>11498</v>
          </cell>
          <cell r="G2145">
            <v>5628353</v>
          </cell>
          <cell r="H2145">
            <v>45360</v>
          </cell>
          <cell r="I2145">
            <v>45363</v>
          </cell>
          <cell r="J2145">
            <v>45395</v>
          </cell>
          <cell r="K2145">
            <v>45406</v>
          </cell>
        </row>
        <row r="2146">
          <cell r="F2146">
            <v>17082</v>
          </cell>
          <cell r="G2146">
            <v>2186055</v>
          </cell>
          <cell r="H2146">
            <v>45321</v>
          </cell>
          <cell r="I2146">
            <v>45394</v>
          </cell>
          <cell r="J2146">
            <v>45356</v>
          </cell>
          <cell r="K2146">
            <v>45406</v>
          </cell>
        </row>
        <row r="2147">
          <cell r="F2147">
            <v>12751</v>
          </cell>
          <cell r="G2147">
            <v>3366333</v>
          </cell>
          <cell r="H2147">
            <v>45366</v>
          </cell>
          <cell r="I2147">
            <v>45376</v>
          </cell>
          <cell r="J2147">
            <v>45401</v>
          </cell>
          <cell r="K2147">
            <v>45406</v>
          </cell>
        </row>
        <row r="2148">
          <cell r="F2148">
            <v>12194</v>
          </cell>
          <cell r="G2148">
            <v>4477815</v>
          </cell>
          <cell r="H2148">
            <v>45362</v>
          </cell>
          <cell r="I2148">
            <v>45366</v>
          </cell>
          <cell r="J2148">
            <v>45397</v>
          </cell>
          <cell r="K2148">
            <v>45406</v>
          </cell>
        </row>
        <row r="2149">
          <cell r="F2149">
            <v>14828</v>
          </cell>
          <cell r="G2149">
            <v>3901743</v>
          </cell>
          <cell r="H2149">
            <v>45380</v>
          </cell>
          <cell r="K2149">
            <v>45422</v>
          </cell>
        </row>
        <row r="2150">
          <cell r="F2150">
            <v>14826</v>
          </cell>
          <cell r="G2150">
            <v>3838145</v>
          </cell>
          <cell r="H2150">
            <v>45380</v>
          </cell>
          <cell r="K2150">
            <v>45422</v>
          </cell>
        </row>
        <row r="2151">
          <cell r="F2151">
            <v>13632</v>
          </cell>
          <cell r="G2151">
            <v>1919079</v>
          </cell>
          <cell r="H2151">
            <v>45374</v>
          </cell>
          <cell r="K2151">
            <v>45422</v>
          </cell>
        </row>
        <row r="2152">
          <cell r="F2152">
            <v>13631</v>
          </cell>
          <cell r="G2152">
            <v>6473561</v>
          </cell>
          <cell r="H2152">
            <v>45374</v>
          </cell>
          <cell r="K2152">
            <v>45422</v>
          </cell>
        </row>
        <row r="2153">
          <cell r="F2153">
            <v>307</v>
          </cell>
          <cell r="G2153">
            <v>-206438</v>
          </cell>
          <cell r="H2153">
            <v>45388</v>
          </cell>
          <cell r="K2153">
            <v>45422</v>
          </cell>
        </row>
        <row r="2154">
          <cell r="F2154">
            <v>15913</v>
          </cell>
          <cell r="G2154">
            <v>4699917</v>
          </cell>
          <cell r="H2154">
            <v>45385</v>
          </cell>
          <cell r="K2154">
            <v>45422</v>
          </cell>
        </row>
        <row r="2155">
          <cell r="F2155">
            <v>466</v>
          </cell>
          <cell r="G2155">
            <v>-2725285</v>
          </cell>
          <cell r="H2155">
            <v>45413</v>
          </cell>
          <cell r="K2155">
            <v>45422</v>
          </cell>
        </row>
        <row r="2156">
          <cell r="F2156">
            <v>465</v>
          </cell>
          <cell r="G2156">
            <v>-257175</v>
          </cell>
          <cell r="H2156">
            <v>45413</v>
          </cell>
          <cell r="K2156">
            <v>45422</v>
          </cell>
        </row>
        <row r="2157">
          <cell r="F2157">
            <v>464</v>
          </cell>
          <cell r="G2157">
            <v>-439128</v>
          </cell>
          <cell r="H2157">
            <v>45413</v>
          </cell>
          <cell r="K2157">
            <v>45422</v>
          </cell>
        </row>
        <row r="2158">
          <cell r="F2158">
            <v>14695</v>
          </cell>
          <cell r="G2158">
            <v>1586115</v>
          </cell>
          <cell r="H2158">
            <v>45379</v>
          </cell>
          <cell r="K2158">
            <v>45422</v>
          </cell>
        </row>
        <row r="2159">
          <cell r="F2159">
            <v>13780</v>
          </cell>
          <cell r="G2159">
            <v>541971</v>
          </cell>
          <cell r="H2159">
            <v>45377</v>
          </cell>
          <cell r="K2159">
            <v>45422</v>
          </cell>
        </row>
        <row r="2160">
          <cell r="F2160">
            <v>13633</v>
          </cell>
          <cell r="G2160">
            <v>2571831</v>
          </cell>
          <cell r="H2160">
            <v>45374</v>
          </cell>
          <cell r="K2160">
            <v>45422</v>
          </cell>
        </row>
        <row r="2161">
          <cell r="F2161">
            <v>13783</v>
          </cell>
          <cell r="G2161">
            <v>1083956</v>
          </cell>
          <cell r="H2161">
            <v>45377</v>
          </cell>
          <cell r="K2161">
            <v>45422</v>
          </cell>
        </row>
        <row r="2162">
          <cell r="F2162">
            <v>13782</v>
          </cell>
          <cell r="G2162">
            <v>2571831</v>
          </cell>
          <cell r="H2162">
            <v>45377</v>
          </cell>
          <cell r="K2162">
            <v>45422</v>
          </cell>
        </row>
        <row r="2163">
          <cell r="F2163">
            <v>16136</v>
          </cell>
          <cell r="G2163">
            <v>1919079</v>
          </cell>
          <cell r="H2163">
            <v>45386</v>
          </cell>
          <cell r="K2163">
            <v>45422</v>
          </cell>
        </row>
        <row r="2164">
          <cell r="F2164">
            <v>13711</v>
          </cell>
          <cell r="G2164">
            <v>694683</v>
          </cell>
          <cell r="H2164">
            <v>45373</v>
          </cell>
          <cell r="K2164">
            <v>45422</v>
          </cell>
        </row>
        <row r="2165">
          <cell r="F2165">
            <v>13710</v>
          </cell>
          <cell r="G2165">
            <v>959540</v>
          </cell>
          <cell r="H2165">
            <v>45373</v>
          </cell>
          <cell r="K2165">
            <v>45422</v>
          </cell>
        </row>
        <row r="2166">
          <cell r="F2166">
            <v>13709</v>
          </cell>
          <cell r="G2166">
            <v>1857101</v>
          </cell>
          <cell r="H2166">
            <v>45373</v>
          </cell>
          <cell r="K2166">
            <v>45422</v>
          </cell>
        </row>
        <row r="2167">
          <cell r="F2167">
            <v>14989</v>
          </cell>
          <cell r="G2167">
            <v>1039487</v>
          </cell>
          <cell r="H2167">
            <v>45381</v>
          </cell>
          <cell r="K2167">
            <v>45422</v>
          </cell>
        </row>
        <row r="2168">
          <cell r="F2168">
            <v>14987</v>
          </cell>
          <cell r="G2168">
            <v>4797684</v>
          </cell>
          <cell r="H2168">
            <v>45377</v>
          </cell>
          <cell r="K2168">
            <v>45422</v>
          </cell>
        </row>
        <row r="2169">
          <cell r="F2169">
            <v>14990</v>
          </cell>
          <cell r="G2169">
            <v>6716763</v>
          </cell>
          <cell r="H2169">
            <v>45379</v>
          </cell>
          <cell r="K2169">
            <v>45422</v>
          </cell>
        </row>
        <row r="2170">
          <cell r="F2170">
            <v>14988</v>
          </cell>
          <cell r="G2170">
            <v>4797684</v>
          </cell>
          <cell r="H2170">
            <v>45381</v>
          </cell>
          <cell r="K2170">
            <v>45422</v>
          </cell>
        </row>
        <row r="2171">
          <cell r="F2171">
            <v>13714</v>
          </cell>
          <cell r="G2171">
            <v>4797684</v>
          </cell>
          <cell r="H2171">
            <v>45372</v>
          </cell>
          <cell r="K2171">
            <v>45422</v>
          </cell>
        </row>
        <row r="2172">
          <cell r="F2172">
            <v>13713</v>
          </cell>
          <cell r="G2172">
            <v>396522</v>
          </cell>
          <cell r="H2172">
            <v>45372</v>
          </cell>
          <cell r="K2172">
            <v>45422</v>
          </cell>
        </row>
        <row r="2173">
          <cell r="F2173">
            <v>13712</v>
          </cell>
          <cell r="G2173">
            <v>4797684</v>
          </cell>
          <cell r="H2173">
            <v>45373</v>
          </cell>
          <cell r="K2173">
            <v>45422</v>
          </cell>
        </row>
        <row r="2174">
          <cell r="F2174">
            <v>379</v>
          </cell>
          <cell r="G2174">
            <v>-959539</v>
          </cell>
          <cell r="H2174">
            <v>45408</v>
          </cell>
          <cell r="K2174">
            <v>45422</v>
          </cell>
        </row>
        <row r="2175">
          <cell r="F2175">
            <v>414</v>
          </cell>
          <cell r="G2175">
            <v>-205740</v>
          </cell>
          <cell r="H2175">
            <v>45409</v>
          </cell>
          <cell r="K2175">
            <v>45422</v>
          </cell>
        </row>
        <row r="2176">
          <cell r="F2176">
            <v>413</v>
          </cell>
          <cell r="G2176">
            <v>-1137928</v>
          </cell>
          <cell r="H2176">
            <v>45409</v>
          </cell>
          <cell r="K2176">
            <v>45422</v>
          </cell>
        </row>
        <row r="2177">
          <cell r="F2177">
            <v>13608</v>
          </cell>
          <cell r="G2177">
            <v>959540</v>
          </cell>
          <cell r="H2177">
            <v>45373</v>
          </cell>
          <cell r="K2177">
            <v>45422</v>
          </cell>
        </row>
        <row r="2178">
          <cell r="F2178">
            <v>13607</v>
          </cell>
          <cell r="G2178">
            <v>4591512</v>
          </cell>
          <cell r="H2178">
            <v>45373</v>
          </cell>
          <cell r="K2178">
            <v>45422</v>
          </cell>
        </row>
        <row r="2179">
          <cell r="F2179">
            <v>13718</v>
          </cell>
          <cell r="G2179">
            <v>1965492</v>
          </cell>
          <cell r="H2179">
            <v>45380</v>
          </cell>
          <cell r="K2179">
            <v>45422</v>
          </cell>
        </row>
        <row r="2180">
          <cell r="F2180">
            <v>12772</v>
          </cell>
          <cell r="G2180">
            <v>959540</v>
          </cell>
          <cell r="H2180">
            <v>45373</v>
          </cell>
          <cell r="K2180">
            <v>45422</v>
          </cell>
        </row>
        <row r="2181">
          <cell r="F2181">
            <v>64</v>
          </cell>
          <cell r="G2181">
            <v>-989766</v>
          </cell>
          <cell r="H2181">
            <v>45323</v>
          </cell>
          <cell r="K2181">
            <v>45422</v>
          </cell>
        </row>
        <row r="2182">
          <cell r="F2182">
            <v>63</v>
          </cell>
          <cell r="G2182">
            <v>-336744</v>
          </cell>
          <cell r="H2182">
            <v>45323</v>
          </cell>
          <cell r="K2182">
            <v>45422</v>
          </cell>
        </row>
        <row r="2183">
          <cell r="F2183">
            <v>65</v>
          </cell>
          <cell r="G2183">
            <v>-492064</v>
          </cell>
          <cell r="H2183">
            <v>45323</v>
          </cell>
          <cell r="K2183">
            <v>45422</v>
          </cell>
        </row>
        <row r="2184">
          <cell r="F2184">
            <v>13719</v>
          </cell>
          <cell r="G2184">
            <v>1586115</v>
          </cell>
          <cell r="H2184">
            <v>45379</v>
          </cell>
          <cell r="K2184">
            <v>45422</v>
          </cell>
        </row>
        <row r="2185">
          <cell r="F2185">
            <v>13604</v>
          </cell>
          <cell r="G2185">
            <v>6729764</v>
          </cell>
          <cell r="H2185">
            <v>45373</v>
          </cell>
          <cell r="K2185">
            <v>45422</v>
          </cell>
        </row>
        <row r="2186">
          <cell r="F2186">
            <v>14698</v>
          </cell>
          <cell r="G2186">
            <v>1586115</v>
          </cell>
          <cell r="H2186">
            <v>45382</v>
          </cell>
          <cell r="K2186">
            <v>45422</v>
          </cell>
        </row>
        <row r="2187">
          <cell r="F2187">
            <v>14697</v>
          </cell>
          <cell r="G2187">
            <v>1586115</v>
          </cell>
          <cell r="H2187">
            <v>45383</v>
          </cell>
          <cell r="K2187">
            <v>45422</v>
          </cell>
        </row>
        <row r="2188">
          <cell r="F2188">
            <v>412</v>
          </cell>
          <cell r="G2188">
            <v>-1032264</v>
          </cell>
          <cell r="H2188">
            <v>45409</v>
          </cell>
          <cell r="K2188">
            <v>45422</v>
          </cell>
        </row>
        <row r="2189">
          <cell r="F2189">
            <v>15936</v>
          </cell>
          <cell r="G2189">
            <v>959540</v>
          </cell>
          <cell r="H2189">
            <v>45387</v>
          </cell>
          <cell r="K2189">
            <v>45422</v>
          </cell>
        </row>
        <row r="2190">
          <cell r="F2190">
            <v>15935</v>
          </cell>
          <cell r="G2190">
            <v>2073884</v>
          </cell>
          <cell r="H2190">
            <v>45387</v>
          </cell>
          <cell r="K2190">
            <v>45422</v>
          </cell>
        </row>
        <row r="2191">
          <cell r="F2191">
            <v>14994</v>
          </cell>
          <cell r="G2191">
            <v>2734425</v>
          </cell>
          <cell r="H2191">
            <v>45384</v>
          </cell>
          <cell r="K2191">
            <v>45422</v>
          </cell>
        </row>
        <row r="2192">
          <cell r="F2192">
            <v>14696</v>
          </cell>
          <cell r="G2192">
            <v>959540</v>
          </cell>
          <cell r="H2192">
            <v>45380</v>
          </cell>
          <cell r="K2192">
            <v>45422</v>
          </cell>
        </row>
        <row r="2193">
          <cell r="F2193">
            <v>13603</v>
          </cell>
          <cell r="G2193">
            <v>2571831</v>
          </cell>
          <cell r="H2193">
            <v>45373</v>
          </cell>
          <cell r="K2193">
            <v>45422</v>
          </cell>
        </row>
        <row r="2194">
          <cell r="F2194">
            <v>14986</v>
          </cell>
          <cell r="G2194">
            <v>959540</v>
          </cell>
          <cell r="H2194">
            <v>45377</v>
          </cell>
          <cell r="K2194">
            <v>45422</v>
          </cell>
        </row>
        <row r="2195">
          <cell r="F2195">
            <v>460</v>
          </cell>
          <cell r="G2195">
            <v>-565582</v>
          </cell>
          <cell r="H2195">
            <v>45409</v>
          </cell>
          <cell r="K2195">
            <v>45422</v>
          </cell>
        </row>
        <row r="2196">
          <cell r="F2196">
            <v>15051</v>
          </cell>
          <cell r="G2196">
            <v>959540</v>
          </cell>
          <cell r="H2196">
            <v>45384</v>
          </cell>
          <cell r="K2196">
            <v>45422</v>
          </cell>
        </row>
        <row r="2197">
          <cell r="F2197">
            <v>14825</v>
          </cell>
          <cell r="G2197">
            <v>2443730</v>
          </cell>
          <cell r="H2197">
            <v>45379</v>
          </cell>
          <cell r="K2197">
            <v>45422</v>
          </cell>
        </row>
        <row r="2198">
          <cell r="F2198">
            <v>16137</v>
          </cell>
          <cell r="G2198">
            <v>2571831</v>
          </cell>
          <cell r="H2198">
            <v>45385</v>
          </cell>
          <cell r="K2198">
            <v>45422</v>
          </cell>
        </row>
        <row r="2199">
          <cell r="F2199">
            <v>26360</v>
          </cell>
          <cell r="G2199">
            <v>-43200000</v>
          </cell>
          <cell r="H2199">
            <v>45418</v>
          </cell>
          <cell r="K2199">
            <v>45436</v>
          </cell>
        </row>
        <row r="2200">
          <cell r="F2200">
            <v>24796</v>
          </cell>
          <cell r="G2200">
            <v>-807935</v>
          </cell>
          <cell r="H2200">
            <v>45415</v>
          </cell>
          <cell r="K2200">
            <v>45436</v>
          </cell>
        </row>
        <row r="2201">
          <cell r="F2201">
            <v>24795</v>
          </cell>
          <cell r="G2201">
            <v>-3716499</v>
          </cell>
          <cell r="H2201">
            <v>45415</v>
          </cell>
          <cell r="K2201">
            <v>45436</v>
          </cell>
        </row>
        <row r="2202">
          <cell r="F2202">
            <v>24794</v>
          </cell>
          <cell r="G2202">
            <v>-6463477</v>
          </cell>
          <cell r="H2202">
            <v>45415</v>
          </cell>
          <cell r="K2202">
            <v>45436</v>
          </cell>
        </row>
        <row r="2203">
          <cell r="F2203">
            <v>24793</v>
          </cell>
          <cell r="G2203">
            <v>-3635706</v>
          </cell>
          <cell r="H2203">
            <v>45415</v>
          </cell>
          <cell r="K2203">
            <v>45436</v>
          </cell>
        </row>
        <row r="2204">
          <cell r="F2204">
            <v>24792</v>
          </cell>
          <cell r="G2204">
            <v>-8564106</v>
          </cell>
          <cell r="H2204">
            <v>45415</v>
          </cell>
          <cell r="K2204">
            <v>45436</v>
          </cell>
        </row>
        <row r="2205">
          <cell r="F2205">
            <v>24791</v>
          </cell>
          <cell r="G2205">
            <v>-1615869</v>
          </cell>
          <cell r="H2205">
            <v>45415</v>
          </cell>
          <cell r="K2205">
            <v>45436</v>
          </cell>
        </row>
        <row r="2206">
          <cell r="F2206">
            <v>17287</v>
          </cell>
          <cell r="G2206">
            <v>4185554</v>
          </cell>
          <cell r="H2206">
            <v>45395</v>
          </cell>
          <cell r="K2206">
            <v>45436</v>
          </cell>
        </row>
        <row r="2207">
          <cell r="F2207">
            <v>16093</v>
          </cell>
          <cell r="G2207">
            <v>1586115</v>
          </cell>
          <cell r="H2207">
            <v>45388</v>
          </cell>
          <cell r="K2207">
            <v>45436</v>
          </cell>
        </row>
        <row r="2208">
          <cell r="F2208">
            <v>556</v>
          </cell>
          <cell r="G2208">
            <v>-2928660</v>
          </cell>
          <cell r="H2208">
            <v>45429</v>
          </cell>
          <cell r="K2208">
            <v>45436</v>
          </cell>
        </row>
        <row r="2209">
          <cell r="F2209">
            <v>555</v>
          </cell>
          <cell r="G2209">
            <v>-3953945</v>
          </cell>
          <cell r="H2209">
            <v>45429</v>
          </cell>
          <cell r="K2209">
            <v>45436</v>
          </cell>
        </row>
        <row r="2210">
          <cell r="F2210">
            <v>17081</v>
          </cell>
          <cell r="G2210">
            <v>2966004</v>
          </cell>
          <cell r="H2210">
            <v>45392</v>
          </cell>
          <cell r="K2210">
            <v>45436</v>
          </cell>
        </row>
        <row r="2211">
          <cell r="F2211">
            <v>467</v>
          </cell>
          <cell r="G2211">
            <v>-458796</v>
          </cell>
          <cell r="H2211">
            <v>45413</v>
          </cell>
          <cell r="K2211">
            <v>45436</v>
          </cell>
        </row>
        <row r="2212">
          <cell r="F2212">
            <v>18671</v>
          </cell>
          <cell r="G2212">
            <v>12390786</v>
          </cell>
          <cell r="H2212">
            <v>45399</v>
          </cell>
          <cell r="K2212">
            <v>45436</v>
          </cell>
        </row>
        <row r="2213">
          <cell r="F2213">
            <v>18673</v>
          </cell>
          <cell r="G2213">
            <v>54203</v>
          </cell>
          <cell r="H2213">
            <v>45395</v>
          </cell>
          <cell r="K2213">
            <v>45436</v>
          </cell>
        </row>
        <row r="2214">
          <cell r="F2214">
            <v>18674</v>
          </cell>
          <cell r="G2214">
            <v>642951</v>
          </cell>
          <cell r="H2214">
            <v>45395</v>
          </cell>
          <cell r="K2214">
            <v>45436</v>
          </cell>
        </row>
        <row r="2215">
          <cell r="F2215">
            <v>18675</v>
          </cell>
          <cell r="G2215">
            <v>5757224</v>
          </cell>
          <cell r="H2215">
            <v>45395</v>
          </cell>
          <cell r="K2215">
            <v>45436</v>
          </cell>
        </row>
        <row r="2216">
          <cell r="F2216">
            <v>18676</v>
          </cell>
          <cell r="G2216">
            <v>514364</v>
          </cell>
          <cell r="H2216">
            <v>45399</v>
          </cell>
          <cell r="K2216">
            <v>45436</v>
          </cell>
        </row>
        <row r="2217">
          <cell r="F2217">
            <v>17357</v>
          </cell>
          <cell r="G2217">
            <v>396522</v>
          </cell>
          <cell r="H2217">
            <v>45390</v>
          </cell>
          <cell r="K2217">
            <v>45436</v>
          </cell>
        </row>
        <row r="2218">
          <cell r="F2218">
            <v>18672</v>
          </cell>
          <cell r="G2218">
            <v>5997132</v>
          </cell>
          <cell r="H2218">
            <v>45395</v>
          </cell>
          <cell r="K2218">
            <v>45436</v>
          </cell>
        </row>
        <row r="2219">
          <cell r="F2219">
            <v>17358</v>
          </cell>
          <cell r="G2219">
            <v>1083834</v>
          </cell>
          <cell r="H2219">
            <v>45390</v>
          </cell>
          <cell r="K2219">
            <v>45436</v>
          </cell>
        </row>
        <row r="2220">
          <cell r="F2220">
            <v>478</v>
          </cell>
          <cell r="G2220">
            <v>-479771</v>
          </cell>
          <cell r="H2220">
            <v>45417</v>
          </cell>
          <cell r="K2220">
            <v>45436</v>
          </cell>
        </row>
        <row r="2221">
          <cell r="F2221">
            <v>588</v>
          </cell>
          <cell r="G2221">
            <v>-267464</v>
          </cell>
          <cell r="H2221">
            <v>45430</v>
          </cell>
          <cell r="K2221">
            <v>45436</v>
          </cell>
        </row>
        <row r="2222">
          <cell r="F2222">
            <v>17350</v>
          </cell>
          <cell r="G2222">
            <v>2398856</v>
          </cell>
          <cell r="H2222">
            <v>45398</v>
          </cell>
          <cell r="K2222">
            <v>45436</v>
          </cell>
        </row>
        <row r="2223">
          <cell r="F2223">
            <v>490</v>
          </cell>
          <cell r="G2223">
            <v>-128591</v>
          </cell>
          <cell r="H2223">
            <v>45420</v>
          </cell>
          <cell r="K2223">
            <v>45436</v>
          </cell>
        </row>
        <row r="2224">
          <cell r="F2224">
            <v>16141</v>
          </cell>
          <cell r="G2224">
            <v>2571831</v>
          </cell>
          <cell r="H2224">
            <v>45395</v>
          </cell>
          <cell r="K2224">
            <v>45436</v>
          </cell>
        </row>
        <row r="2225">
          <cell r="F2225">
            <v>15941</v>
          </cell>
          <cell r="G2225">
            <v>959540</v>
          </cell>
          <cell r="H2225">
            <v>45390</v>
          </cell>
          <cell r="K2225">
            <v>45436</v>
          </cell>
        </row>
        <row r="2226">
          <cell r="F2226">
            <v>15940</v>
          </cell>
          <cell r="G2226">
            <v>1586115</v>
          </cell>
          <cell r="H2226">
            <v>45390</v>
          </cell>
          <cell r="K2226">
            <v>45436</v>
          </cell>
        </row>
        <row r="2227">
          <cell r="F2227">
            <v>489</v>
          </cell>
          <cell r="G2227">
            <v>-54198</v>
          </cell>
          <cell r="H2227">
            <v>45420</v>
          </cell>
          <cell r="K2227">
            <v>45436</v>
          </cell>
        </row>
        <row r="2228">
          <cell r="F2228">
            <v>17349</v>
          </cell>
          <cell r="G2228">
            <v>2057468</v>
          </cell>
          <cell r="H2228">
            <v>45399</v>
          </cell>
          <cell r="K2228">
            <v>45436</v>
          </cell>
        </row>
        <row r="2229">
          <cell r="F2229">
            <v>17235</v>
          </cell>
          <cell r="G2229">
            <v>1802898</v>
          </cell>
          <cell r="H2229">
            <v>45395</v>
          </cell>
          <cell r="K2229">
            <v>45436</v>
          </cell>
        </row>
        <row r="2230">
          <cell r="F2230">
            <v>15939</v>
          </cell>
          <cell r="G2230">
            <v>1919079</v>
          </cell>
          <cell r="H2230">
            <v>45388</v>
          </cell>
          <cell r="K2230">
            <v>45436</v>
          </cell>
        </row>
        <row r="2231">
          <cell r="F2231">
            <v>487</v>
          </cell>
          <cell r="G2231">
            <v>-619353</v>
          </cell>
          <cell r="H2231">
            <v>45420</v>
          </cell>
          <cell r="K2231">
            <v>45436</v>
          </cell>
        </row>
        <row r="2232">
          <cell r="F2232">
            <v>486</v>
          </cell>
          <cell r="G2232">
            <v>-1838146</v>
          </cell>
          <cell r="H2232">
            <v>45420</v>
          </cell>
          <cell r="K2232">
            <v>45436</v>
          </cell>
        </row>
        <row r="2233">
          <cell r="F2233">
            <v>488</v>
          </cell>
          <cell r="G2233">
            <v>-175257</v>
          </cell>
          <cell r="H2233">
            <v>45420</v>
          </cell>
          <cell r="K2233">
            <v>45436</v>
          </cell>
        </row>
        <row r="2234">
          <cell r="F2234">
            <v>16246</v>
          </cell>
          <cell r="G2234">
            <v>6473561</v>
          </cell>
          <cell r="H2234">
            <v>45391</v>
          </cell>
          <cell r="K2234">
            <v>45436</v>
          </cell>
        </row>
        <row r="2235">
          <cell r="F2235">
            <v>18500</v>
          </cell>
          <cell r="G2235">
            <v>1470420</v>
          </cell>
          <cell r="H2235">
            <v>45399</v>
          </cell>
          <cell r="K2235">
            <v>45436</v>
          </cell>
        </row>
        <row r="2236">
          <cell r="F2236">
            <v>15938</v>
          </cell>
          <cell r="G2236">
            <v>1586115</v>
          </cell>
          <cell r="H2236">
            <v>45388</v>
          </cell>
          <cell r="K2236">
            <v>45436</v>
          </cell>
        </row>
        <row r="2237">
          <cell r="F2237">
            <v>16138</v>
          </cell>
          <cell r="G2237">
            <v>1586115</v>
          </cell>
          <cell r="H2237">
            <v>45391</v>
          </cell>
          <cell r="K2237">
            <v>45436</v>
          </cell>
        </row>
        <row r="2238">
          <cell r="F2238">
            <v>17236</v>
          </cell>
          <cell r="G2238">
            <v>1199421</v>
          </cell>
          <cell r="H2238">
            <v>45394</v>
          </cell>
          <cell r="K2238">
            <v>45436</v>
          </cell>
        </row>
        <row r="2239">
          <cell r="F2239">
            <v>17237</v>
          </cell>
          <cell r="G2239">
            <v>2057468</v>
          </cell>
          <cell r="H2239">
            <v>45394</v>
          </cell>
          <cell r="K2239">
            <v>45436</v>
          </cell>
        </row>
        <row r="2240">
          <cell r="F2240">
            <v>17348</v>
          </cell>
          <cell r="G2240">
            <v>1199421</v>
          </cell>
          <cell r="H2240">
            <v>45399</v>
          </cell>
          <cell r="K2240">
            <v>45436</v>
          </cell>
        </row>
        <row r="2241">
          <cell r="F2241">
            <v>15937</v>
          </cell>
          <cell r="G2241">
            <v>2571831</v>
          </cell>
          <cell r="H2241">
            <v>45390</v>
          </cell>
          <cell r="K2241">
            <v>45436</v>
          </cell>
        </row>
        <row r="2242">
          <cell r="F2242">
            <v>16142</v>
          </cell>
          <cell r="G2242">
            <v>1911290</v>
          </cell>
          <cell r="H2242">
            <v>45395</v>
          </cell>
          <cell r="K2242">
            <v>45436</v>
          </cell>
        </row>
        <row r="2243">
          <cell r="F2243">
            <v>14993</v>
          </cell>
          <cell r="G2243">
            <v>959540</v>
          </cell>
          <cell r="H2243">
            <v>45390</v>
          </cell>
          <cell r="K2243">
            <v>45436</v>
          </cell>
        </row>
        <row r="2244">
          <cell r="F2244">
            <v>17347</v>
          </cell>
          <cell r="G2244">
            <v>1586115</v>
          </cell>
          <cell r="H2244">
            <v>45399</v>
          </cell>
          <cell r="K2244">
            <v>45436</v>
          </cell>
        </row>
        <row r="2245">
          <cell r="F2245">
            <v>17356</v>
          </cell>
          <cell r="G2245">
            <v>2320218</v>
          </cell>
          <cell r="H2245">
            <v>45391</v>
          </cell>
          <cell r="K2245">
            <v>45436</v>
          </cell>
        </row>
        <row r="2246">
          <cell r="F2246">
            <v>17345</v>
          </cell>
          <cell r="G2246">
            <v>959540</v>
          </cell>
          <cell r="H2246">
            <v>45395</v>
          </cell>
          <cell r="K2246">
            <v>45436</v>
          </cell>
        </row>
        <row r="2247">
          <cell r="F2247">
            <v>551</v>
          </cell>
          <cell r="G2247">
            <v>-119947</v>
          </cell>
          <cell r="H2247">
            <v>45426</v>
          </cell>
          <cell r="K2247">
            <v>45436</v>
          </cell>
        </row>
        <row r="2248">
          <cell r="F2248">
            <v>552</v>
          </cell>
          <cell r="G2248">
            <v>-492439</v>
          </cell>
          <cell r="H2248">
            <v>45426</v>
          </cell>
          <cell r="K2248">
            <v>45436</v>
          </cell>
        </row>
        <row r="2249">
          <cell r="F2249">
            <v>461</v>
          </cell>
          <cell r="G2249">
            <v>-216792</v>
          </cell>
          <cell r="H2249">
            <v>45409</v>
          </cell>
          <cell r="K2249">
            <v>45436</v>
          </cell>
        </row>
        <row r="2250">
          <cell r="F2250">
            <v>553</v>
          </cell>
          <cell r="G2250">
            <v>-463113</v>
          </cell>
          <cell r="H2250">
            <v>45426</v>
          </cell>
          <cell r="K2250">
            <v>45436</v>
          </cell>
        </row>
        <row r="2251">
          <cell r="F2251">
            <v>17346</v>
          </cell>
          <cell r="G2251">
            <v>1122134</v>
          </cell>
          <cell r="H2251">
            <v>45395</v>
          </cell>
          <cell r="K2251">
            <v>45436</v>
          </cell>
        </row>
        <row r="2252">
          <cell r="F2252">
            <v>17080</v>
          </cell>
          <cell r="G2252">
            <v>2571831</v>
          </cell>
          <cell r="H2252">
            <v>45392</v>
          </cell>
          <cell r="K2252">
            <v>45436</v>
          </cell>
        </row>
        <row r="2253">
          <cell r="F2253">
            <v>17288</v>
          </cell>
          <cell r="G2253">
            <v>1754568</v>
          </cell>
          <cell r="H2253">
            <v>45395</v>
          </cell>
          <cell r="K2253">
            <v>45436</v>
          </cell>
        </row>
        <row r="2254">
          <cell r="F2254">
            <v>20030</v>
          </cell>
          <cell r="G2254">
            <v>2057468</v>
          </cell>
          <cell r="H2254">
            <v>45408</v>
          </cell>
          <cell r="K2254">
            <v>45453</v>
          </cell>
        </row>
        <row r="2255">
          <cell r="F2255">
            <v>20029</v>
          </cell>
          <cell r="G2255">
            <v>8428671</v>
          </cell>
          <cell r="H2255">
            <v>45408</v>
          </cell>
          <cell r="K2255">
            <v>45453</v>
          </cell>
        </row>
        <row r="2256">
          <cell r="F2256">
            <v>4765</v>
          </cell>
          <cell r="G2256">
            <v>-1752619</v>
          </cell>
          <cell r="H2256">
            <v>45432</v>
          </cell>
          <cell r="K2256">
            <v>45453</v>
          </cell>
        </row>
        <row r="2257">
          <cell r="F2257">
            <v>18678</v>
          </cell>
          <cell r="G2257">
            <v>2057468</v>
          </cell>
          <cell r="H2257">
            <v>45402</v>
          </cell>
          <cell r="K2257">
            <v>45453</v>
          </cell>
        </row>
        <row r="2258">
          <cell r="F2258">
            <v>18677</v>
          </cell>
          <cell r="G2258">
            <v>3327507</v>
          </cell>
          <cell r="H2258">
            <v>45402</v>
          </cell>
          <cell r="K2258">
            <v>45453</v>
          </cell>
        </row>
        <row r="2259">
          <cell r="F2259">
            <v>20256</v>
          </cell>
          <cell r="G2259">
            <v>4114935</v>
          </cell>
          <cell r="H2259">
            <v>45415</v>
          </cell>
          <cell r="K2259">
            <v>45453</v>
          </cell>
        </row>
        <row r="2260">
          <cell r="F2260">
            <v>20255</v>
          </cell>
          <cell r="G2260">
            <v>1586115</v>
          </cell>
          <cell r="H2260">
            <v>45415</v>
          </cell>
          <cell r="K2260">
            <v>45453</v>
          </cell>
        </row>
        <row r="2261">
          <cell r="F2261">
            <v>20254</v>
          </cell>
          <cell r="G2261">
            <v>2398856</v>
          </cell>
          <cell r="H2261">
            <v>45415</v>
          </cell>
          <cell r="K2261">
            <v>45453</v>
          </cell>
        </row>
        <row r="2262">
          <cell r="F2262">
            <v>20190</v>
          </cell>
          <cell r="G2262">
            <v>2057468</v>
          </cell>
          <cell r="H2262">
            <v>45414</v>
          </cell>
          <cell r="K2262">
            <v>45453</v>
          </cell>
        </row>
        <row r="2263">
          <cell r="F2263">
            <v>20189</v>
          </cell>
          <cell r="G2263">
            <v>3172217</v>
          </cell>
          <cell r="H2263">
            <v>45414</v>
          </cell>
          <cell r="K2263">
            <v>45453</v>
          </cell>
        </row>
        <row r="2264">
          <cell r="F2264">
            <v>19597</v>
          </cell>
          <cell r="G2264">
            <v>18307904</v>
          </cell>
          <cell r="H2264">
            <v>45406</v>
          </cell>
          <cell r="K2264">
            <v>45453</v>
          </cell>
        </row>
        <row r="2265">
          <cell r="F2265">
            <v>12202</v>
          </cell>
          <cell r="G2265">
            <v>5475789</v>
          </cell>
          <cell r="H2265">
            <v>45355</v>
          </cell>
          <cell r="K2265">
            <v>45453</v>
          </cell>
        </row>
        <row r="2266">
          <cell r="F2266">
            <v>20200</v>
          </cell>
          <cell r="G2266">
            <v>4780661</v>
          </cell>
          <cell r="H2266">
            <v>45402</v>
          </cell>
          <cell r="K2266">
            <v>45453</v>
          </cell>
        </row>
        <row r="2267">
          <cell r="F2267">
            <v>20199</v>
          </cell>
          <cell r="G2267">
            <v>2057468</v>
          </cell>
          <cell r="H2267">
            <v>45402</v>
          </cell>
          <cell r="K2267">
            <v>45453</v>
          </cell>
        </row>
        <row r="2268">
          <cell r="F2268">
            <v>22280</v>
          </cell>
          <cell r="G2268">
            <v>11874317</v>
          </cell>
          <cell r="H2268">
            <v>45416</v>
          </cell>
          <cell r="K2268">
            <v>45453</v>
          </cell>
        </row>
        <row r="2269">
          <cell r="F2269">
            <v>20265</v>
          </cell>
          <cell r="G2269">
            <v>11994264</v>
          </cell>
          <cell r="H2269">
            <v>45409</v>
          </cell>
          <cell r="K2269">
            <v>45453</v>
          </cell>
        </row>
        <row r="2270">
          <cell r="F2270">
            <v>20205</v>
          </cell>
          <cell r="G2270">
            <v>793058</v>
          </cell>
          <cell r="H2270">
            <v>45406</v>
          </cell>
          <cell r="K2270">
            <v>45453</v>
          </cell>
        </row>
        <row r="2271">
          <cell r="F2271">
            <v>20204</v>
          </cell>
          <cell r="G2271">
            <v>514364</v>
          </cell>
          <cell r="H2271">
            <v>45406</v>
          </cell>
          <cell r="K2271">
            <v>45453</v>
          </cell>
        </row>
        <row r="2272">
          <cell r="F2272">
            <v>20203</v>
          </cell>
          <cell r="G2272">
            <v>11994264</v>
          </cell>
          <cell r="H2272">
            <v>45406</v>
          </cell>
          <cell r="K2272">
            <v>45453</v>
          </cell>
        </row>
        <row r="2273">
          <cell r="F2273">
            <v>20202</v>
          </cell>
          <cell r="G2273">
            <v>5184392</v>
          </cell>
          <cell r="H2273">
            <v>45406</v>
          </cell>
          <cell r="K2273">
            <v>45453</v>
          </cell>
        </row>
        <row r="2274">
          <cell r="F2274">
            <v>20201</v>
          </cell>
          <cell r="G2274">
            <v>162594</v>
          </cell>
          <cell r="H2274">
            <v>45406</v>
          </cell>
          <cell r="K2274">
            <v>45453</v>
          </cell>
        </row>
        <row r="2275">
          <cell r="F2275">
            <v>17353</v>
          </cell>
          <cell r="G2275">
            <v>9595368</v>
          </cell>
          <cell r="H2275">
            <v>45390</v>
          </cell>
          <cell r="K2275">
            <v>45453</v>
          </cell>
        </row>
        <row r="2276">
          <cell r="F2276">
            <v>19803</v>
          </cell>
          <cell r="G2276">
            <v>2057468</v>
          </cell>
          <cell r="H2276">
            <v>45408</v>
          </cell>
          <cell r="K2276">
            <v>45453</v>
          </cell>
        </row>
        <row r="2277">
          <cell r="F2277">
            <v>19802</v>
          </cell>
          <cell r="G2277">
            <v>3056522</v>
          </cell>
          <cell r="H2277">
            <v>45408</v>
          </cell>
          <cell r="K2277">
            <v>45453</v>
          </cell>
        </row>
        <row r="2278">
          <cell r="F2278">
            <v>588</v>
          </cell>
          <cell r="G2278">
            <v>-57722</v>
          </cell>
          <cell r="H2278">
            <v>45430</v>
          </cell>
          <cell r="K2278">
            <v>45453</v>
          </cell>
        </row>
        <row r="2279">
          <cell r="F2279">
            <v>640</v>
          </cell>
          <cell r="G2279">
            <v>-162593</v>
          </cell>
          <cell r="H2279">
            <v>45439</v>
          </cell>
          <cell r="K2279">
            <v>45453</v>
          </cell>
        </row>
        <row r="2280">
          <cell r="F2280">
            <v>641</v>
          </cell>
          <cell r="G2280">
            <v>-119943</v>
          </cell>
          <cell r="H2280">
            <v>45439</v>
          </cell>
          <cell r="K2280">
            <v>45453</v>
          </cell>
        </row>
        <row r="2281">
          <cell r="F2281">
            <v>20296</v>
          </cell>
          <cell r="G2281">
            <v>2665589</v>
          </cell>
          <cell r="H2281">
            <v>45409</v>
          </cell>
          <cell r="K2281">
            <v>45453</v>
          </cell>
        </row>
        <row r="2282">
          <cell r="F2282">
            <v>18730</v>
          </cell>
          <cell r="G2282">
            <v>4714484</v>
          </cell>
          <cell r="H2282">
            <v>45406</v>
          </cell>
          <cell r="K2282">
            <v>45453</v>
          </cell>
        </row>
        <row r="2283">
          <cell r="F2283">
            <v>18731</v>
          </cell>
          <cell r="G2283">
            <v>1470420</v>
          </cell>
          <cell r="H2283">
            <v>45406</v>
          </cell>
          <cell r="K2283">
            <v>45453</v>
          </cell>
        </row>
        <row r="2284">
          <cell r="F2284">
            <v>20188</v>
          </cell>
          <cell r="G2284">
            <v>3643569</v>
          </cell>
          <cell r="H2284">
            <v>45416</v>
          </cell>
          <cell r="K2284">
            <v>45453</v>
          </cell>
        </row>
        <row r="2285">
          <cell r="F2285">
            <v>20065</v>
          </cell>
          <cell r="G2285">
            <v>1586115</v>
          </cell>
          <cell r="H2285">
            <v>45409</v>
          </cell>
          <cell r="K2285">
            <v>45453</v>
          </cell>
        </row>
        <row r="2286">
          <cell r="F2286">
            <v>729</v>
          </cell>
          <cell r="G2286">
            <v>-1081458</v>
          </cell>
          <cell r="H2286">
            <v>45447</v>
          </cell>
          <cell r="K2286">
            <v>45453</v>
          </cell>
        </row>
        <row r="2287">
          <cell r="F2287">
            <v>20064</v>
          </cell>
          <cell r="G2287">
            <v>2057468</v>
          </cell>
          <cell r="H2287">
            <v>45409</v>
          </cell>
          <cell r="K2287">
            <v>45453</v>
          </cell>
        </row>
        <row r="2288">
          <cell r="F2288">
            <v>20063</v>
          </cell>
          <cell r="G2288">
            <v>793058</v>
          </cell>
          <cell r="H2288">
            <v>45409</v>
          </cell>
          <cell r="K2288">
            <v>45453</v>
          </cell>
        </row>
        <row r="2289">
          <cell r="F2289">
            <v>614</v>
          </cell>
          <cell r="G2289">
            <v>-1836364</v>
          </cell>
          <cell r="H2289">
            <v>45434</v>
          </cell>
          <cell r="K2289">
            <v>45453</v>
          </cell>
        </row>
        <row r="2290">
          <cell r="F2290">
            <v>613</v>
          </cell>
          <cell r="G2290">
            <v>-209641</v>
          </cell>
          <cell r="H2290">
            <v>45434</v>
          </cell>
          <cell r="K2290">
            <v>45453</v>
          </cell>
        </row>
        <row r="2291">
          <cell r="F2291">
            <v>19797</v>
          </cell>
          <cell r="G2291">
            <v>1586115</v>
          </cell>
          <cell r="H2291">
            <v>45409</v>
          </cell>
          <cell r="K2291">
            <v>45453</v>
          </cell>
        </row>
        <row r="2292">
          <cell r="F2292">
            <v>615</v>
          </cell>
          <cell r="G2292">
            <v>-54208</v>
          </cell>
          <cell r="H2292">
            <v>45434</v>
          </cell>
          <cell r="K2292">
            <v>45453</v>
          </cell>
        </row>
        <row r="2293">
          <cell r="F2293">
            <v>617</v>
          </cell>
          <cell r="G2293">
            <v>-2084065</v>
          </cell>
          <cell r="H2293">
            <v>45435</v>
          </cell>
          <cell r="K2293">
            <v>45453</v>
          </cell>
        </row>
        <row r="2294">
          <cell r="F2294">
            <v>18728</v>
          </cell>
          <cell r="G2294">
            <v>1586115</v>
          </cell>
          <cell r="H2294">
            <v>45406</v>
          </cell>
          <cell r="K2294">
            <v>45453</v>
          </cell>
        </row>
        <row r="2295">
          <cell r="F2295">
            <v>20187</v>
          </cell>
          <cell r="G2295">
            <v>2057468</v>
          </cell>
          <cell r="H2295">
            <v>45415</v>
          </cell>
          <cell r="K2295">
            <v>45453</v>
          </cell>
        </row>
        <row r="2296">
          <cell r="F2296">
            <v>20186</v>
          </cell>
          <cell r="G2296">
            <v>2057468</v>
          </cell>
          <cell r="H2296">
            <v>45418</v>
          </cell>
          <cell r="K2296">
            <v>45453</v>
          </cell>
        </row>
        <row r="2297">
          <cell r="F2297">
            <v>20185</v>
          </cell>
          <cell r="G2297">
            <v>1586115</v>
          </cell>
          <cell r="H2297">
            <v>45418</v>
          </cell>
          <cell r="K2297">
            <v>45453</v>
          </cell>
        </row>
        <row r="2298">
          <cell r="F2298">
            <v>18727</v>
          </cell>
          <cell r="G2298">
            <v>2057468</v>
          </cell>
          <cell r="H2298">
            <v>45406</v>
          </cell>
          <cell r="K2298">
            <v>45453</v>
          </cell>
        </row>
        <row r="2299">
          <cell r="F2299">
            <v>19799</v>
          </cell>
          <cell r="G2299">
            <v>1362015</v>
          </cell>
          <cell r="H2299">
            <v>45408</v>
          </cell>
          <cell r="K2299">
            <v>45453</v>
          </cell>
        </row>
        <row r="2300">
          <cell r="F2300">
            <v>19798</v>
          </cell>
          <cell r="G2300">
            <v>2057468</v>
          </cell>
          <cell r="H2300">
            <v>45408</v>
          </cell>
          <cell r="K2300">
            <v>45453</v>
          </cell>
        </row>
        <row r="2301">
          <cell r="F2301">
            <v>616</v>
          </cell>
          <cell r="G2301">
            <v>-1199426</v>
          </cell>
          <cell r="H2301">
            <v>45435</v>
          </cell>
          <cell r="K2301">
            <v>45453</v>
          </cell>
        </row>
        <row r="2302">
          <cell r="F2302">
            <v>20266</v>
          </cell>
          <cell r="G2302">
            <v>1586115</v>
          </cell>
          <cell r="H2302">
            <v>45408</v>
          </cell>
          <cell r="K2302">
            <v>45453</v>
          </cell>
        </row>
        <row r="2303">
          <cell r="F2303">
            <v>17354</v>
          </cell>
          <cell r="G2303">
            <v>959540</v>
          </cell>
          <cell r="H2303">
            <v>45394</v>
          </cell>
          <cell r="K2303">
            <v>45453</v>
          </cell>
        </row>
        <row r="2304">
          <cell r="F2304">
            <v>22219</v>
          </cell>
          <cell r="G2304">
            <v>3209328</v>
          </cell>
          <cell r="H2304">
            <v>45414</v>
          </cell>
          <cell r="K2304">
            <v>45453</v>
          </cell>
        </row>
        <row r="2305">
          <cell r="F2305">
            <v>19800</v>
          </cell>
          <cell r="G2305">
            <v>2057468</v>
          </cell>
          <cell r="H2305">
            <v>45409</v>
          </cell>
          <cell r="K2305">
            <v>45453</v>
          </cell>
        </row>
        <row r="2306">
          <cell r="F2306">
            <v>20184</v>
          </cell>
          <cell r="G2306">
            <v>2586614</v>
          </cell>
          <cell r="H2306">
            <v>45416</v>
          </cell>
          <cell r="K2306">
            <v>45453</v>
          </cell>
        </row>
        <row r="2307">
          <cell r="F2307">
            <v>19801</v>
          </cell>
          <cell r="G2307">
            <v>1199421</v>
          </cell>
          <cell r="H2307">
            <v>45409</v>
          </cell>
          <cell r="K2307">
            <v>45453</v>
          </cell>
        </row>
        <row r="2308">
          <cell r="F2308">
            <v>589</v>
          </cell>
          <cell r="G2308">
            <v>-108395</v>
          </cell>
          <cell r="H2308">
            <v>45432</v>
          </cell>
          <cell r="K2308">
            <v>45453</v>
          </cell>
        </row>
        <row r="2309">
          <cell r="F2309">
            <v>18726</v>
          </cell>
          <cell r="G2309">
            <v>3110724</v>
          </cell>
          <cell r="H2309">
            <v>45405</v>
          </cell>
          <cell r="K2309">
            <v>45453</v>
          </cell>
        </row>
        <row r="2310">
          <cell r="F2310">
            <v>598</v>
          </cell>
          <cell r="G2310">
            <v>-115777</v>
          </cell>
          <cell r="H2310">
            <v>45433</v>
          </cell>
          <cell r="K2310">
            <v>45453</v>
          </cell>
        </row>
        <row r="2311">
          <cell r="F2311">
            <v>600</v>
          </cell>
          <cell r="G2311">
            <v>-115777</v>
          </cell>
          <cell r="H2311">
            <v>45433</v>
          </cell>
          <cell r="K2311">
            <v>45453</v>
          </cell>
        </row>
        <row r="2312">
          <cell r="F2312">
            <v>599</v>
          </cell>
          <cell r="G2312">
            <v>-1545534</v>
          </cell>
          <cell r="H2312">
            <v>45433</v>
          </cell>
          <cell r="K2312">
            <v>45453</v>
          </cell>
        </row>
        <row r="2313">
          <cell r="F2313">
            <v>597</v>
          </cell>
          <cell r="G2313">
            <v>-979951</v>
          </cell>
          <cell r="H2313">
            <v>45433</v>
          </cell>
          <cell r="K2313">
            <v>45453</v>
          </cell>
        </row>
        <row r="2314">
          <cell r="F2314">
            <v>20027</v>
          </cell>
          <cell r="G2314">
            <v>1586115</v>
          </cell>
          <cell r="H2314">
            <v>45406</v>
          </cell>
          <cell r="K2314">
            <v>45453</v>
          </cell>
        </row>
        <row r="2315">
          <cell r="F2315">
            <v>20191</v>
          </cell>
          <cell r="G2315">
            <v>1470420</v>
          </cell>
          <cell r="H2315">
            <v>45414</v>
          </cell>
          <cell r="K2315">
            <v>45453</v>
          </cell>
        </row>
        <row r="2316">
          <cell r="F2316">
            <v>17355</v>
          </cell>
          <cell r="G2316">
            <v>1586115</v>
          </cell>
          <cell r="H2316">
            <v>45393</v>
          </cell>
          <cell r="K2316">
            <v>45453</v>
          </cell>
        </row>
        <row r="2317">
          <cell r="F2317">
            <v>30209</v>
          </cell>
          <cell r="G2317">
            <v>-1090822</v>
          </cell>
          <cell r="H2317">
            <v>45447</v>
          </cell>
          <cell r="I2317">
            <v>45447</v>
          </cell>
          <cell r="J2317">
            <v>45447</v>
          </cell>
          <cell r="K2317">
            <v>45467</v>
          </cell>
        </row>
        <row r="2318">
          <cell r="F2318">
            <v>30208</v>
          </cell>
          <cell r="G2318">
            <v>-5017782</v>
          </cell>
          <cell r="H2318">
            <v>45447</v>
          </cell>
          <cell r="I2318">
            <v>45447</v>
          </cell>
          <cell r="J2318">
            <v>45447</v>
          </cell>
          <cell r="K2318">
            <v>45467</v>
          </cell>
        </row>
        <row r="2319">
          <cell r="F2319">
            <v>30207</v>
          </cell>
          <cell r="G2319">
            <v>-8726577</v>
          </cell>
          <cell r="H2319">
            <v>45447</v>
          </cell>
          <cell r="I2319">
            <v>45447</v>
          </cell>
          <cell r="J2319">
            <v>45447</v>
          </cell>
          <cell r="K2319">
            <v>45467</v>
          </cell>
        </row>
        <row r="2320">
          <cell r="F2320">
            <v>30206</v>
          </cell>
          <cell r="G2320">
            <v>-4908699</v>
          </cell>
          <cell r="H2320">
            <v>45447</v>
          </cell>
          <cell r="I2320">
            <v>45447</v>
          </cell>
          <cell r="J2320">
            <v>45447</v>
          </cell>
          <cell r="K2320">
            <v>45467</v>
          </cell>
        </row>
        <row r="2321">
          <cell r="F2321">
            <v>30205</v>
          </cell>
          <cell r="G2321">
            <v>-11562714</v>
          </cell>
          <cell r="H2321">
            <v>45447</v>
          </cell>
          <cell r="I2321">
            <v>45447</v>
          </cell>
          <cell r="J2321">
            <v>45447</v>
          </cell>
          <cell r="K2321">
            <v>45467</v>
          </cell>
        </row>
        <row r="2322">
          <cell r="F2322">
            <v>30204</v>
          </cell>
          <cell r="G2322">
            <v>-2181644</v>
          </cell>
          <cell r="H2322">
            <v>45447</v>
          </cell>
          <cell r="I2322">
            <v>45447</v>
          </cell>
          <cell r="J2322">
            <v>45447</v>
          </cell>
          <cell r="K2322">
            <v>45467</v>
          </cell>
        </row>
        <row r="2323">
          <cell r="F2323">
            <v>22218</v>
          </cell>
          <cell r="G2323">
            <v>2057468</v>
          </cell>
          <cell r="H2323">
            <v>45423</v>
          </cell>
          <cell r="I2323">
            <v>45425</v>
          </cell>
          <cell r="J2323">
            <v>45458</v>
          </cell>
          <cell r="K2323">
            <v>45467</v>
          </cell>
        </row>
        <row r="2324">
          <cell r="F2324">
            <v>22217</v>
          </cell>
          <cell r="G2324">
            <v>5068913</v>
          </cell>
          <cell r="H2324">
            <v>45423</v>
          </cell>
          <cell r="I2324">
            <v>45425</v>
          </cell>
          <cell r="J2324">
            <v>45458</v>
          </cell>
          <cell r="K2324">
            <v>45467</v>
          </cell>
        </row>
        <row r="2325">
          <cell r="F2325">
            <v>5813</v>
          </cell>
          <cell r="G2325">
            <v>-2214462</v>
          </cell>
          <cell r="H2325">
            <v>45461</v>
          </cell>
          <cell r="I2325">
            <v>45461</v>
          </cell>
          <cell r="J2325">
            <v>45461</v>
          </cell>
          <cell r="K2325">
            <v>45467</v>
          </cell>
        </row>
        <row r="2326">
          <cell r="F2326" t="str">
            <v>y</v>
          </cell>
          <cell r="G2326">
            <v>-2142261</v>
          </cell>
          <cell r="H2326">
            <v>45454</v>
          </cell>
          <cell r="I2326">
            <v>45454</v>
          </cell>
          <cell r="J2326">
            <v>45454</v>
          </cell>
          <cell r="K2326">
            <v>45467</v>
          </cell>
        </row>
        <row r="2327">
          <cell r="F2327" t="str">
            <v>x</v>
          </cell>
          <cell r="G2327">
            <v>-2207941</v>
          </cell>
          <cell r="H2327">
            <v>45453</v>
          </cell>
          <cell r="I2327">
            <v>45453</v>
          </cell>
          <cell r="J2327">
            <v>45453</v>
          </cell>
          <cell r="K2327">
            <v>45467</v>
          </cell>
        </row>
        <row r="2328">
          <cell r="F2328">
            <v>23649</v>
          </cell>
          <cell r="G2328">
            <v>2057468</v>
          </cell>
          <cell r="H2328">
            <v>45429</v>
          </cell>
          <cell r="I2328">
            <v>45430</v>
          </cell>
          <cell r="J2328">
            <v>45464</v>
          </cell>
          <cell r="K2328">
            <v>45467</v>
          </cell>
        </row>
        <row r="2329">
          <cell r="F2329">
            <v>23648</v>
          </cell>
          <cell r="G2329">
            <v>7384541</v>
          </cell>
          <cell r="H2329">
            <v>45429</v>
          </cell>
          <cell r="I2329">
            <v>45430</v>
          </cell>
          <cell r="J2329">
            <v>45464</v>
          </cell>
          <cell r="K2329">
            <v>45467</v>
          </cell>
        </row>
        <row r="2330">
          <cell r="F2330">
            <v>21679</v>
          </cell>
          <cell r="G2330">
            <v>2940827</v>
          </cell>
          <cell r="H2330">
            <v>45420</v>
          </cell>
          <cell r="I2330">
            <v>45435</v>
          </cell>
          <cell r="J2330">
            <v>45455</v>
          </cell>
          <cell r="K2330">
            <v>45467</v>
          </cell>
        </row>
        <row r="2331">
          <cell r="F2331">
            <v>22392</v>
          </cell>
          <cell r="G2331">
            <v>4185554</v>
          </cell>
          <cell r="H2331">
            <v>45426</v>
          </cell>
          <cell r="I2331">
            <v>45428</v>
          </cell>
          <cell r="J2331">
            <v>45461</v>
          </cell>
          <cell r="K2331">
            <v>45467</v>
          </cell>
        </row>
        <row r="2332">
          <cell r="F2332">
            <v>23227</v>
          </cell>
          <cell r="G2332">
            <v>2057468</v>
          </cell>
          <cell r="H2332">
            <v>45427</v>
          </cell>
          <cell r="I2332">
            <v>45456</v>
          </cell>
          <cell r="J2332">
            <v>45462</v>
          </cell>
          <cell r="K2332">
            <v>45467</v>
          </cell>
        </row>
        <row r="2333">
          <cell r="F2333">
            <v>23226</v>
          </cell>
          <cell r="G2333">
            <v>1586115</v>
          </cell>
          <cell r="H2333">
            <v>45427</v>
          </cell>
          <cell r="I2333">
            <v>45456</v>
          </cell>
          <cell r="J2333">
            <v>45462</v>
          </cell>
          <cell r="K2333">
            <v>45467</v>
          </cell>
        </row>
        <row r="2334">
          <cell r="F2334">
            <v>23647</v>
          </cell>
          <cell r="G2334">
            <v>1586115</v>
          </cell>
          <cell r="H2334">
            <v>45429</v>
          </cell>
          <cell r="I2334">
            <v>45430</v>
          </cell>
          <cell r="J2334">
            <v>45464</v>
          </cell>
          <cell r="K2334">
            <v>45467</v>
          </cell>
        </row>
        <row r="2335">
          <cell r="F2335">
            <v>23717</v>
          </cell>
          <cell r="G2335">
            <v>3113802</v>
          </cell>
          <cell r="H2335">
            <v>45428</v>
          </cell>
          <cell r="I2335">
            <v>45433</v>
          </cell>
          <cell r="J2335">
            <v>45463</v>
          </cell>
          <cell r="K2335">
            <v>45467</v>
          </cell>
        </row>
        <row r="2336">
          <cell r="F2336">
            <v>22220</v>
          </cell>
          <cell r="G2336">
            <v>541971</v>
          </cell>
          <cell r="H2336">
            <v>45420</v>
          </cell>
          <cell r="I2336">
            <v>45425</v>
          </cell>
          <cell r="J2336">
            <v>45455</v>
          </cell>
          <cell r="K2336">
            <v>45467</v>
          </cell>
        </row>
        <row r="2337">
          <cell r="F2337">
            <v>23721</v>
          </cell>
          <cell r="G2337">
            <v>514364</v>
          </cell>
          <cell r="H2337">
            <v>45428</v>
          </cell>
          <cell r="I2337">
            <v>45433</v>
          </cell>
          <cell r="J2337">
            <v>45463</v>
          </cell>
          <cell r="K2337">
            <v>45467</v>
          </cell>
        </row>
        <row r="2338">
          <cell r="F2338">
            <v>23720</v>
          </cell>
          <cell r="G2338">
            <v>5997132</v>
          </cell>
          <cell r="H2338">
            <v>45423</v>
          </cell>
          <cell r="I2338">
            <v>45433</v>
          </cell>
          <cell r="J2338">
            <v>45458</v>
          </cell>
          <cell r="K2338">
            <v>45467</v>
          </cell>
        </row>
        <row r="2339">
          <cell r="F2339">
            <v>23719</v>
          </cell>
          <cell r="G2339">
            <v>11994264</v>
          </cell>
          <cell r="H2339">
            <v>45428</v>
          </cell>
          <cell r="I2339">
            <v>45433</v>
          </cell>
          <cell r="J2339">
            <v>45463</v>
          </cell>
          <cell r="K2339">
            <v>45467</v>
          </cell>
        </row>
        <row r="2340">
          <cell r="F2340">
            <v>23718</v>
          </cell>
          <cell r="G2340">
            <v>396522</v>
          </cell>
          <cell r="H2340">
            <v>45428</v>
          </cell>
          <cell r="I2340">
            <v>45433</v>
          </cell>
          <cell r="J2340">
            <v>45463</v>
          </cell>
          <cell r="K2340">
            <v>45467</v>
          </cell>
        </row>
        <row r="2341">
          <cell r="F2341">
            <v>21865</v>
          </cell>
          <cell r="G2341">
            <v>2057468</v>
          </cell>
          <cell r="H2341">
            <v>45422</v>
          </cell>
          <cell r="I2341">
            <v>45423</v>
          </cell>
          <cell r="J2341">
            <v>45457</v>
          </cell>
          <cell r="K2341">
            <v>45467</v>
          </cell>
        </row>
        <row r="2342">
          <cell r="F2342">
            <v>764</v>
          </cell>
          <cell r="G2342">
            <v>-1149255</v>
          </cell>
          <cell r="H2342">
            <v>45458</v>
          </cell>
          <cell r="I2342">
            <v>45460</v>
          </cell>
          <cell r="J2342">
            <v>45458</v>
          </cell>
          <cell r="K2342">
            <v>45467</v>
          </cell>
        </row>
        <row r="2343">
          <cell r="F2343">
            <v>23479</v>
          </cell>
          <cell r="G2343">
            <v>1586115</v>
          </cell>
          <cell r="H2343">
            <v>45429</v>
          </cell>
          <cell r="I2343">
            <v>45430</v>
          </cell>
          <cell r="J2343">
            <v>45464</v>
          </cell>
          <cell r="K2343">
            <v>45467</v>
          </cell>
        </row>
        <row r="2344">
          <cell r="F2344">
            <v>725</v>
          </cell>
          <cell r="G2344">
            <v>-1505158</v>
          </cell>
          <cell r="H2344">
            <v>45445</v>
          </cell>
          <cell r="I2344">
            <v>45446</v>
          </cell>
          <cell r="J2344">
            <v>45445</v>
          </cell>
          <cell r="K2344">
            <v>45467</v>
          </cell>
        </row>
        <row r="2345">
          <cell r="F2345">
            <v>724</v>
          </cell>
          <cell r="G2345">
            <v>-102873</v>
          </cell>
          <cell r="H2345">
            <v>45445</v>
          </cell>
          <cell r="I2345">
            <v>45446</v>
          </cell>
          <cell r="J2345">
            <v>45445</v>
          </cell>
          <cell r="K2345">
            <v>45467</v>
          </cell>
        </row>
        <row r="2346">
          <cell r="F2346">
            <v>21866</v>
          </cell>
          <cell r="G2346">
            <v>3515049</v>
          </cell>
          <cell r="H2346">
            <v>45425</v>
          </cell>
          <cell r="I2346">
            <v>45426</v>
          </cell>
          <cell r="J2346">
            <v>45460</v>
          </cell>
          <cell r="K2346">
            <v>45467</v>
          </cell>
        </row>
        <row r="2347">
          <cell r="F2347">
            <v>20403</v>
          </cell>
          <cell r="G2347">
            <v>2057468</v>
          </cell>
          <cell r="H2347">
            <v>45422</v>
          </cell>
          <cell r="I2347">
            <v>45422</v>
          </cell>
          <cell r="J2347">
            <v>45457</v>
          </cell>
          <cell r="K2347">
            <v>45467</v>
          </cell>
        </row>
        <row r="2348">
          <cell r="F2348">
            <v>20402</v>
          </cell>
          <cell r="G2348">
            <v>1586115</v>
          </cell>
          <cell r="H2348">
            <v>45422</v>
          </cell>
          <cell r="I2348">
            <v>45422</v>
          </cell>
          <cell r="J2348">
            <v>45457</v>
          </cell>
          <cell r="K2348">
            <v>45467</v>
          </cell>
        </row>
        <row r="2349">
          <cell r="F2349">
            <v>22312</v>
          </cell>
          <cell r="G2349">
            <v>2669841</v>
          </cell>
          <cell r="H2349">
            <v>45429</v>
          </cell>
          <cell r="I2349">
            <v>45430</v>
          </cell>
          <cell r="J2349">
            <v>45464</v>
          </cell>
          <cell r="K2349">
            <v>45467</v>
          </cell>
        </row>
        <row r="2350">
          <cell r="F2350">
            <v>759</v>
          </cell>
          <cell r="G2350">
            <v>-619785</v>
          </cell>
          <cell r="H2350">
            <v>45456</v>
          </cell>
          <cell r="I2350">
            <v>45457</v>
          </cell>
          <cell r="J2350">
            <v>45456</v>
          </cell>
          <cell r="K2350">
            <v>45467</v>
          </cell>
        </row>
        <row r="2351">
          <cell r="F2351">
            <v>758</v>
          </cell>
          <cell r="G2351">
            <v>-1902420</v>
          </cell>
          <cell r="H2351">
            <v>45456</v>
          </cell>
          <cell r="I2351">
            <v>45457</v>
          </cell>
          <cell r="J2351">
            <v>45456</v>
          </cell>
          <cell r="K2351">
            <v>45467</v>
          </cell>
        </row>
        <row r="2352">
          <cell r="F2352">
            <v>23481</v>
          </cell>
          <cell r="G2352">
            <v>2571831</v>
          </cell>
          <cell r="H2352">
            <v>45430</v>
          </cell>
          <cell r="I2352">
            <v>45430</v>
          </cell>
          <cell r="J2352">
            <v>45465</v>
          </cell>
          <cell r="K2352">
            <v>45467</v>
          </cell>
        </row>
        <row r="2353">
          <cell r="F2353">
            <v>22313</v>
          </cell>
          <cell r="G2353">
            <v>1748709</v>
          </cell>
          <cell r="H2353">
            <v>45427</v>
          </cell>
          <cell r="I2353">
            <v>45428</v>
          </cell>
          <cell r="J2353">
            <v>45462</v>
          </cell>
          <cell r="K2353">
            <v>45467</v>
          </cell>
        </row>
        <row r="2354">
          <cell r="F2354">
            <v>760</v>
          </cell>
          <cell r="G2354">
            <v>-2280528</v>
          </cell>
          <cell r="H2354">
            <v>45456</v>
          </cell>
          <cell r="I2354">
            <v>45457</v>
          </cell>
          <cell r="J2354">
            <v>45456</v>
          </cell>
          <cell r="K2354">
            <v>45467</v>
          </cell>
        </row>
        <row r="2355">
          <cell r="F2355">
            <v>21704</v>
          </cell>
          <cell r="G2355">
            <v>2057468</v>
          </cell>
          <cell r="H2355">
            <v>45420</v>
          </cell>
          <cell r="I2355">
            <v>45435</v>
          </cell>
          <cell r="J2355">
            <v>45455</v>
          </cell>
          <cell r="K2355">
            <v>45467</v>
          </cell>
        </row>
        <row r="2356">
          <cell r="F2356">
            <v>21702</v>
          </cell>
          <cell r="G2356">
            <v>3984957</v>
          </cell>
          <cell r="H2356">
            <v>45420</v>
          </cell>
          <cell r="I2356">
            <v>45435</v>
          </cell>
          <cell r="J2356">
            <v>45455</v>
          </cell>
          <cell r="K2356">
            <v>45467</v>
          </cell>
        </row>
        <row r="2357">
          <cell r="F2357">
            <v>21700</v>
          </cell>
          <cell r="G2357">
            <v>541971</v>
          </cell>
          <cell r="H2357">
            <v>45420</v>
          </cell>
          <cell r="I2357">
            <v>45435</v>
          </cell>
          <cell r="J2357">
            <v>45455</v>
          </cell>
          <cell r="K2357">
            <v>45467</v>
          </cell>
        </row>
        <row r="2358">
          <cell r="F2358">
            <v>23646</v>
          </cell>
          <cell r="G2358">
            <v>541971</v>
          </cell>
          <cell r="H2358">
            <v>45428</v>
          </cell>
          <cell r="I2358">
            <v>45430</v>
          </cell>
          <cell r="J2358">
            <v>45463</v>
          </cell>
          <cell r="K2358">
            <v>45467</v>
          </cell>
        </row>
        <row r="2359">
          <cell r="F2359">
            <v>21867</v>
          </cell>
          <cell r="G2359">
            <v>2057468</v>
          </cell>
          <cell r="H2359">
            <v>45421</v>
          </cell>
          <cell r="I2359">
            <v>45422</v>
          </cell>
          <cell r="J2359">
            <v>45456</v>
          </cell>
          <cell r="K2359">
            <v>45467</v>
          </cell>
        </row>
        <row r="2360">
          <cell r="F2360">
            <v>23483</v>
          </cell>
          <cell r="G2360">
            <v>1199421</v>
          </cell>
          <cell r="H2360">
            <v>45430</v>
          </cell>
          <cell r="I2360">
            <v>45431</v>
          </cell>
          <cell r="J2360">
            <v>45465</v>
          </cell>
          <cell r="K2360">
            <v>45467</v>
          </cell>
        </row>
        <row r="2361">
          <cell r="F2361">
            <v>20404</v>
          </cell>
          <cell r="G2361">
            <v>2057468</v>
          </cell>
          <cell r="H2361">
            <v>45420</v>
          </cell>
          <cell r="I2361">
            <v>45420</v>
          </cell>
          <cell r="J2361">
            <v>45455</v>
          </cell>
          <cell r="K2361">
            <v>45467</v>
          </cell>
        </row>
        <row r="2362">
          <cell r="F2362">
            <v>23485</v>
          </cell>
          <cell r="G2362">
            <v>1586115</v>
          </cell>
          <cell r="H2362">
            <v>45430</v>
          </cell>
          <cell r="I2362">
            <v>45430</v>
          </cell>
          <cell r="J2362">
            <v>45465</v>
          </cell>
          <cell r="K2362">
            <v>45467</v>
          </cell>
        </row>
        <row r="2363">
          <cell r="F2363">
            <v>20405</v>
          </cell>
          <cell r="G2363">
            <v>2057468</v>
          </cell>
          <cell r="H2363">
            <v>45425</v>
          </cell>
          <cell r="I2363">
            <v>45426</v>
          </cell>
          <cell r="J2363">
            <v>45460</v>
          </cell>
          <cell r="K2363">
            <v>45467</v>
          </cell>
        </row>
        <row r="2364">
          <cell r="F2364">
            <v>22314</v>
          </cell>
          <cell r="G2364">
            <v>3056522</v>
          </cell>
          <cell r="H2364">
            <v>45429</v>
          </cell>
          <cell r="I2364">
            <v>45430</v>
          </cell>
          <cell r="J2364">
            <v>45464</v>
          </cell>
          <cell r="K2364">
            <v>45467</v>
          </cell>
        </row>
        <row r="2365">
          <cell r="F2365">
            <v>23486</v>
          </cell>
          <cell r="G2365">
            <v>1586115</v>
          </cell>
          <cell r="H2365">
            <v>45430</v>
          </cell>
          <cell r="I2365">
            <v>45431</v>
          </cell>
          <cell r="J2365">
            <v>45465</v>
          </cell>
          <cell r="K2365">
            <v>45467</v>
          </cell>
        </row>
        <row r="2366">
          <cell r="F2366">
            <v>20406</v>
          </cell>
          <cell r="G2366">
            <v>1199421</v>
          </cell>
          <cell r="H2366">
            <v>45420</v>
          </cell>
          <cell r="I2366">
            <v>45421</v>
          </cell>
          <cell r="J2366">
            <v>45455</v>
          </cell>
          <cell r="K2366">
            <v>45467</v>
          </cell>
        </row>
        <row r="2367">
          <cell r="F2367">
            <v>22315</v>
          </cell>
          <cell r="G2367">
            <v>2398856</v>
          </cell>
          <cell r="H2367">
            <v>45426</v>
          </cell>
          <cell r="I2367">
            <v>45427</v>
          </cell>
          <cell r="J2367">
            <v>45461</v>
          </cell>
          <cell r="K2367">
            <v>45467</v>
          </cell>
        </row>
        <row r="2368">
          <cell r="F2368">
            <v>23228</v>
          </cell>
          <cell r="G2368">
            <v>2785536</v>
          </cell>
          <cell r="H2368">
            <v>45427</v>
          </cell>
          <cell r="I2368">
            <v>45428</v>
          </cell>
          <cell r="J2368">
            <v>45462</v>
          </cell>
          <cell r="K2368">
            <v>45467</v>
          </cell>
        </row>
        <row r="2369">
          <cell r="F2369">
            <v>26517</v>
          </cell>
          <cell r="G2369">
            <v>9259097</v>
          </cell>
          <cell r="H2369">
            <v>45444</v>
          </cell>
          <cell r="K2369">
            <v>45483</v>
          </cell>
        </row>
        <row r="2370">
          <cell r="F2370">
            <v>24931</v>
          </cell>
          <cell r="G2370">
            <v>5241888</v>
          </cell>
          <cell r="H2370">
            <v>45436</v>
          </cell>
          <cell r="K2370">
            <v>45483</v>
          </cell>
        </row>
        <row r="2371">
          <cell r="F2371">
            <v>24629</v>
          </cell>
          <cell r="G2371">
            <v>1199421</v>
          </cell>
          <cell r="H2371">
            <v>45434</v>
          </cell>
          <cell r="K2371">
            <v>45483</v>
          </cell>
        </row>
        <row r="2372">
          <cell r="F2372">
            <v>27340</v>
          </cell>
          <cell r="G2372">
            <v>3984957</v>
          </cell>
          <cell r="H2372">
            <v>45448</v>
          </cell>
          <cell r="K2372">
            <v>45483</v>
          </cell>
        </row>
        <row r="2373">
          <cell r="F2373">
            <v>818</v>
          </cell>
          <cell r="G2373">
            <v>-287870</v>
          </cell>
          <cell r="H2373">
            <v>45466</v>
          </cell>
          <cell r="K2373">
            <v>45483</v>
          </cell>
        </row>
        <row r="2374">
          <cell r="F2374">
            <v>817</v>
          </cell>
          <cell r="G2374">
            <v>-2463439</v>
          </cell>
          <cell r="H2374">
            <v>45466</v>
          </cell>
          <cell r="K2374">
            <v>45483</v>
          </cell>
        </row>
        <row r="2375">
          <cell r="F2375">
            <v>26487</v>
          </cell>
          <cell r="G2375">
            <v>7756209</v>
          </cell>
          <cell r="H2375">
            <v>45441</v>
          </cell>
          <cell r="K2375">
            <v>45483</v>
          </cell>
        </row>
        <row r="2376">
          <cell r="F2376">
            <v>28177</v>
          </cell>
          <cell r="G2376">
            <v>5852439</v>
          </cell>
          <cell r="H2376">
            <v>45448</v>
          </cell>
          <cell r="K2376">
            <v>45483</v>
          </cell>
        </row>
        <row r="2377">
          <cell r="F2377">
            <v>28178</v>
          </cell>
          <cell r="G2377">
            <v>15166481</v>
          </cell>
          <cell r="H2377">
            <v>45444</v>
          </cell>
          <cell r="K2377">
            <v>45483</v>
          </cell>
        </row>
        <row r="2378">
          <cell r="F2378">
            <v>26488</v>
          </cell>
          <cell r="G2378">
            <v>5997132</v>
          </cell>
          <cell r="H2378">
            <v>45442</v>
          </cell>
          <cell r="K2378">
            <v>45483</v>
          </cell>
        </row>
        <row r="2379">
          <cell r="F2379">
            <v>26489</v>
          </cell>
          <cell r="G2379">
            <v>10155065</v>
          </cell>
          <cell r="H2379">
            <v>45442</v>
          </cell>
          <cell r="K2379">
            <v>45483</v>
          </cell>
        </row>
        <row r="2380">
          <cell r="F2380">
            <v>765</v>
          </cell>
          <cell r="G2380">
            <v>-205746</v>
          </cell>
          <cell r="H2380">
            <v>45458</v>
          </cell>
          <cell r="K2380">
            <v>45483</v>
          </cell>
        </row>
        <row r="2381">
          <cell r="F2381">
            <v>26529</v>
          </cell>
          <cell r="G2381">
            <v>2315628</v>
          </cell>
          <cell r="H2381">
            <v>45447</v>
          </cell>
          <cell r="K2381">
            <v>45483</v>
          </cell>
        </row>
        <row r="2382">
          <cell r="F2382">
            <v>820</v>
          </cell>
          <cell r="G2382">
            <v>-95960</v>
          </cell>
          <cell r="H2382">
            <v>45466</v>
          </cell>
          <cell r="K2382">
            <v>45483</v>
          </cell>
        </row>
        <row r="2383">
          <cell r="F2383">
            <v>819</v>
          </cell>
          <cell r="G2383">
            <v>-79299</v>
          </cell>
          <cell r="H2383">
            <v>45466</v>
          </cell>
          <cell r="K2383">
            <v>45483</v>
          </cell>
        </row>
        <row r="2384">
          <cell r="F2384">
            <v>26423</v>
          </cell>
          <cell r="G2384">
            <v>2785536</v>
          </cell>
          <cell r="H2384">
            <v>45443</v>
          </cell>
          <cell r="K2384">
            <v>45483</v>
          </cell>
        </row>
        <row r="2385">
          <cell r="F2385">
            <v>771</v>
          </cell>
          <cell r="G2385">
            <v>-310868</v>
          </cell>
          <cell r="H2385">
            <v>45460</v>
          </cell>
          <cell r="K2385">
            <v>45483</v>
          </cell>
        </row>
        <row r="2386">
          <cell r="F2386">
            <v>23780</v>
          </cell>
          <cell r="G2386">
            <v>5736744</v>
          </cell>
          <cell r="H2386">
            <v>45437</v>
          </cell>
          <cell r="K2386">
            <v>45483</v>
          </cell>
        </row>
        <row r="2387">
          <cell r="F2387">
            <v>26545</v>
          </cell>
          <cell r="G2387">
            <v>3771252</v>
          </cell>
          <cell r="H2387">
            <v>45448</v>
          </cell>
          <cell r="K2387">
            <v>45483</v>
          </cell>
        </row>
        <row r="2388">
          <cell r="F2388">
            <v>914</v>
          </cell>
          <cell r="G2388">
            <v>-2341251</v>
          </cell>
          <cell r="H2388">
            <v>45477</v>
          </cell>
          <cell r="K2388">
            <v>45483</v>
          </cell>
        </row>
        <row r="2389">
          <cell r="F2389">
            <v>26440</v>
          </cell>
          <cell r="G2389">
            <v>5628353</v>
          </cell>
          <cell r="H2389">
            <v>45444</v>
          </cell>
          <cell r="K2389">
            <v>45483</v>
          </cell>
        </row>
        <row r="2390">
          <cell r="F2390">
            <v>26425</v>
          </cell>
          <cell r="G2390">
            <v>3771252</v>
          </cell>
          <cell r="H2390">
            <v>45443</v>
          </cell>
          <cell r="K2390">
            <v>45483</v>
          </cell>
        </row>
        <row r="2391">
          <cell r="F2391">
            <v>26644</v>
          </cell>
          <cell r="G2391">
            <v>1586115</v>
          </cell>
          <cell r="H2391">
            <v>45447</v>
          </cell>
          <cell r="K2391">
            <v>45483</v>
          </cell>
        </row>
        <row r="2392">
          <cell r="F2392">
            <v>910</v>
          </cell>
          <cell r="G2392">
            <v>-853294</v>
          </cell>
          <cell r="H2392">
            <v>45474</v>
          </cell>
          <cell r="K2392">
            <v>45483</v>
          </cell>
        </row>
        <row r="2393">
          <cell r="F2393">
            <v>25097</v>
          </cell>
          <cell r="G2393">
            <v>3113802</v>
          </cell>
          <cell r="H2393">
            <v>45440</v>
          </cell>
          <cell r="K2393">
            <v>45483</v>
          </cell>
        </row>
        <row r="2394">
          <cell r="F2394">
            <v>25098</v>
          </cell>
          <cell r="G2394">
            <v>3901743</v>
          </cell>
          <cell r="H2394">
            <v>45442</v>
          </cell>
          <cell r="K2394">
            <v>45483</v>
          </cell>
        </row>
        <row r="2395">
          <cell r="F2395">
            <v>24746</v>
          </cell>
          <cell r="G2395">
            <v>2571831</v>
          </cell>
          <cell r="H2395">
            <v>45437</v>
          </cell>
          <cell r="K2395">
            <v>45483</v>
          </cell>
        </row>
        <row r="2396">
          <cell r="F2396">
            <v>913</v>
          </cell>
          <cell r="G2396">
            <v>-95958</v>
          </cell>
          <cell r="H2396">
            <v>45476</v>
          </cell>
          <cell r="K2396">
            <v>45483</v>
          </cell>
        </row>
        <row r="2397">
          <cell r="F2397">
            <v>912</v>
          </cell>
          <cell r="G2397">
            <v>-567081</v>
          </cell>
          <cell r="H2397">
            <v>45476</v>
          </cell>
          <cell r="K2397">
            <v>45483</v>
          </cell>
        </row>
        <row r="2398">
          <cell r="F2398">
            <v>26544</v>
          </cell>
          <cell r="G2398">
            <v>1586115</v>
          </cell>
          <cell r="H2398">
            <v>45448</v>
          </cell>
          <cell r="K2398">
            <v>45483</v>
          </cell>
        </row>
        <row r="2399">
          <cell r="F2399">
            <v>24747</v>
          </cell>
          <cell r="G2399">
            <v>1586115</v>
          </cell>
          <cell r="H2399">
            <v>45438</v>
          </cell>
          <cell r="K2399">
            <v>45483</v>
          </cell>
        </row>
        <row r="2400">
          <cell r="F2400">
            <v>26424</v>
          </cell>
          <cell r="G2400">
            <v>1586115</v>
          </cell>
          <cell r="H2400">
            <v>45446</v>
          </cell>
          <cell r="K2400">
            <v>45483</v>
          </cell>
        </row>
        <row r="2401">
          <cell r="F2401">
            <v>25099</v>
          </cell>
          <cell r="G2401">
            <v>4699917</v>
          </cell>
          <cell r="H2401">
            <v>45443</v>
          </cell>
          <cell r="K2401">
            <v>45483</v>
          </cell>
        </row>
        <row r="2402">
          <cell r="F2402">
            <v>24748</v>
          </cell>
          <cell r="G2402">
            <v>2842817</v>
          </cell>
          <cell r="H2402">
            <v>45439</v>
          </cell>
          <cell r="K2402">
            <v>45483</v>
          </cell>
        </row>
        <row r="2403">
          <cell r="F2403">
            <v>25100</v>
          </cell>
          <cell r="G2403">
            <v>3771252</v>
          </cell>
          <cell r="H2403">
            <v>45441</v>
          </cell>
          <cell r="K2403">
            <v>45483</v>
          </cell>
        </row>
        <row r="2404">
          <cell r="F2404">
            <v>26543</v>
          </cell>
          <cell r="G2404">
            <v>5414634</v>
          </cell>
          <cell r="H2404">
            <v>45448</v>
          </cell>
          <cell r="K2404">
            <v>45483</v>
          </cell>
        </row>
        <row r="2405">
          <cell r="F2405">
            <v>24749</v>
          </cell>
          <cell r="G2405">
            <v>4157933</v>
          </cell>
          <cell r="H2405">
            <v>45437</v>
          </cell>
          <cell r="K2405">
            <v>45483</v>
          </cell>
        </row>
        <row r="2406">
          <cell r="F2406">
            <v>28176</v>
          </cell>
          <cell r="G2406">
            <v>6537105</v>
          </cell>
          <cell r="H2406">
            <v>45444</v>
          </cell>
          <cell r="K2406">
            <v>45483</v>
          </cell>
        </row>
        <row r="2407">
          <cell r="F2407">
            <v>26490</v>
          </cell>
          <cell r="G2407">
            <v>2571831</v>
          </cell>
          <cell r="H2407">
            <v>45440</v>
          </cell>
          <cell r="K2407">
            <v>45483</v>
          </cell>
        </row>
        <row r="2408">
          <cell r="F2408">
            <v>26491</v>
          </cell>
          <cell r="G2408">
            <v>541971</v>
          </cell>
          <cell r="H2408">
            <v>45440</v>
          </cell>
          <cell r="K2408">
            <v>45483</v>
          </cell>
        </row>
        <row r="2409">
          <cell r="F2409">
            <v>28179</v>
          </cell>
          <cell r="G2409">
            <v>2398856</v>
          </cell>
          <cell r="H2409">
            <v>45444</v>
          </cell>
          <cell r="K2409">
            <v>45483</v>
          </cell>
        </row>
        <row r="2410">
          <cell r="F2410">
            <v>25039</v>
          </cell>
          <cell r="G2410">
            <v>3364443</v>
          </cell>
          <cell r="H2410">
            <v>45435</v>
          </cell>
          <cell r="K2410">
            <v>45483</v>
          </cell>
        </row>
        <row r="2411">
          <cell r="F2411">
            <v>24750</v>
          </cell>
          <cell r="G2411">
            <v>1199421</v>
          </cell>
          <cell r="H2411">
            <v>45437</v>
          </cell>
          <cell r="K2411">
            <v>45483</v>
          </cell>
        </row>
        <row r="2412">
          <cell r="F2412">
            <v>23781</v>
          </cell>
          <cell r="G2412">
            <v>4320527</v>
          </cell>
          <cell r="H2412">
            <v>45433</v>
          </cell>
          <cell r="K2412">
            <v>45483</v>
          </cell>
        </row>
        <row r="2413">
          <cell r="F2413">
            <v>26486</v>
          </cell>
          <cell r="G2413">
            <v>1199421</v>
          </cell>
          <cell r="H2413">
            <v>45442</v>
          </cell>
          <cell r="K2413">
            <v>45483</v>
          </cell>
        </row>
        <row r="2414">
          <cell r="F2414">
            <v>25040</v>
          </cell>
          <cell r="G2414">
            <v>1586115</v>
          </cell>
          <cell r="H2414">
            <v>45434</v>
          </cell>
          <cell r="K2414">
            <v>45483</v>
          </cell>
        </row>
        <row r="2415">
          <cell r="F2415">
            <v>36725</v>
          </cell>
          <cell r="G2415">
            <v>-1409032</v>
          </cell>
          <cell r="H2415">
            <v>45475</v>
          </cell>
          <cell r="K2415">
            <v>45497</v>
          </cell>
        </row>
        <row r="2416">
          <cell r="F2416">
            <v>36724</v>
          </cell>
          <cell r="G2416">
            <v>-6481547</v>
          </cell>
          <cell r="H2416">
            <v>45475</v>
          </cell>
          <cell r="K2416">
            <v>45497</v>
          </cell>
        </row>
        <row r="2417">
          <cell r="F2417">
            <v>36723</v>
          </cell>
          <cell r="G2417">
            <v>-11272256</v>
          </cell>
          <cell r="H2417">
            <v>45475</v>
          </cell>
          <cell r="K2417">
            <v>45497</v>
          </cell>
        </row>
        <row r="2418">
          <cell r="F2418">
            <v>36722</v>
          </cell>
          <cell r="G2418">
            <v>-6340643</v>
          </cell>
          <cell r="H2418">
            <v>45475</v>
          </cell>
          <cell r="K2418">
            <v>45497</v>
          </cell>
        </row>
        <row r="2419">
          <cell r="F2419">
            <v>27919</v>
          </cell>
          <cell r="G2419">
            <v>5357367</v>
          </cell>
          <cell r="H2419">
            <v>45450</v>
          </cell>
          <cell r="K2419">
            <v>45497</v>
          </cell>
        </row>
        <row r="2420">
          <cell r="F2420">
            <v>36720</v>
          </cell>
          <cell r="G2420">
            <v>-2818063</v>
          </cell>
          <cell r="H2420">
            <v>45475</v>
          </cell>
          <cell r="K2420">
            <v>45497</v>
          </cell>
        </row>
        <row r="2421">
          <cell r="F2421">
            <v>29266</v>
          </cell>
          <cell r="G2421">
            <v>9019215</v>
          </cell>
          <cell r="H2421">
            <v>45457</v>
          </cell>
          <cell r="K2421">
            <v>45497</v>
          </cell>
        </row>
        <row r="2422">
          <cell r="F2422">
            <v>6920</v>
          </cell>
          <cell r="G2422">
            <v>-2579079</v>
          </cell>
          <cell r="H2422">
            <v>45491</v>
          </cell>
          <cell r="K2422">
            <v>45497</v>
          </cell>
        </row>
        <row r="2423">
          <cell r="F2423">
            <v>36721</v>
          </cell>
          <cell r="G2423">
            <v>-14935738</v>
          </cell>
          <cell r="H2423">
            <v>45475</v>
          </cell>
          <cell r="K2423">
            <v>45497</v>
          </cell>
        </row>
        <row r="2424">
          <cell r="F2424">
            <v>29457</v>
          </cell>
          <cell r="G2424">
            <v>4157933</v>
          </cell>
          <cell r="H2424">
            <v>45461</v>
          </cell>
          <cell r="K2424">
            <v>45497</v>
          </cell>
        </row>
        <row r="2425">
          <cell r="F2425">
            <v>29458</v>
          </cell>
          <cell r="G2425">
            <v>1919079</v>
          </cell>
          <cell r="H2425">
            <v>45461</v>
          </cell>
          <cell r="K2425">
            <v>45497</v>
          </cell>
        </row>
        <row r="2426">
          <cell r="F2426">
            <v>30292</v>
          </cell>
          <cell r="G2426">
            <v>2571831</v>
          </cell>
          <cell r="H2426">
            <v>45462</v>
          </cell>
          <cell r="K2426">
            <v>45497</v>
          </cell>
        </row>
        <row r="2427">
          <cell r="F2427">
            <v>30294</v>
          </cell>
          <cell r="G2427">
            <v>10541732</v>
          </cell>
          <cell r="H2427">
            <v>45462</v>
          </cell>
          <cell r="K2427">
            <v>45497</v>
          </cell>
        </row>
        <row r="2428">
          <cell r="F2428">
            <v>27625</v>
          </cell>
          <cell r="G2428">
            <v>1586115</v>
          </cell>
          <cell r="H2428">
            <v>45449</v>
          </cell>
          <cell r="K2428">
            <v>45497</v>
          </cell>
        </row>
        <row r="2429">
          <cell r="F2429">
            <v>29289</v>
          </cell>
          <cell r="G2429">
            <v>1919079</v>
          </cell>
          <cell r="H2429">
            <v>45458</v>
          </cell>
          <cell r="K2429">
            <v>45497</v>
          </cell>
        </row>
        <row r="2430">
          <cell r="F2430">
            <v>28173</v>
          </cell>
          <cell r="G2430">
            <v>3172217</v>
          </cell>
          <cell r="H2430">
            <v>45451</v>
          </cell>
          <cell r="K2430">
            <v>45497</v>
          </cell>
        </row>
        <row r="2431">
          <cell r="F2431">
            <v>30909</v>
          </cell>
          <cell r="G2431">
            <v>5347809</v>
          </cell>
          <cell r="H2431">
            <v>45457</v>
          </cell>
          <cell r="K2431">
            <v>45497</v>
          </cell>
        </row>
        <row r="2432">
          <cell r="F2432">
            <v>30908</v>
          </cell>
          <cell r="G2432">
            <v>4889822</v>
          </cell>
          <cell r="H2432">
            <v>45457</v>
          </cell>
          <cell r="K2432">
            <v>45497</v>
          </cell>
        </row>
        <row r="2433">
          <cell r="F2433">
            <v>29448</v>
          </cell>
          <cell r="G2433">
            <v>578907</v>
          </cell>
          <cell r="H2433">
            <v>45455</v>
          </cell>
          <cell r="K2433">
            <v>45497</v>
          </cell>
        </row>
        <row r="2434">
          <cell r="F2434">
            <v>30905</v>
          </cell>
          <cell r="G2434">
            <v>9499410</v>
          </cell>
          <cell r="H2434">
            <v>45461</v>
          </cell>
          <cell r="K2434">
            <v>45497</v>
          </cell>
        </row>
        <row r="2435">
          <cell r="F2435">
            <v>29391</v>
          </cell>
          <cell r="G2435">
            <v>3761708</v>
          </cell>
          <cell r="H2435">
            <v>45461</v>
          </cell>
          <cell r="K2435">
            <v>45497</v>
          </cell>
        </row>
        <row r="2436">
          <cell r="F2436">
            <v>27620</v>
          </cell>
          <cell r="G2436">
            <v>1199421</v>
          </cell>
          <cell r="H2436">
            <v>45453</v>
          </cell>
          <cell r="K2436">
            <v>45497</v>
          </cell>
        </row>
        <row r="2437">
          <cell r="F2437">
            <v>26530</v>
          </cell>
          <cell r="G2437">
            <v>2128086</v>
          </cell>
          <cell r="H2437">
            <v>45450</v>
          </cell>
          <cell r="K2437">
            <v>45497</v>
          </cell>
        </row>
        <row r="2438">
          <cell r="F2438">
            <v>29239</v>
          </cell>
          <cell r="G2438">
            <v>4970673</v>
          </cell>
          <cell r="H2438">
            <v>45458</v>
          </cell>
          <cell r="K2438">
            <v>45497</v>
          </cell>
        </row>
        <row r="2439">
          <cell r="F2439">
            <v>27621</v>
          </cell>
          <cell r="G2439">
            <v>1586115</v>
          </cell>
          <cell r="H2439">
            <v>45451</v>
          </cell>
          <cell r="K2439">
            <v>45497</v>
          </cell>
        </row>
        <row r="2440">
          <cell r="F2440">
            <v>915</v>
          </cell>
          <cell r="G2440">
            <v>-46065</v>
          </cell>
          <cell r="H2440">
            <v>45477</v>
          </cell>
          <cell r="K2440">
            <v>45497</v>
          </cell>
        </row>
        <row r="2441">
          <cell r="F2441">
            <v>29523</v>
          </cell>
          <cell r="G2441">
            <v>1954652</v>
          </cell>
          <cell r="H2441">
            <v>45461</v>
          </cell>
          <cell r="K2441">
            <v>45497</v>
          </cell>
        </row>
        <row r="2442">
          <cell r="F2442">
            <v>30293</v>
          </cell>
          <cell r="G2442">
            <v>2571831</v>
          </cell>
          <cell r="H2442">
            <v>45461</v>
          </cell>
          <cell r="K2442">
            <v>45497</v>
          </cell>
        </row>
        <row r="2443">
          <cell r="F2443">
            <v>911</v>
          </cell>
          <cell r="G2443">
            <v>-599718</v>
          </cell>
          <cell r="H2443">
            <v>45474</v>
          </cell>
          <cell r="K2443">
            <v>45497</v>
          </cell>
        </row>
        <row r="2444">
          <cell r="F2444">
            <v>29365</v>
          </cell>
          <cell r="G2444">
            <v>959540</v>
          </cell>
          <cell r="H2444">
            <v>45461</v>
          </cell>
          <cell r="K2444">
            <v>45497</v>
          </cell>
        </row>
        <row r="2445">
          <cell r="F2445">
            <v>29364</v>
          </cell>
          <cell r="G2445">
            <v>959540</v>
          </cell>
          <cell r="H2445">
            <v>45461</v>
          </cell>
          <cell r="K2445">
            <v>45497</v>
          </cell>
        </row>
        <row r="2446">
          <cell r="F2446">
            <v>27622</v>
          </cell>
          <cell r="G2446">
            <v>1199421</v>
          </cell>
          <cell r="H2446">
            <v>45451</v>
          </cell>
          <cell r="K2446">
            <v>45497</v>
          </cell>
        </row>
        <row r="2447">
          <cell r="F2447">
            <v>774</v>
          </cell>
          <cell r="G2447">
            <v>-158611</v>
          </cell>
          <cell r="H2447">
            <v>45462</v>
          </cell>
          <cell r="K2447">
            <v>45497</v>
          </cell>
        </row>
        <row r="2448">
          <cell r="F2448">
            <v>29363</v>
          </cell>
          <cell r="G2448">
            <v>2571831</v>
          </cell>
          <cell r="H2448">
            <v>45462</v>
          </cell>
          <cell r="K2448">
            <v>45497</v>
          </cell>
        </row>
        <row r="2449">
          <cell r="F2449">
            <v>29362</v>
          </cell>
          <cell r="G2449">
            <v>959540</v>
          </cell>
          <cell r="H2449">
            <v>45462</v>
          </cell>
          <cell r="K2449">
            <v>45497</v>
          </cell>
        </row>
        <row r="2450">
          <cell r="F2450">
            <v>29238</v>
          </cell>
          <cell r="G2450">
            <v>3771252</v>
          </cell>
          <cell r="H2450">
            <v>45461</v>
          </cell>
          <cell r="K2450">
            <v>45497</v>
          </cell>
        </row>
        <row r="2451">
          <cell r="F2451">
            <v>26533</v>
          </cell>
          <cell r="G2451">
            <v>1199421</v>
          </cell>
          <cell r="H2451">
            <v>45450</v>
          </cell>
          <cell r="K2451">
            <v>45497</v>
          </cell>
        </row>
        <row r="2452">
          <cell r="F2452">
            <v>27623</v>
          </cell>
          <cell r="G2452">
            <v>4428918</v>
          </cell>
          <cell r="H2452">
            <v>45450</v>
          </cell>
          <cell r="K2452">
            <v>45497</v>
          </cell>
        </row>
        <row r="2453">
          <cell r="F2453">
            <v>29361</v>
          </cell>
          <cell r="G2453">
            <v>1586115</v>
          </cell>
          <cell r="H2453">
            <v>45462</v>
          </cell>
          <cell r="K2453">
            <v>45497</v>
          </cell>
        </row>
        <row r="2454">
          <cell r="F2454">
            <v>1052</v>
          </cell>
          <cell r="G2454">
            <v>-1543090</v>
          </cell>
          <cell r="H2454">
            <v>45493</v>
          </cell>
          <cell r="K2454">
            <v>45497</v>
          </cell>
        </row>
        <row r="2455">
          <cell r="F2455">
            <v>1053</v>
          </cell>
          <cell r="G2455">
            <v>-873909</v>
          </cell>
          <cell r="H2455">
            <v>45493</v>
          </cell>
          <cell r="K2455">
            <v>45497</v>
          </cell>
        </row>
        <row r="2456">
          <cell r="F2456">
            <v>30906</v>
          </cell>
          <cell r="G2456">
            <v>3172217</v>
          </cell>
          <cell r="H2456">
            <v>45458</v>
          </cell>
          <cell r="K2456">
            <v>45497</v>
          </cell>
        </row>
        <row r="2457">
          <cell r="F2457">
            <v>28175</v>
          </cell>
          <cell r="G2457">
            <v>1586115</v>
          </cell>
          <cell r="H2457">
            <v>45449</v>
          </cell>
          <cell r="K2457">
            <v>45497</v>
          </cell>
        </row>
        <row r="2458">
          <cell r="F2458">
            <v>29454</v>
          </cell>
          <cell r="G2458">
            <v>5842058</v>
          </cell>
          <cell r="H2458">
            <v>45451</v>
          </cell>
          <cell r="K2458">
            <v>45497</v>
          </cell>
        </row>
        <row r="2459">
          <cell r="F2459">
            <v>27624</v>
          </cell>
          <cell r="G2459">
            <v>2571831</v>
          </cell>
          <cell r="H2459">
            <v>45452</v>
          </cell>
          <cell r="K2459">
            <v>45497</v>
          </cell>
        </row>
        <row r="2460">
          <cell r="F2460">
            <v>1028</v>
          </cell>
          <cell r="G2460">
            <v>-108391</v>
          </cell>
          <cell r="H2460">
            <v>45488</v>
          </cell>
          <cell r="K2460">
            <v>45497</v>
          </cell>
        </row>
        <row r="2461">
          <cell r="F2461">
            <v>29360</v>
          </cell>
          <cell r="G2461">
            <v>959540</v>
          </cell>
          <cell r="H2461">
            <v>45461</v>
          </cell>
          <cell r="K2461">
            <v>45497</v>
          </cell>
        </row>
        <row r="2462">
          <cell r="F2462">
            <v>29028</v>
          </cell>
          <cell r="G2462">
            <v>2315628</v>
          </cell>
          <cell r="H2462">
            <v>45459</v>
          </cell>
          <cell r="K2462">
            <v>45497</v>
          </cell>
        </row>
        <row r="2463">
          <cell r="F2463">
            <v>28180</v>
          </cell>
          <cell r="G2463">
            <v>2398856</v>
          </cell>
          <cell r="H2463">
            <v>45455</v>
          </cell>
          <cell r="K2463">
            <v>45497</v>
          </cell>
        </row>
        <row r="2464">
          <cell r="F2464">
            <v>29359</v>
          </cell>
          <cell r="G2464">
            <v>959540</v>
          </cell>
          <cell r="H2464">
            <v>45461</v>
          </cell>
          <cell r="K2464">
            <v>45497</v>
          </cell>
        </row>
        <row r="2465">
          <cell r="F2465">
            <v>916</v>
          </cell>
          <cell r="G2465">
            <v>-431842</v>
          </cell>
          <cell r="H2465">
            <v>45477</v>
          </cell>
          <cell r="K2465">
            <v>45497</v>
          </cell>
        </row>
        <row r="2466">
          <cell r="F2466">
            <v>1001</v>
          </cell>
          <cell r="G2466">
            <v>-989770</v>
          </cell>
          <cell r="H2466">
            <v>45479</v>
          </cell>
          <cell r="K2466">
            <v>45497</v>
          </cell>
        </row>
        <row r="2467">
          <cell r="F2467">
            <v>29450</v>
          </cell>
          <cell r="G2467">
            <v>2571831</v>
          </cell>
          <cell r="H2467">
            <v>45457</v>
          </cell>
          <cell r="K2467">
            <v>45497</v>
          </cell>
        </row>
        <row r="2468">
          <cell r="F2468">
            <v>30907</v>
          </cell>
          <cell r="G2468">
            <v>959540</v>
          </cell>
          <cell r="H2468">
            <v>45462</v>
          </cell>
          <cell r="K2468">
            <v>45497</v>
          </cell>
        </row>
        <row r="2469">
          <cell r="F2469">
            <v>32044</v>
          </cell>
          <cell r="G2469">
            <v>1382049</v>
          </cell>
          <cell r="H2469">
            <v>45471</v>
          </cell>
          <cell r="K2469">
            <v>45516</v>
          </cell>
        </row>
        <row r="2470">
          <cell r="F2470">
            <v>30709</v>
          </cell>
          <cell r="G2470">
            <v>1919079</v>
          </cell>
          <cell r="H2470">
            <v>45463</v>
          </cell>
          <cell r="K2470">
            <v>45516</v>
          </cell>
        </row>
        <row r="2471">
          <cell r="F2471">
            <v>30708</v>
          </cell>
          <cell r="G2471">
            <v>2840441</v>
          </cell>
          <cell r="H2471">
            <v>45464</v>
          </cell>
          <cell r="K2471">
            <v>45516</v>
          </cell>
        </row>
        <row r="2472">
          <cell r="F2472">
            <v>33763</v>
          </cell>
          <cell r="G2472">
            <v>7203087</v>
          </cell>
          <cell r="H2472">
            <v>45478</v>
          </cell>
          <cell r="K2472">
            <v>45516</v>
          </cell>
        </row>
        <row r="2473">
          <cell r="F2473">
            <v>32133</v>
          </cell>
          <cell r="G2473">
            <v>2379753</v>
          </cell>
          <cell r="H2473">
            <v>45472</v>
          </cell>
          <cell r="K2473">
            <v>45516</v>
          </cell>
        </row>
        <row r="2474">
          <cell r="F2474">
            <v>32043</v>
          </cell>
          <cell r="G2474">
            <v>1348191</v>
          </cell>
          <cell r="H2474">
            <v>45471</v>
          </cell>
          <cell r="K2474">
            <v>45516</v>
          </cell>
        </row>
        <row r="2475">
          <cell r="F2475">
            <v>33764</v>
          </cell>
          <cell r="G2475">
            <v>8804079</v>
          </cell>
          <cell r="H2475">
            <v>45478</v>
          </cell>
          <cell r="K2475">
            <v>45516</v>
          </cell>
        </row>
        <row r="2476">
          <cell r="F2476">
            <v>30707</v>
          </cell>
          <cell r="G2476">
            <v>10631493</v>
          </cell>
          <cell r="H2476">
            <v>45464</v>
          </cell>
          <cell r="K2476">
            <v>45516</v>
          </cell>
        </row>
        <row r="2477">
          <cell r="F2477">
            <v>31803</v>
          </cell>
          <cell r="G2477">
            <v>1919079</v>
          </cell>
          <cell r="H2477">
            <v>45470</v>
          </cell>
          <cell r="K2477">
            <v>45516</v>
          </cell>
        </row>
        <row r="2478">
          <cell r="F2478">
            <v>31736</v>
          </cell>
          <cell r="G2478">
            <v>460688</v>
          </cell>
          <cell r="H2478">
            <v>45469</v>
          </cell>
          <cell r="K2478">
            <v>45516</v>
          </cell>
        </row>
        <row r="2479">
          <cell r="F2479">
            <v>33390</v>
          </cell>
          <cell r="G2479">
            <v>2571831</v>
          </cell>
          <cell r="H2479">
            <v>45476</v>
          </cell>
          <cell r="K2479">
            <v>45516</v>
          </cell>
        </row>
        <row r="2480">
          <cell r="F2480">
            <v>33391</v>
          </cell>
          <cell r="G2480">
            <v>3727944</v>
          </cell>
          <cell r="H2480">
            <v>45476</v>
          </cell>
          <cell r="K2480">
            <v>45516</v>
          </cell>
        </row>
        <row r="2481">
          <cell r="F2481">
            <v>1065</v>
          </cell>
          <cell r="G2481">
            <v>-691024</v>
          </cell>
          <cell r="H2481">
            <v>45497</v>
          </cell>
          <cell r="K2481">
            <v>45516</v>
          </cell>
        </row>
        <row r="2482">
          <cell r="F2482">
            <v>1064</v>
          </cell>
          <cell r="G2482">
            <v>-1151442</v>
          </cell>
          <cell r="H2482">
            <v>45497</v>
          </cell>
          <cell r="K2482">
            <v>45516</v>
          </cell>
        </row>
        <row r="2483">
          <cell r="F2483">
            <v>1061</v>
          </cell>
          <cell r="G2483">
            <v>-3773479</v>
          </cell>
          <cell r="H2483">
            <v>45497</v>
          </cell>
          <cell r="K2483">
            <v>45516</v>
          </cell>
        </row>
        <row r="2484">
          <cell r="F2484">
            <v>31737</v>
          </cell>
          <cell r="G2484">
            <v>1157814</v>
          </cell>
          <cell r="H2484">
            <v>45469</v>
          </cell>
          <cell r="K2484">
            <v>45516</v>
          </cell>
        </row>
        <row r="2485">
          <cell r="F2485">
            <v>33765</v>
          </cell>
          <cell r="G2485">
            <v>15068052</v>
          </cell>
          <cell r="H2485">
            <v>45478</v>
          </cell>
          <cell r="K2485">
            <v>45516</v>
          </cell>
        </row>
        <row r="2486">
          <cell r="F2486">
            <v>31738</v>
          </cell>
          <cell r="G2486">
            <v>921375</v>
          </cell>
          <cell r="H2486">
            <v>45469</v>
          </cell>
          <cell r="K2486">
            <v>45516</v>
          </cell>
        </row>
        <row r="2487">
          <cell r="F2487">
            <v>1060</v>
          </cell>
          <cell r="G2487">
            <v>-250600</v>
          </cell>
          <cell r="H2487">
            <v>45497</v>
          </cell>
          <cell r="K2487">
            <v>45516</v>
          </cell>
        </row>
        <row r="2488">
          <cell r="F2488">
            <v>33816</v>
          </cell>
          <cell r="G2488">
            <v>2802168</v>
          </cell>
          <cell r="H2488">
            <v>45475</v>
          </cell>
          <cell r="K2488">
            <v>45516</v>
          </cell>
        </row>
        <row r="2489">
          <cell r="F2489">
            <v>33812</v>
          </cell>
          <cell r="G2489">
            <v>11414061</v>
          </cell>
          <cell r="H2489">
            <v>45478</v>
          </cell>
          <cell r="K2489">
            <v>45516</v>
          </cell>
        </row>
        <row r="2490">
          <cell r="F2490">
            <v>32137</v>
          </cell>
          <cell r="G2490">
            <v>5091296</v>
          </cell>
          <cell r="H2490">
            <v>45469</v>
          </cell>
          <cell r="K2490">
            <v>45516</v>
          </cell>
        </row>
        <row r="2491">
          <cell r="F2491">
            <v>32138</v>
          </cell>
          <cell r="G2491">
            <v>1864823</v>
          </cell>
          <cell r="H2491">
            <v>45469</v>
          </cell>
          <cell r="K2491">
            <v>45516</v>
          </cell>
        </row>
        <row r="2492">
          <cell r="F2492">
            <v>33810</v>
          </cell>
          <cell r="G2492">
            <v>4797684</v>
          </cell>
          <cell r="H2492">
            <v>45472</v>
          </cell>
          <cell r="K2492">
            <v>45516</v>
          </cell>
        </row>
        <row r="2493">
          <cell r="F2493">
            <v>33806</v>
          </cell>
          <cell r="G2493">
            <v>1348191</v>
          </cell>
          <cell r="H2493">
            <v>45472</v>
          </cell>
          <cell r="K2493">
            <v>45516</v>
          </cell>
        </row>
        <row r="2494">
          <cell r="F2494">
            <v>33976</v>
          </cell>
          <cell r="G2494">
            <v>6145875</v>
          </cell>
          <cell r="H2494">
            <v>45474</v>
          </cell>
          <cell r="K2494">
            <v>45516</v>
          </cell>
        </row>
        <row r="2495">
          <cell r="F2495">
            <v>35472</v>
          </cell>
          <cell r="G2495">
            <v>7369515</v>
          </cell>
          <cell r="H2495">
            <v>45479</v>
          </cell>
          <cell r="K2495">
            <v>45516</v>
          </cell>
        </row>
        <row r="2496">
          <cell r="F2496">
            <v>33808</v>
          </cell>
          <cell r="G2496">
            <v>7369515</v>
          </cell>
          <cell r="H2496">
            <v>45472</v>
          </cell>
          <cell r="K2496">
            <v>45516</v>
          </cell>
        </row>
        <row r="2497">
          <cell r="F2497">
            <v>32140</v>
          </cell>
          <cell r="G2497">
            <v>46062</v>
          </cell>
          <cell r="H2497">
            <v>45469</v>
          </cell>
          <cell r="K2497">
            <v>45516</v>
          </cell>
        </row>
        <row r="2498">
          <cell r="F2498">
            <v>32139</v>
          </cell>
          <cell r="G2498">
            <v>2970743</v>
          </cell>
          <cell r="H2498">
            <v>45469</v>
          </cell>
          <cell r="K2498">
            <v>45516</v>
          </cell>
        </row>
        <row r="2499">
          <cell r="F2499">
            <v>33813</v>
          </cell>
          <cell r="G2499">
            <v>4797684</v>
          </cell>
          <cell r="H2499">
            <v>45477</v>
          </cell>
          <cell r="K2499">
            <v>45516</v>
          </cell>
        </row>
        <row r="2500">
          <cell r="F2500">
            <v>32141</v>
          </cell>
          <cell r="G2500">
            <v>9403466</v>
          </cell>
          <cell r="H2500">
            <v>45469</v>
          </cell>
          <cell r="K2500">
            <v>45516</v>
          </cell>
        </row>
        <row r="2501">
          <cell r="F2501">
            <v>1063</v>
          </cell>
          <cell r="G2501">
            <v>-46062</v>
          </cell>
          <cell r="H2501">
            <v>45497</v>
          </cell>
          <cell r="K2501">
            <v>45516</v>
          </cell>
        </row>
        <row r="2502">
          <cell r="F2502">
            <v>1062</v>
          </cell>
          <cell r="G2502">
            <v>-239881</v>
          </cell>
          <cell r="H2502">
            <v>45497</v>
          </cell>
          <cell r="K2502">
            <v>45516</v>
          </cell>
        </row>
        <row r="2503">
          <cell r="F2503">
            <v>31805</v>
          </cell>
          <cell r="G2503">
            <v>2571831</v>
          </cell>
          <cell r="H2503">
            <v>45471</v>
          </cell>
          <cell r="K2503">
            <v>45516</v>
          </cell>
        </row>
        <row r="2504">
          <cell r="F2504">
            <v>33661</v>
          </cell>
          <cell r="G2504">
            <v>1578528</v>
          </cell>
          <cell r="H2504">
            <v>45478</v>
          </cell>
          <cell r="K2504">
            <v>45516</v>
          </cell>
        </row>
        <row r="2505">
          <cell r="F2505">
            <v>30798</v>
          </cell>
          <cell r="G2505">
            <v>575721</v>
          </cell>
          <cell r="H2505">
            <v>45468</v>
          </cell>
          <cell r="K2505">
            <v>45516</v>
          </cell>
        </row>
        <row r="2506">
          <cell r="F2506">
            <v>29390</v>
          </cell>
          <cell r="G2506">
            <v>2571831</v>
          </cell>
          <cell r="H2506">
            <v>45464</v>
          </cell>
          <cell r="K2506">
            <v>45516</v>
          </cell>
        </row>
        <row r="2507">
          <cell r="F2507">
            <v>30499</v>
          </cell>
          <cell r="G2507">
            <v>1586115</v>
          </cell>
          <cell r="H2507">
            <v>45467</v>
          </cell>
          <cell r="K2507">
            <v>45516</v>
          </cell>
        </row>
        <row r="2508">
          <cell r="F2508">
            <v>30863</v>
          </cell>
          <cell r="G2508">
            <v>1823121</v>
          </cell>
          <cell r="H2508">
            <v>45469</v>
          </cell>
          <cell r="K2508">
            <v>45516</v>
          </cell>
        </row>
        <row r="2509">
          <cell r="F2509">
            <v>29389</v>
          </cell>
          <cell r="G2509">
            <v>959540</v>
          </cell>
          <cell r="H2509">
            <v>45464</v>
          </cell>
          <cell r="K2509">
            <v>45516</v>
          </cell>
        </row>
        <row r="2510">
          <cell r="F2510">
            <v>30797</v>
          </cell>
          <cell r="G2510">
            <v>2683854</v>
          </cell>
          <cell r="H2510">
            <v>45469</v>
          </cell>
          <cell r="K2510">
            <v>45516</v>
          </cell>
        </row>
        <row r="2511">
          <cell r="F2511">
            <v>32236</v>
          </cell>
          <cell r="G2511">
            <v>2571831</v>
          </cell>
          <cell r="H2511">
            <v>45476</v>
          </cell>
          <cell r="K2511">
            <v>45516</v>
          </cell>
        </row>
        <row r="2512">
          <cell r="F2512">
            <v>33762</v>
          </cell>
          <cell r="G2512">
            <v>959540</v>
          </cell>
          <cell r="H2512">
            <v>45477</v>
          </cell>
          <cell r="K2512">
            <v>45516</v>
          </cell>
        </row>
        <row r="2513">
          <cell r="F2513">
            <v>32047</v>
          </cell>
          <cell r="G2513">
            <v>959540</v>
          </cell>
          <cell r="H2513">
            <v>45471</v>
          </cell>
          <cell r="K2513">
            <v>45516</v>
          </cell>
        </row>
        <row r="2514">
          <cell r="F2514">
            <v>32045</v>
          </cell>
          <cell r="G2514">
            <v>460688</v>
          </cell>
          <cell r="H2514">
            <v>45471</v>
          </cell>
          <cell r="K2514">
            <v>45516</v>
          </cell>
        </row>
        <row r="2515">
          <cell r="F2515">
            <v>32046</v>
          </cell>
          <cell r="G2515">
            <v>3920009</v>
          </cell>
          <cell r="H2515">
            <v>45471</v>
          </cell>
          <cell r="K2515">
            <v>45516</v>
          </cell>
        </row>
        <row r="2516">
          <cell r="F2516">
            <v>33650</v>
          </cell>
          <cell r="G2516">
            <v>2571831</v>
          </cell>
          <cell r="H2516">
            <v>45475</v>
          </cell>
          <cell r="K2516">
            <v>45516</v>
          </cell>
        </row>
        <row r="2517">
          <cell r="F2517">
            <v>34629</v>
          </cell>
          <cell r="G2517">
            <v>1324269</v>
          </cell>
          <cell r="H2517">
            <v>45478</v>
          </cell>
          <cell r="K2517">
            <v>45516</v>
          </cell>
        </row>
        <row r="2518">
          <cell r="F2518">
            <v>33663</v>
          </cell>
          <cell r="G2518">
            <v>1028727</v>
          </cell>
          <cell r="H2518">
            <v>45478</v>
          </cell>
          <cell r="K2518">
            <v>45516</v>
          </cell>
        </row>
        <row r="2519">
          <cell r="F2519">
            <v>30796</v>
          </cell>
          <cell r="G2519">
            <v>1586115</v>
          </cell>
          <cell r="H2519">
            <v>45468</v>
          </cell>
          <cell r="K2519">
            <v>45516</v>
          </cell>
        </row>
        <row r="2520">
          <cell r="F2520">
            <v>775</v>
          </cell>
          <cell r="G2520">
            <v>-838551</v>
          </cell>
          <cell r="H2520">
            <v>45462</v>
          </cell>
          <cell r="K2520">
            <v>45516</v>
          </cell>
        </row>
        <row r="2521">
          <cell r="F2521">
            <v>30501</v>
          </cell>
          <cell r="G2521">
            <v>1586115</v>
          </cell>
          <cell r="H2521">
            <v>45465</v>
          </cell>
          <cell r="K2521">
            <v>45516</v>
          </cell>
        </row>
        <row r="2522">
          <cell r="F2522">
            <v>31804</v>
          </cell>
          <cell r="G2522">
            <v>2571831</v>
          </cell>
          <cell r="H2522">
            <v>45472</v>
          </cell>
          <cell r="K2522">
            <v>45516</v>
          </cell>
        </row>
        <row r="2523">
          <cell r="F2523">
            <v>31807</v>
          </cell>
          <cell r="G2523">
            <v>959540</v>
          </cell>
          <cell r="H2523">
            <v>45474</v>
          </cell>
          <cell r="K2523">
            <v>45516</v>
          </cell>
        </row>
        <row r="2524">
          <cell r="F2524">
            <v>31808</v>
          </cell>
          <cell r="G2524">
            <v>1348191</v>
          </cell>
          <cell r="H2524">
            <v>45474</v>
          </cell>
          <cell r="K2524">
            <v>45516</v>
          </cell>
        </row>
        <row r="2525">
          <cell r="F2525">
            <v>32235</v>
          </cell>
          <cell r="G2525">
            <v>2571831</v>
          </cell>
          <cell r="H2525">
            <v>45478</v>
          </cell>
          <cell r="K2525">
            <v>45516</v>
          </cell>
        </row>
        <row r="2526">
          <cell r="F2526">
            <v>31806</v>
          </cell>
          <cell r="G2526">
            <v>7715480</v>
          </cell>
          <cell r="H2526">
            <v>45471</v>
          </cell>
          <cell r="K2526">
            <v>45516</v>
          </cell>
        </row>
        <row r="2527">
          <cell r="F2527">
            <v>33665</v>
          </cell>
          <cell r="G2527">
            <v>7072515</v>
          </cell>
          <cell r="H2527">
            <v>45479</v>
          </cell>
          <cell r="K2527">
            <v>45516</v>
          </cell>
        </row>
        <row r="2528">
          <cell r="F2528">
            <v>30502</v>
          </cell>
          <cell r="G2528">
            <v>1586115</v>
          </cell>
          <cell r="H2528">
            <v>45465</v>
          </cell>
          <cell r="K2528">
            <v>45516</v>
          </cell>
        </row>
        <row r="2529">
          <cell r="F2529">
            <v>30795</v>
          </cell>
          <cell r="G2529">
            <v>6729764</v>
          </cell>
          <cell r="H2529">
            <v>45468</v>
          </cell>
          <cell r="K2529">
            <v>45516</v>
          </cell>
        </row>
        <row r="2530">
          <cell r="F2530">
            <v>32234</v>
          </cell>
          <cell r="G2530">
            <v>2307717</v>
          </cell>
          <cell r="H2530">
            <v>45476</v>
          </cell>
          <cell r="K2530">
            <v>45516</v>
          </cell>
        </row>
        <row r="2531">
          <cell r="F2531">
            <v>33805</v>
          </cell>
          <cell r="G2531">
            <v>2571831</v>
          </cell>
          <cell r="H2531">
            <v>45472</v>
          </cell>
          <cell r="K2531">
            <v>45516</v>
          </cell>
        </row>
        <row r="2532">
          <cell r="F2532">
            <v>33811</v>
          </cell>
          <cell r="G2532">
            <v>1157814</v>
          </cell>
          <cell r="H2532">
            <v>45478</v>
          </cell>
          <cell r="K2532">
            <v>45516</v>
          </cell>
        </row>
        <row r="2533">
          <cell r="F2533">
            <v>33814</v>
          </cell>
          <cell r="G2533">
            <v>2878605</v>
          </cell>
          <cell r="H2533">
            <v>45477</v>
          </cell>
          <cell r="K2533">
            <v>45516</v>
          </cell>
        </row>
        <row r="2534">
          <cell r="F2534">
            <v>33815</v>
          </cell>
          <cell r="G2534">
            <v>1578528</v>
          </cell>
          <cell r="H2534">
            <v>45476</v>
          </cell>
          <cell r="K2534">
            <v>45516</v>
          </cell>
        </row>
        <row r="2535">
          <cell r="F2535">
            <v>32237</v>
          </cell>
          <cell r="G2535">
            <v>1348191</v>
          </cell>
          <cell r="H2535">
            <v>45475</v>
          </cell>
          <cell r="K2535">
            <v>45516</v>
          </cell>
        </row>
        <row r="2536">
          <cell r="F2536">
            <v>1071</v>
          </cell>
          <cell r="G2536">
            <v>-46062</v>
          </cell>
          <cell r="H2536">
            <v>45498</v>
          </cell>
          <cell r="K2536">
            <v>45516</v>
          </cell>
        </row>
        <row r="2537">
          <cell r="F2537">
            <v>1069</v>
          </cell>
          <cell r="G2537">
            <v>-287860</v>
          </cell>
          <cell r="H2537">
            <v>45498</v>
          </cell>
          <cell r="K2537">
            <v>45516</v>
          </cell>
        </row>
        <row r="2538">
          <cell r="F2538">
            <v>30503</v>
          </cell>
          <cell r="G2538">
            <v>4388283</v>
          </cell>
          <cell r="H2538">
            <v>45466</v>
          </cell>
          <cell r="K2538">
            <v>45516</v>
          </cell>
        </row>
        <row r="2539">
          <cell r="F2539">
            <v>31739</v>
          </cell>
          <cell r="G2539">
            <v>230337</v>
          </cell>
          <cell r="H2539">
            <v>45469</v>
          </cell>
          <cell r="K2539">
            <v>45516</v>
          </cell>
        </row>
        <row r="2540">
          <cell r="F2540">
            <v>31740</v>
          </cell>
          <cell r="G2540">
            <v>1586115</v>
          </cell>
          <cell r="H2540">
            <v>45469</v>
          </cell>
          <cell r="K2540">
            <v>45516</v>
          </cell>
        </row>
        <row r="2541">
          <cell r="F2541">
            <v>32134</v>
          </cell>
          <cell r="G2541">
            <v>1578528</v>
          </cell>
          <cell r="H2541">
            <v>45472</v>
          </cell>
          <cell r="K2541">
            <v>45516</v>
          </cell>
        </row>
        <row r="2542">
          <cell r="F2542">
            <v>30706</v>
          </cell>
          <cell r="G2542">
            <v>2571831</v>
          </cell>
          <cell r="H2542">
            <v>45464</v>
          </cell>
          <cell r="K2542">
            <v>45516</v>
          </cell>
        </row>
        <row r="2543">
          <cell r="F2543">
            <v>1076</v>
          </cell>
          <cell r="G2543">
            <v>-113467</v>
          </cell>
          <cell r="H2543">
            <v>45499</v>
          </cell>
          <cell r="K2543">
            <v>45516</v>
          </cell>
        </row>
        <row r="2544">
          <cell r="F2544">
            <v>1079</v>
          </cell>
          <cell r="G2544">
            <v>-951892</v>
          </cell>
          <cell r="H2544">
            <v>45499</v>
          </cell>
          <cell r="K2544">
            <v>45516</v>
          </cell>
        </row>
        <row r="2545">
          <cell r="F2545">
            <v>1078</v>
          </cell>
          <cell r="G2545">
            <v>-839592</v>
          </cell>
          <cell r="H2545">
            <v>45499</v>
          </cell>
          <cell r="K2545">
            <v>45516</v>
          </cell>
        </row>
        <row r="2546">
          <cell r="F2546">
            <v>1077</v>
          </cell>
          <cell r="G2546">
            <v>-230337</v>
          </cell>
          <cell r="H2546">
            <v>45499</v>
          </cell>
          <cell r="K2546">
            <v>45516</v>
          </cell>
        </row>
        <row r="2547">
          <cell r="F2547">
            <v>32135</v>
          </cell>
          <cell r="G2547">
            <v>959540</v>
          </cell>
          <cell r="H2547">
            <v>45469</v>
          </cell>
          <cell r="K2547">
            <v>45516</v>
          </cell>
        </row>
        <row r="2548">
          <cell r="F2548">
            <v>32136</v>
          </cell>
          <cell r="G2548">
            <v>2165022</v>
          </cell>
          <cell r="H2548">
            <v>45469</v>
          </cell>
          <cell r="K2548">
            <v>45516</v>
          </cell>
        </row>
        <row r="2549">
          <cell r="F2549">
            <v>7966</v>
          </cell>
          <cell r="G2549">
            <v>-2922928</v>
          </cell>
          <cell r="H2549">
            <v>45524</v>
          </cell>
          <cell r="K2549">
            <v>45530</v>
          </cell>
        </row>
        <row r="2550">
          <cell r="F2550" t="str">
            <v>x</v>
          </cell>
          <cell r="G2550">
            <v>-7402671</v>
          </cell>
          <cell r="H2550">
            <v>45513</v>
          </cell>
          <cell r="K2550">
            <v>45530</v>
          </cell>
        </row>
        <row r="2551">
          <cell r="F2551">
            <v>36939</v>
          </cell>
          <cell r="G2551">
            <v>3482811</v>
          </cell>
          <cell r="H2551">
            <v>45493</v>
          </cell>
          <cell r="K2551">
            <v>45530</v>
          </cell>
        </row>
        <row r="2552">
          <cell r="F2552">
            <v>36938</v>
          </cell>
          <cell r="G2552">
            <v>4044560</v>
          </cell>
          <cell r="H2552">
            <v>45493</v>
          </cell>
          <cell r="K2552">
            <v>45530</v>
          </cell>
        </row>
        <row r="2553">
          <cell r="F2553" t="str">
            <v>y</v>
          </cell>
          <cell r="G2553">
            <v>-709303</v>
          </cell>
          <cell r="H2553">
            <v>45525</v>
          </cell>
          <cell r="K2553">
            <v>45530</v>
          </cell>
        </row>
        <row r="2554">
          <cell r="F2554">
            <v>35466</v>
          </cell>
          <cell r="G2554">
            <v>5076135</v>
          </cell>
          <cell r="H2554">
            <v>45485</v>
          </cell>
          <cell r="K2554">
            <v>45530</v>
          </cell>
        </row>
        <row r="2555">
          <cell r="F2555">
            <v>35351</v>
          </cell>
          <cell r="G2555">
            <v>2571831</v>
          </cell>
          <cell r="H2555">
            <v>45485</v>
          </cell>
          <cell r="K2555">
            <v>45530</v>
          </cell>
        </row>
        <row r="2556">
          <cell r="F2556">
            <v>40676</v>
          </cell>
          <cell r="G2556">
            <v>-6983478</v>
          </cell>
          <cell r="H2556">
            <v>45506</v>
          </cell>
          <cell r="K2556">
            <v>45530</v>
          </cell>
        </row>
        <row r="2557">
          <cell r="F2557">
            <v>40675</v>
          </cell>
          <cell r="G2557">
            <v>-16449968</v>
          </cell>
          <cell r="H2557">
            <v>45506</v>
          </cell>
          <cell r="K2557">
            <v>45530</v>
          </cell>
        </row>
        <row r="2558">
          <cell r="F2558">
            <v>40674</v>
          </cell>
          <cell r="G2558">
            <v>-3103768</v>
          </cell>
          <cell r="H2558">
            <v>45506</v>
          </cell>
          <cell r="K2558">
            <v>45530</v>
          </cell>
        </row>
        <row r="2559">
          <cell r="F2559">
            <v>40679</v>
          </cell>
          <cell r="G2559">
            <v>-1551883</v>
          </cell>
          <cell r="H2559">
            <v>45506</v>
          </cell>
          <cell r="K2559">
            <v>45530</v>
          </cell>
        </row>
        <row r="2560">
          <cell r="F2560">
            <v>40678</v>
          </cell>
          <cell r="G2560">
            <v>-7138666</v>
          </cell>
          <cell r="H2560">
            <v>45506</v>
          </cell>
          <cell r="K2560">
            <v>45530</v>
          </cell>
        </row>
        <row r="2561">
          <cell r="F2561">
            <v>40677</v>
          </cell>
          <cell r="G2561">
            <v>-12415071</v>
          </cell>
          <cell r="H2561">
            <v>45506</v>
          </cell>
          <cell r="K2561">
            <v>45530</v>
          </cell>
        </row>
        <row r="2562">
          <cell r="F2562">
            <v>34876</v>
          </cell>
          <cell r="G2562">
            <v>1808865</v>
          </cell>
          <cell r="H2562">
            <v>45483</v>
          </cell>
          <cell r="K2562">
            <v>45530</v>
          </cell>
        </row>
        <row r="2563">
          <cell r="F2563">
            <v>36586</v>
          </cell>
          <cell r="G2563">
            <v>2398856</v>
          </cell>
          <cell r="H2563">
            <v>45490</v>
          </cell>
          <cell r="K2563">
            <v>45530</v>
          </cell>
        </row>
        <row r="2564">
          <cell r="F2564">
            <v>36940</v>
          </cell>
          <cell r="G2564">
            <v>1348191</v>
          </cell>
          <cell r="H2564">
            <v>45493</v>
          </cell>
          <cell r="K2564">
            <v>45530</v>
          </cell>
        </row>
        <row r="2565">
          <cell r="F2565">
            <v>35467</v>
          </cell>
          <cell r="G2565">
            <v>921375</v>
          </cell>
          <cell r="H2565">
            <v>45486</v>
          </cell>
          <cell r="K2565">
            <v>45530</v>
          </cell>
        </row>
        <row r="2566">
          <cell r="F2566">
            <v>35352</v>
          </cell>
          <cell r="G2566">
            <v>2571831</v>
          </cell>
          <cell r="H2566">
            <v>45486</v>
          </cell>
          <cell r="K2566">
            <v>45530</v>
          </cell>
        </row>
        <row r="2567">
          <cell r="F2567">
            <v>37031</v>
          </cell>
          <cell r="G2567">
            <v>1428800</v>
          </cell>
          <cell r="H2567">
            <v>45490</v>
          </cell>
          <cell r="K2567">
            <v>45530</v>
          </cell>
        </row>
        <row r="2568">
          <cell r="F2568">
            <v>35469</v>
          </cell>
          <cell r="G2568">
            <v>11994264</v>
          </cell>
          <cell r="H2568">
            <v>45484</v>
          </cell>
          <cell r="K2568">
            <v>45530</v>
          </cell>
        </row>
        <row r="2569">
          <cell r="F2569">
            <v>37030</v>
          </cell>
          <cell r="G2569">
            <v>11994264</v>
          </cell>
          <cell r="H2569">
            <v>45491</v>
          </cell>
          <cell r="K2569">
            <v>45530</v>
          </cell>
        </row>
        <row r="2570">
          <cell r="F2570">
            <v>37032</v>
          </cell>
          <cell r="G2570">
            <v>54203</v>
          </cell>
          <cell r="H2570">
            <v>45491</v>
          </cell>
          <cell r="K2570">
            <v>45530</v>
          </cell>
        </row>
        <row r="2571">
          <cell r="F2571">
            <v>37029</v>
          </cell>
          <cell r="G2571">
            <v>7277904</v>
          </cell>
          <cell r="H2571">
            <v>45491</v>
          </cell>
          <cell r="K2571">
            <v>45530</v>
          </cell>
        </row>
        <row r="2572">
          <cell r="F2572">
            <v>35471</v>
          </cell>
          <cell r="G2572">
            <v>6145875</v>
          </cell>
          <cell r="H2572">
            <v>45481</v>
          </cell>
          <cell r="K2572">
            <v>45530</v>
          </cell>
        </row>
        <row r="2573">
          <cell r="F2573">
            <v>36860</v>
          </cell>
          <cell r="G2573">
            <v>1348191</v>
          </cell>
          <cell r="H2573">
            <v>45492</v>
          </cell>
          <cell r="K2573">
            <v>45530</v>
          </cell>
        </row>
        <row r="2574">
          <cell r="F2574">
            <v>36863</v>
          </cell>
          <cell r="G2574">
            <v>1199421</v>
          </cell>
          <cell r="H2574">
            <v>45492</v>
          </cell>
          <cell r="K2574">
            <v>45530</v>
          </cell>
        </row>
        <row r="2575">
          <cell r="F2575">
            <v>34131</v>
          </cell>
          <cell r="G2575">
            <v>2571831</v>
          </cell>
          <cell r="H2575">
            <v>45482</v>
          </cell>
          <cell r="K2575">
            <v>45530</v>
          </cell>
        </row>
        <row r="2576">
          <cell r="F2576">
            <v>34132</v>
          </cell>
          <cell r="G2576">
            <v>959540</v>
          </cell>
          <cell r="H2576">
            <v>45482</v>
          </cell>
          <cell r="K2576">
            <v>45530</v>
          </cell>
        </row>
        <row r="2577">
          <cell r="F2577">
            <v>34139</v>
          </cell>
          <cell r="G2577">
            <v>2307717</v>
          </cell>
          <cell r="H2577">
            <v>45485</v>
          </cell>
          <cell r="K2577">
            <v>45530</v>
          </cell>
        </row>
        <row r="2578">
          <cell r="F2578">
            <v>35465</v>
          </cell>
          <cell r="G2578">
            <v>2315628</v>
          </cell>
          <cell r="H2578">
            <v>45492</v>
          </cell>
          <cell r="K2578">
            <v>45530</v>
          </cell>
        </row>
        <row r="2579">
          <cell r="F2579">
            <v>35462</v>
          </cell>
          <cell r="G2579">
            <v>1348191</v>
          </cell>
          <cell r="H2579">
            <v>45492</v>
          </cell>
          <cell r="K2579">
            <v>45530</v>
          </cell>
        </row>
        <row r="2580">
          <cell r="F2580">
            <v>1171</v>
          </cell>
          <cell r="G2580">
            <v>-119943</v>
          </cell>
          <cell r="H2580">
            <v>45517</v>
          </cell>
          <cell r="K2580">
            <v>45530</v>
          </cell>
        </row>
        <row r="2581">
          <cell r="F2581">
            <v>1170</v>
          </cell>
          <cell r="G2581">
            <v>-918864</v>
          </cell>
          <cell r="H2581">
            <v>45517</v>
          </cell>
          <cell r="K2581">
            <v>45530</v>
          </cell>
        </row>
        <row r="2582">
          <cell r="F2582">
            <v>1169</v>
          </cell>
          <cell r="G2582">
            <v>-359829</v>
          </cell>
          <cell r="H2582">
            <v>45517</v>
          </cell>
          <cell r="K2582">
            <v>45530</v>
          </cell>
        </row>
        <row r="2583">
          <cell r="F2583">
            <v>36864</v>
          </cell>
          <cell r="G2583">
            <v>3771252</v>
          </cell>
          <cell r="H2583">
            <v>45493</v>
          </cell>
          <cell r="K2583">
            <v>45530</v>
          </cell>
        </row>
        <row r="2584">
          <cell r="F2584">
            <v>34137</v>
          </cell>
          <cell r="G2584">
            <v>3267257</v>
          </cell>
          <cell r="H2584">
            <v>45483</v>
          </cell>
          <cell r="K2584">
            <v>45530</v>
          </cell>
        </row>
        <row r="2585">
          <cell r="F2585">
            <v>35353</v>
          </cell>
          <cell r="G2585">
            <v>1348191</v>
          </cell>
          <cell r="H2585">
            <v>45486</v>
          </cell>
          <cell r="K2585">
            <v>45530</v>
          </cell>
        </row>
        <row r="2586">
          <cell r="F2586">
            <v>36585</v>
          </cell>
          <cell r="G2586">
            <v>1470420</v>
          </cell>
          <cell r="H2586">
            <v>45490</v>
          </cell>
          <cell r="K2586">
            <v>45530</v>
          </cell>
        </row>
        <row r="2587">
          <cell r="F2587">
            <v>34877</v>
          </cell>
          <cell r="G2587">
            <v>2315628</v>
          </cell>
          <cell r="H2587">
            <v>45483</v>
          </cell>
          <cell r="K2587">
            <v>45530</v>
          </cell>
        </row>
        <row r="2588">
          <cell r="F2588">
            <v>35287</v>
          </cell>
          <cell r="G2588">
            <v>2538068</v>
          </cell>
          <cell r="H2588">
            <v>45484</v>
          </cell>
          <cell r="K2588">
            <v>45530</v>
          </cell>
        </row>
        <row r="2589">
          <cell r="F2589">
            <v>35288</v>
          </cell>
          <cell r="G2589">
            <v>1157814</v>
          </cell>
          <cell r="H2589">
            <v>45484</v>
          </cell>
          <cell r="K2589">
            <v>45530</v>
          </cell>
        </row>
        <row r="2590">
          <cell r="F2590">
            <v>36865</v>
          </cell>
          <cell r="G2590">
            <v>3771252</v>
          </cell>
          <cell r="H2590">
            <v>45493</v>
          </cell>
          <cell r="K2590">
            <v>45530</v>
          </cell>
        </row>
        <row r="2591">
          <cell r="F2591">
            <v>34138</v>
          </cell>
          <cell r="G2591">
            <v>959540</v>
          </cell>
          <cell r="H2591">
            <v>45482</v>
          </cell>
          <cell r="K2591">
            <v>45530</v>
          </cell>
        </row>
        <row r="2592">
          <cell r="F2592">
            <v>34136</v>
          </cell>
          <cell r="G2592">
            <v>1348191</v>
          </cell>
          <cell r="H2592">
            <v>45484</v>
          </cell>
          <cell r="K2592">
            <v>45530</v>
          </cell>
        </row>
        <row r="2593">
          <cell r="F2593">
            <v>36866</v>
          </cell>
          <cell r="G2593">
            <v>1348191</v>
          </cell>
          <cell r="H2593">
            <v>45493</v>
          </cell>
          <cell r="K2593">
            <v>45530</v>
          </cell>
        </row>
        <row r="2594">
          <cell r="F2594">
            <v>34134</v>
          </cell>
          <cell r="G2594">
            <v>3032505</v>
          </cell>
          <cell r="H2594">
            <v>45482</v>
          </cell>
          <cell r="K2594">
            <v>45530</v>
          </cell>
        </row>
        <row r="2595">
          <cell r="F2595">
            <v>35463</v>
          </cell>
          <cell r="G2595">
            <v>3771252</v>
          </cell>
          <cell r="H2595">
            <v>45490</v>
          </cell>
          <cell r="K2595">
            <v>45530</v>
          </cell>
        </row>
        <row r="2596">
          <cell r="F2596">
            <v>35307</v>
          </cell>
          <cell r="G2596">
            <v>1348191</v>
          </cell>
          <cell r="H2596">
            <v>45486</v>
          </cell>
          <cell r="K2596">
            <v>45530</v>
          </cell>
        </row>
        <row r="2597">
          <cell r="F2597">
            <v>33664</v>
          </cell>
          <cell r="G2597">
            <v>1348191</v>
          </cell>
          <cell r="H2597">
            <v>45481</v>
          </cell>
          <cell r="K2597">
            <v>45530</v>
          </cell>
        </row>
        <row r="2598">
          <cell r="F2598">
            <v>35308</v>
          </cell>
          <cell r="G2598">
            <v>959540</v>
          </cell>
          <cell r="H2598">
            <v>45488</v>
          </cell>
          <cell r="K2598">
            <v>45530</v>
          </cell>
        </row>
        <row r="2599">
          <cell r="F2599">
            <v>36869</v>
          </cell>
          <cell r="G2599">
            <v>2626020</v>
          </cell>
          <cell r="H2599">
            <v>45492</v>
          </cell>
          <cell r="K2599">
            <v>45530</v>
          </cell>
        </row>
        <row r="2600">
          <cell r="F2600">
            <v>36868</v>
          </cell>
          <cell r="G2600">
            <v>7715480</v>
          </cell>
          <cell r="H2600">
            <v>45492</v>
          </cell>
          <cell r="K2600">
            <v>45530</v>
          </cell>
        </row>
        <row r="2601">
          <cell r="F2601">
            <v>35306</v>
          </cell>
          <cell r="G2601">
            <v>2571831</v>
          </cell>
          <cell r="H2601">
            <v>45485</v>
          </cell>
          <cell r="K2601">
            <v>45530</v>
          </cell>
        </row>
        <row r="2602">
          <cell r="F2602">
            <v>35305</v>
          </cell>
          <cell r="G2602">
            <v>2399855</v>
          </cell>
          <cell r="H2602">
            <v>45485</v>
          </cell>
          <cell r="K2602">
            <v>45530</v>
          </cell>
        </row>
        <row r="2603">
          <cell r="F2603">
            <v>34135</v>
          </cell>
          <cell r="G2603">
            <v>1716728</v>
          </cell>
          <cell r="H2603">
            <v>45483</v>
          </cell>
          <cell r="K2603">
            <v>45530</v>
          </cell>
        </row>
        <row r="2604">
          <cell r="F2604">
            <v>35464</v>
          </cell>
          <cell r="G2604">
            <v>1348191</v>
          </cell>
          <cell r="H2604">
            <v>45490</v>
          </cell>
          <cell r="K2604">
            <v>45530</v>
          </cell>
        </row>
        <row r="2605">
          <cell r="F2605">
            <v>35470</v>
          </cell>
          <cell r="G2605">
            <v>1348191</v>
          </cell>
          <cell r="H2605">
            <v>45483</v>
          </cell>
          <cell r="K2605">
            <v>45530</v>
          </cell>
        </row>
        <row r="2606">
          <cell r="F2606">
            <v>1176</v>
          </cell>
          <cell r="G2606">
            <v>-115793</v>
          </cell>
          <cell r="H2606">
            <v>45520</v>
          </cell>
          <cell r="K2606">
            <v>45530</v>
          </cell>
        </row>
        <row r="2607">
          <cell r="F2607">
            <v>1173</v>
          </cell>
          <cell r="G2607">
            <v>-230337</v>
          </cell>
          <cell r="H2607">
            <v>45520</v>
          </cell>
          <cell r="K2607">
            <v>45530</v>
          </cell>
        </row>
        <row r="2608">
          <cell r="F2608">
            <v>1174</v>
          </cell>
          <cell r="G2608">
            <v>-138199</v>
          </cell>
          <cell r="H2608">
            <v>45520</v>
          </cell>
          <cell r="K2608">
            <v>45530</v>
          </cell>
        </row>
        <row r="2609">
          <cell r="F2609">
            <v>1175</v>
          </cell>
          <cell r="G2609">
            <v>-575721</v>
          </cell>
          <cell r="H2609">
            <v>45520</v>
          </cell>
          <cell r="K2609">
            <v>45530</v>
          </cell>
        </row>
        <row r="2610">
          <cell r="F2610">
            <v>1188</v>
          </cell>
          <cell r="G2610">
            <v>-1389379</v>
          </cell>
          <cell r="H2610">
            <v>45521</v>
          </cell>
          <cell r="K2610">
            <v>45530</v>
          </cell>
        </row>
        <row r="2611">
          <cell r="F2611">
            <v>34133</v>
          </cell>
          <cell r="G2611">
            <v>3531357</v>
          </cell>
          <cell r="H2611">
            <v>45482</v>
          </cell>
          <cell r="K2611">
            <v>45530</v>
          </cell>
        </row>
        <row r="2612">
          <cell r="F2612">
            <v>1070</v>
          </cell>
          <cell r="G2612">
            <v>-231570</v>
          </cell>
          <cell r="H2612">
            <v>45498</v>
          </cell>
          <cell r="K2612">
            <v>45530</v>
          </cell>
        </row>
        <row r="2613">
          <cell r="F2613">
            <v>1189</v>
          </cell>
          <cell r="G2613">
            <v>-79299</v>
          </cell>
          <cell r="H2613">
            <v>45523</v>
          </cell>
          <cell r="K2613">
            <v>45530</v>
          </cell>
        </row>
        <row r="2614">
          <cell r="F2614">
            <v>36941</v>
          </cell>
          <cell r="G2614">
            <v>1079487</v>
          </cell>
          <cell r="H2614">
            <v>45493</v>
          </cell>
          <cell r="K2614">
            <v>45530</v>
          </cell>
        </row>
        <row r="2615">
          <cell r="F2615">
            <v>35468</v>
          </cell>
          <cell r="G2615">
            <v>959540</v>
          </cell>
          <cell r="H2615">
            <v>45486</v>
          </cell>
          <cell r="K2615">
            <v>45530</v>
          </cell>
        </row>
        <row r="2616">
          <cell r="F2616">
            <v>38530</v>
          </cell>
          <cell r="G2616">
            <v>2696369</v>
          </cell>
          <cell r="H2616">
            <v>45500</v>
          </cell>
          <cell r="K2616">
            <v>45545</v>
          </cell>
        </row>
        <row r="2617">
          <cell r="F2617">
            <v>39944</v>
          </cell>
          <cell r="G2617">
            <v>11542473</v>
          </cell>
          <cell r="H2617">
            <v>45507</v>
          </cell>
          <cell r="K2617">
            <v>45545</v>
          </cell>
        </row>
        <row r="2618">
          <cell r="F2618">
            <v>38525</v>
          </cell>
          <cell r="G2618">
            <v>8084475</v>
          </cell>
          <cell r="H2618">
            <v>45500</v>
          </cell>
          <cell r="K2618">
            <v>45545</v>
          </cell>
        </row>
        <row r="2619">
          <cell r="F2619">
            <v>39826</v>
          </cell>
          <cell r="G2619">
            <v>5357367</v>
          </cell>
          <cell r="H2619">
            <v>45505</v>
          </cell>
          <cell r="K2619">
            <v>45545</v>
          </cell>
        </row>
        <row r="2620">
          <cell r="F2620">
            <v>38118</v>
          </cell>
          <cell r="G2620">
            <v>5429430</v>
          </cell>
          <cell r="H2620">
            <v>45498</v>
          </cell>
          <cell r="K2620">
            <v>45545</v>
          </cell>
        </row>
        <row r="2621">
          <cell r="F2621">
            <v>38117</v>
          </cell>
          <cell r="G2621">
            <v>1348191</v>
          </cell>
          <cell r="H2621">
            <v>45498</v>
          </cell>
          <cell r="K2621">
            <v>45545</v>
          </cell>
        </row>
        <row r="2622">
          <cell r="F2622">
            <v>39339</v>
          </cell>
          <cell r="G2622">
            <v>1083956</v>
          </cell>
          <cell r="H2622">
            <v>45503</v>
          </cell>
          <cell r="K2622">
            <v>45545</v>
          </cell>
        </row>
        <row r="2623">
          <cell r="F2623">
            <v>39338</v>
          </cell>
          <cell r="G2623">
            <v>1586115</v>
          </cell>
          <cell r="H2623">
            <v>45503</v>
          </cell>
          <cell r="K2623">
            <v>45545</v>
          </cell>
        </row>
        <row r="2624">
          <cell r="F2624">
            <v>39942</v>
          </cell>
          <cell r="G2624">
            <v>1348191</v>
          </cell>
          <cell r="H2624">
            <v>45502</v>
          </cell>
          <cell r="K2624">
            <v>45545</v>
          </cell>
        </row>
        <row r="2625">
          <cell r="F2625">
            <v>39939</v>
          </cell>
          <cell r="G2625">
            <v>5643203</v>
          </cell>
          <cell r="H2625">
            <v>45502</v>
          </cell>
          <cell r="K2625">
            <v>45545</v>
          </cell>
        </row>
        <row r="2626">
          <cell r="F2626">
            <v>41622</v>
          </cell>
          <cell r="G2626">
            <v>11994264</v>
          </cell>
          <cell r="H2626">
            <v>45507</v>
          </cell>
          <cell r="K2626">
            <v>45545</v>
          </cell>
        </row>
        <row r="2627">
          <cell r="F2627">
            <v>41621</v>
          </cell>
          <cell r="G2627">
            <v>642951</v>
          </cell>
          <cell r="H2627">
            <v>45507</v>
          </cell>
          <cell r="K2627">
            <v>45545</v>
          </cell>
        </row>
        <row r="2628">
          <cell r="F2628">
            <v>39649</v>
          </cell>
          <cell r="G2628">
            <v>8228129</v>
          </cell>
          <cell r="H2628">
            <v>45498</v>
          </cell>
          <cell r="K2628">
            <v>45545</v>
          </cell>
        </row>
        <row r="2629">
          <cell r="F2629">
            <v>39838</v>
          </cell>
          <cell r="G2629">
            <v>1470420</v>
          </cell>
          <cell r="H2629">
            <v>45506</v>
          </cell>
          <cell r="K2629">
            <v>45545</v>
          </cell>
        </row>
        <row r="2630">
          <cell r="F2630">
            <v>39342</v>
          </cell>
          <cell r="G2630">
            <v>4157933</v>
          </cell>
          <cell r="H2630">
            <v>45503</v>
          </cell>
          <cell r="K2630">
            <v>45545</v>
          </cell>
        </row>
        <row r="2631">
          <cell r="F2631">
            <v>40065</v>
          </cell>
          <cell r="G2631">
            <v>2571831</v>
          </cell>
          <cell r="H2631">
            <v>45510</v>
          </cell>
          <cell r="K2631">
            <v>45545</v>
          </cell>
        </row>
        <row r="2632">
          <cell r="F2632">
            <v>1267</v>
          </cell>
          <cell r="G2632">
            <v>-239881</v>
          </cell>
          <cell r="H2632">
            <v>45536</v>
          </cell>
          <cell r="K2632">
            <v>45545</v>
          </cell>
        </row>
        <row r="2633">
          <cell r="F2633">
            <v>1192</v>
          </cell>
          <cell r="G2633">
            <v>-119943</v>
          </cell>
          <cell r="H2633">
            <v>45523</v>
          </cell>
          <cell r="K2633">
            <v>45545</v>
          </cell>
        </row>
        <row r="2634">
          <cell r="F2634">
            <v>38483</v>
          </cell>
          <cell r="G2634">
            <v>3598277</v>
          </cell>
          <cell r="H2634">
            <v>45502</v>
          </cell>
          <cell r="K2634">
            <v>45545</v>
          </cell>
        </row>
        <row r="2635">
          <cell r="F2635">
            <v>37105</v>
          </cell>
          <cell r="G2635">
            <v>4313223</v>
          </cell>
          <cell r="H2635">
            <v>45499</v>
          </cell>
          <cell r="K2635">
            <v>45545</v>
          </cell>
        </row>
        <row r="2636">
          <cell r="F2636">
            <v>38455</v>
          </cell>
          <cell r="G2636">
            <v>2842817</v>
          </cell>
          <cell r="H2636">
            <v>45500</v>
          </cell>
          <cell r="K2636">
            <v>45545</v>
          </cell>
        </row>
        <row r="2637">
          <cell r="F2637">
            <v>39861</v>
          </cell>
          <cell r="G2637">
            <v>2785536</v>
          </cell>
          <cell r="H2637">
            <v>45507</v>
          </cell>
          <cell r="K2637">
            <v>45545</v>
          </cell>
        </row>
        <row r="2638">
          <cell r="F2638">
            <v>38980</v>
          </cell>
          <cell r="G2638">
            <v>2158974</v>
          </cell>
          <cell r="H2638">
            <v>45500</v>
          </cell>
          <cell r="K2638">
            <v>45545</v>
          </cell>
        </row>
        <row r="2639">
          <cell r="F2639">
            <v>37104</v>
          </cell>
          <cell r="G2639">
            <v>1348191</v>
          </cell>
          <cell r="H2639">
            <v>45497</v>
          </cell>
          <cell r="K2639">
            <v>45545</v>
          </cell>
        </row>
        <row r="2640">
          <cell r="F2640">
            <v>39701</v>
          </cell>
          <cell r="G2640">
            <v>1857101</v>
          </cell>
          <cell r="H2640">
            <v>45504</v>
          </cell>
          <cell r="K2640">
            <v>45545</v>
          </cell>
        </row>
        <row r="2641">
          <cell r="F2641">
            <v>38501</v>
          </cell>
          <cell r="G2641">
            <v>1586115</v>
          </cell>
          <cell r="H2641">
            <v>45499</v>
          </cell>
          <cell r="K2641">
            <v>45545</v>
          </cell>
        </row>
        <row r="2642">
          <cell r="F2642">
            <v>1214</v>
          </cell>
          <cell r="G2642">
            <v>-601978</v>
          </cell>
          <cell r="H2642">
            <v>45532</v>
          </cell>
          <cell r="K2642">
            <v>45545</v>
          </cell>
        </row>
        <row r="2643">
          <cell r="F2643">
            <v>1215</v>
          </cell>
          <cell r="G2643">
            <v>-231567</v>
          </cell>
          <cell r="H2643">
            <v>45532</v>
          </cell>
          <cell r="K2643">
            <v>45545</v>
          </cell>
        </row>
        <row r="2644">
          <cell r="F2644">
            <v>38519</v>
          </cell>
          <cell r="G2644">
            <v>1586115</v>
          </cell>
          <cell r="H2644">
            <v>45500</v>
          </cell>
          <cell r="K2644">
            <v>45545</v>
          </cell>
        </row>
        <row r="2645">
          <cell r="F2645">
            <v>40054</v>
          </cell>
          <cell r="G2645">
            <v>2571831</v>
          </cell>
          <cell r="H2645">
            <v>45510</v>
          </cell>
          <cell r="K2645">
            <v>45545</v>
          </cell>
        </row>
        <row r="2646">
          <cell r="F2646">
            <v>37705</v>
          </cell>
          <cell r="G2646">
            <v>2571831</v>
          </cell>
          <cell r="H2646">
            <v>45497</v>
          </cell>
          <cell r="K2646">
            <v>45545</v>
          </cell>
        </row>
        <row r="2647">
          <cell r="F2647">
            <v>40067</v>
          </cell>
          <cell r="G2647">
            <v>1199421</v>
          </cell>
          <cell r="H2647">
            <v>45510</v>
          </cell>
          <cell r="K2647">
            <v>45545</v>
          </cell>
        </row>
        <row r="2648">
          <cell r="F2648">
            <v>37103</v>
          </cell>
          <cell r="G2648">
            <v>1348191</v>
          </cell>
          <cell r="H2648">
            <v>45496</v>
          </cell>
          <cell r="K2648">
            <v>45545</v>
          </cell>
        </row>
        <row r="2649">
          <cell r="F2649">
            <v>39839</v>
          </cell>
          <cell r="G2649">
            <v>1586115</v>
          </cell>
          <cell r="H2649">
            <v>45507</v>
          </cell>
          <cell r="K2649">
            <v>45545</v>
          </cell>
        </row>
        <row r="2650">
          <cell r="F2650">
            <v>39864</v>
          </cell>
          <cell r="G2650">
            <v>3879644</v>
          </cell>
          <cell r="H2650">
            <v>45509</v>
          </cell>
          <cell r="K2650">
            <v>45545</v>
          </cell>
        </row>
        <row r="2651">
          <cell r="F2651">
            <v>36867</v>
          </cell>
          <cell r="G2651">
            <v>1348191</v>
          </cell>
          <cell r="H2651">
            <v>45496</v>
          </cell>
          <cell r="K2651">
            <v>45545</v>
          </cell>
        </row>
        <row r="2652">
          <cell r="F2652">
            <v>39341</v>
          </cell>
          <cell r="G2652">
            <v>1199421</v>
          </cell>
          <cell r="H2652">
            <v>45503</v>
          </cell>
          <cell r="K2652">
            <v>45545</v>
          </cell>
        </row>
        <row r="2653">
          <cell r="F2653">
            <v>47274</v>
          </cell>
          <cell r="G2653">
            <v>5015061</v>
          </cell>
          <cell r="H2653">
            <v>45500</v>
          </cell>
          <cell r="K2653">
            <v>45545</v>
          </cell>
        </row>
        <row r="2654">
          <cell r="F2654">
            <v>38428</v>
          </cell>
          <cell r="G2654">
            <v>1348191</v>
          </cell>
          <cell r="H2654">
            <v>45500</v>
          </cell>
          <cell r="K2654">
            <v>45545</v>
          </cell>
        </row>
        <row r="2655">
          <cell r="F2655">
            <v>40070</v>
          </cell>
          <cell r="G2655">
            <v>1253624</v>
          </cell>
          <cell r="H2655">
            <v>45510</v>
          </cell>
          <cell r="K2655">
            <v>45545</v>
          </cell>
        </row>
        <row r="2656">
          <cell r="F2656">
            <v>37102</v>
          </cell>
          <cell r="G2656">
            <v>5306243</v>
          </cell>
          <cell r="H2656">
            <v>45498</v>
          </cell>
          <cell r="K2656">
            <v>45545</v>
          </cell>
        </row>
        <row r="2657">
          <cell r="F2657">
            <v>37101</v>
          </cell>
          <cell r="G2657">
            <v>1348191</v>
          </cell>
          <cell r="H2657">
            <v>45498</v>
          </cell>
          <cell r="K2657">
            <v>45545</v>
          </cell>
        </row>
        <row r="2658">
          <cell r="F2658">
            <v>39941</v>
          </cell>
          <cell r="G2658">
            <v>1348191</v>
          </cell>
          <cell r="H2658">
            <v>45503</v>
          </cell>
          <cell r="K2658">
            <v>45545</v>
          </cell>
        </row>
        <row r="2659">
          <cell r="F2659">
            <v>39940</v>
          </cell>
          <cell r="G2659">
            <v>578907</v>
          </cell>
          <cell r="H2659">
            <v>45503</v>
          </cell>
          <cell r="K2659">
            <v>45545</v>
          </cell>
        </row>
        <row r="2660">
          <cell r="F2660">
            <v>38454</v>
          </cell>
          <cell r="G2660">
            <v>1199421</v>
          </cell>
          <cell r="H2660">
            <v>45500</v>
          </cell>
          <cell r="K2660">
            <v>45545</v>
          </cell>
        </row>
        <row r="2661">
          <cell r="F2661">
            <v>39340</v>
          </cell>
          <cell r="G2661">
            <v>1586115</v>
          </cell>
          <cell r="H2661">
            <v>45503</v>
          </cell>
          <cell r="K2661">
            <v>45545</v>
          </cell>
        </row>
        <row r="2662">
          <cell r="F2662">
            <v>40071</v>
          </cell>
          <cell r="G2662">
            <v>2571831</v>
          </cell>
          <cell r="H2662">
            <v>45510</v>
          </cell>
          <cell r="K2662">
            <v>45545</v>
          </cell>
        </row>
        <row r="2663">
          <cell r="F2663">
            <v>1190</v>
          </cell>
          <cell r="G2663">
            <v>-95960</v>
          </cell>
          <cell r="H2663">
            <v>45523</v>
          </cell>
          <cell r="K2663">
            <v>45545</v>
          </cell>
        </row>
        <row r="2664">
          <cell r="F2664">
            <v>39824</v>
          </cell>
          <cell r="G2664">
            <v>2315628</v>
          </cell>
          <cell r="H2664">
            <v>45505</v>
          </cell>
          <cell r="K2664">
            <v>45545</v>
          </cell>
        </row>
        <row r="2665">
          <cell r="F2665">
            <v>1191</v>
          </cell>
          <cell r="G2665">
            <v>-325186</v>
          </cell>
          <cell r="H2665">
            <v>45523</v>
          </cell>
          <cell r="K2665">
            <v>45545</v>
          </cell>
        </row>
        <row r="2666">
          <cell r="F2666">
            <v>37033</v>
          </cell>
          <cell r="G2666">
            <v>1199421</v>
          </cell>
          <cell r="H2666">
            <v>45495</v>
          </cell>
          <cell r="K2666">
            <v>45545</v>
          </cell>
        </row>
        <row r="2667">
          <cell r="F2667">
            <v>41481</v>
          </cell>
          <cell r="G2667">
            <v>1586115</v>
          </cell>
          <cell r="H2667">
            <v>45513</v>
          </cell>
          <cell r="K2667">
            <v>45559</v>
          </cell>
        </row>
        <row r="2668">
          <cell r="F2668">
            <v>47691</v>
          </cell>
          <cell r="G2668">
            <v>-1219063</v>
          </cell>
          <cell r="H2668">
            <v>45541</v>
          </cell>
          <cell r="K2668">
            <v>45559</v>
          </cell>
        </row>
        <row r="2669">
          <cell r="F2669">
            <v>47690</v>
          </cell>
          <cell r="G2669">
            <v>-5607688</v>
          </cell>
          <cell r="H2669">
            <v>45541</v>
          </cell>
          <cell r="K2669">
            <v>45559</v>
          </cell>
        </row>
        <row r="2670">
          <cell r="F2670">
            <v>47689</v>
          </cell>
          <cell r="G2670">
            <v>-9752502</v>
          </cell>
          <cell r="H2670">
            <v>45541</v>
          </cell>
          <cell r="K2670">
            <v>45559</v>
          </cell>
        </row>
        <row r="2671">
          <cell r="F2671">
            <v>47589</v>
          </cell>
          <cell r="G2671">
            <v>-5485782</v>
          </cell>
          <cell r="H2671">
            <v>45541</v>
          </cell>
          <cell r="K2671">
            <v>45559</v>
          </cell>
        </row>
        <row r="2672">
          <cell r="F2672">
            <v>47587</v>
          </cell>
          <cell r="G2672">
            <v>-2438125</v>
          </cell>
          <cell r="H2672">
            <v>45541</v>
          </cell>
          <cell r="K2672">
            <v>45559</v>
          </cell>
        </row>
        <row r="2673">
          <cell r="F2673">
            <v>45366</v>
          </cell>
          <cell r="G2673">
            <v>-6213446</v>
          </cell>
          <cell r="H2673">
            <v>45541</v>
          </cell>
          <cell r="K2673">
            <v>45559</v>
          </cell>
        </row>
        <row r="2674">
          <cell r="F2674">
            <v>45365</v>
          </cell>
          <cell r="G2674">
            <v>-12922067</v>
          </cell>
          <cell r="H2674">
            <v>45541</v>
          </cell>
          <cell r="K2674">
            <v>45559</v>
          </cell>
        </row>
        <row r="2675">
          <cell r="F2675">
            <v>9052</v>
          </cell>
          <cell r="G2675">
            <v>-2727285</v>
          </cell>
          <cell r="H2675">
            <v>45553</v>
          </cell>
          <cell r="K2675">
            <v>45559</v>
          </cell>
        </row>
        <row r="2676">
          <cell r="F2676">
            <v>1300</v>
          </cell>
          <cell r="G2676">
            <v>-605784</v>
          </cell>
          <cell r="H2676">
            <v>45548</v>
          </cell>
          <cell r="K2676">
            <v>45559</v>
          </cell>
        </row>
        <row r="2677">
          <cell r="F2677">
            <v>1299</v>
          </cell>
          <cell r="G2677">
            <v>-199246</v>
          </cell>
          <cell r="H2677">
            <v>45548</v>
          </cell>
          <cell r="K2677">
            <v>45559</v>
          </cell>
        </row>
        <row r="2678">
          <cell r="F2678">
            <v>43303</v>
          </cell>
          <cell r="G2678">
            <v>6655028</v>
          </cell>
          <cell r="H2678">
            <v>45521</v>
          </cell>
          <cell r="K2678">
            <v>45559</v>
          </cell>
        </row>
        <row r="2679">
          <cell r="F2679">
            <v>43117</v>
          </cell>
          <cell r="G2679">
            <v>4526942</v>
          </cell>
          <cell r="H2679">
            <v>45520</v>
          </cell>
          <cell r="K2679">
            <v>45559</v>
          </cell>
        </row>
        <row r="2680">
          <cell r="F2680">
            <v>41164</v>
          </cell>
          <cell r="G2680">
            <v>3172217</v>
          </cell>
          <cell r="H2680">
            <v>45511</v>
          </cell>
          <cell r="K2680">
            <v>45559</v>
          </cell>
        </row>
        <row r="2681">
          <cell r="F2681">
            <v>43050</v>
          </cell>
          <cell r="G2681">
            <v>8744193</v>
          </cell>
          <cell r="H2681">
            <v>45519</v>
          </cell>
          <cell r="K2681">
            <v>45559</v>
          </cell>
        </row>
        <row r="2682">
          <cell r="F2682">
            <v>41163</v>
          </cell>
          <cell r="G2682">
            <v>2571831</v>
          </cell>
          <cell r="H2682">
            <v>45511</v>
          </cell>
          <cell r="K2682">
            <v>45559</v>
          </cell>
        </row>
        <row r="2683">
          <cell r="F2683">
            <v>45245</v>
          </cell>
          <cell r="G2683">
            <v>2457041</v>
          </cell>
          <cell r="H2683">
            <v>45521</v>
          </cell>
          <cell r="K2683">
            <v>45559</v>
          </cell>
        </row>
        <row r="2684">
          <cell r="F2684">
            <v>43292</v>
          </cell>
          <cell r="G2684">
            <v>1586115</v>
          </cell>
          <cell r="H2684">
            <v>45518</v>
          </cell>
          <cell r="K2684">
            <v>45559</v>
          </cell>
        </row>
        <row r="2685">
          <cell r="F2685">
            <v>43295</v>
          </cell>
          <cell r="G2685">
            <v>849893</v>
          </cell>
          <cell r="H2685">
            <v>45516</v>
          </cell>
          <cell r="K2685">
            <v>45559</v>
          </cell>
        </row>
        <row r="2686">
          <cell r="F2686">
            <v>46745</v>
          </cell>
          <cell r="G2686">
            <v>5997132</v>
          </cell>
          <cell r="H2686">
            <v>45519</v>
          </cell>
          <cell r="K2686">
            <v>45559</v>
          </cell>
        </row>
        <row r="2687">
          <cell r="F2687">
            <v>43294</v>
          </cell>
          <cell r="G2687">
            <v>793058</v>
          </cell>
          <cell r="H2687">
            <v>45516</v>
          </cell>
          <cell r="K2687">
            <v>45559</v>
          </cell>
        </row>
        <row r="2688">
          <cell r="F2688">
            <v>43293</v>
          </cell>
          <cell r="G2688">
            <v>5997132</v>
          </cell>
          <cell r="H2688">
            <v>45516</v>
          </cell>
          <cell r="K2688">
            <v>45559</v>
          </cell>
        </row>
        <row r="2689">
          <cell r="F2689">
            <v>45248</v>
          </cell>
          <cell r="G2689">
            <v>2186055</v>
          </cell>
          <cell r="H2689">
            <v>45523</v>
          </cell>
          <cell r="K2689">
            <v>45559</v>
          </cell>
        </row>
        <row r="2690">
          <cell r="F2690">
            <v>1298</v>
          </cell>
          <cell r="G2690">
            <v>-359829</v>
          </cell>
          <cell r="H2690">
            <v>45547</v>
          </cell>
          <cell r="K2690">
            <v>45559</v>
          </cell>
        </row>
        <row r="2691">
          <cell r="F2691">
            <v>1266</v>
          </cell>
          <cell r="G2691">
            <v>-239885</v>
          </cell>
          <cell r="H2691">
            <v>45536</v>
          </cell>
          <cell r="K2691">
            <v>45559</v>
          </cell>
        </row>
        <row r="2692">
          <cell r="F2692">
            <v>1268</v>
          </cell>
          <cell r="G2692">
            <v>-555755</v>
          </cell>
          <cell r="H2692">
            <v>45536</v>
          </cell>
          <cell r="K2692">
            <v>45559</v>
          </cell>
        </row>
        <row r="2693">
          <cell r="F2693">
            <v>43095</v>
          </cell>
          <cell r="G2693">
            <v>3772157</v>
          </cell>
          <cell r="H2693">
            <v>45520</v>
          </cell>
          <cell r="K2693">
            <v>45559</v>
          </cell>
        </row>
        <row r="2694">
          <cell r="F2694">
            <v>41973</v>
          </cell>
          <cell r="G2694">
            <v>5574150</v>
          </cell>
          <cell r="H2694">
            <v>45520</v>
          </cell>
          <cell r="K2694">
            <v>45559</v>
          </cell>
        </row>
        <row r="2695">
          <cell r="F2695">
            <v>43093</v>
          </cell>
          <cell r="G2695">
            <v>1586115</v>
          </cell>
          <cell r="H2695">
            <v>45521</v>
          </cell>
          <cell r="K2695">
            <v>45559</v>
          </cell>
        </row>
        <row r="2696">
          <cell r="F2696">
            <v>41237</v>
          </cell>
          <cell r="G2696">
            <v>2571831</v>
          </cell>
          <cell r="H2696">
            <v>45514</v>
          </cell>
          <cell r="K2696">
            <v>45559</v>
          </cell>
        </row>
        <row r="2697">
          <cell r="F2697">
            <v>43098</v>
          </cell>
          <cell r="G2697">
            <v>2457041</v>
          </cell>
          <cell r="H2697">
            <v>45521</v>
          </cell>
          <cell r="K2697">
            <v>45559</v>
          </cell>
        </row>
        <row r="2698">
          <cell r="F2698">
            <v>40066</v>
          </cell>
          <cell r="G2698">
            <v>1470420</v>
          </cell>
          <cell r="H2698">
            <v>45511</v>
          </cell>
          <cell r="K2698">
            <v>45559</v>
          </cell>
        </row>
        <row r="2699">
          <cell r="F2699">
            <v>43302</v>
          </cell>
          <cell r="G2699">
            <v>2012391</v>
          </cell>
          <cell r="H2699">
            <v>45521</v>
          </cell>
          <cell r="K2699">
            <v>45559</v>
          </cell>
        </row>
        <row r="2700">
          <cell r="F2700">
            <v>43382</v>
          </cell>
          <cell r="G2700">
            <v>2186055</v>
          </cell>
          <cell r="H2700">
            <v>45524</v>
          </cell>
          <cell r="K2700">
            <v>45559</v>
          </cell>
        </row>
        <row r="2701">
          <cell r="F2701">
            <v>41620</v>
          </cell>
          <cell r="G2701">
            <v>2357235</v>
          </cell>
          <cell r="H2701">
            <v>45514</v>
          </cell>
          <cell r="K2701">
            <v>45559</v>
          </cell>
        </row>
        <row r="2702">
          <cell r="F2702">
            <v>40068</v>
          </cell>
          <cell r="G2702">
            <v>1586115</v>
          </cell>
          <cell r="H2702">
            <v>45512</v>
          </cell>
          <cell r="K2702">
            <v>45559</v>
          </cell>
        </row>
        <row r="2703">
          <cell r="F2703">
            <v>43094</v>
          </cell>
          <cell r="G2703">
            <v>1586115</v>
          </cell>
          <cell r="H2703">
            <v>45521</v>
          </cell>
          <cell r="K2703">
            <v>45559</v>
          </cell>
        </row>
        <row r="2704">
          <cell r="F2704">
            <v>1301</v>
          </cell>
          <cell r="G2704">
            <v>-2315628</v>
          </cell>
          <cell r="H2704">
            <v>45548</v>
          </cell>
          <cell r="K2704">
            <v>45559</v>
          </cell>
        </row>
        <row r="2705">
          <cell r="F2705">
            <v>43097</v>
          </cell>
          <cell r="G2705">
            <v>2186055</v>
          </cell>
          <cell r="H2705">
            <v>45521</v>
          </cell>
          <cell r="K2705">
            <v>45559</v>
          </cell>
        </row>
        <row r="2706">
          <cell r="F2706">
            <v>43096</v>
          </cell>
          <cell r="G2706">
            <v>2186055</v>
          </cell>
          <cell r="H2706">
            <v>45521</v>
          </cell>
          <cell r="K2706">
            <v>45559</v>
          </cell>
        </row>
        <row r="2707">
          <cell r="F2707">
            <v>41238</v>
          </cell>
          <cell r="G2707">
            <v>2571831</v>
          </cell>
          <cell r="H2707">
            <v>45514</v>
          </cell>
          <cell r="K2707">
            <v>45559</v>
          </cell>
        </row>
        <row r="2708">
          <cell r="F2708">
            <v>41951</v>
          </cell>
          <cell r="G2708">
            <v>1586115</v>
          </cell>
          <cell r="H2708">
            <v>45521</v>
          </cell>
          <cell r="K2708">
            <v>45559</v>
          </cell>
        </row>
        <row r="2709">
          <cell r="F2709">
            <v>40069</v>
          </cell>
          <cell r="G2709">
            <v>7485453</v>
          </cell>
          <cell r="H2709">
            <v>45513</v>
          </cell>
          <cell r="K2709">
            <v>45559</v>
          </cell>
        </row>
        <row r="2710">
          <cell r="F2710">
            <v>45246</v>
          </cell>
          <cell r="G2710">
            <v>1199421</v>
          </cell>
          <cell r="H2710">
            <v>45521</v>
          </cell>
          <cell r="K2710">
            <v>45559</v>
          </cell>
        </row>
        <row r="2711">
          <cell r="F2711">
            <v>41623</v>
          </cell>
          <cell r="G2711">
            <v>1586115</v>
          </cell>
          <cell r="H2711">
            <v>45513</v>
          </cell>
          <cell r="K2711">
            <v>45559</v>
          </cell>
        </row>
        <row r="2712">
          <cell r="F2712">
            <v>39862</v>
          </cell>
          <cell r="G2712">
            <v>2315628</v>
          </cell>
          <cell r="H2712">
            <v>45515</v>
          </cell>
          <cell r="K2712">
            <v>45559</v>
          </cell>
        </row>
        <row r="2713">
          <cell r="F2713">
            <v>1288</v>
          </cell>
          <cell r="G2713">
            <v>-79305</v>
          </cell>
          <cell r="H2713">
            <v>45543</v>
          </cell>
          <cell r="K2713">
            <v>45559</v>
          </cell>
        </row>
        <row r="2714">
          <cell r="F2714">
            <v>1265</v>
          </cell>
          <cell r="G2714">
            <v>-162593</v>
          </cell>
          <cell r="H2714">
            <v>45535</v>
          </cell>
          <cell r="K2714">
            <v>45559</v>
          </cell>
        </row>
        <row r="2715">
          <cell r="F2715">
            <v>41212</v>
          </cell>
          <cell r="G2715">
            <v>1285916</v>
          </cell>
          <cell r="H2715">
            <v>45512</v>
          </cell>
          <cell r="K2715">
            <v>45559</v>
          </cell>
        </row>
        <row r="2716">
          <cell r="F2716">
            <v>41213</v>
          </cell>
          <cell r="G2716">
            <v>3056522</v>
          </cell>
          <cell r="H2716">
            <v>45512</v>
          </cell>
          <cell r="K2716">
            <v>45559</v>
          </cell>
        </row>
        <row r="2717">
          <cell r="F2717">
            <v>41624</v>
          </cell>
          <cell r="G2717">
            <v>1586115</v>
          </cell>
          <cell r="H2717">
            <v>45513</v>
          </cell>
          <cell r="K2717">
            <v>45559</v>
          </cell>
        </row>
        <row r="2718">
          <cell r="F2718">
            <v>45091</v>
          </cell>
          <cell r="G2718">
            <v>5184608</v>
          </cell>
          <cell r="H2718">
            <v>45527</v>
          </cell>
          <cell r="K2718">
            <v>45575</v>
          </cell>
        </row>
        <row r="2719">
          <cell r="F2719">
            <v>46993</v>
          </cell>
          <cell r="G2719">
            <v>2128086</v>
          </cell>
          <cell r="H2719">
            <v>45534</v>
          </cell>
          <cell r="K2719">
            <v>45575</v>
          </cell>
        </row>
        <row r="2720">
          <cell r="F2720">
            <v>46992</v>
          </cell>
          <cell r="G2720">
            <v>6224607</v>
          </cell>
          <cell r="H2720">
            <v>45534</v>
          </cell>
          <cell r="K2720">
            <v>45575</v>
          </cell>
        </row>
        <row r="2721">
          <cell r="F2721">
            <v>46991</v>
          </cell>
          <cell r="G2721">
            <v>3598277</v>
          </cell>
          <cell r="H2721">
            <v>45534</v>
          </cell>
          <cell r="K2721">
            <v>45575</v>
          </cell>
        </row>
        <row r="2722">
          <cell r="F2722">
            <v>47238</v>
          </cell>
          <cell r="G2722">
            <v>2186055</v>
          </cell>
          <cell r="H2722">
            <v>45539</v>
          </cell>
          <cell r="K2722">
            <v>45575</v>
          </cell>
        </row>
        <row r="2723">
          <cell r="F2723">
            <v>46731</v>
          </cell>
          <cell r="G2723">
            <v>2186055</v>
          </cell>
          <cell r="H2723">
            <v>45532</v>
          </cell>
          <cell r="K2723">
            <v>45575</v>
          </cell>
        </row>
        <row r="2724">
          <cell r="F2724">
            <v>45036</v>
          </cell>
          <cell r="G2724">
            <v>2128086</v>
          </cell>
          <cell r="H2724">
            <v>45527</v>
          </cell>
          <cell r="K2724">
            <v>45575</v>
          </cell>
        </row>
        <row r="2725">
          <cell r="F2725">
            <v>47239</v>
          </cell>
          <cell r="G2725">
            <v>4526942</v>
          </cell>
          <cell r="H2725">
            <v>45539</v>
          </cell>
          <cell r="K2725">
            <v>45575</v>
          </cell>
        </row>
        <row r="2726">
          <cell r="F2726">
            <v>47237</v>
          </cell>
          <cell r="G2726">
            <v>2398856</v>
          </cell>
          <cell r="H2726">
            <v>45539</v>
          </cell>
          <cell r="K2726">
            <v>45575</v>
          </cell>
        </row>
        <row r="2727">
          <cell r="F2727">
            <v>1419</v>
          </cell>
          <cell r="G2727">
            <v>-810472</v>
          </cell>
          <cell r="H2727">
            <v>45569</v>
          </cell>
          <cell r="K2727">
            <v>45575</v>
          </cell>
        </row>
        <row r="2728">
          <cell r="F2728">
            <v>46732</v>
          </cell>
          <cell r="G2728">
            <v>1586115</v>
          </cell>
          <cell r="H2728">
            <v>45532</v>
          </cell>
          <cell r="K2728">
            <v>45575</v>
          </cell>
        </row>
        <row r="2729">
          <cell r="F2729">
            <v>1320</v>
          </cell>
          <cell r="G2729">
            <v>-359828</v>
          </cell>
          <cell r="H2729">
            <v>45555</v>
          </cell>
          <cell r="K2729">
            <v>45575</v>
          </cell>
        </row>
        <row r="2730">
          <cell r="F2730">
            <v>47087</v>
          </cell>
          <cell r="G2730">
            <v>1586115</v>
          </cell>
          <cell r="H2730">
            <v>45531</v>
          </cell>
          <cell r="K2730">
            <v>45575</v>
          </cell>
        </row>
        <row r="2731">
          <cell r="F2731">
            <v>47085</v>
          </cell>
          <cell r="G2731">
            <v>6105524</v>
          </cell>
          <cell r="H2731">
            <v>45532</v>
          </cell>
          <cell r="K2731">
            <v>45575</v>
          </cell>
        </row>
        <row r="2732">
          <cell r="F2732">
            <v>47086</v>
          </cell>
          <cell r="G2732">
            <v>5997132</v>
          </cell>
          <cell r="H2732">
            <v>45530</v>
          </cell>
          <cell r="K2732">
            <v>45575</v>
          </cell>
        </row>
        <row r="2733">
          <cell r="F2733">
            <v>45247</v>
          </cell>
          <cell r="G2733">
            <v>5184392</v>
          </cell>
          <cell r="H2733">
            <v>45526</v>
          </cell>
          <cell r="K2733">
            <v>45575</v>
          </cell>
        </row>
        <row r="2734">
          <cell r="F2734">
            <v>47383</v>
          </cell>
          <cell r="G2734">
            <v>3772157</v>
          </cell>
          <cell r="H2734">
            <v>45535</v>
          </cell>
          <cell r="K2734">
            <v>45575</v>
          </cell>
        </row>
        <row r="2735">
          <cell r="F2735">
            <v>46780</v>
          </cell>
          <cell r="G2735">
            <v>4038552</v>
          </cell>
          <cell r="H2735">
            <v>45534</v>
          </cell>
          <cell r="K2735">
            <v>45575</v>
          </cell>
        </row>
        <row r="2736">
          <cell r="F2736">
            <v>46779</v>
          </cell>
          <cell r="G2736">
            <v>2785536</v>
          </cell>
          <cell r="H2736">
            <v>45534</v>
          </cell>
          <cell r="K2736">
            <v>45575</v>
          </cell>
        </row>
        <row r="2737">
          <cell r="F2737">
            <v>45058</v>
          </cell>
          <cell r="G2737">
            <v>1857101</v>
          </cell>
          <cell r="H2737">
            <v>45527</v>
          </cell>
          <cell r="K2737">
            <v>45575</v>
          </cell>
        </row>
        <row r="2738">
          <cell r="F2738">
            <v>1326</v>
          </cell>
          <cell r="G2738">
            <v>-119943</v>
          </cell>
          <cell r="H2738">
            <v>45559</v>
          </cell>
          <cell r="K2738">
            <v>45575</v>
          </cell>
        </row>
        <row r="2739">
          <cell r="F2739">
            <v>2704</v>
          </cell>
          <cell r="G2739">
            <v>-79305</v>
          </cell>
          <cell r="H2739">
            <v>45304</v>
          </cell>
          <cell r="K2739">
            <v>45575</v>
          </cell>
        </row>
        <row r="2740">
          <cell r="F2740">
            <v>45322</v>
          </cell>
          <cell r="G2740">
            <v>1586115</v>
          </cell>
          <cell r="H2740">
            <v>45534</v>
          </cell>
          <cell r="K2740">
            <v>45575</v>
          </cell>
        </row>
        <row r="2741">
          <cell r="F2741">
            <v>45097</v>
          </cell>
          <cell r="G2741">
            <v>4140261</v>
          </cell>
          <cell r="H2741">
            <v>45530</v>
          </cell>
          <cell r="K2741">
            <v>45575</v>
          </cell>
        </row>
        <row r="2742">
          <cell r="F2742">
            <v>1355</v>
          </cell>
          <cell r="G2742">
            <v>-479776</v>
          </cell>
          <cell r="H2742">
            <v>45562</v>
          </cell>
          <cell r="K2742">
            <v>45575</v>
          </cell>
        </row>
        <row r="2743">
          <cell r="F2743">
            <v>46973</v>
          </cell>
          <cell r="G2743">
            <v>2948130</v>
          </cell>
          <cell r="H2743">
            <v>45535</v>
          </cell>
          <cell r="K2743">
            <v>45575</v>
          </cell>
        </row>
        <row r="2744">
          <cell r="F2744">
            <v>45321</v>
          </cell>
          <cell r="G2744">
            <v>3385476</v>
          </cell>
          <cell r="H2744">
            <v>45532</v>
          </cell>
          <cell r="K2744">
            <v>45575</v>
          </cell>
        </row>
        <row r="2745">
          <cell r="F2745">
            <v>1356</v>
          </cell>
          <cell r="G2745">
            <v>-1034641</v>
          </cell>
          <cell r="H2745">
            <v>45562</v>
          </cell>
          <cell r="K2745">
            <v>45575</v>
          </cell>
        </row>
        <row r="2746">
          <cell r="F2746">
            <v>45249</v>
          </cell>
          <cell r="G2746">
            <v>1586115</v>
          </cell>
          <cell r="H2746">
            <v>45530</v>
          </cell>
          <cell r="K2746">
            <v>45575</v>
          </cell>
        </row>
        <row r="2747">
          <cell r="F2747">
            <v>47089</v>
          </cell>
          <cell r="G2747">
            <v>1586115</v>
          </cell>
          <cell r="H2747">
            <v>45535</v>
          </cell>
          <cell r="K2747">
            <v>45575</v>
          </cell>
        </row>
        <row r="2748">
          <cell r="F2748">
            <v>47088</v>
          </cell>
          <cell r="G2748">
            <v>2186055</v>
          </cell>
          <cell r="H2748">
            <v>45535</v>
          </cell>
          <cell r="K2748">
            <v>45575</v>
          </cell>
        </row>
        <row r="2749">
          <cell r="F2749">
            <v>1402</v>
          </cell>
          <cell r="G2749">
            <v>-2732724</v>
          </cell>
          <cell r="H2749">
            <v>45565</v>
          </cell>
          <cell r="K2749">
            <v>45575</v>
          </cell>
        </row>
        <row r="2750">
          <cell r="F2750">
            <v>1403</v>
          </cell>
          <cell r="G2750">
            <v>-108391</v>
          </cell>
          <cell r="H2750">
            <v>45565</v>
          </cell>
          <cell r="K2750">
            <v>45575</v>
          </cell>
        </row>
        <row r="2751">
          <cell r="F2751">
            <v>45059</v>
          </cell>
          <cell r="G2751">
            <v>1586115</v>
          </cell>
          <cell r="H2751">
            <v>45528</v>
          </cell>
          <cell r="K2751">
            <v>45575</v>
          </cell>
        </row>
        <row r="2752">
          <cell r="F2752">
            <v>46972</v>
          </cell>
          <cell r="G2752">
            <v>1470420</v>
          </cell>
          <cell r="H2752">
            <v>45535</v>
          </cell>
          <cell r="K2752">
            <v>45575</v>
          </cell>
        </row>
        <row r="2753">
          <cell r="F2753">
            <v>43301</v>
          </cell>
          <cell r="G2753">
            <v>2785536</v>
          </cell>
          <cell r="H2753">
            <v>45525</v>
          </cell>
          <cell r="K2753">
            <v>45575</v>
          </cell>
        </row>
        <row r="2754">
          <cell r="F2754">
            <v>822</v>
          </cell>
          <cell r="G2754">
            <v>-599710</v>
          </cell>
          <cell r="H2754">
            <v>45467</v>
          </cell>
          <cell r="K2754">
            <v>45575</v>
          </cell>
        </row>
        <row r="2755">
          <cell r="F2755">
            <v>45096</v>
          </cell>
          <cell r="G2755">
            <v>1470420</v>
          </cell>
          <cell r="H2755">
            <v>45531</v>
          </cell>
          <cell r="K2755">
            <v>45575</v>
          </cell>
        </row>
        <row r="2756">
          <cell r="F2756">
            <v>642</v>
          </cell>
          <cell r="G2756">
            <v>-1319369</v>
          </cell>
          <cell r="H2756">
            <v>45440</v>
          </cell>
          <cell r="K2756">
            <v>45575</v>
          </cell>
        </row>
        <row r="2757">
          <cell r="F2757">
            <v>1303</v>
          </cell>
          <cell r="G2757">
            <v>-529100</v>
          </cell>
          <cell r="H2757">
            <v>45553</v>
          </cell>
          <cell r="K2757">
            <v>45575</v>
          </cell>
        </row>
        <row r="2758">
          <cell r="F2758">
            <v>45057</v>
          </cell>
          <cell r="G2758">
            <v>4372097</v>
          </cell>
          <cell r="H2758">
            <v>45527</v>
          </cell>
          <cell r="K2758">
            <v>45575</v>
          </cell>
        </row>
        <row r="2759">
          <cell r="F2759">
            <v>43300</v>
          </cell>
          <cell r="G2759">
            <v>1857101</v>
          </cell>
          <cell r="H2759">
            <v>45525</v>
          </cell>
          <cell r="K2759">
            <v>45575</v>
          </cell>
        </row>
        <row r="2760">
          <cell r="F2760">
            <v>45318</v>
          </cell>
          <cell r="G2760">
            <v>2186055</v>
          </cell>
          <cell r="H2760">
            <v>45531</v>
          </cell>
          <cell r="K2760">
            <v>45575</v>
          </cell>
        </row>
        <row r="2761">
          <cell r="F2761">
            <v>411</v>
          </cell>
          <cell r="G2761">
            <v>-1257822</v>
          </cell>
          <cell r="H2761">
            <v>45409</v>
          </cell>
          <cell r="K2761">
            <v>45575</v>
          </cell>
        </row>
        <row r="2762">
          <cell r="F2762">
            <v>410</v>
          </cell>
          <cell r="G2762">
            <v>-239881</v>
          </cell>
          <cell r="H2762">
            <v>45409</v>
          </cell>
          <cell r="K2762">
            <v>45575</v>
          </cell>
        </row>
        <row r="2763">
          <cell r="F2763">
            <v>45319</v>
          </cell>
          <cell r="G2763">
            <v>1586115</v>
          </cell>
          <cell r="H2763">
            <v>45531</v>
          </cell>
          <cell r="K2763">
            <v>45575</v>
          </cell>
        </row>
        <row r="2764">
          <cell r="F2764">
            <v>1417</v>
          </cell>
          <cell r="G2764">
            <v>-359829</v>
          </cell>
          <cell r="H2764">
            <v>45568</v>
          </cell>
          <cell r="K2764">
            <v>45575</v>
          </cell>
        </row>
        <row r="2765">
          <cell r="F2765">
            <v>45060</v>
          </cell>
          <cell r="G2765">
            <v>4309538</v>
          </cell>
          <cell r="H2765">
            <v>45528</v>
          </cell>
          <cell r="K2765">
            <v>45575</v>
          </cell>
        </row>
        <row r="2766">
          <cell r="F2766">
            <v>1357</v>
          </cell>
          <cell r="G2766">
            <v>-229245</v>
          </cell>
          <cell r="H2766">
            <v>45562</v>
          </cell>
          <cell r="K2766">
            <v>45575</v>
          </cell>
        </row>
        <row r="2767">
          <cell r="F2767">
            <v>45320</v>
          </cell>
          <cell r="G2767">
            <v>2785536</v>
          </cell>
          <cell r="H2767">
            <v>45531</v>
          </cell>
          <cell r="K2767">
            <v>45575</v>
          </cell>
        </row>
        <row r="2768">
          <cell r="F2768">
            <v>1304</v>
          </cell>
          <cell r="G2768">
            <v>-119943</v>
          </cell>
          <cell r="H2768">
            <v>45554</v>
          </cell>
          <cell r="K2768">
            <v>45575</v>
          </cell>
        </row>
        <row r="2769">
          <cell r="F2769">
            <v>46776</v>
          </cell>
          <cell r="G2769">
            <v>2186055</v>
          </cell>
          <cell r="H2769">
            <v>45533</v>
          </cell>
          <cell r="K2769">
            <v>45575</v>
          </cell>
        </row>
        <row r="2770">
          <cell r="F2770">
            <v>46774</v>
          </cell>
          <cell r="G2770">
            <v>270986</v>
          </cell>
          <cell r="H2770">
            <v>45533</v>
          </cell>
          <cell r="K2770">
            <v>45575</v>
          </cell>
        </row>
        <row r="2771">
          <cell r="F2771">
            <v>46775</v>
          </cell>
          <cell r="G2771">
            <v>1199421</v>
          </cell>
          <cell r="H2771">
            <v>45533</v>
          </cell>
          <cell r="K2771">
            <v>45575</v>
          </cell>
        </row>
        <row r="2772">
          <cell r="F2772">
            <v>47083</v>
          </cell>
          <cell r="G2772">
            <v>2785536</v>
          </cell>
          <cell r="H2772">
            <v>45531</v>
          </cell>
          <cell r="K2772">
            <v>45575</v>
          </cell>
        </row>
        <row r="2773">
          <cell r="F2773">
            <v>47084</v>
          </cell>
          <cell r="G2773">
            <v>2649173</v>
          </cell>
          <cell r="H2773">
            <v>45528</v>
          </cell>
          <cell r="K2773">
            <v>45575</v>
          </cell>
        </row>
        <row r="2774">
          <cell r="F2774">
            <v>47345</v>
          </cell>
          <cell r="G2774">
            <v>6224607</v>
          </cell>
          <cell r="H2774">
            <v>45541</v>
          </cell>
          <cell r="K2774">
            <v>45589</v>
          </cell>
        </row>
        <row r="2775">
          <cell r="F2775">
            <v>47344</v>
          </cell>
          <cell r="G2775">
            <v>6655028</v>
          </cell>
          <cell r="H2775">
            <v>45541</v>
          </cell>
          <cell r="K2775">
            <v>45589</v>
          </cell>
        </row>
        <row r="2776">
          <cell r="F2776">
            <v>53233</v>
          </cell>
          <cell r="G2776">
            <v>-11490433</v>
          </cell>
          <cell r="H2776">
            <v>45567</v>
          </cell>
          <cell r="K2776">
            <v>45589</v>
          </cell>
        </row>
        <row r="2777">
          <cell r="F2777">
            <v>52549</v>
          </cell>
          <cell r="G2777">
            <v>-718152</v>
          </cell>
          <cell r="H2777">
            <v>45567</v>
          </cell>
          <cell r="K2777">
            <v>45589</v>
          </cell>
        </row>
        <row r="2778">
          <cell r="F2778">
            <v>52547</v>
          </cell>
          <cell r="G2778">
            <v>-6463369</v>
          </cell>
          <cell r="H2778">
            <v>45567</v>
          </cell>
          <cell r="K2778">
            <v>45589</v>
          </cell>
        </row>
        <row r="2779">
          <cell r="F2779">
            <v>52504</v>
          </cell>
          <cell r="G2779">
            <v>-5745217</v>
          </cell>
          <cell r="H2779">
            <v>45567</v>
          </cell>
          <cell r="K2779">
            <v>45589</v>
          </cell>
        </row>
        <row r="2780">
          <cell r="F2780">
            <v>52500</v>
          </cell>
          <cell r="G2780">
            <v>-9479607</v>
          </cell>
          <cell r="H2780">
            <v>45567</v>
          </cell>
          <cell r="K2780">
            <v>45589</v>
          </cell>
        </row>
        <row r="2781">
          <cell r="F2781">
            <v>52216</v>
          </cell>
          <cell r="G2781">
            <v>-6606999</v>
          </cell>
          <cell r="H2781">
            <v>45567</v>
          </cell>
          <cell r="K2781">
            <v>45589</v>
          </cell>
        </row>
        <row r="2782">
          <cell r="F2782">
            <v>52195</v>
          </cell>
          <cell r="G2782">
            <v>-1436304</v>
          </cell>
          <cell r="H2782">
            <v>45567</v>
          </cell>
          <cell r="K2782">
            <v>45589</v>
          </cell>
        </row>
        <row r="2783">
          <cell r="F2783">
            <v>52191</v>
          </cell>
          <cell r="G2783">
            <v>-2872608</v>
          </cell>
          <cell r="H2783">
            <v>45567</v>
          </cell>
          <cell r="K2783">
            <v>45589</v>
          </cell>
        </row>
        <row r="2784">
          <cell r="F2784">
            <v>47538</v>
          </cell>
          <cell r="G2784">
            <v>1852497</v>
          </cell>
          <cell r="H2784">
            <v>45545</v>
          </cell>
          <cell r="K2784">
            <v>45589</v>
          </cell>
        </row>
        <row r="2785">
          <cell r="F2785">
            <v>47537</v>
          </cell>
          <cell r="G2785">
            <v>541971</v>
          </cell>
          <cell r="H2785">
            <v>45545</v>
          </cell>
          <cell r="K2785">
            <v>45589</v>
          </cell>
        </row>
        <row r="2786">
          <cell r="F2786">
            <v>47536</v>
          </cell>
          <cell r="G2786">
            <v>541971</v>
          </cell>
          <cell r="H2786">
            <v>45545</v>
          </cell>
          <cell r="K2786">
            <v>45589</v>
          </cell>
        </row>
        <row r="2787">
          <cell r="F2787">
            <v>47535</v>
          </cell>
          <cell r="G2787">
            <v>8956548</v>
          </cell>
          <cell r="H2787">
            <v>45545</v>
          </cell>
          <cell r="K2787">
            <v>45589</v>
          </cell>
        </row>
        <row r="2788">
          <cell r="F2788">
            <v>10105</v>
          </cell>
          <cell r="G2788">
            <v>-2919113</v>
          </cell>
          <cell r="H2788">
            <v>45582</v>
          </cell>
          <cell r="K2788">
            <v>45589</v>
          </cell>
        </row>
        <row r="2789">
          <cell r="F2789">
            <v>51704</v>
          </cell>
          <cell r="G2789">
            <v>602667</v>
          </cell>
          <cell r="H2789">
            <v>45554</v>
          </cell>
          <cell r="K2789">
            <v>45589</v>
          </cell>
        </row>
        <row r="2790">
          <cell r="F2790">
            <v>49673</v>
          </cell>
          <cell r="G2790">
            <v>4526942</v>
          </cell>
          <cell r="H2790">
            <v>45546</v>
          </cell>
          <cell r="K2790">
            <v>45589</v>
          </cell>
        </row>
        <row r="2791">
          <cell r="F2791">
            <v>51480</v>
          </cell>
          <cell r="G2791">
            <v>3113802</v>
          </cell>
          <cell r="H2791">
            <v>45553</v>
          </cell>
          <cell r="K2791">
            <v>45589</v>
          </cell>
        </row>
        <row r="2792">
          <cell r="F2792">
            <v>50113</v>
          </cell>
          <cell r="G2792">
            <v>4038552</v>
          </cell>
          <cell r="H2792">
            <v>45548</v>
          </cell>
          <cell r="K2792">
            <v>45589</v>
          </cell>
        </row>
        <row r="2793">
          <cell r="F2793">
            <v>1420</v>
          </cell>
          <cell r="G2793">
            <v>-541974</v>
          </cell>
          <cell r="H2793">
            <v>45569</v>
          </cell>
          <cell r="K2793">
            <v>45589</v>
          </cell>
        </row>
        <row r="2794">
          <cell r="F2794">
            <v>49674</v>
          </cell>
          <cell r="G2794">
            <v>5958212</v>
          </cell>
          <cell r="H2794">
            <v>45546</v>
          </cell>
          <cell r="K2794">
            <v>45589</v>
          </cell>
        </row>
        <row r="2795">
          <cell r="F2795">
            <v>47384</v>
          </cell>
          <cell r="G2795">
            <v>7544313</v>
          </cell>
          <cell r="H2795">
            <v>45542</v>
          </cell>
          <cell r="K2795">
            <v>45589</v>
          </cell>
        </row>
        <row r="2796">
          <cell r="F2796">
            <v>1489</v>
          </cell>
          <cell r="G2796">
            <v>-90401</v>
          </cell>
          <cell r="H2796">
            <v>45567</v>
          </cell>
          <cell r="K2796">
            <v>45589</v>
          </cell>
        </row>
        <row r="2797">
          <cell r="F2797">
            <v>50172</v>
          </cell>
          <cell r="G2797">
            <v>1586115</v>
          </cell>
          <cell r="H2797">
            <v>45544</v>
          </cell>
          <cell r="K2797">
            <v>45589</v>
          </cell>
        </row>
        <row r="2798">
          <cell r="F2798">
            <v>50171</v>
          </cell>
          <cell r="G2798">
            <v>2398856</v>
          </cell>
          <cell r="H2798">
            <v>45544</v>
          </cell>
          <cell r="K2798">
            <v>45589</v>
          </cell>
        </row>
        <row r="2799">
          <cell r="F2799">
            <v>50170</v>
          </cell>
          <cell r="G2799">
            <v>541971</v>
          </cell>
          <cell r="H2799">
            <v>45544</v>
          </cell>
          <cell r="K2799">
            <v>45589</v>
          </cell>
        </row>
        <row r="2800">
          <cell r="F2800">
            <v>50176</v>
          </cell>
          <cell r="G2800">
            <v>11079882</v>
          </cell>
          <cell r="H2800">
            <v>45548</v>
          </cell>
          <cell r="K2800">
            <v>45589</v>
          </cell>
        </row>
        <row r="2801">
          <cell r="F2801">
            <v>50173</v>
          </cell>
          <cell r="G2801">
            <v>11994264</v>
          </cell>
          <cell r="H2801">
            <v>45544</v>
          </cell>
          <cell r="K2801">
            <v>45589</v>
          </cell>
        </row>
        <row r="2802">
          <cell r="F2802">
            <v>50290</v>
          </cell>
          <cell r="G2802">
            <v>54203</v>
          </cell>
          <cell r="H2802">
            <v>45544</v>
          </cell>
          <cell r="K2802">
            <v>45589</v>
          </cell>
        </row>
        <row r="2803">
          <cell r="F2803">
            <v>49879</v>
          </cell>
          <cell r="G2803">
            <v>2186055</v>
          </cell>
          <cell r="H2803">
            <v>45548</v>
          </cell>
          <cell r="K2803">
            <v>45589</v>
          </cell>
        </row>
        <row r="2804">
          <cell r="F2804">
            <v>49878</v>
          </cell>
          <cell r="G2804">
            <v>1586115</v>
          </cell>
          <cell r="H2804">
            <v>45548</v>
          </cell>
          <cell r="K2804">
            <v>45589</v>
          </cell>
        </row>
        <row r="2805">
          <cell r="F2805">
            <v>47348</v>
          </cell>
          <cell r="G2805">
            <v>1470420</v>
          </cell>
          <cell r="H2805">
            <v>45541</v>
          </cell>
          <cell r="K2805">
            <v>45589</v>
          </cell>
        </row>
        <row r="2806">
          <cell r="F2806">
            <v>51202</v>
          </cell>
          <cell r="G2806">
            <v>1199421</v>
          </cell>
          <cell r="H2806">
            <v>45552</v>
          </cell>
          <cell r="K2806">
            <v>45589</v>
          </cell>
        </row>
        <row r="2807">
          <cell r="F2807">
            <v>49932</v>
          </cell>
          <cell r="G2807">
            <v>4642637</v>
          </cell>
          <cell r="H2807">
            <v>45552</v>
          </cell>
          <cell r="K2807">
            <v>45589</v>
          </cell>
        </row>
        <row r="2808">
          <cell r="F2808">
            <v>1415</v>
          </cell>
          <cell r="G2808">
            <v>-119943</v>
          </cell>
          <cell r="H2808">
            <v>45566</v>
          </cell>
          <cell r="K2808">
            <v>45589</v>
          </cell>
        </row>
        <row r="2809">
          <cell r="F2809">
            <v>1416</v>
          </cell>
          <cell r="G2809">
            <v>-926251</v>
          </cell>
          <cell r="H2809">
            <v>45569</v>
          </cell>
          <cell r="K2809">
            <v>45589</v>
          </cell>
        </row>
        <row r="2810">
          <cell r="F2810">
            <v>49931</v>
          </cell>
          <cell r="G2810">
            <v>2186055</v>
          </cell>
          <cell r="H2810">
            <v>45552</v>
          </cell>
          <cell r="K2810">
            <v>45589</v>
          </cell>
        </row>
        <row r="2811">
          <cell r="F2811">
            <v>47559</v>
          </cell>
          <cell r="G2811">
            <v>3869262</v>
          </cell>
          <cell r="H2811">
            <v>45548</v>
          </cell>
          <cell r="K2811">
            <v>45589</v>
          </cell>
        </row>
        <row r="2812">
          <cell r="F2812">
            <v>51201</v>
          </cell>
          <cell r="G2812">
            <v>2571831</v>
          </cell>
          <cell r="H2812">
            <v>45553</v>
          </cell>
          <cell r="K2812">
            <v>45589</v>
          </cell>
        </row>
        <row r="2813">
          <cell r="F2813">
            <v>47385</v>
          </cell>
          <cell r="G2813">
            <v>2561450</v>
          </cell>
          <cell r="H2813">
            <v>45542</v>
          </cell>
          <cell r="K2813">
            <v>45589</v>
          </cell>
        </row>
        <row r="2814">
          <cell r="F2814">
            <v>47557</v>
          </cell>
          <cell r="G2814">
            <v>2186055</v>
          </cell>
          <cell r="H2814">
            <v>45546</v>
          </cell>
          <cell r="K2814">
            <v>45589</v>
          </cell>
        </row>
        <row r="2815">
          <cell r="F2815">
            <v>50114</v>
          </cell>
          <cell r="G2815">
            <v>2128086</v>
          </cell>
          <cell r="H2815">
            <v>45548</v>
          </cell>
          <cell r="K2815">
            <v>45589</v>
          </cell>
        </row>
        <row r="2816">
          <cell r="F2816">
            <v>51478</v>
          </cell>
          <cell r="G2816">
            <v>1253624</v>
          </cell>
          <cell r="H2816">
            <v>45553</v>
          </cell>
          <cell r="K2816">
            <v>45589</v>
          </cell>
        </row>
        <row r="2817">
          <cell r="F2817">
            <v>49672</v>
          </cell>
          <cell r="G2817">
            <v>270986</v>
          </cell>
          <cell r="H2817">
            <v>45546</v>
          </cell>
          <cell r="K2817">
            <v>45589</v>
          </cell>
        </row>
        <row r="2818">
          <cell r="F2818">
            <v>49671</v>
          </cell>
          <cell r="G2818">
            <v>2186055</v>
          </cell>
          <cell r="H2818">
            <v>45546</v>
          </cell>
          <cell r="K2818">
            <v>45589</v>
          </cell>
        </row>
        <row r="2819">
          <cell r="F2819">
            <v>51476</v>
          </cell>
          <cell r="G2819">
            <v>2842817</v>
          </cell>
          <cell r="H2819">
            <v>45553</v>
          </cell>
          <cell r="K2819">
            <v>45589</v>
          </cell>
        </row>
        <row r="2820">
          <cell r="F2820">
            <v>51179</v>
          </cell>
          <cell r="G2820">
            <v>1157814</v>
          </cell>
          <cell r="H2820">
            <v>45552</v>
          </cell>
          <cell r="K2820">
            <v>45589</v>
          </cell>
        </row>
        <row r="2821">
          <cell r="F2821">
            <v>47347</v>
          </cell>
          <cell r="G2821">
            <v>2186055</v>
          </cell>
          <cell r="H2821">
            <v>45542</v>
          </cell>
          <cell r="K2821">
            <v>45589</v>
          </cell>
        </row>
        <row r="2822">
          <cell r="F2822">
            <v>51178</v>
          </cell>
          <cell r="G2822">
            <v>2315628</v>
          </cell>
          <cell r="H2822">
            <v>45554</v>
          </cell>
          <cell r="K2822">
            <v>45589</v>
          </cell>
        </row>
        <row r="2823">
          <cell r="F2823">
            <v>1492</v>
          </cell>
          <cell r="G2823">
            <v>-79299</v>
          </cell>
          <cell r="H2823">
            <v>45582</v>
          </cell>
          <cell r="K2823">
            <v>45589</v>
          </cell>
        </row>
        <row r="2824">
          <cell r="F2824">
            <v>51177</v>
          </cell>
          <cell r="G2824">
            <v>2571831</v>
          </cell>
          <cell r="H2824">
            <v>45553</v>
          </cell>
          <cell r="K2824">
            <v>45589</v>
          </cell>
        </row>
        <row r="2825">
          <cell r="F2825">
            <v>47346</v>
          </cell>
          <cell r="G2825">
            <v>2186055</v>
          </cell>
          <cell r="H2825">
            <v>45542</v>
          </cell>
          <cell r="K2825">
            <v>45589</v>
          </cell>
        </row>
        <row r="2826">
          <cell r="F2826">
            <v>49882</v>
          </cell>
          <cell r="G2826">
            <v>4043142</v>
          </cell>
          <cell r="H2826">
            <v>45549</v>
          </cell>
          <cell r="K2826">
            <v>45589</v>
          </cell>
        </row>
        <row r="2827">
          <cell r="F2827">
            <v>47558</v>
          </cell>
          <cell r="G2827">
            <v>1965492</v>
          </cell>
          <cell r="H2827">
            <v>45550</v>
          </cell>
          <cell r="K2827">
            <v>45589</v>
          </cell>
        </row>
        <row r="2828">
          <cell r="F2828">
            <v>1454</v>
          </cell>
          <cell r="G2828">
            <v>-79299</v>
          </cell>
          <cell r="H2828">
            <v>45572</v>
          </cell>
          <cell r="K2828">
            <v>45589</v>
          </cell>
        </row>
        <row r="2829">
          <cell r="F2829">
            <v>49877</v>
          </cell>
          <cell r="G2829">
            <v>2186055</v>
          </cell>
          <cell r="H2829">
            <v>45548</v>
          </cell>
          <cell r="K2829">
            <v>45589</v>
          </cell>
        </row>
        <row r="2830">
          <cell r="F2830">
            <v>47533</v>
          </cell>
          <cell r="G2830">
            <v>4372097</v>
          </cell>
          <cell r="H2830">
            <v>45545</v>
          </cell>
          <cell r="K2830">
            <v>45589</v>
          </cell>
        </row>
        <row r="2831">
          <cell r="F2831">
            <v>47349</v>
          </cell>
          <cell r="G2831">
            <v>3772157</v>
          </cell>
          <cell r="H2831">
            <v>45541</v>
          </cell>
          <cell r="K2831">
            <v>45589</v>
          </cell>
        </row>
        <row r="2832">
          <cell r="F2832">
            <v>51155</v>
          </cell>
          <cell r="G2832">
            <v>6838155</v>
          </cell>
          <cell r="H2832">
            <v>45553</v>
          </cell>
          <cell r="K2832">
            <v>45589</v>
          </cell>
        </row>
        <row r="2833">
          <cell r="F2833">
            <v>1455</v>
          </cell>
          <cell r="G2833">
            <v>-90407</v>
          </cell>
          <cell r="H2833">
            <v>45572</v>
          </cell>
          <cell r="K2833">
            <v>45589</v>
          </cell>
        </row>
        <row r="2834">
          <cell r="F2834">
            <v>1418</v>
          </cell>
          <cell r="G2834">
            <v>-120533</v>
          </cell>
          <cell r="H2834">
            <v>45568</v>
          </cell>
          <cell r="K2834">
            <v>45589</v>
          </cell>
        </row>
        <row r="2835">
          <cell r="F2835">
            <v>51854</v>
          </cell>
          <cell r="G2835">
            <v>3056522</v>
          </cell>
          <cell r="H2835">
            <v>45552</v>
          </cell>
          <cell r="K2835">
            <v>45589</v>
          </cell>
        </row>
        <row r="2836">
          <cell r="F2836">
            <v>51857</v>
          </cell>
          <cell r="G2836">
            <v>2556549</v>
          </cell>
          <cell r="H2836">
            <v>45552</v>
          </cell>
          <cell r="K2836">
            <v>45589</v>
          </cell>
        </row>
        <row r="2837">
          <cell r="F2837">
            <v>50169</v>
          </cell>
          <cell r="G2837">
            <v>1307826</v>
          </cell>
          <cell r="H2837">
            <v>45545</v>
          </cell>
          <cell r="K2837">
            <v>45589</v>
          </cell>
        </row>
        <row r="2838">
          <cell r="F2838">
            <v>1453</v>
          </cell>
          <cell r="G2838">
            <v>-257183</v>
          </cell>
          <cell r="H2838">
            <v>45571</v>
          </cell>
          <cell r="K2838">
            <v>45589</v>
          </cell>
        </row>
        <row r="2839">
          <cell r="F2839">
            <v>47531</v>
          </cell>
          <cell r="G2839">
            <v>2186055</v>
          </cell>
          <cell r="H2839">
            <v>45545</v>
          </cell>
          <cell r="K2839">
            <v>45589</v>
          </cell>
        </row>
        <row r="2840">
          <cell r="F2840">
            <v>49880</v>
          </cell>
          <cell r="G2840">
            <v>1586115</v>
          </cell>
          <cell r="H2840">
            <v>45550</v>
          </cell>
          <cell r="K2840">
            <v>45589</v>
          </cell>
        </row>
        <row r="2841">
          <cell r="F2841">
            <v>49881</v>
          </cell>
          <cell r="G2841">
            <v>1199421</v>
          </cell>
          <cell r="H2841">
            <v>45550</v>
          </cell>
          <cell r="K2841">
            <v>45589</v>
          </cell>
        </row>
        <row r="2842">
          <cell r="F2842">
            <v>1487</v>
          </cell>
          <cell r="G2842">
            <v>-1056388</v>
          </cell>
          <cell r="H2842">
            <v>45572</v>
          </cell>
          <cell r="K2842">
            <v>45589</v>
          </cell>
        </row>
        <row r="2843">
          <cell r="F2843">
            <v>53551</v>
          </cell>
          <cell r="G2843">
            <v>452007</v>
          </cell>
          <cell r="H2843">
            <v>45562</v>
          </cell>
          <cell r="K2843">
            <v>45607</v>
          </cell>
        </row>
        <row r="2844">
          <cell r="F2844">
            <v>55244</v>
          </cell>
          <cell r="G2844">
            <v>5256455</v>
          </cell>
          <cell r="H2844">
            <v>45569</v>
          </cell>
          <cell r="K2844">
            <v>45607</v>
          </cell>
        </row>
        <row r="2845">
          <cell r="F2845">
            <v>51821</v>
          </cell>
          <cell r="G2845">
            <v>9956372</v>
          </cell>
          <cell r="H2845">
            <v>45555</v>
          </cell>
          <cell r="K2845">
            <v>45607</v>
          </cell>
        </row>
        <row r="2846">
          <cell r="F2846">
            <v>51820</v>
          </cell>
          <cell r="G2846">
            <v>22096071</v>
          </cell>
          <cell r="H2846">
            <v>45555</v>
          </cell>
          <cell r="K2846">
            <v>45607</v>
          </cell>
        </row>
        <row r="2847">
          <cell r="F2847">
            <v>53678</v>
          </cell>
          <cell r="G2847">
            <v>9719973</v>
          </cell>
          <cell r="H2847">
            <v>45563</v>
          </cell>
          <cell r="K2847">
            <v>45607</v>
          </cell>
        </row>
        <row r="2848">
          <cell r="F2848">
            <v>54917</v>
          </cell>
          <cell r="G2848">
            <v>452007</v>
          </cell>
          <cell r="H2848">
            <v>45567</v>
          </cell>
          <cell r="K2848">
            <v>45607</v>
          </cell>
        </row>
        <row r="2849">
          <cell r="F2849">
            <v>54916</v>
          </cell>
          <cell r="G2849">
            <v>1264977</v>
          </cell>
          <cell r="H2849">
            <v>45566</v>
          </cell>
          <cell r="K2849">
            <v>45607</v>
          </cell>
        </row>
        <row r="2850">
          <cell r="F2850">
            <v>53549</v>
          </cell>
          <cell r="G2850">
            <v>1205348</v>
          </cell>
          <cell r="H2850">
            <v>45559</v>
          </cell>
          <cell r="K2850">
            <v>45607</v>
          </cell>
        </row>
        <row r="2851">
          <cell r="F2851">
            <v>53226</v>
          </cell>
          <cell r="G2851">
            <v>7119252</v>
          </cell>
          <cell r="H2851">
            <v>45559</v>
          </cell>
          <cell r="K2851">
            <v>45607</v>
          </cell>
        </row>
        <row r="2852">
          <cell r="F2852">
            <v>55741</v>
          </cell>
          <cell r="G2852">
            <v>2801966</v>
          </cell>
          <cell r="H2852">
            <v>45569</v>
          </cell>
          <cell r="K2852">
            <v>45607</v>
          </cell>
        </row>
        <row r="2853">
          <cell r="F2853">
            <v>55739</v>
          </cell>
          <cell r="G2853">
            <v>452007</v>
          </cell>
          <cell r="H2853">
            <v>45566</v>
          </cell>
          <cell r="K2853">
            <v>45607</v>
          </cell>
        </row>
        <row r="2854">
          <cell r="F2854">
            <v>51859</v>
          </cell>
          <cell r="G2854">
            <v>4750083</v>
          </cell>
          <cell r="H2854">
            <v>45555</v>
          </cell>
          <cell r="K2854">
            <v>45607</v>
          </cell>
        </row>
        <row r="2855">
          <cell r="F2855">
            <v>57010</v>
          </cell>
          <cell r="G2855">
            <v>1699785</v>
          </cell>
          <cell r="H2855">
            <v>45566</v>
          </cell>
          <cell r="K2855">
            <v>45607</v>
          </cell>
        </row>
        <row r="2856">
          <cell r="F2856">
            <v>51855</v>
          </cell>
          <cell r="G2856">
            <v>602667</v>
          </cell>
          <cell r="H2856">
            <v>45555</v>
          </cell>
          <cell r="K2856">
            <v>45607</v>
          </cell>
        </row>
        <row r="2857">
          <cell r="F2857">
            <v>53544</v>
          </cell>
          <cell r="G2857">
            <v>482139</v>
          </cell>
          <cell r="H2857">
            <v>45559</v>
          </cell>
          <cell r="K2857">
            <v>45607</v>
          </cell>
        </row>
        <row r="2858">
          <cell r="F2858">
            <v>55740</v>
          </cell>
          <cell r="G2858">
            <v>452007</v>
          </cell>
          <cell r="H2858">
            <v>45568</v>
          </cell>
          <cell r="K2858">
            <v>45607</v>
          </cell>
        </row>
        <row r="2859">
          <cell r="F2859">
            <v>57383</v>
          </cell>
          <cell r="G2859">
            <v>5997132</v>
          </cell>
          <cell r="H2859">
            <v>45570</v>
          </cell>
          <cell r="K2859">
            <v>45607</v>
          </cell>
        </row>
        <row r="2860">
          <cell r="F2860">
            <v>55241</v>
          </cell>
          <cell r="G2860">
            <v>578907</v>
          </cell>
          <cell r="H2860">
            <v>45563</v>
          </cell>
          <cell r="K2860">
            <v>45607</v>
          </cell>
        </row>
        <row r="2861">
          <cell r="F2861">
            <v>53227</v>
          </cell>
          <cell r="G2861">
            <v>602667</v>
          </cell>
          <cell r="H2861">
            <v>45559</v>
          </cell>
          <cell r="K2861">
            <v>45607</v>
          </cell>
        </row>
        <row r="2862">
          <cell r="F2862">
            <v>1541</v>
          </cell>
          <cell r="G2862">
            <v>-79305</v>
          </cell>
          <cell r="H2862">
            <v>45583</v>
          </cell>
          <cell r="K2862">
            <v>45607</v>
          </cell>
        </row>
        <row r="2863">
          <cell r="F2863">
            <v>53529</v>
          </cell>
          <cell r="G2863">
            <v>4313223</v>
          </cell>
          <cell r="H2863">
            <v>45562</v>
          </cell>
          <cell r="K2863">
            <v>45607</v>
          </cell>
        </row>
        <row r="2864">
          <cell r="F2864">
            <v>55264</v>
          </cell>
          <cell r="G2864">
            <v>4157933</v>
          </cell>
          <cell r="H2864">
            <v>45569</v>
          </cell>
          <cell r="K2864">
            <v>45607</v>
          </cell>
        </row>
        <row r="2865">
          <cell r="F2865">
            <v>53727</v>
          </cell>
          <cell r="G2865">
            <v>1586115</v>
          </cell>
          <cell r="H2865">
            <v>45570</v>
          </cell>
          <cell r="K2865">
            <v>45607</v>
          </cell>
        </row>
        <row r="2866">
          <cell r="F2866">
            <v>51730</v>
          </cell>
          <cell r="G2866">
            <v>1199421</v>
          </cell>
          <cell r="H2866">
            <v>45558</v>
          </cell>
          <cell r="K2866">
            <v>45607</v>
          </cell>
        </row>
        <row r="2867">
          <cell r="F2867">
            <v>1486</v>
          </cell>
          <cell r="G2867">
            <v>-119943</v>
          </cell>
          <cell r="H2867">
            <v>45579</v>
          </cell>
          <cell r="K2867">
            <v>45607</v>
          </cell>
        </row>
        <row r="2868">
          <cell r="F2868">
            <v>53236</v>
          </cell>
          <cell r="G2868">
            <v>602667</v>
          </cell>
          <cell r="H2868">
            <v>45562</v>
          </cell>
          <cell r="K2868">
            <v>45607</v>
          </cell>
        </row>
        <row r="2869">
          <cell r="F2869">
            <v>53239</v>
          </cell>
          <cell r="G2869">
            <v>5357367</v>
          </cell>
          <cell r="H2869">
            <v>45560</v>
          </cell>
          <cell r="K2869">
            <v>45607</v>
          </cell>
        </row>
        <row r="2870">
          <cell r="F2870">
            <v>53238</v>
          </cell>
          <cell r="G2870">
            <v>602667</v>
          </cell>
          <cell r="H2870">
            <v>45560</v>
          </cell>
          <cell r="K2870">
            <v>45607</v>
          </cell>
        </row>
        <row r="2871">
          <cell r="F2871">
            <v>53728</v>
          </cell>
          <cell r="G2871">
            <v>6538887</v>
          </cell>
          <cell r="H2871">
            <v>45567</v>
          </cell>
          <cell r="K2871">
            <v>45607</v>
          </cell>
        </row>
        <row r="2872">
          <cell r="F2872">
            <v>1540</v>
          </cell>
          <cell r="G2872">
            <v>-119942</v>
          </cell>
          <cell r="H2872">
            <v>45583</v>
          </cell>
          <cell r="K2872">
            <v>45607</v>
          </cell>
        </row>
        <row r="2873">
          <cell r="F2873">
            <v>54914</v>
          </cell>
          <cell r="G2873">
            <v>452007</v>
          </cell>
          <cell r="H2873">
            <v>45567</v>
          </cell>
          <cell r="K2873">
            <v>45607</v>
          </cell>
        </row>
        <row r="2874">
          <cell r="F2874">
            <v>1539</v>
          </cell>
          <cell r="G2874">
            <v>-437211</v>
          </cell>
          <cell r="H2874">
            <v>45583</v>
          </cell>
          <cell r="K2874">
            <v>45607</v>
          </cell>
        </row>
        <row r="2875">
          <cell r="F2875">
            <v>54915</v>
          </cell>
          <cell r="G2875">
            <v>5101164</v>
          </cell>
          <cell r="H2875">
            <v>45567</v>
          </cell>
          <cell r="K2875">
            <v>45607</v>
          </cell>
        </row>
        <row r="2876">
          <cell r="F2876">
            <v>53550</v>
          </cell>
          <cell r="G2876">
            <v>452007</v>
          </cell>
          <cell r="H2876">
            <v>45560</v>
          </cell>
          <cell r="K2876">
            <v>45607</v>
          </cell>
        </row>
        <row r="2877">
          <cell r="F2877">
            <v>53528</v>
          </cell>
          <cell r="G2877">
            <v>541971</v>
          </cell>
          <cell r="H2877">
            <v>45561</v>
          </cell>
          <cell r="K2877">
            <v>45607</v>
          </cell>
        </row>
        <row r="2878">
          <cell r="F2878">
            <v>53527</v>
          </cell>
          <cell r="G2878">
            <v>1199421</v>
          </cell>
          <cell r="H2878">
            <v>45561</v>
          </cell>
          <cell r="K2878">
            <v>45607</v>
          </cell>
        </row>
        <row r="2879">
          <cell r="F2879">
            <v>53552</v>
          </cell>
          <cell r="G2879">
            <v>452007</v>
          </cell>
          <cell r="H2879">
            <v>45561</v>
          </cell>
          <cell r="K2879">
            <v>45607</v>
          </cell>
        </row>
        <row r="2880">
          <cell r="F2880">
            <v>53230</v>
          </cell>
          <cell r="G2880">
            <v>602667</v>
          </cell>
          <cell r="H2880">
            <v>45559</v>
          </cell>
          <cell r="K2880">
            <v>45607</v>
          </cell>
        </row>
        <row r="2881">
          <cell r="F2881">
            <v>53229</v>
          </cell>
          <cell r="G2881">
            <v>602667</v>
          </cell>
          <cell r="H2881">
            <v>45559</v>
          </cell>
          <cell r="K2881">
            <v>45607</v>
          </cell>
        </row>
        <row r="2882">
          <cell r="F2882">
            <v>53228</v>
          </cell>
          <cell r="G2882">
            <v>5899338</v>
          </cell>
          <cell r="H2882">
            <v>45559</v>
          </cell>
          <cell r="K2882">
            <v>45607</v>
          </cell>
        </row>
        <row r="2883">
          <cell r="F2883">
            <v>53232</v>
          </cell>
          <cell r="G2883">
            <v>1586115</v>
          </cell>
          <cell r="H2883">
            <v>45561</v>
          </cell>
          <cell r="K2883">
            <v>45607</v>
          </cell>
        </row>
        <row r="2884">
          <cell r="F2884">
            <v>55267</v>
          </cell>
          <cell r="G2884">
            <v>4157933</v>
          </cell>
          <cell r="H2884">
            <v>45570</v>
          </cell>
          <cell r="K2884">
            <v>45607</v>
          </cell>
        </row>
        <row r="2885">
          <cell r="F2885">
            <v>55262</v>
          </cell>
          <cell r="G2885">
            <v>452007</v>
          </cell>
          <cell r="H2885">
            <v>45570</v>
          </cell>
          <cell r="K2885">
            <v>45607</v>
          </cell>
        </row>
        <row r="2886">
          <cell r="F2886">
            <v>53231</v>
          </cell>
          <cell r="G2886">
            <v>602667</v>
          </cell>
          <cell r="H2886">
            <v>45560</v>
          </cell>
          <cell r="K2886">
            <v>45607</v>
          </cell>
        </row>
        <row r="2887">
          <cell r="F2887">
            <v>53680</v>
          </cell>
          <cell r="G2887">
            <v>1199421</v>
          </cell>
          <cell r="H2887">
            <v>45567</v>
          </cell>
          <cell r="K2887">
            <v>45607</v>
          </cell>
        </row>
        <row r="2888">
          <cell r="F2888">
            <v>53726</v>
          </cell>
          <cell r="G2888">
            <v>1586115</v>
          </cell>
          <cell r="H2888">
            <v>45569</v>
          </cell>
          <cell r="K2888">
            <v>45607</v>
          </cell>
        </row>
        <row r="2889">
          <cell r="F2889">
            <v>53237</v>
          </cell>
          <cell r="G2889">
            <v>602667</v>
          </cell>
          <cell r="H2889">
            <v>45562</v>
          </cell>
          <cell r="K2889">
            <v>45607</v>
          </cell>
        </row>
        <row r="2890">
          <cell r="F2890">
            <v>51702</v>
          </cell>
          <cell r="G2890">
            <v>5628353</v>
          </cell>
          <cell r="H2890">
            <v>45560</v>
          </cell>
          <cell r="K2890">
            <v>45607</v>
          </cell>
        </row>
        <row r="2891">
          <cell r="F2891">
            <v>51703</v>
          </cell>
          <cell r="G2891">
            <v>5357367</v>
          </cell>
          <cell r="H2891">
            <v>45555</v>
          </cell>
          <cell r="K2891">
            <v>45607</v>
          </cell>
        </row>
        <row r="2892">
          <cell r="F2892">
            <v>53235</v>
          </cell>
          <cell r="G2892">
            <v>602667</v>
          </cell>
          <cell r="H2892">
            <v>45560</v>
          </cell>
          <cell r="K2892">
            <v>45607</v>
          </cell>
        </row>
        <row r="2893">
          <cell r="F2893">
            <v>1678</v>
          </cell>
          <cell r="G2893">
            <v>-239881</v>
          </cell>
          <cell r="H2893">
            <v>45598</v>
          </cell>
          <cell r="K2893">
            <v>45607</v>
          </cell>
        </row>
        <row r="2894">
          <cell r="F2894">
            <v>53679</v>
          </cell>
          <cell r="G2894">
            <v>2571831</v>
          </cell>
          <cell r="H2894">
            <v>45567</v>
          </cell>
          <cell r="K2894">
            <v>45607</v>
          </cell>
        </row>
        <row r="2895">
          <cell r="F2895">
            <v>55271</v>
          </cell>
          <cell r="G2895">
            <v>452007</v>
          </cell>
          <cell r="H2895">
            <v>45569</v>
          </cell>
          <cell r="K2895">
            <v>45607</v>
          </cell>
        </row>
        <row r="2896">
          <cell r="F2896">
            <v>55269</v>
          </cell>
          <cell r="G2896">
            <v>2571831</v>
          </cell>
          <cell r="H2896">
            <v>45569</v>
          </cell>
          <cell r="K2896">
            <v>45607</v>
          </cell>
        </row>
        <row r="2897">
          <cell r="F2897">
            <v>51856</v>
          </cell>
          <cell r="G2897">
            <v>602667</v>
          </cell>
          <cell r="H2897">
            <v>45556</v>
          </cell>
          <cell r="K2897">
            <v>45607</v>
          </cell>
        </row>
        <row r="2898">
          <cell r="F2898">
            <v>57385</v>
          </cell>
          <cell r="G2898">
            <v>452007</v>
          </cell>
          <cell r="H2898">
            <v>45570</v>
          </cell>
          <cell r="K2898">
            <v>45607</v>
          </cell>
        </row>
        <row r="2899">
          <cell r="F2899">
            <v>57384</v>
          </cell>
          <cell r="G2899">
            <v>3014915</v>
          </cell>
          <cell r="H2899">
            <v>45570</v>
          </cell>
          <cell r="K2899">
            <v>45607</v>
          </cell>
        </row>
        <row r="2900">
          <cell r="F2900">
            <v>53234</v>
          </cell>
          <cell r="G2900">
            <v>602667</v>
          </cell>
          <cell r="H2900">
            <v>45559</v>
          </cell>
          <cell r="K2900">
            <v>45607</v>
          </cell>
        </row>
        <row r="2901">
          <cell r="F2901">
            <v>1617</v>
          </cell>
          <cell r="G2901">
            <v>-119943</v>
          </cell>
          <cell r="H2901">
            <v>45591</v>
          </cell>
          <cell r="K2901">
            <v>45607</v>
          </cell>
        </row>
        <row r="2902">
          <cell r="F2902">
            <v>55272</v>
          </cell>
          <cell r="G2902">
            <v>4157933</v>
          </cell>
          <cell r="H2902">
            <v>45571</v>
          </cell>
          <cell r="K2902">
            <v>45607</v>
          </cell>
        </row>
        <row r="2903">
          <cell r="F2903">
            <v>53233</v>
          </cell>
          <cell r="G2903">
            <v>602667</v>
          </cell>
          <cell r="H2903">
            <v>45560</v>
          </cell>
          <cell r="K2903">
            <v>45607</v>
          </cell>
        </row>
        <row r="2904">
          <cell r="F2904">
            <v>1542</v>
          </cell>
          <cell r="G2904">
            <v>-1042033</v>
          </cell>
          <cell r="H2904">
            <v>45583</v>
          </cell>
          <cell r="K2904">
            <v>45607</v>
          </cell>
        </row>
        <row r="2905">
          <cell r="F2905">
            <v>55274</v>
          </cell>
          <cell r="G2905">
            <v>5357367</v>
          </cell>
          <cell r="H2905">
            <v>45571</v>
          </cell>
          <cell r="K2905">
            <v>45607</v>
          </cell>
        </row>
        <row r="2906">
          <cell r="F2906">
            <v>1488</v>
          </cell>
          <cell r="G2906">
            <v>-1505159</v>
          </cell>
          <cell r="H2906">
            <v>45572</v>
          </cell>
          <cell r="K2906">
            <v>45607</v>
          </cell>
        </row>
        <row r="2907">
          <cell r="F2907">
            <v>53225</v>
          </cell>
          <cell r="G2907">
            <v>4428918</v>
          </cell>
          <cell r="H2907">
            <v>45559</v>
          </cell>
          <cell r="K2907">
            <v>45607</v>
          </cell>
        </row>
        <row r="2908">
          <cell r="F2908">
            <v>53548</v>
          </cell>
          <cell r="G2908">
            <v>1199421</v>
          </cell>
          <cell r="H2908">
            <v>45562</v>
          </cell>
          <cell r="K2908">
            <v>45607</v>
          </cell>
        </row>
        <row r="2909">
          <cell r="F2909">
            <v>51858</v>
          </cell>
          <cell r="G2909">
            <v>3772157</v>
          </cell>
          <cell r="H2909">
            <v>45555</v>
          </cell>
          <cell r="K2909">
            <v>45607</v>
          </cell>
        </row>
        <row r="2910">
          <cell r="F2910">
            <v>11399</v>
          </cell>
          <cell r="G2910">
            <v>-2562841</v>
          </cell>
          <cell r="H2910">
            <v>45615</v>
          </cell>
          <cell r="K2910">
            <v>45621</v>
          </cell>
        </row>
        <row r="2911">
          <cell r="F2911">
            <v>58030</v>
          </cell>
          <cell r="G2911">
            <v>-1619267</v>
          </cell>
          <cell r="H2911">
            <v>45600</v>
          </cell>
          <cell r="K2911">
            <v>45621</v>
          </cell>
        </row>
        <row r="2912">
          <cell r="F2912">
            <v>58029</v>
          </cell>
          <cell r="G2912">
            <v>-7448629</v>
          </cell>
          <cell r="H2912">
            <v>45600</v>
          </cell>
          <cell r="K2912">
            <v>45621</v>
          </cell>
        </row>
        <row r="2913">
          <cell r="F2913">
            <v>58028</v>
          </cell>
          <cell r="G2913">
            <v>-12954138</v>
          </cell>
          <cell r="H2913">
            <v>45600</v>
          </cell>
          <cell r="K2913">
            <v>45621</v>
          </cell>
        </row>
        <row r="2914">
          <cell r="F2914">
            <v>58027</v>
          </cell>
          <cell r="G2914">
            <v>-7286703</v>
          </cell>
          <cell r="H2914">
            <v>45600</v>
          </cell>
          <cell r="K2914">
            <v>45621</v>
          </cell>
        </row>
        <row r="2915">
          <cell r="F2915">
            <v>58026</v>
          </cell>
          <cell r="G2915">
            <v>-10687164</v>
          </cell>
          <cell r="H2915">
            <v>45600</v>
          </cell>
          <cell r="K2915">
            <v>45621</v>
          </cell>
        </row>
        <row r="2916">
          <cell r="F2916">
            <v>57491</v>
          </cell>
          <cell r="G2916">
            <v>38027232</v>
          </cell>
          <cell r="H2916">
            <v>45577</v>
          </cell>
          <cell r="K2916">
            <v>45621</v>
          </cell>
        </row>
        <row r="2917">
          <cell r="F2917">
            <v>55388</v>
          </cell>
          <cell r="G2917">
            <v>-809634</v>
          </cell>
          <cell r="H2917">
            <v>45600</v>
          </cell>
          <cell r="K2917">
            <v>45621</v>
          </cell>
        </row>
        <row r="2918">
          <cell r="F2918">
            <v>55387</v>
          </cell>
          <cell r="G2918">
            <v>-6477069</v>
          </cell>
          <cell r="H2918">
            <v>45600</v>
          </cell>
          <cell r="K2918">
            <v>45621</v>
          </cell>
        </row>
        <row r="2919">
          <cell r="F2919">
            <v>59001</v>
          </cell>
          <cell r="G2919">
            <v>1356021</v>
          </cell>
          <cell r="H2919">
            <v>45583</v>
          </cell>
          <cell r="K2919">
            <v>45621</v>
          </cell>
        </row>
        <row r="2920">
          <cell r="F2920">
            <v>59000</v>
          </cell>
          <cell r="G2920">
            <v>2712042</v>
          </cell>
          <cell r="H2920">
            <v>45584</v>
          </cell>
          <cell r="K2920">
            <v>45621</v>
          </cell>
        </row>
        <row r="2921">
          <cell r="F2921">
            <v>58999</v>
          </cell>
          <cell r="G2921">
            <v>22239455</v>
          </cell>
          <cell r="H2921">
            <v>45584</v>
          </cell>
          <cell r="K2921">
            <v>45621</v>
          </cell>
        </row>
        <row r="2922">
          <cell r="F2922">
            <v>58025</v>
          </cell>
          <cell r="G2922">
            <v>-3238534</v>
          </cell>
          <cell r="H2922">
            <v>45600</v>
          </cell>
          <cell r="K2922">
            <v>45621</v>
          </cell>
        </row>
        <row r="2923">
          <cell r="F2923">
            <v>57231</v>
          </cell>
          <cell r="G2923">
            <v>361611</v>
          </cell>
          <cell r="H2923">
            <v>45574</v>
          </cell>
          <cell r="K2923">
            <v>45621</v>
          </cell>
        </row>
        <row r="2924">
          <cell r="F2924">
            <v>57230</v>
          </cell>
          <cell r="G2924">
            <v>6351345</v>
          </cell>
          <cell r="H2924">
            <v>45574</v>
          </cell>
          <cell r="K2924">
            <v>45621</v>
          </cell>
        </row>
        <row r="2925">
          <cell r="F2925">
            <v>57229</v>
          </cell>
          <cell r="G2925">
            <v>1586115</v>
          </cell>
          <cell r="H2925">
            <v>45574</v>
          </cell>
          <cell r="K2925">
            <v>45621</v>
          </cell>
        </row>
        <row r="2926">
          <cell r="F2926">
            <v>57228</v>
          </cell>
          <cell r="G2926">
            <v>541971</v>
          </cell>
          <cell r="H2926">
            <v>45574</v>
          </cell>
          <cell r="K2926">
            <v>45621</v>
          </cell>
        </row>
        <row r="2927">
          <cell r="F2927">
            <v>57227</v>
          </cell>
          <cell r="G2927">
            <v>541971</v>
          </cell>
          <cell r="H2927">
            <v>45574</v>
          </cell>
          <cell r="K2927">
            <v>45621</v>
          </cell>
        </row>
        <row r="2928">
          <cell r="F2928">
            <v>57382</v>
          </cell>
          <cell r="G2928">
            <v>3943350</v>
          </cell>
          <cell r="H2928">
            <v>45574</v>
          </cell>
          <cell r="K2928">
            <v>45621</v>
          </cell>
        </row>
        <row r="2929">
          <cell r="F2929">
            <v>60805</v>
          </cell>
          <cell r="G2929">
            <v>1808028</v>
          </cell>
          <cell r="H2929">
            <v>45584</v>
          </cell>
          <cell r="K2929">
            <v>45621</v>
          </cell>
        </row>
        <row r="2930">
          <cell r="F2930">
            <v>60806</v>
          </cell>
          <cell r="G2930">
            <v>1586115</v>
          </cell>
          <cell r="H2930">
            <v>45584</v>
          </cell>
          <cell r="K2930">
            <v>45621</v>
          </cell>
        </row>
        <row r="2931">
          <cell r="F2931">
            <v>60808</v>
          </cell>
          <cell r="G2931">
            <v>4675266</v>
          </cell>
          <cell r="H2931">
            <v>45584</v>
          </cell>
          <cell r="K2931">
            <v>45621</v>
          </cell>
        </row>
        <row r="2932">
          <cell r="F2932">
            <v>59042</v>
          </cell>
          <cell r="G2932">
            <v>4970673</v>
          </cell>
          <cell r="H2932">
            <v>45577</v>
          </cell>
          <cell r="K2932">
            <v>45621</v>
          </cell>
        </row>
        <row r="2933">
          <cell r="F2933">
            <v>59043</v>
          </cell>
          <cell r="G2933">
            <v>20243979</v>
          </cell>
          <cell r="H2933">
            <v>45577</v>
          </cell>
          <cell r="K2933">
            <v>45621</v>
          </cell>
        </row>
        <row r="2934">
          <cell r="F2934">
            <v>59037</v>
          </cell>
          <cell r="G2934">
            <v>108392</v>
          </cell>
          <cell r="H2934">
            <v>45583</v>
          </cell>
          <cell r="K2934">
            <v>45621</v>
          </cell>
        </row>
        <row r="2935">
          <cell r="F2935">
            <v>53547</v>
          </cell>
          <cell r="G2935">
            <v>5997132</v>
          </cell>
          <cell r="H2935">
            <v>45560</v>
          </cell>
          <cell r="K2935">
            <v>45621</v>
          </cell>
        </row>
        <row r="2936">
          <cell r="F2936">
            <v>53546</v>
          </cell>
          <cell r="G2936">
            <v>5997132</v>
          </cell>
          <cell r="H2936">
            <v>45560</v>
          </cell>
          <cell r="K2936">
            <v>45621</v>
          </cell>
        </row>
        <row r="2937">
          <cell r="F2937">
            <v>59034</v>
          </cell>
          <cell r="G2937">
            <v>12747173</v>
          </cell>
          <cell r="H2937">
            <v>45583</v>
          </cell>
          <cell r="K2937">
            <v>45621</v>
          </cell>
        </row>
        <row r="2938">
          <cell r="F2938">
            <v>59036</v>
          </cell>
          <cell r="G2938">
            <v>108392</v>
          </cell>
          <cell r="H2938">
            <v>45583</v>
          </cell>
          <cell r="K2938">
            <v>45621</v>
          </cell>
        </row>
        <row r="2939">
          <cell r="F2939">
            <v>57409</v>
          </cell>
          <cell r="G2939">
            <v>5241672</v>
          </cell>
          <cell r="H2939">
            <v>45576</v>
          </cell>
          <cell r="K2939">
            <v>45621</v>
          </cell>
        </row>
        <row r="2940">
          <cell r="F2940">
            <v>58992</v>
          </cell>
          <cell r="G2940">
            <v>4157933</v>
          </cell>
          <cell r="H2940">
            <v>45583</v>
          </cell>
          <cell r="K2940">
            <v>45621</v>
          </cell>
        </row>
        <row r="2941">
          <cell r="F2941">
            <v>57408</v>
          </cell>
          <cell r="G2941">
            <v>904014</v>
          </cell>
          <cell r="H2941">
            <v>45576</v>
          </cell>
          <cell r="K2941">
            <v>45621</v>
          </cell>
        </row>
        <row r="2942">
          <cell r="F2942">
            <v>57406</v>
          </cell>
          <cell r="G2942">
            <v>4000631</v>
          </cell>
          <cell r="H2942">
            <v>45579</v>
          </cell>
          <cell r="K2942">
            <v>45621</v>
          </cell>
        </row>
        <row r="2943">
          <cell r="F2943">
            <v>1729</v>
          </cell>
          <cell r="G2943">
            <v>-239885</v>
          </cell>
          <cell r="H2943">
            <v>45612</v>
          </cell>
          <cell r="K2943">
            <v>45621</v>
          </cell>
        </row>
        <row r="2944">
          <cell r="F2944">
            <v>57407</v>
          </cell>
          <cell r="G2944">
            <v>904014</v>
          </cell>
          <cell r="H2944">
            <v>45579</v>
          </cell>
          <cell r="K2944">
            <v>45621</v>
          </cell>
        </row>
        <row r="2945">
          <cell r="F2945">
            <v>55265</v>
          </cell>
          <cell r="G2945">
            <v>1586115</v>
          </cell>
          <cell r="H2945">
            <v>45574</v>
          </cell>
          <cell r="K2945">
            <v>45621</v>
          </cell>
        </row>
        <row r="2946">
          <cell r="F2946">
            <v>58994</v>
          </cell>
          <cell r="G2946">
            <v>1922427</v>
          </cell>
          <cell r="H2946">
            <v>45584</v>
          </cell>
          <cell r="K2946">
            <v>45621</v>
          </cell>
        </row>
        <row r="2947">
          <cell r="F2947">
            <v>58481</v>
          </cell>
          <cell r="G2947">
            <v>1586115</v>
          </cell>
          <cell r="H2947">
            <v>45581</v>
          </cell>
          <cell r="K2947">
            <v>45621</v>
          </cell>
        </row>
        <row r="2948">
          <cell r="F2948">
            <v>58480</v>
          </cell>
          <cell r="G2948">
            <v>2103435</v>
          </cell>
          <cell r="H2948">
            <v>45581</v>
          </cell>
          <cell r="K2948">
            <v>45621</v>
          </cell>
        </row>
        <row r="2949">
          <cell r="F2949">
            <v>58548</v>
          </cell>
          <cell r="G2949">
            <v>541971</v>
          </cell>
          <cell r="H2949">
            <v>45581</v>
          </cell>
          <cell r="K2949">
            <v>45621</v>
          </cell>
        </row>
        <row r="2950">
          <cell r="F2950">
            <v>1728</v>
          </cell>
          <cell r="G2950">
            <v>-595558</v>
          </cell>
          <cell r="H2950">
            <v>45611</v>
          </cell>
          <cell r="K2950">
            <v>45621</v>
          </cell>
        </row>
        <row r="2951">
          <cell r="F2951">
            <v>1727</v>
          </cell>
          <cell r="G2951">
            <v>-79299</v>
          </cell>
          <cell r="H2951">
            <v>45611</v>
          </cell>
          <cell r="K2951">
            <v>45621</v>
          </cell>
        </row>
        <row r="2952">
          <cell r="F2952">
            <v>57492</v>
          </cell>
          <cell r="G2952">
            <v>3069104</v>
          </cell>
          <cell r="H2952">
            <v>45577</v>
          </cell>
          <cell r="K2952">
            <v>45621</v>
          </cell>
        </row>
        <row r="2953">
          <cell r="F2953">
            <v>57405</v>
          </cell>
          <cell r="G2953">
            <v>3113802</v>
          </cell>
          <cell r="H2953">
            <v>45576</v>
          </cell>
          <cell r="K2953">
            <v>45621</v>
          </cell>
        </row>
        <row r="2954">
          <cell r="F2954">
            <v>58995</v>
          </cell>
          <cell r="G2954">
            <v>452007</v>
          </cell>
          <cell r="H2954">
            <v>45584</v>
          </cell>
          <cell r="K2954">
            <v>45621</v>
          </cell>
        </row>
        <row r="2955">
          <cell r="F2955">
            <v>58996</v>
          </cell>
          <cell r="G2955">
            <v>2571831</v>
          </cell>
          <cell r="H2955">
            <v>45584</v>
          </cell>
          <cell r="K2955">
            <v>45621</v>
          </cell>
        </row>
        <row r="2956">
          <cell r="F2956">
            <v>58479</v>
          </cell>
          <cell r="G2956">
            <v>1586115</v>
          </cell>
          <cell r="H2956">
            <v>45580</v>
          </cell>
          <cell r="K2956">
            <v>45621</v>
          </cell>
        </row>
        <row r="2957">
          <cell r="F2957">
            <v>55743</v>
          </cell>
          <cell r="G2957">
            <v>1699785</v>
          </cell>
          <cell r="H2957">
            <v>45573</v>
          </cell>
          <cell r="K2957">
            <v>45621</v>
          </cell>
        </row>
        <row r="2958">
          <cell r="F2958">
            <v>58998</v>
          </cell>
          <cell r="G2958">
            <v>1586115</v>
          </cell>
          <cell r="H2958">
            <v>45584</v>
          </cell>
          <cell r="K2958">
            <v>45621</v>
          </cell>
        </row>
        <row r="2959">
          <cell r="F2959">
            <v>1680</v>
          </cell>
          <cell r="G2959">
            <v>-599713</v>
          </cell>
          <cell r="H2959">
            <v>45602</v>
          </cell>
          <cell r="K2959">
            <v>45621</v>
          </cell>
        </row>
        <row r="2960">
          <cell r="F2960">
            <v>58478</v>
          </cell>
          <cell r="G2960">
            <v>6892358</v>
          </cell>
          <cell r="H2960">
            <v>45581</v>
          </cell>
          <cell r="K2960">
            <v>45621</v>
          </cell>
        </row>
        <row r="2961">
          <cell r="F2961">
            <v>1679</v>
          </cell>
          <cell r="G2961">
            <v>-120538</v>
          </cell>
          <cell r="H2961">
            <v>45598</v>
          </cell>
          <cell r="K2961">
            <v>45621</v>
          </cell>
        </row>
        <row r="2962">
          <cell r="F2962">
            <v>55742</v>
          </cell>
          <cell r="G2962">
            <v>2680223</v>
          </cell>
          <cell r="H2962">
            <v>45573</v>
          </cell>
          <cell r="K2962">
            <v>45621</v>
          </cell>
        </row>
        <row r="2963">
          <cell r="F2963">
            <v>65403</v>
          </cell>
          <cell r="G2963">
            <v>2734425</v>
          </cell>
          <cell r="H2963">
            <v>45562</v>
          </cell>
          <cell r="K2963">
            <v>45621</v>
          </cell>
        </row>
        <row r="2964">
          <cell r="F2964">
            <v>60810</v>
          </cell>
          <cell r="G2964">
            <v>2917053</v>
          </cell>
          <cell r="H2964">
            <v>45583</v>
          </cell>
          <cell r="K2964">
            <v>45621</v>
          </cell>
        </row>
        <row r="2965">
          <cell r="F2965">
            <v>59039</v>
          </cell>
          <cell r="G2965">
            <v>904014</v>
          </cell>
          <cell r="H2965">
            <v>45582</v>
          </cell>
          <cell r="K2965">
            <v>45621</v>
          </cell>
        </row>
        <row r="2966">
          <cell r="F2966">
            <v>59044</v>
          </cell>
          <cell r="G2966">
            <v>8965215</v>
          </cell>
          <cell r="H2966">
            <v>45577</v>
          </cell>
          <cell r="K2966">
            <v>45621</v>
          </cell>
        </row>
        <row r="2967">
          <cell r="F2967">
            <v>53545</v>
          </cell>
          <cell r="G2967">
            <v>1470420</v>
          </cell>
          <cell r="H2967">
            <v>45560</v>
          </cell>
          <cell r="K2967">
            <v>45621</v>
          </cell>
        </row>
        <row r="2968">
          <cell r="F2968">
            <v>59040</v>
          </cell>
          <cell r="G2968">
            <v>1199421</v>
          </cell>
          <cell r="H2968">
            <v>45582</v>
          </cell>
          <cell r="K2968">
            <v>45621</v>
          </cell>
        </row>
        <row r="2969">
          <cell r="F2969">
            <v>57411</v>
          </cell>
          <cell r="G2969">
            <v>452007</v>
          </cell>
          <cell r="H2969">
            <v>45577</v>
          </cell>
          <cell r="K2969">
            <v>45621</v>
          </cell>
        </row>
        <row r="2970">
          <cell r="F2970">
            <v>57412</v>
          </cell>
          <cell r="G2970">
            <v>2073465</v>
          </cell>
          <cell r="H2970">
            <v>45577</v>
          </cell>
          <cell r="K2970">
            <v>45621</v>
          </cell>
        </row>
        <row r="2971">
          <cell r="F2971">
            <v>58997</v>
          </cell>
          <cell r="G2971">
            <v>4157933</v>
          </cell>
          <cell r="H2971">
            <v>45584</v>
          </cell>
          <cell r="K2971">
            <v>45621</v>
          </cell>
        </row>
        <row r="2972">
          <cell r="F2972">
            <v>58477</v>
          </cell>
          <cell r="G2972">
            <v>452007</v>
          </cell>
          <cell r="H2972">
            <v>45580</v>
          </cell>
          <cell r="K2972">
            <v>45621</v>
          </cell>
        </row>
        <row r="2973">
          <cell r="F2973">
            <v>57410</v>
          </cell>
          <cell r="G2973">
            <v>452007</v>
          </cell>
          <cell r="H2973">
            <v>45577</v>
          </cell>
          <cell r="K2973">
            <v>45621</v>
          </cell>
        </row>
        <row r="2974">
          <cell r="F2974">
            <v>58476</v>
          </cell>
          <cell r="G2974">
            <v>1157814</v>
          </cell>
          <cell r="H2974">
            <v>45580</v>
          </cell>
          <cell r="K2974">
            <v>45621</v>
          </cell>
        </row>
        <row r="2975">
          <cell r="F2975">
            <v>57534</v>
          </cell>
          <cell r="G2975">
            <v>2857599</v>
          </cell>
          <cell r="H2975">
            <v>45575</v>
          </cell>
          <cell r="K2975">
            <v>45621</v>
          </cell>
        </row>
        <row r="2976">
          <cell r="F2976">
            <v>59003</v>
          </cell>
          <cell r="G2976">
            <v>2785536</v>
          </cell>
          <cell r="H2976">
            <v>45583</v>
          </cell>
          <cell r="K2976">
            <v>45621</v>
          </cell>
        </row>
        <row r="2977">
          <cell r="F2977">
            <v>59002</v>
          </cell>
          <cell r="G2977">
            <v>1199421</v>
          </cell>
          <cell r="H2977">
            <v>45583</v>
          </cell>
          <cell r="K2977">
            <v>45621</v>
          </cell>
        </row>
        <row r="2978">
          <cell r="F2978">
            <v>57404</v>
          </cell>
          <cell r="G2978">
            <v>2398856</v>
          </cell>
          <cell r="H2978">
            <v>45576</v>
          </cell>
          <cell r="K2978">
            <v>45621</v>
          </cell>
        </row>
        <row r="2979">
          <cell r="F2979">
            <v>59045</v>
          </cell>
          <cell r="G2979">
            <v>926249</v>
          </cell>
          <cell r="H2979">
            <v>45577</v>
          </cell>
          <cell r="K2979">
            <v>45621</v>
          </cell>
        </row>
        <row r="2980">
          <cell r="F2980">
            <v>59038</v>
          </cell>
          <cell r="G2980">
            <v>1586115</v>
          </cell>
          <cell r="H2980">
            <v>45582</v>
          </cell>
          <cell r="K2980">
            <v>45621</v>
          </cell>
        </row>
        <row r="2981">
          <cell r="F2981">
            <v>59041</v>
          </cell>
          <cell r="G2981">
            <v>1586115</v>
          </cell>
          <cell r="H2981">
            <v>45579</v>
          </cell>
          <cell r="K2981">
            <v>45621</v>
          </cell>
        </row>
        <row r="2982">
          <cell r="F2982">
            <v>60799</v>
          </cell>
          <cell r="G2982">
            <v>2670057</v>
          </cell>
          <cell r="H2982">
            <v>45590</v>
          </cell>
          <cell r="K2982">
            <v>45636</v>
          </cell>
        </row>
        <row r="2983">
          <cell r="F2983">
            <v>60798</v>
          </cell>
          <cell r="G2983">
            <v>12141509</v>
          </cell>
          <cell r="H2983">
            <v>45590</v>
          </cell>
          <cell r="K2983">
            <v>45636</v>
          </cell>
        </row>
        <row r="2984">
          <cell r="F2984">
            <v>61870</v>
          </cell>
          <cell r="G2984">
            <v>1083956</v>
          </cell>
          <cell r="H2984">
            <v>45594</v>
          </cell>
          <cell r="K2984">
            <v>45636</v>
          </cell>
        </row>
        <row r="2985">
          <cell r="F2985">
            <v>61869</v>
          </cell>
          <cell r="G2985">
            <v>7159455</v>
          </cell>
          <cell r="H2985">
            <v>45595</v>
          </cell>
          <cell r="K2985">
            <v>45636</v>
          </cell>
        </row>
        <row r="2986">
          <cell r="F2986">
            <v>1847</v>
          </cell>
          <cell r="G2986">
            <v>-1151442</v>
          </cell>
          <cell r="H2986">
            <v>45625</v>
          </cell>
          <cell r="K2986">
            <v>45636</v>
          </cell>
        </row>
        <row r="2987">
          <cell r="F2987">
            <v>1846</v>
          </cell>
          <cell r="G2987">
            <v>-1026661</v>
          </cell>
          <cell r="H2987">
            <v>45625</v>
          </cell>
          <cell r="K2987">
            <v>45636</v>
          </cell>
        </row>
        <row r="2988">
          <cell r="F2988">
            <v>1848</v>
          </cell>
          <cell r="G2988">
            <v>-482152</v>
          </cell>
          <cell r="H2988">
            <v>45625</v>
          </cell>
          <cell r="K2988">
            <v>45636</v>
          </cell>
        </row>
        <row r="2989">
          <cell r="F2989">
            <v>62404</v>
          </cell>
          <cell r="G2989">
            <v>4760613</v>
          </cell>
          <cell r="H2989">
            <v>45600</v>
          </cell>
          <cell r="K2989">
            <v>45636</v>
          </cell>
        </row>
        <row r="2990">
          <cell r="F2990">
            <v>60807</v>
          </cell>
          <cell r="G2990">
            <v>1857101</v>
          </cell>
          <cell r="H2990">
            <v>45589</v>
          </cell>
          <cell r="K2990">
            <v>45636</v>
          </cell>
        </row>
        <row r="2991">
          <cell r="F2991">
            <v>62116</v>
          </cell>
          <cell r="G2991">
            <v>5997132</v>
          </cell>
          <cell r="H2991">
            <v>45596</v>
          </cell>
          <cell r="K2991">
            <v>45636</v>
          </cell>
        </row>
        <row r="2992">
          <cell r="F2992">
            <v>63562</v>
          </cell>
          <cell r="G2992">
            <v>5997132</v>
          </cell>
          <cell r="H2992">
            <v>45594</v>
          </cell>
          <cell r="K2992">
            <v>45636</v>
          </cell>
        </row>
        <row r="2993">
          <cell r="F2993">
            <v>60809</v>
          </cell>
          <cell r="G2993">
            <v>1808028</v>
          </cell>
          <cell r="H2993">
            <v>45590</v>
          </cell>
          <cell r="K2993">
            <v>45636</v>
          </cell>
        </row>
        <row r="2994">
          <cell r="F2994">
            <v>60803</v>
          </cell>
          <cell r="G2994">
            <v>4157933</v>
          </cell>
          <cell r="H2994">
            <v>45590</v>
          </cell>
          <cell r="K2994">
            <v>45636</v>
          </cell>
        </row>
        <row r="2995">
          <cell r="F2995">
            <v>1810</v>
          </cell>
          <cell r="G2995">
            <v>-369660</v>
          </cell>
          <cell r="H2995">
            <v>45620</v>
          </cell>
          <cell r="K2995">
            <v>45636</v>
          </cell>
        </row>
        <row r="2996">
          <cell r="F2996">
            <v>1898</v>
          </cell>
          <cell r="G2996">
            <v>-359828</v>
          </cell>
          <cell r="H2996">
            <v>45627</v>
          </cell>
          <cell r="K2996">
            <v>45636</v>
          </cell>
        </row>
        <row r="2997">
          <cell r="F2997">
            <v>61443</v>
          </cell>
          <cell r="G2997">
            <v>1199421</v>
          </cell>
          <cell r="H2997">
            <v>45594</v>
          </cell>
          <cell r="K2997">
            <v>45636</v>
          </cell>
        </row>
        <row r="2998">
          <cell r="F2998">
            <v>1754</v>
          </cell>
          <cell r="G2998">
            <v>-120534</v>
          </cell>
          <cell r="H2998">
            <v>45617</v>
          </cell>
          <cell r="K2998">
            <v>45636</v>
          </cell>
        </row>
        <row r="2999">
          <cell r="F2999">
            <v>62131</v>
          </cell>
          <cell r="G2999">
            <v>1199421</v>
          </cell>
          <cell r="H2999">
            <v>45597</v>
          </cell>
          <cell r="K2999">
            <v>45636</v>
          </cell>
        </row>
        <row r="3000">
          <cell r="F3000">
            <v>1755</v>
          </cell>
          <cell r="G3000">
            <v>-694688</v>
          </cell>
          <cell r="H3000">
            <v>45617</v>
          </cell>
          <cell r="K3000">
            <v>45636</v>
          </cell>
        </row>
        <row r="3001">
          <cell r="F3001">
            <v>62641</v>
          </cell>
          <cell r="G3001">
            <v>3771252</v>
          </cell>
          <cell r="H3001">
            <v>45601</v>
          </cell>
          <cell r="K3001">
            <v>45636</v>
          </cell>
        </row>
        <row r="3002">
          <cell r="F3002">
            <v>61685</v>
          </cell>
          <cell r="G3002">
            <v>1911290</v>
          </cell>
          <cell r="H3002">
            <v>45597</v>
          </cell>
          <cell r="K3002">
            <v>45636</v>
          </cell>
        </row>
        <row r="3003">
          <cell r="F3003">
            <v>58993</v>
          </cell>
          <cell r="G3003">
            <v>2785536</v>
          </cell>
          <cell r="H3003">
            <v>45586</v>
          </cell>
          <cell r="K3003">
            <v>45636</v>
          </cell>
        </row>
        <row r="3004">
          <cell r="F3004">
            <v>60509</v>
          </cell>
          <cell r="G3004">
            <v>1307826</v>
          </cell>
          <cell r="H3004">
            <v>45590</v>
          </cell>
          <cell r="K3004">
            <v>45636</v>
          </cell>
        </row>
        <row r="3005">
          <cell r="F3005">
            <v>62130</v>
          </cell>
          <cell r="G3005">
            <v>4644918</v>
          </cell>
          <cell r="H3005">
            <v>45600</v>
          </cell>
          <cell r="K3005">
            <v>45636</v>
          </cell>
        </row>
        <row r="3006">
          <cell r="F3006">
            <v>61682</v>
          </cell>
          <cell r="G3006">
            <v>5357367</v>
          </cell>
          <cell r="H3006">
            <v>45595</v>
          </cell>
          <cell r="K3006">
            <v>45636</v>
          </cell>
        </row>
        <row r="3007">
          <cell r="F3007">
            <v>61681</v>
          </cell>
          <cell r="G3007">
            <v>1157814</v>
          </cell>
          <cell r="H3007">
            <v>45595</v>
          </cell>
          <cell r="K3007">
            <v>45636</v>
          </cell>
        </row>
        <row r="3008">
          <cell r="F3008">
            <v>60802</v>
          </cell>
          <cell r="G3008">
            <v>2948130</v>
          </cell>
          <cell r="H3008">
            <v>45591</v>
          </cell>
          <cell r="K3008">
            <v>45636</v>
          </cell>
        </row>
        <row r="3009">
          <cell r="F3009">
            <v>60797</v>
          </cell>
          <cell r="G3009">
            <v>1741406</v>
          </cell>
          <cell r="H3009">
            <v>45591</v>
          </cell>
          <cell r="K3009">
            <v>45636</v>
          </cell>
        </row>
        <row r="3010">
          <cell r="F3010">
            <v>60511</v>
          </cell>
          <cell r="G3010">
            <v>2078973</v>
          </cell>
          <cell r="H3010">
            <v>45587</v>
          </cell>
          <cell r="K3010">
            <v>45636</v>
          </cell>
        </row>
        <row r="3011">
          <cell r="F3011">
            <v>61872</v>
          </cell>
          <cell r="G3011">
            <v>2571831</v>
          </cell>
          <cell r="H3011">
            <v>45594</v>
          </cell>
          <cell r="K3011">
            <v>45636</v>
          </cell>
        </row>
        <row r="3012">
          <cell r="F3012">
            <v>61871</v>
          </cell>
          <cell r="G3012">
            <v>1586115</v>
          </cell>
          <cell r="H3012">
            <v>45594</v>
          </cell>
          <cell r="K3012">
            <v>45636</v>
          </cell>
        </row>
        <row r="3013">
          <cell r="F3013">
            <v>60508</v>
          </cell>
          <cell r="G3013">
            <v>452007</v>
          </cell>
          <cell r="H3013">
            <v>45587</v>
          </cell>
          <cell r="K3013">
            <v>45636</v>
          </cell>
        </row>
        <row r="3014">
          <cell r="F3014">
            <v>60801</v>
          </cell>
          <cell r="G3014">
            <v>1586115</v>
          </cell>
          <cell r="H3014">
            <v>45591</v>
          </cell>
          <cell r="K3014">
            <v>45636</v>
          </cell>
        </row>
        <row r="3015">
          <cell r="F3015">
            <v>60800</v>
          </cell>
          <cell r="G3015">
            <v>452007</v>
          </cell>
          <cell r="H3015">
            <v>45591</v>
          </cell>
          <cell r="K3015">
            <v>45636</v>
          </cell>
        </row>
        <row r="3016">
          <cell r="F3016">
            <v>61683</v>
          </cell>
          <cell r="G3016">
            <v>5357367</v>
          </cell>
          <cell r="H3016">
            <v>45597</v>
          </cell>
          <cell r="K3016">
            <v>45636</v>
          </cell>
        </row>
        <row r="3017">
          <cell r="F3017">
            <v>61442</v>
          </cell>
          <cell r="G3017">
            <v>8589132</v>
          </cell>
          <cell r="H3017">
            <v>45595</v>
          </cell>
          <cell r="K3017">
            <v>45636</v>
          </cell>
        </row>
        <row r="3018">
          <cell r="F3018">
            <v>60510</v>
          </cell>
          <cell r="G3018">
            <v>9301581</v>
          </cell>
          <cell r="H3018">
            <v>45587</v>
          </cell>
          <cell r="K3018">
            <v>45636</v>
          </cell>
        </row>
        <row r="3019">
          <cell r="F3019">
            <v>62128</v>
          </cell>
          <cell r="G3019">
            <v>6451475</v>
          </cell>
          <cell r="H3019">
            <v>45597</v>
          </cell>
          <cell r="K3019">
            <v>45636</v>
          </cell>
        </row>
        <row r="3020">
          <cell r="F3020">
            <v>62127</v>
          </cell>
          <cell r="G3020">
            <v>602667</v>
          </cell>
          <cell r="H3020">
            <v>45597</v>
          </cell>
          <cell r="K3020">
            <v>45636</v>
          </cell>
        </row>
        <row r="3021">
          <cell r="F3021">
            <v>62115</v>
          </cell>
          <cell r="G3021">
            <v>3943350</v>
          </cell>
          <cell r="H3021">
            <v>45596</v>
          </cell>
          <cell r="K3021">
            <v>45636</v>
          </cell>
        </row>
        <row r="3022">
          <cell r="F3022">
            <v>1845</v>
          </cell>
          <cell r="G3022">
            <v>-90406</v>
          </cell>
          <cell r="H3022">
            <v>45624</v>
          </cell>
          <cell r="K3022">
            <v>45636</v>
          </cell>
        </row>
        <row r="3023">
          <cell r="F3023">
            <v>1844</v>
          </cell>
          <cell r="G3023">
            <v>-694683</v>
          </cell>
          <cell r="H3023">
            <v>45624</v>
          </cell>
          <cell r="K3023">
            <v>45636</v>
          </cell>
        </row>
        <row r="3024">
          <cell r="F3024">
            <v>62125</v>
          </cell>
          <cell r="G3024">
            <v>1199421</v>
          </cell>
          <cell r="H3024">
            <v>45598</v>
          </cell>
          <cell r="K3024">
            <v>45636</v>
          </cell>
        </row>
        <row r="3025">
          <cell r="F3025">
            <v>60804</v>
          </cell>
          <cell r="G3025">
            <v>1651428</v>
          </cell>
          <cell r="H3025">
            <v>45592</v>
          </cell>
          <cell r="K3025">
            <v>45636</v>
          </cell>
        </row>
        <row r="3026">
          <cell r="F3026">
            <v>62126</v>
          </cell>
          <cell r="G3026">
            <v>2571831</v>
          </cell>
          <cell r="H3026">
            <v>45598</v>
          </cell>
          <cell r="K3026">
            <v>45636</v>
          </cell>
        </row>
        <row r="3027">
          <cell r="F3027">
            <v>64177</v>
          </cell>
          <cell r="G3027">
            <v>-683781</v>
          </cell>
          <cell r="H3027">
            <v>45629</v>
          </cell>
          <cell r="K3027">
            <v>45650</v>
          </cell>
        </row>
        <row r="3028">
          <cell r="F3028">
            <v>64171</v>
          </cell>
          <cell r="G3028">
            <v>-6154031</v>
          </cell>
          <cell r="H3028">
            <v>45629</v>
          </cell>
          <cell r="K3028">
            <v>45650</v>
          </cell>
        </row>
        <row r="3029">
          <cell r="F3029">
            <v>61250</v>
          </cell>
          <cell r="G3029">
            <v>-6290787</v>
          </cell>
          <cell r="H3029">
            <v>45629</v>
          </cell>
          <cell r="K3029">
            <v>45650</v>
          </cell>
        </row>
        <row r="3030">
          <cell r="F3030">
            <v>61106</v>
          </cell>
          <cell r="G3030">
            <v>-10940499</v>
          </cell>
          <cell r="H3030">
            <v>45629</v>
          </cell>
          <cell r="K3030">
            <v>45650</v>
          </cell>
        </row>
        <row r="3031">
          <cell r="F3031">
            <v>61010</v>
          </cell>
          <cell r="G3031">
            <v>-5470250</v>
          </cell>
          <cell r="H3031">
            <v>45629</v>
          </cell>
          <cell r="K3031">
            <v>45650</v>
          </cell>
        </row>
        <row r="3032">
          <cell r="F3032">
            <v>61003</v>
          </cell>
          <cell r="G3032">
            <v>-9025912</v>
          </cell>
          <cell r="H3032">
            <v>45629</v>
          </cell>
          <cell r="K3032">
            <v>45650</v>
          </cell>
        </row>
        <row r="3033">
          <cell r="F3033">
            <v>60998</v>
          </cell>
          <cell r="G3033">
            <v>-1367562</v>
          </cell>
          <cell r="H3033">
            <v>45629</v>
          </cell>
          <cell r="K3033">
            <v>45650</v>
          </cell>
        </row>
        <row r="3034">
          <cell r="F3034">
            <v>60996</v>
          </cell>
          <cell r="G3034">
            <v>-2735125</v>
          </cell>
          <cell r="H3034">
            <v>45629</v>
          </cell>
          <cell r="K3034">
            <v>45650</v>
          </cell>
        </row>
        <row r="3035">
          <cell r="F3035">
            <v>12247</v>
          </cell>
          <cell r="G3035">
            <v>-3244074</v>
          </cell>
          <cell r="H3035">
            <v>45644</v>
          </cell>
          <cell r="K3035">
            <v>45650</v>
          </cell>
        </row>
        <row r="3036">
          <cell r="F3036">
            <v>63565</v>
          </cell>
          <cell r="G3036">
            <v>2670057</v>
          </cell>
          <cell r="H3036">
            <v>45604</v>
          </cell>
          <cell r="K3036">
            <v>45650</v>
          </cell>
        </row>
        <row r="3037">
          <cell r="F3037">
            <v>65216</v>
          </cell>
          <cell r="G3037">
            <v>5242752</v>
          </cell>
          <cell r="H3037">
            <v>45611</v>
          </cell>
          <cell r="K3037">
            <v>45650</v>
          </cell>
        </row>
        <row r="3038">
          <cell r="F3038">
            <v>64138</v>
          </cell>
          <cell r="G3038">
            <v>541971</v>
          </cell>
          <cell r="H3038">
            <v>45608</v>
          </cell>
          <cell r="K3038">
            <v>45650</v>
          </cell>
        </row>
        <row r="3039">
          <cell r="F3039">
            <v>63526</v>
          </cell>
          <cell r="G3039">
            <v>2670057</v>
          </cell>
          <cell r="H3039">
            <v>45602</v>
          </cell>
          <cell r="K3039">
            <v>45650</v>
          </cell>
        </row>
        <row r="3040">
          <cell r="F3040">
            <v>65217</v>
          </cell>
          <cell r="G3040">
            <v>1199421</v>
          </cell>
          <cell r="H3040">
            <v>45610</v>
          </cell>
          <cell r="K3040">
            <v>45650</v>
          </cell>
        </row>
        <row r="3041">
          <cell r="F3041">
            <v>63566</v>
          </cell>
          <cell r="G3041">
            <v>541971</v>
          </cell>
          <cell r="H3041">
            <v>45603</v>
          </cell>
          <cell r="K3041">
            <v>45650</v>
          </cell>
        </row>
        <row r="3042">
          <cell r="F3042">
            <v>66563</v>
          </cell>
          <cell r="G3042">
            <v>1157814</v>
          </cell>
          <cell r="H3042">
            <v>45608</v>
          </cell>
          <cell r="K3042">
            <v>45650</v>
          </cell>
        </row>
        <row r="3043">
          <cell r="F3043">
            <v>64196</v>
          </cell>
          <cell r="G3043">
            <v>1199421</v>
          </cell>
          <cell r="H3043">
            <v>45602</v>
          </cell>
          <cell r="K3043">
            <v>45650</v>
          </cell>
        </row>
        <row r="3044">
          <cell r="F3044">
            <v>64174</v>
          </cell>
          <cell r="G3044">
            <v>2459768</v>
          </cell>
          <cell r="H3044">
            <v>45604</v>
          </cell>
          <cell r="K3044">
            <v>45650</v>
          </cell>
        </row>
        <row r="3045">
          <cell r="F3045">
            <v>1951</v>
          </cell>
          <cell r="G3045">
            <v>-95958</v>
          </cell>
          <cell r="H3045">
            <v>45645</v>
          </cell>
          <cell r="K3045">
            <v>45650</v>
          </cell>
        </row>
        <row r="3046">
          <cell r="F3046">
            <v>67205</v>
          </cell>
          <cell r="G3046">
            <v>1586115</v>
          </cell>
          <cell r="H3046">
            <v>45615</v>
          </cell>
          <cell r="K3046">
            <v>45650</v>
          </cell>
        </row>
        <row r="3047">
          <cell r="F3047">
            <v>66561</v>
          </cell>
          <cell r="G3047">
            <v>1470420</v>
          </cell>
          <cell r="H3047">
            <v>45608</v>
          </cell>
          <cell r="K3047">
            <v>45650</v>
          </cell>
        </row>
        <row r="3048">
          <cell r="F3048">
            <v>66564</v>
          </cell>
          <cell r="G3048">
            <v>12946406</v>
          </cell>
          <cell r="H3048">
            <v>45610</v>
          </cell>
          <cell r="K3048">
            <v>45650</v>
          </cell>
        </row>
        <row r="3049">
          <cell r="F3049">
            <v>64199</v>
          </cell>
          <cell r="G3049">
            <v>108392</v>
          </cell>
          <cell r="H3049">
            <v>45603</v>
          </cell>
          <cell r="K3049">
            <v>45650</v>
          </cell>
        </row>
        <row r="3050">
          <cell r="F3050">
            <v>64198</v>
          </cell>
          <cell r="G3050">
            <v>11994264</v>
          </cell>
          <cell r="H3050">
            <v>45603</v>
          </cell>
          <cell r="K3050">
            <v>45650</v>
          </cell>
        </row>
        <row r="3051">
          <cell r="F3051">
            <v>67209</v>
          </cell>
          <cell r="G3051">
            <v>162594</v>
          </cell>
          <cell r="H3051">
            <v>45612</v>
          </cell>
          <cell r="K3051">
            <v>45650</v>
          </cell>
        </row>
        <row r="3052">
          <cell r="F3052">
            <v>64200</v>
          </cell>
          <cell r="G3052">
            <v>1586115</v>
          </cell>
          <cell r="H3052">
            <v>45604</v>
          </cell>
          <cell r="K3052">
            <v>45650</v>
          </cell>
        </row>
        <row r="3053">
          <cell r="F3053">
            <v>63578</v>
          </cell>
          <cell r="G3053">
            <v>1857101</v>
          </cell>
          <cell r="H3053">
            <v>45604</v>
          </cell>
          <cell r="K3053">
            <v>45650</v>
          </cell>
        </row>
        <row r="3054">
          <cell r="F3054">
            <v>65211</v>
          </cell>
          <cell r="G3054">
            <v>6960546</v>
          </cell>
          <cell r="H3054">
            <v>45611</v>
          </cell>
          <cell r="K3054">
            <v>45650</v>
          </cell>
        </row>
        <row r="3055">
          <cell r="F3055">
            <v>65212</v>
          </cell>
          <cell r="G3055">
            <v>4887459</v>
          </cell>
          <cell r="H3055">
            <v>45614</v>
          </cell>
          <cell r="K3055">
            <v>45650</v>
          </cell>
        </row>
        <row r="3056">
          <cell r="F3056">
            <v>62642</v>
          </cell>
          <cell r="G3056">
            <v>602667</v>
          </cell>
          <cell r="H3056">
            <v>45604</v>
          </cell>
          <cell r="K3056">
            <v>45650</v>
          </cell>
        </row>
        <row r="3057">
          <cell r="F3057">
            <v>64143</v>
          </cell>
          <cell r="G3057">
            <v>602667</v>
          </cell>
          <cell r="H3057">
            <v>45609</v>
          </cell>
          <cell r="K3057">
            <v>45650</v>
          </cell>
        </row>
        <row r="3058">
          <cell r="F3058">
            <v>63586</v>
          </cell>
          <cell r="G3058">
            <v>6677775</v>
          </cell>
          <cell r="H3058">
            <v>45605</v>
          </cell>
          <cell r="K3058">
            <v>45650</v>
          </cell>
        </row>
        <row r="3059">
          <cell r="F3059">
            <v>71290</v>
          </cell>
          <cell r="G3059">
            <v>3651305</v>
          </cell>
          <cell r="H3059">
            <v>45599</v>
          </cell>
          <cell r="K3059">
            <v>45650</v>
          </cell>
        </row>
        <row r="3060">
          <cell r="F3060">
            <v>63587</v>
          </cell>
          <cell r="G3060">
            <v>1808015</v>
          </cell>
          <cell r="H3060">
            <v>45605</v>
          </cell>
          <cell r="K3060">
            <v>45650</v>
          </cell>
        </row>
        <row r="3061">
          <cell r="F3061">
            <v>1948</v>
          </cell>
          <cell r="G3061">
            <v>-906424</v>
          </cell>
          <cell r="H3061">
            <v>45645</v>
          </cell>
          <cell r="K3061">
            <v>45650</v>
          </cell>
        </row>
        <row r="3062">
          <cell r="F3062">
            <v>65389</v>
          </cell>
          <cell r="G3062">
            <v>4699917</v>
          </cell>
          <cell r="H3062">
            <v>45609</v>
          </cell>
          <cell r="K3062">
            <v>45650</v>
          </cell>
        </row>
        <row r="3063">
          <cell r="F3063">
            <v>63567</v>
          </cell>
          <cell r="G3063">
            <v>1144652</v>
          </cell>
          <cell r="H3063">
            <v>45603</v>
          </cell>
          <cell r="K3063">
            <v>45650</v>
          </cell>
        </row>
        <row r="3064">
          <cell r="F3064">
            <v>65215</v>
          </cell>
          <cell r="G3064">
            <v>1699785</v>
          </cell>
          <cell r="H3064">
            <v>45610</v>
          </cell>
          <cell r="K3064">
            <v>45650</v>
          </cell>
        </row>
        <row r="3065">
          <cell r="F3065">
            <v>63579</v>
          </cell>
          <cell r="G3065">
            <v>5857731</v>
          </cell>
          <cell r="H3065">
            <v>45605</v>
          </cell>
          <cell r="K3065">
            <v>45650</v>
          </cell>
        </row>
        <row r="3066">
          <cell r="F3066">
            <v>64142</v>
          </cell>
          <cell r="G3066">
            <v>1586115</v>
          </cell>
          <cell r="H3066">
            <v>45610</v>
          </cell>
          <cell r="K3066">
            <v>45650</v>
          </cell>
        </row>
        <row r="3067">
          <cell r="F3067">
            <v>66565</v>
          </cell>
          <cell r="G3067">
            <v>1586115</v>
          </cell>
          <cell r="H3067">
            <v>45615</v>
          </cell>
          <cell r="K3067">
            <v>45650</v>
          </cell>
        </row>
        <row r="3068">
          <cell r="F3068">
            <v>66566</v>
          </cell>
          <cell r="G3068">
            <v>1199421</v>
          </cell>
          <cell r="H3068">
            <v>45615</v>
          </cell>
          <cell r="K3068">
            <v>45650</v>
          </cell>
        </row>
        <row r="3069">
          <cell r="F3069">
            <v>65213</v>
          </cell>
          <cell r="G3069">
            <v>1586115</v>
          </cell>
          <cell r="H3069">
            <v>45612</v>
          </cell>
          <cell r="K3069">
            <v>45650</v>
          </cell>
        </row>
        <row r="3070">
          <cell r="F3070">
            <v>64141</v>
          </cell>
          <cell r="G3070">
            <v>2571831</v>
          </cell>
          <cell r="H3070">
            <v>45609</v>
          </cell>
          <cell r="K3070">
            <v>45650</v>
          </cell>
        </row>
        <row r="3071">
          <cell r="F3071">
            <v>63580</v>
          </cell>
          <cell r="G3071">
            <v>1586115</v>
          </cell>
          <cell r="H3071">
            <v>45605</v>
          </cell>
          <cell r="K3071">
            <v>45650</v>
          </cell>
        </row>
        <row r="3072">
          <cell r="F3072">
            <v>64140</v>
          </cell>
          <cell r="G3072">
            <v>1586115</v>
          </cell>
          <cell r="H3072">
            <v>45611</v>
          </cell>
          <cell r="K3072">
            <v>45650</v>
          </cell>
        </row>
        <row r="3073">
          <cell r="F3073">
            <v>65214</v>
          </cell>
          <cell r="G3073">
            <v>602667</v>
          </cell>
          <cell r="H3073">
            <v>45614</v>
          </cell>
          <cell r="K3073">
            <v>45650</v>
          </cell>
        </row>
        <row r="3074">
          <cell r="F3074">
            <v>63588</v>
          </cell>
          <cell r="G3074">
            <v>1199421</v>
          </cell>
          <cell r="H3074">
            <v>45607</v>
          </cell>
          <cell r="K3074">
            <v>45650</v>
          </cell>
        </row>
        <row r="3075">
          <cell r="F3075">
            <v>1913</v>
          </cell>
          <cell r="G3075">
            <v>-785457</v>
          </cell>
          <cell r="H3075">
            <v>45639</v>
          </cell>
          <cell r="K3075">
            <v>45650</v>
          </cell>
        </row>
        <row r="3076">
          <cell r="F3076">
            <v>1912</v>
          </cell>
          <cell r="G3076">
            <v>-191902</v>
          </cell>
          <cell r="H3076">
            <v>45639</v>
          </cell>
          <cell r="K3076">
            <v>45650</v>
          </cell>
        </row>
        <row r="3077">
          <cell r="F3077">
            <v>62640</v>
          </cell>
          <cell r="G3077">
            <v>11050290</v>
          </cell>
          <cell r="H3077">
            <v>45602</v>
          </cell>
          <cell r="K3077">
            <v>45650</v>
          </cell>
        </row>
        <row r="3078">
          <cell r="F3078">
            <v>63582</v>
          </cell>
          <cell r="G3078">
            <v>5197851</v>
          </cell>
          <cell r="H3078">
            <v>45604</v>
          </cell>
          <cell r="K3078">
            <v>45650</v>
          </cell>
        </row>
        <row r="3079">
          <cell r="F3079">
            <v>64139</v>
          </cell>
          <cell r="G3079">
            <v>2571831</v>
          </cell>
          <cell r="H3079">
            <v>45609</v>
          </cell>
          <cell r="K3079">
            <v>45650</v>
          </cell>
        </row>
        <row r="3080">
          <cell r="F3080">
            <v>67204</v>
          </cell>
          <cell r="G3080">
            <v>1741406</v>
          </cell>
          <cell r="H3080">
            <v>45614</v>
          </cell>
          <cell r="K3080">
            <v>45650</v>
          </cell>
        </row>
        <row r="3081">
          <cell r="F3081">
            <v>66562</v>
          </cell>
          <cell r="G3081">
            <v>1199421</v>
          </cell>
          <cell r="H3081">
            <v>45609</v>
          </cell>
          <cell r="K3081">
            <v>45650</v>
          </cell>
        </row>
        <row r="3082">
          <cell r="F3082">
            <v>1491</v>
          </cell>
          <cell r="G3082">
            <v>-231569</v>
          </cell>
          <cell r="H3082">
            <v>45568</v>
          </cell>
          <cell r="K3082">
            <v>45650</v>
          </cell>
        </row>
        <row r="3083">
          <cell r="F3083">
            <v>1490</v>
          </cell>
          <cell r="G3083">
            <v>-589099</v>
          </cell>
          <cell r="H3083">
            <v>45568</v>
          </cell>
          <cell r="K3083">
            <v>45650</v>
          </cell>
        </row>
        <row r="3084">
          <cell r="F3084">
            <v>64197</v>
          </cell>
          <cell r="G3084">
            <v>3445484</v>
          </cell>
          <cell r="H3084">
            <v>45603</v>
          </cell>
          <cell r="K3084">
            <v>45650</v>
          </cell>
        </row>
        <row r="3085">
          <cell r="F3085">
            <v>66568</v>
          </cell>
          <cell r="G3085">
            <v>2128086</v>
          </cell>
          <cell r="H3085">
            <v>45615</v>
          </cell>
          <cell r="K3085">
            <v>45650</v>
          </cell>
        </row>
        <row r="3086">
          <cell r="F3086">
            <v>63585</v>
          </cell>
          <cell r="G3086">
            <v>2315628</v>
          </cell>
          <cell r="H3086">
            <v>45605</v>
          </cell>
          <cell r="K3086">
            <v>45650</v>
          </cell>
        </row>
        <row r="3087">
          <cell r="F3087">
            <v>69701</v>
          </cell>
          <cell r="G3087">
            <v>11861100</v>
          </cell>
          <cell r="H3087">
            <v>45629</v>
          </cell>
          <cell r="K3087">
            <v>45667</v>
          </cell>
        </row>
        <row r="3088">
          <cell r="F3088">
            <v>68786</v>
          </cell>
          <cell r="G3088">
            <v>17792541</v>
          </cell>
          <cell r="H3088">
            <v>45626</v>
          </cell>
          <cell r="K3088">
            <v>45667</v>
          </cell>
        </row>
        <row r="3089">
          <cell r="F3089">
            <v>67223</v>
          </cell>
          <cell r="G3089">
            <v>6770493</v>
          </cell>
          <cell r="H3089">
            <v>45619</v>
          </cell>
          <cell r="K3089">
            <v>45667</v>
          </cell>
        </row>
        <row r="3090">
          <cell r="F3090">
            <v>66954</v>
          </cell>
          <cell r="G3090">
            <v>5461520</v>
          </cell>
          <cell r="H3090">
            <v>45618</v>
          </cell>
          <cell r="K3090">
            <v>45667</v>
          </cell>
        </row>
        <row r="3091">
          <cell r="F3091">
            <v>70196</v>
          </cell>
          <cell r="G3091">
            <v>959540</v>
          </cell>
          <cell r="H3091">
            <v>45632</v>
          </cell>
          <cell r="K3091">
            <v>45667</v>
          </cell>
        </row>
        <row r="3092">
          <cell r="F3092">
            <v>70195</v>
          </cell>
          <cell r="G3092">
            <v>1919079</v>
          </cell>
          <cell r="H3092">
            <v>45632</v>
          </cell>
          <cell r="K3092">
            <v>45667</v>
          </cell>
        </row>
        <row r="3093">
          <cell r="F3093">
            <v>70194</v>
          </cell>
          <cell r="G3093">
            <v>3172217</v>
          </cell>
          <cell r="H3093">
            <v>45632</v>
          </cell>
          <cell r="K3093">
            <v>45667</v>
          </cell>
        </row>
        <row r="3094">
          <cell r="F3094">
            <v>68784</v>
          </cell>
          <cell r="G3094">
            <v>1083956</v>
          </cell>
          <cell r="H3094">
            <v>45625</v>
          </cell>
          <cell r="K3094">
            <v>45667</v>
          </cell>
        </row>
        <row r="3095">
          <cell r="F3095">
            <v>68783</v>
          </cell>
          <cell r="G3095">
            <v>8799651</v>
          </cell>
          <cell r="H3095">
            <v>45625</v>
          </cell>
          <cell r="K3095">
            <v>45667</v>
          </cell>
        </row>
        <row r="3096">
          <cell r="F3096">
            <v>67224</v>
          </cell>
          <cell r="G3096">
            <v>1205348</v>
          </cell>
          <cell r="H3096">
            <v>45619</v>
          </cell>
          <cell r="K3096">
            <v>45667</v>
          </cell>
        </row>
        <row r="3097">
          <cell r="F3097">
            <v>68796</v>
          </cell>
          <cell r="G3097">
            <v>4662995</v>
          </cell>
          <cell r="H3097">
            <v>45628</v>
          </cell>
          <cell r="K3097">
            <v>45667</v>
          </cell>
        </row>
        <row r="3098">
          <cell r="F3098">
            <v>68782</v>
          </cell>
          <cell r="G3098">
            <v>4134038</v>
          </cell>
          <cell r="H3098">
            <v>45625</v>
          </cell>
          <cell r="K3098">
            <v>45667</v>
          </cell>
        </row>
        <row r="3099">
          <cell r="F3099">
            <v>68126</v>
          </cell>
          <cell r="G3099">
            <v>2188782</v>
          </cell>
          <cell r="H3099">
            <v>45621</v>
          </cell>
          <cell r="K3099">
            <v>45667</v>
          </cell>
        </row>
        <row r="3100">
          <cell r="F3100">
            <v>1952</v>
          </cell>
          <cell r="G3100">
            <v>-120530</v>
          </cell>
          <cell r="H3100">
            <v>45645</v>
          </cell>
          <cell r="K3100">
            <v>45667</v>
          </cell>
        </row>
        <row r="3101">
          <cell r="F3101">
            <v>72035</v>
          </cell>
          <cell r="G3101">
            <v>959540</v>
          </cell>
          <cell r="H3101">
            <v>45630</v>
          </cell>
          <cell r="K3101">
            <v>45667</v>
          </cell>
        </row>
        <row r="3102">
          <cell r="F3102">
            <v>68775</v>
          </cell>
          <cell r="G3102">
            <v>54203</v>
          </cell>
          <cell r="H3102">
            <v>45623</v>
          </cell>
          <cell r="K3102">
            <v>45667</v>
          </cell>
        </row>
        <row r="3103">
          <cell r="F3103">
            <v>68774</v>
          </cell>
          <cell r="G3103">
            <v>7104686</v>
          </cell>
          <cell r="H3103">
            <v>45623</v>
          </cell>
          <cell r="K3103">
            <v>45667</v>
          </cell>
        </row>
        <row r="3104">
          <cell r="F3104">
            <v>70331</v>
          </cell>
          <cell r="G3104">
            <v>1205348</v>
          </cell>
          <cell r="H3104">
            <v>45631</v>
          </cell>
          <cell r="K3104">
            <v>45667</v>
          </cell>
        </row>
        <row r="3105">
          <cell r="F3105">
            <v>70330</v>
          </cell>
          <cell r="G3105">
            <v>11514447</v>
          </cell>
          <cell r="H3105">
            <v>45631</v>
          </cell>
          <cell r="K3105">
            <v>45667</v>
          </cell>
        </row>
        <row r="3106">
          <cell r="F3106">
            <v>68776</v>
          </cell>
          <cell r="G3106">
            <v>1586115</v>
          </cell>
          <cell r="H3106">
            <v>45623</v>
          </cell>
          <cell r="K3106">
            <v>45667</v>
          </cell>
        </row>
        <row r="3107">
          <cell r="F3107">
            <v>67210</v>
          </cell>
          <cell r="G3107">
            <v>5997132</v>
          </cell>
          <cell r="H3107">
            <v>45617</v>
          </cell>
          <cell r="K3107">
            <v>45667</v>
          </cell>
        </row>
        <row r="3108">
          <cell r="F3108">
            <v>70335</v>
          </cell>
          <cell r="G3108">
            <v>1919079</v>
          </cell>
          <cell r="H3108">
            <v>45632</v>
          </cell>
          <cell r="K3108">
            <v>45667</v>
          </cell>
        </row>
        <row r="3109">
          <cell r="F3109">
            <v>68778</v>
          </cell>
          <cell r="G3109">
            <v>4157933</v>
          </cell>
          <cell r="H3109">
            <v>45625</v>
          </cell>
          <cell r="K3109">
            <v>45667</v>
          </cell>
        </row>
        <row r="3110">
          <cell r="F3110">
            <v>66913</v>
          </cell>
          <cell r="G3110">
            <v>8802851</v>
          </cell>
          <cell r="H3110">
            <v>45618</v>
          </cell>
          <cell r="K3110">
            <v>45667</v>
          </cell>
        </row>
        <row r="3111">
          <cell r="F3111">
            <v>1982</v>
          </cell>
          <cell r="G3111">
            <v>-95954</v>
          </cell>
          <cell r="H3111">
            <v>45652</v>
          </cell>
          <cell r="K3111">
            <v>45667</v>
          </cell>
        </row>
        <row r="3112">
          <cell r="F3112">
            <v>68128</v>
          </cell>
          <cell r="G3112">
            <v>2571831</v>
          </cell>
          <cell r="H3112">
            <v>45625</v>
          </cell>
          <cell r="K3112">
            <v>45667</v>
          </cell>
        </row>
        <row r="3113">
          <cell r="F3113">
            <v>68777</v>
          </cell>
          <cell r="G3113">
            <v>3856545</v>
          </cell>
          <cell r="H3113">
            <v>45628</v>
          </cell>
          <cell r="K3113">
            <v>45667</v>
          </cell>
        </row>
        <row r="3114">
          <cell r="F3114">
            <v>66571</v>
          </cell>
          <cell r="G3114">
            <v>2128086</v>
          </cell>
          <cell r="H3114">
            <v>45618</v>
          </cell>
          <cell r="K3114">
            <v>45667</v>
          </cell>
        </row>
        <row r="3115">
          <cell r="F3115">
            <v>2015</v>
          </cell>
          <cell r="G3115">
            <v>-383815</v>
          </cell>
          <cell r="H3115">
            <v>45655</v>
          </cell>
          <cell r="K3115">
            <v>45667</v>
          </cell>
        </row>
        <row r="3116">
          <cell r="F3116">
            <v>69183</v>
          </cell>
          <cell r="G3116">
            <v>2816640</v>
          </cell>
          <cell r="H3116">
            <v>45630</v>
          </cell>
          <cell r="K3116">
            <v>45667</v>
          </cell>
        </row>
        <row r="3117">
          <cell r="F3117">
            <v>66570</v>
          </cell>
          <cell r="G3117">
            <v>2948130</v>
          </cell>
          <cell r="H3117">
            <v>45618</v>
          </cell>
          <cell r="K3117">
            <v>45667</v>
          </cell>
        </row>
        <row r="3118">
          <cell r="F3118">
            <v>66912</v>
          </cell>
          <cell r="G3118">
            <v>2842817</v>
          </cell>
          <cell r="H3118">
            <v>45619</v>
          </cell>
          <cell r="K3118">
            <v>45667</v>
          </cell>
        </row>
        <row r="3119">
          <cell r="F3119">
            <v>70193</v>
          </cell>
          <cell r="G3119">
            <v>959540</v>
          </cell>
          <cell r="H3119">
            <v>45631</v>
          </cell>
          <cell r="K3119">
            <v>45667</v>
          </cell>
        </row>
        <row r="3120">
          <cell r="F3120">
            <v>70192</v>
          </cell>
          <cell r="G3120">
            <v>541971</v>
          </cell>
          <cell r="H3120">
            <v>45631</v>
          </cell>
          <cell r="K3120">
            <v>45667</v>
          </cell>
        </row>
        <row r="3121">
          <cell r="F3121">
            <v>70191</v>
          </cell>
          <cell r="G3121">
            <v>541971</v>
          </cell>
          <cell r="H3121">
            <v>45632</v>
          </cell>
          <cell r="K3121">
            <v>45667</v>
          </cell>
        </row>
        <row r="3122">
          <cell r="F3122">
            <v>68785</v>
          </cell>
          <cell r="G3122">
            <v>541971</v>
          </cell>
          <cell r="H3122">
            <v>45625</v>
          </cell>
          <cell r="K3122">
            <v>45667</v>
          </cell>
        </row>
        <row r="3123">
          <cell r="F3123">
            <v>66601</v>
          </cell>
          <cell r="G3123">
            <v>2315628</v>
          </cell>
          <cell r="H3123">
            <v>45616</v>
          </cell>
          <cell r="K3123">
            <v>45667</v>
          </cell>
        </row>
        <row r="3124">
          <cell r="F3124">
            <v>7</v>
          </cell>
          <cell r="G3124">
            <v>-98415</v>
          </cell>
          <cell r="H3124">
            <v>45355</v>
          </cell>
          <cell r="K3124">
            <v>45667</v>
          </cell>
        </row>
        <row r="3125">
          <cell r="F3125">
            <v>70190</v>
          </cell>
          <cell r="G3125">
            <v>959540</v>
          </cell>
          <cell r="H3125">
            <v>45631</v>
          </cell>
          <cell r="K3125">
            <v>45667</v>
          </cell>
        </row>
        <row r="3126">
          <cell r="F3126">
            <v>70189</v>
          </cell>
          <cell r="G3126">
            <v>959540</v>
          </cell>
          <cell r="H3126">
            <v>45631</v>
          </cell>
          <cell r="K3126">
            <v>45667</v>
          </cell>
        </row>
        <row r="3127">
          <cell r="F3127">
            <v>70188</v>
          </cell>
          <cell r="G3127">
            <v>602667</v>
          </cell>
          <cell r="H3127">
            <v>45631</v>
          </cell>
          <cell r="K3127">
            <v>45667</v>
          </cell>
        </row>
        <row r="3128">
          <cell r="F3128">
            <v>66885</v>
          </cell>
          <cell r="G3128">
            <v>1199421</v>
          </cell>
          <cell r="H3128">
            <v>45617</v>
          </cell>
          <cell r="K3128">
            <v>45667</v>
          </cell>
        </row>
        <row r="3129">
          <cell r="F3129">
            <v>68125</v>
          </cell>
          <cell r="G3129">
            <v>2571831</v>
          </cell>
          <cell r="H3129">
            <v>45622</v>
          </cell>
          <cell r="K3129">
            <v>45667</v>
          </cell>
        </row>
        <row r="3130">
          <cell r="F3130">
            <v>2056</v>
          </cell>
          <cell r="G3130">
            <v>-95958</v>
          </cell>
          <cell r="H3130">
            <v>45657</v>
          </cell>
          <cell r="K3130">
            <v>45667</v>
          </cell>
        </row>
        <row r="3131">
          <cell r="F3131">
            <v>2055</v>
          </cell>
          <cell r="G3131">
            <v>-959539</v>
          </cell>
          <cell r="H3131">
            <v>45657</v>
          </cell>
          <cell r="K3131">
            <v>45667</v>
          </cell>
        </row>
        <row r="3132">
          <cell r="F3132">
            <v>2054</v>
          </cell>
          <cell r="G3132">
            <v>-262089</v>
          </cell>
          <cell r="H3132">
            <v>45657</v>
          </cell>
          <cell r="K3132">
            <v>45667</v>
          </cell>
        </row>
        <row r="3133">
          <cell r="F3133">
            <v>1967</v>
          </cell>
          <cell r="G3133">
            <v>-1852502</v>
          </cell>
          <cell r="H3133">
            <v>45647</v>
          </cell>
          <cell r="K3133">
            <v>45667</v>
          </cell>
        </row>
        <row r="3134">
          <cell r="F3134">
            <v>69181</v>
          </cell>
          <cell r="G3134">
            <v>2571831</v>
          </cell>
          <cell r="H3134">
            <v>45630</v>
          </cell>
          <cell r="K3134">
            <v>45667</v>
          </cell>
        </row>
        <row r="3135">
          <cell r="F3135">
            <v>66911</v>
          </cell>
          <cell r="G3135">
            <v>3113802</v>
          </cell>
          <cell r="H3135">
            <v>45619</v>
          </cell>
          <cell r="K3135">
            <v>45667</v>
          </cell>
        </row>
        <row r="3136">
          <cell r="F3136">
            <v>68779</v>
          </cell>
          <cell r="G3136">
            <v>4157933</v>
          </cell>
          <cell r="H3136">
            <v>45628</v>
          </cell>
          <cell r="K3136">
            <v>45667</v>
          </cell>
        </row>
        <row r="3137">
          <cell r="F3137">
            <v>69182</v>
          </cell>
          <cell r="G3137">
            <v>7332431</v>
          </cell>
          <cell r="H3137">
            <v>45629</v>
          </cell>
          <cell r="K3137">
            <v>45667</v>
          </cell>
        </row>
        <row r="3138">
          <cell r="F3138">
            <v>68129</v>
          </cell>
          <cell r="G3138">
            <v>1965492</v>
          </cell>
          <cell r="H3138">
            <v>45623</v>
          </cell>
          <cell r="K3138">
            <v>45667</v>
          </cell>
        </row>
        <row r="3139">
          <cell r="F3139">
            <v>66567</v>
          </cell>
          <cell r="G3139">
            <v>1586115</v>
          </cell>
          <cell r="H3139">
            <v>45616</v>
          </cell>
          <cell r="K3139">
            <v>45667</v>
          </cell>
        </row>
        <row r="3140">
          <cell r="F3140">
            <v>70197</v>
          </cell>
          <cell r="G3140">
            <v>4320527</v>
          </cell>
          <cell r="H3140">
            <v>45632</v>
          </cell>
          <cell r="K3140">
            <v>45667</v>
          </cell>
        </row>
        <row r="3141">
          <cell r="F3141">
            <v>2052</v>
          </cell>
          <cell r="G3141">
            <v>-231563</v>
          </cell>
          <cell r="H3141">
            <v>45656</v>
          </cell>
          <cell r="K3141">
            <v>45667</v>
          </cell>
        </row>
        <row r="3142">
          <cell r="F3142">
            <v>70334</v>
          </cell>
          <cell r="G3142">
            <v>959540</v>
          </cell>
          <cell r="H3142">
            <v>45626</v>
          </cell>
          <cell r="K3142">
            <v>45667</v>
          </cell>
        </row>
        <row r="3143">
          <cell r="F3143">
            <v>70333</v>
          </cell>
          <cell r="G3143">
            <v>2730753</v>
          </cell>
          <cell r="H3143">
            <v>45626</v>
          </cell>
          <cell r="K3143">
            <v>45667</v>
          </cell>
        </row>
        <row r="3144">
          <cell r="F3144">
            <v>70332</v>
          </cell>
          <cell r="G3144">
            <v>959540</v>
          </cell>
          <cell r="H3144">
            <v>45630</v>
          </cell>
          <cell r="K3144">
            <v>45667</v>
          </cell>
        </row>
        <row r="3145">
          <cell r="F3145">
            <v>68768</v>
          </cell>
          <cell r="G3145">
            <v>1199421</v>
          </cell>
          <cell r="H3145">
            <v>45619</v>
          </cell>
          <cell r="K3145">
            <v>45667</v>
          </cell>
        </row>
        <row r="3146">
          <cell r="F3146">
            <v>68780</v>
          </cell>
          <cell r="G3146">
            <v>602667</v>
          </cell>
          <cell r="H3146">
            <v>45626</v>
          </cell>
          <cell r="K3146">
            <v>45667</v>
          </cell>
        </row>
        <row r="3147">
          <cell r="F3147">
            <v>1983</v>
          </cell>
          <cell r="G3147">
            <v>-90401</v>
          </cell>
          <cell r="H3147">
            <v>45652</v>
          </cell>
          <cell r="K3147">
            <v>45667</v>
          </cell>
        </row>
        <row r="3148">
          <cell r="F3148">
            <v>68781</v>
          </cell>
          <cell r="G3148">
            <v>1586115</v>
          </cell>
          <cell r="H3148">
            <v>45626</v>
          </cell>
          <cell r="K3148">
            <v>45667</v>
          </cell>
        </row>
        <row r="3149">
          <cell r="F3149">
            <v>66569</v>
          </cell>
          <cell r="G3149">
            <v>2478222</v>
          </cell>
          <cell r="H3149">
            <v>45616</v>
          </cell>
          <cell r="K3149">
            <v>45667</v>
          </cell>
        </row>
        <row r="3150">
          <cell r="F3150">
            <v>2051</v>
          </cell>
          <cell r="G3150">
            <v>-325398</v>
          </cell>
          <cell r="H3150">
            <v>45656</v>
          </cell>
          <cell r="K3150">
            <v>45667</v>
          </cell>
        </row>
        <row r="3151">
          <cell r="F3151">
            <v>2050</v>
          </cell>
          <cell r="G3151">
            <v>-95958</v>
          </cell>
          <cell r="H3151">
            <v>45656</v>
          </cell>
          <cell r="K3151">
            <v>45667</v>
          </cell>
        </row>
        <row r="3152">
          <cell r="F3152">
            <v>68127</v>
          </cell>
          <cell r="G3152">
            <v>2620944</v>
          </cell>
          <cell r="H3152">
            <v>45621</v>
          </cell>
          <cell r="K3152">
            <v>45667</v>
          </cell>
        </row>
        <row r="3153">
          <cell r="F3153">
            <v>67207</v>
          </cell>
          <cell r="G3153">
            <v>3643151</v>
          </cell>
          <cell r="H3153">
            <v>45616</v>
          </cell>
          <cell r="K3153">
            <v>45667</v>
          </cell>
        </row>
        <row r="3154">
          <cell r="F3154">
            <v>72061</v>
          </cell>
          <cell r="G3154">
            <v>4618215</v>
          </cell>
          <cell r="H3154">
            <v>45640</v>
          </cell>
          <cell r="K3154">
            <v>45681</v>
          </cell>
        </row>
        <row r="3155">
          <cell r="F3155">
            <v>72060</v>
          </cell>
          <cell r="G3155">
            <v>27286092</v>
          </cell>
          <cell r="H3155">
            <v>45642</v>
          </cell>
          <cell r="K3155">
            <v>45681</v>
          </cell>
        </row>
        <row r="3156">
          <cell r="F3156">
            <v>73201</v>
          </cell>
          <cell r="G3156">
            <v>2260035</v>
          </cell>
          <cell r="H3156">
            <v>45645</v>
          </cell>
          <cell r="K3156">
            <v>45681</v>
          </cell>
        </row>
        <row r="3157">
          <cell r="F3157">
            <v>71266</v>
          </cell>
          <cell r="G3157">
            <v>5757224</v>
          </cell>
          <cell r="H3157">
            <v>45633</v>
          </cell>
          <cell r="K3157">
            <v>45681</v>
          </cell>
        </row>
        <row r="3158">
          <cell r="F3158">
            <v>71265</v>
          </cell>
          <cell r="G3158">
            <v>10792710</v>
          </cell>
          <cell r="H3158">
            <v>45633</v>
          </cell>
          <cell r="K3158">
            <v>45681</v>
          </cell>
        </row>
        <row r="3159">
          <cell r="F3159">
            <v>73200</v>
          </cell>
          <cell r="G3159">
            <v>1586115</v>
          </cell>
          <cell r="H3159">
            <v>45644</v>
          </cell>
          <cell r="K3159">
            <v>45681</v>
          </cell>
        </row>
        <row r="3160">
          <cell r="F3160">
            <v>71740</v>
          </cell>
          <cell r="G3160">
            <v>7676289</v>
          </cell>
          <cell r="H3160">
            <v>45639</v>
          </cell>
          <cell r="K3160">
            <v>45681</v>
          </cell>
        </row>
        <row r="3161">
          <cell r="F3161">
            <v>71739</v>
          </cell>
          <cell r="G3161">
            <v>1083956</v>
          </cell>
          <cell r="H3161">
            <v>45637</v>
          </cell>
          <cell r="K3161">
            <v>45681</v>
          </cell>
        </row>
        <row r="3162">
          <cell r="F3162">
            <v>72062</v>
          </cell>
          <cell r="G3162">
            <v>904014</v>
          </cell>
          <cell r="H3162">
            <v>45640</v>
          </cell>
          <cell r="K3162">
            <v>45681</v>
          </cell>
        </row>
        <row r="3163">
          <cell r="F3163">
            <v>72063</v>
          </cell>
          <cell r="G3163">
            <v>1083956</v>
          </cell>
          <cell r="H3163">
            <v>45640</v>
          </cell>
          <cell r="K3163">
            <v>45681</v>
          </cell>
        </row>
        <row r="3164">
          <cell r="F3164">
            <v>73199</v>
          </cell>
          <cell r="G3164">
            <v>1083956</v>
          </cell>
          <cell r="H3164">
            <v>45643</v>
          </cell>
          <cell r="K3164">
            <v>45681</v>
          </cell>
        </row>
        <row r="3165">
          <cell r="F3165">
            <v>73392</v>
          </cell>
          <cell r="G3165">
            <v>3838145</v>
          </cell>
          <cell r="H3165">
            <v>45643</v>
          </cell>
          <cell r="K3165">
            <v>45681</v>
          </cell>
        </row>
        <row r="3166">
          <cell r="F3166">
            <v>73391</v>
          </cell>
          <cell r="G3166">
            <v>2128086</v>
          </cell>
          <cell r="H3166">
            <v>45643</v>
          </cell>
          <cell r="K3166">
            <v>45681</v>
          </cell>
        </row>
        <row r="3167">
          <cell r="F3167">
            <v>72034</v>
          </cell>
          <cell r="G3167">
            <v>108392</v>
          </cell>
          <cell r="H3167">
            <v>45636</v>
          </cell>
          <cell r="K3167">
            <v>45681</v>
          </cell>
        </row>
        <row r="3168">
          <cell r="F3168">
            <v>72033</v>
          </cell>
          <cell r="G3168">
            <v>3014915</v>
          </cell>
          <cell r="H3168">
            <v>45636</v>
          </cell>
          <cell r="K3168">
            <v>45681</v>
          </cell>
        </row>
        <row r="3169">
          <cell r="F3169">
            <v>73388</v>
          </cell>
          <cell r="G3169">
            <v>1694507</v>
          </cell>
          <cell r="H3169">
            <v>45640</v>
          </cell>
          <cell r="K3169">
            <v>45681</v>
          </cell>
        </row>
        <row r="3170">
          <cell r="F3170">
            <v>73389</v>
          </cell>
          <cell r="G3170">
            <v>108392</v>
          </cell>
          <cell r="H3170">
            <v>45640</v>
          </cell>
          <cell r="K3170">
            <v>45681</v>
          </cell>
        </row>
        <row r="3171">
          <cell r="F3171">
            <v>73390</v>
          </cell>
          <cell r="G3171">
            <v>904014</v>
          </cell>
          <cell r="H3171">
            <v>45642</v>
          </cell>
          <cell r="K3171">
            <v>45681</v>
          </cell>
        </row>
        <row r="3172">
          <cell r="F3172">
            <v>71741</v>
          </cell>
          <cell r="G3172">
            <v>2571831</v>
          </cell>
          <cell r="H3172">
            <v>45639</v>
          </cell>
          <cell r="K3172">
            <v>45681</v>
          </cell>
        </row>
        <row r="3173">
          <cell r="F3173">
            <v>72146</v>
          </cell>
          <cell r="G3173">
            <v>452007</v>
          </cell>
          <cell r="H3173">
            <v>45643</v>
          </cell>
          <cell r="K3173">
            <v>45681</v>
          </cell>
        </row>
        <row r="3174">
          <cell r="F3174">
            <v>71262</v>
          </cell>
          <cell r="G3174">
            <v>2459768</v>
          </cell>
          <cell r="H3174">
            <v>45636</v>
          </cell>
          <cell r="K3174">
            <v>45681</v>
          </cell>
        </row>
        <row r="3175">
          <cell r="F3175">
            <v>73205</v>
          </cell>
          <cell r="G3175">
            <v>1919079</v>
          </cell>
          <cell r="H3175">
            <v>45646</v>
          </cell>
          <cell r="K3175">
            <v>45681</v>
          </cell>
        </row>
        <row r="3176">
          <cell r="F3176">
            <v>73204</v>
          </cell>
          <cell r="G3176">
            <v>8857850</v>
          </cell>
          <cell r="H3176">
            <v>45646</v>
          </cell>
          <cell r="K3176">
            <v>45681</v>
          </cell>
        </row>
        <row r="3177">
          <cell r="F3177">
            <v>72168</v>
          </cell>
          <cell r="G3177">
            <v>10631493</v>
          </cell>
          <cell r="H3177">
            <v>45643</v>
          </cell>
          <cell r="K3177">
            <v>45681</v>
          </cell>
        </row>
        <row r="3178">
          <cell r="F3178">
            <v>70336</v>
          </cell>
          <cell r="G3178">
            <v>2878605</v>
          </cell>
          <cell r="H3178">
            <v>45635</v>
          </cell>
          <cell r="K3178">
            <v>45681</v>
          </cell>
        </row>
        <row r="3179">
          <cell r="F3179">
            <v>72269</v>
          </cell>
          <cell r="G3179">
            <v>904014</v>
          </cell>
          <cell r="H3179">
            <v>45646</v>
          </cell>
          <cell r="K3179">
            <v>45681</v>
          </cell>
        </row>
        <row r="3180">
          <cell r="F3180">
            <v>72253</v>
          </cell>
          <cell r="G3180">
            <v>452007</v>
          </cell>
          <cell r="H3180">
            <v>45646</v>
          </cell>
          <cell r="K3180">
            <v>45681</v>
          </cell>
        </row>
        <row r="3181">
          <cell r="F3181">
            <v>71742</v>
          </cell>
          <cell r="G3181">
            <v>1586115</v>
          </cell>
          <cell r="H3181">
            <v>45642</v>
          </cell>
          <cell r="K3181">
            <v>45681</v>
          </cell>
        </row>
        <row r="3182">
          <cell r="F3182">
            <v>70337</v>
          </cell>
          <cell r="G3182">
            <v>2734425</v>
          </cell>
          <cell r="H3182">
            <v>45633</v>
          </cell>
          <cell r="K3182">
            <v>45681</v>
          </cell>
        </row>
        <row r="3183">
          <cell r="F3183">
            <v>70338</v>
          </cell>
          <cell r="G3183">
            <v>959540</v>
          </cell>
          <cell r="H3183">
            <v>45633</v>
          </cell>
          <cell r="K3183">
            <v>45681</v>
          </cell>
        </row>
        <row r="3184">
          <cell r="F3184">
            <v>71743</v>
          </cell>
          <cell r="G3184">
            <v>2761115</v>
          </cell>
          <cell r="H3184">
            <v>45640</v>
          </cell>
          <cell r="K3184">
            <v>45681</v>
          </cell>
        </row>
        <row r="3185">
          <cell r="F3185">
            <v>73861</v>
          </cell>
          <cell r="G3185">
            <v>4157933</v>
          </cell>
          <cell r="H3185">
            <v>45646</v>
          </cell>
          <cell r="K3185">
            <v>45681</v>
          </cell>
        </row>
        <row r="3186">
          <cell r="F3186">
            <v>72064</v>
          </cell>
          <cell r="G3186">
            <v>452007</v>
          </cell>
          <cell r="H3186">
            <v>45642</v>
          </cell>
          <cell r="K3186">
            <v>45681</v>
          </cell>
        </row>
        <row r="3187">
          <cell r="F3187">
            <v>73202</v>
          </cell>
          <cell r="G3187">
            <v>4428918</v>
          </cell>
          <cell r="H3187">
            <v>45644</v>
          </cell>
          <cell r="K3187">
            <v>45681</v>
          </cell>
        </row>
        <row r="3188">
          <cell r="F3188">
            <v>6</v>
          </cell>
          <cell r="G3188">
            <v>-565583</v>
          </cell>
          <cell r="H3188">
            <v>45355</v>
          </cell>
          <cell r="K3188">
            <v>45681</v>
          </cell>
        </row>
        <row r="3189">
          <cell r="F3189">
            <v>8</v>
          </cell>
          <cell r="G3189">
            <v>-1048188</v>
          </cell>
          <cell r="H3189">
            <v>45355</v>
          </cell>
          <cell r="K3189">
            <v>45681</v>
          </cell>
        </row>
        <row r="3190">
          <cell r="F3190">
            <v>72106</v>
          </cell>
          <cell r="G3190">
            <v>904014</v>
          </cell>
          <cell r="H3190">
            <v>45643</v>
          </cell>
          <cell r="K3190">
            <v>45681</v>
          </cell>
        </row>
        <row r="3191">
          <cell r="F3191">
            <v>70339</v>
          </cell>
          <cell r="G3191">
            <v>959540</v>
          </cell>
          <cell r="H3191">
            <v>45633</v>
          </cell>
          <cell r="K3191">
            <v>45681</v>
          </cell>
        </row>
        <row r="3192">
          <cell r="F3192">
            <v>71744</v>
          </cell>
          <cell r="G3192">
            <v>2842817</v>
          </cell>
          <cell r="H3192">
            <v>45640</v>
          </cell>
          <cell r="K3192">
            <v>45681</v>
          </cell>
        </row>
        <row r="3193">
          <cell r="F3193">
            <v>72124</v>
          </cell>
          <cell r="G3193">
            <v>4157933</v>
          </cell>
          <cell r="H3193">
            <v>45644</v>
          </cell>
          <cell r="K3193">
            <v>45681</v>
          </cell>
        </row>
        <row r="3194">
          <cell r="F3194">
            <v>70340</v>
          </cell>
          <cell r="G3194">
            <v>959540</v>
          </cell>
          <cell r="H3194">
            <v>45637</v>
          </cell>
          <cell r="K3194">
            <v>45681</v>
          </cell>
        </row>
        <row r="3195">
          <cell r="F3195">
            <v>71745</v>
          </cell>
          <cell r="G3195">
            <v>3475845</v>
          </cell>
          <cell r="H3195">
            <v>45642</v>
          </cell>
          <cell r="K3195">
            <v>45681</v>
          </cell>
        </row>
        <row r="3196">
          <cell r="F3196">
            <v>71264</v>
          </cell>
          <cell r="G3196">
            <v>3172217</v>
          </cell>
          <cell r="H3196">
            <v>45639</v>
          </cell>
          <cell r="K3196">
            <v>45681</v>
          </cell>
        </row>
        <row r="3197">
          <cell r="F3197">
            <v>71263</v>
          </cell>
          <cell r="G3197">
            <v>2571831</v>
          </cell>
          <cell r="H3197">
            <v>45639</v>
          </cell>
          <cell r="K3197">
            <v>45681</v>
          </cell>
        </row>
        <row r="3198">
          <cell r="F3198">
            <v>72123</v>
          </cell>
          <cell r="G3198">
            <v>5143649</v>
          </cell>
          <cell r="H3198">
            <v>45643</v>
          </cell>
          <cell r="K3198">
            <v>45681</v>
          </cell>
        </row>
        <row r="3199">
          <cell r="F3199">
            <v>72122</v>
          </cell>
          <cell r="G3199">
            <v>7932263</v>
          </cell>
          <cell r="H3199">
            <v>45643</v>
          </cell>
          <cell r="K3199">
            <v>45681</v>
          </cell>
        </row>
        <row r="3200">
          <cell r="F3200">
            <v>71261</v>
          </cell>
          <cell r="G3200">
            <v>959540</v>
          </cell>
          <cell r="H3200">
            <v>45637</v>
          </cell>
          <cell r="K3200">
            <v>45681</v>
          </cell>
        </row>
        <row r="3201">
          <cell r="F3201">
            <v>72037</v>
          </cell>
          <cell r="G3201">
            <v>3475845</v>
          </cell>
          <cell r="H3201">
            <v>45637</v>
          </cell>
          <cell r="K3201">
            <v>45681</v>
          </cell>
        </row>
        <row r="3202">
          <cell r="F3202">
            <v>70341</v>
          </cell>
          <cell r="G3202">
            <v>959540</v>
          </cell>
          <cell r="H3202">
            <v>45633</v>
          </cell>
          <cell r="K3202">
            <v>45681</v>
          </cell>
        </row>
        <row r="3203">
          <cell r="F3203">
            <v>72107</v>
          </cell>
          <cell r="G3203">
            <v>452007</v>
          </cell>
          <cell r="H3203">
            <v>45643</v>
          </cell>
          <cell r="K3203">
            <v>45681</v>
          </cell>
        </row>
        <row r="3204">
          <cell r="F3204">
            <v>71746</v>
          </cell>
          <cell r="G3204">
            <v>1586115</v>
          </cell>
          <cell r="H3204">
            <v>45640</v>
          </cell>
          <cell r="K3204">
            <v>45681</v>
          </cell>
        </row>
        <row r="3205">
          <cell r="F3205">
            <v>71747</v>
          </cell>
          <cell r="G3205">
            <v>959540</v>
          </cell>
          <cell r="H3205">
            <v>45641</v>
          </cell>
          <cell r="K3205">
            <v>45681</v>
          </cell>
        </row>
        <row r="3206">
          <cell r="F3206">
            <v>70342</v>
          </cell>
          <cell r="G3206">
            <v>959540</v>
          </cell>
          <cell r="H3206">
            <v>45634</v>
          </cell>
          <cell r="K3206">
            <v>45681</v>
          </cell>
        </row>
        <row r="3207">
          <cell r="F3207">
            <v>72038</v>
          </cell>
          <cell r="G3207">
            <v>2571831</v>
          </cell>
          <cell r="H3207">
            <v>45640</v>
          </cell>
          <cell r="K3207">
            <v>45681</v>
          </cell>
        </row>
        <row r="3208">
          <cell r="F3208">
            <v>72012</v>
          </cell>
          <cell r="G3208">
            <v>959540</v>
          </cell>
          <cell r="H3208">
            <v>45637</v>
          </cell>
          <cell r="K3208">
            <v>45681</v>
          </cell>
        </row>
        <row r="3209">
          <cell r="F3209">
            <v>72011</v>
          </cell>
          <cell r="G3209">
            <v>4157933</v>
          </cell>
          <cell r="H3209">
            <v>45637</v>
          </cell>
          <cell r="K3209">
            <v>45681</v>
          </cell>
        </row>
        <row r="3210">
          <cell r="F3210">
            <v>3075</v>
          </cell>
          <cell r="G3210">
            <v>-12859128</v>
          </cell>
          <cell r="H3210">
            <v>45663</v>
          </cell>
          <cell r="K3210">
            <v>45681</v>
          </cell>
        </row>
        <row r="3211">
          <cell r="F3211">
            <v>2605</v>
          </cell>
          <cell r="G3211">
            <v>12859128</v>
          </cell>
          <cell r="H3211">
            <v>45643</v>
          </cell>
          <cell r="K3211">
            <v>45681</v>
          </cell>
        </row>
        <row r="3212">
          <cell r="F3212">
            <v>75029</v>
          </cell>
          <cell r="G3212">
            <v>11700666</v>
          </cell>
          <cell r="H3212">
            <v>45653</v>
          </cell>
          <cell r="K3212">
            <v>45698</v>
          </cell>
        </row>
        <row r="3213">
          <cell r="F3213">
            <v>1449</v>
          </cell>
          <cell r="G3213">
            <v>22378410</v>
          </cell>
          <cell r="H3213">
            <v>45656</v>
          </cell>
          <cell r="K3213">
            <v>45698</v>
          </cell>
        </row>
        <row r="3214">
          <cell r="F3214">
            <v>1114</v>
          </cell>
          <cell r="G3214">
            <v>6042654</v>
          </cell>
          <cell r="H3214">
            <v>45653</v>
          </cell>
          <cell r="K3214">
            <v>45698</v>
          </cell>
        </row>
        <row r="3215">
          <cell r="F3215">
            <v>1113</v>
          </cell>
          <cell r="G3215">
            <v>9556016</v>
          </cell>
          <cell r="H3215">
            <v>45651</v>
          </cell>
          <cell r="K3215">
            <v>45698</v>
          </cell>
        </row>
        <row r="3216">
          <cell r="F3216">
            <v>1751</v>
          </cell>
          <cell r="G3216">
            <v>34927038</v>
          </cell>
          <cell r="H3216">
            <v>45661</v>
          </cell>
          <cell r="K3216">
            <v>45698</v>
          </cell>
        </row>
        <row r="3217">
          <cell r="F3217">
            <v>1750</v>
          </cell>
          <cell r="G3217">
            <v>9040140</v>
          </cell>
          <cell r="H3217">
            <v>45661</v>
          </cell>
          <cell r="K3217">
            <v>45698</v>
          </cell>
        </row>
        <row r="3218">
          <cell r="F3218">
            <v>73839</v>
          </cell>
          <cell r="G3218">
            <v>15045629</v>
          </cell>
          <cell r="H3218">
            <v>45647</v>
          </cell>
          <cell r="K3218">
            <v>45698</v>
          </cell>
        </row>
        <row r="3219">
          <cell r="F3219">
            <v>73838</v>
          </cell>
          <cell r="G3219">
            <v>3727107</v>
          </cell>
          <cell r="H3219">
            <v>45647</v>
          </cell>
          <cell r="K3219">
            <v>45698</v>
          </cell>
        </row>
        <row r="3220">
          <cell r="F3220">
            <v>1752</v>
          </cell>
          <cell r="G3220">
            <v>7232112</v>
          </cell>
          <cell r="H3220">
            <v>45661</v>
          </cell>
          <cell r="K3220">
            <v>45698</v>
          </cell>
        </row>
        <row r="3221">
          <cell r="F3221">
            <v>74849</v>
          </cell>
          <cell r="G3221">
            <v>32894316</v>
          </cell>
          <cell r="H3221">
            <v>45650</v>
          </cell>
          <cell r="K3221">
            <v>45698</v>
          </cell>
        </row>
        <row r="3222">
          <cell r="F3222">
            <v>1112</v>
          </cell>
          <cell r="G3222">
            <v>3531357</v>
          </cell>
          <cell r="H3222">
            <v>45652</v>
          </cell>
          <cell r="K3222">
            <v>45698</v>
          </cell>
        </row>
        <row r="3223">
          <cell r="F3223">
            <v>1754</v>
          </cell>
          <cell r="G3223">
            <v>37991552</v>
          </cell>
          <cell r="H3223">
            <v>45660</v>
          </cell>
          <cell r="K3223">
            <v>45698</v>
          </cell>
        </row>
        <row r="3224">
          <cell r="F3224">
            <v>1753</v>
          </cell>
          <cell r="G3224">
            <v>1083956</v>
          </cell>
          <cell r="H3224">
            <v>45660</v>
          </cell>
          <cell r="K3224">
            <v>45698</v>
          </cell>
        </row>
        <row r="3225">
          <cell r="F3225">
            <v>1765</v>
          </cell>
          <cell r="G3225">
            <v>12175259</v>
          </cell>
          <cell r="H3225">
            <v>45660</v>
          </cell>
          <cell r="K3225">
            <v>45698</v>
          </cell>
        </row>
        <row r="3226">
          <cell r="F3226">
            <v>74845</v>
          </cell>
          <cell r="G3226">
            <v>1586115</v>
          </cell>
          <cell r="H3226">
            <v>45652</v>
          </cell>
          <cell r="K3226">
            <v>45698</v>
          </cell>
        </row>
        <row r="3227">
          <cell r="F3227">
            <v>1524</v>
          </cell>
          <cell r="G3227">
            <v>1808028</v>
          </cell>
          <cell r="H3227">
            <v>45657</v>
          </cell>
          <cell r="K3227">
            <v>45698</v>
          </cell>
        </row>
        <row r="3228">
          <cell r="F3228">
            <v>1523</v>
          </cell>
          <cell r="G3228">
            <v>9298085</v>
          </cell>
          <cell r="H3228">
            <v>45654</v>
          </cell>
          <cell r="K3228">
            <v>45698</v>
          </cell>
        </row>
        <row r="3229">
          <cell r="F3229">
            <v>75043</v>
          </cell>
          <cell r="G3229">
            <v>8537792</v>
          </cell>
          <cell r="H3229">
            <v>45647</v>
          </cell>
          <cell r="K3229">
            <v>45698</v>
          </cell>
        </row>
        <row r="3230">
          <cell r="F3230">
            <v>75037</v>
          </cell>
          <cell r="G3230">
            <v>2878605</v>
          </cell>
          <cell r="H3230">
            <v>45649</v>
          </cell>
          <cell r="K3230">
            <v>45698</v>
          </cell>
        </row>
        <row r="3231">
          <cell r="F3231">
            <v>75042</v>
          </cell>
          <cell r="G3231">
            <v>2712042</v>
          </cell>
          <cell r="H3231">
            <v>45653</v>
          </cell>
          <cell r="K3231">
            <v>45698</v>
          </cell>
        </row>
        <row r="3232">
          <cell r="F3232">
            <v>74851</v>
          </cell>
          <cell r="G3232">
            <v>452007</v>
          </cell>
          <cell r="H3232">
            <v>45653</v>
          </cell>
          <cell r="K3232">
            <v>45698</v>
          </cell>
        </row>
        <row r="3233">
          <cell r="F3233">
            <v>1451</v>
          </cell>
          <cell r="G3233">
            <v>1416218</v>
          </cell>
          <cell r="H3233">
            <v>45660</v>
          </cell>
          <cell r="K3233">
            <v>45698</v>
          </cell>
        </row>
        <row r="3234">
          <cell r="F3234">
            <v>1450</v>
          </cell>
          <cell r="G3234">
            <v>1356021</v>
          </cell>
          <cell r="H3234">
            <v>45660</v>
          </cell>
          <cell r="K3234">
            <v>45698</v>
          </cell>
        </row>
        <row r="3235">
          <cell r="F3235">
            <v>73210</v>
          </cell>
          <cell r="G3235">
            <v>959540</v>
          </cell>
          <cell r="H3235">
            <v>45649</v>
          </cell>
          <cell r="K3235">
            <v>45698</v>
          </cell>
        </row>
        <row r="3236">
          <cell r="F3236">
            <v>73209</v>
          </cell>
          <cell r="G3236">
            <v>2842817</v>
          </cell>
          <cell r="H3236">
            <v>45649</v>
          </cell>
          <cell r="K3236">
            <v>45698</v>
          </cell>
        </row>
        <row r="3237">
          <cell r="F3237">
            <v>1763</v>
          </cell>
          <cell r="G3237">
            <v>9035010</v>
          </cell>
          <cell r="H3237">
            <v>45663</v>
          </cell>
          <cell r="K3237">
            <v>45698</v>
          </cell>
        </row>
        <row r="3238">
          <cell r="F3238">
            <v>1764</v>
          </cell>
          <cell r="G3238">
            <v>904014</v>
          </cell>
          <cell r="H3238">
            <v>45663</v>
          </cell>
          <cell r="K3238">
            <v>45698</v>
          </cell>
        </row>
        <row r="3239">
          <cell r="F3239">
            <v>73817</v>
          </cell>
          <cell r="G3239">
            <v>959540</v>
          </cell>
          <cell r="H3239">
            <v>45653</v>
          </cell>
          <cell r="K3239">
            <v>45698</v>
          </cell>
        </row>
        <row r="3240">
          <cell r="F3240">
            <v>74856</v>
          </cell>
          <cell r="G3240">
            <v>1586115</v>
          </cell>
          <cell r="H3240">
            <v>45656</v>
          </cell>
          <cell r="K3240">
            <v>45698</v>
          </cell>
        </row>
        <row r="3241">
          <cell r="F3241">
            <v>1762</v>
          </cell>
          <cell r="G3241">
            <v>2398856</v>
          </cell>
          <cell r="H3241">
            <v>45661</v>
          </cell>
          <cell r="K3241">
            <v>45698</v>
          </cell>
        </row>
        <row r="3242">
          <cell r="F3242">
            <v>74857</v>
          </cell>
          <cell r="G3242">
            <v>3172217</v>
          </cell>
          <cell r="H3242">
            <v>45654</v>
          </cell>
          <cell r="K3242">
            <v>45698</v>
          </cell>
        </row>
        <row r="3243">
          <cell r="F3243">
            <v>73207</v>
          </cell>
          <cell r="G3243">
            <v>5158445</v>
          </cell>
          <cell r="H3243">
            <v>45647</v>
          </cell>
          <cell r="K3243">
            <v>45698</v>
          </cell>
        </row>
        <row r="3244">
          <cell r="F3244">
            <v>73208</v>
          </cell>
          <cell r="G3244">
            <v>7348428</v>
          </cell>
          <cell r="H3244">
            <v>45647</v>
          </cell>
          <cell r="K3244">
            <v>45698</v>
          </cell>
        </row>
        <row r="3245">
          <cell r="F3245">
            <v>1448</v>
          </cell>
          <cell r="G3245">
            <v>8214966</v>
          </cell>
          <cell r="H3245">
            <v>45657</v>
          </cell>
          <cell r="K3245">
            <v>45698</v>
          </cell>
        </row>
        <row r="3246">
          <cell r="F3246">
            <v>74843</v>
          </cell>
          <cell r="G3246">
            <v>541971</v>
          </cell>
          <cell r="H3246">
            <v>45651</v>
          </cell>
          <cell r="K3246">
            <v>45698</v>
          </cell>
        </row>
        <row r="3247">
          <cell r="F3247">
            <v>74844</v>
          </cell>
          <cell r="G3247">
            <v>1356021</v>
          </cell>
          <cell r="H3247">
            <v>45651</v>
          </cell>
          <cell r="K3247">
            <v>45698</v>
          </cell>
        </row>
        <row r="3248">
          <cell r="F3248">
            <v>1748</v>
          </cell>
          <cell r="G3248">
            <v>3113802</v>
          </cell>
          <cell r="H3248">
            <v>45660</v>
          </cell>
          <cell r="K3248">
            <v>45698</v>
          </cell>
        </row>
        <row r="3249">
          <cell r="F3249">
            <v>74853</v>
          </cell>
          <cell r="G3249">
            <v>6399702</v>
          </cell>
          <cell r="H3249">
            <v>45654</v>
          </cell>
          <cell r="K3249">
            <v>45698</v>
          </cell>
        </row>
        <row r="3250">
          <cell r="F3250">
            <v>1452</v>
          </cell>
          <cell r="G3250">
            <v>904014</v>
          </cell>
          <cell r="H3250">
            <v>45657</v>
          </cell>
          <cell r="K3250">
            <v>45698</v>
          </cell>
        </row>
        <row r="3251">
          <cell r="F3251">
            <v>73206</v>
          </cell>
          <cell r="G3251">
            <v>959540</v>
          </cell>
          <cell r="H3251">
            <v>45647</v>
          </cell>
          <cell r="K3251">
            <v>45698</v>
          </cell>
        </row>
        <row r="3252">
          <cell r="F3252">
            <v>74858</v>
          </cell>
          <cell r="G3252">
            <v>1157814</v>
          </cell>
          <cell r="H3252">
            <v>45654</v>
          </cell>
          <cell r="K3252">
            <v>45698</v>
          </cell>
        </row>
        <row r="3253">
          <cell r="F3253">
            <v>1761</v>
          </cell>
          <cell r="G3253">
            <v>2571831</v>
          </cell>
          <cell r="H3253">
            <v>45661</v>
          </cell>
          <cell r="K3253">
            <v>45698</v>
          </cell>
        </row>
        <row r="3254">
          <cell r="F3254">
            <v>74855</v>
          </cell>
          <cell r="G3254">
            <v>1586115</v>
          </cell>
          <cell r="H3254">
            <v>45654</v>
          </cell>
          <cell r="K3254">
            <v>45698</v>
          </cell>
        </row>
        <row r="3255">
          <cell r="F3255">
            <v>73203</v>
          </cell>
          <cell r="G3255">
            <v>3023838</v>
          </cell>
          <cell r="H3255">
            <v>45647</v>
          </cell>
          <cell r="K3255">
            <v>45698</v>
          </cell>
        </row>
        <row r="3256">
          <cell r="F3256">
            <v>1453</v>
          </cell>
          <cell r="G3256">
            <v>3172217</v>
          </cell>
          <cell r="H3256">
            <v>45659</v>
          </cell>
          <cell r="K3256">
            <v>45698</v>
          </cell>
        </row>
        <row r="3257">
          <cell r="F3257">
            <v>1760</v>
          </cell>
          <cell r="G3257">
            <v>7813490</v>
          </cell>
          <cell r="H3257">
            <v>45663</v>
          </cell>
          <cell r="K3257">
            <v>45698</v>
          </cell>
        </row>
        <row r="3258">
          <cell r="F3258">
            <v>1454</v>
          </cell>
          <cell r="G3258">
            <v>2571831</v>
          </cell>
          <cell r="H3258">
            <v>45660</v>
          </cell>
          <cell r="K3258">
            <v>45698</v>
          </cell>
        </row>
        <row r="3259">
          <cell r="F3259">
            <v>1457</v>
          </cell>
          <cell r="G3259">
            <v>5744048</v>
          </cell>
          <cell r="H3259">
            <v>45657</v>
          </cell>
          <cell r="K3259">
            <v>45698</v>
          </cell>
        </row>
        <row r="3260">
          <cell r="F3260">
            <v>1456</v>
          </cell>
          <cell r="G3260">
            <v>904014</v>
          </cell>
          <cell r="H3260">
            <v>45657</v>
          </cell>
          <cell r="K3260">
            <v>45698</v>
          </cell>
        </row>
        <row r="3261">
          <cell r="F3261">
            <v>1455</v>
          </cell>
          <cell r="G3261">
            <v>5143649</v>
          </cell>
          <cell r="H3261">
            <v>45657</v>
          </cell>
          <cell r="K3261">
            <v>45698</v>
          </cell>
        </row>
        <row r="3262">
          <cell r="F3262">
            <v>1759</v>
          </cell>
          <cell r="G3262">
            <v>452007</v>
          </cell>
          <cell r="H3262">
            <v>45660</v>
          </cell>
          <cell r="K3262">
            <v>45698</v>
          </cell>
        </row>
        <row r="3263">
          <cell r="F3263">
            <v>1758</v>
          </cell>
          <cell r="G3263">
            <v>4374729</v>
          </cell>
          <cell r="H3263">
            <v>45660</v>
          </cell>
          <cell r="K3263">
            <v>45698</v>
          </cell>
        </row>
        <row r="3264">
          <cell r="F3264">
            <v>1757</v>
          </cell>
          <cell r="G3264">
            <v>12859128</v>
          </cell>
          <cell r="H3264">
            <v>45660</v>
          </cell>
          <cell r="K3264">
            <v>45698</v>
          </cell>
        </row>
        <row r="3265">
          <cell r="F3265">
            <v>74852</v>
          </cell>
          <cell r="G3265">
            <v>452007</v>
          </cell>
          <cell r="H3265">
            <v>45653</v>
          </cell>
          <cell r="K3265">
            <v>45698</v>
          </cell>
        </row>
        <row r="3266">
          <cell r="F3266">
            <v>75040</v>
          </cell>
          <cell r="G3266">
            <v>1699785</v>
          </cell>
          <cell r="H3266">
            <v>45649</v>
          </cell>
          <cell r="K3266">
            <v>45698</v>
          </cell>
        </row>
        <row r="3267">
          <cell r="F3267">
            <v>1756</v>
          </cell>
          <cell r="G3267">
            <v>8364816</v>
          </cell>
          <cell r="H3267">
            <v>45661</v>
          </cell>
          <cell r="K3267">
            <v>45698</v>
          </cell>
        </row>
        <row r="3268">
          <cell r="F3268">
            <v>74854</v>
          </cell>
          <cell r="G3268">
            <v>5429430</v>
          </cell>
          <cell r="H3268">
            <v>45654</v>
          </cell>
          <cell r="K3268">
            <v>45698</v>
          </cell>
        </row>
        <row r="3269">
          <cell r="F3269">
            <v>73816</v>
          </cell>
          <cell r="G3269">
            <v>3349013</v>
          </cell>
          <cell r="H3269">
            <v>45650</v>
          </cell>
          <cell r="K3269">
            <v>45698</v>
          </cell>
        </row>
        <row r="3270">
          <cell r="F3270">
            <v>74848</v>
          </cell>
          <cell r="G3270">
            <v>1199421</v>
          </cell>
          <cell r="H3270">
            <v>45652</v>
          </cell>
          <cell r="K3270">
            <v>45698</v>
          </cell>
        </row>
        <row r="3271">
          <cell r="F3271">
            <v>3361</v>
          </cell>
          <cell r="G3271">
            <v>-11704668</v>
          </cell>
          <cell r="H3271">
            <v>45663</v>
          </cell>
          <cell r="K3271">
            <v>45698</v>
          </cell>
        </row>
        <row r="3272">
          <cell r="F3272">
            <v>3223</v>
          </cell>
          <cell r="G3272">
            <v>-11450219</v>
          </cell>
          <cell r="H3272">
            <v>45663</v>
          </cell>
          <cell r="K3272">
            <v>45698</v>
          </cell>
        </row>
        <row r="3273">
          <cell r="F3273">
            <v>2976</v>
          </cell>
          <cell r="G3273">
            <v>-17801807</v>
          </cell>
          <cell r="H3273">
            <v>45663</v>
          </cell>
          <cell r="K3273">
            <v>45698</v>
          </cell>
        </row>
        <row r="3274">
          <cell r="F3274">
            <v>3078</v>
          </cell>
          <cell r="G3274">
            <v>-10177972</v>
          </cell>
          <cell r="H3274">
            <v>45663</v>
          </cell>
          <cell r="K3274">
            <v>45698</v>
          </cell>
        </row>
        <row r="3275">
          <cell r="F3275">
            <v>3120</v>
          </cell>
          <cell r="G3275">
            <v>-2544493</v>
          </cell>
          <cell r="H3275">
            <v>45663</v>
          </cell>
          <cell r="K3275">
            <v>45698</v>
          </cell>
        </row>
        <row r="3276">
          <cell r="F3276">
            <v>2776</v>
          </cell>
          <cell r="G3276">
            <v>20437083</v>
          </cell>
          <cell r="H3276">
            <v>45659</v>
          </cell>
          <cell r="K3276">
            <v>45698</v>
          </cell>
        </row>
        <row r="3277">
          <cell r="F3277">
            <v>3480</v>
          </cell>
          <cell r="G3277">
            <v>14936778</v>
          </cell>
          <cell r="H3277">
            <v>45663</v>
          </cell>
          <cell r="K3277">
            <v>45698</v>
          </cell>
        </row>
        <row r="3278">
          <cell r="F3278">
            <v>2774</v>
          </cell>
          <cell r="G3278">
            <v>5997132</v>
          </cell>
          <cell r="H3278">
            <v>45660</v>
          </cell>
          <cell r="K3278">
            <v>45698</v>
          </cell>
        </row>
        <row r="3279">
          <cell r="F3279">
            <v>3482</v>
          </cell>
          <cell r="G3279">
            <v>3984957</v>
          </cell>
          <cell r="H3279">
            <v>45661</v>
          </cell>
          <cell r="K3279">
            <v>45698</v>
          </cell>
        </row>
        <row r="3280">
          <cell r="F3280">
            <v>3481</v>
          </cell>
          <cell r="G3280">
            <v>1808028</v>
          </cell>
          <cell r="H3280">
            <v>45661</v>
          </cell>
          <cell r="K3280">
            <v>45698</v>
          </cell>
        </row>
        <row r="3281">
          <cell r="F3281">
            <v>2830</v>
          </cell>
          <cell r="G3281">
            <v>2571831</v>
          </cell>
          <cell r="H3281">
            <v>45663</v>
          </cell>
          <cell r="K3281">
            <v>45698</v>
          </cell>
        </row>
        <row r="3282">
          <cell r="F3282">
            <v>2772</v>
          </cell>
          <cell r="G3282">
            <v>3943350</v>
          </cell>
          <cell r="H3282">
            <v>45659</v>
          </cell>
          <cell r="K3282">
            <v>45698</v>
          </cell>
        </row>
        <row r="3283">
          <cell r="F3283">
            <v>5711</v>
          </cell>
          <cell r="G3283">
            <v>-1272246</v>
          </cell>
          <cell r="H3283">
            <v>45663</v>
          </cell>
          <cell r="K3283">
            <v>45712</v>
          </cell>
        </row>
        <row r="3284">
          <cell r="F3284">
            <v>518</v>
          </cell>
          <cell r="G3284">
            <v>-3462737</v>
          </cell>
          <cell r="H3284">
            <v>45677</v>
          </cell>
          <cell r="K3284">
            <v>45712</v>
          </cell>
        </row>
        <row r="3285">
          <cell r="F3285">
            <v>10703</v>
          </cell>
          <cell r="G3285">
            <v>-17170952</v>
          </cell>
          <cell r="H3285">
            <v>45694</v>
          </cell>
          <cell r="K3285">
            <v>45712</v>
          </cell>
        </row>
        <row r="3286">
          <cell r="F3286">
            <v>10621</v>
          </cell>
          <cell r="G3286">
            <v>-15263069</v>
          </cell>
          <cell r="H3286">
            <v>45694</v>
          </cell>
          <cell r="K3286">
            <v>45712</v>
          </cell>
        </row>
        <row r="3287">
          <cell r="F3287">
            <v>10615</v>
          </cell>
          <cell r="G3287">
            <v>-25184064</v>
          </cell>
          <cell r="H3287">
            <v>45694</v>
          </cell>
          <cell r="K3287">
            <v>45712</v>
          </cell>
        </row>
        <row r="3288">
          <cell r="F3288">
            <v>10608</v>
          </cell>
          <cell r="G3288">
            <v>-3815767</v>
          </cell>
          <cell r="H3288">
            <v>45694</v>
          </cell>
          <cell r="K3288">
            <v>45712</v>
          </cell>
        </row>
        <row r="3289">
          <cell r="F3289">
            <v>10602</v>
          </cell>
          <cell r="G3289">
            <v>-7631535</v>
          </cell>
          <cell r="H3289">
            <v>45694</v>
          </cell>
          <cell r="K3289">
            <v>45712</v>
          </cell>
        </row>
        <row r="3290">
          <cell r="F3290">
            <v>10561</v>
          </cell>
          <cell r="G3290">
            <v>-17552529</v>
          </cell>
          <cell r="H3290">
            <v>45694</v>
          </cell>
          <cell r="K3290">
            <v>45712</v>
          </cell>
        </row>
        <row r="3291">
          <cell r="F3291">
            <v>10159</v>
          </cell>
          <cell r="G3291">
            <v>-30526138</v>
          </cell>
          <cell r="H3291">
            <v>45694</v>
          </cell>
          <cell r="K3291">
            <v>45712</v>
          </cell>
        </row>
        <row r="3292">
          <cell r="F3292">
            <v>2087</v>
          </cell>
          <cell r="G3292">
            <v>-12335195</v>
          </cell>
          <cell r="H3292">
            <v>45706</v>
          </cell>
          <cell r="K3292">
            <v>45712</v>
          </cell>
        </row>
        <row r="3293">
          <cell r="F3293">
            <v>5308</v>
          </cell>
          <cell r="G3293">
            <v>6558152</v>
          </cell>
          <cell r="H3293">
            <v>45675</v>
          </cell>
          <cell r="K3293">
            <v>45712</v>
          </cell>
        </row>
        <row r="3294">
          <cell r="F3294">
            <v>5307</v>
          </cell>
          <cell r="G3294">
            <v>16199906</v>
          </cell>
          <cell r="H3294">
            <v>45675</v>
          </cell>
          <cell r="K3294">
            <v>45712</v>
          </cell>
        </row>
        <row r="3295">
          <cell r="F3295">
            <v>4984</v>
          </cell>
          <cell r="G3295">
            <v>13560210</v>
          </cell>
          <cell r="H3295">
            <v>45668</v>
          </cell>
          <cell r="K3295">
            <v>45712</v>
          </cell>
        </row>
        <row r="3296">
          <cell r="F3296" t="str">
            <v>x</v>
          </cell>
          <cell r="G3296">
            <v>-7183155</v>
          </cell>
          <cell r="H3296">
            <v>45664</v>
          </cell>
          <cell r="K3296">
            <v>45712</v>
          </cell>
        </row>
        <row r="3297">
          <cell r="F3297">
            <v>4985</v>
          </cell>
          <cell r="G3297">
            <v>32751162</v>
          </cell>
          <cell r="H3297">
            <v>45668</v>
          </cell>
          <cell r="K3297">
            <v>45712</v>
          </cell>
        </row>
        <row r="3298">
          <cell r="F3298">
            <v>3117</v>
          </cell>
          <cell r="G3298">
            <v>-5088986</v>
          </cell>
          <cell r="H3298">
            <v>45663</v>
          </cell>
          <cell r="K3298">
            <v>45712</v>
          </cell>
        </row>
        <row r="3299">
          <cell r="F3299">
            <v>3075</v>
          </cell>
          <cell r="G3299">
            <v>-3934526</v>
          </cell>
          <cell r="H3299">
            <v>45663</v>
          </cell>
          <cell r="K3299">
            <v>45712</v>
          </cell>
        </row>
        <row r="3300">
          <cell r="F3300">
            <v>2976</v>
          </cell>
          <cell r="G3300">
            <v>-2554138</v>
          </cell>
          <cell r="H3300">
            <v>45663</v>
          </cell>
          <cell r="K3300">
            <v>45712</v>
          </cell>
        </row>
        <row r="3301">
          <cell r="F3301">
            <v>10704</v>
          </cell>
          <cell r="G3301">
            <v>-1907884</v>
          </cell>
          <cell r="H3301">
            <v>45694</v>
          </cell>
          <cell r="K3301">
            <v>45712</v>
          </cell>
        </row>
        <row r="3302">
          <cell r="F3302">
            <v>3300</v>
          </cell>
          <cell r="G3302">
            <v>38326676</v>
          </cell>
          <cell r="H3302">
            <v>45665</v>
          </cell>
          <cell r="K3302">
            <v>45712</v>
          </cell>
        </row>
        <row r="3303">
          <cell r="F3303">
            <v>5224</v>
          </cell>
          <cell r="G3303">
            <v>28828184</v>
          </cell>
          <cell r="H3303">
            <v>45673</v>
          </cell>
          <cell r="K3303">
            <v>45712</v>
          </cell>
        </row>
        <row r="3304">
          <cell r="F3304">
            <v>3478</v>
          </cell>
          <cell r="G3304">
            <v>3936114</v>
          </cell>
          <cell r="H3304">
            <v>45664</v>
          </cell>
          <cell r="K3304">
            <v>45712</v>
          </cell>
        </row>
        <row r="3305">
          <cell r="F3305">
            <v>3489</v>
          </cell>
          <cell r="G3305">
            <v>11091060</v>
          </cell>
          <cell r="H3305">
            <v>45665</v>
          </cell>
          <cell r="K3305">
            <v>45712</v>
          </cell>
        </row>
        <row r="3306">
          <cell r="F3306">
            <v>5223</v>
          </cell>
          <cell r="G3306">
            <v>2186055</v>
          </cell>
          <cell r="H3306">
            <v>45672</v>
          </cell>
          <cell r="K3306">
            <v>45712</v>
          </cell>
        </row>
        <row r="3307">
          <cell r="F3307">
            <v>5227</v>
          </cell>
          <cell r="G3307">
            <v>14488700</v>
          </cell>
          <cell r="H3307">
            <v>45670</v>
          </cell>
          <cell r="K3307">
            <v>45712</v>
          </cell>
        </row>
        <row r="3308">
          <cell r="F3308">
            <v>54</v>
          </cell>
          <cell r="G3308">
            <v>-977491</v>
          </cell>
          <cell r="H3308">
            <v>45666</v>
          </cell>
          <cell r="K3308">
            <v>45712</v>
          </cell>
        </row>
        <row r="3309">
          <cell r="F3309">
            <v>3485</v>
          </cell>
          <cell r="G3309">
            <v>12920513</v>
          </cell>
          <cell r="H3309">
            <v>45666</v>
          </cell>
          <cell r="K3309">
            <v>45712</v>
          </cell>
        </row>
        <row r="3310">
          <cell r="F3310">
            <v>3484</v>
          </cell>
          <cell r="G3310">
            <v>11994264</v>
          </cell>
          <cell r="H3310">
            <v>45667</v>
          </cell>
          <cell r="K3310">
            <v>45712</v>
          </cell>
        </row>
        <row r="3311">
          <cell r="F3311">
            <v>5325</v>
          </cell>
          <cell r="G3311">
            <v>12425481</v>
          </cell>
          <cell r="H3311">
            <v>45674</v>
          </cell>
          <cell r="K3311">
            <v>45712</v>
          </cell>
        </row>
        <row r="3312">
          <cell r="F3312">
            <v>103</v>
          </cell>
          <cell r="G3312">
            <v>-355666</v>
          </cell>
          <cell r="H3312">
            <v>45670</v>
          </cell>
          <cell r="K3312">
            <v>45712</v>
          </cell>
        </row>
        <row r="3313">
          <cell r="F3313">
            <v>53</v>
          </cell>
          <cell r="G3313">
            <v>-119943</v>
          </cell>
          <cell r="H3313">
            <v>45665</v>
          </cell>
          <cell r="K3313">
            <v>45712</v>
          </cell>
        </row>
        <row r="3314">
          <cell r="F3314">
            <v>2840</v>
          </cell>
          <cell r="G3314">
            <v>29686608</v>
          </cell>
          <cell r="H3314">
            <v>45664</v>
          </cell>
          <cell r="K3314">
            <v>45712</v>
          </cell>
        </row>
        <row r="3315">
          <cell r="F3315">
            <v>102</v>
          </cell>
          <cell r="G3315">
            <v>-115776</v>
          </cell>
          <cell r="H3315">
            <v>45670</v>
          </cell>
          <cell r="K3315">
            <v>45712</v>
          </cell>
        </row>
        <row r="3316">
          <cell r="F3316">
            <v>111</v>
          </cell>
          <cell r="G3316">
            <v>-617098</v>
          </cell>
          <cell r="H3316">
            <v>45675</v>
          </cell>
          <cell r="K3316">
            <v>45712</v>
          </cell>
        </row>
        <row r="3317">
          <cell r="F3317">
            <v>5326</v>
          </cell>
          <cell r="G3317">
            <v>6558152</v>
          </cell>
          <cell r="H3317">
            <v>45674</v>
          </cell>
          <cell r="K3317">
            <v>45712</v>
          </cell>
        </row>
        <row r="3318">
          <cell r="F3318">
            <v>110</v>
          </cell>
          <cell r="G3318">
            <v>-241069</v>
          </cell>
          <cell r="H3318">
            <v>45675</v>
          </cell>
          <cell r="K3318">
            <v>45712</v>
          </cell>
        </row>
        <row r="3319">
          <cell r="F3319">
            <v>101</v>
          </cell>
          <cell r="G3319">
            <v>-407146</v>
          </cell>
          <cell r="H3319">
            <v>45670</v>
          </cell>
          <cell r="K3319">
            <v>45712</v>
          </cell>
        </row>
        <row r="3320">
          <cell r="F3320">
            <v>2839</v>
          </cell>
          <cell r="G3320">
            <v>8916264</v>
          </cell>
          <cell r="H3320">
            <v>45667</v>
          </cell>
          <cell r="K3320">
            <v>45712</v>
          </cell>
        </row>
        <row r="3321">
          <cell r="F3321">
            <v>229</v>
          </cell>
          <cell r="G3321">
            <v>-128587</v>
          </cell>
          <cell r="H3321">
            <v>45705</v>
          </cell>
          <cell r="K3321">
            <v>45712</v>
          </cell>
        </row>
        <row r="3322">
          <cell r="F3322">
            <v>113</v>
          </cell>
          <cell r="G3322">
            <v>-119947</v>
          </cell>
          <cell r="H3322">
            <v>45677</v>
          </cell>
          <cell r="K3322">
            <v>45712</v>
          </cell>
        </row>
        <row r="3323">
          <cell r="F3323">
            <v>112</v>
          </cell>
          <cell r="G3323">
            <v>-119947</v>
          </cell>
          <cell r="H3323">
            <v>45677</v>
          </cell>
          <cell r="K3323">
            <v>45712</v>
          </cell>
        </row>
        <row r="3324">
          <cell r="F3324">
            <v>3301</v>
          </cell>
          <cell r="G3324">
            <v>4855896</v>
          </cell>
          <cell r="H3324">
            <v>45670</v>
          </cell>
          <cell r="K3324">
            <v>45712</v>
          </cell>
        </row>
        <row r="3325">
          <cell r="F3325">
            <v>5323</v>
          </cell>
          <cell r="G3325">
            <v>13785890</v>
          </cell>
          <cell r="H3325">
            <v>45677</v>
          </cell>
          <cell r="K3325">
            <v>45712</v>
          </cell>
        </row>
        <row r="3326">
          <cell r="F3326">
            <v>230</v>
          </cell>
          <cell r="G3326">
            <v>-120528</v>
          </cell>
          <cell r="H3326">
            <v>45705</v>
          </cell>
          <cell r="K3326">
            <v>45712</v>
          </cell>
        </row>
        <row r="3327">
          <cell r="F3327">
            <v>231</v>
          </cell>
          <cell r="G3327">
            <v>-128587</v>
          </cell>
          <cell r="H3327">
            <v>45705</v>
          </cell>
          <cell r="K3327">
            <v>45712</v>
          </cell>
        </row>
        <row r="3328">
          <cell r="F3328">
            <v>5324</v>
          </cell>
          <cell r="G3328">
            <v>2186055</v>
          </cell>
          <cell r="H3328">
            <v>45677</v>
          </cell>
          <cell r="K3328">
            <v>45712</v>
          </cell>
        </row>
        <row r="3329">
          <cell r="F3329">
            <v>3617</v>
          </cell>
          <cell r="G3329">
            <v>4758332</v>
          </cell>
          <cell r="H3329">
            <v>45672</v>
          </cell>
          <cell r="K3329">
            <v>45712</v>
          </cell>
        </row>
        <row r="3330">
          <cell r="F3330">
            <v>5322</v>
          </cell>
          <cell r="G3330">
            <v>6026724</v>
          </cell>
          <cell r="H3330">
            <v>45675</v>
          </cell>
          <cell r="K3330">
            <v>45712</v>
          </cell>
        </row>
        <row r="3331">
          <cell r="F3331">
            <v>2838</v>
          </cell>
          <cell r="G3331">
            <v>6712079</v>
          </cell>
          <cell r="H3331">
            <v>45665</v>
          </cell>
          <cell r="K3331">
            <v>45712</v>
          </cell>
        </row>
        <row r="3332">
          <cell r="F3332">
            <v>3307</v>
          </cell>
          <cell r="G3332">
            <v>6558152</v>
          </cell>
          <cell r="H3332">
            <v>45668</v>
          </cell>
          <cell r="K3332">
            <v>45712</v>
          </cell>
        </row>
        <row r="3333">
          <cell r="F3333">
            <v>5321</v>
          </cell>
          <cell r="G3333">
            <v>33712659</v>
          </cell>
          <cell r="H3333">
            <v>45675</v>
          </cell>
          <cell r="K3333">
            <v>45712</v>
          </cell>
        </row>
        <row r="3334">
          <cell r="F3334">
            <v>232</v>
          </cell>
          <cell r="G3334">
            <v>-394335</v>
          </cell>
          <cell r="H3334">
            <v>45705</v>
          </cell>
          <cell r="K3334">
            <v>45712</v>
          </cell>
        </row>
        <row r="3335">
          <cell r="F3335">
            <v>3476</v>
          </cell>
          <cell r="G3335">
            <v>1083956</v>
          </cell>
          <cell r="H3335">
            <v>45670</v>
          </cell>
          <cell r="K3335">
            <v>45712</v>
          </cell>
        </row>
        <row r="3336">
          <cell r="F3336">
            <v>5304</v>
          </cell>
          <cell r="G3336">
            <v>5913905</v>
          </cell>
          <cell r="H3336">
            <v>45673</v>
          </cell>
          <cell r="K3336">
            <v>45712</v>
          </cell>
        </row>
        <row r="3337">
          <cell r="F3337">
            <v>2829</v>
          </cell>
          <cell r="G3337">
            <v>5101164</v>
          </cell>
          <cell r="H3337">
            <v>45664</v>
          </cell>
          <cell r="K3337">
            <v>45712</v>
          </cell>
        </row>
        <row r="3338">
          <cell r="F3338">
            <v>5303</v>
          </cell>
          <cell r="G3338">
            <v>2188782</v>
          </cell>
          <cell r="H3338">
            <v>45673</v>
          </cell>
          <cell r="K3338">
            <v>45712</v>
          </cell>
        </row>
        <row r="3339">
          <cell r="F3339">
            <v>5302</v>
          </cell>
          <cell r="G3339">
            <v>2186055</v>
          </cell>
          <cell r="H3339">
            <v>45675</v>
          </cell>
          <cell r="K3339">
            <v>45712</v>
          </cell>
        </row>
        <row r="3340">
          <cell r="F3340">
            <v>2828</v>
          </cell>
          <cell r="G3340">
            <v>904014</v>
          </cell>
          <cell r="H3340">
            <v>45664</v>
          </cell>
          <cell r="K3340">
            <v>45712</v>
          </cell>
        </row>
        <row r="3341">
          <cell r="F3341">
            <v>2827</v>
          </cell>
          <cell r="G3341">
            <v>541971</v>
          </cell>
          <cell r="H3341">
            <v>45664</v>
          </cell>
          <cell r="K3341">
            <v>45712</v>
          </cell>
        </row>
        <row r="3342">
          <cell r="F3342">
            <v>5305</v>
          </cell>
          <cell r="G3342">
            <v>2186055</v>
          </cell>
          <cell r="H3342">
            <v>45675</v>
          </cell>
          <cell r="K3342">
            <v>45712</v>
          </cell>
        </row>
        <row r="3343">
          <cell r="F3343">
            <v>5306</v>
          </cell>
          <cell r="G3343">
            <v>1586115</v>
          </cell>
          <cell r="H3343">
            <v>45675</v>
          </cell>
          <cell r="K3343">
            <v>45712</v>
          </cell>
        </row>
        <row r="3344">
          <cell r="F3344">
            <v>2837</v>
          </cell>
          <cell r="G3344">
            <v>904014</v>
          </cell>
          <cell r="H3344">
            <v>45664</v>
          </cell>
          <cell r="K3344">
            <v>45712</v>
          </cell>
        </row>
        <row r="3345">
          <cell r="F3345">
            <v>2836</v>
          </cell>
          <cell r="G3345">
            <v>14155911</v>
          </cell>
          <cell r="H3345">
            <v>45664</v>
          </cell>
          <cell r="K3345">
            <v>45712</v>
          </cell>
        </row>
        <row r="3346">
          <cell r="F3346">
            <v>3616</v>
          </cell>
          <cell r="G3346">
            <v>4372097</v>
          </cell>
          <cell r="H3346">
            <v>45671</v>
          </cell>
          <cell r="K3346">
            <v>45712</v>
          </cell>
        </row>
        <row r="3347">
          <cell r="F3347">
            <v>5320</v>
          </cell>
          <cell r="G3347">
            <v>9092048</v>
          </cell>
          <cell r="H3347">
            <v>45675</v>
          </cell>
          <cell r="K3347">
            <v>45712</v>
          </cell>
        </row>
        <row r="3348">
          <cell r="F3348">
            <v>3304</v>
          </cell>
          <cell r="G3348">
            <v>2743929</v>
          </cell>
          <cell r="H3348">
            <v>45668</v>
          </cell>
          <cell r="K3348">
            <v>45712</v>
          </cell>
        </row>
        <row r="3349">
          <cell r="F3349">
            <v>5319</v>
          </cell>
          <cell r="G3349">
            <v>7100123</v>
          </cell>
          <cell r="H3349">
            <v>45675</v>
          </cell>
          <cell r="K3349">
            <v>45712</v>
          </cell>
        </row>
        <row r="3350">
          <cell r="F3350">
            <v>3311</v>
          </cell>
          <cell r="G3350">
            <v>452007</v>
          </cell>
          <cell r="H3350">
            <v>45669</v>
          </cell>
          <cell r="K3350">
            <v>45712</v>
          </cell>
        </row>
        <row r="3351">
          <cell r="F3351">
            <v>3615</v>
          </cell>
          <cell r="G3351">
            <v>3984957</v>
          </cell>
          <cell r="H3351">
            <v>45672</v>
          </cell>
          <cell r="K3351">
            <v>45712</v>
          </cell>
        </row>
        <row r="3352">
          <cell r="F3352">
            <v>2835</v>
          </cell>
          <cell r="G3352">
            <v>3384788</v>
          </cell>
          <cell r="H3352">
            <v>45666</v>
          </cell>
          <cell r="K3352">
            <v>45712</v>
          </cell>
        </row>
        <row r="3353">
          <cell r="F3353">
            <v>5318</v>
          </cell>
          <cell r="G3353">
            <v>4372097</v>
          </cell>
          <cell r="H3353">
            <v>45675</v>
          </cell>
          <cell r="K3353">
            <v>45712</v>
          </cell>
        </row>
        <row r="3354">
          <cell r="F3354">
            <v>5317</v>
          </cell>
          <cell r="G3354">
            <v>1694507</v>
          </cell>
          <cell r="H3354">
            <v>45675</v>
          </cell>
          <cell r="K3354">
            <v>45712</v>
          </cell>
        </row>
        <row r="3355">
          <cell r="F3355">
            <v>2834</v>
          </cell>
          <cell r="G3355">
            <v>7715480</v>
          </cell>
          <cell r="H3355">
            <v>45666</v>
          </cell>
          <cell r="K3355">
            <v>45712</v>
          </cell>
        </row>
        <row r="3356">
          <cell r="F3356">
            <v>3310</v>
          </cell>
          <cell r="G3356">
            <v>1307826</v>
          </cell>
          <cell r="H3356">
            <v>45668</v>
          </cell>
          <cell r="K3356">
            <v>45712</v>
          </cell>
        </row>
        <row r="3357">
          <cell r="F3357">
            <v>3614</v>
          </cell>
          <cell r="G3357">
            <v>2186055</v>
          </cell>
          <cell r="H3357">
            <v>45671</v>
          </cell>
          <cell r="K3357">
            <v>45712</v>
          </cell>
        </row>
        <row r="3358">
          <cell r="F3358">
            <v>5225</v>
          </cell>
          <cell r="G3358">
            <v>5351522</v>
          </cell>
          <cell r="H3358">
            <v>45672</v>
          </cell>
          <cell r="K3358">
            <v>45712</v>
          </cell>
        </row>
        <row r="3359">
          <cell r="F3359">
            <v>6721</v>
          </cell>
          <cell r="G3359">
            <v>5977449</v>
          </cell>
          <cell r="H3359">
            <v>45675</v>
          </cell>
          <cell r="K3359">
            <v>45712</v>
          </cell>
        </row>
        <row r="3360">
          <cell r="F3360">
            <v>6722</v>
          </cell>
          <cell r="G3360">
            <v>6558152</v>
          </cell>
          <cell r="H3360">
            <v>45675</v>
          </cell>
          <cell r="K3360">
            <v>45712</v>
          </cell>
        </row>
        <row r="3361">
          <cell r="F3361">
            <v>3479</v>
          </cell>
          <cell r="G3361">
            <v>1808028</v>
          </cell>
          <cell r="H3361">
            <v>45664</v>
          </cell>
          <cell r="K3361">
            <v>45712</v>
          </cell>
        </row>
        <row r="3362">
          <cell r="F3362">
            <v>3483</v>
          </cell>
          <cell r="G3362">
            <v>5958212</v>
          </cell>
          <cell r="H3362">
            <v>45665</v>
          </cell>
          <cell r="K3362">
            <v>45712</v>
          </cell>
        </row>
        <row r="3363">
          <cell r="F3363">
            <v>5226</v>
          </cell>
          <cell r="G3363">
            <v>3901743</v>
          </cell>
          <cell r="H3363">
            <v>45670</v>
          </cell>
          <cell r="K3363">
            <v>45712</v>
          </cell>
        </row>
        <row r="3364">
          <cell r="F3364">
            <v>2833</v>
          </cell>
          <cell r="G3364">
            <v>15313725</v>
          </cell>
          <cell r="H3364">
            <v>45664</v>
          </cell>
          <cell r="K3364">
            <v>45712</v>
          </cell>
        </row>
        <row r="3365">
          <cell r="F3365">
            <v>5316</v>
          </cell>
          <cell r="G3365">
            <v>1625927</v>
          </cell>
          <cell r="H3365">
            <v>45675</v>
          </cell>
          <cell r="K3365">
            <v>45712</v>
          </cell>
        </row>
        <row r="3366">
          <cell r="F3366">
            <v>3309</v>
          </cell>
          <cell r="G3366">
            <v>21788757</v>
          </cell>
          <cell r="H3366">
            <v>45669</v>
          </cell>
          <cell r="K3366">
            <v>45712</v>
          </cell>
        </row>
        <row r="3367">
          <cell r="F3367">
            <v>3613</v>
          </cell>
          <cell r="G3367">
            <v>7196553</v>
          </cell>
          <cell r="H3367">
            <v>45671</v>
          </cell>
          <cell r="K3367">
            <v>45712</v>
          </cell>
        </row>
        <row r="3368">
          <cell r="F3368">
            <v>196</v>
          </cell>
          <cell r="G3368">
            <v>-119947</v>
          </cell>
          <cell r="H3368">
            <v>45701</v>
          </cell>
          <cell r="K3368">
            <v>45712</v>
          </cell>
        </row>
        <row r="3369">
          <cell r="F3369">
            <v>195</v>
          </cell>
          <cell r="G3369">
            <v>-1389379</v>
          </cell>
          <cell r="H3369">
            <v>45701</v>
          </cell>
          <cell r="K3369">
            <v>45712</v>
          </cell>
        </row>
        <row r="3370">
          <cell r="F3370">
            <v>194</v>
          </cell>
          <cell r="G3370">
            <v>-199246</v>
          </cell>
          <cell r="H3370">
            <v>45701</v>
          </cell>
          <cell r="K3370">
            <v>45712</v>
          </cell>
        </row>
        <row r="3371">
          <cell r="F3371">
            <v>2832</v>
          </cell>
          <cell r="G3371">
            <v>4880925</v>
          </cell>
          <cell r="H3371">
            <v>45664</v>
          </cell>
          <cell r="K3371">
            <v>45712</v>
          </cell>
        </row>
        <row r="3372">
          <cell r="F3372">
            <v>2831</v>
          </cell>
          <cell r="G3372">
            <v>3549434</v>
          </cell>
          <cell r="H3372">
            <v>45664</v>
          </cell>
          <cell r="K3372">
            <v>45712</v>
          </cell>
        </row>
        <row r="3373">
          <cell r="F3373">
            <v>3612</v>
          </cell>
          <cell r="G3373">
            <v>3522839</v>
          </cell>
          <cell r="H3373">
            <v>45672</v>
          </cell>
          <cell r="K3373">
            <v>45712</v>
          </cell>
        </row>
        <row r="3374">
          <cell r="F3374">
            <v>5310</v>
          </cell>
          <cell r="G3374">
            <v>1199421</v>
          </cell>
          <cell r="H3374">
            <v>45674</v>
          </cell>
          <cell r="K3374">
            <v>45712</v>
          </cell>
        </row>
        <row r="3375">
          <cell r="F3375">
            <v>5309</v>
          </cell>
          <cell r="G3375">
            <v>1586115</v>
          </cell>
          <cell r="H3375">
            <v>45674</v>
          </cell>
          <cell r="K3375">
            <v>45712</v>
          </cell>
        </row>
        <row r="3376">
          <cell r="F3376">
            <v>3475</v>
          </cell>
          <cell r="G3376">
            <v>3598277</v>
          </cell>
          <cell r="H3376">
            <v>45668</v>
          </cell>
          <cell r="K3376">
            <v>45712</v>
          </cell>
        </row>
        <row r="3377">
          <cell r="F3377">
            <v>3474</v>
          </cell>
          <cell r="G3377">
            <v>867159</v>
          </cell>
          <cell r="H3377">
            <v>45670</v>
          </cell>
          <cell r="K3377">
            <v>45712</v>
          </cell>
        </row>
        <row r="3378">
          <cell r="F3378">
            <v>5311</v>
          </cell>
          <cell r="G3378">
            <v>1199421</v>
          </cell>
          <cell r="H3378">
            <v>45674</v>
          </cell>
          <cell r="K3378">
            <v>45712</v>
          </cell>
        </row>
        <row r="3379">
          <cell r="F3379">
            <v>7034</v>
          </cell>
          <cell r="G3379">
            <v>24424308</v>
          </cell>
          <cell r="H3379">
            <v>45678</v>
          </cell>
          <cell r="K3379">
            <v>45726</v>
          </cell>
        </row>
        <row r="3380">
          <cell r="F3380">
            <v>8655</v>
          </cell>
          <cell r="G3380">
            <v>11809557</v>
          </cell>
          <cell r="H3380">
            <v>45683</v>
          </cell>
          <cell r="K3380">
            <v>45726</v>
          </cell>
        </row>
        <row r="3381">
          <cell r="F3381">
            <v>8627</v>
          </cell>
          <cell r="G3381">
            <v>18703076</v>
          </cell>
          <cell r="H3381">
            <v>45682</v>
          </cell>
          <cell r="K3381">
            <v>45726</v>
          </cell>
        </row>
        <row r="3382">
          <cell r="F3382">
            <v>8628</v>
          </cell>
          <cell r="G3382">
            <v>22809033</v>
          </cell>
          <cell r="H3382">
            <v>45682</v>
          </cell>
          <cell r="K3382">
            <v>45726</v>
          </cell>
        </row>
        <row r="3383">
          <cell r="F3383">
            <v>8629</v>
          </cell>
          <cell r="G3383">
            <v>2186055</v>
          </cell>
          <cell r="H3383">
            <v>45681</v>
          </cell>
          <cell r="K3383">
            <v>45726</v>
          </cell>
        </row>
        <row r="3384">
          <cell r="F3384">
            <v>8624</v>
          </cell>
          <cell r="G3384">
            <v>16322945</v>
          </cell>
          <cell r="H3384">
            <v>45682</v>
          </cell>
          <cell r="K3384">
            <v>45726</v>
          </cell>
        </row>
        <row r="3385">
          <cell r="F3385">
            <v>7035</v>
          </cell>
          <cell r="G3385">
            <v>25389936</v>
          </cell>
          <cell r="H3385">
            <v>45679</v>
          </cell>
          <cell r="K3385">
            <v>45726</v>
          </cell>
        </row>
        <row r="3386">
          <cell r="F3386">
            <v>7036</v>
          </cell>
          <cell r="G3386">
            <v>4335809</v>
          </cell>
          <cell r="H3386">
            <v>45679</v>
          </cell>
          <cell r="K3386">
            <v>45726</v>
          </cell>
        </row>
        <row r="3387">
          <cell r="F3387">
            <v>245</v>
          </cell>
          <cell r="G3387">
            <v>-488997</v>
          </cell>
          <cell r="H3387">
            <v>45709</v>
          </cell>
          <cell r="K3387">
            <v>45726</v>
          </cell>
        </row>
        <row r="3388">
          <cell r="F3388">
            <v>8172</v>
          </cell>
          <cell r="G3388">
            <v>19665963</v>
          </cell>
          <cell r="H3388">
            <v>45680</v>
          </cell>
          <cell r="K3388">
            <v>45726</v>
          </cell>
        </row>
        <row r="3389">
          <cell r="F3389">
            <v>8175</v>
          </cell>
          <cell r="G3389">
            <v>10930248</v>
          </cell>
          <cell r="H3389">
            <v>45683</v>
          </cell>
          <cell r="K3389">
            <v>45726</v>
          </cell>
        </row>
        <row r="3390">
          <cell r="F3390">
            <v>8178</v>
          </cell>
          <cell r="G3390">
            <v>7323264</v>
          </cell>
          <cell r="H3390">
            <v>45683</v>
          </cell>
          <cell r="K3390">
            <v>45726</v>
          </cell>
        </row>
        <row r="3391">
          <cell r="F3391">
            <v>8169</v>
          </cell>
          <cell r="G3391">
            <v>17991396</v>
          </cell>
          <cell r="H3391">
            <v>45682</v>
          </cell>
          <cell r="K3391">
            <v>45726</v>
          </cell>
        </row>
        <row r="3392">
          <cell r="F3392">
            <v>8170</v>
          </cell>
          <cell r="G3392">
            <v>18860796</v>
          </cell>
          <cell r="H3392">
            <v>45682</v>
          </cell>
          <cell r="K3392">
            <v>45726</v>
          </cell>
        </row>
        <row r="3393">
          <cell r="F3393">
            <v>8168</v>
          </cell>
          <cell r="G3393">
            <v>14404959</v>
          </cell>
          <cell r="H3393">
            <v>45684</v>
          </cell>
          <cell r="K3393">
            <v>45726</v>
          </cell>
        </row>
        <row r="3394">
          <cell r="F3394">
            <v>8958</v>
          </cell>
          <cell r="G3394">
            <v>13777007</v>
          </cell>
          <cell r="H3394">
            <v>45684</v>
          </cell>
          <cell r="K3394">
            <v>45726</v>
          </cell>
        </row>
        <row r="3395">
          <cell r="F3395">
            <v>6723</v>
          </cell>
          <cell r="G3395">
            <v>10820952</v>
          </cell>
          <cell r="H3395">
            <v>45679</v>
          </cell>
          <cell r="K3395">
            <v>45726</v>
          </cell>
        </row>
        <row r="3396">
          <cell r="F3396">
            <v>6720</v>
          </cell>
          <cell r="G3396">
            <v>29230025</v>
          </cell>
          <cell r="H3396">
            <v>45678</v>
          </cell>
          <cell r="K3396">
            <v>45726</v>
          </cell>
        </row>
        <row r="3397">
          <cell r="F3397">
            <v>6719</v>
          </cell>
          <cell r="G3397">
            <v>7078590</v>
          </cell>
          <cell r="H3397">
            <v>45679</v>
          </cell>
          <cell r="K3397">
            <v>45726</v>
          </cell>
        </row>
        <row r="3398">
          <cell r="F3398">
            <v>253</v>
          </cell>
          <cell r="G3398">
            <v>-396522</v>
          </cell>
          <cell r="H3398">
            <v>45711</v>
          </cell>
          <cell r="K3398">
            <v>45726</v>
          </cell>
        </row>
        <row r="3399">
          <cell r="F3399">
            <v>252</v>
          </cell>
          <cell r="G3399">
            <v>-1914016</v>
          </cell>
          <cell r="H3399">
            <v>45711</v>
          </cell>
          <cell r="K3399">
            <v>45726</v>
          </cell>
        </row>
        <row r="3400">
          <cell r="F3400">
            <v>251</v>
          </cell>
          <cell r="G3400">
            <v>-546507</v>
          </cell>
          <cell r="H3400">
            <v>45711</v>
          </cell>
          <cell r="K3400">
            <v>45726</v>
          </cell>
        </row>
        <row r="3401">
          <cell r="F3401">
            <v>250</v>
          </cell>
          <cell r="G3401">
            <v>-2903310</v>
          </cell>
          <cell r="H3401">
            <v>45711</v>
          </cell>
          <cell r="K3401">
            <v>45726</v>
          </cell>
        </row>
        <row r="3402">
          <cell r="F3402">
            <v>249</v>
          </cell>
          <cell r="G3402">
            <v>-248535</v>
          </cell>
          <cell r="H3402">
            <v>45712</v>
          </cell>
          <cell r="K3402">
            <v>45726</v>
          </cell>
        </row>
        <row r="3403">
          <cell r="F3403">
            <v>7136</v>
          </cell>
          <cell r="G3403">
            <v>6344433</v>
          </cell>
          <cell r="H3403">
            <v>45681</v>
          </cell>
          <cell r="K3403">
            <v>45726</v>
          </cell>
        </row>
        <row r="3404">
          <cell r="F3404">
            <v>7135</v>
          </cell>
          <cell r="G3404">
            <v>22922244</v>
          </cell>
          <cell r="H3404">
            <v>45681</v>
          </cell>
          <cell r="K3404">
            <v>45726</v>
          </cell>
        </row>
        <row r="3405">
          <cell r="F3405">
            <v>7037</v>
          </cell>
          <cell r="G3405">
            <v>45929633</v>
          </cell>
          <cell r="H3405">
            <v>45679</v>
          </cell>
          <cell r="K3405">
            <v>45726</v>
          </cell>
        </row>
        <row r="3406">
          <cell r="F3406">
            <v>7038</v>
          </cell>
          <cell r="G3406">
            <v>1354941</v>
          </cell>
          <cell r="H3406">
            <v>45679</v>
          </cell>
          <cell r="K3406">
            <v>45726</v>
          </cell>
        </row>
        <row r="3407">
          <cell r="F3407">
            <v>8630</v>
          </cell>
          <cell r="G3407">
            <v>2670057</v>
          </cell>
          <cell r="H3407">
            <v>45682</v>
          </cell>
          <cell r="K3407">
            <v>45726</v>
          </cell>
        </row>
        <row r="3408">
          <cell r="F3408">
            <v>8633</v>
          </cell>
          <cell r="G3408">
            <v>4372097</v>
          </cell>
          <cell r="H3408">
            <v>45682</v>
          </cell>
          <cell r="K3408">
            <v>45726</v>
          </cell>
        </row>
        <row r="3409">
          <cell r="F3409">
            <v>7133</v>
          </cell>
          <cell r="G3409">
            <v>3901743</v>
          </cell>
          <cell r="H3409">
            <v>45680</v>
          </cell>
          <cell r="K3409">
            <v>45726</v>
          </cell>
        </row>
        <row r="3410">
          <cell r="F3410">
            <v>7042</v>
          </cell>
          <cell r="G3410">
            <v>9891585</v>
          </cell>
          <cell r="H3410">
            <v>45679</v>
          </cell>
          <cell r="K3410">
            <v>45726</v>
          </cell>
        </row>
        <row r="3411">
          <cell r="F3411">
            <v>370</v>
          </cell>
          <cell r="G3411">
            <v>-482139</v>
          </cell>
          <cell r="H3411">
            <v>45716</v>
          </cell>
          <cell r="K3411">
            <v>45726</v>
          </cell>
        </row>
        <row r="3412">
          <cell r="F3412">
            <v>7043</v>
          </cell>
          <cell r="G3412">
            <v>1199421</v>
          </cell>
          <cell r="H3412">
            <v>45681</v>
          </cell>
          <cell r="K3412">
            <v>45726</v>
          </cell>
        </row>
        <row r="3413">
          <cell r="F3413">
            <v>369</v>
          </cell>
          <cell r="G3413">
            <v>-479776</v>
          </cell>
          <cell r="H3413">
            <v>45716</v>
          </cell>
          <cell r="K3413">
            <v>45726</v>
          </cell>
        </row>
        <row r="3414">
          <cell r="F3414">
            <v>368</v>
          </cell>
          <cell r="G3414">
            <v>-257188</v>
          </cell>
          <cell r="H3414">
            <v>45716</v>
          </cell>
          <cell r="K3414">
            <v>45726</v>
          </cell>
        </row>
        <row r="3415">
          <cell r="F3415">
            <v>7134</v>
          </cell>
          <cell r="G3415">
            <v>4201173</v>
          </cell>
          <cell r="H3415">
            <v>45682</v>
          </cell>
          <cell r="K3415">
            <v>45726</v>
          </cell>
        </row>
        <row r="3416">
          <cell r="F3416">
            <v>7040</v>
          </cell>
          <cell r="G3416">
            <v>1911290</v>
          </cell>
          <cell r="H3416">
            <v>45678</v>
          </cell>
          <cell r="K3416">
            <v>45726</v>
          </cell>
        </row>
        <row r="3417">
          <cell r="F3417">
            <v>7041</v>
          </cell>
          <cell r="G3417">
            <v>6558152</v>
          </cell>
          <cell r="H3417">
            <v>45678</v>
          </cell>
          <cell r="K3417">
            <v>45726</v>
          </cell>
        </row>
        <row r="3418">
          <cell r="F3418">
            <v>244</v>
          </cell>
          <cell r="G3418">
            <v>-1388893</v>
          </cell>
          <cell r="H3418">
            <v>45710</v>
          </cell>
          <cell r="K3418">
            <v>45726</v>
          </cell>
        </row>
        <row r="3419">
          <cell r="F3419">
            <v>8186</v>
          </cell>
          <cell r="G3419">
            <v>15144867</v>
          </cell>
          <cell r="H3419">
            <v>45682</v>
          </cell>
          <cell r="K3419">
            <v>45726</v>
          </cell>
        </row>
        <row r="3420">
          <cell r="F3420">
            <v>8183</v>
          </cell>
          <cell r="G3420">
            <v>18665829</v>
          </cell>
          <cell r="H3420">
            <v>45680</v>
          </cell>
          <cell r="K3420">
            <v>45726</v>
          </cell>
        </row>
        <row r="3421">
          <cell r="F3421">
            <v>8180</v>
          </cell>
          <cell r="G3421">
            <v>6558152</v>
          </cell>
          <cell r="H3421">
            <v>45681</v>
          </cell>
          <cell r="K3421">
            <v>45726</v>
          </cell>
        </row>
        <row r="3422">
          <cell r="F3422">
            <v>248</v>
          </cell>
          <cell r="G3422">
            <v>-2057440</v>
          </cell>
          <cell r="H3422">
            <v>45712</v>
          </cell>
          <cell r="K3422">
            <v>45726</v>
          </cell>
        </row>
        <row r="3423">
          <cell r="F3423">
            <v>367</v>
          </cell>
          <cell r="G3423">
            <v>-2398855</v>
          </cell>
          <cell r="H3423">
            <v>45719</v>
          </cell>
          <cell r="K3423">
            <v>45726</v>
          </cell>
        </row>
        <row r="3424">
          <cell r="F3424">
            <v>7137</v>
          </cell>
          <cell r="G3424">
            <v>3515049</v>
          </cell>
          <cell r="H3424">
            <v>45684</v>
          </cell>
          <cell r="K3424">
            <v>45726</v>
          </cell>
        </row>
        <row r="3425">
          <cell r="F3425">
            <v>133</v>
          </cell>
          <cell r="G3425">
            <v>-79299</v>
          </cell>
          <cell r="H3425">
            <v>45680</v>
          </cell>
          <cell r="K3425">
            <v>45726</v>
          </cell>
        </row>
        <row r="3426">
          <cell r="F3426">
            <v>8625</v>
          </cell>
          <cell r="G3426">
            <v>2586614</v>
          </cell>
          <cell r="H3426">
            <v>45682</v>
          </cell>
          <cell r="K3426">
            <v>45726</v>
          </cell>
        </row>
        <row r="3427">
          <cell r="F3427">
            <v>8626</v>
          </cell>
          <cell r="G3427">
            <v>2186055</v>
          </cell>
          <cell r="H3427">
            <v>45682</v>
          </cell>
          <cell r="K3427">
            <v>45726</v>
          </cell>
        </row>
        <row r="3428">
          <cell r="F3428">
            <v>10068</v>
          </cell>
          <cell r="G3428">
            <v>1586115</v>
          </cell>
          <cell r="H3428">
            <v>45684</v>
          </cell>
          <cell r="K3428">
            <v>45726</v>
          </cell>
        </row>
        <row r="3429">
          <cell r="F3429">
            <v>10069</v>
          </cell>
          <cell r="G3429">
            <v>2186055</v>
          </cell>
          <cell r="H3429">
            <v>45684</v>
          </cell>
          <cell r="K3429">
            <v>45726</v>
          </cell>
        </row>
        <row r="3430">
          <cell r="F3430">
            <v>17143</v>
          </cell>
          <cell r="G3430">
            <v>-1594130</v>
          </cell>
          <cell r="H3430">
            <v>45720</v>
          </cell>
          <cell r="K3430">
            <v>45740</v>
          </cell>
        </row>
        <row r="3431">
          <cell r="F3431">
            <v>17137</v>
          </cell>
          <cell r="G3431">
            <v>-14347167</v>
          </cell>
          <cell r="H3431">
            <v>45720</v>
          </cell>
          <cell r="K3431">
            <v>45740</v>
          </cell>
        </row>
        <row r="3432">
          <cell r="F3432">
            <v>17136</v>
          </cell>
          <cell r="G3432">
            <v>-25506076</v>
          </cell>
          <cell r="H3432">
            <v>45720</v>
          </cell>
          <cell r="K3432">
            <v>45740</v>
          </cell>
        </row>
        <row r="3433">
          <cell r="F3433">
            <v>17121</v>
          </cell>
          <cell r="G3433">
            <v>-14665994</v>
          </cell>
          <cell r="H3433">
            <v>45720</v>
          </cell>
          <cell r="K3433">
            <v>45740</v>
          </cell>
        </row>
        <row r="3434">
          <cell r="F3434">
            <v>17113</v>
          </cell>
          <cell r="G3434">
            <v>-12753037</v>
          </cell>
          <cell r="H3434">
            <v>45720</v>
          </cell>
          <cell r="K3434">
            <v>45740</v>
          </cell>
        </row>
        <row r="3435">
          <cell r="F3435">
            <v>10780</v>
          </cell>
          <cell r="G3435">
            <v>12741908</v>
          </cell>
          <cell r="H3435">
            <v>45703</v>
          </cell>
          <cell r="K3435">
            <v>45740</v>
          </cell>
        </row>
        <row r="3436">
          <cell r="F3436">
            <v>16754</v>
          </cell>
          <cell r="G3436">
            <v>-6376519</v>
          </cell>
          <cell r="H3436">
            <v>45720</v>
          </cell>
          <cell r="K3436">
            <v>45740</v>
          </cell>
        </row>
        <row r="3437">
          <cell r="F3437">
            <v>16749</v>
          </cell>
          <cell r="G3437">
            <v>-21042513</v>
          </cell>
          <cell r="H3437">
            <v>45720</v>
          </cell>
          <cell r="K3437">
            <v>45740</v>
          </cell>
        </row>
        <row r="3438">
          <cell r="F3438">
            <v>2710</v>
          </cell>
          <cell r="G3438">
            <v>-3184703</v>
          </cell>
          <cell r="H3438">
            <v>45733</v>
          </cell>
          <cell r="K3438">
            <v>45740</v>
          </cell>
        </row>
        <row r="3439">
          <cell r="F3439">
            <v>8876</v>
          </cell>
          <cell r="G3439">
            <v>9956372</v>
          </cell>
          <cell r="H3439">
            <v>45695</v>
          </cell>
          <cell r="K3439">
            <v>45740</v>
          </cell>
        </row>
        <row r="3440">
          <cell r="F3440">
            <v>17112</v>
          </cell>
          <cell r="G3440">
            <v>-3188259</v>
          </cell>
          <cell r="H3440">
            <v>45720</v>
          </cell>
          <cell r="K3440">
            <v>45740</v>
          </cell>
        </row>
        <row r="3441">
          <cell r="F3441">
            <v>8875</v>
          </cell>
          <cell r="G3441">
            <v>11173478</v>
          </cell>
          <cell r="H3441">
            <v>45696</v>
          </cell>
          <cell r="K3441">
            <v>45740</v>
          </cell>
        </row>
        <row r="3442">
          <cell r="F3442">
            <v>12307</v>
          </cell>
          <cell r="G3442">
            <v>5080752</v>
          </cell>
          <cell r="H3442">
            <v>45703</v>
          </cell>
          <cell r="K3442">
            <v>45740</v>
          </cell>
        </row>
        <row r="3443">
          <cell r="F3443">
            <v>8878</v>
          </cell>
          <cell r="G3443">
            <v>1083956</v>
          </cell>
          <cell r="H3443">
            <v>45694</v>
          </cell>
          <cell r="K3443">
            <v>45740</v>
          </cell>
        </row>
        <row r="3444">
          <cell r="F3444">
            <v>8877</v>
          </cell>
          <cell r="G3444">
            <v>7678908</v>
          </cell>
          <cell r="H3444">
            <v>45695</v>
          </cell>
          <cell r="K3444">
            <v>45740</v>
          </cell>
        </row>
        <row r="3445">
          <cell r="F3445">
            <v>10975</v>
          </cell>
          <cell r="G3445">
            <v>5427837</v>
          </cell>
          <cell r="H3445">
            <v>45699</v>
          </cell>
          <cell r="K3445">
            <v>45740</v>
          </cell>
        </row>
        <row r="3446">
          <cell r="F3446">
            <v>11013</v>
          </cell>
          <cell r="G3446">
            <v>1157814</v>
          </cell>
          <cell r="H3446">
            <v>45703</v>
          </cell>
          <cell r="K3446">
            <v>45740</v>
          </cell>
        </row>
        <row r="3447">
          <cell r="F3447">
            <v>11010</v>
          </cell>
          <cell r="G3447">
            <v>5043384</v>
          </cell>
          <cell r="H3447">
            <v>45700</v>
          </cell>
          <cell r="K3447">
            <v>45740</v>
          </cell>
        </row>
        <row r="3448">
          <cell r="F3448">
            <v>11011</v>
          </cell>
          <cell r="G3448">
            <v>11994264</v>
          </cell>
          <cell r="H3448">
            <v>45700</v>
          </cell>
          <cell r="K3448">
            <v>45740</v>
          </cell>
        </row>
        <row r="3449">
          <cell r="F3449">
            <v>11012</v>
          </cell>
          <cell r="G3449">
            <v>1586115</v>
          </cell>
          <cell r="H3449">
            <v>45700</v>
          </cell>
          <cell r="K3449">
            <v>45740</v>
          </cell>
        </row>
        <row r="3450">
          <cell r="F3450">
            <v>8885</v>
          </cell>
          <cell r="G3450">
            <v>2315628</v>
          </cell>
          <cell r="H3450">
            <v>45695</v>
          </cell>
          <cell r="K3450">
            <v>45740</v>
          </cell>
        </row>
        <row r="3451">
          <cell r="F3451">
            <v>8884</v>
          </cell>
          <cell r="G3451">
            <v>8982266</v>
          </cell>
          <cell r="H3451">
            <v>45698</v>
          </cell>
          <cell r="K3451">
            <v>45740</v>
          </cell>
        </row>
        <row r="3452">
          <cell r="F3452">
            <v>10548</v>
          </cell>
          <cell r="G3452">
            <v>1470420</v>
          </cell>
          <cell r="H3452">
            <v>45705</v>
          </cell>
          <cell r="K3452">
            <v>45740</v>
          </cell>
        </row>
        <row r="3453">
          <cell r="F3453">
            <v>10293</v>
          </cell>
          <cell r="G3453">
            <v>2571831</v>
          </cell>
          <cell r="H3453">
            <v>45702</v>
          </cell>
          <cell r="K3453">
            <v>45740</v>
          </cell>
        </row>
        <row r="3454">
          <cell r="F3454">
            <v>519</v>
          </cell>
          <cell r="G3454">
            <v>-96430</v>
          </cell>
          <cell r="H3454">
            <v>45730</v>
          </cell>
          <cell r="K3454">
            <v>45740</v>
          </cell>
        </row>
        <row r="3455">
          <cell r="F3455">
            <v>518</v>
          </cell>
          <cell r="G3455">
            <v>-479776</v>
          </cell>
          <cell r="H3455">
            <v>45730</v>
          </cell>
          <cell r="K3455">
            <v>45740</v>
          </cell>
        </row>
        <row r="3456">
          <cell r="F3456">
            <v>517</v>
          </cell>
          <cell r="G3456">
            <v>-1189579</v>
          </cell>
          <cell r="H3456">
            <v>45730</v>
          </cell>
          <cell r="K3456">
            <v>45740</v>
          </cell>
        </row>
        <row r="3457">
          <cell r="F3457">
            <v>10549</v>
          </cell>
          <cell r="G3457">
            <v>1199421</v>
          </cell>
          <cell r="H3457">
            <v>45703</v>
          </cell>
          <cell r="K3457">
            <v>45740</v>
          </cell>
        </row>
        <row r="3458">
          <cell r="F3458">
            <v>501</v>
          </cell>
          <cell r="G3458">
            <v>-1722438</v>
          </cell>
          <cell r="H3458">
            <v>45725</v>
          </cell>
          <cell r="K3458">
            <v>45740</v>
          </cell>
        </row>
        <row r="3459">
          <cell r="F3459">
            <v>502</v>
          </cell>
          <cell r="G3459">
            <v>-482139</v>
          </cell>
          <cell r="H3459">
            <v>45725</v>
          </cell>
          <cell r="K3459">
            <v>45740</v>
          </cell>
        </row>
        <row r="3460">
          <cell r="F3460">
            <v>10292</v>
          </cell>
          <cell r="G3460">
            <v>6634778</v>
          </cell>
          <cell r="H3460">
            <v>45700</v>
          </cell>
          <cell r="K3460">
            <v>45740</v>
          </cell>
        </row>
        <row r="3461">
          <cell r="F3461">
            <v>10552</v>
          </cell>
          <cell r="G3461">
            <v>2188782</v>
          </cell>
          <cell r="H3461">
            <v>45701</v>
          </cell>
          <cell r="K3461">
            <v>45740</v>
          </cell>
        </row>
        <row r="3462">
          <cell r="F3462">
            <v>8874</v>
          </cell>
          <cell r="G3462">
            <v>5429430</v>
          </cell>
          <cell r="H3462">
            <v>45695</v>
          </cell>
          <cell r="K3462">
            <v>45740</v>
          </cell>
        </row>
        <row r="3463">
          <cell r="F3463">
            <v>10284</v>
          </cell>
          <cell r="G3463">
            <v>602667</v>
          </cell>
          <cell r="H3463">
            <v>45698</v>
          </cell>
          <cell r="K3463">
            <v>45740</v>
          </cell>
        </row>
        <row r="3464">
          <cell r="F3464">
            <v>515</v>
          </cell>
          <cell r="G3464">
            <v>-475834</v>
          </cell>
          <cell r="H3464">
            <v>45731</v>
          </cell>
          <cell r="K3464">
            <v>45740</v>
          </cell>
        </row>
        <row r="3465">
          <cell r="F3465">
            <v>10285</v>
          </cell>
          <cell r="G3465">
            <v>4157933</v>
          </cell>
          <cell r="H3465">
            <v>45698</v>
          </cell>
          <cell r="K3465">
            <v>45740</v>
          </cell>
        </row>
        <row r="3466">
          <cell r="F3466">
            <v>10283</v>
          </cell>
          <cell r="G3466">
            <v>3629988</v>
          </cell>
          <cell r="H3466">
            <v>45698</v>
          </cell>
          <cell r="K3466">
            <v>45740</v>
          </cell>
        </row>
        <row r="3467">
          <cell r="F3467">
            <v>516</v>
          </cell>
          <cell r="G3467">
            <v>-192861</v>
          </cell>
          <cell r="H3467">
            <v>45731</v>
          </cell>
          <cell r="K3467">
            <v>45740</v>
          </cell>
        </row>
        <row r="3468">
          <cell r="F3468">
            <v>10290</v>
          </cell>
          <cell r="G3468">
            <v>2785536</v>
          </cell>
          <cell r="H3468">
            <v>45699</v>
          </cell>
          <cell r="K3468">
            <v>45740</v>
          </cell>
        </row>
        <row r="3469">
          <cell r="F3469">
            <v>10291</v>
          </cell>
          <cell r="G3469">
            <v>2571831</v>
          </cell>
          <cell r="H3469">
            <v>45699</v>
          </cell>
          <cell r="K3469">
            <v>45740</v>
          </cell>
        </row>
        <row r="3470">
          <cell r="F3470">
            <v>8883</v>
          </cell>
          <cell r="G3470">
            <v>4428918</v>
          </cell>
          <cell r="H3470">
            <v>45696</v>
          </cell>
          <cell r="K3470">
            <v>45740</v>
          </cell>
        </row>
        <row r="3471">
          <cell r="F3471">
            <v>8882</v>
          </cell>
          <cell r="G3471">
            <v>1586115</v>
          </cell>
          <cell r="H3471">
            <v>45697</v>
          </cell>
          <cell r="K3471">
            <v>45740</v>
          </cell>
        </row>
        <row r="3472">
          <cell r="F3472">
            <v>8881</v>
          </cell>
          <cell r="G3472">
            <v>5899338</v>
          </cell>
          <cell r="H3472">
            <v>45698</v>
          </cell>
          <cell r="K3472">
            <v>45740</v>
          </cell>
        </row>
        <row r="3473">
          <cell r="F3473">
            <v>10289</v>
          </cell>
          <cell r="G3473">
            <v>1586115</v>
          </cell>
          <cell r="H3473">
            <v>45702</v>
          </cell>
          <cell r="K3473">
            <v>45740</v>
          </cell>
        </row>
        <row r="3474">
          <cell r="F3474">
            <v>10288</v>
          </cell>
          <cell r="G3474">
            <v>6729764</v>
          </cell>
          <cell r="H3474">
            <v>45702</v>
          </cell>
          <cell r="K3474">
            <v>45740</v>
          </cell>
        </row>
        <row r="3475">
          <cell r="F3475">
            <v>8880</v>
          </cell>
          <cell r="G3475">
            <v>1857101</v>
          </cell>
          <cell r="H3475">
            <v>45695</v>
          </cell>
          <cell r="K3475">
            <v>45740</v>
          </cell>
        </row>
        <row r="3476">
          <cell r="F3476">
            <v>10067</v>
          </cell>
          <cell r="G3476">
            <v>5394600</v>
          </cell>
          <cell r="H3476">
            <v>45695</v>
          </cell>
          <cell r="K3476">
            <v>45740</v>
          </cell>
        </row>
        <row r="3477">
          <cell r="F3477">
            <v>12714</v>
          </cell>
          <cell r="G3477">
            <v>9190854</v>
          </cell>
          <cell r="H3477">
            <v>45703</v>
          </cell>
          <cell r="K3477">
            <v>45740</v>
          </cell>
        </row>
        <row r="3478">
          <cell r="F3478">
            <v>520</v>
          </cell>
          <cell r="G3478">
            <v>-289278</v>
          </cell>
          <cell r="H3478">
            <v>45729</v>
          </cell>
          <cell r="K3478">
            <v>45740</v>
          </cell>
        </row>
        <row r="3479">
          <cell r="F3479">
            <v>8879</v>
          </cell>
          <cell r="G3479">
            <v>7015545</v>
          </cell>
          <cell r="H3479">
            <v>45696</v>
          </cell>
          <cell r="K3479">
            <v>45740</v>
          </cell>
        </row>
        <row r="3480">
          <cell r="F3480">
            <v>10286</v>
          </cell>
          <cell r="G3480">
            <v>1586115</v>
          </cell>
          <cell r="H3480">
            <v>45701</v>
          </cell>
          <cell r="K3480">
            <v>45740</v>
          </cell>
        </row>
        <row r="3481">
          <cell r="F3481">
            <v>10550</v>
          </cell>
          <cell r="G3481">
            <v>1470420</v>
          </cell>
          <cell r="H3481">
            <v>45704</v>
          </cell>
          <cell r="K3481">
            <v>45740</v>
          </cell>
        </row>
        <row r="3482">
          <cell r="F3482">
            <v>10287</v>
          </cell>
          <cell r="G3482">
            <v>2571831</v>
          </cell>
          <cell r="H3482">
            <v>45701</v>
          </cell>
          <cell r="K3482">
            <v>45740</v>
          </cell>
        </row>
        <row r="3483">
          <cell r="F3483">
            <v>10282</v>
          </cell>
          <cell r="G3483">
            <v>541971</v>
          </cell>
          <cell r="H3483">
            <v>45699</v>
          </cell>
          <cell r="K3483">
            <v>45740</v>
          </cell>
        </row>
        <row r="3484">
          <cell r="F3484">
            <v>10281</v>
          </cell>
          <cell r="G3484">
            <v>4157933</v>
          </cell>
          <cell r="H3484">
            <v>45696</v>
          </cell>
          <cell r="K3484">
            <v>45740</v>
          </cell>
        </row>
        <row r="3485">
          <cell r="F3485">
            <v>10280</v>
          </cell>
          <cell r="G3485">
            <v>578907</v>
          </cell>
          <cell r="H3485">
            <v>45696</v>
          </cell>
          <cell r="K3485">
            <v>45740</v>
          </cell>
        </row>
        <row r="3486">
          <cell r="F3486">
            <v>10974</v>
          </cell>
          <cell r="G3486">
            <v>5357367</v>
          </cell>
          <cell r="H3486">
            <v>45701</v>
          </cell>
          <cell r="K3486">
            <v>45740</v>
          </cell>
        </row>
        <row r="3487">
          <cell r="F3487">
            <v>14491</v>
          </cell>
          <cell r="G3487">
            <v>10378665</v>
          </cell>
          <cell r="H3487">
            <v>45717</v>
          </cell>
          <cell r="K3487">
            <v>45757</v>
          </cell>
        </row>
        <row r="3488">
          <cell r="F3488">
            <v>12712</v>
          </cell>
          <cell r="G3488">
            <v>10244421</v>
          </cell>
          <cell r="H3488">
            <v>45710</v>
          </cell>
          <cell r="K3488">
            <v>45757</v>
          </cell>
        </row>
        <row r="3489">
          <cell r="F3489">
            <v>12652</v>
          </cell>
          <cell r="G3489">
            <v>6628851</v>
          </cell>
          <cell r="H3489">
            <v>45709</v>
          </cell>
          <cell r="K3489">
            <v>45757</v>
          </cell>
        </row>
        <row r="3490">
          <cell r="F3490">
            <v>14429</v>
          </cell>
          <cell r="G3490">
            <v>4797711</v>
          </cell>
          <cell r="H3490">
            <v>45717</v>
          </cell>
          <cell r="K3490">
            <v>45757</v>
          </cell>
        </row>
        <row r="3491">
          <cell r="F3491">
            <v>12308</v>
          </cell>
          <cell r="G3491">
            <v>6556788</v>
          </cell>
          <cell r="H3491">
            <v>45706</v>
          </cell>
          <cell r="K3491">
            <v>45757</v>
          </cell>
        </row>
        <row r="3492">
          <cell r="F3492">
            <v>15566</v>
          </cell>
          <cell r="G3492">
            <v>2068254</v>
          </cell>
          <cell r="H3492">
            <v>45721</v>
          </cell>
          <cell r="K3492">
            <v>45757</v>
          </cell>
        </row>
        <row r="3493">
          <cell r="F3493">
            <v>14431</v>
          </cell>
          <cell r="G3493">
            <v>6231020</v>
          </cell>
          <cell r="H3493">
            <v>45710</v>
          </cell>
          <cell r="K3493">
            <v>45757</v>
          </cell>
        </row>
        <row r="3494">
          <cell r="F3494">
            <v>15908</v>
          </cell>
          <cell r="G3494">
            <v>7677666</v>
          </cell>
          <cell r="H3494">
            <v>45720</v>
          </cell>
          <cell r="K3494">
            <v>45757</v>
          </cell>
        </row>
        <row r="3495">
          <cell r="F3495">
            <v>12715</v>
          </cell>
          <cell r="G3495">
            <v>5997132</v>
          </cell>
          <cell r="H3495">
            <v>45709</v>
          </cell>
          <cell r="K3495">
            <v>45757</v>
          </cell>
        </row>
        <row r="3496">
          <cell r="F3496">
            <v>14432</v>
          </cell>
          <cell r="G3496">
            <v>7202480</v>
          </cell>
          <cell r="H3496">
            <v>45714</v>
          </cell>
          <cell r="K3496">
            <v>45757</v>
          </cell>
        </row>
        <row r="3497">
          <cell r="F3497">
            <v>15902</v>
          </cell>
          <cell r="G3497">
            <v>11994264</v>
          </cell>
          <cell r="H3497">
            <v>45722</v>
          </cell>
          <cell r="K3497">
            <v>45757</v>
          </cell>
        </row>
        <row r="3498">
          <cell r="F3498">
            <v>15903</v>
          </cell>
          <cell r="G3498">
            <v>5997132</v>
          </cell>
          <cell r="H3498">
            <v>45721</v>
          </cell>
          <cell r="K3498">
            <v>45757</v>
          </cell>
        </row>
        <row r="3499">
          <cell r="F3499">
            <v>15905</v>
          </cell>
          <cell r="G3499">
            <v>162594</v>
          </cell>
          <cell r="H3499">
            <v>45719</v>
          </cell>
          <cell r="K3499">
            <v>45757</v>
          </cell>
        </row>
        <row r="3500">
          <cell r="F3500">
            <v>15906</v>
          </cell>
          <cell r="G3500">
            <v>7036619</v>
          </cell>
          <cell r="H3500">
            <v>45719</v>
          </cell>
          <cell r="K3500">
            <v>45757</v>
          </cell>
        </row>
        <row r="3501">
          <cell r="F3501">
            <v>14428</v>
          </cell>
          <cell r="G3501">
            <v>4887459</v>
          </cell>
          <cell r="H3501">
            <v>45716</v>
          </cell>
          <cell r="K3501">
            <v>45757</v>
          </cell>
        </row>
        <row r="3502">
          <cell r="F3502">
            <v>12541</v>
          </cell>
          <cell r="G3502">
            <v>6833700</v>
          </cell>
          <cell r="H3502">
            <v>45712</v>
          </cell>
          <cell r="K3502">
            <v>45757</v>
          </cell>
        </row>
        <row r="3503">
          <cell r="F3503">
            <v>12303</v>
          </cell>
          <cell r="G3503">
            <v>2785536</v>
          </cell>
          <cell r="H3503">
            <v>45709</v>
          </cell>
          <cell r="K3503">
            <v>45757</v>
          </cell>
        </row>
        <row r="3504">
          <cell r="F3504">
            <v>13920</v>
          </cell>
          <cell r="G3504">
            <v>2791449</v>
          </cell>
          <cell r="H3504">
            <v>45716</v>
          </cell>
          <cell r="K3504">
            <v>45757</v>
          </cell>
        </row>
        <row r="3505">
          <cell r="F3505">
            <v>13921</v>
          </cell>
          <cell r="G3505">
            <v>4157933</v>
          </cell>
          <cell r="H3505">
            <v>45714</v>
          </cell>
          <cell r="K3505">
            <v>45757</v>
          </cell>
        </row>
        <row r="3506">
          <cell r="F3506">
            <v>12304</v>
          </cell>
          <cell r="G3506">
            <v>2404769</v>
          </cell>
          <cell r="H3506">
            <v>45707</v>
          </cell>
          <cell r="K3506">
            <v>45757</v>
          </cell>
        </row>
        <row r="3507">
          <cell r="F3507">
            <v>15912</v>
          </cell>
          <cell r="G3507">
            <v>6473561</v>
          </cell>
          <cell r="H3507">
            <v>45722</v>
          </cell>
          <cell r="K3507">
            <v>45757</v>
          </cell>
        </row>
        <row r="3508">
          <cell r="F3508">
            <v>13918</v>
          </cell>
          <cell r="G3508">
            <v>1199421</v>
          </cell>
          <cell r="H3508">
            <v>45713</v>
          </cell>
          <cell r="K3508">
            <v>45757</v>
          </cell>
        </row>
        <row r="3509">
          <cell r="F3509">
            <v>13919</v>
          </cell>
          <cell r="G3509">
            <v>541971</v>
          </cell>
          <cell r="H3509">
            <v>45712</v>
          </cell>
          <cell r="K3509">
            <v>45757</v>
          </cell>
        </row>
        <row r="3510">
          <cell r="F3510">
            <v>12524</v>
          </cell>
          <cell r="G3510">
            <v>2571831</v>
          </cell>
          <cell r="H3510">
            <v>45707</v>
          </cell>
          <cell r="K3510">
            <v>45757</v>
          </cell>
        </row>
        <row r="3511">
          <cell r="F3511">
            <v>14430</v>
          </cell>
          <cell r="G3511">
            <v>3113802</v>
          </cell>
          <cell r="H3511">
            <v>45715</v>
          </cell>
          <cell r="K3511">
            <v>45757</v>
          </cell>
        </row>
        <row r="3512">
          <cell r="F3512">
            <v>12525</v>
          </cell>
          <cell r="G3512">
            <v>2315628</v>
          </cell>
          <cell r="H3512">
            <v>45707</v>
          </cell>
          <cell r="K3512">
            <v>45757</v>
          </cell>
        </row>
        <row r="3513">
          <cell r="F3513">
            <v>13922</v>
          </cell>
          <cell r="G3513">
            <v>4157933</v>
          </cell>
          <cell r="H3513">
            <v>45713</v>
          </cell>
          <cell r="K3513">
            <v>45757</v>
          </cell>
        </row>
        <row r="3514">
          <cell r="F3514">
            <v>12542</v>
          </cell>
          <cell r="G3514">
            <v>1199421</v>
          </cell>
          <cell r="H3514">
            <v>45710</v>
          </cell>
          <cell r="K3514">
            <v>45757</v>
          </cell>
        </row>
        <row r="3515">
          <cell r="F3515">
            <v>14726</v>
          </cell>
          <cell r="G3515">
            <v>482139</v>
          </cell>
          <cell r="H3515">
            <v>45720</v>
          </cell>
          <cell r="K3515">
            <v>45757</v>
          </cell>
        </row>
        <row r="3516">
          <cell r="F3516">
            <v>12305</v>
          </cell>
          <cell r="G3516">
            <v>1586115</v>
          </cell>
          <cell r="H3516">
            <v>45708</v>
          </cell>
          <cell r="K3516">
            <v>45757</v>
          </cell>
        </row>
        <row r="3517">
          <cell r="F3517">
            <v>13923</v>
          </cell>
          <cell r="G3517">
            <v>2571831</v>
          </cell>
          <cell r="H3517">
            <v>45714</v>
          </cell>
          <cell r="K3517">
            <v>45757</v>
          </cell>
        </row>
        <row r="3518">
          <cell r="F3518">
            <v>12543</v>
          </cell>
          <cell r="G3518">
            <v>4157933</v>
          </cell>
          <cell r="H3518">
            <v>45710</v>
          </cell>
          <cell r="K3518">
            <v>45757</v>
          </cell>
        </row>
        <row r="3519">
          <cell r="F3519">
            <v>604</v>
          </cell>
          <cell r="G3519">
            <v>-1205347</v>
          </cell>
          <cell r="H3519">
            <v>45749</v>
          </cell>
          <cell r="K3519">
            <v>45757</v>
          </cell>
        </row>
        <row r="3520">
          <cell r="F3520">
            <v>14724</v>
          </cell>
          <cell r="G3520">
            <v>2571831</v>
          </cell>
          <cell r="H3520">
            <v>45721</v>
          </cell>
          <cell r="K3520">
            <v>45757</v>
          </cell>
        </row>
        <row r="3521">
          <cell r="F3521">
            <v>12306</v>
          </cell>
          <cell r="G3521">
            <v>3113802</v>
          </cell>
          <cell r="H3521">
            <v>45706</v>
          </cell>
          <cell r="K3521">
            <v>45757</v>
          </cell>
        </row>
        <row r="3522">
          <cell r="F3522">
            <v>12544</v>
          </cell>
          <cell r="G3522">
            <v>602667</v>
          </cell>
          <cell r="H3522">
            <v>45712</v>
          </cell>
          <cell r="K3522">
            <v>45757</v>
          </cell>
        </row>
        <row r="3523">
          <cell r="F3523">
            <v>575</v>
          </cell>
          <cell r="G3523">
            <v>-482139</v>
          </cell>
          <cell r="H3523">
            <v>45737</v>
          </cell>
          <cell r="K3523">
            <v>45757</v>
          </cell>
        </row>
        <row r="3524">
          <cell r="F3524">
            <v>574</v>
          </cell>
          <cell r="G3524">
            <v>-1925275</v>
          </cell>
          <cell r="H3524">
            <v>45737</v>
          </cell>
          <cell r="K3524">
            <v>45757</v>
          </cell>
        </row>
        <row r="3525">
          <cell r="F3525">
            <v>13925</v>
          </cell>
          <cell r="G3525">
            <v>3330599</v>
          </cell>
          <cell r="H3525">
            <v>45713</v>
          </cell>
          <cell r="K3525">
            <v>45757</v>
          </cell>
        </row>
        <row r="3526">
          <cell r="F3526">
            <v>577</v>
          </cell>
          <cell r="G3526">
            <v>-482139</v>
          </cell>
          <cell r="H3526">
            <v>45737</v>
          </cell>
          <cell r="K3526">
            <v>45757</v>
          </cell>
        </row>
        <row r="3527">
          <cell r="F3527">
            <v>13924</v>
          </cell>
          <cell r="G3527">
            <v>602667</v>
          </cell>
          <cell r="H3527">
            <v>45713</v>
          </cell>
          <cell r="K3527">
            <v>45757</v>
          </cell>
        </row>
        <row r="3528">
          <cell r="F3528">
            <v>12302</v>
          </cell>
          <cell r="G3528">
            <v>6635169</v>
          </cell>
          <cell r="H3528">
            <v>45707</v>
          </cell>
          <cell r="K3528">
            <v>45757</v>
          </cell>
        </row>
        <row r="3529">
          <cell r="F3529">
            <v>578</v>
          </cell>
          <cell r="G3529">
            <v>-361597</v>
          </cell>
          <cell r="H3529">
            <v>45737</v>
          </cell>
          <cell r="K3529">
            <v>45757</v>
          </cell>
        </row>
        <row r="3530">
          <cell r="F3530">
            <v>12545</v>
          </cell>
          <cell r="G3530">
            <v>4157933</v>
          </cell>
          <cell r="H3530">
            <v>45709</v>
          </cell>
          <cell r="K3530">
            <v>45757</v>
          </cell>
        </row>
        <row r="3531">
          <cell r="F3531">
            <v>576</v>
          </cell>
          <cell r="G3531">
            <v>-359829</v>
          </cell>
          <cell r="H3531">
            <v>45737</v>
          </cell>
          <cell r="K3531">
            <v>45757</v>
          </cell>
        </row>
        <row r="3532">
          <cell r="F3532">
            <v>15904</v>
          </cell>
          <cell r="G3532">
            <v>6863616</v>
          </cell>
          <cell r="H3532">
            <v>45721</v>
          </cell>
          <cell r="K3532">
            <v>45757</v>
          </cell>
        </row>
        <row r="3533">
          <cell r="F3533">
            <v>603</v>
          </cell>
          <cell r="G3533">
            <v>-162594</v>
          </cell>
          <cell r="H3533">
            <v>45747</v>
          </cell>
          <cell r="K3533">
            <v>45757</v>
          </cell>
        </row>
        <row r="3534">
          <cell r="F3534">
            <v>1755</v>
          </cell>
          <cell r="G3534">
            <v>2315628</v>
          </cell>
          <cell r="H3534">
            <v>45707</v>
          </cell>
          <cell r="K3534">
            <v>45757</v>
          </cell>
        </row>
        <row r="3535">
          <cell r="F3535">
            <v>12309</v>
          </cell>
          <cell r="G3535">
            <v>2315628</v>
          </cell>
          <cell r="H3535">
            <v>45706</v>
          </cell>
          <cell r="K3535">
            <v>45757</v>
          </cell>
        </row>
        <row r="3536">
          <cell r="F3536">
            <v>12713</v>
          </cell>
          <cell r="G3536">
            <v>1586115</v>
          </cell>
          <cell r="H3536">
            <v>45710</v>
          </cell>
          <cell r="K3536">
            <v>45757</v>
          </cell>
        </row>
        <row r="3537">
          <cell r="F3537">
            <v>14490</v>
          </cell>
          <cell r="G3537">
            <v>1199421</v>
          </cell>
          <cell r="H3537">
            <v>45719</v>
          </cell>
          <cell r="K3537">
            <v>45757</v>
          </cell>
        </row>
        <row r="3538">
          <cell r="F3538">
            <v>15907</v>
          </cell>
          <cell r="G3538">
            <v>1042038</v>
          </cell>
          <cell r="H3538">
            <v>45720</v>
          </cell>
          <cell r="K3538">
            <v>45757</v>
          </cell>
        </row>
        <row r="3539">
          <cell r="F3539">
            <v>17335</v>
          </cell>
          <cell r="G3539">
            <v>1741406</v>
          </cell>
          <cell r="H3539">
            <v>45731</v>
          </cell>
          <cell r="K3539">
            <v>45771</v>
          </cell>
        </row>
        <row r="3540">
          <cell r="F3540">
            <v>15910</v>
          </cell>
          <cell r="G3540">
            <v>2128086</v>
          </cell>
          <cell r="H3540">
            <v>45723</v>
          </cell>
          <cell r="K3540">
            <v>45771</v>
          </cell>
        </row>
        <row r="3541">
          <cell r="F3541">
            <v>20861</v>
          </cell>
          <cell r="G3541">
            <v>-11089632</v>
          </cell>
          <cell r="H3541">
            <v>45749</v>
          </cell>
          <cell r="K3541">
            <v>45771</v>
          </cell>
        </row>
        <row r="3542">
          <cell r="F3542">
            <v>20851</v>
          </cell>
          <cell r="G3542">
            <v>-5544816</v>
          </cell>
          <cell r="H3542">
            <v>45749</v>
          </cell>
          <cell r="K3542">
            <v>45771</v>
          </cell>
        </row>
        <row r="3543">
          <cell r="F3543">
            <v>20844</v>
          </cell>
          <cell r="G3543">
            <v>-9148947</v>
          </cell>
          <cell r="H3543">
            <v>45749</v>
          </cell>
          <cell r="K3543">
            <v>45771</v>
          </cell>
        </row>
        <row r="3544">
          <cell r="F3544">
            <v>20818</v>
          </cell>
          <cell r="G3544">
            <v>-1386204</v>
          </cell>
          <cell r="H3544">
            <v>45749</v>
          </cell>
          <cell r="K3544">
            <v>45771</v>
          </cell>
        </row>
        <row r="3545">
          <cell r="F3545">
            <v>20813</v>
          </cell>
          <cell r="G3545">
            <v>-2772409</v>
          </cell>
          <cell r="H3545">
            <v>45749</v>
          </cell>
          <cell r="K3545">
            <v>45771</v>
          </cell>
        </row>
        <row r="3546">
          <cell r="F3546">
            <v>20804</v>
          </cell>
          <cell r="G3546">
            <v>-693102</v>
          </cell>
          <cell r="H3546">
            <v>45749</v>
          </cell>
          <cell r="K3546">
            <v>45771</v>
          </cell>
        </row>
        <row r="3547">
          <cell r="F3547">
            <v>20801</v>
          </cell>
          <cell r="G3547">
            <v>-6237918</v>
          </cell>
          <cell r="H3547">
            <v>45749</v>
          </cell>
          <cell r="K3547">
            <v>45771</v>
          </cell>
        </row>
        <row r="3548">
          <cell r="F3548">
            <v>20774</v>
          </cell>
          <cell r="G3548">
            <v>-6376538</v>
          </cell>
          <cell r="H3548">
            <v>45749</v>
          </cell>
          <cell r="K3548">
            <v>45771</v>
          </cell>
        </row>
        <row r="3549">
          <cell r="F3549">
            <v>3794</v>
          </cell>
          <cell r="G3549">
            <v>-2600312</v>
          </cell>
          <cell r="H3549">
            <v>45765</v>
          </cell>
          <cell r="K3549">
            <v>45771</v>
          </cell>
        </row>
        <row r="3550">
          <cell r="F3550">
            <v>18849</v>
          </cell>
          <cell r="G3550">
            <v>8369865</v>
          </cell>
          <cell r="H3550">
            <v>45736</v>
          </cell>
          <cell r="K3550">
            <v>45771</v>
          </cell>
        </row>
        <row r="3551">
          <cell r="F3551">
            <v>18453</v>
          </cell>
          <cell r="G3551">
            <v>1928556</v>
          </cell>
          <cell r="H3551">
            <v>45735</v>
          </cell>
          <cell r="K3551">
            <v>45771</v>
          </cell>
        </row>
        <row r="3552">
          <cell r="F3552">
            <v>15909</v>
          </cell>
          <cell r="G3552">
            <v>2128086</v>
          </cell>
          <cell r="H3552">
            <v>45723</v>
          </cell>
          <cell r="K3552">
            <v>45771</v>
          </cell>
        </row>
        <row r="3553">
          <cell r="F3553">
            <v>17336</v>
          </cell>
          <cell r="G3553">
            <v>2128086</v>
          </cell>
          <cell r="H3553">
            <v>45730</v>
          </cell>
          <cell r="K3553">
            <v>45771</v>
          </cell>
        </row>
        <row r="3554">
          <cell r="F3554">
            <v>17337</v>
          </cell>
          <cell r="G3554">
            <v>1928556</v>
          </cell>
          <cell r="H3554">
            <v>45730</v>
          </cell>
          <cell r="K3554">
            <v>45771</v>
          </cell>
        </row>
        <row r="3555">
          <cell r="F3555">
            <v>17196</v>
          </cell>
          <cell r="G3555">
            <v>2571831</v>
          </cell>
          <cell r="H3555">
            <v>45728</v>
          </cell>
          <cell r="K3555">
            <v>45771</v>
          </cell>
        </row>
        <row r="3556">
          <cell r="F3556">
            <v>17195</v>
          </cell>
          <cell r="G3556">
            <v>1083956</v>
          </cell>
          <cell r="H3556">
            <v>45728</v>
          </cell>
          <cell r="K3556">
            <v>45771</v>
          </cell>
        </row>
        <row r="3557">
          <cell r="F3557">
            <v>19070</v>
          </cell>
          <cell r="G3557">
            <v>964278</v>
          </cell>
          <cell r="H3557">
            <v>45736</v>
          </cell>
          <cell r="K3557">
            <v>45771</v>
          </cell>
        </row>
        <row r="3558">
          <cell r="F3558">
            <v>17402</v>
          </cell>
          <cell r="G3558">
            <v>1199421</v>
          </cell>
          <cell r="H3558">
            <v>45728</v>
          </cell>
          <cell r="K3558">
            <v>45771</v>
          </cell>
        </row>
        <row r="3559">
          <cell r="F3559">
            <v>17401</v>
          </cell>
          <cell r="G3559">
            <v>2410695</v>
          </cell>
          <cell r="H3559">
            <v>45728</v>
          </cell>
          <cell r="K3559">
            <v>45771</v>
          </cell>
        </row>
        <row r="3560">
          <cell r="F3560">
            <v>19069</v>
          </cell>
          <cell r="G3560">
            <v>5997132</v>
          </cell>
          <cell r="H3560">
            <v>45733</v>
          </cell>
          <cell r="K3560">
            <v>45771</v>
          </cell>
        </row>
        <row r="3561">
          <cell r="F3561">
            <v>17400</v>
          </cell>
          <cell r="G3561">
            <v>1586115</v>
          </cell>
          <cell r="H3561">
            <v>45728</v>
          </cell>
          <cell r="K3561">
            <v>45771</v>
          </cell>
        </row>
        <row r="3562">
          <cell r="F3562">
            <v>17399</v>
          </cell>
          <cell r="G3562">
            <v>642951</v>
          </cell>
          <cell r="H3562">
            <v>45728</v>
          </cell>
          <cell r="K3562">
            <v>45771</v>
          </cell>
        </row>
        <row r="3563">
          <cell r="F3563">
            <v>17398</v>
          </cell>
          <cell r="G3563">
            <v>5997132</v>
          </cell>
          <cell r="H3563">
            <v>45729</v>
          </cell>
          <cell r="K3563">
            <v>45771</v>
          </cell>
        </row>
        <row r="3564">
          <cell r="F3564">
            <v>17397</v>
          </cell>
          <cell r="G3564">
            <v>4821390</v>
          </cell>
          <cell r="H3564">
            <v>45730</v>
          </cell>
          <cell r="K3564">
            <v>45771</v>
          </cell>
        </row>
        <row r="3565">
          <cell r="F3565">
            <v>514</v>
          </cell>
          <cell r="G3565">
            <v>-842558</v>
          </cell>
          <cell r="H3565">
            <v>45732</v>
          </cell>
          <cell r="K3565">
            <v>45771</v>
          </cell>
        </row>
        <row r="3566">
          <cell r="F3566">
            <v>675</v>
          </cell>
          <cell r="G3566">
            <v>-2108997</v>
          </cell>
          <cell r="H3566">
            <v>45753</v>
          </cell>
          <cell r="K3566">
            <v>45771</v>
          </cell>
        </row>
        <row r="3567">
          <cell r="F3567">
            <v>608</v>
          </cell>
          <cell r="G3567">
            <v>-452007</v>
          </cell>
          <cell r="H3567">
            <v>45738</v>
          </cell>
          <cell r="K3567">
            <v>45771</v>
          </cell>
        </row>
        <row r="3568">
          <cell r="F3568">
            <v>607</v>
          </cell>
          <cell r="G3568">
            <v>-1401030</v>
          </cell>
          <cell r="H3568">
            <v>45738</v>
          </cell>
          <cell r="K3568">
            <v>45771</v>
          </cell>
        </row>
        <row r="3569">
          <cell r="F3569">
            <v>16937</v>
          </cell>
          <cell r="G3569">
            <v>3857112</v>
          </cell>
          <cell r="H3569">
            <v>45730</v>
          </cell>
          <cell r="K3569">
            <v>45771</v>
          </cell>
        </row>
        <row r="3570">
          <cell r="F3570">
            <v>14744</v>
          </cell>
          <cell r="G3570">
            <v>3168005</v>
          </cell>
          <cell r="H3570">
            <v>45723</v>
          </cell>
          <cell r="K3570">
            <v>45771</v>
          </cell>
        </row>
        <row r="3571">
          <cell r="F3571">
            <v>674</v>
          </cell>
          <cell r="G3571">
            <v>-96430</v>
          </cell>
          <cell r="H3571">
            <v>45755</v>
          </cell>
          <cell r="K3571">
            <v>45771</v>
          </cell>
        </row>
        <row r="3572">
          <cell r="F3572">
            <v>16939</v>
          </cell>
          <cell r="G3572">
            <v>1446417</v>
          </cell>
          <cell r="H3572">
            <v>45728</v>
          </cell>
          <cell r="K3572">
            <v>45771</v>
          </cell>
        </row>
        <row r="3573">
          <cell r="F3573">
            <v>16938</v>
          </cell>
          <cell r="G3573">
            <v>3056522</v>
          </cell>
          <cell r="H3573">
            <v>45728</v>
          </cell>
          <cell r="K3573">
            <v>45771</v>
          </cell>
        </row>
        <row r="3574">
          <cell r="F3574">
            <v>17342</v>
          </cell>
          <cell r="G3574">
            <v>4044006</v>
          </cell>
          <cell r="H3574">
            <v>45731</v>
          </cell>
          <cell r="K3574">
            <v>45771</v>
          </cell>
        </row>
        <row r="3575">
          <cell r="F3575">
            <v>17198</v>
          </cell>
          <cell r="G3575">
            <v>541971</v>
          </cell>
          <cell r="H3575">
            <v>45728</v>
          </cell>
          <cell r="K3575">
            <v>45771</v>
          </cell>
        </row>
        <row r="3576">
          <cell r="F3576">
            <v>757</v>
          </cell>
          <cell r="G3576">
            <v>-394335</v>
          </cell>
          <cell r="H3576">
            <v>45709</v>
          </cell>
          <cell r="K3576">
            <v>45771</v>
          </cell>
        </row>
        <row r="3577">
          <cell r="F3577">
            <v>17197</v>
          </cell>
          <cell r="G3577">
            <v>482139</v>
          </cell>
          <cell r="H3577">
            <v>45729</v>
          </cell>
          <cell r="K3577">
            <v>45771</v>
          </cell>
        </row>
        <row r="3578">
          <cell r="F3578">
            <v>16394</v>
          </cell>
          <cell r="G3578">
            <v>1199421</v>
          </cell>
          <cell r="H3578">
            <v>45726</v>
          </cell>
          <cell r="K3578">
            <v>45771</v>
          </cell>
        </row>
        <row r="3579">
          <cell r="F3579">
            <v>18454</v>
          </cell>
          <cell r="G3579">
            <v>1586115</v>
          </cell>
          <cell r="H3579">
            <v>45734</v>
          </cell>
          <cell r="K3579">
            <v>45771</v>
          </cell>
        </row>
        <row r="3580">
          <cell r="F3580">
            <v>16940</v>
          </cell>
          <cell r="G3580">
            <v>482139</v>
          </cell>
          <cell r="H3580">
            <v>45727</v>
          </cell>
          <cell r="K3580">
            <v>45771</v>
          </cell>
        </row>
        <row r="3581">
          <cell r="F3581">
            <v>109</v>
          </cell>
          <cell r="G3581">
            <v>-872360</v>
          </cell>
          <cell r="H3581">
            <v>45672</v>
          </cell>
          <cell r="K3581">
            <v>45771</v>
          </cell>
        </row>
        <row r="3582">
          <cell r="F3582">
            <v>15915</v>
          </cell>
          <cell r="G3582">
            <v>3771252</v>
          </cell>
          <cell r="H3582">
            <v>45724</v>
          </cell>
          <cell r="K3582">
            <v>45771</v>
          </cell>
        </row>
        <row r="3583">
          <cell r="F3583">
            <v>16941</v>
          </cell>
          <cell r="G3583">
            <v>1586115</v>
          </cell>
          <cell r="H3583">
            <v>45728</v>
          </cell>
          <cell r="K3583">
            <v>45771</v>
          </cell>
        </row>
        <row r="3584">
          <cell r="F3584">
            <v>17338</v>
          </cell>
          <cell r="G3584">
            <v>5143649</v>
          </cell>
          <cell r="H3584">
            <v>45733</v>
          </cell>
          <cell r="K3584">
            <v>45771</v>
          </cell>
        </row>
        <row r="3585">
          <cell r="F3585">
            <v>16942</v>
          </cell>
          <cell r="G3585">
            <v>4042238</v>
          </cell>
          <cell r="H3585">
            <v>45731</v>
          </cell>
          <cell r="K3585">
            <v>45771</v>
          </cell>
        </row>
        <row r="3586">
          <cell r="F3586">
            <v>18480</v>
          </cell>
          <cell r="G3586">
            <v>2951208</v>
          </cell>
          <cell r="H3586">
            <v>45734</v>
          </cell>
          <cell r="K3586">
            <v>45771</v>
          </cell>
        </row>
        <row r="3587">
          <cell r="F3587">
            <v>17340</v>
          </cell>
          <cell r="G3587">
            <v>5143649</v>
          </cell>
          <cell r="H3587">
            <v>45730</v>
          </cell>
          <cell r="K3587">
            <v>45771</v>
          </cell>
        </row>
        <row r="3588">
          <cell r="F3588">
            <v>17339</v>
          </cell>
          <cell r="G3588">
            <v>6729764</v>
          </cell>
          <cell r="H3588">
            <v>45730</v>
          </cell>
          <cell r="K3588">
            <v>45771</v>
          </cell>
        </row>
        <row r="3589">
          <cell r="F3589">
            <v>15914</v>
          </cell>
          <cell r="G3589">
            <v>6946547</v>
          </cell>
          <cell r="H3589">
            <v>45723</v>
          </cell>
          <cell r="K3589">
            <v>45771</v>
          </cell>
        </row>
        <row r="3590">
          <cell r="F3590">
            <v>863</v>
          </cell>
          <cell r="G3590">
            <v>-287860</v>
          </cell>
          <cell r="H3590">
            <v>45764</v>
          </cell>
          <cell r="K3590">
            <v>45771</v>
          </cell>
        </row>
        <row r="3591">
          <cell r="F3591">
            <v>16944</v>
          </cell>
          <cell r="G3591">
            <v>2571831</v>
          </cell>
          <cell r="H3591">
            <v>45727</v>
          </cell>
          <cell r="K3591">
            <v>45771</v>
          </cell>
        </row>
        <row r="3592">
          <cell r="F3592">
            <v>19067</v>
          </cell>
          <cell r="G3592">
            <v>964278</v>
          </cell>
          <cell r="H3592">
            <v>45736</v>
          </cell>
          <cell r="K3592">
            <v>45771</v>
          </cell>
        </row>
        <row r="3593">
          <cell r="F3593">
            <v>15913</v>
          </cell>
          <cell r="G3593">
            <v>1586115</v>
          </cell>
          <cell r="H3593">
            <v>45724</v>
          </cell>
          <cell r="K3593">
            <v>45771</v>
          </cell>
        </row>
        <row r="3594">
          <cell r="F3594">
            <v>16946</v>
          </cell>
          <cell r="G3594">
            <v>2163699</v>
          </cell>
          <cell r="H3594">
            <v>45727</v>
          </cell>
          <cell r="K3594">
            <v>45771</v>
          </cell>
        </row>
        <row r="3595">
          <cell r="F3595">
            <v>18482</v>
          </cell>
          <cell r="G3595">
            <v>482139</v>
          </cell>
          <cell r="H3595">
            <v>45734</v>
          </cell>
          <cell r="K3595">
            <v>45771</v>
          </cell>
        </row>
        <row r="3596">
          <cell r="F3596">
            <v>606</v>
          </cell>
          <cell r="G3596">
            <v>-452007</v>
          </cell>
          <cell r="H3596">
            <v>45730</v>
          </cell>
          <cell r="K3596">
            <v>45771</v>
          </cell>
        </row>
        <row r="3597">
          <cell r="F3597">
            <v>605</v>
          </cell>
          <cell r="G3597">
            <v>-2167857</v>
          </cell>
          <cell r="H3597">
            <v>45730</v>
          </cell>
          <cell r="K3597">
            <v>45771</v>
          </cell>
        </row>
        <row r="3598">
          <cell r="F3598">
            <v>18455</v>
          </cell>
          <cell r="G3598">
            <v>793058</v>
          </cell>
          <cell r="H3598">
            <v>45733</v>
          </cell>
          <cell r="K3598">
            <v>45771</v>
          </cell>
        </row>
        <row r="3599">
          <cell r="F3599">
            <v>15911</v>
          </cell>
          <cell r="G3599">
            <v>3113802</v>
          </cell>
          <cell r="H3599">
            <v>45723</v>
          </cell>
          <cell r="K3599">
            <v>45771</v>
          </cell>
        </row>
        <row r="3600">
          <cell r="F3600">
            <v>19068</v>
          </cell>
          <cell r="G3600">
            <v>1586115</v>
          </cell>
          <cell r="H3600">
            <v>45735</v>
          </cell>
          <cell r="K3600">
            <v>45771</v>
          </cell>
        </row>
        <row r="3601">
          <cell r="F3601">
            <v>19073</v>
          </cell>
          <cell r="G3601">
            <v>6104876</v>
          </cell>
          <cell r="H3601">
            <v>45738</v>
          </cell>
          <cell r="K3601">
            <v>45789</v>
          </cell>
        </row>
        <row r="3602">
          <cell r="F3602">
            <v>22269</v>
          </cell>
          <cell r="G3602">
            <v>2878605</v>
          </cell>
          <cell r="H3602">
            <v>45752</v>
          </cell>
          <cell r="K3602">
            <v>45789</v>
          </cell>
        </row>
        <row r="3603">
          <cell r="F3603">
            <v>20071</v>
          </cell>
          <cell r="G3603">
            <v>12387087</v>
          </cell>
          <cell r="H3603">
            <v>45741</v>
          </cell>
          <cell r="K3603">
            <v>45789</v>
          </cell>
        </row>
        <row r="3604">
          <cell r="F3604">
            <v>22267</v>
          </cell>
          <cell r="G3604">
            <v>11012342</v>
          </cell>
          <cell r="H3604">
            <v>45752</v>
          </cell>
          <cell r="K3604">
            <v>45789</v>
          </cell>
        </row>
        <row r="3605">
          <cell r="F3605">
            <v>22268</v>
          </cell>
          <cell r="G3605">
            <v>4797684</v>
          </cell>
          <cell r="H3605">
            <v>45752</v>
          </cell>
          <cell r="K3605">
            <v>45789</v>
          </cell>
        </row>
        <row r="3606">
          <cell r="F3606">
            <v>20070</v>
          </cell>
          <cell r="G3606">
            <v>2048234</v>
          </cell>
          <cell r="H3606">
            <v>45742</v>
          </cell>
          <cell r="K3606">
            <v>45789</v>
          </cell>
        </row>
        <row r="3607">
          <cell r="F3607">
            <v>19072</v>
          </cell>
          <cell r="G3607">
            <v>1199421</v>
          </cell>
          <cell r="H3607">
            <v>45737</v>
          </cell>
          <cell r="K3607">
            <v>45789</v>
          </cell>
        </row>
        <row r="3608">
          <cell r="F3608">
            <v>20538</v>
          </cell>
          <cell r="G3608">
            <v>2571831</v>
          </cell>
          <cell r="H3608">
            <v>45743</v>
          </cell>
          <cell r="K3608">
            <v>45789</v>
          </cell>
        </row>
        <row r="3609">
          <cell r="F3609">
            <v>22264</v>
          </cell>
          <cell r="G3609">
            <v>959540</v>
          </cell>
          <cell r="H3609">
            <v>45752</v>
          </cell>
          <cell r="K3609">
            <v>45789</v>
          </cell>
        </row>
        <row r="3610">
          <cell r="F3610">
            <v>19071</v>
          </cell>
          <cell r="G3610">
            <v>1586115</v>
          </cell>
          <cell r="H3610">
            <v>45737</v>
          </cell>
          <cell r="K3610">
            <v>45789</v>
          </cell>
        </row>
        <row r="3611">
          <cell r="F3611">
            <v>20746</v>
          </cell>
          <cell r="G3611">
            <v>3505181</v>
          </cell>
          <cell r="H3611">
            <v>45745</v>
          </cell>
          <cell r="K3611">
            <v>45789</v>
          </cell>
        </row>
        <row r="3612">
          <cell r="F3612">
            <v>22266</v>
          </cell>
          <cell r="G3612">
            <v>7678908</v>
          </cell>
          <cell r="H3612">
            <v>45752</v>
          </cell>
          <cell r="K3612">
            <v>45789</v>
          </cell>
        </row>
        <row r="3613">
          <cell r="F3613">
            <v>22265</v>
          </cell>
          <cell r="G3613">
            <v>1083956</v>
          </cell>
          <cell r="H3613">
            <v>45752</v>
          </cell>
          <cell r="K3613">
            <v>45789</v>
          </cell>
        </row>
        <row r="3614">
          <cell r="F3614">
            <v>23043</v>
          </cell>
          <cell r="G3614">
            <v>4220262</v>
          </cell>
          <cell r="H3614">
            <v>45751</v>
          </cell>
          <cell r="K3614">
            <v>45789</v>
          </cell>
        </row>
        <row r="3615">
          <cell r="F3615">
            <v>23040</v>
          </cell>
          <cell r="G3615">
            <v>1230525</v>
          </cell>
          <cell r="H3615">
            <v>45748</v>
          </cell>
          <cell r="K3615">
            <v>45789</v>
          </cell>
        </row>
        <row r="3616">
          <cell r="F3616">
            <v>23041</v>
          </cell>
          <cell r="G3616">
            <v>1919079</v>
          </cell>
          <cell r="H3616">
            <v>45749</v>
          </cell>
          <cell r="K3616">
            <v>45789</v>
          </cell>
        </row>
        <row r="3617">
          <cell r="F3617">
            <v>23042</v>
          </cell>
          <cell r="G3617">
            <v>4797684</v>
          </cell>
          <cell r="H3617">
            <v>45750</v>
          </cell>
          <cell r="K3617">
            <v>45789</v>
          </cell>
        </row>
        <row r="3618">
          <cell r="F3618">
            <v>23039</v>
          </cell>
          <cell r="G3618">
            <v>1832544</v>
          </cell>
          <cell r="H3618">
            <v>45750</v>
          </cell>
          <cell r="K3618">
            <v>45789</v>
          </cell>
        </row>
        <row r="3619">
          <cell r="F3619">
            <v>23038</v>
          </cell>
          <cell r="G3619">
            <v>231566</v>
          </cell>
          <cell r="H3619">
            <v>45750</v>
          </cell>
          <cell r="K3619">
            <v>45789</v>
          </cell>
        </row>
        <row r="3620">
          <cell r="F3620">
            <v>20531</v>
          </cell>
          <cell r="G3620">
            <v>6393654</v>
          </cell>
          <cell r="H3620">
            <v>45738</v>
          </cell>
          <cell r="K3620">
            <v>45789</v>
          </cell>
        </row>
        <row r="3621">
          <cell r="F3621">
            <v>20532</v>
          </cell>
          <cell r="G3621">
            <v>216797</v>
          </cell>
          <cell r="H3621">
            <v>45738</v>
          </cell>
          <cell r="K3621">
            <v>45789</v>
          </cell>
        </row>
        <row r="3622">
          <cell r="F3622">
            <v>20529</v>
          </cell>
          <cell r="G3622">
            <v>14584955</v>
          </cell>
          <cell r="H3622">
            <v>45744</v>
          </cell>
          <cell r="K3622">
            <v>45789</v>
          </cell>
        </row>
        <row r="3623">
          <cell r="F3623">
            <v>22032</v>
          </cell>
          <cell r="G3623">
            <v>959540</v>
          </cell>
          <cell r="H3623">
            <v>45751</v>
          </cell>
          <cell r="K3623">
            <v>45789</v>
          </cell>
        </row>
        <row r="3624">
          <cell r="F3624">
            <v>22033</v>
          </cell>
          <cell r="G3624">
            <v>602667</v>
          </cell>
          <cell r="H3624">
            <v>45751</v>
          </cell>
          <cell r="K3624">
            <v>45789</v>
          </cell>
        </row>
        <row r="3625">
          <cell r="F3625">
            <v>18843</v>
          </cell>
          <cell r="G3625">
            <v>8697105</v>
          </cell>
          <cell r="H3625">
            <v>45737</v>
          </cell>
          <cell r="K3625">
            <v>45789</v>
          </cell>
        </row>
        <row r="3626">
          <cell r="F3626">
            <v>20750</v>
          </cell>
          <cell r="G3626">
            <v>1919079</v>
          </cell>
          <cell r="H3626">
            <v>45751</v>
          </cell>
          <cell r="K3626">
            <v>45789</v>
          </cell>
        </row>
        <row r="3627">
          <cell r="F3627">
            <v>868</v>
          </cell>
          <cell r="G3627">
            <v>-95958</v>
          </cell>
          <cell r="H3627">
            <v>45768</v>
          </cell>
          <cell r="K3627">
            <v>45789</v>
          </cell>
        </row>
        <row r="3628">
          <cell r="F3628">
            <v>910</v>
          </cell>
          <cell r="G3628">
            <v>-1639278</v>
          </cell>
          <cell r="H3628">
            <v>45779</v>
          </cell>
          <cell r="K3628">
            <v>45789</v>
          </cell>
        </row>
        <row r="3629">
          <cell r="F3629">
            <v>18844</v>
          </cell>
          <cell r="G3629">
            <v>1586115</v>
          </cell>
          <cell r="H3629">
            <v>45740</v>
          </cell>
          <cell r="K3629">
            <v>45789</v>
          </cell>
        </row>
        <row r="3630">
          <cell r="F3630">
            <v>19106</v>
          </cell>
          <cell r="G3630">
            <v>1586115</v>
          </cell>
          <cell r="H3630">
            <v>45744</v>
          </cell>
          <cell r="K3630">
            <v>45789</v>
          </cell>
        </row>
        <row r="3631">
          <cell r="F3631">
            <v>22029</v>
          </cell>
          <cell r="G3631">
            <v>959540</v>
          </cell>
          <cell r="H3631">
            <v>45752</v>
          </cell>
          <cell r="K3631">
            <v>45789</v>
          </cell>
        </row>
        <row r="3632">
          <cell r="F3632">
            <v>20749</v>
          </cell>
          <cell r="G3632">
            <v>1230525</v>
          </cell>
          <cell r="H3632">
            <v>45749</v>
          </cell>
          <cell r="K3632">
            <v>45789</v>
          </cell>
        </row>
        <row r="3633">
          <cell r="F3633">
            <v>18845</v>
          </cell>
          <cell r="G3633">
            <v>3771252</v>
          </cell>
          <cell r="H3633">
            <v>45738</v>
          </cell>
          <cell r="K3633">
            <v>45789</v>
          </cell>
        </row>
        <row r="3634">
          <cell r="F3634">
            <v>19105</v>
          </cell>
          <cell r="G3634">
            <v>5143649</v>
          </cell>
          <cell r="H3634">
            <v>45742</v>
          </cell>
          <cell r="K3634">
            <v>45789</v>
          </cell>
        </row>
        <row r="3635">
          <cell r="F3635">
            <v>19107</v>
          </cell>
          <cell r="G3635">
            <v>1857101</v>
          </cell>
          <cell r="H3635">
            <v>45742</v>
          </cell>
          <cell r="K3635">
            <v>45789</v>
          </cell>
        </row>
        <row r="3636">
          <cell r="F3636">
            <v>20073</v>
          </cell>
          <cell r="G3636">
            <v>1741406</v>
          </cell>
          <cell r="H3636">
            <v>45741</v>
          </cell>
          <cell r="K3636">
            <v>45789</v>
          </cell>
        </row>
        <row r="3637">
          <cell r="F3637">
            <v>20072</v>
          </cell>
          <cell r="G3637">
            <v>482139</v>
          </cell>
          <cell r="H3637">
            <v>45741</v>
          </cell>
          <cell r="K3637">
            <v>45789</v>
          </cell>
        </row>
        <row r="3638">
          <cell r="F3638">
            <v>22271</v>
          </cell>
          <cell r="G3638">
            <v>2670057</v>
          </cell>
          <cell r="H3638">
            <v>45752</v>
          </cell>
          <cell r="K3638">
            <v>45789</v>
          </cell>
        </row>
        <row r="3639">
          <cell r="F3639">
            <v>912</v>
          </cell>
          <cell r="G3639">
            <v>-95958</v>
          </cell>
          <cell r="H3639">
            <v>45780</v>
          </cell>
          <cell r="K3639">
            <v>45789</v>
          </cell>
        </row>
        <row r="3640">
          <cell r="F3640">
            <v>913</v>
          </cell>
          <cell r="G3640">
            <v>-241069</v>
          </cell>
          <cell r="H3640">
            <v>45780</v>
          </cell>
          <cell r="K3640">
            <v>45789</v>
          </cell>
        </row>
        <row r="3641">
          <cell r="F3641">
            <v>20074</v>
          </cell>
          <cell r="G3641">
            <v>2571831</v>
          </cell>
          <cell r="H3641">
            <v>45741</v>
          </cell>
          <cell r="K3641">
            <v>45789</v>
          </cell>
        </row>
        <row r="3642">
          <cell r="F3642">
            <v>911</v>
          </cell>
          <cell r="G3642">
            <v>-241893</v>
          </cell>
          <cell r="H3642">
            <v>45780</v>
          </cell>
          <cell r="K3642">
            <v>45789</v>
          </cell>
        </row>
        <row r="3643">
          <cell r="F3643">
            <v>20075</v>
          </cell>
          <cell r="G3643">
            <v>541971</v>
          </cell>
          <cell r="H3643">
            <v>45741</v>
          </cell>
          <cell r="K3643">
            <v>45789</v>
          </cell>
        </row>
        <row r="3644">
          <cell r="F3644">
            <v>19075</v>
          </cell>
          <cell r="G3644">
            <v>2571831</v>
          </cell>
          <cell r="H3644">
            <v>45741</v>
          </cell>
          <cell r="K3644">
            <v>45789</v>
          </cell>
        </row>
        <row r="3645">
          <cell r="F3645">
            <v>20541</v>
          </cell>
          <cell r="G3645">
            <v>1586115</v>
          </cell>
          <cell r="H3645">
            <v>45745</v>
          </cell>
          <cell r="K3645">
            <v>45789</v>
          </cell>
        </row>
        <row r="3646">
          <cell r="F3646">
            <v>873</v>
          </cell>
          <cell r="G3646">
            <v>-1852497</v>
          </cell>
          <cell r="H3646">
            <v>45769</v>
          </cell>
          <cell r="K3646">
            <v>45789</v>
          </cell>
        </row>
        <row r="3647">
          <cell r="F3647">
            <v>20540</v>
          </cell>
          <cell r="G3647">
            <v>1586115</v>
          </cell>
          <cell r="H3647">
            <v>45745</v>
          </cell>
          <cell r="K3647">
            <v>45789</v>
          </cell>
        </row>
        <row r="3648">
          <cell r="F3648">
            <v>18846</v>
          </cell>
          <cell r="G3648">
            <v>2571831</v>
          </cell>
          <cell r="H3648">
            <v>45738</v>
          </cell>
          <cell r="K3648">
            <v>45789</v>
          </cell>
        </row>
        <row r="3649">
          <cell r="F3649">
            <v>22028</v>
          </cell>
          <cell r="G3649">
            <v>959540</v>
          </cell>
          <cell r="H3649">
            <v>45752</v>
          </cell>
          <cell r="K3649">
            <v>45789</v>
          </cell>
        </row>
        <row r="3650">
          <cell r="F3650">
            <v>22027</v>
          </cell>
          <cell r="G3650">
            <v>4428918</v>
          </cell>
          <cell r="H3650">
            <v>45752</v>
          </cell>
          <cell r="K3650">
            <v>45789</v>
          </cell>
        </row>
        <row r="3651">
          <cell r="F3651">
            <v>20539</v>
          </cell>
          <cell r="G3651">
            <v>1586115</v>
          </cell>
          <cell r="H3651">
            <v>45748</v>
          </cell>
          <cell r="K3651">
            <v>45789</v>
          </cell>
        </row>
        <row r="3652">
          <cell r="F3652">
            <v>20748</v>
          </cell>
          <cell r="G3652">
            <v>959540</v>
          </cell>
          <cell r="H3652">
            <v>45751</v>
          </cell>
          <cell r="K3652">
            <v>45789</v>
          </cell>
        </row>
        <row r="3653">
          <cell r="F3653">
            <v>18847</v>
          </cell>
          <cell r="G3653">
            <v>753125</v>
          </cell>
          <cell r="H3653">
            <v>45741</v>
          </cell>
          <cell r="K3653">
            <v>45789</v>
          </cell>
        </row>
        <row r="3654">
          <cell r="F3654">
            <v>20747</v>
          </cell>
          <cell r="G3654">
            <v>602667</v>
          </cell>
          <cell r="H3654">
            <v>45750</v>
          </cell>
          <cell r="K3654">
            <v>45789</v>
          </cell>
        </row>
        <row r="3655">
          <cell r="F3655">
            <v>20542</v>
          </cell>
          <cell r="G3655">
            <v>2068254</v>
          </cell>
          <cell r="H3655">
            <v>45744</v>
          </cell>
          <cell r="K3655">
            <v>45789</v>
          </cell>
        </row>
        <row r="3656">
          <cell r="F3656">
            <v>18848</v>
          </cell>
          <cell r="G3656">
            <v>1362015</v>
          </cell>
          <cell r="H3656">
            <v>45737</v>
          </cell>
          <cell r="K3656">
            <v>45789</v>
          </cell>
        </row>
        <row r="3657">
          <cell r="F3657">
            <v>20530</v>
          </cell>
          <cell r="G3657">
            <v>4735530</v>
          </cell>
          <cell r="H3657">
            <v>45742</v>
          </cell>
          <cell r="K3657">
            <v>45789</v>
          </cell>
        </row>
        <row r="3658">
          <cell r="F3658">
            <v>22026</v>
          </cell>
          <cell r="G3658">
            <v>1586115</v>
          </cell>
          <cell r="H3658">
            <v>45752</v>
          </cell>
          <cell r="K3658">
            <v>45789</v>
          </cell>
        </row>
        <row r="3659">
          <cell r="F3659">
            <v>875</v>
          </cell>
          <cell r="G3659">
            <v>-1505155</v>
          </cell>
          <cell r="H3659">
            <v>45769</v>
          </cell>
          <cell r="K3659">
            <v>45789</v>
          </cell>
        </row>
        <row r="3660">
          <cell r="F3660">
            <v>874</v>
          </cell>
          <cell r="G3660">
            <v>-95958</v>
          </cell>
          <cell r="H3660">
            <v>45769</v>
          </cell>
          <cell r="K3660">
            <v>45789</v>
          </cell>
        </row>
        <row r="3661">
          <cell r="F3661">
            <v>19074</v>
          </cell>
          <cell r="G3661">
            <v>2842817</v>
          </cell>
          <cell r="H3661">
            <v>45742</v>
          </cell>
          <cell r="K3661">
            <v>45789</v>
          </cell>
        </row>
        <row r="3662">
          <cell r="F3662">
            <v>909</v>
          </cell>
          <cell r="G3662">
            <v>-517333</v>
          </cell>
          <cell r="H3662">
            <v>45778</v>
          </cell>
          <cell r="K3662">
            <v>45789</v>
          </cell>
        </row>
        <row r="3663">
          <cell r="F3663">
            <v>908</v>
          </cell>
          <cell r="G3663">
            <v>-119947</v>
          </cell>
          <cell r="H3663">
            <v>45778</v>
          </cell>
          <cell r="K3663">
            <v>45789</v>
          </cell>
        </row>
        <row r="3664">
          <cell r="F3664">
            <v>23037</v>
          </cell>
          <cell r="G3664">
            <v>1199421</v>
          </cell>
          <cell r="H3664">
            <v>45749</v>
          </cell>
          <cell r="K3664">
            <v>45789</v>
          </cell>
        </row>
        <row r="3665">
          <cell r="F3665">
            <v>27678</v>
          </cell>
          <cell r="G3665">
            <v>-3545149</v>
          </cell>
          <cell r="H3665">
            <v>45782</v>
          </cell>
          <cell r="K3665">
            <v>45803</v>
          </cell>
        </row>
        <row r="3666">
          <cell r="F3666">
            <v>26311</v>
          </cell>
          <cell r="G3666">
            <v>2108889</v>
          </cell>
          <cell r="H3666">
            <v>45766</v>
          </cell>
          <cell r="K3666">
            <v>45803</v>
          </cell>
        </row>
        <row r="3667">
          <cell r="F3667">
            <v>26310</v>
          </cell>
          <cell r="G3667">
            <v>3901743</v>
          </cell>
          <cell r="H3667">
            <v>45766</v>
          </cell>
          <cell r="K3667">
            <v>45803</v>
          </cell>
        </row>
        <row r="3668">
          <cell r="F3668">
            <v>23804</v>
          </cell>
          <cell r="G3668">
            <v>23974664</v>
          </cell>
          <cell r="H3668">
            <v>45759</v>
          </cell>
          <cell r="K3668">
            <v>45803</v>
          </cell>
        </row>
        <row r="3669">
          <cell r="F3669">
            <v>23803</v>
          </cell>
          <cell r="G3669">
            <v>15489576</v>
          </cell>
          <cell r="H3669">
            <v>45759</v>
          </cell>
          <cell r="K3669">
            <v>45803</v>
          </cell>
        </row>
        <row r="3670">
          <cell r="F3670">
            <v>294</v>
          </cell>
          <cell r="G3670">
            <v>-3494358</v>
          </cell>
          <cell r="H3670">
            <v>45797</v>
          </cell>
          <cell r="K3670">
            <v>45803</v>
          </cell>
        </row>
        <row r="3671">
          <cell r="F3671">
            <v>27679</v>
          </cell>
          <cell r="G3671">
            <v>-1772574</v>
          </cell>
          <cell r="H3671">
            <v>45782</v>
          </cell>
          <cell r="K3671">
            <v>45803</v>
          </cell>
        </row>
        <row r="3672">
          <cell r="F3672">
            <v>28042</v>
          </cell>
          <cell r="G3672">
            <v>-8153841</v>
          </cell>
          <cell r="H3672">
            <v>45782</v>
          </cell>
          <cell r="K3672">
            <v>45803</v>
          </cell>
        </row>
        <row r="3673">
          <cell r="F3673">
            <v>27972</v>
          </cell>
          <cell r="G3673">
            <v>-886287</v>
          </cell>
          <cell r="H3673">
            <v>45782</v>
          </cell>
          <cell r="K3673">
            <v>45803</v>
          </cell>
        </row>
        <row r="3674">
          <cell r="F3674">
            <v>27969</v>
          </cell>
          <cell r="G3674">
            <v>-7976583</v>
          </cell>
          <cell r="H3674">
            <v>45782</v>
          </cell>
          <cell r="K3674">
            <v>45803</v>
          </cell>
        </row>
        <row r="3675">
          <cell r="F3675">
            <v>27853</v>
          </cell>
          <cell r="G3675">
            <v>-14180592</v>
          </cell>
          <cell r="H3675">
            <v>45782</v>
          </cell>
          <cell r="K3675">
            <v>45803</v>
          </cell>
        </row>
        <row r="3676">
          <cell r="F3676">
            <v>27831</v>
          </cell>
          <cell r="G3676">
            <v>-7090296</v>
          </cell>
          <cell r="H3676">
            <v>45782</v>
          </cell>
          <cell r="K3676">
            <v>45803</v>
          </cell>
        </row>
        <row r="3677">
          <cell r="F3677">
            <v>27828</v>
          </cell>
          <cell r="G3677">
            <v>-11698989</v>
          </cell>
          <cell r="H3677">
            <v>45782</v>
          </cell>
          <cell r="K3677">
            <v>45803</v>
          </cell>
        </row>
        <row r="3678">
          <cell r="F3678">
            <v>29635</v>
          </cell>
          <cell r="G3678">
            <v>-43200000</v>
          </cell>
          <cell r="H3678">
            <v>45786</v>
          </cell>
          <cell r="K3678">
            <v>45803</v>
          </cell>
        </row>
        <row r="3679">
          <cell r="F3679">
            <v>25273</v>
          </cell>
          <cell r="G3679">
            <v>1083956</v>
          </cell>
          <cell r="H3679">
            <v>45764</v>
          </cell>
          <cell r="K3679">
            <v>45803</v>
          </cell>
        </row>
        <row r="3680">
          <cell r="F3680">
            <v>23556</v>
          </cell>
          <cell r="G3680">
            <v>4157933</v>
          </cell>
          <cell r="H3680">
            <v>45756</v>
          </cell>
          <cell r="K3680">
            <v>45803</v>
          </cell>
        </row>
        <row r="3681">
          <cell r="F3681">
            <v>23424</v>
          </cell>
          <cell r="G3681">
            <v>1919079</v>
          </cell>
          <cell r="H3681">
            <v>45756</v>
          </cell>
          <cell r="K3681">
            <v>45803</v>
          </cell>
        </row>
        <row r="3682">
          <cell r="F3682">
            <v>25271</v>
          </cell>
          <cell r="G3682">
            <v>5757224</v>
          </cell>
          <cell r="H3682">
            <v>45764</v>
          </cell>
          <cell r="K3682">
            <v>45803</v>
          </cell>
        </row>
        <row r="3683">
          <cell r="F3683">
            <v>23425</v>
          </cell>
          <cell r="G3683">
            <v>1083956</v>
          </cell>
          <cell r="H3683">
            <v>45756</v>
          </cell>
          <cell r="K3683">
            <v>45803</v>
          </cell>
        </row>
        <row r="3684">
          <cell r="F3684">
            <v>26312</v>
          </cell>
          <cell r="G3684">
            <v>4217792</v>
          </cell>
          <cell r="H3684">
            <v>45766</v>
          </cell>
          <cell r="K3684">
            <v>45803</v>
          </cell>
        </row>
        <row r="3685">
          <cell r="F3685">
            <v>23800</v>
          </cell>
          <cell r="G3685">
            <v>541971</v>
          </cell>
          <cell r="H3685">
            <v>45756</v>
          </cell>
          <cell r="K3685">
            <v>45803</v>
          </cell>
        </row>
        <row r="3686">
          <cell r="F3686">
            <v>25281</v>
          </cell>
          <cell r="G3686">
            <v>2108889</v>
          </cell>
          <cell r="H3686">
            <v>45759</v>
          </cell>
          <cell r="K3686">
            <v>45803</v>
          </cell>
        </row>
        <row r="3687">
          <cell r="F3687">
            <v>25282</v>
          </cell>
          <cell r="G3687">
            <v>4797684</v>
          </cell>
          <cell r="H3687">
            <v>45761</v>
          </cell>
          <cell r="K3687">
            <v>45803</v>
          </cell>
        </row>
        <row r="3688">
          <cell r="F3688">
            <v>23801</v>
          </cell>
          <cell r="G3688">
            <v>9595368</v>
          </cell>
          <cell r="H3688">
            <v>45757</v>
          </cell>
          <cell r="K3688">
            <v>45803</v>
          </cell>
        </row>
        <row r="3689">
          <cell r="F3689">
            <v>25285</v>
          </cell>
          <cell r="G3689">
            <v>5757224</v>
          </cell>
          <cell r="H3689">
            <v>45765</v>
          </cell>
          <cell r="K3689">
            <v>45803</v>
          </cell>
        </row>
        <row r="3690">
          <cell r="F3690">
            <v>26797</v>
          </cell>
          <cell r="G3690">
            <v>2791449</v>
          </cell>
          <cell r="H3690">
            <v>45766</v>
          </cell>
          <cell r="K3690">
            <v>45803</v>
          </cell>
        </row>
        <row r="3691">
          <cell r="F3691">
            <v>25283</v>
          </cell>
          <cell r="G3691">
            <v>2108889</v>
          </cell>
          <cell r="H3691">
            <v>45761</v>
          </cell>
          <cell r="K3691">
            <v>45803</v>
          </cell>
        </row>
        <row r="3692">
          <cell r="F3692">
            <v>25275</v>
          </cell>
          <cell r="G3692">
            <v>1586115</v>
          </cell>
          <cell r="H3692">
            <v>45765</v>
          </cell>
          <cell r="K3692">
            <v>45803</v>
          </cell>
        </row>
        <row r="3693">
          <cell r="F3693">
            <v>969</v>
          </cell>
          <cell r="G3693">
            <v>-479763</v>
          </cell>
          <cell r="H3693">
            <v>45785</v>
          </cell>
          <cell r="K3693">
            <v>45803</v>
          </cell>
        </row>
        <row r="3694">
          <cell r="F3694">
            <v>24923</v>
          </cell>
          <cell r="G3694">
            <v>4217792</v>
          </cell>
          <cell r="H3694">
            <v>45762</v>
          </cell>
          <cell r="K3694">
            <v>45803</v>
          </cell>
        </row>
        <row r="3695">
          <cell r="F3695">
            <v>916</v>
          </cell>
          <cell r="G3695">
            <v>-105448</v>
          </cell>
          <cell r="H3695">
            <v>45782</v>
          </cell>
          <cell r="K3695">
            <v>45803</v>
          </cell>
        </row>
        <row r="3696">
          <cell r="F3696">
            <v>22274</v>
          </cell>
          <cell r="G3696">
            <v>1857101</v>
          </cell>
          <cell r="H3696">
            <v>45758</v>
          </cell>
          <cell r="K3696">
            <v>45803</v>
          </cell>
        </row>
        <row r="3697">
          <cell r="F3697">
            <v>22031</v>
          </cell>
          <cell r="G3697">
            <v>1919079</v>
          </cell>
          <cell r="H3697">
            <v>45755</v>
          </cell>
          <cell r="K3697">
            <v>45803</v>
          </cell>
        </row>
        <row r="3698">
          <cell r="F3698">
            <v>918</v>
          </cell>
          <cell r="G3698">
            <v>-289278</v>
          </cell>
          <cell r="H3698">
            <v>45782</v>
          </cell>
          <cell r="K3698">
            <v>45803</v>
          </cell>
        </row>
        <row r="3699">
          <cell r="F3699">
            <v>917</v>
          </cell>
          <cell r="G3699">
            <v>-347341</v>
          </cell>
          <cell r="H3699">
            <v>45782</v>
          </cell>
          <cell r="K3699">
            <v>45803</v>
          </cell>
        </row>
        <row r="3700">
          <cell r="F3700">
            <v>22030</v>
          </cell>
          <cell r="G3700">
            <v>3113802</v>
          </cell>
          <cell r="H3700">
            <v>45755</v>
          </cell>
          <cell r="K3700">
            <v>45803</v>
          </cell>
        </row>
        <row r="3701">
          <cell r="F3701">
            <v>23557</v>
          </cell>
          <cell r="G3701">
            <v>3695004</v>
          </cell>
          <cell r="H3701">
            <v>45761</v>
          </cell>
          <cell r="K3701">
            <v>45803</v>
          </cell>
        </row>
        <row r="3702">
          <cell r="F3702">
            <v>24932</v>
          </cell>
          <cell r="G3702">
            <v>3695004</v>
          </cell>
          <cell r="H3702">
            <v>45763</v>
          </cell>
          <cell r="K3702">
            <v>45803</v>
          </cell>
        </row>
        <row r="3703">
          <cell r="F3703">
            <v>24931</v>
          </cell>
          <cell r="G3703">
            <v>4217792</v>
          </cell>
          <cell r="H3703">
            <v>45763</v>
          </cell>
          <cell r="K3703">
            <v>45803</v>
          </cell>
        </row>
        <row r="3704">
          <cell r="F3704">
            <v>25287</v>
          </cell>
          <cell r="G3704">
            <v>7676289</v>
          </cell>
          <cell r="H3704">
            <v>45766</v>
          </cell>
          <cell r="K3704">
            <v>45803</v>
          </cell>
        </row>
        <row r="3705">
          <cell r="F3705">
            <v>23554</v>
          </cell>
          <cell r="G3705">
            <v>959540</v>
          </cell>
          <cell r="H3705">
            <v>45759</v>
          </cell>
          <cell r="K3705">
            <v>45803</v>
          </cell>
        </row>
        <row r="3706">
          <cell r="F3706">
            <v>25288</v>
          </cell>
          <cell r="G3706">
            <v>2435873</v>
          </cell>
          <cell r="H3706">
            <v>45766</v>
          </cell>
          <cell r="K3706">
            <v>45803</v>
          </cell>
        </row>
        <row r="3707">
          <cell r="F3707">
            <v>23555</v>
          </cell>
          <cell r="G3707">
            <v>3189294</v>
          </cell>
          <cell r="H3707">
            <v>45759</v>
          </cell>
          <cell r="K3707">
            <v>45803</v>
          </cell>
        </row>
        <row r="3708">
          <cell r="F3708">
            <v>950</v>
          </cell>
          <cell r="G3708">
            <v>-120528</v>
          </cell>
          <cell r="H3708">
            <v>45783</v>
          </cell>
          <cell r="K3708">
            <v>45803</v>
          </cell>
        </row>
        <row r="3709">
          <cell r="F3709">
            <v>949</v>
          </cell>
          <cell r="G3709">
            <v>-414031</v>
          </cell>
          <cell r="H3709">
            <v>45783</v>
          </cell>
          <cell r="K3709">
            <v>45803</v>
          </cell>
        </row>
        <row r="3710">
          <cell r="F3710">
            <v>25272</v>
          </cell>
          <cell r="G3710">
            <v>2108889</v>
          </cell>
          <cell r="H3710">
            <v>45765</v>
          </cell>
          <cell r="K3710">
            <v>45803</v>
          </cell>
        </row>
        <row r="3711">
          <cell r="F3711">
            <v>22270</v>
          </cell>
          <cell r="G3711">
            <v>1586115</v>
          </cell>
          <cell r="H3711">
            <v>45755</v>
          </cell>
          <cell r="K3711">
            <v>45803</v>
          </cell>
        </row>
        <row r="3712">
          <cell r="F3712">
            <v>23805</v>
          </cell>
          <cell r="G3712">
            <v>4217792</v>
          </cell>
          <cell r="H3712">
            <v>45759</v>
          </cell>
          <cell r="K3712">
            <v>45803</v>
          </cell>
        </row>
        <row r="3713">
          <cell r="F3713">
            <v>1024</v>
          </cell>
          <cell r="G3713">
            <v>-482139</v>
          </cell>
          <cell r="H3713">
            <v>45796</v>
          </cell>
          <cell r="K3713">
            <v>45803</v>
          </cell>
        </row>
        <row r="3714">
          <cell r="F3714">
            <v>24925</v>
          </cell>
          <cell r="G3714">
            <v>3243483</v>
          </cell>
          <cell r="H3714">
            <v>45762</v>
          </cell>
          <cell r="K3714">
            <v>45803</v>
          </cell>
        </row>
        <row r="3715">
          <cell r="F3715">
            <v>24924</v>
          </cell>
          <cell r="G3715">
            <v>3068429</v>
          </cell>
          <cell r="H3715">
            <v>45762</v>
          </cell>
          <cell r="K3715">
            <v>45803</v>
          </cell>
        </row>
        <row r="3716">
          <cell r="F3716">
            <v>25278</v>
          </cell>
          <cell r="G3716">
            <v>1586115</v>
          </cell>
          <cell r="H3716">
            <v>45766</v>
          </cell>
          <cell r="K3716">
            <v>45803</v>
          </cell>
        </row>
        <row r="3717">
          <cell r="F3717">
            <v>22273</v>
          </cell>
          <cell r="G3717">
            <v>602667</v>
          </cell>
          <cell r="H3717">
            <v>45755</v>
          </cell>
          <cell r="K3717">
            <v>45803</v>
          </cell>
        </row>
        <row r="3718">
          <cell r="F3718">
            <v>24926</v>
          </cell>
          <cell r="G3718">
            <v>4217792</v>
          </cell>
          <cell r="H3718">
            <v>45764</v>
          </cell>
          <cell r="K3718">
            <v>45803</v>
          </cell>
        </row>
        <row r="3719">
          <cell r="F3719">
            <v>970</v>
          </cell>
          <cell r="G3719">
            <v>-482139</v>
          </cell>
          <cell r="H3719">
            <v>45786</v>
          </cell>
          <cell r="K3719">
            <v>45803</v>
          </cell>
        </row>
        <row r="3720">
          <cell r="F3720">
            <v>23553</v>
          </cell>
          <cell r="G3720">
            <v>959540</v>
          </cell>
          <cell r="H3720">
            <v>45758</v>
          </cell>
          <cell r="K3720">
            <v>45803</v>
          </cell>
        </row>
        <row r="3721">
          <cell r="F3721">
            <v>24927</v>
          </cell>
          <cell r="G3721">
            <v>8435583</v>
          </cell>
          <cell r="H3721">
            <v>45763</v>
          </cell>
          <cell r="K3721">
            <v>45803</v>
          </cell>
        </row>
        <row r="3722">
          <cell r="F3722">
            <v>24930</v>
          </cell>
          <cell r="G3722">
            <v>1586115</v>
          </cell>
          <cell r="H3722">
            <v>45763</v>
          </cell>
          <cell r="K3722">
            <v>45803</v>
          </cell>
        </row>
        <row r="3723">
          <cell r="F3723">
            <v>25279</v>
          </cell>
          <cell r="G3723">
            <v>2108889</v>
          </cell>
          <cell r="H3723">
            <v>45765</v>
          </cell>
          <cell r="K3723">
            <v>45803</v>
          </cell>
        </row>
        <row r="3724">
          <cell r="F3724">
            <v>25286</v>
          </cell>
          <cell r="G3724">
            <v>1120878</v>
          </cell>
          <cell r="H3724">
            <v>45762</v>
          </cell>
          <cell r="K3724">
            <v>45803</v>
          </cell>
        </row>
        <row r="3725">
          <cell r="F3725">
            <v>1026</v>
          </cell>
          <cell r="G3725">
            <v>-216796</v>
          </cell>
          <cell r="H3725">
            <v>45796</v>
          </cell>
          <cell r="K3725">
            <v>45803</v>
          </cell>
        </row>
        <row r="3726">
          <cell r="F3726">
            <v>24928</v>
          </cell>
          <cell r="G3726">
            <v>959540</v>
          </cell>
          <cell r="H3726">
            <v>45763</v>
          </cell>
          <cell r="K3726">
            <v>45803</v>
          </cell>
        </row>
        <row r="3727">
          <cell r="F3727">
            <v>22272</v>
          </cell>
          <cell r="G3727">
            <v>2571831</v>
          </cell>
          <cell r="H3727">
            <v>45755</v>
          </cell>
          <cell r="K3727">
            <v>45803</v>
          </cell>
        </row>
        <row r="3728">
          <cell r="F3728">
            <v>951</v>
          </cell>
          <cell r="G3728">
            <v>-463131</v>
          </cell>
          <cell r="H3728">
            <v>45784</v>
          </cell>
          <cell r="K3728">
            <v>45803</v>
          </cell>
        </row>
        <row r="3729">
          <cell r="F3729">
            <v>1025</v>
          </cell>
          <cell r="G3729">
            <v>-479763</v>
          </cell>
          <cell r="H3729">
            <v>45796</v>
          </cell>
          <cell r="K3729">
            <v>45803</v>
          </cell>
        </row>
        <row r="3730">
          <cell r="F3730">
            <v>1027</v>
          </cell>
          <cell r="G3730">
            <v>-477373</v>
          </cell>
          <cell r="H3730">
            <v>45796</v>
          </cell>
          <cell r="K3730">
            <v>45803</v>
          </cell>
        </row>
        <row r="3731">
          <cell r="F3731">
            <v>22025</v>
          </cell>
          <cell r="G3731">
            <v>959540</v>
          </cell>
          <cell r="H3731">
            <v>45753</v>
          </cell>
          <cell r="K3731">
            <v>45803</v>
          </cell>
        </row>
        <row r="3732">
          <cell r="F3732">
            <v>24929</v>
          </cell>
          <cell r="G3732">
            <v>1586115</v>
          </cell>
          <cell r="H3732">
            <v>45763</v>
          </cell>
          <cell r="K3732">
            <v>45803</v>
          </cell>
        </row>
        <row r="3733">
          <cell r="F3733">
            <v>25280</v>
          </cell>
          <cell r="G3733">
            <v>2108889</v>
          </cell>
          <cell r="H3733">
            <v>45766</v>
          </cell>
          <cell r="K3733">
            <v>45803</v>
          </cell>
        </row>
        <row r="3734">
          <cell r="F3734">
            <v>25274</v>
          </cell>
          <cell r="G3734">
            <v>793058</v>
          </cell>
          <cell r="H3734">
            <v>45765</v>
          </cell>
          <cell r="K3734">
            <v>45803</v>
          </cell>
        </row>
        <row r="3735">
          <cell r="F3735">
            <v>25284</v>
          </cell>
          <cell r="G3735">
            <v>2108889</v>
          </cell>
          <cell r="H3735">
            <v>45762</v>
          </cell>
          <cell r="K3735">
            <v>45803</v>
          </cell>
        </row>
        <row r="3736">
          <cell r="F3736">
            <v>27121</v>
          </cell>
          <cell r="G3736">
            <v>14257229</v>
          </cell>
          <cell r="H3736">
            <v>45776</v>
          </cell>
          <cell r="K3736">
            <v>45818</v>
          </cell>
        </row>
        <row r="3737">
          <cell r="F3737">
            <v>26846</v>
          </cell>
          <cell r="G3737">
            <v>4217792</v>
          </cell>
          <cell r="H3737">
            <v>45773</v>
          </cell>
          <cell r="K3737">
            <v>45818</v>
          </cell>
        </row>
        <row r="3738">
          <cell r="F3738">
            <v>28207</v>
          </cell>
          <cell r="G3738">
            <v>6340410</v>
          </cell>
          <cell r="H3738">
            <v>45779</v>
          </cell>
          <cell r="K3738">
            <v>45818</v>
          </cell>
        </row>
        <row r="3739">
          <cell r="F3739">
            <v>26845</v>
          </cell>
          <cell r="G3739">
            <v>9931559</v>
          </cell>
          <cell r="H3739">
            <v>45773</v>
          </cell>
          <cell r="K3739">
            <v>45818</v>
          </cell>
        </row>
        <row r="3740">
          <cell r="F3740">
            <v>26313</v>
          </cell>
          <cell r="G3740">
            <v>13211397</v>
          </cell>
          <cell r="H3740">
            <v>45768</v>
          </cell>
          <cell r="K3740">
            <v>45818</v>
          </cell>
        </row>
        <row r="3741">
          <cell r="F3741">
            <v>27148</v>
          </cell>
          <cell r="G3741">
            <v>7429833</v>
          </cell>
          <cell r="H3741">
            <v>45776</v>
          </cell>
          <cell r="K3741">
            <v>45818</v>
          </cell>
        </row>
        <row r="3742">
          <cell r="F3742">
            <v>26621</v>
          </cell>
          <cell r="G3742">
            <v>4217792</v>
          </cell>
          <cell r="H3742">
            <v>45769</v>
          </cell>
          <cell r="K3742">
            <v>45818</v>
          </cell>
        </row>
        <row r="3743">
          <cell r="F3743">
            <v>26314</v>
          </cell>
          <cell r="G3743">
            <v>13780179</v>
          </cell>
          <cell r="H3743">
            <v>45769</v>
          </cell>
          <cell r="K3743">
            <v>45818</v>
          </cell>
        </row>
        <row r="3744">
          <cell r="F3744">
            <v>26798</v>
          </cell>
          <cell r="G3744">
            <v>959540</v>
          </cell>
          <cell r="H3744">
            <v>45770</v>
          </cell>
          <cell r="K3744">
            <v>45818</v>
          </cell>
        </row>
        <row r="3745">
          <cell r="F3745">
            <v>28204</v>
          </cell>
          <cell r="G3745">
            <v>541971</v>
          </cell>
          <cell r="H3745">
            <v>45778</v>
          </cell>
          <cell r="K3745">
            <v>45818</v>
          </cell>
        </row>
        <row r="3746">
          <cell r="F3746">
            <v>1093</v>
          </cell>
          <cell r="G3746">
            <v>-119947</v>
          </cell>
          <cell r="H3746">
            <v>45792</v>
          </cell>
          <cell r="K3746">
            <v>45818</v>
          </cell>
        </row>
        <row r="3747">
          <cell r="F3747">
            <v>1095</v>
          </cell>
          <cell r="G3747">
            <v>-120528</v>
          </cell>
          <cell r="H3747">
            <v>45812</v>
          </cell>
          <cell r="K3747">
            <v>45818</v>
          </cell>
        </row>
        <row r="3748">
          <cell r="F3748">
            <v>28203</v>
          </cell>
          <cell r="G3748">
            <v>11994264</v>
          </cell>
          <cell r="H3748">
            <v>45776</v>
          </cell>
          <cell r="K3748">
            <v>45818</v>
          </cell>
        </row>
        <row r="3749">
          <cell r="F3749">
            <v>26800</v>
          </cell>
          <cell r="G3749">
            <v>9595368</v>
          </cell>
          <cell r="H3749">
            <v>45768</v>
          </cell>
          <cell r="K3749">
            <v>45818</v>
          </cell>
        </row>
        <row r="3750">
          <cell r="F3750">
            <v>30117</v>
          </cell>
          <cell r="G3750">
            <v>14103153</v>
          </cell>
          <cell r="H3750">
            <v>45779</v>
          </cell>
          <cell r="K3750">
            <v>45818</v>
          </cell>
        </row>
        <row r="3751">
          <cell r="F3751">
            <v>26802</v>
          </cell>
          <cell r="G3751">
            <v>463131</v>
          </cell>
          <cell r="H3751">
            <v>45772</v>
          </cell>
          <cell r="K3751">
            <v>45818</v>
          </cell>
        </row>
        <row r="3752">
          <cell r="F3752">
            <v>26801</v>
          </cell>
          <cell r="G3752">
            <v>9595368</v>
          </cell>
          <cell r="H3752">
            <v>45772</v>
          </cell>
          <cell r="K3752">
            <v>45818</v>
          </cell>
        </row>
        <row r="3753">
          <cell r="F3753">
            <v>26816</v>
          </cell>
          <cell r="G3753">
            <v>959540</v>
          </cell>
          <cell r="H3753">
            <v>45772</v>
          </cell>
          <cell r="K3753">
            <v>45818</v>
          </cell>
        </row>
        <row r="3754">
          <cell r="F3754">
            <v>1062</v>
          </cell>
          <cell r="G3754">
            <v>-133501</v>
          </cell>
          <cell r="H3754">
            <v>45802</v>
          </cell>
          <cell r="K3754">
            <v>45818</v>
          </cell>
        </row>
        <row r="3755">
          <cell r="F3755">
            <v>1096</v>
          </cell>
          <cell r="G3755">
            <v>-241069</v>
          </cell>
          <cell r="H3755">
            <v>45813</v>
          </cell>
          <cell r="K3755">
            <v>45818</v>
          </cell>
        </row>
        <row r="3756">
          <cell r="F3756">
            <v>26814</v>
          </cell>
          <cell r="G3756">
            <v>2188782</v>
          </cell>
          <cell r="H3756">
            <v>45772</v>
          </cell>
          <cell r="K3756">
            <v>45818</v>
          </cell>
        </row>
        <row r="3757">
          <cell r="F3757">
            <v>914</v>
          </cell>
          <cell r="G3757">
            <v>-105445</v>
          </cell>
          <cell r="H3757">
            <v>45782</v>
          </cell>
          <cell r="K3757">
            <v>45818</v>
          </cell>
        </row>
        <row r="3758">
          <cell r="F3758">
            <v>915</v>
          </cell>
          <cell r="G3758">
            <v>-119943</v>
          </cell>
          <cell r="H3758">
            <v>45782</v>
          </cell>
          <cell r="K3758">
            <v>45818</v>
          </cell>
        </row>
        <row r="3759">
          <cell r="F3759">
            <v>1067</v>
          </cell>
          <cell r="G3759">
            <v>-119947</v>
          </cell>
          <cell r="H3759">
            <v>45803</v>
          </cell>
          <cell r="K3759">
            <v>45818</v>
          </cell>
        </row>
        <row r="3760">
          <cell r="F3760">
            <v>1066</v>
          </cell>
          <cell r="G3760">
            <v>-723208</v>
          </cell>
          <cell r="H3760">
            <v>45803</v>
          </cell>
          <cell r="K3760">
            <v>45818</v>
          </cell>
        </row>
        <row r="3761">
          <cell r="F3761">
            <v>25276</v>
          </cell>
          <cell r="G3761">
            <v>959540</v>
          </cell>
          <cell r="H3761">
            <v>45768</v>
          </cell>
          <cell r="K3761">
            <v>45818</v>
          </cell>
        </row>
        <row r="3762">
          <cell r="F3762">
            <v>26613</v>
          </cell>
          <cell r="G3762">
            <v>2315628</v>
          </cell>
          <cell r="H3762">
            <v>45772</v>
          </cell>
          <cell r="K3762">
            <v>45818</v>
          </cell>
        </row>
        <row r="3763">
          <cell r="F3763">
            <v>26615</v>
          </cell>
          <cell r="G3763">
            <v>2108889</v>
          </cell>
          <cell r="H3763">
            <v>45772</v>
          </cell>
          <cell r="K3763">
            <v>45818</v>
          </cell>
        </row>
        <row r="3764">
          <cell r="F3764">
            <v>26819</v>
          </cell>
          <cell r="G3764">
            <v>959540</v>
          </cell>
          <cell r="H3764">
            <v>45775</v>
          </cell>
          <cell r="K3764">
            <v>45818</v>
          </cell>
        </row>
        <row r="3765">
          <cell r="F3765">
            <v>27246</v>
          </cell>
          <cell r="G3765">
            <v>2108889</v>
          </cell>
          <cell r="H3765">
            <v>45779</v>
          </cell>
          <cell r="K3765">
            <v>45818</v>
          </cell>
        </row>
        <row r="3766">
          <cell r="F3766">
            <v>27422</v>
          </cell>
          <cell r="G3766">
            <v>2398856</v>
          </cell>
          <cell r="H3766">
            <v>45779</v>
          </cell>
          <cell r="K3766">
            <v>45818</v>
          </cell>
        </row>
        <row r="3767">
          <cell r="F3767">
            <v>28130</v>
          </cell>
          <cell r="G3767">
            <v>3805259</v>
          </cell>
          <cell r="H3767">
            <v>45773</v>
          </cell>
          <cell r="K3767">
            <v>45818</v>
          </cell>
        </row>
        <row r="3768">
          <cell r="F3768">
            <v>27111</v>
          </cell>
          <cell r="G3768">
            <v>1199421</v>
          </cell>
          <cell r="H3768">
            <v>45776</v>
          </cell>
          <cell r="K3768">
            <v>45818</v>
          </cell>
        </row>
        <row r="3769">
          <cell r="F3769">
            <v>27149</v>
          </cell>
          <cell r="G3769">
            <v>4775396</v>
          </cell>
          <cell r="H3769">
            <v>45776</v>
          </cell>
          <cell r="K3769">
            <v>45818</v>
          </cell>
        </row>
        <row r="3770">
          <cell r="F3770">
            <v>26848</v>
          </cell>
          <cell r="G3770">
            <v>1144652</v>
          </cell>
          <cell r="H3770">
            <v>45773</v>
          </cell>
          <cell r="K3770">
            <v>45818</v>
          </cell>
        </row>
        <row r="3771">
          <cell r="F3771">
            <v>26847</v>
          </cell>
          <cell r="G3771">
            <v>959540</v>
          </cell>
          <cell r="H3771">
            <v>45773</v>
          </cell>
          <cell r="K3771">
            <v>45818</v>
          </cell>
        </row>
        <row r="3772">
          <cell r="F3772">
            <v>26812</v>
          </cell>
          <cell r="G3772">
            <v>1586115</v>
          </cell>
          <cell r="H3772">
            <v>45773</v>
          </cell>
          <cell r="K3772">
            <v>45818</v>
          </cell>
        </row>
        <row r="3773">
          <cell r="F3773">
            <v>27444</v>
          </cell>
          <cell r="G3773">
            <v>1157814</v>
          </cell>
          <cell r="H3773">
            <v>45779</v>
          </cell>
          <cell r="K3773">
            <v>45818</v>
          </cell>
        </row>
        <row r="3774">
          <cell r="F3774">
            <v>26811</v>
          </cell>
          <cell r="G3774">
            <v>1586115</v>
          </cell>
          <cell r="H3774">
            <v>45773</v>
          </cell>
          <cell r="K3774">
            <v>45818</v>
          </cell>
        </row>
        <row r="3775">
          <cell r="F3775">
            <v>27445</v>
          </cell>
          <cell r="G3775">
            <v>602667</v>
          </cell>
          <cell r="H3775">
            <v>45777</v>
          </cell>
          <cell r="K3775">
            <v>45818</v>
          </cell>
        </row>
        <row r="3776">
          <cell r="F3776">
            <v>26821</v>
          </cell>
          <cell r="G3776">
            <v>2108889</v>
          </cell>
          <cell r="H3776">
            <v>45773</v>
          </cell>
          <cell r="K3776">
            <v>45818</v>
          </cell>
        </row>
        <row r="3777">
          <cell r="F3777">
            <v>25277</v>
          </cell>
          <cell r="G3777">
            <v>1586115</v>
          </cell>
          <cell r="H3777">
            <v>45767</v>
          </cell>
          <cell r="K3777">
            <v>45818</v>
          </cell>
        </row>
        <row r="3778">
          <cell r="F3778">
            <v>26810</v>
          </cell>
          <cell r="G3778">
            <v>1586115</v>
          </cell>
          <cell r="H3778">
            <v>45776</v>
          </cell>
          <cell r="K3778">
            <v>45818</v>
          </cell>
        </row>
        <row r="3779">
          <cell r="F3779">
            <v>26809</v>
          </cell>
          <cell r="G3779">
            <v>1748709</v>
          </cell>
          <cell r="H3779">
            <v>45772</v>
          </cell>
          <cell r="K3779">
            <v>45818</v>
          </cell>
        </row>
        <row r="3780">
          <cell r="F3780">
            <v>26612</v>
          </cell>
          <cell r="G3780">
            <v>1640304</v>
          </cell>
          <cell r="H3780">
            <v>45769</v>
          </cell>
          <cell r="K3780">
            <v>45818</v>
          </cell>
        </row>
        <row r="3781">
          <cell r="F3781">
            <v>26823</v>
          </cell>
          <cell r="G3781">
            <v>4217792</v>
          </cell>
          <cell r="H3781">
            <v>45772</v>
          </cell>
          <cell r="K3781">
            <v>45818</v>
          </cell>
        </row>
        <row r="3782">
          <cell r="F3782">
            <v>27456</v>
          </cell>
          <cell r="G3782">
            <v>4217792</v>
          </cell>
          <cell r="H3782">
            <v>45777</v>
          </cell>
          <cell r="K3782">
            <v>45818</v>
          </cell>
        </row>
        <row r="3783">
          <cell r="F3783">
            <v>26805</v>
          </cell>
          <cell r="G3783">
            <v>959540</v>
          </cell>
          <cell r="H3783">
            <v>45771</v>
          </cell>
          <cell r="K3783">
            <v>45818</v>
          </cell>
        </row>
        <row r="3784">
          <cell r="F3784">
            <v>26807</v>
          </cell>
          <cell r="G3784">
            <v>541971</v>
          </cell>
          <cell r="H3784">
            <v>45771</v>
          </cell>
          <cell r="K3784">
            <v>45818</v>
          </cell>
        </row>
        <row r="3785">
          <cell r="F3785">
            <v>1061</v>
          </cell>
          <cell r="G3785">
            <v>-236304</v>
          </cell>
          <cell r="H3785">
            <v>45801</v>
          </cell>
          <cell r="K3785">
            <v>45818</v>
          </cell>
        </row>
        <row r="3786">
          <cell r="F3786">
            <v>1094</v>
          </cell>
          <cell r="G3786">
            <v>-723208</v>
          </cell>
          <cell r="H3786">
            <v>45811</v>
          </cell>
          <cell r="K3786">
            <v>45818</v>
          </cell>
        </row>
        <row r="3787">
          <cell r="F3787">
            <v>1060</v>
          </cell>
          <cell r="G3787">
            <v>-134824</v>
          </cell>
          <cell r="H3787">
            <v>45801</v>
          </cell>
          <cell r="K3787">
            <v>45818</v>
          </cell>
        </row>
        <row r="3788">
          <cell r="F3788">
            <v>26824</v>
          </cell>
          <cell r="G3788">
            <v>6423489</v>
          </cell>
          <cell r="H3788">
            <v>45773</v>
          </cell>
          <cell r="K3788">
            <v>45818</v>
          </cell>
        </row>
        <row r="3789">
          <cell r="F3789">
            <v>1092</v>
          </cell>
          <cell r="G3789">
            <v>-119947</v>
          </cell>
          <cell r="H3789">
            <v>45759</v>
          </cell>
          <cell r="K3789">
            <v>45818</v>
          </cell>
        </row>
        <row r="3790">
          <cell r="F3790">
            <v>26614</v>
          </cell>
          <cell r="G3790">
            <v>959540</v>
          </cell>
          <cell r="H3790">
            <v>45769</v>
          </cell>
          <cell r="K3790">
            <v>45818</v>
          </cell>
        </row>
        <row r="3791">
          <cell r="F3791">
            <v>27467</v>
          </cell>
          <cell r="G3791">
            <v>1724801</v>
          </cell>
          <cell r="H3791">
            <v>45776</v>
          </cell>
          <cell r="K3791">
            <v>45818</v>
          </cell>
        </row>
        <row r="3792">
          <cell r="F3792">
            <v>1068</v>
          </cell>
          <cell r="G3792">
            <v>-174732</v>
          </cell>
          <cell r="H3792">
            <v>45804</v>
          </cell>
          <cell r="K3792">
            <v>45818</v>
          </cell>
        </row>
        <row r="3793">
          <cell r="F3793">
            <v>26808</v>
          </cell>
          <cell r="G3793">
            <v>2586614</v>
          </cell>
          <cell r="H3793">
            <v>45774</v>
          </cell>
          <cell r="K3793">
            <v>45818</v>
          </cell>
        </row>
        <row r="3794">
          <cell r="F3794">
            <v>28206</v>
          </cell>
          <cell r="G3794">
            <v>1054445</v>
          </cell>
          <cell r="H3794">
            <v>45779</v>
          </cell>
          <cell r="K3794">
            <v>45818</v>
          </cell>
        </row>
        <row r="3795">
          <cell r="F3795">
            <v>27120</v>
          </cell>
          <cell r="G3795">
            <v>1054445</v>
          </cell>
          <cell r="H3795">
            <v>45776</v>
          </cell>
          <cell r="K3795">
            <v>45818</v>
          </cell>
        </row>
        <row r="3796">
          <cell r="F3796">
            <v>31340</v>
          </cell>
          <cell r="G3796">
            <v>578907</v>
          </cell>
          <cell r="H3796">
            <v>45780</v>
          </cell>
          <cell r="K3796">
            <v>45818</v>
          </cell>
        </row>
        <row r="3797">
          <cell r="F3797">
            <v>31342</v>
          </cell>
          <cell r="G3797">
            <v>1586115</v>
          </cell>
          <cell r="H3797">
            <v>45780</v>
          </cell>
          <cell r="K3797">
            <v>45818</v>
          </cell>
        </row>
        <row r="3798">
          <cell r="F3798">
            <v>1024</v>
          </cell>
          <cell r="G3798">
            <v>-5402360</v>
          </cell>
          <cell r="H3798">
            <v>45811</v>
          </cell>
          <cell r="K3798">
            <v>45832</v>
          </cell>
        </row>
        <row r="3799">
          <cell r="F3799">
            <v>981</v>
          </cell>
          <cell r="G3799">
            <v>-5522412</v>
          </cell>
          <cell r="H3799">
            <v>45811</v>
          </cell>
          <cell r="K3799">
            <v>45832</v>
          </cell>
        </row>
        <row r="3800">
          <cell r="F3800">
            <v>943</v>
          </cell>
          <cell r="G3800">
            <v>-4802097</v>
          </cell>
          <cell r="H3800">
            <v>45811</v>
          </cell>
          <cell r="K3800">
            <v>45832</v>
          </cell>
        </row>
        <row r="3801">
          <cell r="F3801">
            <v>940</v>
          </cell>
          <cell r="G3801">
            <v>-7923461</v>
          </cell>
          <cell r="H3801">
            <v>45811</v>
          </cell>
          <cell r="K3801">
            <v>45832</v>
          </cell>
        </row>
        <row r="3802">
          <cell r="F3802">
            <v>31299</v>
          </cell>
          <cell r="G3802">
            <v>9432666</v>
          </cell>
          <cell r="H3802">
            <v>45793</v>
          </cell>
          <cell r="K3802">
            <v>45832</v>
          </cell>
        </row>
        <row r="3803">
          <cell r="F3803">
            <v>1029</v>
          </cell>
          <cell r="G3803">
            <v>-600262</v>
          </cell>
          <cell r="H3803">
            <v>45811</v>
          </cell>
          <cell r="K3803">
            <v>45832</v>
          </cell>
        </row>
        <row r="3804">
          <cell r="F3804">
            <v>29903</v>
          </cell>
          <cell r="G3804">
            <v>4217792</v>
          </cell>
          <cell r="H3804">
            <v>45787</v>
          </cell>
          <cell r="K3804">
            <v>45832</v>
          </cell>
        </row>
        <row r="3805">
          <cell r="F3805">
            <v>1447</v>
          </cell>
          <cell r="G3805">
            <v>-2435409</v>
          </cell>
          <cell r="H3805">
            <v>45825</v>
          </cell>
          <cell r="K3805">
            <v>45832</v>
          </cell>
        </row>
        <row r="3806">
          <cell r="F3806">
            <v>1095</v>
          </cell>
          <cell r="G3806">
            <v>-9604195</v>
          </cell>
          <cell r="H3806">
            <v>45811</v>
          </cell>
          <cell r="K3806">
            <v>45832</v>
          </cell>
        </row>
        <row r="3807">
          <cell r="F3807">
            <v>1039</v>
          </cell>
          <cell r="G3807">
            <v>-1200525</v>
          </cell>
          <cell r="H3807">
            <v>45811</v>
          </cell>
          <cell r="K3807">
            <v>45832</v>
          </cell>
        </row>
        <row r="3808">
          <cell r="F3808">
            <v>1037</v>
          </cell>
          <cell r="G3808">
            <v>-2401048</v>
          </cell>
          <cell r="H3808">
            <v>45811</v>
          </cell>
          <cell r="K3808">
            <v>45832</v>
          </cell>
        </row>
        <row r="3809">
          <cell r="F3809">
            <v>29904</v>
          </cell>
          <cell r="G3809">
            <v>10982817</v>
          </cell>
          <cell r="H3809">
            <v>45787</v>
          </cell>
          <cell r="K3809">
            <v>45832</v>
          </cell>
        </row>
        <row r="3810">
          <cell r="F3810">
            <v>30833</v>
          </cell>
          <cell r="G3810">
            <v>3113802</v>
          </cell>
          <cell r="H3810">
            <v>45790</v>
          </cell>
          <cell r="K3810">
            <v>45832</v>
          </cell>
        </row>
        <row r="3811">
          <cell r="F3811">
            <v>30832</v>
          </cell>
          <cell r="G3811">
            <v>2315628</v>
          </cell>
          <cell r="H3811">
            <v>45790</v>
          </cell>
          <cell r="K3811">
            <v>45832</v>
          </cell>
        </row>
        <row r="3812">
          <cell r="F3812">
            <v>29902</v>
          </cell>
          <cell r="G3812">
            <v>2108889</v>
          </cell>
          <cell r="H3812">
            <v>45784</v>
          </cell>
          <cell r="K3812">
            <v>45832</v>
          </cell>
        </row>
        <row r="3813">
          <cell r="F3813">
            <v>29901</v>
          </cell>
          <cell r="G3813">
            <v>2670057</v>
          </cell>
          <cell r="H3813">
            <v>45784</v>
          </cell>
          <cell r="K3813">
            <v>45832</v>
          </cell>
        </row>
        <row r="3814">
          <cell r="F3814">
            <v>30834</v>
          </cell>
          <cell r="G3814">
            <v>2571831</v>
          </cell>
          <cell r="H3814">
            <v>45790</v>
          </cell>
          <cell r="K3814">
            <v>45832</v>
          </cell>
        </row>
        <row r="3815">
          <cell r="F3815">
            <v>30140</v>
          </cell>
          <cell r="G3815">
            <v>2379888</v>
          </cell>
          <cell r="H3815">
            <v>45787</v>
          </cell>
          <cell r="K3815">
            <v>45832</v>
          </cell>
        </row>
        <row r="3816">
          <cell r="F3816">
            <v>33002</v>
          </cell>
          <cell r="G3816">
            <v>2696369</v>
          </cell>
          <cell r="H3816">
            <v>45797</v>
          </cell>
          <cell r="K3816">
            <v>45832</v>
          </cell>
        </row>
        <row r="3817">
          <cell r="F3817">
            <v>33003</v>
          </cell>
          <cell r="G3817">
            <v>11994264</v>
          </cell>
          <cell r="H3817">
            <v>45794</v>
          </cell>
          <cell r="K3817">
            <v>45832</v>
          </cell>
        </row>
        <row r="3818">
          <cell r="F3818">
            <v>33005</v>
          </cell>
          <cell r="G3818">
            <v>578907</v>
          </cell>
          <cell r="H3818">
            <v>45794</v>
          </cell>
          <cell r="K3818">
            <v>45832</v>
          </cell>
        </row>
        <row r="3819">
          <cell r="F3819">
            <v>30139</v>
          </cell>
          <cell r="G3819">
            <v>4309349</v>
          </cell>
          <cell r="H3819">
            <v>45786</v>
          </cell>
          <cell r="K3819">
            <v>45832</v>
          </cell>
        </row>
        <row r="3820">
          <cell r="F3820">
            <v>29899</v>
          </cell>
          <cell r="G3820">
            <v>4214336</v>
          </cell>
          <cell r="H3820">
            <v>45786</v>
          </cell>
          <cell r="K3820">
            <v>45832</v>
          </cell>
        </row>
        <row r="3821">
          <cell r="F3821">
            <v>29900</v>
          </cell>
          <cell r="G3821">
            <v>2108889</v>
          </cell>
          <cell r="H3821">
            <v>45786</v>
          </cell>
          <cell r="K3821">
            <v>45832</v>
          </cell>
        </row>
        <row r="3822">
          <cell r="F3822">
            <v>31296</v>
          </cell>
          <cell r="G3822">
            <v>4157933</v>
          </cell>
          <cell r="H3822">
            <v>45793</v>
          </cell>
          <cell r="K3822">
            <v>45832</v>
          </cell>
        </row>
        <row r="3823">
          <cell r="F3823">
            <v>1147</v>
          </cell>
          <cell r="G3823">
            <v>-239881</v>
          </cell>
          <cell r="H3823">
            <v>45823</v>
          </cell>
          <cell r="K3823">
            <v>45832</v>
          </cell>
        </row>
        <row r="3824">
          <cell r="F3824">
            <v>29898</v>
          </cell>
          <cell r="G3824">
            <v>2108889</v>
          </cell>
          <cell r="H3824">
            <v>45789</v>
          </cell>
          <cell r="K3824">
            <v>45832</v>
          </cell>
        </row>
        <row r="3825">
          <cell r="F3825">
            <v>1134</v>
          </cell>
          <cell r="G3825">
            <v>-359829</v>
          </cell>
          <cell r="H3825">
            <v>45815</v>
          </cell>
          <cell r="K3825">
            <v>45832</v>
          </cell>
        </row>
        <row r="3826">
          <cell r="F3826">
            <v>29897</v>
          </cell>
          <cell r="G3826">
            <v>602667</v>
          </cell>
          <cell r="H3826">
            <v>45789</v>
          </cell>
          <cell r="K3826">
            <v>45832</v>
          </cell>
        </row>
        <row r="3827">
          <cell r="F3827">
            <v>30835</v>
          </cell>
          <cell r="G3827">
            <v>2842817</v>
          </cell>
          <cell r="H3827">
            <v>45791</v>
          </cell>
          <cell r="K3827">
            <v>45832</v>
          </cell>
        </row>
        <row r="3828">
          <cell r="F3828">
            <v>29754</v>
          </cell>
          <cell r="G3828">
            <v>1458864</v>
          </cell>
          <cell r="H3828">
            <v>45784</v>
          </cell>
          <cell r="K3828">
            <v>45832</v>
          </cell>
        </row>
        <row r="3829">
          <cell r="F3829">
            <v>31298</v>
          </cell>
          <cell r="G3829">
            <v>1578812</v>
          </cell>
          <cell r="H3829">
            <v>45794</v>
          </cell>
          <cell r="K3829">
            <v>45832</v>
          </cell>
        </row>
        <row r="3830">
          <cell r="F3830">
            <v>29896</v>
          </cell>
          <cell r="G3830">
            <v>1205348</v>
          </cell>
          <cell r="H3830">
            <v>45787</v>
          </cell>
          <cell r="K3830">
            <v>45832</v>
          </cell>
        </row>
        <row r="3831">
          <cell r="F3831">
            <v>29905</v>
          </cell>
          <cell r="G3831">
            <v>2108889</v>
          </cell>
          <cell r="H3831">
            <v>45786</v>
          </cell>
          <cell r="K3831">
            <v>45832</v>
          </cell>
        </row>
        <row r="3832">
          <cell r="F3832">
            <v>29906</v>
          </cell>
          <cell r="G3832">
            <v>1741406</v>
          </cell>
          <cell r="H3832">
            <v>45786</v>
          </cell>
          <cell r="K3832">
            <v>45832</v>
          </cell>
        </row>
        <row r="3833">
          <cell r="F3833">
            <v>31291</v>
          </cell>
          <cell r="G3833">
            <v>3113802</v>
          </cell>
          <cell r="H3833">
            <v>45794</v>
          </cell>
          <cell r="K3833">
            <v>45832</v>
          </cell>
        </row>
        <row r="3834">
          <cell r="F3834">
            <v>31294</v>
          </cell>
          <cell r="G3834">
            <v>602667</v>
          </cell>
          <cell r="H3834">
            <v>45794</v>
          </cell>
          <cell r="K3834">
            <v>45832</v>
          </cell>
        </row>
        <row r="3835">
          <cell r="F3835">
            <v>1138</v>
          </cell>
          <cell r="G3835">
            <v>-482139</v>
          </cell>
          <cell r="H3835">
            <v>45817</v>
          </cell>
          <cell r="K3835">
            <v>45832</v>
          </cell>
        </row>
        <row r="3836">
          <cell r="F3836">
            <v>1137</v>
          </cell>
          <cell r="G3836">
            <v>-95958</v>
          </cell>
          <cell r="H3836">
            <v>45817</v>
          </cell>
          <cell r="K3836">
            <v>45832</v>
          </cell>
        </row>
        <row r="3837">
          <cell r="F3837">
            <v>29680</v>
          </cell>
          <cell r="G3837">
            <v>3695004</v>
          </cell>
          <cell r="H3837">
            <v>45785</v>
          </cell>
          <cell r="K3837">
            <v>45832</v>
          </cell>
        </row>
        <row r="3838">
          <cell r="F3838">
            <v>29895</v>
          </cell>
          <cell r="G3838">
            <v>2434077</v>
          </cell>
          <cell r="H3838">
            <v>45787</v>
          </cell>
          <cell r="K3838">
            <v>45832</v>
          </cell>
        </row>
        <row r="3839">
          <cell r="F3839">
            <v>1136</v>
          </cell>
          <cell r="G3839">
            <v>-128587</v>
          </cell>
          <cell r="H3839">
            <v>45817</v>
          </cell>
          <cell r="K3839">
            <v>45832</v>
          </cell>
        </row>
        <row r="3840">
          <cell r="F3840">
            <v>29681</v>
          </cell>
          <cell r="G3840">
            <v>2108889</v>
          </cell>
          <cell r="H3840">
            <v>45786</v>
          </cell>
          <cell r="K3840">
            <v>45832</v>
          </cell>
        </row>
        <row r="3841">
          <cell r="F3841">
            <v>29678</v>
          </cell>
          <cell r="G3841">
            <v>3990884</v>
          </cell>
          <cell r="H3841">
            <v>45786</v>
          </cell>
          <cell r="K3841">
            <v>45832</v>
          </cell>
        </row>
        <row r="3842">
          <cell r="F3842">
            <v>29677</v>
          </cell>
          <cell r="G3842">
            <v>1524609</v>
          </cell>
          <cell r="H3842">
            <v>45784</v>
          </cell>
          <cell r="K3842">
            <v>45832</v>
          </cell>
        </row>
        <row r="3843">
          <cell r="F3843">
            <v>31297</v>
          </cell>
          <cell r="G3843">
            <v>4760613</v>
          </cell>
          <cell r="H3843">
            <v>45793</v>
          </cell>
          <cell r="K3843">
            <v>45832</v>
          </cell>
        </row>
        <row r="3844">
          <cell r="F3844">
            <v>29893</v>
          </cell>
          <cell r="G3844">
            <v>2108889</v>
          </cell>
          <cell r="H3844">
            <v>45786</v>
          </cell>
          <cell r="K3844">
            <v>45832</v>
          </cell>
        </row>
        <row r="3845">
          <cell r="F3845">
            <v>30836</v>
          </cell>
          <cell r="G3845">
            <v>10392044</v>
          </cell>
          <cell r="H3845">
            <v>45791</v>
          </cell>
          <cell r="K3845">
            <v>45832</v>
          </cell>
        </row>
        <row r="3846">
          <cell r="F3846">
            <v>33004</v>
          </cell>
          <cell r="G3846">
            <v>2696369</v>
          </cell>
          <cell r="H3846">
            <v>45797</v>
          </cell>
          <cell r="K3846">
            <v>45832</v>
          </cell>
        </row>
        <row r="3847">
          <cell r="F3847">
            <v>33968</v>
          </cell>
          <cell r="G3847">
            <v>4813290</v>
          </cell>
          <cell r="H3847">
            <v>45794</v>
          </cell>
          <cell r="K3847">
            <v>45832</v>
          </cell>
        </row>
        <row r="3848">
          <cell r="F3848">
            <v>31343</v>
          </cell>
          <cell r="G3848">
            <v>3174498</v>
          </cell>
          <cell r="H3848">
            <v>45791</v>
          </cell>
          <cell r="K3848">
            <v>45832</v>
          </cell>
        </row>
        <row r="3849">
          <cell r="F3849">
            <v>1146</v>
          </cell>
          <cell r="G3849">
            <v>-527229</v>
          </cell>
          <cell r="H3849">
            <v>45823</v>
          </cell>
          <cell r="K3849">
            <v>45832</v>
          </cell>
        </row>
        <row r="3850">
          <cell r="F3850">
            <v>31105</v>
          </cell>
          <cell r="G3850">
            <v>1586115</v>
          </cell>
          <cell r="H3850">
            <v>45792</v>
          </cell>
          <cell r="K3850">
            <v>45832</v>
          </cell>
        </row>
        <row r="3851">
          <cell r="F3851">
            <v>31341</v>
          </cell>
          <cell r="G3851">
            <v>3771252</v>
          </cell>
          <cell r="H3851">
            <v>45791</v>
          </cell>
          <cell r="K3851">
            <v>45832</v>
          </cell>
        </row>
        <row r="3852">
          <cell r="F3852">
            <v>34242</v>
          </cell>
          <cell r="G3852">
            <v>1348191</v>
          </cell>
          <cell r="H3852">
            <v>45805</v>
          </cell>
          <cell r="K3852">
            <v>45848</v>
          </cell>
        </row>
        <row r="3853">
          <cell r="F3853">
            <v>34240</v>
          </cell>
          <cell r="G3853">
            <v>10942088</v>
          </cell>
          <cell r="H3853">
            <v>45805</v>
          </cell>
          <cell r="K3853">
            <v>45848</v>
          </cell>
        </row>
        <row r="3854">
          <cell r="F3854">
            <v>34243</v>
          </cell>
          <cell r="G3854">
            <v>4044560</v>
          </cell>
          <cell r="H3854">
            <v>45805</v>
          </cell>
          <cell r="K3854">
            <v>45848</v>
          </cell>
        </row>
        <row r="3855">
          <cell r="F3855">
            <v>34241</v>
          </cell>
          <cell r="G3855">
            <v>5392737</v>
          </cell>
          <cell r="H3855">
            <v>45805</v>
          </cell>
          <cell r="K3855">
            <v>45848</v>
          </cell>
        </row>
        <row r="3856">
          <cell r="F3856">
            <v>32765</v>
          </cell>
          <cell r="G3856">
            <v>1083956</v>
          </cell>
          <cell r="H3856">
            <v>45799</v>
          </cell>
          <cell r="K3856">
            <v>45848</v>
          </cell>
        </row>
        <row r="3857">
          <cell r="F3857">
            <v>32764</v>
          </cell>
          <cell r="G3857">
            <v>1348191</v>
          </cell>
          <cell r="H3857">
            <v>45799</v>
          </cell>
          <cell r="K3857">
            <v>45848</v>
          </cell>
        </row>
        <row r="3858">
          <cell r="F3858">
            <v>34246</v>
          </cell>
          <cell r="G3858">
            <v>1348191</v>
          </cell>
          <cell r="H3858">
            <v>45805</v>
          </cell>
          <cell r="K3858">
            <v>45848</v>
          </cell>
        </row>
        <row r="3859">
          <cell r="F3859">
            <v>34245</v>
          </cell>
          <cell r="G3859">
            <v>2696369</v>
          </cell>
          <cell r="H3859">
            <v>45805</v>
          </cell>
          <cell r="K3859">
            <v>45848</v>
          </cell>
        </row>
        <row r="3860">
          <cell r="F3860">
            <v>35491</v>
          </cell>
          <cell r="G3860">
            <v>1083956</v>
          </cell>
          <cell r="H3860">
            <v>45811</v>
          </cell>
          <cell r="K3860">
            <v>45848</v>
          </cell>
        </row>
        <row r="3861">
          <cell r="F3861">
            <v>33011</v>
          </cell>
          <cell r="G3861">
            <v>1348191</v>
          </cell>
          <cell r="H3861">
            <v>45804</v>
          </cell>
          <cell r="K3861">
            <v>45848</v>
          </cell>
        </row>
        <row r="3862">
          <cell r="F3862">
            <v>34247</v>
          </cell>
          <cell r="G3862">
            <v>12141509</v>
          </cell>
          <cell r="H3862">
            <v>45808</v>
          </cell>
          <cell r="K3862">
            <v>45848</v>
          </cell>
        </row>
        <row r="3863">
          <cell r="F3863">
            <v>34244</v>
          </cell>
          <cell r="G3863">
            <v>1083956</v>
          </cell>
          <cell r="H3863">
            <v>45805</v>
          </cell>
          <cell r="K3863">
            <v>45848</v>
          </cell>
        </row>
        <row r="3864">
          <cell r="F3864">
            <v>33006</v>
          </cell>
          <cell r="G3864">
            <v>1348191</v>
          </cell>
          <cell r="H3864">
            <v>45803</v>
          </cell>
          <cell r="K3864">
            <v>45848</v>
          </cell>
        </row>
        <row r="3865">
          <cell r="F3865">
            <v>32762</v>
          </cell>
          <cell r="G3865">
            <v>541971</v>
          </cell>
          <cell r="H3865">
            <v>45798</v>
          </cell>
          <cell r="K3865">
            <v>45848</v>
          </cell>
        </row>
        <row r="3866">
          <cell r="F3866">
            <v>32763</v>
          </cell>
          <cell r="G3866">
            <v>1348191</v>
          </cell>
          <cell r="H3866">
            <v>45798</v>
          </cell>
          <cell r="K3866">
            <v>45848</v>
          </cell>
        </row>
        <row r="3867">
          <cell r="F3867">
            <v>40638</v>
          </cell>
          <cell r="G3867">
            <v>2785536</v>
          </cell>
          <cell r="H3867">
            <v>45791</v>
          </cell>
          <cell r="K3867">
            <v>45848</v>
          </cell>
        </row>
        <row r="3868">
          <cell r="F3868">
            <v>40637</v>
          </cell>
          <cell r="G3868">
            <v>1042038</v>
          </cell>
          <cell r="H3868">
            <v>45791</v>
          </cell>
          <cell r="K3868">
            <v>45848</v>
          </cell>
        </row>
        <row r="3869">
          <cell r="F3869">
            <v>38608</v>
          </cell>
          <cell r="G3869">
            <v>5997132</v>
          </cell>
          <cell r="H3869">
            <v>45813</v>
          </cell>
          <cell r="K3869">
            <v>45848</v>
          </cell>
        </row>
        <row r="3870">
          <cell r="F3870">
            <v>35323</v>
          </cell>
          <cell r="G3870">
            <v>11994264</v>
          </cell>
          <cell r="H3870">
            <v>45801</v>
          </cell>
          <cell r="K3870">
            <v>45848</v>
          </cell>
        </row>
        <row r="3871">
          <cell r="F3871">
            <v>35322</v>
          </cell>
          <cell r="G3871">
            <v>1348191</v>
          </cell>
          <cell r="H3871">
            <v>45807</v>
          </cell>
          <cell r="K3871">
            <v>45848</v>
          </cell>
        </row>
        <row r="3872">
          <cell r="F3872">
            <v>33000</v>
          </cell>
          <cell r="G3872">
            <v>2696369</v>
          </cell>
          <cell r="H3872">
            <v>45798</v>
          </cell>
          <cell r="K3872">
            <v>45848</v>
          </cell>
        </row>
        <row r="3873">
          <cell r="F3873">
            <v>35320</v>
          </cell>
          <cell r="G3873">
            <v>5997132</v>
          </cell>
          <cell r="H3873">
            <v>45807</v>
          </cell>
          <cell r="K3873">
            <v>45848</v>
          </cell>
        </row>
        <row r="3874">
          <cell r="F3874">
            <v>33001</v>
          </cell>
          <cell r="G3874">
            <v>6599799</v>
          </cell>
          <cell r="H3874">
            <v>45798</v>
          </cell>
          <cell r="K3874">
            <v>45848</v>
          </cell>
        </row>
        <row r="3875">
          <cell r="F3875">
            <v>35321</v>
          </cell>
          <cell r="G3875">
            <v>5997132</v>
          </cell>
          <cell r="H3875">
            <v>45807</v>
          </cell>
          <cell r="K3875">
            <v>45848</v>
          </cell>
        </row>
        <row r="3876">
          <cell r="F3876">
            <v>34231</v>
          </cell>
          <cell r="G3876">
            <v>1348191</v>
          </cell>
          <cell r="H3876">
            <v>45807</v>
          </cell>
          <cell r="K3876">
            <v>45848</v>
          </cell>
        </row>
        <row r="3877">
          <cell r="F3877">
            <v>32766</v>
          </cell>
          <cell r="G3877">
            <v>1348191</v>
          </cell>
          <cell r="H3877">
            <v>45803</v>
          </cell>
          <cell r="K3877">
            <v>45848</v>
          </cell>
        </row>
        <row r="3878">
          <cell r="F3878">
            <v>32707</v>
          </cell>
          <cell r="G3878">
            <v>602667</v>
          </cell>
          <cell r="H3878">
            <v>45800</v>
          </cell>
          <cell r="K3878">
            <v>45848</v>
          </cell>
        </row>
        <row r="3879">
          <cell r="F3879">
            <v>33910</v>
          </cell>
          <cell r="G3879">
            <v>1348191</v>
          </cell>
          <cell r="H3879">
            <v>45807</v>
          </cell>
          <cell r="K3879">
            <v>45848</v>
          </cell>
        </row>
        <row r="3880">
          <cell r="F3880">
            <v>34232</v>
          </cell>
          <cell r="G3880">
            <v>2571831</v>
          </cell>
          <cell r="H3880">
            <v>45810</v>
          </cell>
          <cell r="K3880">
            <v>45848</v>
          </cell>
        </row>
        <row r="3881">
          <cell r="F3881">
            <v>32708</v>
          </cell>
          <cell r="G3881">
            <v>3777165</v>
          </cell>
          <cell r="H3881">
            <v>45798</v>
          </cell>
          <cell r="K3881">
            <v>45848</v>
          </cell>
        </row>
        <row r="3882">
          <cell r="F3882">
            <v>33909</v>
          </cell>
          <cell r="G3882">
            <v>1348191</v>
          </cell>
          <cell r="H3882">
            <v>45805</v>
          </cell>
          <cell r="K3882">
            <v>45848</v>
          </cell>
        </row>
        <row r="3883">
          <cell r="F3883">
            <v>32760</v>
          </cell>
          <cell r="G3883">
            <v>1348191</v>
          </cell>
          <cell r="H3883">
            <v>45799</v>
          </cell>
          <cell r="K3883">
            <v>45848</v>
          </cell>
        </row>
        <row r="3884">
          <cell r="F3884">
            <v>34238</v>
          </cell>
          <cell r="G3884">
            <v>1348191</v>
          </cell>
          <cell r="H3884">
            <v>45805</v>
          </cell>
          <cell r="K3884">
            <v>45848</v>
          </cell>
        </row>
        <row r="3885">
          <cell r="F3885">
            <v>1179</v>
          </cell>
          <cell r="G3885">
            <v>-54202</v>
          </cell>
          <cell r="H3885">
            <v>45833</v>
          </cell>
          <cell r="K3885">
            <v>45848</v>
          </cell>
        </row>
        <row r="3886">
          <cell r="F3886">
            <v>32761</v>
          </cell>
          <cell r="G3886">
            <v>1348191</v>
          </cell>
          <cell r="H3886">
            <v>45799</v>
          </cell>
          <cell r="K3886">
            <v>45848</v>
          </cell>
        </row>
        <row r="3887">
          <cell r="F3887">
            <v>1180</v>
          </cell>
          <cell r="G3887">
            <v>-95958</v>
          </cell>
          <cell r="H3887">
            <v>45833</v>
          </cell>
          <cell r="K3887">
            <v>45848</v>
          </cell>
        </row>
        <row r="3888">
          <cell r="F3888">
            <v>1144</v>
          </cell>
          <cell r="G3888">
            <v>-1389379</v>
          </cell>
          <cell r="H3888">
            <v>45822</v>
          </cell>
          <cell r="K3888">
            <v>45848</v>
          </cell>
        </row>
        <row r="3889">
          <cell r="F3889">
            <v>1145</v>
          </cell>
          <cell r="G3889">
            <v>-120528</v>
          </cell>
          <cell r="H3889">
            <v>45822</v>
          </cell>
          <cell r="K3889">
            <v>45848</v>
          </cell>
        </row>
        <row r="3890">
          <cell r="F3890">
            <v>33012</v>
          </cell>
          <cell r="G3890">
            <v>1741406</v>
          </cell>
          <cell r="H3890">
            <v>45804</v>
          </cell>
          <cell r="K3890">
            <v>45848</v>
          </cell>
        </row>
        <row r="3891">
          <cell r="F3891">
            <v>1181</v>
          </cell>
          <cell r="G3891">
            <v>-67405</v>
          </cell>
          <cell r="H3891">
            <v>45833</v>
          </cell>
          <cell r="K3891">
            <v>45848</v>
          </cell>
        </row>
        <row r="3892">
          <cell r="F3892">
            <v>1150</v>
          </cell>
          <cell r="G3892">
            <v>-758767</v>
          </cell>
          <cell r="H3892">
            <v>45822</v>
          </cell>
          <cell r="K3892">
            <v>45848</v>
          </cell>
        </row>
        <row r="3893">
          <cell r="F3893">
            <v>1149</v>
          </cell>
          <cell r="G3893">
            <v>-541971</v>
          </cell>
          <cell r="H3893">
            <v>45822</v>
          </cell>
          <cell r="K3893">
            <v>45848</v>
          </cell>
        </row>
        <row r="3894">
          <cell r="F3894">
            <v>1148</v>
          </cell>
          <cell r="G3894">
            <v>-2480733</v>
          </cell>
          <cell r="H3894">
            <v>45822</v>
          </cell>
          <cell r="K3894">
            <v>45848</v>
          </cell>
        </row>
        <row r="3895">
          <cell r="F3895">
            <v>34233</v>
          </cell>
          <cell r="G3895">
            <v>602667</v>
          </cell>
          <cell r="H3895">
            <v>45808</v>
          </cell>
          <cell r="K3895">
            <v>45848</v>
          </cell>
        </row>
        <row r="3896">
          <cell r="F3896">
            <v>32768</v>
          </cell>
          <cell r="G3896">
            <v>2571831</v>
          </cell>
          <cell r="H3896">
            <v>45801</v>
          </cell>
          <cell r="K3896">
            <v>45848</v>
          </cell>
        </row>
        <row r="3897">
          <cell r="F3897">
            <v>32767</v>
          </cell>
          <cell r="G3897">
            <v>1348191</v>
          </cell>
          <cell r="H3897">
            <v>45801</v>
          </cell>
          <cell r="K3897">
            <v>45848</v>
          </cell>
        </row>
        <row r="3898">
          <cell r="F3898">
            <v>34234</v>
          </cell>
          <cell r="G3898">
            <v>1348191</v>
          </cell>
          <cell r="H3898">
            <v>45808</v>
          </cell>
          <cell r="K3898">
            <v>45848</v>
          </cell>
        </row>
        <row r="3899">
          <cell r="F3899">
            <v>1178</v>
          </cell>
          <cell r="G3899">
            <v>-810472</v>
          </cell>
          <cell r="H3899">
            <v>45829</v>
          </cell>
          <cell r="K3899">
            <v>45848</v>
          </cell>
        </row>
        <row r="3900">
          <cell r="F3900">
            <v>32769</v>
          </cell>
          <cell r="G3900">
            <v>1348191</v>
          </cell>
          <cell r="H3900">
            <v>45801</v>
          </cell>
          <cell r="K3900">
            <v>45848</v>
          </cell>
        </row>
        <row r="3901">
          <cell r="F3901">
            <v>34235</v>
          </cell>
          <cell r="G3901">
            <v>1348191</v>
          </cell>
          <cell r="H3901">
            <v>45808</v>
          </cell>
          <cell r="K3901">
            <v>45848</v>
          </cell>
        </row>
        <row r="3902">
          <cell r="F3902">
            <v>33908</v>
          </cell>
          <cell r="G3902">
            <v>1348191</v>
          </cell>
          <cell r="H3902">
            <v>45807</v>
          </cell>
          <cell r="K3902">
            <v>45848</v>
          </cell>
        </row>
        <row r="3903">
          <cell r="F3903">
            <v>33907</v>
          </cell>
          <cell r="G3903">
            <v>1348191</v>
          </cell>
          <cell r="H3903">
            <v>45810</v>
          </cell>
          <cell r="K3903">
            <v>45848</v>
          </cell>
        </row>
        <row r="3904">
          <cell r="F3904">
            <v>32709</v>
          </cell>
          <cell r="G3904">
            <v>2289884</v>
          </cell>
          <cell r="H3904">
            <v>45800</v>
          </cell>
          <cell r="K3904">
            <v>45848</v>
          </cell>
        </row>
        <row r="3905">
          <cell r="F3905">
            <v>34236</v>
          </cell>
          <cell r="G3905">
            <v>2571831</v>
          </cell>
          <cell r="H3905">
            <v>45807</v>
          </cell>
          <cell r="K3905">
            <v>45848</v>
          </cell>
        </row>
        <row r="3906">
          <cell r="F3906">
            <v>33906</v>
          </cell>
          <cell r="G3906">
            <v>982058</v>
          </cell>
          <cell r="H3906">
            <v>45805</v>
          </cell>
          <cell r="K3906">
            <v>45848</v>
          </cell>
        </row>
        <row r="3907">
          <cell r="F3907">
            <v>34237</v>
          </cell>
          <cell r="G3907">
            <v>1348191</v>
          </cell>
          <cell r="H3907">
            <v>45807</v>
          </cell>
          <cell r="K3907">
            <v>45848</v>
          </cell>
        </row>
        <row r="3908">
          <cell r="F3908">
            <v>32770</v>
          </cell>
          <cell r="G3908">
            <v>1348191</v>
          </cell>
          <cell r="H3908">
            <v>45800</v>
          </cell>
          <cell r="K3908">
            <v>45848</v>
          </cell>
        </row>
        <row r="3909">
          <cell r="F3909">
            <v>32771</v>
          </cell>
          <cell r="G3909">
            <v>1348191</v>
          </cell>
          <cell r="H3909">
            <v>45801</v>
          </cell>
          <cell r="K3909">
            <v>45848</v>
          </cell>
        </row>
        <row r="3910">
          <cell r="F3910">
            <v>32772</v>
          </cell>
          <cell r="G3910">
            <v>3716469</v>
          </cell>
          <cell r="H3910">
            <v>45801</v>
          </cell>
          <cell r="K3910">
            <v>45848</v>
          </cell>
        </row>
        <row r="3911">
          <cell r="F3911">
            <v>33905</v>
          </cell>
          <cell r="G3911">
            <v>1348191</v>
          </cell>
          <cell r="H3911">
            <v>45804</v>
          </cell>
          <cell r="K3911">
            <v>45848</v>
          </cell>
        </row>
        <row r="3912">
          <cell r="F3912">
            <v>34239</v>
          </cell>
          <cell r="G3912">
            <v>1348191</v>
          </cell>
          <cell r="H3912">
            <v>45805</v>
          </cell>
          <cell r="K3912">
            <v>45848</v>
          </cell>
        </row>
        <row r="3913">
          <cell r="F3913">
            <v>35492</v>
          </cell>
          <cell r="G3913">
            <v>1428800</v>
          </cell>
          <cell r="H3913">
            <v>45811</v>
          </cell>
          <cell r="K3913">
            <v>45848</v>
          </cell>
        </row>
        <row r="3914">
          <cell r="F3914">
            <v>32999</v>
          </cell>
          <cell r="G3914">
            <v>1348191</v>
          </cell>
          <cell r="H3914">
            <v>45799</v>
          </cell>
          <cell r="K3914">
            <v>45848</v>
          </cell>
        </row>
        <row r="3915">
          <cell r="F3915">
            <v>2282</v>
          </cell>
          <cell r="G3915">
            <v>-2289514</v>
          </cell>
          <cell r="H3915">
            <v>45855</v>
          </cell>
          <cell r="K3915">
            <v>45862</v>
          </cell>
        </row>
        <row r="3916">
          <cell r="F3916" t="str">
            <v>b</v>
          </cell>
          <cell r="G3916">
            <v>-2477861</v>
          </cell>
          <cell r="H3916">
            <v>45840</v>
          </cell>
          <cell r="K3916">
            <v>45862</v>
          </cell>
        </row>
        <row r="3917">
          <cell r="F3917">
            <v>8166</v>
          </cell>
          <cell r="G3917">
            <v>-5698470</v>
          </cell>
          <cell r="H3917">
            <v>45841</v>
          </cell>
          <cell r="K3917">
            <v>45862</v>
          </cell>
        </row>
        <row r="3918">
          <cell r="F3918">
            <v>8124</v>
          </cell>
          <cell r="G3918">
            <v>-5065306</v>
          </cell>
          <cell r="H3918">
            <v>45841</v>
          </cell>
          <cell r="K3918">
            <v>45862</v>
          </cell>
        </row>
        <row r="3919">
          <cell r="F3919">
            <v>8119</v>
          </cell>
          <cell r="G3919">
            <v>-2532653</v>
          </cell>
          <cell r="H3919">
            <v>45841</v>
          </cell>
          <cell r="K3919">
            <v>45862</v>
          </cell>
        </row>
        <row r="3920">
          <cell r="F3920">
            <v>8253</v>
          </cell>
          <cell r="G3920">
            <v>-5825102</v>
          </cell>
          <cell r="H3920">
            <v>45841</v>
          </cell>
          <cell r="K3920">
            <v>45862</v>
          </cell>
        </row>
        <row r="3921">
          <cell r="F3921">
            <v>36102</v>
          </cell>
          <cell r="G3921">
            <v>2398856</v>
          </cell>
          <cell r="H3921">
            <v>45814</v>
          </cell>
          <cell r="K3921">
            <v>45862</v>
          </cell>
        </row>
        <row r="3922">
          <cell r="F3922">
            <v>8185</v>
          </cell>
          <cell r="G3922">
            <v>-10130613</v>
          </cell>
          <cell r="H3922">
            <v>45841</v>
          </cell>
          <cell r="K3922">
            <v>45862</v>
          </cell>
        </row>
        <row r="3923">
          <cell r="F3923">
            <v>38370</v>
          </cell>
          <cell r="G3923">
            <v>6716763</v>
          </cell>
          <cell r="H3923">
            <v>45825</v>
          </cell>
          <cell r="K3923">
            <v>45862</v>
          </cell>
        </row>
        <row r="3924">
          <cell r="F3924">
            <v>37003</v>
          </cell>
          <cell r="G3924">
            <v>1348191</v>
          </cell>
          <cell r="H3924">
            <v>45821</v>
          </cell>
          <cell r="K3924">
            <v>45862</v>
          </cell>
        </row>
        <row r="3925">
          <cell r="F3925">
            <v>37004</v>
          </cell>
          <cell r="G3925">
            <v>4776678</v>
          </cell>
          <cell r="H3925">
            <v>45821</v>
          </cell>
          <cell r="K3925">
            <v>45862</v>
          </cell>
        </row>
        <row r="3926">
          <cell r="F3926">
            <v>36104</v>
          </cell>
          <cell r="G3926">
            <v>6740928</v>
          </cell>
          <cell r="H3926">
            <v>45814</v>
          </cell>
          <cell r="K3926">
            <v>45862</v>
          </cell>
        </row>
        <row r="3927">
          <cell r="F3927">
            <v>8230</v>
          </cell>
          <cell r="G3927">
            <v>-1266327</v>
          </cell>
          <cell r="H3927">
            <v>45841</v>
          </cell>
          <cell r="K3927">
            <v>45862</v>
          </cell>
        </row>
        <row r="3928">
          <cell r="F3928">
            <v>38368</v>
          </cell>
          <cell r="G3928">
            <v>1348191</v>
          </cell>
          <cell r="H3928">
            <v>45825</v>
          </cell>
          <cell r="K3928">
            <v>45862</v>
          </cell>
        </row>
        <row r="3929">
          <cell r="F3929">
            <v>38369</v>
          </cell>
          <cell r="G3929">
            <v>3655773</v>
          </cell>
          <cell r="H3929">
            <v>45825</v>
          </cell>
          <cell r="K3929">
            <v>45862</v>
          </cell>
        </row>
        <row r="3930">
          <cell r="F3930">
            <v>38910</v>
          </cell>
          <cell r="G3930">
            <v>959540</v>
          </cell>
          <cell r="H3930">
            <v>45826</v>
          </cell>
          <cell r="K3930">
            <v>45862</v>
          </cell>
        </row>
        <row r="3931">
          <cell r="F3931">
            <v>40631</v>
          </cell>
          <cell r="G3931">
            <v>2878605</v>
          </cell>
          <cell r="H3931">
            <v>45824</v>
          </cell>
          <cell r="K3931">
            <v>45862</v>
          </cell>
        </row>
        <row r="3932">
          <cell r="F3932">
            <v>40632</v>
          </cell>
          <cell r="G3932">
            <v>4960170</v>
          </cell>
          <cell r="H3932">
            <v>45824</v>
          </cell>
          <cell r="K3932">
            <v>45862</v>
          </cell>
        </row>
        <row r="3933">
          <cell r="F3933">
            <v>40633</v>
          </cell>
          <cell r="G3933">
            <v>674096</v>
          </cell>
          <cell r="H3933">
            <v>45827</v>
          </cell>
          <cell r="K3933">
            <v>45862</v>
          </cell>
        </row>
        <row r="3934">
          <cell r="F3934">
            <v>40634</v>
          </cell>
          <cell r="G3934">
            <v>4797684</v>
          </cell>
          <cell r="H3934">
            <v>45827</v>
          </cell>
          <cell r="K3934">
            <v>45862</v>
          </cell>
        </row>
        <row r="3935">
          <cell r="F3935">
            <v>40635</v>
          </cell>
          <cell r="G3935">
            <v>602667</v>
          </cell>
          <cell r="H3935">
            <v>45827</v>
          </cell>
          <cell r="K3935">
            <v>45862</v>
          </cell>
        </row>
        <row r="3936">
          <cell r="F3936">
            <v>38366</v>
          </cell>
          <cell r="G3936">
            <v>6105524</v>
          </cell>
          <cell r="H3936">
            <v>45815</v>
          </cell>
          <cell r="K3936">
            <v>45862</v>
          </cell>
        </row>
        <row r="3937">
          <cell r="F3937">
            <v>36101</v>
          </cell>
          <cell r="G3937">
            <v>3460280</v>
          </cell>
          <cell r="H3937">
            <v>45814</v>
          </cell>
          <cell r="K3937">
            <v>45862</v>
          </cell>
        </row>
        <row r="3938">
          <cell r="F3938">
            <v>36105</v>
          </cell>
          <cell r="G3938">
            <v>1348191</v>
          </cell>
          <cell r="H3938">
            <v>45814</v>
          </cell>
          <cell r="K3938">
            <v>45862</v>
          </cell>
        </row>
        <row r="3939">
          <cell r="F3939">
            <v>1212</v>
          </cell>
          <cell r="G3939">
            <v>-191902</v>
          </cell>
          <cell r="H3939">
            <v>45847</v>
          </cell>
          <cell r="K3939">
            <v>45862</v>
          </cell>
        </row>
        <row r="3940">
          <cell r="F3940">
            <v>38383</v>
          </cell>
          <cell r="G3940">
            <v>1348191</v>
          </cell>
          <cell r="H3940">
            <v>45825</v>
          </cell>
          <cell r="K3940">
            <v>45862</v>
          </cell>
        </row>
        <row r="3941">
          <cell r="F3941">
            <v>37200</v>
          </cell>
          <cell r="G3941">
            <v>1348191</v>
          </cell>
          <cell r="H3941">
            <v>45824</v>
          </cell>
          <cell r="K3941">
            <v>45862</v>
          </cell>
        </row>
        <row r="3942">
          <cell r="F3942">
            <v>35494</v>
          </cell>
          <cell r="G3942">
            <v>5844339</v>
          </cell>
          <cell r="H3942">
            <v>45814</v>
          </cell>
          <cell r="K3942">
            <v>45862</v>
          </cell>
        </row>
        <row r="3943">
          <cell r="F3943">
            <v>36946</v>
          </cell>
          <cell r="G3943">
            <v>1348191</v>
          </cell>
          <cell r="H3943">
            <v>45821</v>
          </cell>
          <cell r="K3943">
            <v>45862</v>
          </cell>
        </row>
        <row r="3944">
          <cell r="F3944">
            <v>36100</v>
          </cell>
          <cell r="G3944">
            <v>2842817</v>
          </cell>
          <cell r="H3944">
            <v>45815</v>
          </cell>
          <cell r="K3944">
            <v>45862</v>
          </cell>
        </row>
        <row r="3945">
          <cell r="F3945">
            <v>38668</v>
          </cell>
          <cell r="G3945">
            <v>1230525</v>
          </cell>
          <cell r="H3945">
            <v>45826</v>
          </cell>
          <cell r="K3945">
            <v>45862</v>
          </cell>
        </row>
        <row r="3946">
          <cell r="F3946">
            <v>38669</v>
          </cell>
          <cell r="G3946">
            <v>2878605</v>
          </cell>
          <cell r="H3946">
            <v>45826</v>
          </cell>
          <cell r="K3946">
            <v>45862</v>
          </cell>
        </row>
        <row r="3947">
          <cell r="F3947">
            <v>1208</v>
          </cell>
          <cell r="G3947">
            <v>-67405</v>
          </cell>
          <cell r="H3947">
            <v>45844</v>
          </cell>
          <cell r="K3947">
            <v>45862</v>
          </cell>
        </row>
        <row r="3948">
          <cell r="F3948">
            <v>1210</v>
          </cell>
          <cell r="G3948">
            <v>-1173379</v>
          </cell>
          <cell r="H3948">
            <v>45844</v>
          </cell>
          <cell r="K3948">
            <v>45862</v>
          </cell>
        </row>
        <row r="3949">
          <cell r="F3949">
            <v>1209</v>
          </cell>
          <cell r="G3949">
            <v>-383818</v>
          </cell>
          <cell r="H3949">
            <v>45844</v>
          </cell>
          <cell r="K3949">
            <v>45862</v>
          </cell>
        </row>
        <row r="3950">
          <cell r="F3950">
            <v>37199</v>
          </cell>
          <cell r="G3950">
            <v>1919079</v>
          </cell>
          <cell r="H3950">
            <v>45822</v>
          </cell>
          <cell r="K3950">
            <v>45862</v>
          </cell>
        </row>
        <row r="3951">
          <cell r="F3951">
            <v>38902</v>
          </cell>
          <cell r="G3951">
            <v>2307717</v>
          </cell>
          <cell r="H3951">
            <v>45827</v>
          </cell>
          <cell r="K3951">
            <v>45862</v>
          </cell>
        </row>
        <row r="3952">
          <cell r="F3952">
            <v>38904</v>
          </cell>
          <cell r="G3952">
            <v>6032097</v>
          </cell>
          <cell r="H3952">
            <v>45827</v>
          </cell>
          <cell r="K3952">
            <v>45862</v>
          </cell>
        </row>
        <row r="3953">
          <cell r="F3953">
            <v>38905</v>
          </cell>
          <cell r="G3953">
            <v>959540</v>
          </cell>
          <cell r="H3953">
            <v>45827</v>
          </cell>
          <cell r="K3953">
            <v>45862</v>
          </cell>
        </row>
        <row r="3954">
          <cell r="F3954">
            <v>38906</v>
          </cell>
          <cell r="G3954">
            <v>2315628</v>
          </cell>
          <cell r="H3954">
            <v>45827</v>
          </cell>
          <cell r="K3954">
            <v>45862</v>
          </cell>
        </row>
        <row r="3955">
          <cell r="F3955">
            <v>38907</v>
          </cell>
          <cell r="G3955">
            <v>2443230</v>
          </cell>
          <cell r="H3955">
            <v>45827</v>
          </cell>
          <cell r="K3955">
            <v>45862</v>
          </cell>
        </row>
        <row r="3956">
          <cell r="F3956">
            <v>1214</v>
          </cell>
          <cell r="G3956">
            <v>-109296</v>
          </cell>
          <cell r="H3956">
            <v>45850</v>
          </cell>
          <cell r="K3956">
            <v>45862</v>
          </cell>
        </row>
        <row r="3957">
          <cell r="F3957">
            <v>1213</v>
          </cell>
          <cell r="G3957">
            <v>-241069</v>
          </cell>
          <cell r="H3957">
            <v>45850</v>
          </cell>
          <cell r="K3957">
            <v>45862</v>
          </cell>
        </row>
        <row r="3958">
          <cell r="F3958">
            <v>1215</v>
          </cell>
          <cell r="G3958">
            <v>-119947</v>
          </cell>
          <cell r="H3958">
            <v>45850</v>
          </cell>
          <cell r="K3958">
            <v>45862</v>
          </cell>
        </row>
        <row r="3959">
          <cell r="F3959">
            <v>36099</v>
          </cell>
          <cell r="G3959">
            <v>1199421</v>
          </cell>
          <cell r="H3959">
            <v>45815</v>
          </cell>
          <cell r="K3959">
            <v>45862</v>
          </cell>
        </row>
        <row r="3960">
          <cell r="F3960">
            <v>37202</v>
          </cell>
          <cell r="G3960">
            <v>602667</v>
          </cell>
          <cell r="H3960">
            <v>45822</v>
          </cell>
          <cell r="K3960">
            <v>45862</v>
          </cell>
        </row>
        <row r="3961">
          <cell r="F3961">
            <v>36945</v>
          </cell>
          <cell r="G3961">
            <v>1083956</v>
          </cell>
          <cell r="H3961">
            <v>45818</v>
          </cell>
          <cell r="K3961">
            <v>45862</v>
          </cell>
        </row>
        <row r="3962">
          <cell r="F3962">
            <v>37201</v>
          </cell>
          <cell r="G3962">
            <v>1348191</v>
          </cell>
          <cell r="H3962">
            <v>45822</v>
          </cell>
          <cell r="K3962">
            <v>45862</v>
          </cell>
        </row>
        <row r="3963">
          <cell r="F3963">
            <v>38384</v>
          </cell>
          <cell r="G3963">
            <v>959540</v>
          </cell>
          <cell r="H3963">
            <v>45826</v>
          </cell>
          <cell r="K3963">
            <v>45862</v>
          </cell>
        </row>
        <row r="3964">
          <cell r="F3964">
            <v>1217</v>
          </cell>
          <cell r="G3964">
            <v>-482139</v>
          </cell>
          <cell r="H3964">
            <v>45853</v>
          </cell>
          <cell r="K3964">
            <v>45862</v>
          </cell>
        </row>
        <row r="3965">
          <cell r="F3965">
            <v>1216</v>
          </cell>
          <cell r="G3965">
            <v>-479763</v>
          </cell>
          <cell r="H3965">
            <v>45853</v>
          </cell>
          <cell r="K3965">
            <v>45862</v>
          </cell>
        </row>
        <row r="3966">
          <cell r="F3966">
            <v>36098</v>
          </cell>
          <cell r="G3966">
            <v>2571831</v>
          </cell>
          <cell r="H3966">
            <v>45815</v>
          </cell>
          <cell r="K3966">
            <v>45862</v>
          </cell>
        </row>
        <row r="3967">
          <cell r="F3967">
            <v>37203</v>
          </cell>
          <cell r="G3967">
            <v>4190994</v>
          </cell>
          <cell r="H3967">
            <v>45822</v>
          </cell>
          <cell r="K3967">
            <v>45862</v>
          </cell>
        </row>
        <row r="3968">
          <cell r="F3968">
            <v>37204</v>
          </cell>
          <cell r="G3968">
            <v>1348191</v>
          </cell>
          <cell r="H3968">
            <v>45824</v>
          </cell>
          <cell r="K3968">
            <v>45862</v>
          </cell>
        </row>
        <row r="3969">
          <cell r="F3969">
            <v>35493</v>
          </cell>
          <cell r="G3969">
            <v>2571831</v>
          </cell>
          <cell r="H3969">
            <v>45814</v>
          </cell>
          <cell r="K3969">
            <v>45862</v>
          </cell>
        </row>
        <row r="3970">
          <cell r="F3970">
            <v>38385</v>
          </cell>
          <cell r="G3970">
            <v>2696369</v>
          </cell>
          <cell r="H3970">
            <v>45826</v>
          </cell>
          <cell r="K3970">
            <v>45862</v>
          </cell>
        </row>
        <row r="3971">
          <cell r="F3971">
            <v>1206</v>
          </cell>
          <cell r="G3971">
            <v>-437211</v>
          </cell>
          <cell r="H3971">
            <v>45841</v>
          </cell>
          <cell r="K3971">
            <v>45862</v>
          </cell>
        </row>
        <row r="3972">
          <cell r="F3972">
            <v>36947</v>
          </cell>
          <cell r="G3972">
            <v>1348191</v>
          </cell>
          <cell r="H3972">
            <v>45818</v>
          </cell>
          <cell r="K3972">
            <v>45862</v>
          </cell>
        </row>
        <row r="3973">
          <cell r="F3973">
            <v>40636</v>
          </cell>
          <cell r="G3973">
            <v>959540</v>
          </cell>
          <cell r="H3973">
            <v>45825</v>
          </cell>
          <cell r="K3973">
            <v>45862</v>
          </cell>
        </row>
        <row r="3974">
          <cell r="F3974">
            <v>38367</v>
          </cell>
          <cell r="G3974">
            <v>1205348</v>
          </cell>
          <cell r="H3974">
            <v>45817</v>
          </cell>
          <cell r="K3974">
            <v>45862</v>
          </cell>
        </row>
        <row r="3975">
          <cell r="F3975">
            <v>1207</v>
          </cell>
          <cell r="G3975">
            <v>-241069</v>
          </cell>
          <cell r="H3975">
            <v>45842</v>
          </cell>
          <cell r="K3975">
            <v>45862</v>
          </cell>
        </row>
        <row r="3976">
          <cell r="F3976">
            <v>36944</v>
          </cell>
          <cell r="G3976">
            <v>873666</v>
          </cell>
          <cell r="H3976">
            <v>45818</v>
          </cell>
          <cell r="K3976">
            <v>45862</v>
          </cell>
        </row>
        <row r="3977">
          <cell r="F3977">
            <v>1211</v>
          </cell>
          <cell r="G3977">
            <v>-361597</v>
          </cell>
          <cell r="H3977">
            <v>45846</v>
          </cell>
          <cell r="K3977">
            <v>45862</v>
          </cell>
        </row>
        <row r="3978">
          <cell r="F3978">
            <v>38371</v>
          </cell>
          <cell r="G3978">
            <v>959540</v>
          </cell>
          <cell r="H3978">
            <v>45824</v>
          </cell>
          <cell r="K3978">
            <v>45862</v>
          </cell>
        </row>
        <row r="3979">
          <cell r="F3979">
            <v>44082</v>
          </cell>
          <cell r="G3979">
            <v>578907</v>
          </cell>
          <cell r="H3979">
            <v>45810</v>
          </cell>
          <cell r="K3979">
            <v>45862</v>
          </cell>
        </row>
        <row r="3980">
          <cell r="F3980">
            <v>40769</v>
          </cell>
          <cell r="G3980">
            <v>19071504</v>
          </cell>
          <cell r="H3980">
            <v>45835</v>
          </cell>
          <cell r="K3980">
            <v>45880</v>
          </cell>
        </row>
        <row r="3981">
          <cell r="F3981">
            <v>40768</v>
          </cell>
          <cell r="G3981">
            <v>2696369</v>
          </cell>
          <cell r="H3981">
            <v>45835</v>
          </cell>
          <cell r="K3981">
            <v>45880</v>
          </cell>
        </row>
        <row r="3982">
          <cell r="F3982">
            <v>40767</v>
          </cell>
          <cell r="G3982">
            <v>4797684</v>
          </cell>
          <cell r="H3982">
            <v>45835</v>
          </cell>
          <cell r="K3982">
            <v>45880</v>
          </cell>
        </row>
        <row r="3983">
          <cell r="F3983">
            <v>44053</v>
          </cell>
          <cell r="G3983">
            <v>2076746</v>
          </cell>
          <cell r="H3983">
            <v>45842</v>
          </cell>
          <cell r="K3983">
            <v>45880</v>
          </cell>
        </row>
        <row r="3984">
          <cell r="F3984">
            <v>38908</v>
          </cell>
          <cell r="G3984">
            <v>9331241</v>
          </cell>
          <cell r="H3984">
            <v>45828</v>
          </cell>
          <cell r="K3984">
            <v>45880</v>
          </cell>
        </row>
        <row r="3985">
          <cell r="F3985">
            <v>44046</v>
          </cell>
          <cell r="G3985">
            <v>2696369</v>
          </cell>
          <cell r="H3985">
            <v>45842</v>
          </cell>
          <cell r="K3985">
            <v>45880</v>
          </cell>
        </row>
        <row r="3986">
          <cell r="F3986">
            <v>44045</v>
          </cell>
          <cell r="G3986">
            <v>14666049</v>
          </cell>
          <cell r="H3986">
            <v>45842</v>
          </cell>
          <cell r="K3986">
            <v>45880</v>
          </cell>
        </row>
        <row r="3987">
          <cell r="F3987">
            <v>38909</v>
          </cell>
          <cell r="G3987">
            <v>2696369</v>
          </cell>
          <cell r="H3987">
            <v>45828</v>
          </cell>
          <cell r="K3987">
            <v>45880</v>
          </cell>
        </row>
        <row r="3988">
          <cell r="F3988">
            <v>44047</v>
          </cell>
          <cell r="G3988">
            <v>2640816</v>
          </cell>
          <cell r="H3988">
            <v>45842</v>
          </cell>
          <cell r="K3988">
            <v>45880</v>
          </cell>
        </row>
        <row r="3989">
          <cell r="F3989">
            <v>40763</v>
          </cell>
          <cell r="G3989">
            <v>9003353</v>
          </cell>
          <cell r="H3989">
            <v>45837</v>
          </cell>
          <cell r="K3989">
            <v>45880</v>
          </cell>
        </row>
        <row r="3990">
          <cell r="F3990">
            <v>40120</v>
          </cell>
          <cell r="G3990">
            <v>2878605</v>
          </cell>
          <cell r="H3990">
            <v>45833</v>
          </cell>
          <cell r="K3990">
            <v>45880</v>
          </cell>
        </row>
        <row r="3991">
          <cell r="F3991">
            <v>44050</v>
          </cell>
          <cell r="G3991">
            <v>2289303</v>
          </cell>
          <cell r="H3991">
            <v>45841</v>
          </cell>
          <cell r="K3991">
            <v>45880</v>
          </cell>
        </row>
        <row r="3992">
          <cell r="F3992">
            <v>44051</v>
          </cell>
          <cell r="G3992">
            <v>2696369</v>
          </cell>
          <cell r="H3992">
            <v>45841</v>
          </cell>
          <cell r="K3992">
            <v>45880</v>
          </cell>
        </row>
        <row r="3993">
          <cell r="F3993">
            <v>40119</v>
          </cell>
          <cell r="G3993">
            <v>1083956</v>
          </cell>
          <cell r="H3993">
            <v>45833</v>
          </cell>
          <cell r="K3993">
            <v>45880</v>
          </cell>
        </row>
        <row r="3994">
          <cell r="F3994">
            <v>40764</v>
          </cell>
          <cell r="G3994">
            <v>11255679</v>
          </cell>
          <cell r="H3994">
            <v>45836</v>
          </cell>
          <cell r="K3994">
            <v>45880</v>
          </cell>
        </row>
        <row r="3995">
          <cell r="F3995">
            <v>44088</v>
          </cell>
          <cell r="G3995">
            <v>2186055</v>
          </cell>
          <cell r="H3995">
            <v>45838</v>
          </cell>
          <cell r="K3995">
            <v>45880</v>
          </cell>
        </row>
        <row r="3996">
          <cell r="F3996">
            <v>44052</v>
          </cell>
          <cell r="G3996">
            <v>10198332</v>
          </cell>
          <cell r="H3996">
            <v>45843</v>
          </cell>
          <cell r="K3996">
            <v>45880</v>
          </cell>
        </row>
        <row r="3997">
          <cell r="F3997">
            <v>40751</v>
          </cell>
          <cell r="G3997">
            <v>1205348</v>
          </cell>
          <cell r="H3997">
            <v>45829</v>
          </cell>
          <cell r="K3997">
            <v>45880</v>
          </cell>
        </row>
        <row r="3998">
          <cell r="F3998">
            <v>44058</v>
          </cell>
          <cell r="G3998">
            <v>602667</v>
          </cell>
          <cell r="H3998">
            <v>45839</v>
          </cell>
          <cell r="K3998">
            <v>45880</v>
          </cell>
        </row>
        <row r="3999">
          <cell r="F3999">
            <v>40757</v>
          </cell>
          <cell r="G3999">
            <v>4797684</v>
          </cell>
          <cell r="H3999">
            <v>45835</v>
          </cell>
          <cell r="K3999">
            <v>45880</v>
          </cell>
        </row>
        <row r="4000">
          <cell r="F4000">
            <v>40755</v>
          </cell>
          <cell r="G4000">
            <v>4906076</v>
          </cell>
          <cell r="H4000">
            <v>45834</v>
          </cell>
          <cell r="K4000">
            <v>45880</v>
          </cell>
        </row>
        <row r="4001">
          <cell r="F4001">
            <v>40754</v>
          </cell>
          <cell r="G4001">
            <v>4797684</v>
          </cell>
          <cell r="H4001">
            <v>45831</v>
          </cell>
          <cell r="K4001">
            <v>45880</v>
          </cell>
        </row>
        <row r="4002">
          <cell r="F4002">
            <v>40753</v>
          </cell>
          <cell r="G4002">
            <v>1348191</v>
          </cell>
          <cell r="H4002">
            <v>45834</v>
          </cell>
          <cell r="K4002">
            <v>45880</v>
          </cell>
        </row>
        <row r="4003">
          <cell r="F4003">
            <v>45450</v>
          </cell>
          <cell r="G4003">
            <v>2186055</v>
          </cell>
          <cell r="H4003">
            <v>45843</v>
          </cell>
          <cell r="K4003">
            <v>45880</v>
          </cell>
        </row>
        <row r="4004">
          <cell r="F4004">
            <v>44084</v>
          </cell>
          <cell r="G4004">
            <v>602667</v>
          </cell>
          <cell r="H4004">
            <v>45838</v>
          </cell>
          <cell r="K4004">
            <v>45880</v>
          </cell>
        </row>
        <row r="4005">
          <cell r="F4005">
            <v>45449</v>
          </cell>
          <cell r="G4005">
            <v>1348191</v>
          </cell>
          <cell r="H4005">
            <v>45843</v>
          </cell>
          <cell r="K4005">
            <v>45880</v>
          </cell>
        </row>
        <row r="4006">
          <cell r="F4006">
            <v>45451</v>
          </cell>
          <cell r="G4006">
            <v>9595368</v>
          </cell>
          <cell r="H4006">
            <v>45842</v>
          </cell>
          <cell r="K4006">
            <v>45880</v>
          </cell>
        </row>
        <row r="4007">
          <cell r="F4007">
            <v>44083</v>
          </cell>
          <cell r="G4007">
            <v>9595368</v>
          </cell>
          <cell r="H4007">
            <v>45838</v>
          </cell>
          <cell r="K4007">
            <v>45880</v>
          </cell>
        </row>
        <row r="4008">
          <cell r="F4008">
            <v>38912</v>
          </cell>
          <cell r="G4008">
            <v>959540</v>
          </cell>
          <cell r="H4008">
            <v>45828</v>
          </cell>
          <cell r="K4008">
            <v>45880</v>
          </cell>
        </row>
        <row r="4009">
          <cell r="F4009">
            <v>44111</v>
          </cell>
          <cell r="G4009">
            <v>4372097</v>
          </cell>
          <cell r="H4009">
            <v>45839</v>
          </cell>
          <cell r="K4009">
            <v>45880</v>
          </cell>
        </row>
        <row r="4010">
          <cell r="F4010">
            <v>40770</v>
          </cell>
          <cell r="G4010">
            <v>959540</v>
          </cell>
          <cell r="H4010">
            <v>45836</v>
          </cell>
          <cell r="K4010">
            <v>45880</v>
          </cell>
        </row>
        <row r="4011">
          <cell r="F4011">
            <v>40122</v>
          </cell>
          <cell r="G4011">
            <v>3445484</v>
          </cell>
          <cell r="H4011">
            <v>45832</v>
          </cell>
          <cell r="K4011">
            <v>45880</v>
          </cell>
        </row>
        <row r="4012">
          <cell r="F4012">
            <v>38913</v>
          </cell>
          <cell r="G4012">
            <v>602667</v>
          </cell>
          <cell r="H4012">
            <v>45831</v>
          </cell>
          <cell r="K4012">
            <v>45880</v>
          </cell>
        </row>
        <row r="4013">
          <cell r="F4013">
            <v>44108</v>
          </cell>
          <cell r="G4013">
            <v>2186055</v>
          </cell>
          <cell r="H4013">
            <v>45842</v>
          </cell>
          <cell r="K4013">
            <v>45880</v>
          </cell>
        </row>
        <row r="4014">
          <cell r="F4014">
            <v>40771</v>
          </cell>
          <cell r="G4014">
            <v>1348191</v>
          </cell>
          <cell r="H4014">
            <v>45838</v>
          </cell>
          <cell r="K4014">
            <v>45880</v>
          </cell>
        </row>
        <row r="4015">
          <cell r="F4015">
            <v>38666</v>
          </cell>
          <cell r="G4015">
            <v>1919079</v>
          </cell>
          <cell r="H4015">
            <v>45828</v>
          </cell>
          <cell r="K4015">
            <v>45880</v>
          </cell>
        </row>
        <row r="4016">
          <cell r="F4016">
            <v>38665</v>
          </cell>
          <cell r="G4016">
            <v>959540</v>
          </cell>
          <cell r="H4016">
            <v>45828</v>
          </cell>
          <cell r="K4016">
            <v>45880</v>
          </cell>
        </row>
        <row r="4017">
          <cell r="F4017">
            <v>40121</v>
          </cell>
          <cell r="G4017">
            <v>2571831</v>
          </cell>
          <cell r="H4017">
            <v>45833</v>
          </cell>
          <cell r="K4017">
            <v>45880</v>
          </cell>
        </row>
        <row r="4018">
          <cell r="F4018">
            <v>44103</v>
          </cell>
          <cell r="G4018">
            <v>1476333</v>
          </cell>
          <cell r="H4018">
            <v>45840</v>
          </cell>
          <cell r="K4018">
            <v>45880</v>
          </cell>
        </row>
        <row r="4019">
          <cell r="F4019">
            <v>40772</v>
          </cell>
          <cell r="G4019">
            <v>959540</v>
          </cell>
          <cell r="H4019">
            <v>45836</v>
          </cell>
          <cell r="K4019">
            <v>45880</v>
          </cell>
        </row>
        <row r="4020">
          <cell r="F4020">
            <v>44100</v>
          </cell>
          <cell r="G4020">
            <v>2186055</v>
          </cell>
          <cell r="H4020">
            <v>45840</v>
          </cell>
          <cell r="K4020">
            <v>45880</v>
          </cell>
        </row>
        <row r="4021">
          <cell r="F4021">
            <v>40765</v>
          </cell>
          <cell r="G4021">
            <v>541971</v>
          </cell>
          <cell r="H4021">
            <v>45834</v>
          </cell>
          <cell r="K4021">
            <v>45880</v>
          </cell>
        </row>
        <row r="4022">
          <cell r="F4022">
            <v>44091</v>
          </cell>
          <cell r="G4022">
            <v>1699785</v>
          </cell>
          <cell r="H4022">
            <v>45840</v>
          </cell>
          <cell r="K4022">
            <v>45880</v>
          </cell>
        </row>
        <row r="4023">
          <cell r="F4023">
            <v>40766</v>
          </cell>
          <cell r="G4023">
            <v>602667</v>
          </cell>
          <cell r="H4023">
            <v>45834</v>
          </cell>
          <cell r="K4023">
            <v>45880</v>
          </cell>
        </row>
        <row r="4024">
          <cell r="F4024">
            <v>1247</v>
          </cell>
          <cell r="G4024">
            <v>-115781</v>
          </cell>
          <cell r="H4024">
            <v>45858</v>
          </cell>
          <cell r="K4024">
            <v>45880</v>
          </cell>
        </row>
        <row r="4025">
          <cell r="F4025">
            <v>44049</v>
          </cell>
          <cell r="G4025">
            <v>2186055</v>
          </cell>
          <cell r="H4025">
            <v>45842</v>
          </cell>
          <cell r="K4025">
            <v>45880</v>
          </cell>
        </row>
        <row r="4026">
          <cell r="F4026">
            <v>44090</v>
          </cell>
          <cell r="G4026">
            <v>1348191</v>
          </cell>
          <cell r="H4026">
            <v>45840</v>
          </cell>
          <cell r="K4026">
            <v>45880</v>
          </cell>
        </row>
        <row r="4027">
          <cell r="F4027">
            <v>44089</v>
          </cell>
          <cell r="G4027">
            <v>2186055</v>
          </cell>
          <cell r="H4027">
            <v>45840</v>
          </cell>
          <cell r="K4027">
            <v>45880</v>
          </cell>
        </row>
        <row r="4028">
          <cell r="F4028">
            <v>1248</v>
          </cell>
          <cell r="G4028">
            <v>-174732</v>
          </cell>
          <cell r="H4028">
            <v>45858</v>
          </cell>
          <cell r="K4028">
            <v>45880</v>
          </cell>
        </row>
        <row r="4029">
          <cell r="F4029">
            <v>44048</v>
          </cell>
          <cell r="G4029">
            <v>3034814</v>
          </cell>
          <cell r="H4029">
            <v>45842</v>
          </cell>
          <cell r="K4029">
            <v>45880</v>
          </cell>
        </row>
        <row r="4030">
          <cell r="F4030">
            <v>44056</v>
          </cell>
          <cell r="G4030">
            <v>1157814</v>
          </cell>
          <cell r="H4030">
            <v>45843</v>
          </cell>
          <cell r="K4030">
            <v>45880</v>
          </cell>
        </row>
        <row r="4031">
          <cell r="F4031">
            <v>44099</v>
          </cell>
          <cell r="G4031">
            <v>2186055</v>
          </cell>
          <cell r="H4031">
            <v>45839</v>
          </cell>
          <cell r="K4031">
            <v>45880</v>
          </cell>
        </row>
        <row r="4032">
          <cell r="F4032">
            <v>38914</v>
          </cell>
          <cell r="G4032">
            <v>1157814</v>
          </cell>
          <cell r="H4032">
            <v>45829</v>
          </cell>
          <cell r="K4032">
            <v>45880</v>
          </cell>
        </row>
        <row r="4033">
          <cell r="F4033">
            <v>44055</v>
          </cell>
          <cell r="G4033">
            <v>1348191</v>
          </cell>
          <cell r="H4033">
            <v>45843</v>
          </cell>
          <cell r="K4033">
            <v>45880</v>
          </cell>
        </row>
        <row r="4034">
          <cell r="F4034">
            <v>1244</v>
          </cell>
          <cell r="G4034">
            <v>-463131</v>
          </cell>
          <cell r="H4034">
            <v>45856</v>
          </cell>
          <cell r="K4034">
            <v>45880</v>
          </cell>
        </row>
        <row r="4035">
          <cell r="F4035">
            <v>44054</v>
          </cell>
          <cell r="G4035">
            <v>1619177</v>
          </cell>
          <cell r="H4035">
            <v>45843</v>
          </cell>
          <cell r="K4035">
            <v>45880</v>
          </cell>
        </row>
        <row r="4036">
          <cell r="F4036">
            <v>44097</v>
          </cell>
          <cell r="G4036">
            <v>4372097</v>
          </cell>
          <cell r="H4036">
            <v>45840</v>
          </cell>
          <cell r="K4036">
            <v>45880</v>
          </cell>
        </row>
        <row r="4037">
          <cell r="F4037">
            <v>44095</v>
          </cell>
          <cell r="G4037">
            <v>2186055</v>
          </cell>
          <cell r="H4037">
            <v>45842</v>
          </cell>
          <cell r="K4037">
            <v>45880</v>
          </cell>
        </row>
        <row r="4038">
          <cell r="F4038">
            <v>38915</v>
          </cell>
          <cell r="G4038">
            <v>2571831</v>
          </cell>
          <cell r="H4038">
            <v>45831</v>
          </cell>
          <cell r="K4038">
            <v>45880</v>
          </cell>
        </row>
        <row r="4039">
          <cell r="F4039">
            <v>38667</v>
          </cell>
          <cell r="G4039">
            <v>1919079</v>
          </cell>
          <cell r="H4039">
            <v>45829</v>
          </cell>
          <cell r="K4039">
            <v>45880</v>
          </cell>
        </row>
        <row r="4040">
          <cell r="F4040">
            <v>38916</v>
          </cell>
          <cell r="G4040">
            <v>1348191</v>
          </cell>
          <cell r="H4040">
            <v>45828</v>
          </cell>
          <cell r="K4040">
            <v>45880</v>
          </cell>
        </row>
        <row r="4041">
          <cell r="F4041">
            <v>38917</v>
          </cell>
          <cell r="G4041">
            <v>2571831</v>
          </cell>
          <cell r="H4041">
            <v>45828</v>
          </cell>
          <cell r="K4041">
            <v>45880</v>
          </cell>
        </row>
        <row r="4042">
          <cell r="F4042">
            <v>44093</v>
          </cell>
          <cell r="G4042">
            <v>2186055</v>
          </cell>
          <cell r="H4042">
            <v>45840</v>
          </cell>
          <cell r="K4042">
            <v>45880</v>
          </cell>
        </row>
        <row r="4043">
          <cell r="F4043">
            <v>1205</v>
          </cell>
          <cell r="G4043">
            <v>-437210</v>
          </cell>
          <cell r="H4043">
            <v>45841</v>
          </cell>
          <cell r="K4043">
            <v>45880</v>
          </cell>
        </row>
        <row r="4044">
          <cell r="F4044">
            <v>75</v>
          </cell>
          <cell r="G4044">
            <v>-1866015</v>
          </cell>
          <cell r="H4044">
            <v>45866</v>
          </cell>
          <cell r="K4044">
            <v>45880</v>
          </cell>
        </row>
        <row r="4045">
          <cell r="F4045">
            <v>44094</v>
          </cell>
          <cell r="G4045">
            <v>4908141</v>
          </cell>
          <cell r="H4045">
            <v>45840</v>
          </cell>
          <cell r="K4045">
            <v>45880</v>
          </cell>
        </row>
        <row r="4046">
          <cell r="F4046">
            <v>44059</v>
          </cell>
          <cell r="G4046">
            <v>1093028</v>
          </cell>
          <cell r="H4046">
            <v>45839</v>
          </cell>
          <cell r="K4046">
            <v>45880</v>
          </cell>
        </row>
        <row r="4047">
          <cell r="F4047">
            <v>44060</v>
          </cell>
          <cell r="G4047">
            <v>541971</v>
          </cell>
          <cell r="H4047">
            <v>45839</v>
          </cell>
          <cell r="K4047">
            <v>45880</v>
          </cell>
        </row>
        <row r="4048">
          <cell r="F4048">
            <v>40752</v>
          </cell>
          <cell r="G4048">
            <v>3445484</v>
          </cell>
          <cell r="H4048">
            <v>45829</v>
          </cell>
          <cell r="K4048">
            <v>45880</v>
          </cell>
        </row>
        <row r="4049">
          <cell r="F4049">
            <v>44061</v>
          </cell>
          <cell r="G4049">
            <v>2186055</v>
          </cell>
          <cell r="H4049">
            <v>45839</v>
          </cell>
          <cell r="K4049">
            <v>45880</v>
          </cell>
        </row>
        <row r="4050">
          <cell r="F4050">
            <v>38918</v>
          </cell>
          <cell r="G4050">
            <v>959540</v>
          </cell>
          <cell r="H4050">
            <v>45829</v>
          </cell>
          <cell r="K4050">
            <v>45880</v>
          </cell>
        </row>
        <row r="4051">
          <cell r="F4051">
            <v>38919</v>
          </cell>
          <cell r="G4051">
            <v>959540</v>
          </cell>
          <cell r="H4051">
            <v>45830</v>
          </cell>
          <cell r="K4051">
            <v>45880</v>
          </cell>
        </row>
        <row r="4052">
          <cell r="F4052">
            <v>1246</v>
          </cell>
          <cell r="G4052">
            <v>-1157814</v>
          </cell>
          <cell r="H4052">
            <v>45856</v>
          </cell>
          <cell r="K4052">
            <v>45880</v>
          </cell>
        </row>
        <row r="4053">
          <cell r="F4053">
            <v>102</v>
          </cell>
          <cell r="G4053">
            <v>-575722</v>
          </cell>
          <cell r="H4053">
            <v>45863</v>
          </cell>
          <cell r="K4053">
            <v>45880</v>
          </cell>
        </row>
        <row r="4054">
          <cell r="F4054">
            <v>44092</v>
          </cell>
          <cell r="G4054">
            <v>2186055</v>
          </cell>
          <cell r="H4054">
            <v>45839</v>
          </cell>
          <cell r="K4054">
            <v>45880</v>
          </cell>
        </row>
        <row r="4055">
          <cell r="F4055">
            <v>1245</v>
          </cell>
          <cell r="G4055">
            <v>-95958</v>
          </cell>
          <cell r="H4055">
            <v>45856</v>
          </cell>
          <cell r="K4055">
            <v>45880</v>
          </cell>
        </row>
        <row r="4056">
          <cell r="F4056">
            <v>38911</v>
          </cell>
          <cell r="G4056">
            <v>541971</v>
          </cell>
          <cell r="H4056">
            <v>45829</v>
          </cell>
          <cell r="K4056">
            <v>45880</v>
          </cell>
        </row>
        <row r="4057">
          <cell r="F4057">
            <v>44087</v>
          </cell>
          <cell r="G4057">
            <v>2186055</v>
          </cell>
          <cell r="H4057">
            <v>45839</v>
          </cell>
          <cell r="K4057">
            <v>45880</v>
          </cell>
        </row>
        <row r="4058">
          <cell r="F4058">
            <v>33</v>
          </cell>
          <cell r="G4058">
            <v>-509937</v>
          </cell>
          <cell r="H4058">
            <v>45870</v>
          </cell>
          <cell r="K4058">
            <v>45880</v>
          </cell>
        </row>
        <row r="4059">
          <cell r="F4059">
            <v>1218</v>
          </cell>
          <cell r="G4059">
            <v>-327907</v>
          </cell>
          <cell r="H4059">
            <v>45844</v>
          </cell>
          <cell r="K4059">
            <v>45880</v>
          </cell>
        </row>
        <row r="4060">
          <cell r="F4060">
            <v>44044</v>
          </cell>
          <cell r="G4060">
            <v>959540</v>
          </cell>
          <cell r="H4060">
            <v>45843</v>
          </cell>
          <cell r="K4060">
            <v>45880</v>
          </cell>
        </row>
        <row r="4061">
          <cell r="F4061">
            <v>44086</v>
          </cell>
          <cell r="G4061">
            <v>2307717</v>
          </cell>
          <cell r="H4061">
            <v>45836</v>
          </cell>
          <cell r="K4061">
            <v>45880</v>
          </cell>
        </row>
        <row r="4062">
          <cell r="F4062">
            <v>44085</v>
          </cell>
          <cell r="G4062">
            <v>959540</v>
          </cell>
          <cell r="H4062">
            <v>45836</v>
          </cell>
          <cell r="K4062">
            <v>45880</v>
          </cell>
        </row>
        <row r="4063">
          <cell r="F4063">
            <v>3357</v>
          </cell>
          <cell r="G4063">
            <v>-3947655</v>
          </cell>
          <cell r="H4063">
            <v>45887</v>
          </cell>
          <cell r="K4063">
            <v>45894</v>
          </cell>
        </row>
        <row r="4064">
          <cell r="F4064">
            <v>45472</v>
          </cell>
          <cell r="G4064">
            <v>6946884</v>
          </cell>
          <cell r="H4064">
            <v>45849</v>
          </cell>
          <cell r="K4064">
            <v>45894</v>
          </cell>
        </row>
        <row r="4065">
          <cell r="F4065">
            <v>45471</v>
          </cell>
          <cell r="G4065">
            <v>8416656</v>
          </cell>
          <cell r="H4065">
            <v>45849</v>
          </cell>
          <cell r="K4065">
            <v>45894</v>
          </cell>
        </row>
        <row r="4066">
          <cell r="F4066">
            <v>45470</v>
          </cell>
          <cell r="G4066">
            <v>1987200</v>
          </cell>
          <cell r="H4066">
            <v>45849</v>
          </cell>
          <cell r="K4066">
            <v>45894</v>
          </cell>
        </row>
        <row r="4067">
          <cell r="F4067">
            <v>12471</v>
          </cell>
          <cell r="G4067">
            <v>-2314063</v>
          </cell>
          <cell r="H4067">
            <v>45874</v>
          </cell>
          <cell r="K4067">
            <v>45894</v>
          </cell>
        </row>
        <row r="4068">
          <cell r="F4068">
            <v>12456</v>
          </cell>
          <cell r="G4068">
            <v>-18512506</v>
          </cell>
          <cell r="H4068">
            <v>45874</v>
          </cell>
          <cell r="K4068">
            <v>45894</v>
          </cell>
        </row>
        <row r="4069">
          <cell r="F4069">
            <v>46814</v>
          </cell>
          <cell r="G4069">
            <v>9450986</v>
          </cell>
          <cell r="H4069">
            <v>45856</v>
          </cell>
          <cell r="K4069">
            <v>45894</v>
          </cell>
        </row>
        <row r="4070">
          <cell r="F4070">
            <v>12425</v>
          </cell>
          <cell r="G4070">
            <v>-10413284</v>
          </cell>
          <cell r="H4070">
            <v>45874</v>
          </cell>
          <cell r="K4070">
            <v>45894</v>
          </cell>
        </row>
        <row r="4071">
          <cell r="F4071">
            <v>12406</v>
          </cell>
          <cell r="G4071">
            <v>-10644691</v>
          </cell>
          <cell r="H4071">
            <v>45874</v>
          </cell>
          <cell r="K4071">
            <v>45894</v>
          </cell>
        </row>
        <row r="4072">
          <cell r="F4072">
            <v>12395</v>
          </cell>
          <cell r="G4072">
            <v>-4628126</v>
          </cell>
          <cell r="H4072">
            <v>45874</v>
          </cell>
          <cell r="K4072">
            <v>45894</v>
          </cell>
        </row>
        <row r="4073">
          <cell r="F4073" t="str">
            <v>c</v>
          </cell>
          <cell r="G4073">
            <v>-14141497</v>
          </cell>
          <cell r="H4073">
            <v>45873</v>
          </cell>
          <cell r="K4073">
            <v>45894</v>
          </cell>
        </row>
        <row r="4074">
          <cell r="F4074">
            <v>46815</v>
          </cell>
          <cell r="G4074">
            <v>8428901</v>
          </cell>
          <cell r="H4074">
            <v>45856</v>
          </cell>
          <cell r="K4074">
            <v>45894</v>
          </cell>
        </row>
        <row r="4075">
          <cell r="F4075">
            <v>12432</v>
          </cell>
          <cell r="G4075">
            <v>-9256252</v>
          </cell>
          <cell r="H4075">
            <v>45874</v>
          </cell>
          <cell r="K4075">
            <v>45894</v>
          </cell>
        </row>
        <row r="4076">
          <cell r="F4076">
            <v>45473</v>
          </cell>
          <cell r="G4076">
            <v>1987200</v>
          </cell>
          <cell r="H4076">
            <v>45849</v>
          </cell>
          <cell r="K4076">
            <v>45894</v>
          </cell>
        </row>
        <row r="4077">
          <cell r="F4077">
            <v>44028</v>
          </cell>
          <cell r="G4077">
            <v>1348191</v>
          </cell>
          <cell r="H4077">
            <v>45846</v>
          </cell>
          <cell r="K4077">
            <v>45894</v>
          </cell>
        </row>
        <row r="4078">
          <cell r="F4078">
            <v>46813</v>
          </cell>
          <cell r="G4078">
            <v>2670057</v>
          </cell>
          <cell r="H4078">
            <v>45856</v>
          </cell>
          <cell r="K4078">
            <v>45894</v>
          </cell>
        </row>
        <row r="4079">
          <cell r="F4079">
            <v>44022</v>
          </cell>
          <cell r="G4079">
            <v>4372097</v>
          </cell>
          <cell r="H4079">
            <v>45846</v>
          </cell>
          <cell r="K4079">
            <v>45894</v>
          </cell>
        </row>
        <row r="4080">
          <cell r="F4080">
            <v>44025</v>
          </cell>
          <cell r="G4080">
            <v>1686623</v>
          </cell>
          <cell r="H4080">
            <v>45846</v>
          </cell>
          <cell r="K4080">
            <v>45894</v>
          </cell>
        </row>
        <row r="4081">
          <cell r="F4081">
            <v>46812</v>
          </cell>
          <cell r="G4081">
            <v>1586115</v>
          </cell>
          <cell r="H4081">
            <v>45857</v>
          </cell>
          <cell r="K4081">
            <v>45894</v>
          </cell>
        </row>
        <row r="4082">
          <cell r="F4082">
            <v>44030</v>
          </cell>
          <cell r="G4082">
            <v>1083956</v>
          </cell>
          <cell r="H4082">
            <v>45846</v>
          </cell>
          <cell r="K4082">
            <v>45894</v>
          </cell>
        </row>
        <row r="4083">
          <cell r="F4083">
            <v>44033</v>
          </cell>
          <cell r="G4083">
            <v>1987200</v>
          </cell>
          <cell r="H4083">
            <v>45846</v>
          </cell>
          <cell r="K4083">
            <v>45894</v>
          </cell>
        </row>
        <row r="4084">
          <cell r="F4084">
            <v>47621</v>
          </cell>
          <cell r="G4084">
            <v>4254296</v>
          </cell>
          <cell r="H4084">
            <v>45857</v>
          </cell>
          <cell r="K4084">
            <v>45894</v>
          </cell>
        </row>
        <row r="4085">
          <cell r="F4085">
            <v>45456</v>
          </cell>
          <cell r="G4085">
            <v>270986</v>
          </cell>
          <cell r="H4085">
            <v>45845</v>
          </cell>
          <cell r="K4085">
            <v>45894</v>
          </cell>
        </row>
        <row r="4086">
          <cell r="F4086">
            <v>45457</v>
          </cell>
          <cell r="G4086">
            <v>1348191</v>
          </cell>
          <cell r="H4086">
            <v>45845</v>
          </cell>
          <cell r="K4086">
            <v>45894</v>
          </cell>
        </row>
        <row r="4087">
          <cell r="F4087">
            <v>47402</v>
          </cell>
          <cell r="G4087">
            <v>993600</v>
          </cell>
          <cell r="H4087">
            <v>45854</v>
          </cell>
          <cell r="K4087">
            <v>45894</v>
          </cell>
        </row>
        <row r="4088">
          <cell r="F4088">
            <v>45453</v>
          </cell>
          <cell r="G4088">
            <v>753125</v>
          </cell>
          <cell r="H4088">
            <v>45849</v>
          </cell>
          <cell r="K4088">
            <v>45894</v>
          </cell>
        </row>
        <row r="4089">
          <cell r="F4089">
            <v>45452</v>
          </cell>
          <cell r="G4089">
            <v>546507</v>
          </cell>
          <cell r="H4089">
            <v>45849</v>
          </cell>
          <cell r="K4089">
            <v>45894</v>
          </cell>
        </row>
        <row r="4090">
          <cell r="F4090">
            <v>45459</v>
          </cell>
          <cell r="G4090">
            <v>4797684</v>
          </cell>
          <cell r="H4090">
            <v>45847</v>
          </cell>
          <cell r="K4090">
            <v>45894</v>
          </cell>
        </row>
        <row r="4091">
          <cell r="F4091">
            <v>47403</v>
          </cell>
          <cell r="G4091">
            <v>11994264</v>
          </cell>
          <cell r="H4091">
            <v>45849</v>
          </cell>
          <cell r="K4091">
            <v>45894</v>
          </cell>
        </row>
        <row r="4092">
          <cell r="F4092">
            <v>47405</v>
          </cell>
          <cell r="G4092">
            <v>5997132</v>
          </cell>
          <cell r="H4092">
            <v>45854</v>
          </cell>
          <cell r="K4092">
            <v>45894</v>
          </cell>
        </row>
        <row r="4093">
          <cell r="F4093">
            <v>47404</v>
          </cell>
          <cell r="G4093">
            <v>3598277</v>
          </cell>
          <cell r="H4093">
            <v>45854</v>
          </cell>
          <cell r="K4093">
            <v>45894</v>
          </cell>
        </row>
        <row r="4094">
          <cell r="F4094">
            <v>47417</v>
          </cell>
          <cell r="G4094">
            <v>993600</v>
          </cell>
          <cell r="H4094">
            <v>45854</v>
          </cell>
          <cell r="K4094">
            <v>45894</v>
          </cell>
        </row>
        <row r="4095">
          <cell r="F4095">
            <v>47622</v>
          </cell>
          <cell r="G4095">
            <v>6105524</v>
          </cell>
          <cell r="H4095">
            <v>45857</v>
          </cell>
          <cell r="K4095">
            <v>45894</v>
          </cell>
        </row>
        <row r="4096">
          <cell r="F4096">
            <v>47626</v>
          </cell>
          <cell r="G4096">
            <v>1586115</v>
          </cell>
          <cell r="H4096">
            <v>45854</v>
          </cell>
          <cell r="K4096">
            <v>45894</v>
          </cell>
        </row>
        <row r="4097">
          <cell r="F4097">
            <v>45448</v>
          </cell>
          <cell r="G4097">
            <v>1289979</v>
          </cell>
          <cell r="H4097">
            <v>45845</v>
          </cell>
          <cell r="K4097">
            <v>45894</v>
          </cell>
        </row>
        <row r="4098">
          <cell r="F4098">
            <v>45454</v>
          </cell>
          <cell r="G4098">
            <v>4797684</v>
          </cell>
          <cell r="H4098">
            <v>45847</v>
          </cell>
          <cell r="K4098">
            <v>45894</v>
          </cell>
        </row>
        <row r="4099">
          <cell r="F4099">
            <v>140</v>
          </cell>
          <cell r="G4099">
            <v>-119943</v>
          </cell>
          <cell r="H4099">
            <v>45877</v>
          </cell>
          <cell r="K4099">
            <v>45894</v>
          </cell>
        </row>
        <row r="4100">
          <cell r="F4100">
            <v>137</v>
          </cell>
          <cell r="G4100">
            <v>-353610</v>
          </cell>
          <cell r="H4100">
            <v>45877</v>
          </cell>
          <cell r="K4100">
            <v>45894</v>
          </cell>
        </row>
        <row r="4101">
          <cell r="F4101">
            <v>44036</v>
          </cell>
          <cell r="G4101">
            <v>1348191</v>
          </cell>
          <cell r="H4101">
            <v>45846</v>
          </cell>
          <cell r="K4101">
            <v>45894</v>
          </cell>
        </row>
        <row r="4102">
          <cell r="F4102">
            <v>45581</v>
          </cell>
          <cell r="G4102">
            <v>1987200</v>
          </cell>
          <cell r="H4102">
            <v>45853</v>
          </cell>
          <cell r="K4102">
            <v>45894</v>
          </cell>
        </row>
        <row r="4103">
          <cell r="F4103">
            <v>46816</v>
          </cell>
          <cell r="G4103">
            <v>1741406</v>
          </cell>
          <cell r="H4103">
            <v>45856</v>
          </cell>
          <cell r="K4103">
            <v>45894</v>
          </cell>
        </row>
        <row r="4104">
          <cell r="F4104">
            <v>45583</v>
          </cell>
          <cell r="G4104">
            <v>3056522</v>
          </cell>
          <cell r="H4104">
            <v>45853</v>
          </cell>
          <cell r="K4104">
            <v>45894</v>
          </cell>
        </row>
        <row r="4105">
          <cell r="F4105">
            <v>45466</v>
          </cell>
          <cell r="G4105">
            <v>2186055</v>
          </cell>
          <cell r="H4105">
            <v>45852</v>
          </cell>
          <cell r="K4105">
            <v>45894</v>
          </cell>
        </row>
        <row r="4106">
          <cell r="F4106">
            <v>45465</v>
          </cell>
          <cell r="G4106">
            <v>1348191</v>
          </cell>
          <cell r="H4106">
            <v>45852</v>
          </cell>
          <cell r="K4106">
            <v>45894</v>
          </cell>
        </row>
        <row r="4107">
          <cell r="F4107">
            <v>45584</v>
          </cell>
          <cell r="G4107">
            <v>4002831</v>
          </cell>
          <cell r="H4107">
            <v>45856</v>
          </cell>
          <cell r="K4107">
            <v>45894</v>
          </cell>
        </row>
        <row r="4108">
          <cell r="F4108">
            <v>45464</v>
          </cell>
          <cell r="G4108">
            <v>2186055</v>
          </cell>
          <cell r="H4108">
            <v>45852</v>
          </cell>
          <cell r="K4108">
            <v>45894</v>
          </cell>
        </row>
        <row r="4109">
          <cell r="F4109">
            <v>44057</v>
          </cell>
          <cell r="G4109">
            <v>959540</v>
          </cell>
          <cell r="H4109">
            <v>45845</v>
          </cell>
          <cell r="K4109">
            <v>45894</v>
          </cell>
        </row>
        <row r="4110">
          <cell r="F4110">
            <v>44038</v>
          </cell>
          <cell r="G4110">
            <v>2307717</v>
          </cell>
          <cell r="H4110">
            <v>45849</v>
          </cell>
          <cell r="K4110">
            <v>45894</v>
          </cell>
        </row>
        <row r="4111">
          <cell r="F4111">
            <v>44037</v>
          </cell>
          <cell r="G4111">
            <v>1987200</v>
          </cell>
          <cell r="H4111">
            <v>45849</v>
          </cell>
          <cell r="K4111">
            <v>45894</v>
          </cell>
        </row>
        <row r="4112">
          <cell r="F4112">
            <v>45587</v>
          </cell>
          <cell r="G4112">
            <v>482139</v>
          </cell>
          <cell r="H4112">
            <v>45856</v>
          </cell>
          <cell r="K4112">
            <v>45894</v>
          </cell>
        </row>
        <row r="4113">
          <cell r="F4113">
            <v>45467</v>
          </cell>
          <cell r="G4113">
            <v>1348191</v>
          </cell>
          <cell r="H4113">
            <v>45850</v>
          </cell>
          <cell r="K4113">
            <v>45894</v>
          </cell>
        </row>
        <row r="4114">
          <cell r="F4114">
            <v>44039</v>
          </cell>
          <cell r="G4114">
            <v>2728026</v>
          </cell>
          <cell r="H4114">
            <v>45847</v>
          </cell>
          <cell r="K4114">
            <v>45894</v>
          </cell>
        </row>
        <row r="4115">
          <cell r="F4115">
            <v>45580</v>
          </cell>
          <cell r="G4115">
            <v>1987200</v>
          </cell>
          <cell r="H4115">
            <v>45854</v>
          </cell>
          <cell r="K4115">
            <v>45894</v>
          </cell>
        </row>
        <row r="4116">
          <cell r="F4116">
            <v>45588</v>
          </cell>
          <cell r="G4116">
            <v>964278</v>
          </cell>
          <cell r="H4116">
            <v>45854</v>
          </cell>
          <cell r="K4116">
            <v>45894</v>
          </cell>
        </row>
        <row r="4117">
          <cell r="F4117">
            <v>46818</v>
          </cell>
          <cell r="G4117">
            <v>3772157</v>
          </cell>
          <cell r="H4117">
            <v>45857</v>
          </cell>
          <cell r="K4117">
            <v>45894</v>
          </cell>
        </row>
        <row r="4118">
          <cell r="F4118">
            <v>105</v>
          </cell>
          <cell r="G4118">
            <v>-484284</v>
          </cell>
          <cell r="H4118">
            <v>45877</v>
          </cell>
          <cell r="K4118">
            <v>45894</v>
          </cell>
        </row>
        <row r="4119">
          <cell r="F4119">
            <v>45460</v>
          </cell>
          <cell r="G4119">
            <v>2186055</v>
          </cell>
          <cell r="H4119">
            <v>45849</v>
          </cell>
          <cell r="K4119">
            <v>45894</v>
          </cell>
        </row>
        <row r="4120">
          <cell r="F4120">
            <v>44019</v>
          </cell>
          <cell r="G4120">
            <v>1348191</v>
          </cell>
          <cell r="H4120">
            <v>45847</v>
          </cell>
          <cell r="K4120">
            <v>45894</v>
          </cell>
        </row>
        <row r="4121">
          <cell r="F4121">
            <v>45585</v>
          </cell>
          <cell r="G4121">
            <v>2857599</v>
          </cell>
          <cell r="H4121">
            <v>45854</v>
          </cell>
          <cell r="K4121">
            <v>45894</v>
          </cell>
        </row>
        <row r="4122">
          <cell r="F4122">
            <v>44001</v>
          </cell>
          <cell r="G4122">
            <v>1987200</v>
          </cell>
          <cell r="H4122">
            <v>45847</v>
          </cell>
          <cell r="K4122">
            <v>45894</v>
          </cell>
        </row>
        <row r="4123">
          <cell r="F4123">
            <v>45586</v>
          </cell>
          <cell r="G4123">
            <v>482139</v>
          </cell>
          <cell r="H4123">
            <v>45854</v>
          </cell>
          <cell r="K4123">
            <v>45894</v>
          </cell>
        </row>
        <row r="4124">
          <cell r="F4124">
            <v>44017</v>
          </cell>
          <cell r="G4124">
            <v>2186055</v>
          </cell>
          <cell r="H4124">
            <v>45847</v>
          </cell>
          <cell r="K4124">
            <v>45894</v>
          </cell>
        </row>
        <row r="4125">
          <cell r="F4125">
            <v>45461</v>
          </cell>
          <cell r="G4125">
            <v>1987200</v>
          </cell>
          <cell r="H4125">
            <v>45850</v>
          </cell>
          <cell r="K4125">
            <v>45894</v>
          </cell>
        </row>
        <row r="4126">
          <cell r="F4126">
            <v>129</v>
          </cell>
          <cell r="G4126">
            <v>-349945</v>
          </cell>
          <cell r="H4126">
            <v>45878</v>
          </cell>
          <cell r="K4126">
            <v>45894</v>
          </cell>
        </row>
        <row r="4127">
          <cell r="F4127">
            <v>45462</v>
          </cell>
          <cell r="G4127">
            <v>1199421</v>
          </cell>
          <cell r="H4127">
            <v>45850</v>
          </cell>
          <cell r="K4127">
            <v>45894</v>
          </cell>
        </row>
        <row r="4128">
          <cell r="F4128">
            <v>46819</v>
          </cell>
          <cell r="G4128">
            <v>1586115</v>
          </cell>
          <cell r="H4128">
            <v>45853</v>
          </cell>
          <cell r="K4128">
            <v>45894</v>
          </cell>
        </row>
        <row r="4129">
          <cell r="F4129">
            <v>45579</v>
          </cell>
          <cell r="G4129">
            <v>1987200</v>
          </cell>
          <cell r="H4129">
            <v>45853</v>
          </cell>
          <cell r="K4129">
            <v>45894</v>
          </cell>
        </row>
        <row r="4130">
          <cell r="F4130">
            <v>45589</v>
          </cell>
          <cell r="G4130">
            <v>482139</v>
          </cell>
          <cell r="H4130">
            <v>45853</v>
          </cell>
          <cell r="K4130">
            <v>45894</v>
          </cell>
        </row>
        <row r="4131">
          <cell r="F4131">
            <v>45468</v>
          </cell>
          <cell r="G4131">
            <v>2186055</v>
          </cell>
          <cell r="H4131">
            <v>45850</v>
          </cell>
          <cell r="K4131">
            <v>45894</v>
          </cell>
        </row>
        <row r="4132">
          <cell r="F4132">
            <v>45578</v>
          </cell>
          <cell r="G4132">
            <v>1987200</v>
          </cell>
          <cell r="H4132">
            <v>45854</v>
          </cell>
          <cell r="K4132">
            <v>45894</v>
          </cell>
        </row>
        <row r="4133">
          <cell r="F4133">
            <v>44040</v>
          </cell>
          <cell r="G4133">
            <v>1348191</v>
          </cell>
          <cell r="H4133">
            <v>45849</v>
          </cell>
          <cell r="K4133">
            <v>45894</v>
          </cell>
        </row>
        <row r="4134">
          <cell r="F4134">
            <v>45463</v>
          </cell>
          <cell r="G4134">
            <v>2307717</v>
          </cell>
          <cell r="H4134">
            <v>45852</v>
          </cell>
          <cell r="K4134">
            <v>45894</v>
          </cell>
        </row>
        <row r="4135">
          <cell r="F4135">
            <v>45469</v>
          </cell>
          <cell r="G4135">
            <v>2186055</v>
          </cell>
          <cell r="H4135">
            <v>45852</v>
          </cell>
          <cell r="K4135">
            <v>45894</v>
          </cell>
        </row>
        <row r="4136">
          <cell r="F4136">
            <v>45582</v>
          </cell>
          <cell r="G4136">
            <v>2186055</v>
          </cell>
          <cell r="H4136">
            <v>45857</v>
          </cell>
          <cell r="K4136">
            <v>45894</v>
          </cell>
        </row>
        <row r="4137">
          <cell r="F4137">
            <v>45577</v>
          </cell>
          <cell r="G4137">
            <v>1987200</v>
          </cell>
          <cell r="H4137">
            <v>45857</v>
          </cell>
          <cell r="K4137">
            <v>45894</v>
          </cell>
        </row>
        <row r="4138">
          <cell r="F4138">
            <v>45474</v>
          </cell>
          <cell r="G4138">
            <v>1506249</v>
          </cell>
          <cell r="H4138">
            <v>45852</v>
          </cell>
          <cell r="K4138">
            <v>45894</v>
          </cell>
        </row>
        <row r="4139">
          <cell r="F4139">
            <v>93</v>
          </cell>
          <cell r="G4139">
            <v>-1775256</v>
          </cell>
          <cell r="H4139">
            <v>45876</v>
          </cell>
          <cell r="K4139">
            <v>45894</v>
          </cell>
        </row>
        <row r="4140">
          <cell r="F4140">
            <v>46811</v>
          </cell>
          <cell r="G4140">
            <v>1857101</v>
          </cell>
          <cell r="H4140">
            <v>45857</v>
          </cell>
          <cell r="K4140">
            <v>45894</v>
          </cell>
        </row>
        <row r="4141">
          <cell r="F4141">
            <v>45576</v>
          </cell>
          <cell r="G4141">
            <v>1987200</v>
          </cell>
          <cell r="H4141">
            <v>45854</v>
          </cell>
          <cell r="K4141">
            <v>45894</v>
          </cell>
        </row>
        <row r="4142">
          <cell r="F4142">
            <v>45591</v>
          </cell>
          <cell r="G4142">
            <v>3150333</v>
          </cell>
          <cell r="H4142">
            <v>45854</v>
          </cell>
          <cell r="K4142">
            <v>45894</v>
          </cell>
        </row>
        <row r="4143">
          <cell r="F4143">
            <v>46810</v>
          </cell>
          <cell r="G4143">
            <v>4372097</v>
          </cell>
          <cell r="H4143">
            <v>45857</v>
          </cell>
          <cell r="K4143">
            <v>45894</v>
          </cell>
        </row>
        <row r="4144">
          <cell r="F4144">
            <v>44042</v>
          </cell>
          <cell r="G4144">
            <v>711072</v>
          </cell>
          <cell r="H4144">
            <v>45847</v>
          </cell>
          <cell r="K4144">
            <v>45894</v>
          </cell>
        </row>
        <row r="4145">
          <cell r="F4145">
            <v>44041</v>
          </cell>
          <cell r="G4145">
            <v>4372097</v>
          </cell>
          <cell r="H4145">
            <v>45847</v>
          </cell>
          <cell r="K4145">
            <v>45894</v>
          </cell>
        </row>
        <row r="4146">
          <cell r="F4146">
            <v>45455</v>
          </cell>
          <cell r="G4146">
            <v>964278</v>
          </cell>
          <cell r="H4146">
            <v>45848</v>
          </cell>
          <cell r="K4146">
            <v>45894</v>
          </cell>
        </row>
        <row r="4147">
          <cell r="F4147">
            <v>45458</v>
          </cell>
          <cell r="G4147">
            <v>2307717</v>
          </cell>
          <cell r="H4147">
            <v>45848</v>
          </cell>
          <cell r="K4147">
            <v>45894</v>
          </cell>
        </row>
        <row r="4148">
          <cell r="F4148">
            <v>47399</v>
          </cell>
          <cell r="G4148">
            <v>993600</v>
          </cell>
          <cell r="H4148">
            <v>45856</v>
          </cell>
          <cell r="K4148">
            <v>45894</v>
          </cell>
        </row>
        <row r="4149">
          <cell r="F4149">
            <v>44043</v>
          </cell>
          <cell r="G4149">
            <v>1619177</v>
          </cell>
          <cell r="H4149">
            <v>45847</v>
          </cell>
          <cell r="K4149">
            <v>45894</v>
          </cell>
        </row>
        <row r="4150">
          <cell r="F4150">
            <v>45575</v>
          </cell>
          <cell r="G4150">
            <v>1987200</v>
          </cell>
          <cell r="H4150">
            <v>45854</v>
          </cell>
          <cell r="K4150">
            <v>45894</v>
          </cell>
        </row>
        <row r="4151">
          <cell r="F4151">
            <v>45475</v>
          </cell>
          <cell r="G4151">
            <v>482139</v>
          </cell>
          <cell r="H4151">
            <v>45850</v>
          </cell>
          <cell r="K4151">
            <v>45894</v>
          </cell>
        </row>
        <row r="4152">
          <cell r="F4152">
            <v>69</v>
          </cell>
          <cell r="G4152">
            <v>-1369940</v>
          </cell>
          <cell r="H4152">
            <v>45884</v>
          </cell>
          <cell r="K4152">
            <v>45894</v>
          </cell>
        </row>
        <row r="4153">
          <cell r="F4153">
            <v>45590</v>
          </cell>
          <cell r="G4153">
            <v>482139</v>
          </cell>
          <cell r="H4153">
            <v>45854</v>
          </cell>
          <cell r="K4153">
            <v>45894</v>
          </cell>
        </row>
        <row r="4154">
          <cell r="F4154">
            <v>45574</v>
          </cell>
          <cell r="G4154">
            <v>1987200</v>
          </cell>
          <cell r="H4154">
            <v>45854</v>
          </cell>
          <cell r="K4154">
            <v>45894</v>
          </cell>
        </row>
        <row r="4155">
          <cell r="F4155">
            <v>47416</v>
          </cell>
          <cell r="G4155">
            <v>1097226</v>
          </cell>
          <cell r="H4155">
            <v>45856</v>
          </cell>
          <cell r="K4155">
            <v>45894</v>
          </cell>
        </row>
        <row r="4156">
          <cell r="F4156">
            <v>47401</v>
          </cell>
          <cell r="G4156">
            <v>1586115</v>
          </cell>
          <cell r="H4156">
            <v>45856</v>
          </cell>
          <cell r="K4156">
            <v>45894</v>
          </cell>
        </row>
        <row r="4157">
          <cell r="F4157">
            <v>47400</v>
          </cell>
          <cell r="G4157">
            <v>1093028</v>
          </cell>
          <cell r="H4157">
            <v>45856</v>
          </cell>
          <cell r="K4157">
            <v>45894</v>
          </cell>
        </row>
        <row r="4158">
          <cell r="F4158">
            <v>50214</v>
          </cell>
          <cell r="G4158">
            <v>5744048</v>
          </cell>
          <cell r="H4158">
            <v>45871</v>
          </cell>
          <cell r="K4158">
            <v>45910</v>
          </cell>
        </row>
        <row r="4159">
          <cell r="F4159">
            <v>47410</v>
          </cell>
          <cell r="G4159">
            <v>5527670</v>
          </cell>
          <cell r="H4159">
            <v>45860</v>
          </cell>
          <cell r="K4159">
            <v>45910</v>
          </cell>
        </row>
        <row r="4160">
          <cell r="F4160">
            <v>47409</v>
          </cell>
          <cell r="G4160">
            <v>9193487</v>
          </cell>
          <cell r="H4160">
            <v>45860</v>
          </cell>
          <cell r="K4160">
            <v>45910</v>
          </cell>
        </row>
        <row r="4161">
          <cell r="F4161">
            <v>47412</v>
          </cell>
          <cell r="G4161">
            <v>1586115</v>
          </cell>
          <cell r="H4161">
            <v>45860</v>
          </cell>
          <cell r="K4161">
            <v>45910</v>
          </cell>
        </row>
        <row r="4162">
          <cell r="F4162">
            <v>47411</v>
          </cell>
          <cell r="G4162">
            <v>2186055</v>
          </cell>
          <cell r="H4162">
            <v>45860</v>
          </cell>
          <cell r="K4162">
            <v>45910</v>
          </cell>
        </row>
        <row r="4163">
          <cell r="F4163">
            <v>48742</v>
          </cell>
          <cell r="G4163">
            <v>2670057</v>
          </cell>
          <cell r="H4163">
            <v>45868</v>
          </cell>
          <cell r="K4163">
            <v>45910</v>
          </cell>
        </row>
        <row r="4164">
          <cell r="F4164">
            <v>47407</v>
          </cell>
          <cell r="G4164">
            <v>1083956</v>
          </cell>
          <cell r="H4164">
            <v>45860</v>
          </cell>
          <cell r="K4164">
            <v>45910</v>
          </cell>
        </row>
        <row r="4165">
          <cell r="F4165">
            <v>47615</v>
          </cell>
          <cell r="G4165">
            <v>1689120</v>
          </cell>
          <cell r="H4165">
            <v>45864</v>
          </cell>
          <cell r="K4165">
            <v>45910</v>
          </cell>
        </row>
        <row r="4166">
          <cell r="F4166">
            <v>50706</v>
          </cell>
          <cell r="G4166">
            <v>1083956</v>
          </cell>
          <cell r="H4166">
            <v>45875</v>
          </cell>
          <cell r="K4166">
            <v>45910</v>
          </cell>
        </row>
        <row r="4167">
          <cell r="F4167">
            <v>47408</v>
          </cell>
          <cell r="G4167">
            <v>11485044</v>
          </cell>
          <cell r="H4167">
            <v>45860</v>
          </cell>
          <cell r="K4167">
            <v>45910</v>
          </cell>
        </row>
        <row r="4168">
          <cell r="F4168">
            <v>50844</v>
          </cell>
          <cell r="G4168">
            <v>1952559</v>
          </cell>
          <cell r="H4168">
            <v>45874</v>
          </cell>
          <cell r="K4168">
            <v>45910</v>
          </cell>
        </row>
        <row r="4169">
          <cell r="F4169">
            <v>48766</v>
          </cell>
          <cell r="G4169">
            <v>844560</v>
          </cell>
          <cell r="H4169">
            <v>45868</v>
          </cell>
          <cell r="K4169">
            <v>45910</v>
          </cell>
        </row>
        <row r="4170">
          <cell r="F4170">
            <v>48765</v>
          </cell>
          <cell r="G4170">
            <v>482139</v>
          </cell>
          <cell r="H4170">
            <v>45868</v>
          </cell>
          <cell r="K4170">
            <v>45910</v>
          </cell>
        </row>
        <row r="4171">
          <cell r="F4171">
            <v>47625</v>
          </cell>
          <cell r="G4171">
            <v>5997132</v>
          </cell>
          <cell r="H4171">
            <v>45860</v>
          </cell>
          <cell r="K4171">
            <v>45910</v>
          </cell>
        </row>
        <row r="4172">
          <cell r="F4172">
            <v>47624</v>
          </cell>
          <cell r="G4172">
            <v>5997132</v>
          </cell>
          <cell r="H4172">
            <v>45860</v>
          </cell>
          <cell r="K4172">
            <v>45910</v>
          </cell>
        </row>
        <row r="4173">
          <cell r="F4173">
            <v>47623</v>
          </cell>
          <cell r="G4173">
            <v>2368224</v>
          </cell>
          <cell r="H4173">
            <v>45859</v>
          </cell>
          <cell r="K4173">
            <v>45910</v>
          </cell>
        </row>
        <row r="4174">
          <cell r="F4174">
            <v>50846</v>
          </cell>
          <cell r="G4174">
            <v>753125</v>
          </cell>
          <cell r="H4174">
            <v>45875</v>
          </cell>
          <cell r="K4174">
            <v>45910</v>
          </cell>
        </row>
        <row r="4175">
          <cell r="F4175">
            <v>48764</v>
          </cell>
          <cell r="G4175">
            <v>108392</v>
          </cell>
          <cell r="H4175">
            <v>45869</v>
          </cell>
          <cell r="K4175">
            <v>45910</v>
          </cell>
        </row>
        <row r="4176">
          <cell r="F4176">
            <v>48763</v>
          </cell>
          <cell r="G4176">
            <v>11994264</v>
          </cell>
          <cell r="H4176">
            <v>45869</v>
          </cell>
          <cell r="K4176">
            <v>45910</v>
          </cell>
        </row>
        <row r="4177">
          <cell r="F4177">
            <v>48762</v>
          </cell>
          <cell r="G4177">
            <v>11994264</v>
          </cell>
          <cell r="H4177">
            <v>45869</v>
          </cell>
          <cell r="K4177">
            <v>45910</v>
          </cell>
        </row>
        <row r="4178">
          <cell r="F4178">
            <v>49122</v>
          </cell>
          <cell r="G4178">
            <v>5857731</v>
          </cell>
          <cell r="H4178">
            <v>45870</v>
          </cell>
          <cell r="K4178">
            <v>45910</v>
          </cell>
        </row>
        <row r="4179">
          <cell r="F4179">
            <v>160</v>
          </cell>
          <cell r="G4179">
            <v>-99360</v>
          </cell>
          <cell r="H4179">
            <v>45890</v>
          </cell>
          <cell r="K4179">
            <v>45910</v>
          </cell>
        </row>
        <row r="4180">
          <cell r="F4180">
            <v>47619</v>
          </cell>
          <cell r="G4180">
            <v>1586115</v>
          </cell>
          <cell r="H4180">
            <v>45863</v>
          </cell>
          <cell r="K4180">
            <v>45910</v>
          </cell>
        </row>
        <row r="4181">
          <cell r="F4181">
            <v>49319</v>
          </cell>
          <cell r="G4181">
            <v>7500020</v>
          </cell>
          <cell r="H4181">
            <v>45873</v>
          </cell>
          <cell r="K4181">
            <v>45910</v>
          </cell>
        </row>
        <row r="4182">
          <cell r="F4182">
            <v>48745</v>
          </cell>
          <cell r="G4182">
            <v>2128086</v>
          </cell>
          <cell r="H4182">
            <v>45870</v>
          </cell>
          <cell r="K4182">
            <v>45910</v>
          </cell>
        </row>
        <row r="4183">
          <cell r="F4183">
            <v>46817</v>
          </cell>
          <cell r="G4183">
            <v>1586115</v>
          </cell>
          <cell r="H4183">
            <v>45859</v>
          </cell>
          <cell r="K4183">
            <v>45910</v>
          </cell>
        </row>
        <row r="4184">
          <cell r="F4184">
            <v>147</v>
          </cell>
          <cell r="G4184">
            <v>-119943</v>
          </cell>
          <cell r="H4184">
            <v>45895</v>
          </cell>
          <cell r="K4184">
            <v>45910</v>
          </cell>
        </row>
        <row r="4185">
          <cell r="F4185">
            <v>146</v>
          </cell>
          <cell r="G4185">
            <v>-119943</v>
          </cell>
          <cell r="H4185">
            <v>45895</v>
          </cell>
          <cell r="K4185">
            <v>45910</v>
          </cell>
        </row>
        <row r="4186">
          <cell r="F4186">
            <v>145</v>
          </cell>
          <cell r="G4186">
            <v>-120534</v>
          </cell>
          <cell r="H4186">
            <v>45895</v>
          </cell>
          <cell r="K4186">
            <v>45910</v>
          </cell>
        </row>
        <row r="4187">
          <cell r="F4187">
            <v>144</v>
          </cell>
          <cell r="G4187">
            <v>-444284</v>
          </cell>
          <cell r="H4187">
            <v>45895</v>
          </cell>
          <cell r="K4187">
            <v>45910</v>
          </cell>
        </row>
        <row r="4188">
          <cell r="F4188">
            <v>47443</v>
          </cell>
          <cell r="G4188">
            <v>1199421</v>
          </cell>
          <cell r="H4188">
            <v>45863</v>
          </cell>
          <cell r="K4188">
            <v>45910</v>
          </cell>
        </row>
        <row r="4189">
          <cell r="F4189">
            <v>47442</v>
          </cell>
          <cell r="G4189">
            <v>964278</v>
          </cell>
          <cell r="H4189">
            <v>45863</v>
          </cell>
          <cell r="K4189">
            <v>45910</v>
          </cell>
        </row>
        <row r="4190">
          <cell r="F4190">
            <v>47444</v>
          </cell>
          <cell r="G4190">
            <v>1199421</v>
          </cell>
          <cell r="H4190">
            <v>45861</v>
          </cell>
          <cell r="K4190">
            <v>45910</v>
          </cell>
        </row>
        <row r="4191">
          <cell r="F4191">
            <v>133</v>
          </cell>
          <cell r="G4191">
            <v>-700632</v>
          </cell>
          <cell r="H4191">
            <v>45904</v>
          </cell>
          <cell r="K4191">
            <v>45910</v>
          </cell>
        </row>
        <row r="4192">
          <cell r="F4192">
            <v>50218</v>
          </cell>
          <cell r="G4192">
            <v>2785536</v>
          </cell>
          <cell r="H4192">
            <v>45875</v>
          </cell>
          <cell r="K4192">
            <v>45910</v>
          </cell>
        </row>
        <row r="4193">
          <cell r="F4193">
            <v>48743</v>
          </cell>
          <cell r="G4193">
            <v>2571831</v>
          </cell>
          <cell r="H4193">
            <v>45868</v>
          </cell>
          <cell r="K4193">
            <v>45910</v>
          </cell>
        </row>
        <row r="4194">
          <cell r="F4194">
            <v>47406</v>
          </cell>
          <cell r="G4194">
            <v>2128086</v>
          </cell>
          <cell r="H4194">
            <v>45860</v>
          </cell>
          <cell r="K4194">
            <v>45910</v>
          </cell>
        </row>
        <row r="4195">
          <cell r="F4195">
            <v>48749</v>
          </cell>
          <cell r="G4195">
            <v>1199421</v>
          </cell>
          <cell r="H4195">
            <v>45867</v>
          </cell>
          <cell r="K4195">
            <v>45910</v>
          </cell>
        </row>
        <row r="4196">
          <cell r="F4196">
            <v>48750</v>
          </cell>
          <cell r="G4196">
            <v>482139</v>
          </cell>
          <cell r="H4196">
            <v>45867</v>
          </cell>
          <cell r="K4196">
            <v>45910</v>
          </cell>
        </row>
        <row r="4197">
          <cell r="F4197">
            <v>48747</v>
          </cell>
          <cell r="G4197">
            <v>2571831</v>
          </cell>
          <cell r="H4197">
            <v>45866</v>
          </cell>
          <cell r="K4197">
            <v>45910</v>
          </cell>
        </row>
        <row r="4198">
          <cell r="F4198">
            <v>48748</v>
          </cell>
          <cell r="G4198">
            <v>482139</v>
          </cell>
          <cell r="H4198">
            <v>45866</v>
          </cell>
          <cell r="K4198">
            <v>45910</v>
          </cell>
        </row>
        <row r="4199">
          <cell r="F4199">
            <v>49119</v>
          </cell>
          <cell r="G4199">
            <v>1285916</v>
          </cell>
          <cell r="H4199">
            <v>45869</v>
          </cell>
          <cell r="K4199">
            <v>45910</v>
          </cell>
        </row>
        <row r="4200">
          <cell r="F4200">
            <v>155</v>
          </cell>
          <cell r="G4200">
            <v>-1422198</v>
          </cell>
          <cell r="H4200">
            <v>45894</v>
          </cell>
          <cell r="K4200">
            <v>45910</v>
          </cell>
        </row>
        <row r="4201">
          <cell r="F4201">
            <v>47618</v>
          </cell>
          <cell r="G4201">
            <v>482139</v>
          </cell>
          <cell r="H4201">
            <v>45864</v>
          </cell>
          <cell r="K4201">
            <v>45910</v>
          </cell>
        </row>
        <row r="4202">
          <cell r="F4202">
            <v>47445</v>
          </cell>
          <cell r="G4202">
            <v>1157814</v>
          </cell>
          <cell r="H4202">
            <v>45862</v>
          </cell>
          <cell r="K4202">
            <v>45910</v>
          </cell>
        </row>
        <row r="4203">
          <cell r="F4203">
            <v>49121</v>
          </cell>
          <cell r="G4203">
            <v>10287297</v>
          </cell>
          <cell r="H4203">
            <v>45871</v>
          </cell>
          <cell r="K4203">
            <v>45910</v>
          </cell>
        </row>
        <row r="4204">
          <cell r="F4204">
            <v>49120</v>
          </cell>
          <cell r="G4204">
            <v>3771252</v>
          </cell>
          <cell r="H4204">
            <v>45871</v>
          </cell>
          <cell r="K4204">
            <v>45910</v>
          </cell>
        </row>
        <row r="4205">
          <cell r="F4205">
            <v>47628</v>
          </cell>
          <cell r="G4205">
            <v>2457041</v>
          </cell>
          <cell r="H4205">
            <v>45864</v>
          </cell>
          <cell r="K4205">
            <v>45910</v>
          </cell>
        </row>
        <row r="4206">
          <cell r="F4206">
            <v>47414</v>
          </cell>
          <cell r="G4206">
            <v>482139</v>
          </cell>
          <cell r="H4206">
            <v>45861</v>
          </cell>
          <cell r="K4206">
            <v>45910</v>
          </cell>
        </row>
        <row r="4207">
          <cell r="F4207">
            <v>49318</v>
          </cell>
          <cell r="G4207">
            <v>9128619</v>
          </cell>
          <cell r="H4207">
            <v>45874</v>
          </cell>
          <cell r="K4207">
            <v>45910</v>
          </cell>
        </row>
        <row r="4208">
          <cell r="F4208">
            <v>47447</v>
          </cell>
          <cell r="G4208">
            <v>2186055</v>
          </cell>
          <cell r="H4208">
            <v>45864</v>
          </cell>
          <cell r="K4208">
            <v>45910</v>
          </cell>
        </row>
        <row r="4209">
          <cell r="F4209">
            <v>48744</v>
          </cell>
          <cell r="G4209">
            <v>1689120</v>
          </cell>
          <cell r="H4209">
            <v>45870</v>
          </cell>
          <cell r="K4209">
            <v>45910</v>
          </cell>
        </row>
        <row r="4210">
          <cell r="F4210">
            <v>49315</v>
          </cell>
          <cell r="G4210">
            <v>7715480</v>
          </cell>
          <cell r="H4210">
            <v>45870</v>
          </cell>
          <cell r="K4210">
            <v>45910</v>
          </cell>
        </row>
        <row r="4211">
          <cell r="F4211">
            <v>47413</v>
          </cell>
          <cell r="G4211">
            <v>3389013</v>
          </cell>
          <cell r="H4211">
            <v>45861</v>
          </cell>
          <cell r="K4211">
            <v>45910</v>
          </cell>
        </row>
        <row r="4212">
          <cell r="F4212">
            <v>49317</v>
          </cell>
          <cell r="G4212">
            <v>1586115</v>
          </cell>
          <cell r="H4212">
            <v>45870</v>
          </cell>
          <cell r="K4212">
            <v>45910</v>
          </cell>
        </row>
        <row r="4213">
          <cell r="F4213">
            <v>47617</v>
          </cell>
          <cell r="G4213">
            <v>3002333</v>
          </cell>
          <cell r="H4213">
            <v>45863</v>
          </cell>
          <cell r="K4213">
            <v>45910</v>
          </cell>
        </row>
        <row r="4214">
          <cell r="F4214">
            <v>47620</v>
          </cell>
          <cell r="G4214">
            <v>2186055</v>
          </cell>
          <cell r="H4214">
            <v>45863</v>
          </cell>
          <cell r="K4214">
            <v>45910</v>
          </cell>
        </row>
        <row r="4215">
          <cell r="F4215">
            <v>50217</v>
          </cell>
          <cell r="G4215">
            <v>10887696</v>
          </cell>
          <cell r="H4215">
            <v>45875</v>
          </cell>
          <cell r="K4215">
            <v>45910</v>
          </cell>
        </row>
        <row r="4216">
          <cell r="F4216">
            <v>50216</v>
          </cell>
          <cell r="G4216">
            <v>482139</v>
          </cell>
          <cell r="H4216">
            <v>45875</v>
          </cell>
          <cell r="K4216">
            <v>45910</v>
          </cell>
        </row>
        <row r="4217">
          <cell r="F4217">
            <v>48761</v>
          </cell>
          <cell r="G4217">
            <v>4313223</v>
          </cell>
          <cell r="H4217">
            <v>45868</v>
          </cell>
          <cell r="K4217">
            <v>45910</v>
          </cell>
        </row>
        <row r="4218">
          <cell r="F4218">
            <v>49316</v>
          </cell>
          <cell r="G4218">
            <v>5357367</v>
          </cell>
          <cell r="H4218">
            <v>45871</v>
          </cell>
          <cell r="K4218">
            <v>45910</v>
          </cell>
        </row>
        <row r="4219">
          <cell r="F4219">
            <v>47616</v>
          </cell>
          <cell r="G4219">
            <v>2586614</v>
          </cell>
          <cell r="H4219">
            <v>45864</v>
          </cell>
          <cell r="K4219">
            <v>45910</v>
          </cell>
        </row>
        <row r="4220">
          <cell r="F4220" t="str">
            <v>147a</v>
          </cell>
          <cell r="G4220">
            <v>-336313</v>
          </cell>
          <cell r="H4220">
            <v>45903</v>
          </cell>
          <cell r="K4220">
            <v>45910</v>
          </cell>
        </row>
        <row r="4221">
          <cell r="F4221">
            <v>48746</v>
          </cell>
          <cell r="G4221">
            <v>2315628</v>
          </cell>
          <cell r="H4221">
            <v>45865</v>
          </cell>
          <cell r="K4221">
            <v>45910</v>
          </cell>
        </row>
        <row r="4222">
          <cell r="F4222">
            <v>47627</v>
          </cell>
          <cell r="G4222">
            <v>3934751</v>
          </cell>
          <cell r="H4222">
            <v>45865</v>
          </cell>
          <cell r="K4222">
            <v>45910</v>
          </cell>
        </row>
        <row r="4223">
          <cell r="F4223">
            <v>139</v>
          </cell>
          <cell r="G4223">
            <v>-158611</v>
          </cell>
          <cell r="H4223">
            <v>45890</v>
          </cell>
          <cell r="K4223">
            <v>45910</v>
          </cell>
        </row>
        <row r="4224">
          <cell r="F4224">
            <v>50215</v>
          </cell>
          <cell r="G4224">
            <v>1789965</v>
          </cell>
          <cell r="H4224">
            <v>45874</v>
          </cell>
          <cell r="K4224">
            <v>45910</v>
          </cell>
        </row>
        <row r="4225">
          <cell r="F4225">
            <v>47491</v>
          </cell>
          <cell r="G4225">
            <v>1586115</v>
          </cell>
          <cell r="H4225">
            <v>45862</v>
          </cell>
          <cell r="K4225">
            <v>45910</v>
          </cell>
        </row>
        <row r="4226">
          <cell r="F4226">
            <v>50705</v>
          </cell>
          <cell r="G4226">
            <v>1428800</v>
          </cell>
          <cell r="H4226">
            <v>45874</v>
          </cell>
          <cell r="K4226">
            <v>45910</v>
          </cell>
        </row>
        <row r="4227">
          <cell r="F4227">
            <v>50843</v>
          </cell>
          <cell r="G4227">
            <v>496800</v>
          </cell>
          <cell r="H4227">
            <v>45875</v>
          </cell>
          <cell r="K4227">
            <v>45910</v>
          </cell>
        </row>
        <row r="4228">
          <cell r="F4228">
            <v>50842</v>
          </cell>
          <cell r="G4228">
            <v>1886342</v>
          </cell>
          <cell r="H4228">
            <v>45875</v>
          </cell>
          <cell r="K4228">
            <v>45910</v>
          </cell>
        </row>
        <row r="4229">
          <cell r="F4229">
            <v>19918</v>
          </cell>
          <cell r="G4229">
            <v>-3786579</v>
          </cell>
          <cell r="H4229">
            <v>45905</v>
          </cell>
          <cell r="K4229">
            <v>45924</v>
          </cell>
        </row>
        <row r="4230">
          <cell r="F4230">
            <v>19911</v>
          </cell>
          <cell r="G4230">
            <v>-8709132</v>
          </cell>
          <cell r="H4230">
            <v>45905</v>
          </cell>
          <cell r="K4230">
            <v>45924</v>
          </cell>
        </row>
        <row r="4231">
          <cell r="F4231">
            <v>19874</v>
          </cell>
          <cell r="G4231">
            <v>-7573158</v>
          </cell>
          <cell r="H4231">
            <v>45905</v>
          </cell>
          <cell r="K4231">
            <v>45924</v>
          </cell>
        </row>
        <row r="4232">
          <cell r="F4232">
            <v>19846</v>
          </cell>
          <cell r="G4232">
            <v>-8519802</v>
          </cell>
          <cell r="H4232">
            <v>45905</v>
          </cell>
          <cell r="K4232">
            <v>45924</v>
          </cell>
        </row>
        <row r="4233">
          <cell r="F4233">
            <v>19830</v>
          </cell>
          <cell r="G4233">
            <v>-15146315</v>
          </cell>
          <cell r="H4233">
            <v>45905</v>
          </cell>
          <cell r="K4233">
            <v>45924</v>
          </cell>
        </row>
        <row r="4234">
          <cell r="F4234">
            <v>19797</v>
          </cell>
          <cell r="G4234">
            <v>-1893290</v>
          </cell>
          <cell r="H4234">
            <v>45905</v>
          </cell>
          <cell r="K4234">
            <v>45924</v>
          </cell>
        </row>
        <row r="4235">
          <cell r="F4235" t="str">
            <v>c</v>
          </cell>
          <cell r="G4235">
            <v>-11570102</v>
          </cell>
          <cell r="H4235">
            <v>45904</v>
          </cell>
          <cell r="K4235">
            <v>45924</v>
          </cell>
        </row>
        <row r="4236">
          <cell r="F4236">
            <v>52505</v>
          </cell>
          <cell r="G4236">
            <v>14166873</v>
          </cell>
          <cell r="H4236">
            <v>45883</v>
          </cell>
          <cell r="K4236">
            <v>45924</v>
          </cell>
        </row>
        <row r="4237">
          <cell r="F4237">
            <v>52491</v>
          </cell>
          <cell r="G4237">
            <v>2186055</v>
          </cell>
          <cell r="H4237">
            <v>45883</v>
          </cell>
          <cell r="K4237">
            <v>45924</v>
          </cell>
        </row>
        <row r="4238">
          <cell r="F4238">
            <v>5072</v>
          </cell>
          <cell r="G4238">
            <v>-3713732</v>
          </cell>
          <cell r="H4238">
            <v>45918</v>
          </cell>
          <cell r="K4238">
            <v>45924</v>
          </cell>
        </row>
        <row r="4239">
          <cell r="F4239">
            <v>52492</v>
          </cell>
          <cell r="G4239">
            <v>8744193</v>
          </cell>
          <cell r="H4239">
            <v>45883</v>
          </cell>
          <cell r="K4239">
            <v>45924</v>
          </cell>
        </row>
        <row r="4240">
          <cell r="F4240">
            <v>52422</v>
          </cell>
          <cell r="G4240">
            <v>13615655</v>
          </cell>
          <cell r="H4240">
            <v>45877</v>
          </cell>
          <cell r="K4240">
            <v>45924</v>
          </cell>
        </row>
        <row r="4241">
          <cell r="F4241">
            <v>52412</v>
          </cell>
          <cell r="G4241">
            <v>844560</v>
          </cell>
          <cell r="H4241">
            <v>45877</v>
          </cell>
          <cell r="K4241">
            <v>45924</v>
          </cell>
        </row>
        <row r="4242">
          <cell r="F4242">
            <v>52413</v>
          </cell>
          <cell r="G4242">
            <v>812970</v>
          </cell>
          <cell r="H4242">
            <v>45876</v>
          </cell>
          <cell r="K4242">
            <v>45924</v>
          </cell>
        </row>
        <row r="4243">
          <cell r="F4243">
            <v>52423</v>
          </cell>
          <cell r="G4243">
            <v>4372097</v>
          </cell>
          <cell r="H4243">
            <v>45878</v>
          </cell>
          <cell r="K4243">
            <v>45924</v>
          </cell>
        </row>
        <row r="4244">
          <cell r="F4244">
            <v>52489</v>
          </cell>
          <cell r="G4244">
            <v>6340410</v>
          </cell>
          <cell r="H4244">
            <v>45881</v>
          </cell>
          <cell r="K4244">
            <v>45924</v>
          </cell>
        </row>
        <row r="4245">
          <cell r="F4245">
            <v>52424</v>
          </cell>
          <cell r="G4245">
            <v>9135896</v>
          </cell>
          <cell r="H4245">
            <v>45878</v>
          </cell>
          <cell r="K4245">
            <v>45924</v>
          </cell>
        </row>
        <row r="4246">
          <cell r="F4246">
            <v>53733</v>
          </cell>
          <cell r="G4246">
            <v>1689120</v>
          </cell>
          <cell r="H4246">
            <v>45884</v>
          </cell>
          <cell r="K4246">
            <v>45924</v>
          </cell>
        </row>
        <row r="4247">
          <cell r="F4247">
            <v>52626</v>
          </cell>
          <cell r="G4247">
            <v>10755464</v>
          </cell>
          <cell r="H4247">
            <v>45885</v>
          </cell>
          <cell r="K4247">
            <v>45924</v>
          </cell>
        </row>
        <row r="4248">
          <cell r="F4248">
            <v>52425</v>
          </cell>
          <cell r="G4248">
            <v>2186055</v>
          </cell>
          <cell r="H4248">
            <v>45878</v>
          </cell>
          <cell r="K4248">
            <v>45924</v>
          </cell>
        </row>
        <row r="4249">
          <cell r="F4249">
            <v>52641</v>
          </cell>
          <cell r="G4249">
            <v>4122320</v>
          </cell>
          <cell r="H4249">
            <v>45882</v>
          </cell>
          <cell r="K4249">
            <v>45924</v>
          </cell>
        </row>
        <row r="4250">
          <cell r="F4250">
            <v>52648</v>
          </cell>
          <cell r="G4250">
            <v>1093028</v>
          </cell>
          <cell r="H4250">
            <v>45882</v>
          </cell>
          <cell r="K4250">
            <v>45924</v>
          </cell>
        </row>
        <row r="4251">
          <cell r="F4251">
            <v>50845</v>
          </cell>
          <cell r="G4251">
            <v>11994264</v>
          </cell>
          <cell r="H4251">
            <v>45877</v>
          </cell>
          <cell r="K4251">
            <v>45924</v>
          </cell>
        </row>
        <row r="4252">
          <cell r="F4252">
            <v>52640</v>
          </cell>
          <cell r="G4252">
            <v>11994264</v>
          </cell>
          <cell r="H4252">
            <v>45881</v>
          </cell>
          <cell r="K4252">
            <v>45924</v>
          </cell>
        </row>
        <row r="4253">
          <cell r="F4253">
            <v>52647</v>
          </cell>
          <cell r="G4253">
            <v>546507</v>
          </cell>
          <cell r="H4253">
            <v>45881</v>
          </cell>
          <cell r="K4253">
            <v>45924</v>
          </cell>
        </row>
        <row r="4254">
          <cell r="F4254">
            <v>52643</v>
          </cell>
          <cell r="G4254">
            <v>602667</v>
          </cell>
          <cell r="H4254">
            <v>45884</v>
          </cell>
          <cell r="K4254">
            <v>45924</v>
          </cell>
        </row>
        <row r="4255">
          <cell r="F4255">
            <v>52645</v>
          </cell>
          <cell r="G4255">
            <v>1093028</v>
          </cell>
          <cell r="H4255">
            <v>45878</v>
          </cell>
          <cell r="K4255">
            <v>45924</v>
          </cell>
        </row>
        <row r="4256">
          <cell r="F4256">
            <v>52642</v>
          </cell>
          <cell r="G4256">
            <v>11874317</v>
          </cell>
          <cell r="H4256">
            <v>45884</v>
          </cell>
          <cell r="K4256">
            <v>45924</v>
          </cell>
        </row>
        <row r="4257">
          <cell r="F4257">
            <v>52649</v>
          </cell>
          <cell r="G4257">
            <v>793058</v>
          </cell>
          <cell r="H4257">
            <v>45884</v>
          </cell>
          <cell r="K4257">
            <v>45924</v>
          </cell>
        </row>
        <row r="4258">
          <cell r="F4258">
            <v>52499</v>
          </cell>
          <cell r="G4258">
            <v>2186055</v>
          </cell>
          <cell r="H4258">
            <v>45881</v>
          </cell>
          <cell r="K4258">
            <v>45924</v>
          </cell>
        </row>
        <row r="4259">
          <cell r="F4259">
            <v>52501</v>
          </cell>
          <cell r="G4259">
            <v>2186055</v>
          </cell>
          <cell r="H4259">
            <v>45884</v>
          </cell>
          <cell r="K4259">
            <v>45924</v>
          </cell>
        </row>
        <row r="4260">
          <cell r="F4260">
            <v>52502</v>
          </cell>
          <cell r="G4260">
            <v>2186055</v>
          </cell>
          <cell r="H4260">
            <v>45884</v>
          </cell>
          <cell r="K4260">
            <v>45924</v>
          </cell>
        </row>
        <row r="4261">
          <cell r="F4261">
            <v>52426</v>
          </cell>
          <cell r="G4261">
            <v>482139</v>
          </cell>
          <cell r="H4261">
            <v>45877</v>
          </cell>
          <cell r="K4261">
            <v>45924</v>
          </cell>
        </row>
        <row r="4262">
          <cell r="F4262">
            <v>182</v>
          </cell>
          <cell r="G4262">
            <v>-1291680</v>
          </cell>
          <cell r="H4262">
            <v>45914</v>
          </cell>
          <cell r="K4262">
            <v>45924</v>
          </cell>
        </row>
        <row r="4263">
          <cell r="F4263">
            <v>176</v>
          </cell>
          <cell r="G4263">
            <v>-119943</v>
          </cell>
          <cell r="H4263">
            <v>45913</v>
          </cell>
          <cell r="K4263">
            <v>45924</v>
          </cell>
        </row>
        <row r="4264">
          <cell r="F4264">
            <v>52507</v>
          </cell>
          <cell r="G4264">
            <v>2188782</v>
          </cell>
          <cell r="H4264">
            <v>45884</v>
          </cell>
          <cell r="K4264">
            <v>45924</v>
          </cell>
        </row>
        <row r="4265">
          <cell r="F4265">
            <v>52427</v>
          </cell>
          <cell r="G4265">
            <v>2728026</v>
          </cell>
          <cell r="H4265">
            <v>45877</v>
          </cell>
          <cell r="K4265">
            <v>45924</v>
          </cell>
        </row>
        <row r="4266">
          <cell r="F4266">
            <v>52500</v>
          </cell>
          <cell r="G4266">
            <v>1689120</v>
          </cell>
          <cell r="H4266">
            <v>45884</v>
          </cell>
          <cell r="K4266">
            <v>45924</v>
          </cell>
        </row>
        <row r="4267">
          <cell r="F4267">
            <v>52503</v>
          </cell>
          <cell r="G4267">
            <v>873666</v>
          </cell>
          <cell r="H4267">
            <v>45887</v>
          </cell>
          <cell r="K4267">
            <v>45924</v>
          </cell>
        </row>
        <row r="4268">
          <cell r="F4268">
            <v>52495</v>
          </cell>
          <cell r="G4268">
            <v>2186055</v>
          </cell>
          <cell r="H4268">
            <v>45884</v>
          </cell>
          <cell r="K4268">
            <v>45924</v>
          </cell>
        </row>
        <row r="4269">
          <cell r="F4269">
            <v>53697</v>
          </cell>
          <cell r="G4269">
            <v>4991382</v>
          </cell>
          <cell r="H4269">
            <v>45889</v>
          </cell>
          <cell r="K4269">
            <v>45924</v>
          </cell>
        </row>
        <row r="4270">
          <cell r="F4270">
            <v>52428</v>
          </cell>
          <cell r="G4270">
            <v>2186055</v>
          </cell>
          <cell r="H4270">
            <v>45878</v>
          </cell>
          <cell r="K4270">
            <v>45924</v>
          </cell>
        </row>
        <row r="4271">
          <cell r="F4271">
            <v>52496</v>
          </cell>
          <cell r="G4271">
            <v>6558152</v>
          </cell>
          <cell r="H4271">
            <v>45882</v>
          </cell>
          <cell r="K4271">
            <v>45924</v>
          </cell>
        </row>
        <row r="4272">
          <cell r="F4272">
            <v>52508</v>
          </cell>
          <cell r="G4272">
            <v>2186055</v>
          </cell>
          <cell r="H4272">
            <v>45885</v>
          </cell>
          <cell r="K4272">
            <v>45924</v>
          </cell>
        </row>
        <row r="4273">
          <cell r="F4273">
            <v>52629</v>
          </cell>
          <cell r="G4273">
            <v>2186055</v>
          </cell>
          <cell r="H4273">
            <v>45885</v>
          </cell>
          <cell r="K4273">
            <v>45924</v>
          </cell>
        </row>
        <row r="4274">
          <cell r="F4274">
            <v>52627</v>
          </cell>
          <cell r="G4274">
            <v>1857101</v>
          </cell>
          <cell r="H4274">
            <v>45885</v>
          </cell>
          <cell r="K4274">
            <v>45924</v>
          </cell>
        </row>
        <row r="4275">
          <cell r="F4275">
            <v>52628</v>
          </cell>
          <cell r="G4275">
            <v>2966004</v>
          </cell>
          <cell r="H4275">
            <v>45885</v>
          </cell>
          <cell r="K4275">
            <v>45924</v>
          </cell>
        </row>
        <row r="4276">
          <cell r="F4276">
            <v>52493</v>
          </cell>
          <cell r="G4276">
            <v>2186055</v>
          </cell>
          <cell r="H4276">
            <v>45881</v>
          </cell>
          <cell r="K4276">
            <v>45924</v>
          </cell>
        </row>
        <row r="4277">
          <cell r="F4277">
            <v>54130</v>
          </cell>
          <cell r="G4277">
            <v>541971</v>
          </cell>
          <cell r="H4277">
            <v>45889</v>
          </cell>
          <cell r="K4277">
            <v>45924</v>
          </cell>
        </row>
        <row r="4278">
          <cell r="F4278">
            <v>52490</v>
          </cell>
          <cell r="G4278">
            <v>4372097</v>
          </cell>
          <cell r="H4278">
            <v>45881</v>
          </cell>
          <cell r="K4278">
            <v>45924</v>
          </cell>
        </row>
        <row r="4279">
          <cell r="F4279">
            <v>52429</v>
          </cell>
          <cell r="G4279">
            <v>3772157</v>
          </cell>
          <cell r="H4279">
            <v>45878</v>
          </cell>
          <cell r="K4279">
            <v>45924</v>
          </cell>
        </row>
        <row r="4280">
          <cell r="F4280">
            <v>52504</v>
          </cell>
          <cell r="G4280">
            <v>2785536</v>
          </cell>
          <cell r="H4280">
            <v>45885</v>
          </cell>
          <cell r="K4280">
            <v>45924</v>
          </cell>
        </row>
        <row r="4281">
          <cell r="F4281">
            <v>52411</v>
          </cell>
          <cell r="G4281">
            <v>541971</v>
          </cell>
          <cell r="H4281">
            <v>45885</v>
          </cell>
          <cell r="K4281">
            <v>45924</v>
          </cell>
        </row>
        <row r="4282">
          <cell r="F4282">
            <v>94</v>
          </cell>
          <cell r="G4282">
            <v>-810470</v>
          </cell>
          <cell r="H4282">
            <v>45911</v>
          </cell>
          <cell r="K4282">
            <v>45924</v>
          </cell>
        </row>
        <row r="4283">
          <cell r="F4283">
            <v>52430</v>
          </cell>
          <cell r="G4283">
            <v>1586115</v>
          </cell>
          <cell r="H4283">
            <v>45878</v>
          </cell>
          <cell r="K4283">
            <v>45924</v>
          </cell>
        </row>
        <row r="4284">
          <cell r="F4284">
            <v>52506</v>
          </cell>
          <cell r="G4284">
            <v>1586115</v>
          </cell>
          <cell r="H4284">
            <v>45886</v>
          </cell>
          <cell r="K4284">
            <v>45924</v>
          </cell>
        </row>
        <row r="4285">
          <cell r="F4285">
            <v>52431</v>
          </cell>
          <cell r="G4285">
            <v>964278</v>
          </cell>
          <cell r="H4285">
            <v>45880</v>
          </cell>
          <cell r="K4285">
            <v>45924</v>
          </cell>
        </row>
        <row r="4286">
          <cell r="F4286">
            <v>52498</v>
          </cell>
          <cell r="G4286">
            <v>1586115</v>
          </cell>
          <cell r="H4286">
            <v>45882</v>
          </cell>
          <cell r="K4286">
            <v>45924</v>
          </cell>
        </row>
        <row r="4287">
          <cell r="F4287">
            <v>52494</v>
          </cell>
          <cell r="G4287">
            <v>3988953</v>
          </cell>
          <cell r="H4287">
            <v>45877</v>
          </cell>
          <cell r="K4287">
            <v>45924</v>
          </cell>
        </row>
        <row r="4288">
          <cell r="F4288">
            <v>124</v>
          </cell>
          <cell r="G4288">
            <v>-770712</v>
          </cell>
          <cell r="H4288">
            <v>45911</v>
          </cell>
          <cell r="K4288">
            <v>45924</v>
          </cell>
        </row>
        <row r="4289">
          <cell r="F4289">
            <v>52650</v>
          </cell>
          <cell r="G4289">
            <v>2186055</v>
          </cell>
          <cell r="H4289">
            <v>45882</v>
          </cell>
          <cell r="K4289">
            <v>45924</v>
          </cell>
        </row>
        <row r="4290">
          <cell r="F4290">
            <v>54326</v>
          </cell>
          <cell r="G4290">
            <v>1741406</v>
          </cell>
          <cell r="H4290">
            <v>45889</v>
          </cell>
          <cell r="K4290">
            <v>45924</v>
          </cell>
        </row>
        <row r="4291">
          <cell r="F4291">
            <v>54325</v>
          </cell>
          <cell r="G4291">
            <v>2186055</v>
          </cell>
          <cell r="H4291">
            <v>45889</v>
          </cell>
          <cell r="K4291">
            <v>45924</v>
          </cell>
        </row>
        <row r="4292">
          <cell r="F4292">
            <v>52644</v>
          </cell>
          <cell r="G4292">
            <v>1900031</v>
          </cell>
          <cell r="H4292">
            <v>45882</v>
          </cell>
          <cell r="K4292">
            <v>45924</v>
          </cell>
        </row>
        <row r="4293">
          <cell r="F4293">
            <v>86</v>
          </cell>
          <cell r="G4293">
            <v>-198720</v>
          </cell>
          <cell r="H4293">
            <v>45911</v>
          </cell>
          <cell r="K4293">
            <v>45924</v>
          </cell>
        </row>
        <row r="4294">
          <cell r="F4294">
            <v>52497</v>
          </cell>
          <cell r="G4294">
            <v>2186055</v>
          </cell>
          <cell r="H4294">
            <v>45881</v>
          </cell>
          <cell r="K4294">
            <v>45924</v>
          </cell>
        </row>
        <row r="4295">
          <cell r="F4295">
            <v>85</v>
          </cell>
          <cell r="G4295">
            <v>-361603</v>
          </cell>
          <cell r="H4295">
            <v>45911</v>
          </cell>
          <cell r="K4295">
            <v>45924</v>
          </cell>
        </row>
        <row r="4296">
          <cell r="F4296">
            <v>52509</v>
          </cell>
          <cell r="G4296">
            <v>2186055</v>
          </cell>
          <cell r="H4296">
            <v>45886</v>
          </cell>
          <cell r="K4296">
            <v>45924</v>
          </cell>
        </row>
        <row r="4297">
          <cell r="F4297">
            <v>52432</v>
          </cell>
          <cell r="G4297">
            <v>2186055</v>
          </cell>
          <cell r="H4297">
            <v>45881</v>
          </cell>
          <cell r="K4297">
            <v>45924</v>
          </cell>
        </row>
        <row r="4298">
          <cell r="F4298">
            <v>52646</v>
          </cell>
          <cell r="G4298">
            <v>1639535</v>
          </cell>
          <cell r="H4298">
            <v>45881</v>
          </cell>
          <cell r="K4298">
            <v>45924</v>
          </cell>
        </row>
        <row r="4299">
          <cell r="F4299">
            <v>56718</v>
          </cell>
          <cell r="G4299">
            <v>1625927</v>
          </cell>
          <cell r="H4299">
            <v>45899</v>
          </cell>
          <cell r="K4299">
            <v>45940</v>
          </cell>
        </row>
        <row r="4300">
          <cell r="F4300">
            <v>54512</v>
          </cell>
          <cell r="G4300">
            <v>1689120</v>
          </cell>
          <cell r="H4300">
            <v>45892</v>
          </cell>
          <cell r="K4300">
            <v>45940</v>
          </cell>
        </row>
        <row r="4301">
          <cell r="F4301">
            <v>56385</v>
          </cell>
          <cell r="G4301">
            <v>4044560</v>
          </cell>
          <cell r="H4301">
            <v>45897</v>
          </cell>
          <cell r="K4301">
            <v>45940</v>
          </cell>
        </row>
        <row r="4302">
          <cell r="F4302">
            <v>56386</v>
          </cell>
          <cell r="G4302">
            <v>9665514</v>
          </cell>
          <cell r="H4302">
            <v>45897</v>
          </cell>
          <cell r="K4302">
            <v>45940</v>
          </cell>
        </row>
        <row r="4303">
          <cell r="F4303">
            <v>56383</v>
          </cell>
          <cell r="G4303">
            <v>1539000</v>
          </cell>
          <cell r="H4303">
            <v>45897</v>
          </cell>
          <cell r="K4303">
            <v>45940</v>
          </cell>
        </row>
        <row r="4304">
          <cell r="F4304">
            <v>55743</v>
          </cell>
          <cell r="G4304">
            <v>7763634</v>
          </cell>
          <cell r="H4304">
            <v>45892</v>
          </cell>
          <cell r="K4304">
            <v>45940</v>
          </cell>
        </row>
        <row r="4305">
          <cell r="F4305">
            <v>56384</v>
          </cell>
          <cell r="G4305">
            <v>5392737</v>
          </cell>
          <cell r="H4305">
            <v>45897</v>
          </cell>
          <cell r="K4305">
            <v>45940</v>
          </cell>
        </row>
        <row r="4306">
          <cell r="F4306">
            <v>56720</v>
          </cell>
          <cell r="G4306">
            <v>2696369</v>
          </cell>
          <cell r="H4306">
            <v>45898</v>
          </cell>
          <cell r="K4306">
            <v>45940</v>
          </cell>
        </row>
        <row r="4307">
          <cell r="F4307">
            <v>56716</v>
          </cell>
          <cell r="G4307">
            <v>3399584</v>
          </cell>
          <cell r="H4307">
            <v>45898</v>
          </cell>
          <cell r="K4307">
            <v>45940</v>
          </cell>
        </row>
        <row r="4308">
          <cell r="F4308">
            <v>56717</v>
          </cell>
          <cell r="G4308">
            <v>1539000</v>
          </cell>
          <cell r="H4308">
            <v>45899</v>
          </cell>
          <cell r="K4308">
            <v>45940</v>
          </cell>
        </row>
        <row r="4309">
          <cell r="F4309">
            <v>56719</v>
          </cell>
          <cell r="G4309">
            <v>4882424</v>
          </cell>
          <cell r="H4309">
            <v>45899</v>
          </cell>
          <cell r="K4309">
            <v>45940</v>
          </cell>
        </row>
        <row r="4310">
          <cell r="F4310">
            <v>54329</v>
          </cell>
          <cell r="G4310">
            <v>2857599</v>
          </cell>
          <cell r="H4310">
            <v>45891</v>
          </cell>
          <cell r="K4310">
            <v>45940</v>
          </cell>
        </row>
        <row r="4311">
          <cell r="F4311">
            <v>225</v>
          </cell>
          <cell r="G4311">
            <v>-1169493</v>
          </cell>
          <cell r="H4311">
            <v>45933</v>
          </cell>
          <cell r="K4311">
            <v>45940</v>
          </cell>
        </row>
        <row r="4312">
          <cell r="F4312">
            <v>57909</v>
          </cell>
          <cell r="G4312">
            <v>1539000</v>
          </cell>
          <cell r="H4312">
            <v>45903</v>
          </cell>
          <cell r="K4312">
            <v>45940</v>
          </cell>
        </row>
        <row r="4313">
          <cell r="F4313">
            <v>54328</v>
          </cell>
          <cell r="G4313">
            <v>13598334</v>
          </cell>
          <cell r="H4313">
            <v>45891</v>
          </cell>
          <cell r="K4313">
            <v>45940</v>
          </cell>
        </row>
        <row r="4314">
          <cell r="F4314">
            <v>56721</v>
          </cell>
          <cell r="G4314">
            <v>1348191</v>
          </cell>
          <cell r="H4314">
            <v>45899</v>
          </cell>
          <cell r="K4314">
            <v>45940</v>
          </cell>
        </row>
        <row r="4315">
          <cell r="F4315">
            <v>59662</v>
          </cell>
          <cell r="G4315">
            <v>2738421</v>
          </cell>
          <cell r="H4315">
            <v>45905</v>
          </cell>
          <cell r="K4315">
            <v>45940</v>
          </cell>
        </row>
        <row r="4316">
          <cell r="F4316">
            <v>54511</v>
          </cell>
          <cell r="G4316">
            <v>1741406</v>
          </cell>
          <cell r="H4316">
            <v>45890</v>
          </cell>
          <cell r="K4316">
            <v>45940</v>
          </cell>
        </row>
        <row r="4317">
          <cell r="F4317">
            <v>57765</v>
          </cell>
          <cell r="G4317">
            <v>5583560</v>
          </cell>
          <cell r="H4317">
            <v>45896</v>
          </cell>
          <cell r="K4317">
            <v>45940</v>
          </cell>
        </row>
        <row r="4318">
          <cell r="F4318">
            <v>57760</v>
          </cell>
          <cell r="G4318">
            <v>844560</v>
          </cell>
          <cell r="H4318">
            <v>45896</v>
          </cell>
          <cell r="K4318">
            <v>45940</v>
          </cell>
        </row>
        <row r="4319">
          <cell r="F4319">
            <v>57761</v>
          </cell>
          <cell r="G4319">
            <v>5997132</v>
          </cell>
          <cell r="H4319">
            <v>45897</v>
          </cell>
          <cell r="K4319">
            <v>45940</v>
          </cell>
        </row>
        <row r="4320">
          <cell r="F4320">
            <v>57764</v>
          </cell>
          <cell r="G4320">
            <v>674096</v>
          </cell>
          <cell r="H4320">
            <v>45899</v>
          </cell>
          <cell r="K4320">
            <v>45940</v>
          </cell>
        </row>
        <row r="4321">
          <cell r="F4321">
            <v>57766</v>
          </cell>
          <cell r="G4321">
            <v>11994264</v>
          </cell>
          <cell r="H4321">
            <v>45895</v>
          </cell>
          <cell r="K4321">
            <v>45940</v>
          </cell>
        </row>
        <row r="4322">
          <cell r="F4322">
            <v>57767</v>
          </cell>
          <cell r="G4322">
            <v>578907</v>
          </cell>
          <cell r="H4322">
            <v>45892</v>
          </cell>
          <cell r="K4322">
            <v>45940</v>
          </cell>
        </row>
        <row r="4323">
          <cell r="F4323">
            <v>57762</v>
          </cell>
          <cell r="G4323">
            <v>1539000</v>
          </cell>
          <cell r="H4323">
            <v>45899</v>
          </cell>
          <cell r="K4323">
            <v>45940</v>
          </cell>
        </row>
        <row r="4324">
          <cell r="F4324">
            <v>59667</v>
          </cell>
          <cell r="G4324">
            <v>6599799</v>
          </cell>
          <cell r="H4324">
            <v>45905</v>
          </cell>
          <cell r="K4324">
            <v>45940</v>
          </cell>
        </row>
        <row r="4325">
          <cell r="F4325">
            <v>59661</v>
          </cell>
          <cell r="G4325">
            <v>674096</v>
          </cell>
          <cell r="H4325">
            <v>45905</v>
          </cell>
          <cell r="K4325">
            <v>45940</v>
          </cell>
        </row>
        <row r="4326">
          <cell r="F4326">
            <v>57768</v>
          </cell>
          <cell r="G4326">
            <v>17991396</v>
          </cell>
          <cell r="H4326">
            <v>45892</v>
          </cell>
          <cell r="K4326">
            <v>45940</v>
          </cell>
        </row>
        <row r="4327">
          <cell r="F4327">
            <v>56390</v>
          </cell>
          <cell r="G4327">
            <v>1348191</v>
          </cell>
          <cell r="H4327">
            <v>45898</v>
          </cell>
          <cell r="K4327">
            <v>45940</v>
          </cell>
        </row>
        <row r="4328">
          <cell r="F4328">
            <v>56391</v>
          </cell>
          <cell r="G4328">
            <v>1199421</v>
          </cell>
          <cell r="H4328">
            <v>45898</v>
          </cell>
          <cell r="K4328">
            <v>45940</v>
          </cell>
        </row>
        <row r="4329">
          <cell r="F4329">
            <v>56392</v>
          </cell>
          <cell r="G4329">
            <v>1348191</v>
          </cell>
          <cell r="H4329">
            <v>45898</v>
          </cell>
          <cell r="K4329">
            <v>45940</v>
          </cell>
        </row>
        <row r="4330">
          <cell r="F4330">
            <v>56393</v>
          </cell>
          <cell r="G4330">
            <v>1420929</v>
          </cell>
          <cell r="H4330">
            <v>45898</v>
          </cell>
          <cell r="K4330">
            <v>45940</v>
          </cell>
        </row>
        <row r="4331">
          <cell r="F4331">
            <v>207</v>
          </cell>
          <cell r="G4331">
            <v>-239885</v>
          </cell>
          <cell r="H4331">
            <v>45935</v>
          </cell>
          <cell r="K4331">
            <v>45940</v>
          </cell>
        </row>
        <row r="4332">
          <cell r="F4332">
            <v>56389</v>
          </cell>
          <cell r="G4332">
            <v>1539000</v>
          </cell>
          <cell r="H4332">
            <v>45898</v>
          </cell>
          <cell r="K4332">
            <v>45940</v>
          </cell>
        </row>
        <row r="4333">
          <cell r="F4333">
            <v>55742</v>
          </cell>
          <cell r="G4333">
            <v>2857599</v>
          </cell>
          <cell r="H4333">
            <v>45895</v>
          </cell>
          <cell r="K4333">
            <v>45940</v>
          </cell>
        </row>
        <row r="4334">
          <cell r="F4334">
            <v>54371</v>
          </cell>
          <cell r="G4334">
            <v>541971</v>
          </cell>
          <cell r="H4334">
            <v>45891</v>
          </cell>
          <cell r="K4334">
            <v>45940</v>
          </cell>
        </row>
        <row r="4335">
          <cell r="F4335">
            <v>56398</v>
          </cell>
          <cell r="G4335">
            <v>2987726</v>
          </cell>
          <cell r="H4335">
            <v>45901</v>
          </cell>
          <cell r="K4335">
            <v>45940</v>
          </cell>
        </row>
        <row r="4336">
          <cell r="F4336">
            <v>184</v>
          </cell>
          <cell r="G4336">
            <v>-119943</v>
          </cell>
          <cell r="H4336">
            <v>45930</v>
          </cell>
          <cell r="K4336">
            <v>45940</v>
          </cell>
        </row>
        <row r="4337">
          <cell r="F4337">
            <v>56396</v>
          </cell>
          <cell r="G4337">
            <v>1539000</v>
          </cell>
          <cell r="H4337">
            <v>45901</v>
          </cell>
          <cell r="K4337">
            <v>45940</v>
          </cell>
        </row>
        <row r="4338">
          <cell r="F4338">
            <v>56399</v>
          </cell>
          <cell r="G4338">
            <v>4386056</v>
          </cell>
          <cell r="H4338">
            <v>45901</v>
          </cell>
          <cell r="K4338">
            <v>45940</v>
          </cell>
        </row>
        <row r="4339">
          <cell r="F4339">
            <v>56400</v>
          </cell>
          <cell r="G4339">
            <v>2696369</v>
          </cell>
          <cell r="H4339">
            <v>45901</v>
          </cell>
          <cell r="K4339">
            <v>45940</v>
          </cell>
        </row>
        <row r="4340">
          <cell r="F4340">
            <v>192</v>
          </cell>
          <cell r="G4340">
            <v>-349920</v>
          </cell>
          <cell r="H4340">
            <v>45936</v>
          </cell>
          <cell r="K4340">
            <v>45940</v>
          </cell>
        </row>
        <row r="4341">
          <cell r="F4341">
            <v>53698</v>
          </cell>
          <cell r="G4341">
            <v>1199421</v>
          </cell>
          <cell r="H4341">
            <v>45891</v>
          </cell>
          <cell r="K4341">
            <v>45940</v>
          </cell>
        </row>
        <row r="4342">
          <cell r="F4342">
            <v>55740</v>
          </cell>
          <cell r="G4342">
            <v>1348191</v>
          </cell>
          <cell r="H4342">
            <v>45896</v>
          </cell>
          <cell r="K4342">
            <v>45940</v>
          </cell>
        </row>
        <row r="4343">
          <cell r="F4343">
            <v>54370</v>
          </cell>
          <cell r="G4343">
            <v>1476333</v>
          </cell>
          <cell r="H4343">
            <v>45892</v>
          </cell>
          <cell r="K4343">
            <v>45940</v>
          </cell>
        </row>
        <row r="4344">
          <cell r="F4344">
            <v>56403</v>
          </cell>
          <cell r="G4344">
            <v>1539000</v>
          </cell>
          <cell r="H4344">
            <v>45899</v>
          </cell>
          <cell r="K4344">
            <v>45940</v>
          </cell>
        </row>
        <row r="4345">
          <cell r="F4345">
            <v>55741</v>
          </cell>
          <cell r="G4345">
            <v>2307731</v>
          </cell>
          <cell r="H4345">
            <v>45896</v>
          </cell>
          <cell r="K4345">
            <v>45940</v>
          </cell>
        </row>
        <row r="4346">
          <cell r="F4346">
            <v>155</v>
          </cell>
          <cell r="G4346">
            <v>-977057</v>
          </cell>
          <cell r="H4346">
            <v>45929</v>
          </cell>
          <cell r="K4346">
            <v>45940</v>
          </cell>
        </row>
        <row r="4347">
          <cell r="F4347">
            <v>55738</v>
          </cell>
          <cell r="G4347">
            <v>541971</v>
          </cell>
          <cell r="H4347">
            <v>45895</v>
          </cell>
          <cell r="K4347">
            <v>45940</v>
          </cell>
        </row>
        <row r="4348">
          <cell r="F4348">
            <v>55739</v>
          </cell>
          <cell r="G4348">
            <v>2788722</v>
          </cell>
          <cell r="H4348">
            <v>45895</v>
          </cell>
          <cell r="K4348">
            <v>45940</v>
          </cell>
        </row>
        <row r="4349">
          <cell r="F4349">
            <v>55737</v>
          </cell>
          <cell r="G4349">
            <v>1199421</v>
          </cell>
          <cell r="H4349">
            <v>45895</v>
          </cell>
          <cell r="K4349">
            <v>45940</v>
          </cell>
        </row>
        <row r="4350">
          <cell r="F4350">
            <v>56722</v>
          </cell>
          <cell r="G4350">
            <v>1348191</v>
          </cell>
          <cell r="H4350">
            <v>45898</v>
          </cell>
          <cell r="K4350">
            <v>45940</v>
          </cell>
        </row>
        <row r="4351">
          <cell r="F4351">
            <v>56387</v>
          </cell>
          <cell r="G4351">
            <v>1082700</v>
          </cell>
          <cell r="H4351">
            <v>45897</v>
          </cell>
          <cell r="K4351">
            <v>45940</v>
          </cell>
        </row>
        <row r="4352">
          <cell r="F4352">
            <v>56388</v>
          </cell>
          <cell r="G4352">
            <v>1348191</v>
          </cell>
          <cell r="H4352">
            <v>45897</v>
          </cell>
          <cell r="K4352">
            <v>45940</v>
          </cell>
        </row>
        <row r="4353">
          <cell r="F4353">
            <v>57906</v>
          </cell>
          <cell r="G4353">
            <v>1539000</v>
          </cell>
          <cell r="H4353">
            <v>45904</v>
          </cell>
          <cell r="K4353">
            <v>45940</v>
          </cell>
        </row>
        <row r="4354">
          <cell r="F4354">
            <v>57907</v>
          </cell>
          <cell r="G4354">
            <v>1348191</v>
          </cell>
          <cell r="H4354">
            <v>45904</v>
          </cell>
          <cell r="K4354">
            <v>45940</v>
          </cell>
        </row>
        <row r="4355">
          <cell r="F4355">
            <v>57908</v>
          </cell>
          <cell r="G4355">
            <v>1802102</v>
          </cell>
          <cell r="H4355">
            <v>45904</v>
          </cell>
          <cell r="K4355">
            <v>45940</v>
          </cell>
        </row>
        <row r="4356">
          <cell r="F4356" t="str">
            <v>184a</v>
          </cell>
          <cell r="G4356">
            <v>-1883286</v>
          </cell>
          <cell r="H4356">
            <v>45927</v>
          </cell>
          <cell r="K4356">
            <v>45940</v>
          </cell>
        </row>
        <row r="4357">
          <cell r="F4357">
            <v>187</v>
          </cell>
          <cell r="G4357">
            <v>-604800</v>
          </cell>
          <cell r="H4357">
            <v>45929</v>
          </cell>
          <cell r="K4357">
            <v>45940</v>
          </cell>
        </row>
        <row r="4358">
          <cell r="F4358">
            <v>188</v>
          </cell>
          <cell r="G4358">
            <v>-1757853</v>
          </cell>
          <cell r="H4358">
            <v>45929</v>
          </cell>
          <cell r="K4358">
            <v>45940</v>
          </cell>
        </row>
        <row r="4359">
          <cell r="F4359">
            <v>132</v>
          </cell>
          <cell r="G4359">
            <v>-2956079</v>
          </cell>
          <cell r="H4359">
            <v>45918</v>
          </cell>
          <cell r="K4359">
            <v>45940</v>
          </cell>
        </row>
        <row r="4360">
          <cell r="F4360">
            <v>56415</v>
          </cell>
          <cell r="G4360">
            <v>1539000</v>
          </cell>
          <cell r="H4360">
            <v>45899</v>
          </cell>
          <cell r="K4360">
            <v>45940</v>
          </cell>
        </row>
        <row r="4361">
          <cell r="F4361">
            <v>56404</v>
          </cell>
          <cell r="G4361">
            <v>1539000</v>
          </cell>
          <cell r="H4361">
            <v>45899</v>
          </cell>
          <cell r="K4361">
            <v>45940</v>
          </cell>
        </row>
        <row r="4362">
          <cell r="F4362">
            <v>56402</v>
          </cell>
          <cell r="G4362">
            <v>541971</v>
          </cell>
          <cell r="H4362">
            <v>45900</v>
          </cell>
          <cell r="K4362">
            <v>45940</v>
          </cell>
        </row>
        <row r="4363">
          <cell r="F4363">
            <v>56401</v>
          </cell>
          <cell r="G4363">
            <v>1348191</v>
          </cell>
          <cell r="H4363">
            <v>45900</v>
          </cell>
          <cell r="K4363">
            <v>45940</v>
          </cell>
        </row>
        <row r="4364">
          <cell r="F4364">
            <v>56405</v>
          </cell>
          <cell r="G4364">
            <v>1539000</v>
          </cell>
          <cell r="H4364">
            <v>45900</v>
          </cell>
          <cell r="K4364">
            <v>45940</v>
          </cell>
        </row>
        <row r="4365">
          <cell r="F4365">
            <v>29</v>
          </cell>
          <cell r="G4365">
            <v>-756000</v>
          </cell>
          <cell r="H4365">
            <v>45918</v>
          </cell>
          <cell r="K4365">
            <v>45940</v>
          </cell>
        </row>
        <row r="4366">
          <cell r="F4366">
            <v>56407</v>
          </cell>
          <cell r="G4366">
            <v>1539000</v>
          </cell>
          <cell r="H4366">
            <v>45900</v>
          </cell>
          <cell r="K4366">
            <v>45940</v>
          </cell>
        </row>
        <row r="4367">
          <cell r="F4367">
            <v>56406</v>
          </cell>
          <cell r="G4367">
            <v>1539000</v>
          </cell>
          <cell r="H4367">
            <v>45900</v>
          </cell>
          <cell r="K4367">
            <v>45940</v>
          </cell>
        </row>
        <row r="4368">
          <cell r="F4368">
            <v>56408</v>
          </cell>
          <cell r="G4368">
            <v>1539000</v>
          </cell>
          <cell r="H4368">
            <v>45903</v>
          </cell>
          <cell r="K4368">
            <v>45940</v>
          </cell>
        </row>
        <row r="4369">
          <cell r="F4369">
            <v>56409</v>
          </cell>
          <cell r="G4369">
            <v>1144652</v>
          </cell>
          <cell r="H4369">
            <v>45903</v>
          </cell>
          <cell r="K4369">
            <v>45940</v>
          </cell>
        </row>
        <row r="4370">
          <cell r="F4370">
            <v>54372</v>
          </cell>
          <cell r="G4370">
            <v>1586115</v>
          </cell>
          <cell r="H4370">
            <v>45894</v>
          </cell>
          <cell r="K4370">
            <v>45940</v>
          </cell>
        </row>
        <row r="4371">
          <cell r="F4371">
            <v>57912</v>
          </cell>
          <cell r="G4371">
            <v>1348191</v>
          </cell>
          <cell r="H4371">
            <v>45905</v>
          </cell>
          <cell r="K4371">
            <v>45940</v>
          </cell>
        </row>
        <row r="4372">
          <cell r="F4372">
            <v>146</v>
          </cell>
          <cell r="G4372">
            <v>-4146967</v>
          </cell>
          <cell r="H4372">
            <v>45936</v>
          </cell>
          <cell r="K4372">
            <v>45940</v>
          </cell>
        </row>
        <row r="4373">
          <cell r="F4373">
            <v>126</v>
          </cell>
          <cell r="G4373">
            <v>-2671612</v>
          </cell>
          <cell r="H4373">
            <v>45917</v>
          </cell>
          <cell r="K4373">
            <v>45940</v>
          </cell>
        </row>
        <row r="4374">
          <cell r="F4374">
            <v>124</v>
          </cell>
          <cell r="G4374">
            <v>-3279074</v>
          </cell>
          <cell r="H4374">
            <v>45917</v>
          </cell>
          <cell r="K4374">
            <v>45940</v>
          </cell>
        </row>
        <row r="4375">
          <cell r="F4375">
            <v>56411</v>
          </cell>
          <cell r="G4375">
            <v>1348191</v>
          </cell>
          <cell r="H4375">
            <v>45899</v>
          </cell>
          <cell r="K4375">
            <v>45940</v>
          </cell>
        </row>
        <row r="4376">
          <cell r="F4376">
            <v>56410</v>
          </cell>
          <cell r="G4376">
            <v>1539000</v>
          </cell>
          <cell r="H4376">
            <v>45899</v>
          </cell>
          <cell r="K4376">
            <v>45940</v>
          </cell>
        </row>
        <row r="4377">
          <cell r="F4377">
            <v>56714</v>
          </cell>
          <cell r="G4377">
            <v>10930248</v>
          </cell>
          <cell r="H4377">
            <v>45900</v>
          </cell>
          <cell r="K4377">
            <v>45940</v>
          </cell>
        </row>
        <row r="4378">
          <cell r="F4378">
            <v>57759</v>
          </cell>
          <cell r="G4378">
            <v>2696369</v>
          </cell>
          <cell r="H4378">
            <v>45896</v>
          </cell>
          <cell r="K4378">
            <v>45940</v>
          </cell>
        </row>
        <row r="4379">
          <cell r="F4379">
            <v>57763</v>
          </cell>
          <cell r="G4379">
            <v>783000</v>
          </cell>
          <cell r="H4379">
            <v>45900</v>
          </cell>
          <cell r="K4379">
            <v>45940</v>
          </cell>
        </row>
        <row r="4380">
          <cell r="F4380">
            <v>95</v>
          </cell>
          <cell r="G4380">
            <v>-496800</v>
          </cell>
          <cell r="H4380">
            <v>45929</v>
          </cell>
          <cell r="K4380">
            <v>45940</v>
          </cell>
        </row>
        <row r="4381">
          <cell r="F4381">
            <v>56413</v>
          </cell>
          <cell r="G4381">
            <v>3150279</v>
          </cell>
          <cell r="H4381">
            <v>45900</v>
          </cell>
          <cell r="K4381">
            <v>45940</v>
          </cell>
        </row>
        <row r="4382">
          <cell r="F4382">
            <v>56414</v>
          </cell>
          <cell r="G4382">
            <v>541971</v>
          </cell>
          <cell r="H4382">
            <v>45900</v>
          </cell>
          <cell r="K4382">
            <v>45940</v>
          </cell>
        </row>
        <row r="4383">
          <cell r="F4383">
            <v>54330</v>
          </cell>
          <cell r="G4383">
            <v>541971</v>
          </cell>
          <cell r="H4383">
            <v>45893</v>
          </cell>
          <cell r="K4383">
            <v>45940</v>
          </cell>
        </row>
        <row r="4384">
          <cell r="F4384">
            <v>56412</v>
          </cell>
          <cell r="G4384">
            <v>756000</v>
          </cell>
          <cell r="H4384">
            <v>45900</v>
          </cell>
          <cell r="K4384">
            <v>45940</v>
          </cell>
        </row>
        <row r="4385">
          <cell r="F4385">
            <v>181</v>
          </cell>
          <cell r="G4385">
            <v>-1689120</v>
          </cell>
          <cell r="H4385">
            <v>45932</v>
          </cell>
          <cell r="K4385">
            <v>45940</v>
          </cell>
        </row>
        <row r="4386">
          <cell r="F4386" t="str">
            <v>192a</v>
          </cell>
          <cell r="G4386">
            <v>-2732674</v>
          </cell>
          <cell r="H4386">
            <v>45936</v>
          </cell>
          <cell r="K4386">
            <v>45940</v>
          </cell>
        </row>
        <row r="4387">
          <cell r="F4387">
            <v>164</v>
          </cell>
          <cell r="G4387">
            <v>-120534</v>
          </cell>
          <cell r="H4387">
            <v>45918</v>
          </cell>
          <cell r="K4387">
            <v>45940</v>
          </cell>
        </row>
        <row r="4388">
          <cell r="F4388">
            <v>49</v>
          </cell>
          <cell r="G4388">
            <v>-719656</v>
          </cell>
          <cell r="H4388">
            <v>45926</v>
          </cell>
          <cell r="K4388">
            <v>45940</v>
          </cell>
        </row>
        <row r="4389">
          <cell r="F4389">
            <v>56723</v>
          </cell>
          <cell r="G4389">
            <v>3195923</v>
          </cell>
          <cell r="H4389">
            <v>45899</v>
          </cell>
          <cell r="K4389">
            <v>45940</v>
          </cell>
        </row>
        <row r="4390">
          <cell r="F4390">
            <v>56715</v>
          </cell>
          <cell r="G4390">
            <v>1539000</v>
          </cell>
          <cell r="H4390">
            <v>45899</v>
          </cell>
          <cell r="K4390">
            <v>45940</v>
          </cell>
        </row>
        <row r="4391">
          <cell r="F4391">
            <v>57769</v>
          </cell>
          <cell r="G4391">
            <v>2370317</v>
          </cell>
          <cell r="H4391">
            <v>45892</v>
          </cell>
          <cell r="K4391">
            <v>45940</v>
          </cell>
        </row>
        <row r="4392">
          <cell r="F4392">
            <v>5485</v>
          </cell>
          <cell r="G4392">
            <v>-3905347</v>
          </cell>
          <cell r="H4392">
            <v>45947</v>
          </cell>
          <cell r="K4392">
            <v>45954</v>
          </cell>
        </row>
        <row r="4393">
          <cell r="F4393">
            <v>28304</v>
          </cell>
          <cell r="G4393">
            <v>-6386256</v>
          </cell>
          <cell r="H4393">
            <v>45932</v>
          </cell>
          <cell r="K4393">
            <v>45954</v>
          </cell>
        </row>
        <row r="4394">
          <cell r="F4394">
            <v>28147</v>
          </cell>
          <cell r="G4394">
            <v>-7344194</v>
          </cell>
          <cell r="H4394">
            <v>45932</v>
          </cell>
          <cell r="K4394">
            <v>45954</v>
          </cell>
        </row>
        <row r="4395">
          <cell r="F4395">
            <v>28100</v>
          </cell>
          <cell r="G4395">
            <v>-1596564</v>
          </cell>
          <cell r="H4395">
            <v>45932</v>
          </cell>
          <cell r="K4395">
            <v>45954</v>
          </cell>
        </row>
        <row r="4396">
          <cell r="F4396">
            <v>25449</v>
          </cell>
          <cell r="G4396">
            <v>-12772512</v>
          </cell>
          <cell r="H4396">
            <v>45932</v>
          </cell>
          <cell r="K4396">
            <v>45954</v>
          </cell>
        </row>
        <row r="4397">
          <cell r="F4397">
            <v>25401</v>
          </cell>
          <cell r="G4397">
            <v>-3193128</v>
          </cell>
          <cell r="H4397">
            <v>45932</v>
          </cell>
          <cell r="K4397">
            <v>45954</v>
          </cell>
        </row>
        <row r="4398">
          <cell r="F4398">
            <v>25325</v>
          </cell>
          <cell r="G4398">
            <v>-7184538</v>
          </cell>
          <cell r="H4398">
            <v>45932</v>
          </cell>
          <cell r="K4398">
            <v>45954</v>
          </cell>
        </row>
        <row r="4399">
          <cell r="F4399" t="str">
            <v>x10</v>
          </cell>
          <cell r="G4399">
            <v>-9756780</v>
          </cell>
          <cell r="H4399">
            <v>45932</v>
          </cell>
          <cell r="K4399">
            <v>45954</v>
          </cell>
        </row>
        <row r="4400">
          <cell r="F4400">
            <v>2560</v>
          </cell>
          <cell r="G4400">
            <v>-924774</v>
          </cell>
          <cell r="H4400">
            <v>45937</v>
          </cell>
          <cell r="K4400">
            <v>45954</v>
          </cell>
        </row>
        <row r="4401">
          <cell r="F4401">
            <v>63246</v>
          </cell>
          <cell r="G4401">
            <v>3655773</v>
          </cell>
          <cell r="H4401">
            <v>45919</v>
          </cell>
          <cell r="K4401">
            <v>45954</v>
          </cell>
        </row>
        <row r="4402">
          <cell r="F4402">
            <v>59671</v>
          </cell>
          <cell r="G4402">
            <v>4044560</v>
          </cell>
          <cell r="H4402">
            <v>45912</v>
          </cell>
          <cell r="K4402">
            <v>45954</v>
          </cell>
        </row>
        <row r="4403">
          <cell r="F4403">
            <v>59670</v>
          </cell>
          <cell r="G4403">
            <v>15013904</v>
          </cell>
          <cell r="H4403">
            <v>45912</v>
          </cell>
          <cell r="K4403">
            <v>45954</v>
          </cell>
        </row>
        <row r="4404">
          <cell r="F4404">
            <v>59016</v>
          </cell>
          <cell r="G4404">
            <v>4044560</v>
          </cell>
          <cell r="H4404">
            <v>45909</v>
          </cell>
          <cell r="K4404">
            <v>45954</v>
          </cell>
        </row>
        <row r="4405">
          <cell r="F4405">
            <v>210</v>
          </cell>
          <cell r="G4405">
            <v>-839598</v>
          </cell>
          <cell r="H4405">
            <v>45940</v>
          </cell>
          <cell r="K4405">
            <v>45954</v>
          </cell>
        </row>
        <row r="4406">
          <cell r="F4406">
            <v>59582</v>
          </cell>
          <cell r="G4406">
            <v>1539000</v>
          </cell>
          <cell r="H4406">
            <v>45908</v>
          </cell>
          <cell r="K4406">
            <v>45954</v>
          </cell>
        </row>
        <row r="4407">
          <cell r="F4407">
            <v>59018</v>
          </cell>
          <cell r="G4407">
            <v>2828318</v>
          </cell>
          <cell r="H4407">
            <v>45906</v>
          </cell>
          <cell r="K4407">
            <v>45954</v>
          </cell>
        </row>
        <row r="4408">
          <cell r="F4408">
            <v>59017</v>
          </cell>
          <cell r="G4408">
            <v>2077556</v>
          </cell>
          <cell r="H4408">
            <v>45909</v>
          </cell>
          <cell r="K4408">
            <v>45954</v>
          </cell>
        </row>
        <row r="4409">
          <cell r="F4409">
            <v>59014</v>
          </cell>
          <cell r="G4409">
            <v>1083956</v>
          </cell>
          <cell r="H4409">
            <v>45909</v>
          </cell>
          <cell r="K4409">
            <v>45954</v>
          </cell>
        </row>
        <row r="4410">
          <cell r="F4410">
            <v>59015</v>
          </cell>
          <cell r="G4410">
            <v>1083956</v>
          </cell>
          <cell r="H4410">
            <v>45909</v>
          </cell>
          <cell r="K4410">
            <v>45954</v>
          </cell>
        </row>
        <row r="4411">
          <cell r="F4411" t="str">
            <v>132a</v>
          </cell>
          <cell r="G4411">
            <v>-794880</v>
          </cell>
          <cell r="H4411">
            <v>45939</v>
          </cell>
          <cell r="K4411">
            <v>45954</v>
          </cell>
        </row>
        <row r="4412">
          <cell r="F4412">
            <v>63244</v>
          </cell>
          <cell r="G4412">
            <v>337041</v>
          </cell>
          <cell r="H4412">
            <v>45918</v>
          </cell>
          <cell r="K4412">
            <v>45954</v>
          </cell>
        </row>
        <row r="4413">
          <cell r="F4413">
            <v>63243</v>
          </cell>
          <cell r="G4413">
            <v>687299</v>
          </cell>
          <cell r="H4413">
            <v>45915</v>
          </cell>
          <cell r="K4413">
            <v>45954</v>
          </cell>
        </row>
        <row r="4414">
          <cell r="F4414">
            <v>59666</v>
          </cell>
          <cell r="G4414">
            <v>11874317</v>
          </cell>
          <cell r="H4414">
            <v>45912</v>
          </cell>
          <cell r="K4414">
            <v>45954</v>
          </cell>
        </row>
        <row r="4415">
          <cell r="F4415">
            <v>59665</v>
          </cell>
          <cell r="G4415">
            <v>5997132</v>
          </cell>
          <cell r="H4415">
            <v>45911</v>
          </cell>
          <cell r="K4415">
            <v>45954</v>
          </cell>
        </row>
        <row r="4416">
          <cell r="F4416">
            <v>59663</v>
          </cell>
          <cell r="G4416">
            <v>769500</v>
          </cell>
          <cell r="H4416">
            <v>45906</v>
          </cell>
          <cell r="K4416">
            <v>45954</v>
          </cell>
        </row>
        <row r="4417">
          <cell r="F4417">
            <v>59664</v>
          </cell>
          <cell r="G4417">
            <v>11994264</v>
          </cell>
          <cell r="H4417">
            <v>45910</v>
          </cell>
          <cell r="K4417">
            <v>45954</v>
          </cell>
        </row>
        <row r="4418">
          <cell r="F4418">
            <v>252</v>
          </cell>
          <cell r="G4418">
            <v>-1002516</v>
          </cell>
          <cell r="H4418">
            <v>45950</v>
          </cell>
          <cell r="K4418">
            <v>45954</v>
          </cell>
        </row>
        <row r="4419">
          <cell r="F4419">
            <v>62720</v>
          </cell>
          <cell r="G4419">
            <v>5722110</v>
          </cell>
          <cell r="H4419">
            <v>45919</v>
          </cell>
          <cell r="K4419">
            <v>45954</v>
          </cell>
        </row>
        <row r="4420">
          <cell r="F4420">
            <v>62719</v>
          </cell>
          <cell r="G4420">
            <v>993600</v>
          </cell>
          <cell r="H4420">
            <v>45919</v>
          </cell>
          <cell r="K4420">
            <v>45954</v>
          </cell>
        </row>
        <row r="4421">
          <cell r="F4421">
            <v>237</v>
          </cell>
          <cell r="G4421">
            <v>-1085599</v>
          </cell>
          <cell r="H4421">
            <v>45941</v>
          </cell>
          <cell r="K4421">
            <v>45954</v>
          </cell>
        </row>
        <row r="4422">
          <cell r="F4422">
            <v>257</v>
          </cell>
          <cell r="G4422">
            <v>-479771</v>
          </cell>
          <cell r="H4422">
            <v>45950</v>
          </cell>
          <cell r="K4422">
            <v>45954</v>
          </cell>
        </row>
        <row r="4423">
          <cell r="F4423">
            <v>59583</v>
          </cell>
          <cell r="G4423">
            <v>3189294</v>
          </cell>
          <cell r="H4423">
            <v>45912</v>
          </cell>
          <cell r="K4423">
            <v>45954</v>
          </cell>
        </row>
        <row r="4424">
          <cell r="F4424">
            <v>59020</v>
          </cell>
          <cell r="G4424">
            <v>1348191</v>
          </cell>
          <cell r="H4424">
            <v>45912</v>
          </cell>
          <cell r="K4424">
            <v>45954</v>
          </cell>
        </row>
        <row r="4425">
          <cell r="F4425">
            <v>59530</v>
          </cell>
          <cell r="G4425">
            <v>1199421</v>
          </cell>
          <cell r="H4425">
            <v>45915</v>
          </cell>
          <cell r="K4425">
            <v>45954</v>
          </cell>
        </row>
        <row r="4426">
          <cell r="F4426">
            <v>59021</v>
          </cell>
          <cell r="G4426">
            <v>1348191</v>
          </cell>
          <cell r="H4426">
            <v>45912</v>
          </cell>
          <cell r="K4426">
            <v>45954</v>
          </cell>
        </row>
        <row r="4427">
          <cell r="F4427">
            <v>213</v>
          </cell>
          <cell r="G4427">
            <v>-418023</v>
          </cell>
          <cell r="H4427">
            <v>45950</v>
          </cell>
          <cell r="K4427">
            <v>45954</v>
          </cell>
        </row>
        <row r="4428">
          <cell r="F4428">
            <v>57933</v>
          </cell>
          <cell r="G4428">
            <v>873666</v>
          </cell>
          <cell r="H4428">
            <v>45908</v>
          </cell>
          <cell r="K4428">
            <v>45954</v>
          </cell>
        </row>
        <row r="4429">
          <cell r="F4429">
            <v>59580</v>
          </cell>
          <cell r="G4429">
            <v>783000</v>
          </cell>
          <cell r="H4429">
            <v>45910</v>
          </cell>
          <cell r="K4429">
            <v>45954</v>
          </cell>
        </row>
        <row r="4430">
          <cell r="F4430">
            <v>57929</v>
          </cell>
          <cell r="G4430">
            <v>1470420</v>
          </cell>
          <cell r="H4430">
            <v>45906</v>
          </cell>
          <cell r="K4430">
            <v>45954</v>
          </cell>
        </row>
        <row r="4431">
          <cell r="F4431">
            <v>57931</v>
          </cell>
          <cell r="G4431">
            <v>1348191</v>
          </cell>
          <cell r="H4431">
            <v>45906</v>
          </cell>
          <cell r="K4431">
            <v>45954</v>
          </cell>
        </row>
        <row r="4432">
          <cell r="F4432">
            <v>60770</v>
          </cell>
          <cell r="G4432">
            <v>2315628</v>
          </cell>
          <cell r="H4432">
            <v>45917</v>
          </cell>
          <cell r="K4432">
            <v>45954</v>
          </cell>
        </row>
        <row r="4433">
          <cell r="F4433">
            <v>63247</v>
          </cell>
          <cell r="G4433">
            <v>602667</v>
          </cell>
          <cell r="H4433">
            <v>45919</v>
          </cell>
          <cell r="K4433">
            <v>45954</v>
          </cell>
        </row>
        <row r="4434">
          <cell r="F4434">
            <v>59013</v>
          </cell>
          <cell r="G4434">
            <v>1083956</v>
          </cell>
          <cell r="H4434">
            <v>45906</v>
          </cell>
          <cell r="K4434">
            <v>45954</v>
          </cell>
        </row>
        <row r="4435">
          <cell r="F4435">
            <v>59764</v>
          </cell>
          <cell r="G4435">
            <v>3186621</v>
          </cell>
          <cell r="H4435">
            <v>45913</v>
          </cell>
          <cell r="K4435">
            <v>45954</v>
          </cell>
        </row>
        <row r="4436">
          <cell r="F4436">
            <v>158</v>
          </cell>
          <cell r="G4436">
            <v>-2462651</v>
          </cell>
          <cell r="H4436">
            <v>45943</v>
          </cell>
          <cell r="K4436">
            <v>45954</v>
          </cell>
        </row>
        <row r="4437">
          <cell r="F4437">
            <v>59585</v>
          </cell>
          <cell r="G4437">
            <v>3113802</v>
          </cell>
          <cell r="H4437">
            <v>45911</v>
          </cell>
          <cell r="K4437">
            <v>45954</v>
          </cell>
        </row>
        <row r="4438">
          <cell r="F4438">
            <v>57926</v>
          </cell>
          <cell r="G4438">
            <v>541971</v>
          </cell>
          <cell r="H4438">
            <v>45906</v>
          </cell>
          <cell r="K4438">
            <v>45954</v>
          </cell>
        </row>
        <row r="4439">
          <cell r="F4439">
            <v>59473</v>
          </cell>
          <cell r="G4439">
            <v>602667</v>
          </cell>
          <cell r="H4439">
            <v>45909</v>
          </cell>
          <cell r="K4439">
            <v>45954</v>
          </cell>
        </row>
        <row r="4440">
          <cell r="F4440">
            <v>59474</v>
          </cell>
          <cell r="G4440">
            <v>2918295</v>
          </cell>
          <cell r="H4440">
            <v>45913</v>
          </cell>
          <cell r="K4440">
            <v>45954</v>
          </cell>
        </row>
        <row r="4441">
          <cell r="F4441">
            <v>57918</v>
          </cell>
          <cell r="G4441">
            <v>1348191</v>
          </cell>
          <cell r="H4441">
            <v>45906</v>
          </cell>
          <cell r="K4441">
            <v>45954</v>
          </cell>
        </row>
        <row r="4442">
          <cell r="F4442">
            <v>163</v>
          </cell>
          <cell r="G4442">
            <v>-3469701</v>
          </cell>
          <cell r="H4442">
            <v>45937</v>
          </cell>
          <cell r="K4442">
            <v>45954</v>
          </cell>
        </row>
        <row r="4443">
          <cell r="F4443">
            <v>57916</v>
          </cell>
          <cell r="G4443">
            <v>1348191</v>
          </cell>
          <cell r="H4443">
            <v>45908</v>
          </cell>
          <cell r="K4443">
            <v>45954</v>
          </cell>
        </row>
        <row r="4444">
          <cell r="F4444">
            <v>57914</v>
          </cell>
          <cell r="G4444">
            <v>1348191</v>
          </cell>
          <cell r="H4444">
            <v>45908</v>
          </cell>
          <cell r="K4444">
            <v>45954</v>
          </cell>
        </row>
        <row r="4445">
          <cell r="F4445">
            <v>60771</v>
          </cell>
          <cell r="G4445">
            <v>4970673</v>
          </cell>
          <cell r="H4445">
            <v>45919</v>
          </cell>
          <cell r="K4445">
            <v>45954</v>
          </cell>
        </row>
        <row r="4446">
          <cell r="F4446">
            <v>59019</v>
          </cell>
          <cell r="G4446">
            <v>1348191</v>
          </cell>
          <cell r="H4446">
            <v>45912</v>
          </cell>
          <cell r="K4446">
            <v>45954</v>
          </cell>
        </row>
        <row r="4447">
          <cell r="F4447">
            <v>61219</v>
          </cell>
          <cell r="G4447">
            <v>162594</v>
          </cell>
          <cell r="H4447">
            <v>45917</v>
          </cell>
          <cell r="K4447">
            <v>45954</v>
          </cell>
        </row>
        <row r="4448">
          <cell r="F4448">
            <v>59529</v>
          </cell>
          <cell r="G4448">
            <v>1199421</v>
          </cell>
          <cell r="H4448">
            <v>45912</v>
          </cell>
          <cell r="K4448">
            <v>45954</v>
          </cell>
        </row>
        <row r="4449">
          <cell r="F4449">
            <v>60772</v>
          </cell>
          <cell r="G4449">
            <v>1348191</v>
          </cell>
          <cell r="H4449">
            <v>45917</v>
          </cell>
          <cell r="K4449">
            <v>45954</v>
          </cell>
        </row>
        <row r="4450">
          <cell r="F4450">
            <v>59668</v>
          </cell>
          <cell r="G4450">
            <v>2281055</v>
          </cell>
          <cell r="H4450">
            <v>45912</v>
          </cell>
          <cell r="K4450">
            <v>45954</v>
          </cell>
        </row>
        <row r="4451">
          <cell r="F4451">
            <v>57910</v>
          </cell>
          <cell r="G4451">
            <v>2315628</v>
          </cell>
          <cell r="H4451">
            <v>45907</v>
          </cell>
          <cell r="K4451">
            <v>45954</v>
          </cell>
        </row>
        <row r="4452">
          <cell r="F4452">
            <v>59528</v>
          </cell>
          <cell r="G4452">
            <v>1987200</v>
          </cell>
          <cell r="H4452">
            <v>45909</v>
          </cell>
          <cell r="K4452">
            <v>45954</v>
          </cell>
        </row>
        <row r="4453">
          <cell r="F4453">
            <v>57911</v>
          </cell>
          <cell r="G4453">
            <v>1348191</v>
          </cell>
          <cell r="H4453">
            <v>45907</v>
          </cell>
          <cell r="K4453">
            <v>45954</v>
          </cell>
        </row>
        <row r="4454">
          <cell r="F4454">
            <v>59584</v>
          </cell>
          <cell r="G4454">
            <v>541971</v>
          </cell>
          <cell r="H4454">
            <v>45914</v>
          </cell>
          <cell r="K4454">
            <v>45954</v>
          </cell>
        </row>
        <row r="4455">
          <cell r="F4455">
            <v>60773</v>
          </cell>
          <cell r="G4455">
            <v>1964696</v>
          </cell>
          <cell r="H4455">
            <v>45916</v>
          </cell>
          <cell r="K4455">
            <v>45954</v>
          </cell>
        </row>
        <row r="4456">
          <cell r="F4456">
            <v>59581</v>
          </cell>
          <cell r="G4456">
            <v>1701594</v>
          </cell>
          <cell r="H4456">
            <v>45909</v>
          </cell>
          <cell r="K4456">
            <v>45954</v>
          </cell>
        </row>
        <row r="4457">
          <cell r="F4457">
            <v>61232</v>
          </cell>
          <cell r="G4457">
            <v>5390429</v>
          </cell>
          <cell r="H4457">
            <v>45918</v>
          </cell>
          <cell r="K4457">
            <v>45954</v>
          </cell>
        </row>
        <row r="4458">
          <cell r="F4458">
            <v>65</v>
          </cell>
          <cell r="G4458">
            <v>-241920</v>
          </cell>
          <cell r="H4458">
            <v>45951</v>
          </cell>
          <cell r="K4458">
            <v>45954</v>
          </cell>
        </row>
        <row r="4459">
          <cell r="F4459">
            <v>63245</v>
          </cell>
          <cell r="G4459">
            <v>3044291</v>
          </cell>
          <cell r="H4459">
            <v>45919</v>
          </cell>
          <cell r="K4459">
            <v>45954</v>
          </cell>
        </row>
        <row r="4460">
          <cell r="F4460">
            <v>59669</v>
          </cell>
          <cell r="G4460">
            <v>769500</v>
          </cell>
          <cell r="H4460">
            <v>45908</v>
          </cell>
          <cell r="K4460">
            <v>45954</v>
          </cell>
        </row>
        <row r="4461">
          <cell r="F4461">
            <v>63349</v>
          </cell>
          <cell r="G4461">
            <v>1741406</v>
          </cell>
          <cell r="H4461">
            <v>45926</v>
          </cell>
          <cell r="K4461">
            <v>45971</v>
          </cell>
        </row>
        <row r="4462">
          <cell r="F4462">
            <v>65172</v>
          </cell>
          <cell r="G4462">
            <v>14172800</v>
          </cell>
          <cell r="H4462">
            <v>45931</v>
          </cell>
          <cell r="K4462">
            <v>45971</v>
          </cell>
        </row>
        <row r="4463">
          <cell r="F4463">
            <v>29372</v>
          </cell>
          <cell r="G4463">
            <v>-23760000</v>
          </cell>
          <cell r="H4463">
            <v>45957</v>
          </cell>
          <cell r="K4463">
            <v>45971</v>
          </cell>
        </row>
        <row r="4464">
          <cell r="F4464">
            <v>64671</v>
          </cell>
          <cell r="G4464">
            <v>9829526</v>
          </cell>
          <cell r="H4464">
            <v>45930</v>
          </cell>
          <cell r="K4464">
            <v>45971</v>
          </cell>
        </row>
        <row r="4465">
          <cell r="F4465">
            <v>63355</v>
          </cell>
          <cell r="G4465">
            <v>1083956</v>
          </cell>
          <cell r="H4465">
            <v>45923</v>
          </cell>
          <cell r="K4465">
            <v>45971</v>
          </cell>
        </row>
        <row r="4466">
          <cell r="F4466">
            <v>313</v>
          </cell>
          <cell r="G4466">
            <v>-929016</v>
          </cell>
          <cell r="H4466">
            <v>45959</v>
          </cell>
          <cell r="K4466">
            <v>45971</v>
          </cell>
        </row>
        <row r="4467">
          <cell r="F4467">
            <v>65531</v>
          </cell>
          <cell r="G4467">
            <v>1205348</v>
          </cell>
          <cell r="H4467">
            <v>45933</v>
          </cell>
          <cell r="K4467">
            <v>45971</v>
          </cell>
        </row>
        <row r="4468">
          <cell r="F4468">
            <v>65624</v>
          </cell>
          <cell r="G4468">
            <v>1586115</v>
          </cell>
          <cell r="H4468">
            <v>45934</v>
          </cell>
          <cell r="K4468">
            <v>45971</v>
          </cell>
        </row>
        <row r="4469">
          <cell r="F4469">
            <v>65623</v>
          </cell>
          <cell r="G4469">
            <v>2571831</v>
          </cell>
          <cell r="H4469">
            <v>45934</v>
          </cell>
          <cell r="K4469">
            <v>45971</v>
          </cell>
        </row>
        <row r="4470">
          <cell r="F4470">
            <v>63358</v>
          </cell>
          <cell r="G4470">
            <v>7384541</v>
          </cell>
          <cell r="H4470">
            <v>45927</v>
          </cell>
          <cell r="K4470">
            <v>45971</v>
          </cell>
        </row>
        <row r="4471">
          <cell r="F4471">
            <v>312</v>
          </cell>
          <cell r="G4471">
            <v>-591192</v>
          </cell>
          <cell r="H4471">
            <v>45959</v>
          </cell>
          <cell r="K4471">
            <v>45971</v>
          </cell>
        </row>
        <row r="4472">
          <cell r="F4472">
            <v>63337</v>
          </cell>
          <cell r="G4472">
            <v>2803586</v>
          </cell>
          <cell r="H4472">
            <v>45926</v>
          </cell>
          <cell r="K4472">
            <v>45971</v>
          </cell>
        </row>
        <row r="4473">
          <cell r="F4473">
            <v>68435</v>
          </cell>
          <cell r="G4473">
            <v>1778328</v>
          </cell>
          <cell r="H4473">
            <v>45933</v>
          </cell>
          <cell r="K4473">
            <v>45971</v>
          </cell>
        </row>
        <row r="4474">
          <cell r="F4474">
            <v>63335</v>
          </cell>
          <cell r="G4474">
            <v>873666</v>
          </cell>
          <cell r="H4474">
            <v>45923</v>
          </cell>
          <cell r="K4474">
            <v>45971</v>
          </cell>
        </row>
        <row r="4475">
          <cell r="F4475">
            <v>63334</v>
          </cell>
          <cell r="G4475">
            <v>337041</v>
          </cell>
          <cell r="H4475">
            <v>45925</v>
          </cell>
          <cell r="K4475">
            <v>45971</v>
          </cell>
        </row>
        <row r="4476">
          <cell r="F4476">
            <v>63333</v>
          </cell>
          <cell r="G4476">
            <v>5997132</v>
          </cell>
          <cell r="H4476">
            <v>45925</v>
          </cell>
          <cell r="K4476">
            <v>45971</v>
          </cell>
        </row>
        <row r="4477">
          <cell r="F4477">
            <v>63332</v>
          </cell>
          <cell r="G4477">
            <v>11994264</v>
          </cell>
          <cell r="H4477">
            <v>45926</v>
          </cell>
          <cell r="K4477">
            <v>45971</v>
          </cell>
        </row>
        <row r="4478">
          <cell r="F4478">
            <v>63331</v>
          </cell>
          <cell r="G4478">
            <v>711072</v>
          </cell>
          <cell r="H4478">
            <v>45922</v>
          </cell>
          <cell r="K4478">
            <v>45971</v>
          </cell>
        </row>
        <row r="4479">
          <cell r="F4479">
            <v>63330</v>
          </cell>
          <cell r="G4479">
            <v>3041807</v>
          </cell>
          <cell r="H4479">
            <v>45925</v>
          </cell>
          <cell r="K4479">
            <v>45971</v>
          </cell>
        </row>
        <row r="4480">
          <cell r="F4480">
            <v>65528</v>
          </cell>
          <cell r="G4480">
            <v>602667</v>
          </cell>
          <cell r="H4480">
            <v>45933</v>
          </cell>
          <cell r="K4480">
            <v>45971</v>
          </cell>
        </row>
        <row r="4481">
          <cell r="F4481">
            <v>65527</v>
          </cell>
          <cell r="G4481">
            <v>541971</v>
          </cell>
          <cell r="H4481">
            <v>45933</v>
          </cell>
          <cell r="K4481">
            <v>45971</v>
          </cell>
        </row>
        <row r="4482">
          <cell r="F4482">
            <v>63251</v>
          </cell>
          <cell r="G4482">
            <v>2818598</v>
          </cell>
          <cell r="H4482">
            <v>45926</v>
          </cell>
          <cell r="K4482">
            <v>45971</v>
          </cell>
        </row>
        <row r="4483">
          <cell r="F4483">
            <v>62718</v>
          </cell>
          <cell r="G4483">
            <v>3789302</v>
          </cell>
          <cell r="H4483">
            <v>45922</v>
          </cell>
          <cell r="K4483">
            <v>45971</v>
          </cell>
        </row>
        <row r="4484">
          <cell r="F4484">
            <v>62717</v>
          </cell>
          <cell r="G4484">
            <v>1348191</v>
          </cell>
          <cell r="H4484">
            <v>45922</v>
          </cell>
          <cell r="K4484">
            <v>45971</v>
          </cell>
        </row>
        <row r="4485">
          <cell r="F4485">
            <v>65525</v>
          </cell>
          <cell r="G4485">
            <v>626400</v>
          </cell>
          <cell r="H4485">
            <v>45936</v>
          </cell>
          <cell r="K4485">
            <v>45971</v>
          </cell>
        </row>
        <row r="4486">
          <cell r="F4486">
            <v>63351</v>
          </cell>
          <cell r="G4486">
            <v>2785536</v>
          </cell>
          <cell r="H4486">
            <v>45933</v>
          </cell>
          <cell r="K4486">
            <v>45971</v>
          </cell>
        </row>
        <row r="4487">
          <cell r="F4487">
            <v>63348</v>
          </cell>
          <cell r="G4487">
            <v>2571831</v>
          </cell>
          <cell r="H4487">
            <v>45929</v>
          </cell>
          <cell r="K4487">
            <v>45971</v>
          </cell>
        </row>
        <row r="4488">
          <cell r="F4488">
            <v>65526</v>
          </cell>
          <cell r="G4488">
            <v>2073087</v>
          </cell>
          <cell r="H4488">
            <v>45936</v>
          </cell>
          <cell r="K4488">
            <v>45971</v>
          </cell>
        </row>
        <row r="4489">
          <cell r="F4489">
            <v>63347</v>
          </cell>
          <cell r="G4489">
            <v>1835973</v>
          </cell>
          <cell r="H4489">
            <v>45927</v>
          </cell>
          <cell r="K4489">
            <v>45971</v>
          </cell>
        </row>
        <row r="4490">
          <cell r="F4490">
            <v>62714</v>
          </cell>
          <cell r="G4490">
            <v>2675754</v>
          </cell>
          <cell r="H4490">
            <v>45920</v>
          </cell>
          <cell r="K4490">
            <v>45971</v>
          </cell>
        </row>
        <row r="4491">
          <cell r="F4491">
            <v>62716</v>
          </cell>
          <cell r="G4491">
            <v>1987200</v>
          </cell>
          <cell r="H4491">
            <v>45920</v>
          </cell>
          <cell r="K4491">
            <v>45971</v>
          </cell>
        </row>
        <row r="4492">
          <cell r="F4492">
            <v>66839</v>
          </cell>
          <cell r="G4492">
            <v>1684287</v>
          </cell>
          <cell r="H4492">
            <v>45934</v>
          </cell>
          <cell r="K4492">
            <v>45971</v>
          </cell>
        </row>
        <row r="4493">
          <cell r="F4493">
            <v>63350</v>
          </cell>
          <cell r="G4493">
            <v>1231200</v>
          </cell>
          <cell r="H4493">
            <v>45926</v>
          </cell>
          <cell r="K4493">
            <v>45971</v>
          </cell>
        </row>
        <row r="4494">
          <cell r="F4494">
            <v>65529</v>
          </cell>
          <cell r="G4494">
            <v>541971</v>
          </cell>
          <cell r="H4494">
            <v>45933</v>
          </cell>
          <cell r="K4494">
            <v>45971</v>
          </cell>
        </row>
        <row r="4495">
          <cell r="F4495">
            <v>63342</v>
          </cell>
          <cell r="G4495">
            <v>2571831</v>
          </cell>
          <cell r="H4495">
            <v>45924</v>
          </cell>
          <cell r="K4495">
            <v>45971</v>
          </cell>
        </row>
        <row r="4496">
          <cell r="F4496">
            <v>63341</v>
          </cell>
          <cell r="G4496">
            <v>1348191</v>
          </cell>
          <cell r="H4496">
            <v>45924</v>
          </cell>
          <cell r="K4496">
            <v>45971</v>
          </cell>
        </row>
        <row r="4497">
          <cell r="F4497">
            <v>63343</v>
          </cell>
          <cell r="G4497">
            <v>3113802</v>
          </cell>
          <cell r="H4497">
            <v>45925</v>
          </cell>
          <cell r="K4497">
            <v>45971</v>
          </cell>
        </row>
        <row r="4498">
          <cell r="F4498">
            <v>66844</v>
          </cell>
          <cell r="G4498">
            <v>2315628</v>
          </cell>
          <cell r="H4498">
            <v>45934</v>
          </cell>
          <cell r="K4498">
            <v>45971</v>
          </cell>
        </row>
        <row r="4499">
          <cell r="F4499">
            <v>65530</v>
          </cell>
          <cell r="G4499">
            <v>1596267</v>
          </cell>
          <cell r="H4499">
            <v>45933</v>
          </cell>
          <cell r="K4499">
            <v>45971</v>
          </cell>
        </row>
        <row r="4500">
          <cell r="F4500">
            <v>224</v>
          </cell>
          <cell r="G4500">
            <v>-394516</v>
          </cell>
          <cell r="H4500">
            <v>45944</v>
          </cell>
          <cell r="K4500">
            <v>45971</v>
          </cell>
        </row>
        <row r="4501">
          <cell r="F4501">
            <v>63252</v>
          </cell>
          <cell r="G4501">
            <v>1348191</v>
          </cell>
          <cell r="H4501">
            <v>45923</v>
          </cell>
          <cell r="K4501">
            <v>45971</v>
          </cell>
        </row>
        <row r="4502">
          <cell r="F4502">
            <v>62713</v>
          </cell>
          <cell r="G4502">
            <v>993600</v>
          </cell>
          <cell r="H4502">
            <v>45920</v>
          </cell>
          <cell r="K4502">
            <v>45971</v>
          </cell>
        </row>
        <row r="4503">
          <cell r="F4503">
            <v>65524</v>
          </cell>
          <cell r="G4503">
            <v>3771252</v>
          </cell>
          <cell r="H4503">
            <v>45934</v>
          </cell>
          <cell r="K4503">
            <v>45971</v>
          </cell>
        </row>
        <row r="4504">
          <cell r="F4504">
            <v>63353</v>
          </cell>
          <cell r="G4504">
            <v>602667</v>
          </cell>
          <cell r="H4504">
            <v>45931</v>
          </cell>
          <cell r="K4504">
            <v>45971</v>
          </cell>
        </row>
        <row r="4505">
          <cell r="F4505">
            <v>63346</v>
          </cell>
          <cell r="G4505">
            <v>2547612</v>
          </cell>
          <cell r="H4505">
            <v>45927</v>
          </cell>
          <cell r="K4505">
            <v>45971</v>
          </cell>
        </row>
        <row r="4506">
          <cell r="F4506">
            <v>62712</v>
          </cell>
          <cell r="G4506">
            <v>1348191</v>
          </cell>
          <cell r="H4506">
            <v>45921</v>
          </cell>
          <cell r="K4506">
            <v>45971</v>
          </cell>
        </row>
        <row r="4507">
          <cell r="F4507">
            <v>62711</v>
          </cell>
          <cell r="G4507">
            <v>1987200</v>
          </cell>
          <cell r="H4507">
            <v>45923</v>
          </cell>
          <cell r="K4507">
            <v>45971</v>
          </cell>
        </row>
        <row r="4508">
          <cell r="F4508">
            <v>63345</v>
          </cell>
          <cell r="G4508">
            <v>541971</v>
          </cell>
          <cell r="H4508">
            <v>45929</v>
          </cell>
          <cell r="K4508">
            <v>45971</v>
          </cell>
        </row>
        <row r="4509">
          <cell r="F4509">
            <v>63352</v>
          </cell>
          <cell r="G4509">
            <v>2785536</v>
          </cell>
          <cell r="H4509">
            <v>45933</v>
          </cell>
          <cell r="K4509">
            <v>45971</v>
          </cell>
        </row>
        <row r="4510">
          <cell r="F4510">
            <v>65523</v>
          </cell>
          <cell r="G4510">
            <v>7715480</v>
          </cell>
          <cell r="H4510">
            <v>45933</v>
          </cell>
          <cell r="K4510">
            <v>45971</v>
          </cell>
        </row>
        <row r="4511">
          <cell r="F4511">
            <v>63249</v>
          </cell>
          <cell r="G4511">
            <v>765261</v>
          </cell>
          <cell r="H4511">
            <v>45923</v>
          </cell>
          <cell r="K4511">
            <v>45971</v>
          </cell>
        </row>
        <row r="4512">
          <cell r="F4512">
            <v>63344</v>
          </cell>
          <cell r="G4512">
            <v>1348191</v>
          </cell>
          <cell r="H4512">
            <v>45926</v>
          </cell>
          <cell r="K4512">
            <v>45971</v>
          </cell>
        </row>
        <row r="4513">
          <cell r="F4513">
            <v>63250</v>
          </cell>
          <cell r="G4513">
            <v>1987200</v>
          </cell>
          <cell r="H4513">
            <v>45923</v>
          </cell>
          <cell r="K4513">
            <v>45971</v>
          </cell>
        </row>
        <row r="4514">
          <cell r="F4514">
            <v>63354</v>
          </cell>
          <cell r="G4514">
            <v>6068426</v>
          </cell>
          <cell r="H4514">
            <v>45930</v>
          </cell>
          <cell r="K4514">
            <v>45971</v>
          </cell>
        </row>
        <row r="4515">
          <cell r="F4515">
            <v>63336</v>
          </cell>
          <cell r="G4515">
            <v>1199421</v>
          </cell>
          <cell r="H4515">
            <v>45924</v>
          </cell>
          <cell r="K4515">
            <v>45971</v>
          </cell>
        </row>
        <row r="4516">
          <cell r="F4516">
            <v>65457</v>
          </cell>
          <cell r="G4516">
            <v>873666</v>
          </cell>
          <cell r="H4516">
            <v>45931</v>
          </cell>
          <cell r="K4516">
            <v>45971</v>
          </cell>
        </row>
        <row r="4517">
          <cell r="F4517">
            <v>63248</v>
          </cell>
          <cell r="G4517">
            <v>270986</v>
          </cell>
          <cell r="H4517">
            <v>45921</v>
          </cell>
          <cell r="K4517">
            <v>45971</v>
          </cell>
        </row>
        <row r="4518">
          <cell r="F4518">
            <v>62715</v>
          </cell>
          <cell r="G4518">
            <v>602667</v>
          </cell>
          <cell r="H4518">
            <v>45921</v>
          </cell>
          <cell r="K4518">
            <v>45971</v>
          </cell>
        </row>
        <row r="4519">
          <cell r="F4519">
            <v>229</v>
          </cell>
          <cell r="G4519">
            <v>-540000</v>
          </cell>
          <cell r="H4519">
            <v>45948</v>
          </cell>
          <cell r="K4519">
            <v>45971</v>
          </cell>
        </row>
        <row r="4520">
          <cell r="F4520">
            <v>65522</v>
          </cell>
          <cell r="G4520">
            <v>1748709</v>
          </cell>
          <cell r="H4520">
            <v>45935</v>
          </cell>
          <cell r="K4520">
            <v>45971</v>
          </cell>
        </row>
        <row r="4521">
          <cell r="F4521">
            <v>65458</v>
          </cell>
          <cell r="G4521">
            <v>5903078</v>
          </cell>
          <cell r="H4521">
            <v>45931</v>
          </cell>
          <cell r="K4521">
            <v>45971</v>
          </cell>
        </row>
        <row r="4522">
          <cell r="F4522">
            <v>2925</v>
          </cell>
          <cell r="G4522">
            <v>-2753168</v>
          </cell>
          <cell r="H4522">
            <v>45966</v>
          </cell>
          <cell r="K4522">
            <v>45985</v>
          </cell>
        </row>
        <row r="4523">
          <cell r="F4523">
            <v>69233</v>
          </cell>
          <cell r="G4523">
            <v>460688</v>
          </cell>
          <cell r="H4523">
            <v>45948</v>
          </cell>
          <cell r="K4523">
            <v>45985</v>
          </cell>
        </row>
        <row r="4524">
          <cell r="F4524">
            <v>69232</v>
          </cell>
          <cell r="G4524">
            <v>8362521</v>
          </cell>
          <cell r="H4524">
            <v>45948</v>
          </cell>
          <cell r="K4524">
            <v>45985</v>
          </cell>
        </row>
        <row r="4525">
          <cell r="F4525">
            <v>6849</v>
          </cell>
          <cell r="G4525">
            <v>-3760817</v>
          </cell>
          <cell r="H4525">
            <v>45979</v>
          </cell>
          <cell r="K4525">
            <v>45985</v>
          </cell>
        </row>
        <row r="4526">
          <cell r="F4526">
            <v>35043</v>
          </cell>
          <cell r="G4526">
            <v>-5448230</v>
          </cell>
          <cell r="H4526">
            <v>45966</v>
          </cell>
          <cell r="K4526">
            <v>45985</v>
          </cell>
        </row>
        <row r="4527">
          <cell r="F4527">
            <v>35017</v>
          </cell>
          <cell r="G4527">
            <v>-1362057</v>
          </cell>
          <cell r="H4527">
            <v>45966</v>
          </cell>
          <cell r="K4527">
            <v>45985</v>
          </cell>
        </row>
        <row r="4528">
          <cell r="F4528">
            <v>67139</v>
          </cell>
          <cell r="G4528">
            <v>604800</v>
          </cell>
          <cell r="H4528">
            <v>45941</v>
          </cell>
          <cell r="K4528">
            <v>45985</v>
          </cell>
        </row>
        <row r="4529">
          <cell r="F4529">
            <v>34841</v>
          </cell>
          <cell r="G4529">
            <v>-10896459</v>
          </cell>
          <cell r="H4529">
            <v>45966</v>
          </cell>
          <cell r="K4529">
            <v>45985</v>
          </cell>
        </row>
        <row r="4530">
          <cell r="F4530">
            <v>34631</v>
          </cell>
          <cell r="G4530">
            <v>-6129258</v>
          </cell>
          <cell r="H4530">
            <v>45966</v>
          </cell>
          <cell r="K4530">
            <v>45985</v>
          </cell>
        </row>
        <row r="4531">
          <cell r="F4531">
            <v>34540</v>
          </cell>
          <cell r="G4531">
            <v>-2724114</v>
          </cell>
          <cell r="H4531">
            <v>45966</v>
          </cell>
          <cell r="K4531">
            <v>45985</v>
          </cell>
        </row>
        <row r="4532">
          <cell r="F4532" t="str">
            <v>aa</v>
          </cell>
          <cell r="G4532">
            <v>-8323684</v>
          </cell>
          <cell r="H4532">
            <v>45966</v>
          </cell>
          <cell r="K4532">
            <v>45985</v>
          </cell>
        </row>
        <row r="4533">
          <cell r="F4533">
            <v>67138</v>
          </cell>
          <cell r="G4533">
            <v>16809944</v>
          </cell>
          <cell r="H4533">
            <v>45941</v>
          </cell>
          <cell r="K4533">
            <v>45985</v>
          </cell>
        </row>
        <row r="4534">
          <cell r="F4534">
            <v>34893</v>
          </cell>
          <cell r="G4534">
            <v>-6265463</v>
          </cell>
          <cell r="H4534">
            <v>45966</v>
          </cell>
          <cell r="K4534">
            <v>45985</v>
          </cell>
        </row>
        <row r="4535">
          <cell r="F4535">
            <v>67214</v>
          </cell>
          <cell r="G4535">
            <v>604800</v>
          </cell>
          <cell r="H4535">
            <v>45943</v>
          </cell>
          <cell r="K4535">
            <v>45985</v>
          </cell>
        </row>
        <row r="4536">
          <cell r="F4536">
            <v>67213</v>
          </cell>
          <cell r="G4536">
            <v>2186055</v>
          </cell>
          <cell r="H4536">
            <v>45943</v>
          </cell>
          <cell r="K4536">
            <v>45985</v>
          </cell>
        </row>
        <row r="4537">
          <cell r="F4537">
            <v>67026</v>
          </cell>
          <cell r="G4537">
            <v>2126709</v>
          </cell>
          <cell r="H4537">
            <v>45938</v>
          </cell>
          <cell r="K4537">
            <v>45985</v>
          </cell>
        </row>
        <row r="4538">
          <cell r="F4538">
            <v>69061</v>
          </cell>
          <cell r="G4538">
            <v>626400</v>
          </cell>
          <cell r="H4538">
            <v>45947</v>
          </cell>
          <cell r="K4538">
            <v>45985</v>
          </cell>
        </row>
        <row r="4539">
          <cell r="F4539">
            <v>67027</v>
          </cell>
          <cell r="G4539">
            <v>921375</v>
          </cell>
          <cell r="H4539">
            <v>45938</v>
          </cell>
          <cell r="K4539">
            <v>45985</v>
          </cell>
        </row>
        <row r="4540">
          <cell r="F4540">
            <v>67137</v>
          </cell>
          <cell r="G4540">
            <v>4372097</v>
          </cell>
          <cell r="H4540">
            <v>45941</v>
          </cell>
          <cell r="K4540">
            <v>45985</v>
          </cell>
        </row>
        <row r="4541">
          <cell r="F4541">
            <v>67136</v>
          </cell>
          <cell r="G4541">
            <v>13814496</v>
          </cell>
          <cell r="H4541">
            <v>45941</v>
          </cell>
          <cell r="K4541">
            <v>45985</v>
          </cell>
        </row>
        <row r="4542">
          <cell r="F4542">
            <v>67135</v>
          </cell>
          <cell r="G4542">
            <v>2817315</v>
          </cell>
          <cell r="H4542">
            <v>45941</v>
          </cell>
          <cell r="K4542">
            <v>45985</v>
          </cell>
        </row>
        <row r="4543">
          <cell r="F4543">
            <v>68434</v>
          </cell>
          <cell r="G4543">
            <v>2031480</v>
          </cell>
          <cell r="H4543">
            <v>45940</v>
          </cell>
          <cell r="K4543">
            <v>45985</v>
          </cell>
        </row>
        <row r="4544">
          <cell r="F4544">
            <v>69733</v>
          </cell>
          <cell r="G4544">
            <v>1199421</v>
          </cell>
          <cell r="H4544">
            <v>45945</v>
          </cell>
          <cell r="K4544">
            <v>45985</v>
          </cell>
        </row>
        <row r="4545">
          <cell r="F4545">
            <v>69706</v>
          </cell>
          <cell r="G4545">
            <v>546507</v>
          </cell>
          <cell r="H4545">
            <v>45943</v>
          </cell>
          <cell r="K4545">
            <v>45985</v>
          </cell>
        </row>
        <row r="4546">
          <cell r="F4546">
            <v>69707</v>
          </cell>
          <cell r="G4546">
            <v>833018</v>
          </cell>
          <cell r="H4546">
            <v>45945</v>
          </cell>
          <cell r="K4546">
            <v>45985</v>
          </cell>
        </row>
        <row r="4547">
          <cell r="F4547">
            <v>69732</v>
          </cell>
          <cell r="G4547">
            <v>1199421</v>
          </cell>
          <cell r="H4547">
            <v>45943</v>
          </cell>
          <cell r="K4547">
            <v>45985</v>
          </cell>
        </row>
        <row r="4548">
          <cell r="F4548">
            <v>69684</v>
          </cell>
          <cell r="G4548">
            <v>6543639</v>
          </cell>
          <cell r="H4548">
            <v>45940</v>
          </cell>
          <cell r="K4548">
            <v>45985</v>
          </cell>
        </row>
        <row r="4549">
          <cell r="F4549">
            <v>71252</v>
          </cell>
          <cell r="G4549">
            <v>1231200</v>
          </cell>
          <cell r="H4549">
            <v>45943</v>
          </cell>
          <cell r="K4549">
            <v>45985</v>
          </cell>
        </row>
        <row r="4550">
          <cell r="F4550">
            <v>71249</v>
          </cell>
          <cell r="G4550">
            <v>943043</v>
          </cell>
          <cell r="H4550">
            <v>45948</v>
          </cell>
          <cell r="K4550">
            <v>45985</v>
          </cell>
        </row>
        <row r="4551">
          <cell r="F4551">
            <v>68432</v>
          </cell>
          <cell r="G4551">
            <v>6393654</v>
          </cell>
          <cell r="H4551">
            <v>45938</v>
          </cell>
          <cell r="K4551">
            <v>45985</v>
          </cell>
        </row>
        <row r="4552">
          <cell r="F4552">
            <v>71248</v>
          </cell>
          <cell r="G4552">
            <v>578907</v>
          </cell>
          <cell r="H4552">
            <v>45948</v>
          </cell>
          <cell r="K4552">
            <v>45985</v>
          </cell>
        </row>
        <row r="4553">
          <cell r="F4553">
            <v>71247</v>
          </cell>
          <cell r="G4553">
            <v>92138</v>
          </cell>
          <cell r="H4553">
            <v>45948</v>
          </cell>
          <cell r="K4553">
            <v>45985</v>
          </cell>
        </row>
        <row r="4554">
          <cell r="F4554">
            <v>68433</v>
          </cell>
          <cell r="G4554">
            <v>602667</v>
          </cell>
          <cell r="H4554">
            <v>45938</v>
          </cell>
          <cell r="K4554">
            <v>45985</v>
          </cell>
        </row>
        <row r="4555">
          <cell r="F4555">
            <v>69685</v>
          </cell>
          <cell r="G4555">
            <v>11994264</v>
          </cell>
          <cell r="H4555">
            <v>45943</v>
          </cell>
          <cell r="K4555">
            <v>45985</v>
          </cell>
        </row>
        <row r="4556">
          <cell r="F4556">
            <v>69708</v>
          </cell>
          <cell r="G4556">
            <v>6599799</v>
          </cell>
          <cell r="H4556">
            <v>45944</v>
          </cell>
          <cell r="K4556">
            <v>45985</v>
          </cell>
        </row>
        <row r="4557">
          <cell r="F4557">
            <v>297</v>
          </cell>
          <cell r="G4557">
            <v>-593222</v>
          </cell>
          <cell r="H4557">
            <v>45966</v>
          </cell>
          <cell r="K4557">
            <v>45985</v>
          </cell>
        </row>
        <row r="4558">
          <cell r="F4558">
            <v>296</v>
          </cell>
          <cell r="G4558">
            <v>-1628852</v>
          </cell>
          <cell r="H4558">
            <v>45966</v>
          </cell>
          <cell r="K4558">
            <v>45985</v>
          </cell>
        </row>
        <row r="4559">
          <cell r="F4559">
            <v>306</v>
          </cell>
          <cell r="G4559">
            <v>-810470</v>
          </cell>
          <cell r="H4559">
            <v>45973</v>
          </cell>
          <cell r="K4559">
            <v>45985</v>
          </cell>
        </row>
        <row r="4560">
          <cell r="F4560">
            <v>69068</v>
          </cell>
          <cell r="G4560">
            <v>2430621</v>
          </cell>
          <cell r="H4560">
            <v>45947</v>
          </cell>
          <cell r="K4560">
            <v>45985</v>
          </cell>
        </row>
        <row r="4561">
          <cell r="F4561">
            <v>305</v>
          </cell>
          <cell r="G4561">
            <v>-1011660</v>
          </cell>
          <cell r="H4561">
            <v>45969</v>
          </cell>
          <cell r="K4561">
            <v>45985</v>
          </cell>
        </row>
        <row r="4562">
          <cell r="F4562">
            <v>230</v>
          </cell>
          <cell r="G4562">
            <v>-183174</v>
          </cell>
          <cell r="H4562">
            <v>45958</v>
          </cell>
          <cell r="K4562">
            <v>45985</v>
          </cell>
        </row>
        <row r="4563">
          <cell r="F4563">
            <v>242</v>
          </cell>
          <cell r="G4563">
            <v>-1296000</v>
          </cell>
          <cell r="H4563">
            <v>45978</v>
          </cell>
          <cell r="K4563">
            <v>45985</v>
          </cell>
        </row>
        <row r="4564">
          <cell r="F4564">
            <v>68538</v>
          </cell>
          <cell r="G4564">
            <v>602667</v>
          </cell>
          <cell r="H4564">
            <v>45947</v>
          </cell>
          <cell r="K4564">
            <v>45985</v>
          </cell>
        </row>
        <row r="4565">
          <cell r="F4565">
            <v>68539</v>
          </cell>
          <cell r="G4565">
            <v>460688</v>
          </cell>
          <cell r="H4565">
            <v>45947</v>
          </cell>
          <cell r="K4565">
            <v>45985</v>
          </cell>
        </row>
        <row r="4566">
          <cell r="F4566">
            <v>66840</v>
          </cell>
          <cell r="G4566">
            <v>604800</v>
          </cell>
          <cell r="H4566">
            <v>45940</v>
          </cell>
          <cell r="K4566">
            <v>45985</v>
          </cell>
        </row>
        <row r="4567">
          <cell r="F4567">
            <v>69070</v>
          </cell>
          <cell r="G4567">
            <v>1865781</v>
          </cell>
          <cell r="H4567">
            <v>45948</v>
          </cell>
          <cell r="K4567">
            <v>45985</v>
          </cell>
        </row>
        <row r="4568">
          <cell r="F4568">
            <v>67148</v>
          </cell>
          <cell r="G4568">
            <v>626400</v>
          </cell>
          <cell r="H4568">
            <v>45941</v>
          </cell>
          <cell r="K4568">
            <v>45985</v>
          </cell>
        </row>
        <row r="4569">
          <cell r="F4569">
            <v>70385</v>
          </cell>
          <cell r="G4569">
            <v>2186055</v>
          </cell>
          <cell r="H4569">
            <v>45948</v>
          </cell>
          <cell r="K4569">
            <v>45985</v>
          </cell>
        </row>
        <row r="4570">
          <cell r="F4570">
            <v>67147</v>
          </cell>
          <cell r="G4570">
            <v>1969907</v>
          </cell>
          <cell r="H4570">
            <v>45941</v>
          </cell>
          <cell r="K4570">
            <v>45985</v>
          </cell>
        </row>
        <row r="4571">
          <cell r="F4571">
            <v>69063</v>
          </cell>
          <cell r="G4571">
            <v>921375</v>
          </cell>
          <cell r="H4571">
            <v>45947</v>
          </cell>
          <cell r="K4571">
            <v>45985</v>
          </cell>
        </row>
        <row r="4572">
          <cell r="F4572">
            <v>69062</v>
          </cell>
          <cell r="G4572">
            <v>3901743</v>
          </cell>
          <cell r="H4572">
            <v>45947</v>
          </cell>
          <cell r="K4572">
            <v>45985</v>
          </cell>
        </row>
        <row r="4573">
          <cell r="F4573">
            <v>69234</v>
          </cell>
          <cell r="G4573">
            <v>691025</v>
          </cell>
          <cell r="H4573">
            <v>45948</v>
          </cell>
          <cell r="K4573">
            <v>45985</v>
          </cell>
        </row>
        <row r="4574">
          <cell r="F4574">
            <v>69236</v>
          </cell>
          <cell r="G4574">
            <v>2186055</v>
          </cell>
          <cell r="H4574">
            <v>45948</v>
          </cell>
          <cell r="K4574">
            <v>45985</v>
          </cell>
        </row>
        <row r="4575">
          <cell r="F4575">
            <v>69235</v>
          </cell>
          <cell r="G4575">
            <v>604800</v>
          </cell>
          <cell r="H4575">
            <v>45948</v>
          </cell>
          <cell r="K4575">
            <v>45985</v>
          </cell>
        </row>
        <row r="4576">
          <cell r="F4576">
            <v>67025</v>
          </cell>
          <cell r="G4576">
            <v>4971591</v>
          </cell>
          <cell r="H4576">
            <v>45939</v>
          </cell>
          <cell r="K4576">
            <v>45985</v>
          </cell>
        </row>
        <row r="4577">
          <cell r="F4577">
            <v>204</v>
          </cell>
          <cell r="G4577">
            <v>-2620605</v>
          </cell>
          <cell r="H4577">
            <v>45960</v>
          </cell>
          <cell r="K4577">
            <v>45985</v>
          </cell>
        </row>
        <row r="4578">
          <cell r="F4578">
            <v>69067</v>
          </cell>
          <cell r="G4578">
            <v>1586115</v>
          </cell>
          <cell r="H4578">
            <v>45948</v>
          </cell>
          <cell r="K4578">
            <v>45985</v>
          </cell>
        </row>
        <row r="4579">
          <cell r="F4579">
            <v>131</v>
          </cell>
          <cell r="G4579">
            <v>-459000</v>
          </cell>
          <cell r="H4579">
            <v>45964</v>
          </cell>
          <cell r="K4579">
            <v>45985</v>
          </cell>
        </row>
        <row r="4580">
          <cell r="F4580">
            <v>133</v>
          </cell>
          <cell r="G4580">
            <v>-810470</v>
          </cell>
          <cell r="H4580">
            <v>45969</v>
          </cell>
          <cell r="K4580">
            <v>45985</v>
          </cell>
        </row>
        <row r="4581">
          <cell r="F4581">
            <v>67146</v>
          </cell>
          <cell r="G4581">
            <v>1199421</v>
          </cell>
          <cell r="H4581">
            <v>45941</v>
          </cell>
          <cell r="K4581">
            <v>45985</v>
          </cell>
        </row>
        <row r="4582">
          <cell r="F4582">
            <v>67145</v>
          </cell>
          <cell r="G4582">
            <v>460688</v>
          </cell>
          <cell r="H4582">
            <v>45941</v>
          </cell>
          <cell r="K4582">
            <v>45985</v>
          </cell>
        </row>
        <row r="4583">
          <cell r="F4583">
            <v>67144</v>
          </cell>
          <cell r="G4583">
            <v>1987200</v>
          </cell>
          <cell r="H4583">
            <v>45941</v>
          </cell>
          <cell r="K4583">
            <v>45985</v>
          </cell>
        </row>
        <row r="4584">
          <cell r="F4584">
            <v>187</v>
          </cell>
          <cell r="G4584">
            <v>-1387800</v>
          </cell>
          <cell r="H4584">
            <v>45967</v>
          </cell>
          <cell r="K4584">
            <v>45985</v>
          </cell>
        </row>
        <row r="4585">
          <cell r="F4585">
            <v>69066</v>
          </cell>
          <cell r="G4585">
            <v>1231200</v>
          </cell>
          <cell r="H4585">
            <v>45949</v>
          </cell>
          <cell r="K4585">
            <v>45985</v>
          </cell>
        </row>
        <row r="4586">
          <cell r="F4586">
            <v>50</v>
          </cell>
          <cell r="G4586">
            <v>-1477440</v>
          </cell>
          <cell r="H4586">
            <v>45968</v>
          </cell>
          <cell r="K4586">
            <v>45985</v>
          </cell>
        </row>
        <row r="4587">
          <cell r="F4587">
            <v>69065</v>
          </cell>
          <cell r="G4587">
            <v>2186055</v>
          </cell>
          <cell r="H4587">
            <v>45950</v>
          </cell>
          <cell r="K4587">
            <v>45985</v>
          </cell>
        </row>
        <row r="4588">
          <cell r="F4588">
            <v>67143</v>
          </cell>
          <cell r="G4588">
            <v>1660109</v>
          </cell>
          <cell r="H4588">
            <v>45943</v>
          </cell>
          <cell r="K4588">
            <v>45985</v>
          </cell>
        </row>
        <row r="4589">
          <cell r="F4589">
            <v>68537</v>
          </cell>
          <cell r="G4589">
            <v>1231200</v>
          </cell>
          <cell r="H4589">
            <v>45947</v>
          </cell>
          <cell r="K4589">
            <v>45985</v>
          </cell>
        </row>
        <row r="4590">
          <cell r="F4590">
            <v>66841</v>
          </cell>
          <cell r="G4590">
            <v>3777165</v>
          </cell>
          <cell r="H4590">
            <v>45940</v>
          </cell>
          <cell r="K4590">
            <v>45985</v>
          </cell>
        </row>
        <row r="4591">
          <cell r="F4591">
            <v>67141</v>
          </cell>
          <cell r="G4591">
            <v>604800</v>
          </cell>
          <cell r="H4591">
            <v>45941</v>
          </cell>
          <cell r="K4591">
            <v>45985</v>
          </cell>
        </row>
        <row r="4592">
          <cell r="F4592">
            <v>67142</v>
          </cell>
          <cell r="G4592">
            <v>6188549</v>
          </cell>
          <cell r="H4592">
            <v>45941</v>
          </cell>
          <cell r="K4592">
            <v>45985</v>
          </cell>
        </row>
        <row r="4593">
          <cell r="F4593">
            <v>68535</v>
          </cell>
          <cell r="G4593">
            <v>6558152</v>
          </cell>
          <cell r="H4593">
            <v>45945</v>
          </cell>
          <cell r="K4593">
            <v>45985</v>
          </cell>
        </row>
        <row r="4594">
          <cell r="F4594">
            <v>68536</v>
          </cell>
          <cell r="G4594">
            <v>626400</v>
          </cell>
          <cell r="H4594">
            <v>45945</v>
          </cell>
          <cell r="K4594">
            <v>45985</v>
          </cell>
        </row>
        <row r="4595">
          <cell r="F4595">
            <v>206</v>
          </cell>
          <cell r="G4595">
            <v>-2058820</v>
          </cell>
          <cell r="H4595">
            <v>45971</v>
          </cell>
          <cell r="K4595">
            <v>45985</v>
          </cell>
        </row>
        <row r="4596">
          <cell r="F4596">
            <v>71250</v>
          </cell>
          <cell r="G4596">
            <v>460688</v>
          </cell>
          <cell r="H4596">
            <v>45948</v>
          </cell>
          <cell r="K4596">
            <v>45985</v>
          </cell>
        </row>
        <row r="4597">
          <cell r="F4597">
            <v>69731</v>
          </cell>
          <cell r="G4597">
            <v>2186055</v>
          </cell>
          <cell r="H4597">
            <v>45941</v>
          </cell>
          <cell r="K4597">
            <v>45985</v>
          </cell>
        </row>
        <row r="4598">
          <cell r="F4598">
            <v>69709</v>
          </cell>
          <cell r="G4598">
            <v>1199421</v>
          </cell>
          <cell r="H4598">
            <v>45944</v>
          </cell>
          <cell r="K4598">
            <v>45985</v>
          </cell>
        </row>
        <row r="4599">
          <cell r="F4599">
            <v>66842</v>
          </cell>
          <cell r="G4599">
            <v>626400</v>
          </cell>
          <cell r="H4599">
            <v>45938</v>
          </cell>
          <cell r="K4599">
            <v>45985</v>
          </cell>
        </row>
        <row r="4600">
          <cell r="F4600">
            <v>141</v>
          </cell>
          <cell r="G4600">
            <v>-1114134</v>
          </cell>
          <cell r="H4600">
            <v>45971</v>
          </cell>
          <cell r="K4600">
            <v>45985</v>
          </cell>
        </row>
        <row r="4601">
          <cell r="F4601">
            <v>68534</v>
          </cell>
          <cell r="G4601">
            <v>2186055</v>
          </cell>
          <cell r="H4601">
            <v>45944</v>
          </cell>
          <cell r="K4601">
            <v>45985</v>
          </cell>
        </row>
        <row r="4602">
          <cell r="F4602">
            <v>69064</v>
          </cell>
          <cell r="G4602">
            <v>1065488</v>
          </cell>
          <cell r="H4602">
            <v>45949</v>
          </cell>
          <cell r="K4602">
            <v>45985</v>
          </cell>
        </row>
        <row r="4603">
          <cell r="F4603">
            <v>67140</v>
          </cell>
          <cell r="G4603">
            <v>1199421</v>
          </cell>
          <cell r="H4603">
            <v>45942</v>
          </cell>
          <cell r="K4603">
            <v>45985</v>
          </cell>
        </row>
        <row r="4604">
          <cell r="F4604">
            <v>139</v>
          </cell>
          <cell r="G4604">
            <v>-603949</v>
          </cell>
          <cell r="H4604">
            <v>45965</v>
          </cell>
          <cell r="K4604">
            <v>45985</v>
          </cell>
        </row>
        <row r="4605">
          <cell r="F4605">
            <v>68533</v>
          </cell>
          <cell r="G4605">
            <v>1199421</v>
          </cell>
          <cell r="H4605">
            <v>45944</v>
          </cell>
          <cell r="K4605">
            <v>45985</v>
          </cell>
        </row>
        <row r="4606">
          <cell r="F4606">
            <v>66843</v>
          </cell>
          <cell r="G4606">
            <v>993600</v>
          </cell>
          <cell r="H4606">
            <v>45937</v>
          </cell>
          <cell r="K4606">
            <v>45985</v>
          </cell>
        </row>
        <row r="4607">
          <cell r="F4607">
            <v>262</v>
          </cell>
          <cell r="G4607">
            <v>-667047</v>
          </cell>
          <cell r="H4607">
            <v>45971</v>
          </cell>
          <cell r="K4607">
            <v>45985</v>
          </cell>
        </row>
        <row r="4608">
          <cell r="F4608">
            <v>254</v>
          </cell>
          <cell r="G4608">
            <v>-542431</v>
          </cell>
          <cell r="H4608">
            <v>45960</v>
          </cell>
          <cell r="K4608">
            <v>45985</v>
          </cell>
        </row>
        <row r="4609">
          <cell r="F4609">
            <v>69</v>
          </cell>
          <cell r="G4609">
            <v>-1475159</v>
          </cell>
          <cell r="H4609">
            <v>45972</v>
          </cell>
          <cell r="K4609">
            <v>45985</v>
          </cell>
        </row>
        <row r="4610">
          <cell r="F4610">
            <v>74</v>
          </cell>
          <cell r="G4610">
            <v>-120960</v>
          </cell>
          <cell r="H4610">
            <v>45968</v>
          </cell>
          <cell r="K4610">
            <v>45985</v>
          </cell>
        </row>
        <row r="4611">
          <cell r="F4611">
            <v>72956</v>
          </cell>
          <cell r="G4611">
            <v>691025</v>
          </cell>
          <cell r="H4611">
            <v>45961</v>
          </cell>
          <cell r="K4611">
            <v>46001</v>
          </cell>
        </row>
        <row r="4612">
          <cell r="F4612">
            <v>72955</v>
          </cell>
          <cell r="G4612">
            <v>3610116</v>
          </cell>
          <cell r="H4612">
            <v>45961</v>
          </cell>
          <cell r="K4612">
            <v>46001</v>
          </cell>
        </row>
        <row r="4613">
          <cell r="F4613">
            <v>70451</v>
          </cell>
          <cell r="G4613">
            <v>626400</v>
          </cell>
          <cell r="H4613">
            <v>45952</v>
          </cell>
          <cell r="K4613">
            <v>46001</v>
          </cell>
        </row>
        <row r="4614">
          <cell r="F4614">
            <v>70453</v>
          </cell>
          <cell r="G4614">
            <v>7119252</v>
          </cell>
          <cell r="H4614">
            <v>45952</v>
          </cell>
          <cell r="K4614">
            <v>46001</v>
          </cell>
        </row>
        <row r="4615">
          <cell r="F4615">
            <v>70452</v>
          </cell>
          <cell r="G4615">
            <v>5293472</v>
          </cell>
          <cell r="H4615">
            <v>45952</v>
          </cell>
          <cell r="K4615">
            <v>46001</v>
          </cell>
        </row>
        <row r="4616">
          <cell r="F4616">
            <v>70454</v>
          </cell>
          <cell r="G4616">
            <v>918000</v>
          </cell>
          <cell r="H4616">
            <v>45952</v>
          </cell>
          <cell r="K4616">
            <v>46001</v>
          </cell>
        </row>
        <row r="4617">
          <cell r="F4617">
            <v>71102</v>
          </cell>
          <cell r="G4617">
            <v>8880300</v>
          </cell>
          <cell r="H4617">
            <v>45951</v>
          </cell>
          <cell r="K4617">
            <v>46001</v>
          </cell>
        </row>
        <row r="4618">
          <cell r="F4618">
            <v>71101</v>
          </cell>
          <cell r="G4618">
            <v>2186055</v>
          </cell>
          <cell r="H4618">
            <v>45951</v>
          </cell>
          <cell r="K4618">
            <v>46001</v>
          </cell>
        </row>
        <row r="4619">
          <cell r="F4619">
            <v>71100</v>
          </cell>
          <cell r="G4619">
            <v>4372097</v>
          </cell>
          <cell r="H4619">
            <v>45951</v>
          </cell>
          <cell r="K4619">
            <v>46001</v>
          </cell>
        </row>
        <row r="4620">
          <cell r="F4620">
            <v>319</v>
          </cell>
          <cell r="G4620">
            <v>-678240</v>
          </cell>
          <cell r="H4620">
            <v>45982</v>
          </cell>
          <cell r="K4620">
            <v>46001</v>
          </cell>
        </row>
        <row r="4621">
          <cell r="F4621">
            <v>72875</v>
          </cell>
          <cell r="G4621">
            <v>604800</v>
          </cell>
          <cell r="H4621">
            <v>45958</v>
          </cell>
          <cell r="K4621">
            <v>46001</v>
          </cell>
        </row>
        <row r="4622">
          <cell r="F4622">
            <v>74799</v>
          </cell>
          <cell r="G4622">
            <v>2785536</v>
          </cell>
          <cell r="H4622">
            <v>45966</v>
          </cell>
          <cell r="K4622">
            <v>46001</v>
          </cell>
        </row>
        <row r="4623">
          <cell r="F4623">
            <v>72954</v>
          </cell>
          <cell r="G4623">
            <v>626400</v>
          </cell>
          <cell r="H4623">
            <v>45961</v>
          </cell>
          <cell r="K4623">
            <v>46001</v>
          </cell>
        </row>
        <row r="4624">
          <cell r="F4624">
            <v>72876</v>
          </cell>
          <cell r="G4624">
            <v>1842737</v>
          </cell>
          <cell r="H4624">
            <v>45958</v>
          </cell>
          <cell r="K4624">
            <v>46001</v>
          </cell>
        </row>
        <row r="4625">
          <cell r="F4625">
            <v>74798</v>
          </cell>
          <cell r="G4625">
            <v>3107417</v>
          </cell>
          <cell r="H4625">
            <v>45966</v>
          </cell>
          <cell r="K4625">
            <v>46001</v>
          </cell>
        </row>
        <row r="4626">
          <cell r="F4626">
            <v>72873</v>
          </cell>
          <cell r="G4626">
            <v>921375</v>
          </cell>
          <cell r="H4626">
            <v>45955</v>
          </cell>
          <cell r="K4626">
            <v>46001</v>
          </cell>
        </row>
        <row r="4627">
          <cell r="F4627">
            <v>72874</v>
          </cell>
          <cell r="G4627">
            <v>921375</v>
          </cell>
          <cell r="H4627">
            <v>45958</v>
          </cell>
          <cell r="K4627">
            <v>46001</v>
          </cell>
        </row>
        <row r="4628">
          <cell r="F4628">
            <v>381</v>
          </cell>
          <cell r="G4628">
            <v>-1414490</v>
          </cell>
          <cell r="H4628">
            <v>45993</v>
          </cell>
          <cell r="K4628">
            <v>46001</v>
          </cell>
        </row>
        <row r="4629">
          <cell r="F4629">
            <v>333</v>
          </cell>
          <cell r="G4629">
            <v>-1097928</v>
          </cell>
          <cell r="H4629">
            <v>45980</v>
          </cell>
          <cell r="K4629">
            <v>46001</v>
          </cell>
        </row>
        <row r="4630">
          <cell r="F4630">
            <v>73185</v>
          </cell>
          <cell r="G4630">
            <v>1093028</v>
          </cell>
          <cell r="H4630">
            <v>45960</v>
          </cell>
          <cell r="K4630">
            <v>46001</v>
          </cell>
        </row>
        <row r="4631">
          <cell r="F4631">
            <v>71244</v>
          </cell>
          <cell r="G4631">
            <v>230337</v>
          </cell>
          <cell r="H4631">
            <v>45952</v>
          </cell>
          <cell r="K4631">
            <v>46001</v>
          </cell>
        </row>
        <row r="4632">
          <cell r="F4632">
            <v>73183</v>
          </cell>
          <cell r="G4632">
            <v>615600</v>
          </cell>
          <cell r="H4632">
            <v>45961</v>
          </cell>
          <cell r="K4632">
            <v>46001</v>
          </cell>
        </row>
        <row r="4633">
          <cell r="F4633">
            <v>73184</v>
          </cell>
          <cell r="G4633">
            <v>460688</v>
          </cell>
          <cell r="H4633">
            <v>45960</v>
          </cell>
          <cell r="K4633">
            <v>46001</v>
          </cell>
        </row>
        <row r="4634">
          <cell r="F4634">
            <v>73187</v>
          </cell>
          <cell r="G4634">
            <v>6543639</v>
          </cell>
          <cell r="H4634">
            <v>45955</v>
          </cell>
          <cell r="K4634">
            <v>46001</v>
          </cell>
        </row>
        <row r="4635">
          <cell r="F4635">
            <v>73180</v>
          </cell>
          <cell r="G4635">
            <v>6393654</v>
          </cell>
          <cell r="H4635">
            <v>45959</v>
          </cell>
          <cell r="K4635">
            <v>46001</v>
          </cell>
        </row>
        <row r="4636">
          <cell r="F4636">
            <v>73181</v>
          </cell>
          <cell r="G4636">
            <v>578907</v>
          </cell>
          <cell r="H4636">
            <v>45959</v>
          </cell>
          <cell r="K4636">
            <v>46001</v>
          </cell>
        </row>
        <row r="4637">
          <cell r="F4637">
            <v>73182</v>
          </cell>
          <cell r="G4637">
            <v>230337</v>
          </cell>
          <cell r="H4637">
            <v>45959</v>
          </cell>
          <cell r="K4637">
            <v>46001</v>
          </cell>
        </row>
        <row r="4638">
          <cell r="F4638">
            <v>71246</v>
          </cell>
          <cell r="G4638">
            <v>5997132</v>
          </cell>
          <cell r="H4638">
            <v>45951</v>
          </cell>
          <cell r="K4638">
            <v>46001</v>
          </cell>
        </row>
        <row r="4639">
          <cell r="F4639">
            <v>75092</v>
          </cell>
          <cell r="G4639">
            <v>615600</v>
          </cell>
          <cell r="H4639">
            <v>45962</v>
          </cell>
          <cell r="K4639">
            <v>46001</v>
          </cell>
        </row>
        <row r="4640">
          <cell r="F4640">
            <v>73179</v>
          </cell>
          <cell r="G4640">
            <v>7146320</v>
          </cell>
          <cell r="H4640">
            <v>45960</v>
          </cell>
          <cell r="K4640">
            <v>46001</v>
          </cell>
        </row>
        <row r="4641">
          <cell r="F4641">
            <v>72884</v>
          </cell>
          <cell r="G4641">
            <v>1586115</v>
          </cell>
          <cell r="H4641">
            <v>45961</v>
          </cell>
          <cell r="K4641">
            <v>46001</v>
          </cell>
        </row>
        <row r="4642">
          <cell r="F4642">
            <v>72971</v>
          </cell>
          <cell r="G4642">
            <v>2186055</v>
          </cell>
          <cell r="H4642">
            <v>45961</v>
          </cell>
          <cell r="K4642">
            <v>46001</v>
          </cell>
        </row>
        <row r="4643">
          <cell r="F4643">
            <v>72872</v>
          </cell>
          <cell r="G4643">
            <v>2186055</v>
          </cell>
          <cell r="H4643">
            <v>45958</v>
          </cell>
          <cell r="K4643">
            <v>46001</v>
          </cell>
        </row>
        <row r="4644">
          <cell r="F4644">
            <v>71191</v>
          </cell>
          <cell r="G4644">
            <v>460688</v>
          </cell>
          <cell r="H4644">
            <v>45954</v>
          </cell>
          <cell r="K4644">
            <v>46001</v>
          </cell>
        </row>
        <row r="4645">
          <cell r="F4645">
            <v>72886</v>
          </cell>
          <cell r="G4645">
            <v>1199421</v>
          </cell>
          <cell r="H4645">
            <v>45964</v>
          </cell>
          <cell r="K4645">
            <v>46001</v>
          </cell>
        </row>
        <row r="4646">
          <cell r="F4646">
            <v>72885</v>
          </cell>
          <cell r="G4646">
            <v>460688</v>
          </cell>
          <cell r="H4646">
            <v>45964</v>
          </cell>
          <cell r="K4646">
            <v>46001</v>
          </cell>
        </row>
        <row r="4647">
          <cell r="F4647">
            <v>265</v>
          </cell>
          <cell r="G4647">
            <v>-512177</v>
          </cell>
          <cell r="H4647">
            <v>45997</v>
          </cell>
          <cell r="K4647">
            <v>46001</v>
          </cell>
        </row>
        <row r="4648">
          <cell r="F4648">
            <v>71190</v>
          </cell>
          <cell r="G4648">
            <v>626400</v>
          </cell>
          <cell r="H4648">
            <v>45957</v>
          </cell>
          <cell r="K4648">
            <v>46001</v>
          </cell>
        </row>
        <row r="4649">
          <cell r="F4649">
            <v>71195</v>
          </cell>
          <cell r="G4649">
            <v>2315628</v>
          </cell>
          <cell r="H4649">
            <v>45954</v>
          </cell>
          <cell r="K4649">
            <v>46001</v>
          </cell>
        </row>
        <row r="4650">
          <cell r="F4650">
            <v>71194</v>
          </cell>
          <cell r="G4650">
            <v>2186055</v>
          </cell>
          <cell r="H4650">
            <v>45954</v>
          </cell>
          <cell r="K4650">
            <v>46001</v>
          </cell>
        </row>
        <row r="4651">
          <cell r="F4651">
            <v>72871</v>
          </cell>
          <cell r="G4651">
            <v>4772736</v>
          </cell>
          <cell r="H4651">
            <v>45961</v>
          </cell>
          <cell r="K4651">
            <v>46001</v>
          </cell>
        </row>
        <row r="4652">
          <cell r="F4652">
            <v>71196</v>
          </cell>
          <cell r="G4652">
            <v>604800</v>
          </cell>
          <cell r="H4652">
            <v>45952</v>
          </cell>
          <cell r="K4652">
            <v>46001</v>
          </cell>
        </row>
        <row r="4653">
          <cell r="F4653">
            <v>72887</v>
          </cell>
          <cell r="G4653">
            <v>1199421</v>
          </cell>
          <cell r="H4653">
            <v>45962</v>
          </cell>
          <cell r="K4653">
            <v>46001</v>
          </cell>
        </row>
        <row r="4654">
          <cell r="F4654">
            <v>72869</v>
          </cell>
          <cell r="G4654">
            <v>4734747</v>
          </cell>
          <cell r="H4654">
            <v>45959</v>
          </cell>
          <cell r="K4654">
            <v>46001</v>
          </cell>
        </row>
        <row r="4655">
          <cell r="F4655">
            <v>72870</v>
          </cell>
          <cell r="G4655">
            <v>2361690</v>
          </cell>
          <cell r="H4655">
            <v>45959</v>
          </cell>
          <cell r="K4655">
            <v>46001</v>
          </cell>
        </row>
        <row r="4656">
          <cell r="F4656">
            <v>252</v>
          </cell>
          <cell r="G4656">
            <v>-821739</v>
          </cell>
          <cell r="H4656">
            <v>45993</v>
          </cell>
          <cell r="K4656">
            <v>46001</v>
          </cell>
        </row>
        <row r="4657">
          <cell r="F4657">
            <v>74331</v>
          </cell>
          <cell r="G4657">
            <v>460688</v>
          </cell>
          <cell r="H4657">
            <v>45966</v>
          </cell>
          <cell r="K4657">
            <v>46001</v>
          </cell>
        </row>
        <row r="4658">
          <cell r="F4658">
            <v>71189</v>
          </cell>
          <cell r="G4658">
            <v>2186055</v>
          </cell>
          <cell r="H4658">
            <v>45955</v>
          </cell>
          <cell r="K4658">
            <v>46001</v>
          </cell>
        </row>
        <row r="4659">
          <cell r="F4659">
            <v>223</v>
          </cell>
          <cell r="G4659">
            <v>-618903</v>
          </cell>
          <cell r="H4659">
            <v>45981</v>
          </cell>
          <cell r="K4659">
            <v>46001</v>
          </cell>
        </row>
        <row r="4660">
          <cell r="F4660">
            <v>237</v>
          </cell>
          <cell r="G4660">
            <v>-3003505</v>
          </cell>
          <cell r="H4660">
            <v>45995</v>
          </cell>
          <cell r="K4660">
            <v>46001</v>
          </cell>
        </row>
        <row r="4661">
          <cell r="F4661">
            <v>236</v>
          </cell>
          <cell r="G4661">
            <v>-1529446</v>
          </cell>
          <cell r="H4661">
            <v>45995</v>
          </cell>
          <cell r="K4661">
            <v>46001</v>
          </cell>
        </row>
        <row r="4662">
          <cell r="F4662">
            <v>72878</v>
          </cell>
          <cell r="G4662">
            <v>3107417</v>
          </cell>
          <cell r="H4662">
            <v>45960</v>
          </cell>
          <cell r="K4662">
            <v>46001</v>
          </cell>
        </row>
        <row r="4663">
          <cell r="F4663">
            <v>234</v>
          </cell>
          <cell r="G4663">
            <v>-903960</v>
          </cell>
          <cell r="H4663">
            <v>45995</v>
          </cell>
          <cell r="K4663">
            <v>46001</v>
          </cell>
        </row>
        <row r="4664">
          <cell r="F4664">
            <v>71096</v>
          </cell>
          <cell r="G4664">
            <v>1825821</v>
          </cell>
          <cell r="H4664">
            <v>45954</v>
          </cell>
          <cell r="K4664">
            <v>46001</v>
          </cell>
        </row>
        <row r="4665">
          <cell r="F4665">
            <v>288</v>
          </cell>
          <cell r="G4665">
            <v>-1493171</v>
          </cell>
          <cell r="H4665">
            <v>45991</v>
          </cell>
          <cell r="K4665">
            <v>46001</v>
          </cell>
        </row>
        <row r="4666">
          <cell r="F4666">
            <v>72877</v>
          </cell>
          <cell r="G4666">
            <v>1199421</v>
          </cell>
          <cell r="H4666">
            <v>45959</v>
          </cell>
          <cell r="K4666">
            <v>46001</v>
          </cell>
        </row>
        <row r="4667">
          <cell r="F4667">
            <v>74334</v>
          </cell>
          <cell r="G4667">
            <v>921375</v>
          </cell>
          <cell r="H4667">
            <v>45964</v>
          </cell>
          <cell r="K4667">
            <v>46001</v>
          </cell>
        </row>
        <row r="4668">
          <cell r="F4668">
            <v>270</v>
          </cell>
          <cell r="G4668">
            <v>-787906</v>
          </cell>
          <cell r="H4668">
            <v>45981</v>
          </cell>
          <cell r="K4668">
            <v>46001</v>
          </cell>
        </row>
        <row r="4669">
          <cell r="F4669">
            <v>71097</v>
          </cell>
          <cell r="G4669">
            <v>626400</v>
          </cell>
          <cell r="H4669">
            <v>45953</v>
          </cell>
          <cell r="K4669">
            <v>46001</v>
          </cell>
        </row>
        <row r="4670">
          <cell r="F4670">
            <v>71098</v>
          </cell>
          <cell r="G4670">
            <v>2186055</v>
          </cell>
          <cell r="H4670">
            <v>45953</v>
          </cell>
          <cell r="K4670">
            <v>46001</v>
          </cell>
        </row>
        <row r="4671">
          <cell r="F4671">
            <v>71197</v>
          </cell>
          <cell r="G4671">
            <v>602667</v>
          </cell>
          <cell r="H4671">
            <v>45951</v>
          </cell>
          <cell r="K4671">
            <v>46001</v>
          </cell>
        </row>
        <row r="4672">
          <cell r="F4672">
            <v>72868</v>
          </cell>
          <cell r="G4672">
            <v>1199421</v>
          </cell>
          <cell r="H4672">
            <v>45958</v>
          </cell>
          <cell r="K4672">
            <v>46001</v>
          </cell>
        </row>
        <row r="4673">
          <cell r="F4673">
            <v>72888</v>
          </cell>
          <cell r="G4673">
            <v>2646729</v>
          </cell>
          <cell r="H4673">
            <v>45962</v>
          </cell>
          <cell r="K4673">
            <v>46001</v>
          </cell>
        </row>
        <row r="4674">
          <cell r="F4674">
            <v>71193</v>
          </cell>
          <cell r="G4674">
            <v>230337</v>
          </cell>
          <cell r="H4674">
            <v>45952</v>
          </cell>
          <cell r="K4674">
            <v>46001</v>
          </cell>
        </row>
        <row r="4675">
          <cell r="F4675">
            <v>71199</v>
          </cell>
          <cell r="G4675">
            <v>1586115</v>
          </cell>
          <cell r="H4675">
            <v>45953</v>
          </cell>
          <cell r="K4675">
            <v>46001</v>
          </cell>
        </row>
        <row r="4676">
          <cell r="F4676">
            <v>71198</v>
          </cell>
          <cell r="G4676">
            <v>1586115</v>
          </cell>
          <cell r="H4676">
            <v>45953</v>
          </cell>
          <cell r="K4676">
            <v>46001</v>
          </cell>
        </row>
        <row r="4677">
          <cell r="F4677">
            <v>72867</v>
          </cell>
          <cell r="G4677">
            <v>3772157</v>
          </cell>
          <cell r="H4677">
            <v>45959</v>
          </cell>
          <cell r="K4677">
            <v>46001</v>
          </cell>
        </row>
        <row r="4678">
          <cell r="F4678">
            <v>71188</v>
          </cell>
          <cell r="G4678">
            <v>460688</v>
          </cell>
          <cell r="H4678">
            <v>45958</v>
          </cell>
          <cell r="K4678">
            <v>46001</v>
          </cell>
        </row>
        <row r="4679">
          <cell r="F4679">
            <v>71201</v>
          </cell>
          <cell r="G4679">
            <v>1586115</v>
          </cell>
          <cell r="H4679">
            <v>45954</v>
          </cell>
          <cell r="K4679">
            <v>46001</v>
          </cell>
        </row>
        <row r="4680">
          <cell r="F4680">
            <v>71200</v>
          </cell>
          <cell r="G4680">
            <v>4403417</v>
          </cell>
          <cell r="H4680">
            <v>45954</v>
          </cell>
          <cell r="K4680">
            <v>46001</v>
          </cell>
        </row>
        <row r="4681">
          <cell r="F4681">
            <v>71187</v>
          </cell>
          <cell r="G4681">
            <v>1586115</v>
          </cell>
          <cell r="H4681">
            <v>45957</v>
          </cell>
          <cell r="K4681">
            <v>46001</v>
          </cell>
        </row>
        <row r="4682">
          <cell r="F4682">
            <v>72866</v>
          </cell>
          <cell r="G4682">
            <v>2646729</v>
          </cell>
          <cell r="H4682">
            <v>45962</v>
          </cell>
          <cell r="K4682">
            <v>46001</v>
          </cell>
        </row>
        <row r="4683">
          <cell r="F4683">
            <v>71202</v>
          </cell>
          <cell r="G4683">
            <v>1586115</v>
          </cell>
          <cell r="H4683">
            <v>45952</v>
          </cell>
          <cell r="K4683">
            <v>46001</v>
          </cell>
        </row>
        <row r="4684">
          <cell r="F4684">
            <v>72889</v>
          </cell>
          <cell r="G4684">
            <v>3774897</v>
          </cell>
          <cell r="H4684">
            <v>45961</v>
          </cell>
          <cell r="K4684">
            <v>46001</v>
          </cell>
        </row>
        <row r="4685">
          <cell r="F4685">
            <v>71192</v>
          </cell>
          <cell r="G4685">
            <v>368550</v>
          </cell>
          <cell r="H4685">
            <v>45954</v>
          </cell>
          <cell r="K4685">
            <v>46001</v>
          </cell>
        </row>
        <row r="4686">
          <cell r="F4686">
            <v>71186</v>
          </cell>
          <cell r="G4686">
            <v>602667</v>
          </cell>
          <cell r="H4686">
            <v>45954</v>
          </cell>
          <cell r="K4686">
            <v>46001</v>
          </cell>
        </row>
        <row r="4687">
          <cell r="F4687">
            <v>224</v>
          </cell>
          <cell r="G4687">
            <v>-700213</v>
          </cell>
          <cell r="H4687">
            <v>45994</v>
          </cell>
          <cell r="K4687">
            <v>46001</v>
          </cell>
        </row>
        <row r="4688">
          <cell r="F4688">
            <v>73186</v>
          </cell>
          <cell r="G4688">
            <v>1778328</v>
          </cell>
          <cell r="H4688">
            <v>45957</v>
          </cell>
          <cell r="K4688">
            <v>46001</v>
          </cell>
        </row>
        <row r="4689">
          <cell r="F4689">
            <v>158</v>
          </cell>
          <cell r="G4689">
            <v>-182789</v>
          </cell>
          <cell r="H4689">
            <v>45989</v>
          </cell>
          <cell r="K4689">
            <v>46001</v>
          </cell>
        </row>
        <row r="4690">
          <cell r="F4690">
            <v>159</v>
          </cell>
          <cell r="G4690">
            <v>-1092960</v>
          </cell>
          <cell r="H4690">
            <v>45989</v>
          </cell>
          <cell r="K4690">
            <v>46001</v>
          </cell>
        </row>
        <row r="4691">
          <cell r="F4691">
            <v>74332</v>
          </cell>
          <cell r="G4691">
            <v>1987200</v>
          </cell>
          <cell r="H4691">
            <v>45965</v>
          </cell>
          <cell r="K4691">
            <v>46001</v>
          </cell>
        </row>
        <row r="4692">
          <cell r="F4692">
            <v>72890</v>
          </cell>
          <cell r="G4692">
            <v>602667</v>
          </cell>
          <cell r="H4692">
            <v>45962</v>
          </cell>
          <cell r="K4692">
            <v>46001</v>
          </cell>
        </row>
        <row r="4693">
          <cell r="F4693">
            <v>71185</v>
          </cell>
          <cell r="G4693">
            <v>1586115</v>
          </cell>
          <cell r="H4693">
            <v>45955</v>
          </cell>
          <cell r="K4693">
            <v>46001</v>
          </cell>
        </row>
        <row r="4694">
          <cell r="F4694">
            <v>72882</v>
          </cell>
          <cell r="G4694">
            <v>2453828</v>
          </cell>
          <cell r="H4694">
            <v>45962</v>
          </cell>
          <cell r="K4694">
            <v>46001</v>
          </cell>
        </row>
        <row r="4695">
          <cell r="F4695">
            <v>291</v>
          </cell>
          <cell r="G4695">
            <v>-637325</v>
          </cell>
          <cell r="H4695">
            <v>45989</v>
          </cell>
          <cell r="K4695">
            <v>46001</v>
          </cell>
        </row>
        <row r="4696">
          <cell r="F4696">
            <v>287</v>
          </cell>
          <cell r="G4696">
            <v>-859254</v>
          </cell>
          <cell r="H4696">
            <v>45985</v>
          </cell>
          <cell r="K4696">
            <v>46001</v>
          </cell>
        </row>
        <row r="4697">
          <cell r="F4697">
            <v>72865</v>
          </cell>
          <cell r="G4697">
            <v>1231200</v>
          </cell>
          <cell r="H4697">
            <v>45958</v>
          </cell>
          <cell r="K4697">
            <v>46001</v>
          </cell>
        </row>
        <row r="4698">
          <cell r="F4698">
            <v>71099</v>
          </cell>
          <cell r="G4698">
            <v>8979093</v>
          </cell>
          <cell r="H4698">
            <v>45953</v>
          </cell>
          <cell r="K4698">
            <v>46001</v>
          </cell>
        </row>
        <row r="4699">
          <cell r="F4699">
            <v>71251</v>
          </cell>
          <cell r="G4699">
            <v>2009421</v>
          </cell>
          <cell r="H4699">
            <v>45951</v>
          </cell>
          <cell r="K4699">
            <v>46001</v>
          </cell>
        </row>
        <row r="4700">
          <cell r="F4700">
            <v>71245</v>
          </cell>
          <cell r="G4700">
            <v>1586115</v>
          </cell>
          <cell r="H4700">
            <v>45951</v>
          </cell>
          <cell r="K4700">
            <v>46001</v>
          </cell>
        </row>
        <row r="4701">
          <cell r="F4701">
            <v>40592</v>
          </cell>
          <cell r="G4701">
            <v>-3346282</v>
          </cell>
          <cell r="H4701">
            <v>45994</v>
          </cell>
          <cell r="K4701">
            <v>46015</v>
          </cell>
        </row>
        <row r="4702">
          <cell r="F4702">
            <v>40566</v>
          </cell>
          <cell r="G4702">
            <v>-7529134</v>
          </cell>
          <cell r="H4702">
            <v>45994</v>
          </cell>
          <cell r="K4702">
            <v>46015</v>
          </cell>
        </row>
        <row r="4703">
          <cell r="F4703">
            <v>37924</v>
          </cell>
          <cell r="G4703">
            <v>-7696448</v>
          </cell>
          <cell r="H4703">
            <v>45994</v>
          </cell>
          <cell r="K4703">
            <v>46015</v>
          </cell>
        </row>
        <row r="4704">
          <cell r="F4704">
            <v>37841</v>
          </cell>
          <cell r="G4704">
            <v>-6692563</v>
          </cell>
          <cell r="H4704">
            <v>45994</v>
          </cell>
          <cell r="K4704">
            <v>46015</v>
          </cell>
        </row>
        <row r="4705">
          <cell r="F4705">
            <v>74912</v>
          </cell>
          <cell r="G4705">
            <v>1382049</v>
          </cell>
          <cell r="H4705">
            <v>45968</v>
          </cell>
          <cell r="K4705">
            <v>46015</v>
          </cell>
        </row>
        <row r="4706">
          <cell r="F4706">
            <v>37769</v>
          </cell>
          <cell r="G4706">
            <v>-1673140</v>
          </cell>
          <cell r="H4706">
            <v>45994</v>
          </cell>
          <cell r="K4706">
            <v>46015</v>
          </cell>
        </row>
        <row r="4707">
          <cell r="F4707" t="str">
            <v>ab</v>
          </cell>
          <cell r="G4707">
            <v>-10224749</v>
          </cell>
          <cell r="H4707">
            <v>45994</v>
          </cell>
          <cell r="K4707">
            <v>46015</v>
          </cell>
        </row>
        <row r="4708">
          <cell r="F4708">
            <v>7240</v>
          </cell>
          <cell r="G4708">
            <v>-4843373</v>
          </cell>
          <cell r="H4708">
            <v>46008</v>
          </cell>
          <cell r="K4708">
            <v>46015</v>
          </cell>
        </row>
        <row r="4709">
          <cell r="F4709">
            <v>74913</v>
          </cell>
          <cell r="G4709">
            <v>2785536</v>
          </cell>
          <cell r="H4709">
            <v>45968</v>
          </cell>
          <cell r="K4709">
            <v>46015</v>
          </cell>
        </row>
        <row r="4710">
          <cell r="F4710">
            <v>37788</v>
          </cell>
          <cell r="G4710">
            <v>-13385127</v>
          </cell>
          <cell r="H4710">
            <v>45994</v>
          </cell>
          <cell r="K4710">
            <v>46015</v>
          </cell>
        </row>
        <row r="4711">
          <cell r="F4711">
            <v>78416</v>
          </cell>
          <cell r="G4711">
            <v>3224921</v>
          </cell>
          <cell r="H4711">
            <v>45973</v>
          </cell>
          <cell r="K4711">
            <v>46015</v>
          </cell>
        </row>
        <row r="4712">
          <cell r="F4712">
            <v>74949</v>
          </cell>
          <cell r="G4712">
            <v>1586115</v>
          </cell>
          <cell r="H4712">
            <v>45969</v>
          </cell>
          <cell r="K4712">
            <v>46015</v>
          </cell>
        </row>
        <row r="4713">
          <cell r="F4713">
            <v>77004</v>
          </cell>
          <cell r="G4713">
            <v>2571831</v>
          </cell>
          <cell r="H4713">
            <v>45976</v>
          </cell>
          <cell r="K4713">
            <v>46015</v>
          </cell>
        </row>
        <row r="4714">
          <cell r="F4714">
            <v>74948</v>
          </cell>
          <cell r="G4714">
            <v>1586115</v>
          </cell>
          <cell r="H4714">
            <v>45969</v>
          </cell>
          <cell r="K4714">
            <v>46015</v>
          </cell>
        </row>
        <row r="4715">
          <cell r="F4715">
            <v>79353</v>
          </cell>
          <cell r="G4715">
            <v>602667</v>
          </cell>
          <cell r="H4715">
            <v>45978</v>
          </cell>
          <cell r="K4715">
            <v>46015</v>
          </cell>
        </row>
        <row r="4716">
          <cell r="F4716">
            <v>77970</v>
          </cell>
          <cell r="G4716">
            <v>3042833</v>
          </cell>
          <cell r="H4716">
            <v>45971</v>
          </cell>
          <cell r="K4716">
            <v>46015</v>
          </cell>
        </row>
        <row r="4717">
          <cell r="F4717">
            <v>79354</v>
          </cell>
          <cell r="G4717">
            <v>10704852</v>
          </cell>
          <cell r="H4717">
            <v>45976</v>
          </cell>
          <cell r="K4717">
            <v>46015</v>
          </cell>
        </row>
        <row r="4718">
          <cell r="F4718">
            <v>79355</v>
          </cell>
          <cell r="G4718">
            <v>913950</v>
          </cell>
          <cell r="H4718">
            <v>45976</v>
          </cell>
          <cell r="K4718">
            <v>46015</v>
          </cell>
        </row>
        <row r="4719">
          <cell r="F4719">
            <v>79356</v>
          </cell>
          <cell r="G4719">
            <v>108392</v>
          </cell>
          <cell r="H4719">
            <v>45976</v>
          </cell>
          <cell r="K4719">
            <v>46015</v>
          </cell>
        </row>
        <row r="4720">
          <cell r="F4720">
            <v>78348</v>
          </cell>
          <cell r="G4720">
            <v>5352426</v>
          </cell>
          <cell r="H4720">
            <v>45974</v>
          </cell>
          <cell r="K4720">
            <v>46015</v>
          </cell>
        </row>
        <row r="4721">
          <cell r="F4721">
            <v>77952</v>
          </cell>
          <cell r="G4721">
            <v>578907</v>
          </cell>
          <cell r="H4721">
            <v>45974</v>
          </cell>
          <cell r="K4721">
            <v>46015</v>
          </cell>
        </row>
        <row r="4722">
          <cell r="F4722">
            <v>77953</v>
          </cell>
          <cell r="G4722">
            <v>11994264</v>
          </cell>
          <cell r="H4722">
            <v>45971</v>
          </cell>
          <cell r="K4722">
            <v>46015</v>
          </cell>
        </row>
        <row r="4723">
          <cell r="F4723">
            <v>77969</v>
          </cell>
          <cell r="G4723">
            <v>3984957</v>
          </cell>
          <cell r="H4723">
            <v>45967</v>
          </cell>
          <cell r="K4723">
            <v>46015</v>
          </cell>
        </row>
        <row r="4724">
          <cell r="F4724">
            <v>77967</v>
          </cell>
          <cell r="G4724">
            <v>546507</v>
          </cell>
          <cell r="H4724">
            <v>45967</v>
          </cell>
          <cell r="K4724">
            <v>46015</v>
          </cell>
        </row>
        <row r="4725">
          <cell r="F4725">
            <v>74924</v>
          </cell>
          <cell r="G4725">
            <v>3789302</v>
          </cell>
          <cell r="H4725">
            <v>45968</v>
          </cell>
          <cell r="K4725">
            <v>46015</v>
          </cell>
        </row>
        <row r="4726">
          <cell r="F4726">
            <v>357</v>
          </cell>
          <cell r="G4726">
            <v>-3064346</v>
          </cell>
          <cell r="H4726">
            <v>45999</v>
          </cell>
          <cell r="K4726">
            <v>46015</v>
          </cell>
        </row>
        <row r="4727">
          <cell r="F4727">
            <v>76899</v>
          </cell>
          <cell r="G4727">
            <v>2315628</v>
          </cell>
          <cell r="H4727">
            <v>45975</v>
          </cell>
          <cell r="K4727">
            <v>46015</v>
          </cell>
        </row>
        <row r="4728">
          <cell r="F4728">
            <v>74925</v>
          </cell>
          <cell r="G4728">
            <v>460688</v>
          </cell>
          <cell r="H4728">
            <v>45968</v>
          </cell>
          <cell r="K4728">
            <v>46015</v>
          </cell>
        </row>
        <row r="4729">
          <cell r="F4729">
            <v>74330</v>
          </cell>
          <cell r="G4729">
            <v>1586115</v>
          </cell>
          <cell r="H4729">
            <v>45968</v>
          </cell>
          <cell r="K4729">
            <v>46015</v>
          </cell>
        </row>
        <row r="4730">
          <cell r="F4730">
            <v>76896</v>
          </cell>
          <cell r="G4730">
            <v>680400</v>
          </cell>
          <cell r="H4730">
            <v>45978</v>
          </cell>
          <cell r="K4730">
            <v>46015</v>
          </cell>
        </row>
        <row r="4731">
          <cell r="F4731">
            <v>76897</v>
          </cell>
          <cell r="G4731">
            <v>4983782</v>
          </cell>
          <cell r="H4731">
            <v>45978</v>
          </cell>
          <cell r="K4731">
            <v>46015</v>
          </cell>
        </row>
        <row r="4732">
          <cell r="F4732">
            <v>76885</v>
          </cell>
          <cell r="G4732">
            <v>5363280</v>
          </cell>
          <cell r="H4732">
            <v>45973</v>
          </cell>
          <cell r="K4732">
            <v>46015</v>
          </cell>
        </row>
        <row r="4733">
          <cell r="F4733">
            <v>76886</v>
          </cell>
          <cell r="G4733">
            <v>602667</v>
          </cell>
          <cell r="H4733">
            <v>45973</v>
          </cell>
          <cell r="K4733">
            <v>46015</v>
          </cell>
        </row>
        <row r="4734">
          <cell r="F4734">
            <v>74795</v>
          </cell>
          <cell r="G4734">
            <v>604800</v>
          </cell>
          <cell r="H4734">
            <v>45967</v>
          </cell>
          <cell r="K4734">
            <v>46015</v>
          </cell>
        </row>
        <row r="4735">
          <cell r="F4735">
            <v>74796</v>
          </cell>
          <cell r="G4735">
            <v>1199421</v>
          </cell>
          <cell r="H4735">
            <v>45967</v>
          </cell>
          <cell r="K4735">
            <v>46015</v>
          </cell>
        </row>
        <row r="4736">
          <cell r="F4736">
            <v>74797</v>
          </cell>
          <cell r="G4736">
            <v>1887840</v>
          </cell>
          <cell r="H4736">
            <v>45967</v>
          </cell>
          <cell r="K4736">
            <v>46015</v>
          </cell>
        </row>
        <row r="4737">
          <cell r="F4737">
            <v>78417</v>
          </cell>
          <cell r="G4737">
            <v>2571831</v>
          </cell>
          <cell r="H4737">
            <v>45980</v>
          </cell>
          <cell r="K4737">
            <v>46015</v>
          </cell>
        </row>
        <row r="4738">
          <cell r="F4738">
            <v>76902</v>
          </cell>
          <cell r="G4738">
            <v>541971</v>
          </cell>
          <cell r="H4738">
            <v>45975</v>
          </cell>
          <cell r="K4738">
            <v>46015</v>
          </cell>
        </row>
        <row r="4739">
          <cell r="F4739">
            <v>76901</v>
          </cell>
          <cell r="G4739">
            <v>1586115</v>
          </cell>
          <cell r="H4739">
            <v>45975</v>
          </cell>
          <cell r="K4739">
            <v>46015</v>
          </cell>
        </row>
        <row r="4740">
          <cell r="F4740">
            <v>77876</v>
          </cell>
          <cell r="G4740">
            <v>2918295</v>
          </cell>
          <cell r="H4740">
            <v>45978</v>
          </cell>
          <cell r="K4740">
            <v>46015</v>
          </cell>
        </row>
        <row r="4741">
          <cell r="F4741">
            <v>74914</v>
          </cell>
          <cell r="G4741">
            <v>2186055</v>
          </cell>
          <cell r="H4741">
            <v>45969</v>
          </cell>
          <cell r="K4741">
            <v>46015</v>
          </cell>
        </row>
        <row r="4742">
          <cell r="F4742">
            <v>77006</v>
          </cell>
          <cell r="G4742">
            <v>1070483</v>
          </cell>
          <cell r="H4742">
            <v>45978</v>
          </cell>
          <cell r="K4742">
            <v>46015</v>
          </cell>
        </row>
        <row r="4743">
          <cell r="F4743">
            <v>74921</v>
          </cell>
          <cell r="G4743">
            <v>615600</v>
          </cell>
          <cell r="H4743">
            <v>45969</v>
          </cell>
          <cell r="K4743">
            <v>46015</v>
          </cell>
        </row>
        <row r="4744">
          <cell r="F4744">
            <v>74922</v>
          </cell>
          <cell r="G4744">
            <v>1586115</v>
          </cell>
          <cell r="H4744">
            <v>45969</v>
          </cell>
          <cell r="K4744">
            <v>46015</v>
          </cell>
        </row>
        <row r="4745">
          <cell r="F4745">
            <v>74923</v>
          </cell>
          <cell r="G4745">
            <v>2646729</v>
          </cell>
          <cell r="H4745">
            <v>45969</v>
          </cell>
          <cell r="K4745">
            <v>46015</v>
          </cell>
        </row>
        <row r="4746">
          <cell r="F4746">
            <v>74920</v>
          </cell>
          <cell r="G4746">
            <v>1157814</v>
          </cell>
          <cell r="H4746">
            <v>45969</v>
          </cell>
          <cell r="K4746">
            <v>46015</v>
          </cell>
        </row>
        <row r="4747">
          <cell r="F4747">
            <v>74919</v>
          </cell>
          <cell r="G4747">
            <v>1539000</v>
          </cell>
          <cell r="H4747">
            <v>45969</v>
          </cell>
          <cell r="K4747">
            <v>46015</v>
          </cell>
        </row>
        <row r="4748">
          <cell r="F4748">
            <v>74917</v>
          </cell>
          <cell r="G4748">
            <v>3113802</v>
          </cell>
          <cell r="H4748">
            <v>45969</v>
          </cell>
          <cell r="K4748">
            <v>46015</v>
          </cell>
        </row>
        <row r="4749">
          <cell r="F4749">
            <v>74918</v>
          </cell>
          <cell r="G4749">
            <v>602667</v>
          </cell>
          <cell r="H4749">
            <v>45969</v>
          </cell>
          <cell r="K4749">
            <v>46015</v>
          </cell>
        </row>
        <row r="4750">
          <cell r="F4750">
            <v>58</v>
          </cell>
          <cell r="G4750">
            <v>-1108080</v>
          </cell>
          <cell r="H4750">
            <v>46001</v>
          </cell>
          <cell r="K4750">
            <v>46015</v>
          </cell>
        </row>
        <row r="4751">
          <cell r="F4751">
            <v>76893</v>
          </cell>
          <cell r="G4751">
            <v>541971</v>
          </cell>
          <cell r="H4751">
            <v>45979</v>
          </cell>
          <cell r="K4751">
            <v>46015</v>
          </cell>
        </row>
        <row r="4752">
          <cell r="F4752">
            <v>76887</v>
          </cell>
          <cell r="G4752">
            <v>4157933</v>
          </cell>
          <cell r="H4752">
            <v>45976</v>
          </cell>
          <cell r="K4752">
            <v>46015</v>
          </cell>
        </row>
        <row r="4753">
          <cell r="F4753">
            <v>76888</v>
          </cell>
          <cell r="G4753">
            <v>541971</v>
          </cell>
          <cell r="H4753">
            <v>45972</v>
          </cell>
          <cell r="K4753">
            <v>46015</v>
          </cell>
        </row>
        <row r="4754">
          <cell r="F4754">
            <v>77964</v>
          </cell>
          <cell r="G4754">
            <v>230337</v>
          </cell>
          <cell r="H4754">
            <v>45971</v>
          </cell>
          <cell r="K4754">
            <v>46015</v>
          </cell>
        </row>
        <row r="4755">
          <cell r="F4755">
            <v>77968</v>
          </cell>
          <cell r="G4755">
            <v>496800</v>
          </cell>
          <cell r="H4755">
            <v>45974</v>
          </cell>
          <cell r="K4755">
            <v>46015</v>
          </cell>
        </row>
        <row r="4756">
          <cell r="F4756">
            <v>77971</v>
          </cell>
          <cell r="G4756">
            <v>4428918</v>
          </cell>
          <cell r="H4756">
            <v>45973</v>
          </cell>
          <cell r="K4756">
            <v>46015</v>
          </cell>
        </row>
        <row r="4757">
          <cell r="F4757">
            <v>77951</v>
          </cell>
          <cell r="G4757">
            <v>4373919</v>
          </cell>
          <cell r="H4757">
            <v>45971</v>
          </cell>
          <cell r="K4757">
            <v>46015</v>
          </cell>
        </row>
        <row r="4758">
          <cell r="F4758">
            <v>74916</v>
          </cell>
          <cell r="G4758">
            <v>856737</v>
          </cell>
          <cell r="H4758">
            <v>45969</v>
          </cell>
          <cell r="K4758">
            <v>46015</v>
          </cell>
        </row>
        <row r="4759">
          <cell r="F4759">
            <v>76890</v>
          </cell>
          <cell r="G4759">
            <v>3251853</v>
          </cell>
          <cell r="H4759">
            <v>45976</v>
          </cell>
          <cell r="K4759">
            <v>46015</v>
          </cell>
        </row>
        <row r="4760">
          <cell r="F4760">
            <v>77873</v>
          </cell>
          <cell r="G4760">
            <v>1586115</v>
          </cell>
          <cell r="H4760">
            <v>45979</v>
          </cell>
          <cell r="K4760">
            <v>46015</v>
          </cell>
        </row>
        <row r="4761">
          <cell r="F4761">
            <v>174</v>
          </cell>
          <cell r="G4761">
            <v>-486000</v>
          </cell>
          <cell r="H4761">
            <v>46008</v>
          </cell>
          <cell r="K4761">
            <v>46015</v>
          </cell>
        </row>
        <row r="4762">
          <cell r="F4762">
            <v>77875</v>
          </cell>
          <cell r="G4762">
            <v>765261</v>
          </cell>
          <cell r="H4762">
            <v>45980</v>
          </cell>
          <cell r="K4762">
            <v>46015</v>
          </cell>
        </row>
        <row r="4763">
          <cell r="F4763">
            <v>77874</v>
          </cell>
          <cell r="G4763">
            <v>602667</v>
          </cell>
          <cell r="H4763">
            <v>45980</v>
          </cell>
          <cell r="K4763">
            <v>46015</v>
          </cell>
        </row>
        <row r="4764">
          <cell r="F4764">
            <v>76889</v>
          </cell>
          <cell r="G4764">
            <v>2571831</v>
          </cell>
          <cell r="H4764">
            <v>45976</v>
          </cell>
          <cell r="K4764">
            <v>46015</v>
          </cell>
        </row>
        <row r="4765">
          <cell r="F4765">
            <v>82</v>
          </cell>
          <cell r="G4765">
            <v>-2019330</v>
          </cell>
          <cell r="H4765">
            <v>46003</v>
          </cell>
          <cell r="K4765">
            <v>46015</v>
          </cell>
        </row>
        <row r="4766">
          <cell r="F4766">
            <v>75091</v>
          </cell>
          <cell r="G4766">
            <v>626400</v>
          </cell>
          <cell r="H4766">
            <v>45967</v>
          </cell>
          <cell r="K4766">
            <v>46015</v>
          </cell>
        </row>
        <row r="4767">
          <cell r="F4767">
            <v>75093</v>
          </cell>
          <cell r="G4767">
            <v>4372583</v>
          </cell>
          <cell r="H4767">
            <v>45967</v>
          </cell>
          <cell r="K4767">
            <v>46015</v>
          </cell>
        </row>
        <row r="4768">
          <cell r="F4768">
            <v>77966</v>
          </cell>
          <cell r="G4768">
            <v>1047600</v>
          </cell>
          <cell r="H4768">
            <v>45974</v>
          </cell>
          <cell r="K4768">
            <v>46015</v>
          </cell>
        </row>
        <row r="4769">
          <cell r="F4769">
            <v>74915</v>
          </cell>
          <cell r="G4769">
            <v>23761445</v>
          </cell>
          <cell r="H4769">
            <v>45972</v>
          </cell>
          <cell r="K4769">
            <v>46015</v>
          </cell>
        </row>
        <row r="4770">
          <cell r="F4770">
            <v>82417</v>
          </cell>
          <cell r="G4770">
            <v>9573971</v>
          </cell>
          <cell r="H4770">
            <v>45997</v>
          </cell>
          <cell r="K4770">
            <v>46034</v>
          </cell>
        </row>
        <row r="4771">
          <cell r="F4771">
            <v>80052</v>
          </cell>
          <cell r="G4771">
            <v>11614158</v>
          </cell>
          <cell r="H4771">
            <v>45990</v>
          </cell>
          <cell r="K4771">
            <v>46034</v>
          </cell>
        </row>
        <row r="4772">
          <cell r="F4772">
            <v>80051</v>
          </cell>
          <cell r="G4772">
            <v>1385100</v>
          </cell>
          <cell r="H4772">
            <v>45990</v>
          </cell>
          <cell r="K4772">
            <v>46034</v>
          </cell>
        </row>
        <row r="4773">
          <cell r="F4773">
            <v>82418</v>
          </cell>
          <cell r="G4773">
            <v>3211461</v>
          </cell>
          <cell r="H4773">
            <v>45997</v>
          </cell>
          <cell r="K4773">
            <v>46034</v>
          </cell>
        </row>
        <row r="4774">
          <cell r="F4774">
            <v>78549</v>
          </cell>
          <cell r="G4774">
            <v>1385100</v>
          </cell>
          <cell r="H4774">
            <v>45982</v>
          </cell>
          <cell r="K4774">
            <v>46034</v>
          </cell>
        </row>
        <row r="4775">
          <cell r="F4775">
            <v>78548</v>
          </cell>
          <cell r="G4775">
            <v>14637011</v>
          </cell>
          <cell r="H4775">
            <v>45982</v>
          </cell>
          <cell r="K4775">
            <v>46034</v>
          </cell>
        </row>
        <row r="4776">
          <cell r="F4776">
            <v>78546</v>
          </cell>
          <cell r="G4776">
            <v>1987200</v>
          </cell>
          <cell r="H4776">
            <v>45982</v>
          </cell>
          <cell r="K4776">
            <v>46034</v>
          </cell>
        </row>
        <row r="4777">
          <cell r="F4777">
            <v>80053</v>
          </cell>
          <cell r="G4777">
            <v>6422909</v>
          </cell>
          <cell r="H4777">
            <v>45990</v>
          </cell>
          <cell r="K4777">
            <v>46034</v>
          </cell>
        </row>
        <row r="4778">
          <cell r="F4778">
            <v>82170</v>
          </cell>
          <cell r="G4778">
            <v>6399702</v>
          </cell>
          <cell r="H4778">
            <v>45994</v>
          </cell>
          <cell r="K4778">
            <v>46034</v>
          </cell>
        </row>
        <row r="4779">
          <cell r="F4779">
            <v>80049</v>
          </cell>
          <cell r="G4779">
            <v>1070483</v>
          </cell>
          <cell r="H4779">
            <v>45989</v>
          </cell>
          <cell r="K4779">
            <v>46034</v>
          </cell>
        </row>
        <row r="4780">
          <cell r="F4780">
            <v>80050</v>
          </cell>
          <cell r="G4780">
            <v>8214804</v>
          </cell>
          <cell r="H4780">
            <v>45990</v>
          </cell>
          <cell r="K4780">
            <v>46034</v>
          </cell>
        </row>
        <row r="4781">
          <cell r="F4781">
            <v>80048</v>
          </cell>
          <cell r="G4781">
            <v>8389926</v>
          </cell>
          <cell r="H4781">
            <v>45989</v>
          </cell>
          <cell r="K4781">
            <v>46034</v>
          </cell>
        </row>
        <row r="4782">
          <cell r="F4782">
            <v>80055</v>
          </cell>
          <cell r="G4782">
            <v>1586115</v>
          </cell>
          <cell r="H4782">
            <v>45990</v>
          </cell>
          <cell r="K4782">
            <v>46034</v>
          </cell>
        </row>
        <row r="4783">
          <cell r="F4783">
            <v>398</v>
          </cell>
          <cell r="G4783">
            <v>-1128295</v>
          </cell>
          <cell r="H4783">
            <v>46013</v>
          </cell>
          <cell r="K4783">
            <v>46034</v>
          </cell>
        </row>
        <row r="4784">
          <cell r="F4784">
            <v>429</v>
          </cell>
          <cell r="G4784">
            <v>-1319760</v>
          </cell>
          <cell r="H4784">
            <v>46020</v>
          </cell>
          <cell r="K4784">
            <v>46034</v>
          </cell>
        </row>
        <row r="4785">
          <cell r="F4785">
            <v>78419</v>
          </cell>
          <cell r="G4785">
            <v>2077556</v>
          </cell>
          <cell r="H4785">
            <v>45981</v>
          </cell>
          <cell r="K4785">
            <v>46034</v>
          </cell>
        </row>
        <row r="4786">
          <cell r="F4786">
            <v>80054</v>
          </cell>
          <cell r="G4786">
            <v>8571339</v>
          </cell>
          <cell r="H4786">
            <v>45990</v>
          </cell>
          <cell r="K4786">
            <v>46034</v>
          </cell>
        </row>
        <row r="4787">
          <cell r="F4787">
            <v>82166</v>
          </cell>
          <cell r="G4787">
            <v>1409400</v>
          </cell>
          <cell r="H4787">
            <v>45994</v>
          </cell>
          <cell r="K4787">
            <v>46034</v>
          </cell>
        </row>
        <row r="4788">
          <cell r="F4788">
            <v>82167</v>
          </cell>
          <cell r="G4788">
            <v>4157933</v>
          </cell>
          <cell r="H4788">
            <v>45994</v>
          </cell>
          <cell r="K4788">
            <v>46034</v>
          </cell>
        </row>
        <row r="4789">
          <cell r="F4789">
            <v>82169</v>
          </cell>
          <cell r="G4789">
            <v>482139</v>
          </cell>
          <cell r="H4789">
            <v>45994</v>
          </cell>
          <cell r="K4789">
            <v>46034</v>
          </cell>
        </row>
        <row r="4790">
          <cell r="F4790">
            <v>82168</v>
          </cell>
          <cell r="G4790">
            <v>482139</v>
          </cell>
          <cell r="H4790">
            <v>45994</v>
          </cell>
          <cell r="K4790">
            <v>46034</v>
          </cell>
        </row>
        <row r="4791">
          <cell r="F4791">
            <v>82379</v>
          </cell>
          <cell r="G4791">
            <v>3153398</v>
          </cell>
          <cell r="H4791">
            <v>45996</v>
          </cell>
          <cell r="K4791">
            <v>46034</v>
          </cell>
        </row>
        <row r="4792">
          <cell r="F4792">
            <v>82378</v>
          </cell>
          <cell r="G4792">
            <v>1234521</v>
          </cell>
          <cell r="H4792">
            <v>45992</v>
          </cell>
          <cell r="K4792">
            <v>46034</v>
          </cell>
        </row>
        <row r="4793">
          <cell r="F4793">
            <v>80325</v>
          </cell>
          <cell r="G4793">
            <v>4244981</v>
          </cell>
          <cell r="H4793">
            <v>45986</v>
          </cell>
          <cell r="K4793">
            <v>46034</v>
          </cell>
        </row>
        <row r="4794">
          <cell r="F4794">
            <v>82374</v>
          </cell>
          <cell r="G4794">
            <v>1157814</v>
          </cell>
          <cell r="H4794">
            <v>45992</v>
          </cell>
          <cell r="K4794">
            <v>46034</v>
          </cell>
        </row>
        <row r="4795">
          <cell r="F4795">
            <v>82377</v>
          </cell>
          <cell r="G4795">
            <v>482139</v>
          </cell>
          <cell r="H4795">
            <v>45992</v>
          </cell>
          <cell r="K4795">
            <v>46034</v>
          </cell>
        </row>
        <row r="4796">
          <cell r="F4796">
            <v>80323</v>
          </cell>
          <cell r="G4796">
            <v>10704852</v>
          </cell>
          <cell r="H4796">
            <v>45983</v>
          </cell>
          <cell r="K4796">
            <v>46034</v>
          </cell>
        </row>
        <row r="4797">
          <cell r="F4797">
            <v>80322</v>
          </cell>
          <cell r="G4797">
            <v>602667</v>
          </cell>
          <cell r="H4797">
            <v>45983</v>
          </cell>
          <cell r="K4797">
            <v>46034</v>
          </cell>
        </row>
        <row r="4798">
          <cell r="F4798">
            <v>80326</v>
          </cell>
          <cell r="G4798">
            <v>1205348</v>
          </cell>
          <cell r="H4798">
            <v>45987</v>
          </cell>
          <cell r="K4798">
            <v>46034</v>
          </cell>
        </row>
        <row r="4799">
          <cell r="F4799">
            <v>80327</v>
          </cell>
          <cell r="G4799">
            <v>496800</v>
          </cell>
          <cell r="H4799">
            <v>45987</v>
          </cell>
          <cell r="K4799">
            <v>46034</v>
          </cell>
        </row>
        <row r="4800">
          <cell r="F4800">
            <v>80328</v>
          </cell>
          <cell r="G4800">
            <v>2971215</v>
          </cell>
          <cell r="H4800">
            <v>45987</v>
          </cell>
          <cell r="K4800">
            <v>46034</v>
          </cell>
        </row>
        <row r="4801">
          <cell r="F4801">
            <v>82381</v>
          </cell>
          <cell r="G4801">
            <v>7393221</v>
          </cell>
          <cell r="H4801">
            <v>45989</v>
          </cell>
          <cell r="K4801">
            <v>46034</v>
          </cell>
        </row>
        <row r="4802">
          <cell r="F4802">
            <v>80334</v>
          </cell>
          <cell r="G4802">
            <v>4157933</v>
          </cell>
          <cell r="H4802">
            <v>45983</v>
          </cell>
          <cell r="K4802">
            <v>46034</v>
          </cell>
        </row>
        <row r="4803">
          <cell r="F4803">
            <v>78550</v>
          </cell>
          <cell r="G4803">
            <v>4699917</v>
          </cell>
          <cell r="H4803">
            <v>45982</v>
          </cell>
          <cell r="K4803">
            <v>46034</v>
          </cell>
        </row>
        <row r="4804">
          <cell r="F4804">
            <v>13</v>
          </cell>
          <cell r="G4804">
            <v>-704700</v>
          </cell>
          <cell r="H4804">
            <v>46019</v>
          </cell>
          <cell r="K4804">
            <v>46034</v>
          </cell>
        </row>
        <row r="4805">
          <cell r="F4805">
            <v>80047</v>
          </cell>
          <cell r="G4805">
            <v>2571831</v>
          </cell>
          <cell r="H4805">
            <v>45989</v>
          </cell>
          <cell r="K4805">
            <v>46034</v>
          </cell>
        </row>
        <row r="4806">
          <cell r="F4806">
            <v>80203</v>
          </cell>
          <cell r="G4806">
            <v>1070483</v>
          </cell>
          <cell r="H4806">
            <v>45982</v>
          </cell>
          <cell r="K4806">
            <v>46034</v>
          </cell>
        </row>
        <row r="4807">
          <cell r="F4807">
            <v>82191</v>
          </cell>
          <cell r="G4807">
            <v>2128086</v>
          </cell>
          <cell r="H4807">
            <v>45996</v>
          </cell>
          <cell r="K4807">
            <v>46034</v>
          </cell>
        </row>
        <row r="4808">
          <cell r="F4808">
            <v>82192</v>
          </cell>
          <cell r="G4808">
            <v>482139</v>
          </cell>
          <cell r="H4808">
            <v>45996</v>
          </cell>
          <cell r="K4808">
            <v>46034</v>
          </cell>
        </row>
        <row r="4809">
          <cell r="F4809">
            <v>82193</v>
          </cell>
          <cell r="G4809">
            <v>704700</v>
          </cell>
          <cell r="H4809">
            <v>45996</v>
          </cell>
          <cell r="K4809">
            <v>46034</v>
          </cell>
        </row>
        <row r="4810">
          <cell r="F4810">
            <v>77872</v>
          </cell>
          <cell r="G4810">
            <v>2140965</v>
          </cell>
          <cell r="H4810">
            <v>45982</v>
          </cell>
          <cell r="K4810">
            <v>46034</v>
          </cell>
        </row>
        <row r="4811">
          <cell r="F4811">
            <v>79370</v>
          </cell>
          <cell r="G4811">
            <v>704700</v>
          </cell>
          <cell r="H4811">
            <v>45989</v>
          </cell>
          <cell r="K4811">
            <v>46034</v>
          </cell>
        </row>
        <row r="4812">
          <cell r="F4812">
            <v>79371</v>
          </cell>
          <cell r="G4812">
            <v>873666</v>
          </cell>
          <cell r="H4812">
            <v>45989</v>
          </cell>
          <cell r="K4812">
            <v>46034</v>
          </cell>
        </row>
        <row r="4813">
          <cell r="F4813">
            <v>80046</v>
          </cell>
          <cell r="G4813">
            <v>2469339</v>
          </cell>
          <cell r="H4813">
            <v>45992</v>
          </cell>
          <cell r="K4813">
            <v>46034</v>
          </cell>
        </row>
        <row r="4814">
          <cell r="F4814">
            <v>80045</v>
          </cell>
          <cell r="G4814">
            <v>680400</v>
          </cell>
          <cell r="H4814">
            <v>45990</v>
          </cell>
          <cell r="K4814">
            <v>46034</v>
          </cell>
        </row>
        <row r="4815">
          <cell r="F4815">
            <v>78553</v>
          </cell>
          <cell r="G4815">
            <v>541971</v>
          </cell>
          <cell r="H4815">
            <v>45988</v>
          </cell>
          <cell r="K4815">
            <v>46034</v>
          </cell>
        </row>
        <row r="4816">
          <cell r="F4816">
            <v>78554</v>
          </cell>
          <cell r="G4816">
            <v>4157933</v>
          </cell>
          <cell r="H4816">
            <v>45985</v>
          </cell>
          <cell r="K4816">
            <v>46034</v>
          </cell>
        </row>
        <row r="4817">
          <cell r="F4817">
            <v>78552</v>
          </cell>
          <cell r="G4817">
            <v>3897248</v>
          </cell>
          <cell r="H4817">
            <v>45985</v>
          </cell>
          <cell r="K4817">
            <v>46034</v>
          </cell>
        </row>
        <row r="4818">
          <cell r="F4818">
            <v>82188</v>
          </cell>
          <cell r="G4818">
            <v>482139</v>
          </cell>
          <cell r="H4818">
            <v>45997</v>
          </cell>
          <cell r="K4818">
            <v>46034</v>
          </cell>
        </row>
        <row r="4819">
          <cell r="F4819">
            <v>82187</v>
          </cell>
          <cell r="G4819">
            <v>1928556</v>
          </cell>
          <cell r="H4819">
            <v>45997</v>
          </cell>
          <cell r="K4819">
            <v>46034</v>
          </cell>
        </row>
        <row r="4820">
          <cell r="F4820">
            <v>81296</v>
          </cell>
          <cell r="G4820">
            <v>3642314</v>
          </cell>
          <cell r="H4820">
            <v>45994</v>
          </cell>
          <cell r="K4820">
            <v>46034</v>
          </cell>
        </row>
        <row r="4821">
          <cell r="F4821">
            <v>82174</v>
          </cell>
          <cell r="G4821">
            <v>1385100</v>
          </cell>
          <cell r="H4821">
            <v>45994</v>
          </cell>
          <cell r="K4821">
            <v>46034</v>
          </cell>
        </row>
        <row r="4822">
          <cell r="F4822">
            <v>82173</v>
          </cell>
          <cell r="G4822">
            <v>758768</v>
          </cell>
          <cell r="H4822">
            <v>45994</v>
          </cell>
          <cell r="K4822">
            <v>46034</v>
          </cell>
        </row>
        <row r="4823">
          <cell r="F4823">
            <v>82172</v>
          </cell>
          <cell r="G4823">
            <v>2857599</v>
          </cell>
          <cell r="H4823">
            <v>45994</v>
          </cell>
          <cell r="K4823">
            <v>46034</v>
          </cell>
        </row>
        <row r="4824">
          <cell r="F4824">
            <v>82171</v>
          </cell>
          <cell r="G4824">
            <v>482139</v>
          </cell>
          <cell r="H4824">
            <v>45994</v>
          </cell>
          <cell r="K4824">
            <v>46034</v>
          </cell>
        </row>
        <row r="4825">
          <cell r="F4825">
            <v>80040</v>
          </cell>
          <cell r="G4825">
            <v>1070483</v>
          </cell>
          <cell r="H4825">
            <v>45988</v>
          </cell>
          <cell r="K4825">
            <v>46034</v>
          </cell>
        </row>
        <row r="4826">
          <cell r="F4826">
            <v>80039</v>
          </cell>
          <cell r="G4826">
            <v>541971</v>
          </cell>
          <cell r="H4826">
            <v>45988</v>
          </cell>
          <cell r="K4826">
            <v>46034</v>
          </cell>
        </row>
        <row r="4827">
          <cell r="F4827">
            <v>3</v>
          </cell>
          <cell r="G4827">
            <v>-385711</v>
          </cell>
          <cell r="H4827">
            <v>46022</v>
          </cell>
          <cell r="K4827">
            <v>46034</v>
          </cell>
        </row>
        <row r="4828">
          <cell r="F4828">
            <v>82175</v>
          </cell>
          <cell r="G4828">
            <v>704700</v>
          </cell>
          <cell r="H4828">
            <v>45995</v>
          </cell>
          <cell r="K4828">
            <v>46034</v>
          </cell>
        </row>
        <row r="4829">
          <cell r="F4829">
            <v>5</v>
          </cell>
          <cell r="G4829">
            <v>-1633033</v>
          </cell>
          <cell r="H4829">
            <v>46022</v>
          </cell>
          <cell r="K4829">
            <v>46034</v>
          </cell>
        </row>
        <row r="4830">
          <cell r="F4830">
            <v>80037</v>
          </cell>
          <cell r="G4830">
            <v>3866927</v>
          </cell>
          <cell r="H4830">
            <v>45988</v>
          </cell>
          <cell r="K4830">
            <v>46034</v>
          </cell>
        </row>
        <row r="4831">
          <cell r="F4831">
            <v>308</v>
          </cell>
          <cell r="G4831">
            <v>-582647</v>
          </cell>
          <cell r="H4831">
            <v>46011</v>
          </cell>
          <cell r="K4831">
            <v>46034</v>
          </cell>
        </row>
        <row r="4832">
          <cell r="F4832">
            <v>80038</v>
          </cell>
          <cell r="G4832">
            <v>5466906</v>
          </cell>
          <cell r="H4832">
            <v>45988</v>
          </cell>
          <cell r="K4832">
            <v>46034</v>
          </cell>
        </row>
        <row r="4833">
          <cell r="F4833">
            <v>81297</v>
          </cell>
          <cell r="G4833">
            <v>482139</v>
          </cell>
          <cell r="H4833">
            <v>45993</v>
          </cell>
          <cell r="K4833">
            <v>46034</v>
          </cell>
        </row>
        <row r="4834">
          <cell r="F4834">
            <v>79369</v>
          </cell>
          <cell r="G4834">
            <v>496800</v>
          </cell>
          <cell r="H4834">
            <v>45986</v>
          </cell>
          <cell r="K4834">
            <v>46034</v>
          </cell>
        </row>
        <row r="4835">
          <cell r="F4835">
            <v>79368</v>
          </cell>
          <cell r="G4835">
            <v>2624886</v>
          </cell>
          <cell r="H4835">
            <v>45986</v>
          </cell>
          <cell r="K4835">
            <v>46034</v>
          </cell>
        </row>
        <row r="4836">
          <cell r="F4836">
            <v>262</v>
          </cell>
          <cell r="G4836">
            <v>-1824117</v>
          </cell>
          <cell r="H4836">
            <v>46011</v>
          </cell>
          <cell r="K4836">
            <v>46034</v>
          </cell>
        </row>
        <row r="4837">
          <cell r="F4837">
            <v>82186</v>
          </cell>
          <cell r="G4837">
            <v>2315628</v>
          </cell>
          <cell r="H4837">
            <v>45997</v>
          </cell>
          <cell r="K4837">
            <v>46034</v>
          </cell>
        </row>
        <row r="4838">
          <cell r="F4838">
            <v>80044</v>
          </cell>
          <cell r="G4838">
            <v>1586115</v>
          </cell>
          <cell r="H4838">
            <v>45990</v>
          </cell>
          <cell r="K4838">
            <v>46034</v>
          </cell>
        </row>
        <row r="4839">
          <cell r="F4839">
            <v>2</v>
          </cell>
          <cell r="G4839">
            <v>-1228500</v>
          </cell>
          <cell r="H4839">
            <v>46015</v>
          </cell>
          <cell r="K4839">
            <v>46034</v>
          </cell>
        </row>
        <row r="4840">
          <cell r="F4840">
            <v>236</v>
          </cell>
          <cell r="G4840">
            <v>-3009249</v>
          </cell>
          <cell r="H4840">
            <v>46009</v>
          </cell>
          <cell r="K4840">
            <v>46034</v>
          </cell>
        </row>
        <row r="4841">
          <cell r="F4841">
            <v>82185</v>
          </cell>
          <cell r="G4841">
            <v>3252231</v>
          </cell>
          <cell r="H4841">
            <v>45997</v>
          </cell>
          <cell r="K4841">
            <v>46034</v>
          </cell>
        </row>
        <row r="4842">
          <cell r="F4842">
            <v>82184</v>
          </cell>
          <cell r="G4842">
            <v>1246671</v>
          </cell>
          <cell r="H4842">
            <v>45997</v>
          </cell>
          <cell r="K4842">
            <v>46034</v>
          </cell>
        </row>
        <row r="4843">
          <cell r="F4843">
            <v>82183</v>
          </cell>
          <cell r="G4843">
            <v>5143649</v>
          </cell>
          <cell r="H4843">
            <v>45997</v>
          </cell>
          <cell r="K4843">
            <v>46034</v>
          </cell>
        </row>
        <row r="4844">
          <cell r="F4844">
            <v>79367</v>
          </cell>
          <cell r="G4844">
            <v>1586115</v>
          </cell>
          <cell r="H4844">
            <v>45987</v>
          </cell>
          <cell r="K4844">
            <v>46034</v>
          </cell>
        </row>
        <row r="4845">
          <cell r="F4845">
            <v>78551</v>
          </cell>
          <cell r="G4845">
            <v>1385100</v>
          </cell>
          <cell r="H4845">
            <v>45986</v>
          </cell>
          <cell r="K4845">
            <v>46034</v>
          </cell>
        </row>
        <row r="4846">
          <cell r="F4846" t="str">
            <v>2a</v>
          </cell>
          <cell r="G4846">
            <v>-1348193</v>
          </cell>
          <cell r="H4846">
            <v>46024</v>
          </cell>
          <cell r="K4846">
            <v>46034</v>
          </cell>
        </row>
        <row r="4847">
          <cell r="F4847">
            <v>81294</v>
          </cell>
          <cell r="G4847">
            <v>482139</v>
          </cell>
          <cell r="H4847">
            <v>45997</v>
          </cell>
          <cell r="K4847">
            <v>46034</v>
          </cell>
        </row>
        <row r="4848">
          <cell r="F4848">
            <v>79365</v>
          </cell>
          <cell r="G4848">
            <v>1641452</v>
          </cell>
          <cell r="H4848">
            <v>45990</v>
          </cell>
          <cell r="K4848">
            <v>46034</v>
          </cell>
        </row>
        <row r="4849">
          <cell r="F4849">
            <v>79366</v>
          </cell>
          <cell r="G4849">
            <v>794880</v>
          </cell>
          <cell r="H4849">
            <v>45990</v>
          </cell>
          <cell r="K4849">
            <v>46034</v>
          </cell>
        </row>
        <row r="4850">
          <cell r="F4850">
            <v>76892</v>
          </cell>
          <cell r="G4850">
            <v>2971215</v>
          </cell>
          <cell r="H4850">
            <v>45975</v>
          </cell>
          <cell r="K4850">
            <v>46034</v>
          </cell>
        </row>
        <row r="4851">
          <cell r="F4851" t="str">
            <v>5a</v>
          </cell>
          <cell r="G4851">
            <v>-8916252</v>
          </cell>
          <cell r="H4851">
            <v>46028</v>
          </cell>
          <cell r="K4851">
            <v>46034</v>
          </cell>
        </row>
        <row r="4852">
          <cell r="F4852">
            <v>80321</v>
          </cell>
          <cell r="G4852">
            <v>3346313</v>
          </cell>
          <cell r="H4852">
            <v>45983</v>
          </cell>
          <cell r="K4852">
            <v>46034</v>
          </cell>
        </row>
        <row r="4853">
          <cell r="F4853">
            <v>82383</v>
          </cell>
          <cell r="G4853">
            <v>1070483</v>
          </cell>
          <cell r="H4853">
            <v>45992</v>
          </cell>
          <cell r="K4853">
            <v>46034</v>
          </cell>
        </row>
        <row r="4854">
          <cell r="F4854">
            <v>82384</v>
          </cell>
          <cell r="G4854">
            <v>352350</v>
          </cell>
          <cell r="H4854">
            <v>45992</v>
          </cell>
          <cell r="K4854">
            <v>46034</v>
          </cell>
        </row>
        <row r="4855">
          <cell r="F4855">
            <v>82385</v>
          </cell>
          <cell r="G4855">
            <v>541971</v>
          </cell>
          <cell r="H4855">
            <v>45992</v>
          </cell>
          <cell r="K4855">
            <v>46034</v>
          </cell>
        </row>
        <row r="4856">
          <cell r="F4856">
            <v>80329</v>
          </cell>
          <cell r="G4856">
            <v>2453261</v>
          </cell>
          <cell r="H4856">
            <v>45986</v>
          </cell>
          <cell r="K4856">
            <v>46034</v>
          </cell>
        </row>
        <row r="4857">
          <cell r="F4857">
            <v>80330</v>
          </cell>
          <cell r="G4857">
            <v>2791449</v>
          </cell>
          <cell r="H4857">
            <v>45987</v>
          </cell>
          <cell r="K4857">
            <v>46034</v>
          </cell>
        </row>
        <row r="4858">
          <cell r="F4858">
            <v>82380</v>
          </cell>
          <cell r="G4858">
            <v>964278</v>
          </cell>
          <cell r="H4858">
            <v>45993</v>
          </cell>
          <cell r="K4858">
            <v>46034</v>
          </cell>
        </row>
        <row r="4859">
          <cell r="F4859">
            <v>84259</v>
          </cell>
          <cell r="G4859">
            <v>340200</v>
          </cell>
          <cell r="H4859">
            <v>45997</v>
          </cell>
          <cell r="K4859">
            <v>46034</v>
          </cell>
        </row>
        <row r="4860">
          <cell r="F4860">
            <v>82179</v>
          </cell>
          <cell r="G4860">
            <v>680400</v>
          </cell>
          <cell r="H4860">
            <v>45997</v>
          </cell>
          <cell r="K4860">
            <v>46034</v>
          </cell>
        </row>
        <row r="4861">
          <cell r="F4861">
            <v>74333</v>
          </cell>
          <cell r="G4861">
            <v>460688</v>
          </cell>
          <cell r="H4861">
            <v>45965</v>
          </cell>
          <cell r="K4861">
            <v>46034</v>
          </cell>
        </row>
        <row r="4862">
          <cell r="F4862">
            <v>80042</v>
          </cell>
          <cell r="G4862">
            <v>2571831</v>
          </cell>
          <cell r="H4862">
            <v>45990</v>
          </cell>
          <cell r="K4862">
            <v>46034</v>
          </cell>
        </row>
        <row r="4863">
          <cell r="F4863">
            <v>81295</v>
          </cell>
          <cell r="G4863">
            <v>975564</v>
          </cell>
          <cell r="H4863">
            <v>45994</v>
          </cell>
          <cell r="K4863">
            <v>46034</v>
          </cell>
        </row>
        <row r="4864">
          <cell r="F4864">
            <v>80043</v>
          </cell>
          <cell r="G4864">
            <v>1246671</v>
          </cell>
          <cell r="H4864">
            <v>45990</v>
          </cell>
          <cell r="K4864">
            <v>46034</v>
          </cell>
        </row>
        <row r="4865">
          <cell r="F4865">
            <v>79364</v>
          </cell>
          <cell r="G4865">
            <v>2571831</v>
          </cell>
          <cell r="H4865">
            <v>45987</v>
          </cell>
          <cell r="K4865">
            <v>46034</v>
          </cell>
        </row>
        <row r="4866">
          <cell r="F4866">
            <v>82180</v>
          </cell>
          <cell r="G4866">
            <v>1987200</v>
          </cell>
          <cell r="H4866">
            <v>45997</v>
          </cell>
          <cell r="K4866">
            <v>46034</v>
          </cell>
        </row>
        <row r="4867">
          <cell r="F4867">
            <v>91</v>
          </cell>
          <cell r="G4867">
            <v>-428194</v>
          </cell>
          <cell r="H4867">
            <v>46015</v>
          </cell>
          <cell r="K4867">
            <v>46034</v>
          </cell>
        </row>
        <row r="4868">
          <cell r="F4868">
            <v>78418</v>
          </cell>
          <cell r="G4868">
            <v>975686</v>
          </cell>
          <cell r="H4868">
            <v>45981</v>
          </cell>
          <cell r="K4868">
            <v>46034</v>
          </cell>
        </row>
        <row r="4869">
          <cell r="F4869">
            <v>78555</v>
          </cell>
          <cell r="G4869">
            <v>975564</v>
          </cell>
          <cell r="H4869">
            <v>45987</v>
          </cell>
          <cell r="K4869">
            <v>46034</v>
          </cell>
        </row>
        <row r="4870">
          <cell r="F4870">
            <v>79362</v>
          </cell>
          <cell r="G4870">
            <v>540392</v>
          </cell>
          <cell r="H4870">
            <v>45989</v>
          </cell>
          <cell r="K4870">
            <v>46034</v>
          </cell>
        </row>
        <row r="4871">
          <cell r="F4871">
            <v>78556</v>
          </cell>
          <cell r="G4871">
            <v>3600032</v>
          </cell>
          <cell r="H4871">
            <v>45987</v>
          </cell>
          <cell r="K4871">
            <v>46034</v>
          </cell>
        </row>
        <row r="4872">
          <cell r="F4872">
            <v>79363</v>
          </cell>
          <cell r="G4872">
            <v>2314629</v>
          </cell>
          <cell r="H4872">
            <v>45989</v>
          </cell>
          <cell r="K4872">
            <v>46034</v>
          </cell>
        </row>
        <row r="4873">
          <cell r="F4873">
            <v>80041</v>
          </cell>
          <cell r="G4873">
            <v>10980347</v>
          </cell>
          <cell r="H4873">
            <v>45990</v>
          </cell>
          <cell r="K4873">
            <v>46034</v>
          </cell>
        </row>
        <row r="4874">
          <cell r="F4874">
            <v>83347</v>
          </cell>
          <cell r="G4874">
            <v>1446417</v>
          </cell>
          <cell r="H4874">
            <v>45999</v>
          </cell>
          <cell r="K4874">
            <v>46048</v>
          </cell>
        </row>
        <row r="4875">
          <cell r="F4875">
            <v>76900</v>
          </cell>
          <cell r="G4875">
            <v>9720648</v>
          </cell>
          <cell r="H4875">
            <v>45975</v>
          </cell>
          <cell r="K4875">
            <v>46048</v>
          </cell>
        </row>
        <row r="4876">
          <cell r="F4876">
            <v>228</v>
          </cell>
          <cell r="G4876">
            <v>-5477189</v>
          </cell>
          <cell r="H4876">
            <v>46042</v>
          </cell>
          <cell r="K4876">
            <v>46048</v>
          </cell>
        </row>
        <row r="4877">
          <cell r="F4877">
            <v>3273</v>
          </cell>
          <cell r="G4877">
            <v>-10769394</v>
          </cell>
          <cell r="H4877">
            <v>46030</v>
          </cell>
          <cell r="K4877">
            <v>46048</v>
          </cell>
        </row>
        <row r="4878">
          <cell r="F4878">
            <v>3166</v>
          </cell>
          <cell r="G4878">
            <v>-21538787</v>
          </cell>
          <cell r="H4878">
            <v>46030</v>
          </cell>
          <cell r="K4878">
            <v>46048</v>
          </cell>
        </row>
        <row r="4879">
          <cell r="F4879">
            <v>3149</v>
          </cell>
          <cell r="G4879">
            <v>-12384803</v>
          </cell>
          <cell r="H4879">
            <v>46030</v>
          </cell>
          <cell r="K4879">
            <v>46048</v>
          </cell>
        </row>
        <row r="4880">
          <cell r="F4880">
            <v>3123</v>
          </cell>
          <cell r="G4880">
            <v>-2692348</v>
          </cell>
          <cell r="H4880">
            <v>46030</v>
          </cell>
          <cell r="K4880">
            <v>46048</v>
          </cell>
        </row>
        <row r="4881">
          <cell r="F4881">
            <v>3051</v>
          </cell>
          <cell r="G4881">
            <v>-12115567</v>
          </cell>
          <cell r="H4881">
            <v>46030</v>
          </cell>
          <cell r="K4881">
            <v>46048</v>
          </cell>
        </row>
        <row r="4882">
          <cell r="F4882">
            <v>2408</v>
          </cell>
          <cell r="G4882">
            <v>-5384696</v>
          </cell>
          <cell r="H4882">
            <v>46030</v>
          </cell>
          <cell r="K4882">
            <v>46048</v>
          </cell>
        </row>
        <row r="4883">
          <cell r="F4883" t="str">
            <v>ac</v>
          </cell>
          <cell r="G4883">
            <v>-16453240</v>
          </cell>
          <cell r="H4883">
            <v>46030</v>
          </cell>
          <cell r="K4883">
            <v>46048</v>
          </cell>
        </row>
        <row r="4884">
          <cell r="F4884" t="str">
            <v>ad</v>
          </cell>
          <cell r="G4884">
            <v>-8948563</v>
          </cell>
          <cell r="H4884">
            <v>46030</v>
          </cell>
          <cell r="K4884">
            <v>46048</v>
          </cell>
        </row>
        <row r="4885">
          <cell r="F4885">
            <v>84127</v>
          </cell>
          <cell r="G4885">
            <v>8815811</v>
          </cell>
          <cell r="H4885">
            <v>46004</v>
          </cell>
          <cell r="K4885">
            <v>46048</v>
          </cell>
        </row>
        <row r="4886">
          <cell r="F4886">
            <v>84128</v>
          </cell>
          <cell r="G4886">
            <v>2892834</v>
          </cell>
          <cell r="H4886">
            <v>46004</v>
          </cell>
          <cell r="K4886">
            <v>46048</v>
          </cell>
        </row>
        <row r="4887">
          <cell r="F4887">
            <v>84130</v>
          </cell>
          <cell r="G4887">
            <v>680400</v>
          </cell>
          <cell r="H4887">
            <v>46004</v>
          </cell>
          <cell r="K4887">
            <v>46048</v>
          </cell>
        </row>
        <row r="4888">
          <cell r="F4888">
            <v>84129</v>
          </cell>
          <cell r="G4888">
            <v>4281944</v>
          </cell>
          <cell r="H4888">
            <v>46004</v>
          </cell>
          <cell r="K4888">
            <v>46048</v>
          </cell>
        </row>
        <row r="4889">
          <cell r="F4889">
            <v>85943</v>
          </cell>
          <cell r="G4889">
            <v>1940814</v>
          </cell>
          <cell r="H4889">
            <v>46010</v>
          </cell>
          <cell r="K4889">
            <v>46048</v>
          </cell>
        </row>
        <row r="4890">
          <cell r="F4890">
            <v>85883</v>
          </cell>
          <cell r="G4890">
            <v>964278</v>
          </cell>
          <cell r="H4890">
            <v>46009</v>
          </cell>
          <cell r="K4890">
            <v>46048</v>
          </cell>
        </row>
        <row r="4891">
          <cell r="F4891">
            <v>85882</v>
          </cell>
          <cell r="G4891">
            <v>783000</v>
          </cell>
          <cell r="H4891">
            <v>46009</v>
          </cell>
          <cell r="K4891">
            <v>46048</v>
          </cell>
        </row>
        <row r="4892">
          <cell r="F4892">
            <v>83931</v>
          </cell>
          <cell r="G4892">
            <v>6087785</v>
          </cell>
          <cell r="H4892">
            <v>46002</v>
          </cell>
          <cell r="K4892">
            <v>46048</v>
          </cell>
        </row>
        <row r="4893">
          <cell r="F4893">
            <v>77005</v>
          </cell>
          <cell r="G4893">
            <v>8244680</v>
          </cell>
          <cell r="H4893">
            <v>45976</v>
          </cell>
          <cell r="K4893">
            <v>46048</v>
          </cell>
        </row>
        <row r="4894">
          <cell r="F4894">
            <v>83930</v>
          </cell>
          <cell r="G4894">
            <v>1083956</v>
          </cell>
          <cell r="H4894">
            <v>46002</v>
          </cell>
          <cell r="K4894">
            <v>46048</v>
          </cell>
        </row>
        <row r="4895">
          <cell r="F4895">
            <v>84131</v>
          </cell>
          <cell r="G4895">
            <v>9443817</v>
          </cell>
          <cell r="H4895">
            <v>46004</v>
          </cell>
          <cell r="K4895">
            <v>46048</v>
          </cell>
        </row>
        <row r="4896">
          <cell r="F4896">
            <v>25</v>
          </cell>
          <cell r="G4896">
            <v>-481992</v>
          </cell>
          <cell r="H4896">
            <v>46031</v>
          </cell>
          <cell r="K4896">
            <v>46048</v>
          </cell>
        </row>
        <row r="4897">
          <cell r="F4897">
            <v>87337</v>
          </cell>
          <cell r="G4897">
            <v>2593634</v>
          </cell>
          <cell r="H4897">
            <v>46009</v>
          </cell>
          <cell r="K4897">
            <v>46048</v>
          </cell>
        </row>
        <row r="4898">
          <cell r="F4898">
            <v>87339</v>
          </cell>
          <cell r="G4898">
            <v>340200</v>
          </cell>
          <cell r="H4898">
            <v>46003</v>
          </cell>
          <cell r="K4898">
            <v>46048</v>
          </cell>
        </row>
        <row r="4899">
          <cell r="F4899">
            <v>87341</v>
          </cell>
          <cell r="G4899">
            <v>894321</v>
          </cell>
          <cell r="H4899">
            <v>46003</v>
          </cell>
          <cell r="K4899">
            <v>46048</v>
          </cell>
        </row>
        <row r="4900">
          <cell r="F4900">
            <v>87340</v>
          </cell>
          <cell r="G4900">
            <v>216797</v>
          </cell>
          <cell r="H4900">
            <v>45999</v>
          </cell>
          <cell r="K4900">
            <v>46048</v>
          </cell>
        </row>
        <row r="4901">
          <cell r="F4901">
            <v>87342</v>
          </cell>
          <cell r="G4901">
            <v>17755619</v>
          </cell>
          <cell r="H4901">
            <v>45999</v>
          </cell>
          <cell r="K4901">
            <v>46048</v>
          </cell>
        </row>
        <row r="4902">
          <cell r="F4902">
            <v>76898</v>
          </cell>
          <cell r="G4902">
            <v>680400</v>
          </cell>
          <cell r="H4902">
            <v>45975</v>
          </cell>
          <cell r="K4902">
            <v>46048</v>
          </cell>
        </row>
        <row r="4903">
          <cell r="F4903">
            <v>83936</v>
          </cell>
          <cell r="G4903">
            <v>4173255</v>
          </cell>
          <cell r="H4903">
            <v>46003</v>
          </cell>
          <cell r="K4903">
            <v>46048</v>
          </cell>
        </row>
        <row r="4904">
          <cell r="F4904">
            <v>83935</v>
          </cell>
          <cell r="G4904">
            <v>680400</v>
          </cell>
          <cell r="H4904">
            <v>46003</v>
          </cell>
          <cell r="K4904">
            <v>46048</v>
          </cell>
        </row>
        <row r="4905">
          <cell r="F4905">
            <v>27</v>
          </cell>
          <cell r="G4905">
            <v>-2595717</v>
          </cell>
          <cell r="H4905">
            <v>46031</v>
          </cell>
          <cell r="K4905">
            <v>46048</v>
          </cell>
        </row>
        <row r="4906">
          <cell r="F4906">
            <v>82190</v>
          </cell>
          <cell r="G4906">
            <v>6473561</v>
          </cell>
          <cell r="H4906">
            <v>45999</v>
          </cell>
          <cell r="K4906">
            <v>46048</v>
          </cell>
        </row>
        <row r="4907">
          <cell r="F4907">
            <v>82189</v>
          </cell>
          <cell r="G4907">
            <v>482139</v>
          </cell>
          <cell r="H4907">
            <v>45999</v>
          </cell>
          <cell r="K4907">
            <v>46048</v>
          </cell>
        </row>
        <row r="4908">
          <cell r="F4908">
            <v>83346</v>
          </cell>
          <cell r="G4908">
            <v>680400</v>
          </cell>
          <cell r="H4908">
            <v>46003</v>
          </cell>
          <cell r="K4908">
            <v>46048</v>
          </cell>
        </row>
        <row r="4909">
          <cell r="F4909">
            <v>85207</v>
          </cell>
          <cell r="G4909">
            <v>4201092</v>
          </cell>
          <cell r="H4909">
            <v>46010</v>
          </cell>
          <cell r="K4909">
            <v>46048</v>
          </cell>
        </row>
        <row r="4910">
          <cell r="F4910">
            <v>85208</v>
          </cell>
          <cell r="G4910">
            <v>2640101</v>
          </cell>
          <cell r="H4910">
            <v>46010</v>
          </cell>
          <cell r="K4910">
            <v>46048</v>
          </cell>
        </row>
        <row r="4911">
          <cell r="F4911">
            <v>76895</v>
          </cell>
          <cell r="G4911">
            <v>2140965</v>
          </cell>
          <cell r="H4911">
            <v>45976</v>
          </cell>
          <cell r="K4911">
            <v>46048</v>
          </cell>
        </row>
        <row r="4912">
          <cell r="F4912">
            <v>83937</v>
          </cell>
          <cell r="G4912">
            <v>5843151</v>
          </cell>
          <cell r="H4912">
            <v>46004</v>
          </cell>
          <cell r="K4912">
            <v>46048</v>
          </cell>
        </row>
        <row r="4913">
          <cell r="F4913">
            <v>83345</v>
          </cell>
          <cell r="G4913">
            <v>704700</v>
          </cell>
          <cell r="H4913">
            <v>46001</v>
          </cell>
          <cell r="K4913">
            <v>46048</v>
          </cell>
        </row>
        <row r="4914">
          <cell r="F4914">
            <v>88868</v>
          </cell>
          <cell r="G4914">
            <v>3193574</v>
          </cell>
          <cell r="H4914">
            <v>46007</v>
          </cell>
          <cell r="K4914">
            <v>46048</v>
          </cell>
        </row>
        <row r="4915">
          <cell r="F4915">
            <v>84126</v>
          </cell>
          <cell r="G4915">
            <v>704700</v>
          </cell>
          <cell r="H4915">
            <v>46003</v>
          </cell>
          <cell r="K4915">
            <v>46048</v>
          </cell>
        </row>
        <row r="4916">
          <cell r="F4916">
            <v>83348</v>
          </cell>
          <cell r="G4916">
            <v>1586115</v>
          </cell>
          <cell r="H4916">
            <v>45999</v>
          </cell>
          <cell r="K4916">
            <v>46048</v>
          </cell>
        </row>
        <row r="4917">
          <cell r="F4917">
            <v>85212</v>
          </cell>
          <cell r="G4917">
            <v>1852497</v>
          </cell>
          <cell r="H4917">
            <v>46007</v>
          </cell>
          <cell r="K4917">
            <v>46048</v>
          </cell>
        </row>
        <row r="4918">
          <cell r="F4918">
            <v>85885</v>
          </cell>
          <cell r="G4918">
            <v>1586115</v>
          </cell>
          <cell r="H4918">
            <v>46009</v>
          </cell>
          <cell r="K4918">
            <v>46048</v>
          </cell>
        </row>
        <row r="4919">
          <cell r="F4919">
            <v>85884</v>
          </cell>
          <cell r="G4919">
            <v>2186055</v>
          </cell>
          <cell r="H4919">
            <v>46009</v>
          </cell>
          <cell r="K4919">
            <v>46048</v>
          </cell>
        </row>
        <row r="4920">
          <cell r="F4920">
            <v>83349</v>
          </cell>
          <cell r="G4920">
            <v>2571831</v>
          </cell>
          <cell r="H4920">
            <v>46001</v>
          </cell>
          <cell r="K4920">
            <v>46048</v>
          </cell>
        </row>
        <row r="4921">
          <cell r="F4921">
            <v>83939</v>
          </cell>
          <cell r="G4921">
            <v>482139</v>
          </cell>
          <cell r="H4921">
            <v>46004</v>
          </cell>
          <cell r="K4921">
            <v>46048</v>
          </cell>
        </row>
        <row r="4922">
          <cell r="F4922">
            <v>83938</v>
          </cell>
          <cell r="G4922">
            <v>964278</v>
          </cell>
          <cell r="H4922">
            <v>46004</v>
          </cell>
          <cell r="K4922">
            <v>46048</v>
          </cell>
        </row>
        <row r="4923">
          <cell r="F4923">
            <v>85891</v>
          </cell>
          <cell r="G4923">
            <v>1539000</v>
          </cell>
          <cell r="H4923">
            <v>46011</v>
          </cell>
          <cell r="K4923">
            <v>46048</v>
          </cell>
        </row>
        <row r="4924">
          <cell r="F4924">
            <v>85892</v>
          </cell>
          <cell r="G4924">
            <v>1586115</v>
          </cell>
          <cell r="H4924">
            <v>46011</v>
          </cell>
          <cell r="K4924">
            <v>46048</v>
          </cell>
        </row>
        <row r="4925">
          <cell r="F4925">
            <v>85893</v>
          </cell>
          <cell r="G4925">
            <v>3193574</v>
          </cell>
          <cell r="H4925">
            <v>46011</v>
          </cell>
          <cell r="K4925">
            <v>46048</v>
          </cell>
        </row>
        <row r="4926">
          <cell r="F4926">
            <v>83940</v>
          </cell>
          <cell r="G4926">
            <v>2186055</v>
          </cell>
          <cell r="H4926">
            <v>46004</v>
          </cell>
          <cell r="K4926">
            <v>46048</v>
          </cell>
        </row>
        <row r="4927">
          <cell r="F4927">
            <v>15</v>
          </cell>
          <cell r="G4927">
            <v>-718140</v>
          </cell>
          <cell r="H4927">
            <v>46032</v>
          </cell>
          <cell r="K4927">
            <v>46048</v>
          </cell>
        </row>
        <row r="4928">
          <cell r="F4928">
            <v>9</v>
          </cell>
          <cell r="G4928">
            <v>-590533</v>
          </cell>
          <cell r="H4928">
            <v>46032</v>
          </cell>
          <cell r="K4928">
            <v>46048</v>
          </cell>
        </row>
        <row r="4929">
          <cell r="F4929">
            <v>85890</v>
          </cell>
          <cell r="G4929">
            <v>2186055</v>
          </cell>
          <cell r="H4929">
            <v>46011</v>
          </cell>
          <cell r="K4929">
            <v>46048</v>
          </cell>
        </row>
        <row r="4930">
          <cell r="F4930">
            <v>85209</v>
          </cell>
          <cell r="G4930">
            <v>2593634</v>
          </cell>
          <cell r="H4930">
            <v>46008</v>
          </cell>
          <cell r="K4930">
            <v>46048</v>
          </cell>
        </row>
        <row r="4931">
          <cell r="F4931">
            <v>76894</v>
          </cell>
          <cell r="G4931">
            <v>1485608</v>
          </cell>
          <cell r="H4931">
            <v>45976</v>
          </cell>
          <cell r="K4931">
            <v>46048</v>
          </cell>
        </row>
        <row r="4932">
          <cell r="F4932">
            <v>85210</v>
          </cell>
          <cell r="G4932">
            <v>1971797</v>
          </cell>
          <cell r="H4932">
            <v>46010</v>
          </cell>
          <cell r="K4932">
            <v>46048</v>
          </cell>
        </row>
        <row r="4933">
          <cell r="F4933">
            <v>82181</v>
          </cell>
          <cell r="G4933">
            <v>5543033</v>
          </cell>
          <cell r="H4933">
            <v>46000</v>
          </cell>
          <cell r="K4933">
            <v>46048</v>
          </cell>
        </row>
        <row r="4934">
          <cell r="F4934">
            <v>82182</v>
          </cell>
          <cell r="G4934">
            <v>1385100</v>
          </cell>
          <cell r="H4934">
            <v>46000</v>
          </cell>
          <cell r="K4934">
            <v>46048</v>
          </cell>
        </row>
        <row r="4935">
          <cell r="F4935">
            <v>83344</v>
          </cell>
          <cell r="G4935">
            <v>9667485</v>
          </cell>
          <cell r="H4935">
            <v>46001</v>
          </cell>
          <cell r="K4935">
            <v>46048</v>
          </cell>
        </row>
        <row r="4936">
          <cell r="F4936">
            <v>87338</v>
          </cell>
          <cell r="G4936">
            <v>1007519</v>
          </cell>
          <cell r="H4936">
            <v>46008</v>
          </cell>
          <cell r="K4936">
            <v>46048</v>
          </cell>
        </row>
        <row r="4937">
          <cell r="F4937">
            <v>83941</v>
          </cell>
          <cell r="G4937">
            <v>482139</v>
          </cell>
          <cell r="H4937">
            <v>46004</v>
          </cell>
          <cell r="K4937">
            <v>46048</v>
          </cell>
        </row>
        <row r="4938">
          <cell r="F4938">
            <v>76891</v>
          </cell>
          <cell r="G4938">
            <v>4669191</v>
          </cell>
          <cell r="H4938">
            <v>45976</v>
          </cell>
          <cell r="K4938">
            <v>46048</v>
          </cell>
        </row>
        <row r="4939">
          <cell r="F4939">
            <v>85888</v>
          </cell>
          <cell r="G4939">
            <v>4555157</v>
          </cell>
          <cell r="H4939">
            <v>46011</v>
          </cell>
          <cell r="K4939">
            <v>46048</v>
          </cell>
        </row>
        <row r="4940">
          <cell r="F4940">
            <v>82178</v>
          </cell>
          <cell r="G4940">
            <v>2971215</v>
          </cell>
          <cell r="H4940">
            <v>45998</v>
          </cell>
          <cell r="K4940">
            <v>46048</v>
          </cell>
        </row>
        <row r="4941">
          <cell r="F4941">
            <v>82177</v>
          </cell>
          <cell r="G4941">
            <v>1987200</v>
          </cell>
          <cell r="H4941">
            <v>45998</v>
          </cell>
          <cell r="K4941">
            <v>46048</v>
          </cell>
        </row>
        <row r="4942">
          <cell r="F4942">
            <v>83932</v>
          </cell>
          <cell r="G4942">
            <v>7743870</v>
          </cell>
          <cell r="H4942">
            <v>46002</v>
          </cell>
          <cell r="K4942">
            <v>46048</v>
          </cell>
        </row>
        <row r="4943">
          <cell r="F4943">
            <v>83934</v>
          </cell>
          <cell r="G4943">
            <v>54203</v>
          </cell>
          <cell r="H4943">
            <v>46002</v>
          </cell>
          <cell r="K4943">
            <v>46048</v>
          </cell>
        </row>
        <row r="4944">
          <cell r="F4944">
            <v>83933</v>
          </cell>
          <cell r="G4944">
            <v>1070483</v>
          </cell>
          <cell r="H4944">
            <v>46002</v>
          </cell>
          <cell r="K4944">
            <v>46048</v>
          </cell>
        </row>
        <row r="4945">
          <cell r="F4945">
            <v>87343</v>
          </cell>
          <cell r="G4945">
            <v>1763033</v>
          </cell>
          <cell r="H4945">
            <v>46004</v>
          </cell>
          <cell r="K4945">
            <v>46048</v>
          </cell>
        </row>
        <row r="4946">
          <cell r="F4946">
            <v>85211</v>
          </cell>
          <cell r="G4946">
            <v>2026782</v>
          </cell>
          <cell r="H4946">
            <v>46008</v>
          </cell>
          <cell r="K4946">
            <v>46048</v>
          </cell>
        </row>
        <row r="4947">
          <cell r="F4947">
            <v>82176</v>
          </cell>
          <cell r="G4947">
            <v>7935881</v>
          </cell>
          <cell r="H4947">
            <v>45998</v>
          </cell>
          <cell r="K4947">
            <v>46048</v>
          </cell>
        </row>
        <row r="4948">
          <cell r="F4948">
            <v>88968</v>
          </cell>
          <cell r="G4948">
            <v>1007519</v>
          </cell>
          <cell r="H4948">
            <v>46018</v>
          </cell>
          <cell r="K4948">
            <v>46063</v>
          </cell>
        </row>
        <row r="4949">
          <cell r="F4949">
            <v>89892</v>
          </cell>
          <cell r="G4949">
            <v>8090888</v>
          </cell>
          <cell r="H4949">
            <v>46020</v>
          </cell>
          <cell r="K4949">
            <v>46063</v>
          </cell>
        </row>
        <row r="4950">
          <cell r="F4950">
            <v>90058</v>
          </cell>
          <cell r="G4950">
            <v>9316175</v>
          </cell>
          <cell r="H4950">
            <v>46022</v>
          </cell>
          <cell r="K4950">
            <v>46063</v>
          </cell>
        </row>
        <row r="4951">
          <cell r="F4951">
            <v>90087</v>
          </cell>
          <cell r="G4951">
            <v>5842287</v>
          </cell>
          <cell r="H4951">
            <v>46022</v>
          </cell>
          <cell r="K4951">
            <v>46063</v>
          </cell>
        </row>
        <row r="4952">
          <cell r="F4952">
            <v>88874</v>
          </cell>
          <cell r="G4952">
            <v>3554388</v>
          </cell>
          <cell r="H4952">
            <v>46016</v>
          </cell>
          <cell r="K4952">
            <v>46063</v>
          </cell>
        </row>
        <row r="4953">
          <cell r="F4953">
            <v>88880</v>
          </cell>
          <cell r="G4953">
            <v>503766</v>
          </cell>
          <cell r="H4953">
            <v>46016</v>
          </cell>
          <cell r="K4953">
            <v>46063</v>
          </cell>
        </row>
        <row r="4954">
          <cell r="F4954">
            <v>89909</v>
          </cell>
          <cell r="G4954">
            <v>6558152</v>
          </cell>
          <cell r="H4954">
            <v>46022</v>
          </cell>
          <cell r="K4954">
            <v>46063</v>
          </cell>
        </row>
        <row r="4955">
          <cell r="F4955">
            <v>89908</v>
          </cell>
          <cell r="G4955">
            <v>6387147</v>
          </cell>
          <cell r="H4955">
            <v>46022</v>
          </cell>
          <cell r="K4955">
            <v>46063</v>
          </cell>
        </row>
        <row r="4956">
          <cell r="F4956">
            <v>1394</v>
          </cell>
          <cell r="G4956">
            <v>1968273</v>
          </cell>
          <cell r="H4956">
            <v>46028</v>
          </cell>
          <cell r="K4956">
            <v>46063</v>
          </cell>
        </row>
        <row r="4957">
          <cell r="F4957">
            <v>89910</v>
          </cell>
          <cell r="G4957">
            <v>3071156</v>
          </cell>
          <cell r="H4957">
            <v>46022</v>
          </cell>
          <cell r="K4957">
            <v>46063</v>
          </cell>
        </row>
        <row r="4958">
          <cell r="F4958">
            <v>1393</v>
          </cell>
          <cell r="G4958">
            <v>2595956</v>
          </cell>
          <cell r="H4958">
            <v>46028</v>
          </cell>
          <cell r="K4958">
            <v>46063</v>
          </cell>
        </row>
        <row r="4959">
          <cell r="F4959">
            <v>81</v>
          </cell>
          <cell r="G4959">
            <v>-1573749</v>
          </cell>
          <cell r="H4959">
            <v>46035</v>
          </cell>
          <cell r="K4959">
            <v>46063</v>
          </cell>
        </row>
        <row r="4960">
          <cell r="F4960">
            <v>138</v>
          </cell>
          <cell r="G4960">
            <v>3553200</v>
          </cell>
          <cell r="H4960">
            <v>46025</v>
          </cell>
          <cell r="K4960">
            <v>46063</v>
          </cell>
        </row>
        <row r="4961">
          <cell r="F4961">
            <v>1392</v>
          </cell>
          <cell r="G4961">
            <v>2186055</v>
          </cell>
          <cell r="H4961">
            <v>46028</v>
          </cell>
          <cell r="K4961">
            <v>46063</v>
          </cell>
        </row>
        <row r="4962">
          <cell r="F4962">
            <v>89891</v>
          </cell>
          <cell r="G4962">
            <v>6558152</v>
          </cell>
          <cell r="H4962">
            <v>46020</v>
          </cell>
          <cell r="K4962">
            <v>46063</v>
          </cell>
        </row>
        <row r="4963">
          <cell r="F4963">
            <v>1391</v>
          </cell>
          <cell r="G4963">
            <v>1586115</v>
          </cell>
          <cell r="H4963">
            <v>46028</v>
          </cell>
          <cell r="K4963">
            <v>46063</v>
          </cell>
        </row>
        <row r="4964">
          <cell r="F4964">
            <v>1957</v>
          </cell>
          <cell r="G4964">
            <v>984137</v>
          </cell>
          <cell r="H4964">
            <v>46028</v>
          </cell>
          <cell r="K4964">
            <v>46063</v>
          </cell>
        </row>
        <row r="4965">
          <cell r="F4965">
            <v>9454</v>
          </cell>
          <cell r="G4965">
            <v>1205348</v>
          </cell>
          <cell r="H4965">
            <v>45897</v>
          </cell>
          <cell r="K4965">
            <v>46063</v>
          </cell>
        </row>
        <row r="4966">
          <cell r="F4966">
            <v>1955</v>
          </cell>
          <cell r="G4966">
            <v>1007519</v>
          </cell>
          <cell r="H4966">
            <v>46028</v>
          </cell>
          <cell r="K4966">
            <v>46063</v>
          </cell>
        </row>
        <row r="4967">
          <cell r="F4967">
            <v>1956</v>
          </cell>
          <cell r="G4967">
            <v>1857101</v>
          </cell>
          <cell r="H4967">
            <v>46028</v>
          </cell>
          <cell r="K4967">
            <v>46063</v>
          </cell>
        </row>
        <row r="4968">
          <cell r="F4968">
            <v>17</v>
          </cell>
          <cell r="G4968">
            <v>1205348</v>
          </cell>
          <cell r="H4968">
            <v>46023</v>
          </cell>
          <cell r="K4968">
            <v>46063</v>
          </cell>
        </row>
        <row r="4969">
          <cell r="F4969">
            <v>88983</v>
          </cell>
          <cell r="G4969">
            <v>3193574</v>
          </cell>
          <cell r="H4969">
            <v>46014</v>
          </cell>
          <cell r="K4969">
            <v>46063</v>
          </cell>
        </row>
        <row r="4970">
          <cell r="F4970">
            <v>35</v>
          </cell>
          <cell r="G4970">
            <v>-221670</v>
          </cell>
          <cell r="H4970">
            <v>46041</v>
          </cell>
          <cell r="K4970">
            <v>46063</v>
          </cell>
        </row>
        <row r="4971">
          <cell r="F4971">
            <v>9453</v>
          </cell>
          <cell r="G4971">
            <v>2696369</v>
          </cell>
          <cell r="H4971">
            <v>45897</v>
          </cell>
          <cell r="K4971">
            <v>46063</v>
          </cell>
        </row>
        <row r="4972">
          <cell r="F4972">
            <v>1958</v>
          </cell>
          <cell r="G4972">
            <v>541971</v>
          </cell>
          <cell r="H4972">
            <v>46028</v>
          </cell>
          <cell r="K4972">
            <v>46063</v>
          </cell>
        </row>
        <row r="4973">
          <cell r="F4973">
            <v>1959</v>
          </cell>
          <cell r="G4973">
            <v>21860496</v>
          </cell>
          <cell r="H4973">
            <v>46028</v>
          </cell>
          <cell r="K4973">
            <v>46063</v>
          </cell>
        </row>
        <row r="4974">
          <cell r="F4974">
            <v>1347</v>
          </cell>
          <cell r="G4974">
            <v>4203819</v>
          </cell>
          <cell r="H4974">
            <v>46022</v>
          </cell>
          <cell r="K4974">
            <v>46063</v>
          </cell>
        </row>
        <row r="4975">
          <cell r="F4975">
            <v>1348</v>
          </cell>
          <cell r="G4975">
            <v>108392</v>
          </cell>
          <cell r="H4975">
            <v>46022</v>
          </cell>
          <cell r="K4975">
            <v>46063</v>
          </cell>
        </row>
        <row r="4976">
          <cell r="F4976">
            <v>88985</v>
          </cell>
          <cell r="G4976">
            <v>1539000</v>
          </cell>
          <cell r="H4976">
            <v>46015</v>
          </cell>
          <cell r="K4976">
            <v>46063</v>
          </cell>
        </row>
        <row r="4977">
          <cell r="F4977">
            <v>44</v>
          </cell>
          <cell r="G4977">
            <v>-252918</v>
          </cell>
          <cell r="H4977">
            <v>46053</v>
          </cell>
          <cell r="K4977">
            <v>46063</v>
          </cell>
        </row>
        <row r="4978">
          <cell r="F4978">
            <v>1346</v>
          </cell>
          <cell r="G4978">
            <v>8060175</v>
          </cell>
          <cell r="H4978">
            <v>46022</v>
          </cell>
          <cell r="K4978">
            <v>46063</v>
          </cell>
        </row>
        <row r="4979">
          <cell r="F4979">
            <v>1960</v>
          </cell>
          <cell r="G4979">
            <v>1007519</v>
          </cell>
          <cell r="H4979">
            <v>46028</v>
          </cell>
          <cell r="K4979">
            <v>46063</v>
          </cell>
        </row>
        <row r="4980">
          <cell r="F4980">
            <v>40</v>
          </cell>
          <cell r="G4980">
            <v>-313200</v>
          </cell>
          <cell r="H4980">
            <v>46039</v>
          </cell>
          <cell r="K4980">
            <v>46063</v>
          </cell>
        </row>
        <row r="4981">
          <cell r="F4981">
            <v>86195</v>
          </cell>
          <cell r="G4981">
            <v>541971</v>
          </cell>
          <cell r="H4981">
            <v>46014</v>
          </cell>
          <cell r="K4981">
            <v>46063</v>
          </cell>
        </row>
        <row r="4982">
          <cell r="F4982">
            <v>89903</v>
          </cell>
          <cell r="G4982">
            <v>4187741</v>
          </cell>
          <cell r="H4982">
            <v>46021</v>
          </cell>
          <cell r="K4982">
            <v>46063</v>
          </cell>
        </row>
        <row r="4983">
          <cell r="F4983">
            <v>89904</v>
          </cell>
          <cell r="G4983">
            <v>4154328</v>
          </cell>
          <cell r="H4983">
            <v>46021</v>
          </cell>
          <cell r="K4983">
            <v>46063</v>
          </cell>
        </row>
        <row r="4984">
          <cell r="F4984">
            <v>1378</v>
          </cell>
          <cell r="G4984">
            <v>4314141</v>
          </cell>
          <cell r="H4984">
            <v>46028</v>
          </cell>
          <cell r="K4984">
            <v>46063</v>
          </cell>
        </row>
        <row r="4985">
          <cell r="F4985">
            <v>89905</v>
          </cell>
          <cell r="G4985">
            <v>602667</v>
          </cell>
          <cell r="H4985">
            <v>46021</v>
          </cell>
          <cell r="K4985">
            <v>46063</v>
          </cell>
        </row>
        <row r="4986">
          <cell r="F4986">
            <v>87</v>
          </cell>
          <cell r="G4986">
            <v>-2685486</v>
          </cell>
          <cell r="H4986">
            <v>46055</v>
          </cell>
          <cell r="K4986">
            <v>46063</v>
          </cell>
        </row>
        <row r="4987">
          <cell r="F4987" t="str">
            <v>40a</v>
          </cell>
          <cell r="G4987">
            <v>-403008</v>
          </cell>
          <cell r="H4987">
            <v>46046</v>
          </cell>
          <cell r="K4987">
            <v>46063</v>
          </cell>
        </row>
        <row r="4988">
          <cell r="F4988">
            <v>88893</v>
          </cell>
          <cell r="G4988">
            <v>3675713</v>
          </cell>
          <cell r="H4988">
            <v>46020</v>
          </cell>
          <cell r="K4988">
            <v>46063</v>
          </cell>
        </row>
        <row r="4989">
          <cell r="F4989">
            <v>88894</v>
          </cell>
          <cell r="G4989">
            <v>1857101</v>
          </cell>
          <cell r="H4989">
            <v>46020</v>
          </cell>
          <cell r="K4989">
            <v>46063</v>
          </cell>
        </row>
        <row r="4990">
          <cell r="F4990">
            <v>24</v>
          </cell>
          <cell r="G4990">
            <v>-750814</v>
          </cell>
          <cell r="H4990">
            <v>46039</v>
          </cell>
          <cell r="K4990">
            <v>46063</v>
          </cell>
        </row>
        <row r="4991">
          <cell r="F4991">
            <v>21</v>
          </cell>
          <cell r="G4991">
            <v>-837000</v>
          </cell>
          <cell r="H4991">
            <v>46036</v>
          </cell>
          <cell r="K4991">
            <v>46063</v>
          </cell>
        </row>
        <row r="4992">
          <cell r="F4992">
            <v>78</v>
          </cell>
          <cell r="G4992">
            <v>-2346060</v>
          </cell>
          <cell r="H4992">
            <v>46052</v>
          </cell>
          <cell r="K4992">
            <v>46063</v>
          </cell>
        </row>
        <row r="4993">
          <cell r="F4993">
            <v>88891</v>
          </cell>
          <cell r="G4993">
            <v>2513781</v>
          </cell>
          <cell r="H4993">
            <v>46018</v>
          </cell>
          <cell r="K4993">
            <v>46063</v>
          </cell>
        </row>
        <row r="4994">
          <cell r="F4994">
            <v>86194</v>
          </cell>
          <cell r="G4994">
            <v>1857101</v>
          </cell>
          <cell r="H4994">
            <v>46015</v>
          </cell>
          <cell r="K4994">
            <v>46063</v>
          </cell>
        </row>
        <row r="4995">
          <cell r="F4995">
            <v>89901</v>
          </cell>
          <cell r="G4995">
            <v>378000</v>
          </cell>
          <cell r="H4995">
            <v>46022</v>
          </cell>
          <cell r="K4995">
            <v>46063</v>
          </cell>
        </row>
        <row r="4996">
          <cell r="F4996">
            <v>89900</v>
          </cell>
          <cell r="G4996">
            <v>8526425</v>
          </cell>
          <cell r="H4996">
            <v>46022</v>
          </cell>
          <cell r="K4996">
            <v>46063</v>
          </cell>
        </row>
        <row r="4997">
          <cell r="F4997">
            <v>89902</v>
          </cell>
          <cell r="G4997">
            <v>378000</v>
          </cell>
          <cell r="H4997">
            <v>46022</v>
          </cell>
          <cell r="K4997">
            <v>46063</v>
          </cell>
        </row>
        <row r="4998">
          <cell r="F4998">
            <v>90095</v>
          </cell>
          <cell r="G4998">
            <v>1968273</v>
          </cell>
          <cell r="H4998">
            <v>46021</v>
          </cell>
          <cell r="K4998">
            <v>46063</v>
          </cell>
        </row>
        <row r="4999">
          <cell r="F4999">
            <v>90096</v>
          </cell>
          <cell r="G4999">
            <v>2965302</v>
          </cell>
          <cell r="H4999">
            <v>46021</v>
          </cell>
          <cell r="K4999">
            <v>46063</v>
          </cell>
        </row>
        <row r="5000">
          <cell r="F5000">
            <v>88869</v>
          </cell>
          <cell r="G5000">
            <v>1238139</v>
          </cell>
          <cell r="H5000">
            <v>46016</v>
          </cell>
          <cell r="K5000">
            <v>46063</v>
          </cell>
        </row>
        <row r="5001">
          <cell r="F5001">
            <v>90094</v>
          </cell>
          <cell r="G5001">
            <v>2186055</v>
          </cell>
          <cell r="H5001">
            <v>46021</v>
          </cell>
          <cell r="K5001">
            <v>46063</v>
          </cell>
        </row>
        <row r="5002">
          <cell r="F5002">
            <v>59</v>
          </cell>
          <cell r="G5002">
            <v>-1664934</v>
          </cell>
          <cell r="H5002">
            <v>46046</v>
          </cell>
          <cell r="K5002">
            <v>46063</v>
          </cell>
        </row>
        <row r="5003">
          <cell r="F5003">
            <v>64</v>
          </cell>
          <cell r="G5003">
            <v>-2942104</v>
          </cell>
          <cell r="H5003">
            <v>46056</v>
          </cell>
          <cell r="K5003">
            <v>46063</v>
          </cell>
        </row>
        <row r="5004">
          <cell r="F5004">
            <v>139</v>
          </cell>
          <cell r="G5004">
            <v>1385667</v>
          </cell>
          <cell r="H5004">
            <v>46025</v>
          </cell>
          <cell r="K5004">
            <v>46063</v>
          </cell>
        </row>
        <row r="5005">
          <cell r="F5005">
            <v>90097</v>
          </cell>
          <cell r="G5005">
            <v>4372097</v>
          </cell>
          <cell r="H5005">
            <v>46021</v>
          </cell>
          <cell r="K5005">
            <v>46063</v>
          </cell>
        </row>
        <row r="5006">
          <cell r="F5006">
            <v>90098</v>
          </cell>
          <cell r="G5006">
            <v>1568970</v>
          </cell>
          <cell r="H5006">
            <v>46021</v>
          </cell>
          <cell r="K5006">
            <v>46063</v>
          </cell>
        </row>
        <row r="5007">
          <cell r="F5007">
            <v>52</v>
          </cell>
          <cell r="G5007">
            <v>-993600</v>
          </cell>
          <cell r="H5007">
            <v>46045</v>
          </cell>
          <cell r="K5007">
            <v>46063</v>
          </cell>
        </row>
        <row r="5008">
          <cell r="F5008">
            <v>1385</v>
          </cell>
          <cell r="G5008">
            <v>5161847</v>
          </cell>
          <cell r="H5008">
            <v>46028</v>
          </cell>
          <cell r="K5008">
            <v>46063</v>
          </cell>
        </row>
        <row r="5009">
          <cell r="F5009">
            <v>1386</v>
          </cell>
          <cell r="G5009">
            <v>3333434</v>
          </cell>
          <cell r="H5009">
            <v>46028</v>
          </cell>
          <cell r="K5009">
            <v>46063</v>
          </cell>
        </row>
        <row r="5010">
          <cell r="F5010">
            <v>1384</v>
          </cell>
          <cell r="G5010">
            <v>541971</v>
          </cell>
          <cell r="H5010">
            <v>46028</v>
          </cell>
          <cell r="K5010">
            <v>46063</v>
          </cell>
        </row>
        <row r="5011">
          <cell r="F5011">
            <v>60</v>
          </cell>
          <cell r="G5011">
            <v>-1616220</v>
          </cell>
          <cell r="H5011">
            <v>46049</v>
          </cell>
          <cell r="K5011">
            <v>46063</v>
          </cell>
        </row>
        <row r="5012">
          <cell r="F5012">
            <v>25</v>
          </cell>
          <cell r="G5012">
            <v>-769500</v>
          </cell>
          <cell r="H5012">
            <v>46035</v>
          </cell>
          <cell r="K5012">
            <v>46063</v>
          </cell>
        </row>
        <row r="5013">
          <cell r="F5013">
            <v>86193</v>
          </cell>
          <cell r="G5013">
            <v>3546828</v>
          </cell>
          <cell r="H5013">
            <v>46016</v>
          </cell>
          <cell r="K5013">
            <v>46063</v>
          </cell>
        </row>
        <row r="5014">
          <cell r="F5014">
            <v>88897</v>
          </cell>
          <cell r="G5014">
            <v>2188782</v>
          </cell>
          <cell r="H5014">
            <v>46018</v>
          </cell>
          <cell r="K5014">
            <v>46063</v>
          </cell>
        </row>
        <row r="5015">
          <cell r="F5015">
            <v>89899</v>
          </cell>
          <cell r="G5015">
            <v>3193574</v>
          </cell>
          <cell r="H5015">
            <v>46022</v>
          </cell>
          <cell r="K5015">
            <v>46063</v>
          </cell>
        </row>
        <row r="5016">
          <cell r="F5016">
            <v>89898</v>
          </cell>
          <cell r="G5016">
            <v>2186055</v>
          </cell>
          <cell r="H5016">
            <v>46022</v>
          </cell>
          <cell r="K5016">
            <v>46063</v>
          </cell>
        </row>
        <row r="5017">
          <cell r="F5017">
            <v>86192</v>
          </cell>
          <cell r="G5017">
            <v>2186055</v>
          </cell>
          <cell r="H5017">
            <v>46015</v>
          </cell>
          <cell r="K5017">
            <v>46063</v>
          </cell>
        </row>
        <row r="5018">
          <cell r="F5018">
            <v>88896</v>
          </cell>
          <cell r="G5018">
            <v>2728026</v>
          </cell>
          <cell r="H5018">
            <v>46018</v>
          </cell>
          <cell r="K5018">
            <v>46063</v>
          </cell>
        </row>
        <row r="5019">
          <cell r="F5019">
            <v>86191</v>
          </cell>
          <cell r="G5019">
            <v>1539000</v>
          </cell>
          <cell r="H5019">
            <v>46017</v>
          </cell>
          <cell r="K5019">
            <v>46063</v>
          </cell>
        </row>
        <row r="5020">
          <cell r="F5020">
            <v>11</v>
          </cell>
          <cell r="G5020">
            <v>-766800</v>
          </cell>
          <cell r="H5020">
            <v>46041</v>
          </cell>
          <cell r="K5020">
            <v>46063</v>
          </cell>
        </row>
        <row r="5021">
          <cell r="F5021">
            <v>86190</v>
          </cell>
          <cell r="G5021">
            <v>1586115</v>
          </cell>
          <cell r="H5021">
            <v>46018</v>
          </cell>
          <cell r="K5021">
            <v>46063</v>
          </cell>
        </row>
        <row r="5022">
          <cell r="F5022">
            <v>89897</v>
          </cell>
          <cell r="G5022">
            <v>2186055</v>
          </cell>
          <cell r="H5022">
            <v>46024</v>
          </cell>
          <cell r="K5022">
            <v>46063</v>
          </cell>
        </row>
        <row r="5023">
          <cell r="F5023">
            <v>85889</v>
          </cell>
          <cell r="G5023">
            <v>2186055</v>
          </cell>
          <cell r="H5023">
            <v>46013</v>
          </cell>
          <cell r="K5023">
            <v>46063</v>
          </cell>
        </row>
        <row r="5024">
          <cell r="F5024">
            <v>88898</v>
          </cell>
          <cell r="G5024">
            <v>6560879</v>
          </cell>
          <cell r="H5024">
            <v>46017</v>
          </cell>
          <cell r="K5024">
            <v>46063</v>
          </cell>
        </row>
        <row r="5025">
          <cell r="F5025">
            <v>89896</v>
          </cell>
          <cell r="G5025">
            <v>26796515</v>
          </cell>
          <cell r="H5025">
            <v>46022</v>
          </cell>
          <cell r="K5025">
            <v>46063</v>
          </cell>
        </row>
        <row r="5026">
          <cell r="F5026">
            <v>88978</v>
          </cell>
          <cell r="G5026">
            <v>541971</v>
          </cell>
          <cell r="H5026">
            <v>46011</v>
          </cell>
          <cell r="K5026">
            <v>46063</v>
          </cell>
        </row>
        <row r="5027">
          <cell r="F5027">
            <v>88984</v>
          </cell>
          <cell r="G5027">
            <v>2186055</v>
          </cell>
          <cell r="H5027">
            <v>46015</v>
          </cell>
          <cell r="K5027">
            <v>46063</v>
          </cell>
        </row>
        <row r="5028">
          <cell r="F5028">
            <v>18</v>
          </cell>
          <cell r="G5028">
            <v>-196828</v>
          </cell>
          <cell r="H5028">
            <v>46039</v>
          </cell>
          <cell r="K5028">
            <v>46063</v>
          </cell>
        </row>
        <row r="5029">
          <cell r="F5029">
            <v>89816</v>
          </cell>
          <cell r="G5029">
            <v>2186055</v>
          </cell>
          <cell r="H5029">
            <v>46021</v>
          </cell>
          <cell r="K5029">
            <v>46063</v>
          </cell>
        </row>
        <row r="5030">
          <cell r="F5030">
            <v>89817</v>
          </cell>
          <cell r="G5030">
            <v>1539000</v>
          </cell>
          <cell r="H5030">
            <v>46021</v>
          </cell>
          <cell r="K5030">
            <v>46063</v>
          </cell>
        </row>
        <row r="5031">
          <cell r="F5031">
            <v>86189</v>
          </cell>
          <cell r="G5031">
            <v>1007519</v>
          </cell>
          <cell r="H5031">
            <v>46014</v>
          </cell>
          <cell r="K5031">
            <v>46063</v>
          </cell>
        </row>
        <row r="5032">
          <cell r="F5032">
            <v>13</v>
          </cell>
          <cell r="G5032">
            <v>-489914</v>
          </cell>
          <cell r="H5032">
            <v>46037</v>
          </cell>
          <cell r="K5032">
            <v>46063</v>
          </cell>
        </row>
        <row r="5033">
          <cell r="F5033">
            <v>89895</v>
          </cell>
          <cell r="G5033">
            <v>4154328</v>
          </cell>
          <cell r="H5033">
            <v>46022</v>
          </cell>
          <cell r="K5033">
            <v>46063</v>
          </cell>
        </row>
        <row r="5034">
          <cell r="F5034">
            <v>72</v>
          </cell>
          <cell r="G5034">
            <v>-1291680</v>
          </cell>
          <cell r="H5034">
            <v>46057</v>
          </cell>
          <cell r="K5034">
            <v>46063</v>
          </cell>
        </row>
        <row r="5035">
          <cell r="F5035">
            <v>89894</v>
          </cell>
          <cell r="G5035">
            <v>2186055</v>
          </cell>
          <cell r="H5035">
            <v>46021</v>
          </cell>
          <cell r="K5035">
            <v>46063</v>
          </cell>
        </row>
        <row r="5036">
          <cell r="F5036">
            <v>29</v>
          </cell>
          <cell r="G5036">
            <v>-463126</v>
          </cell>
          <cell r="H5036">
            <v>46038</v>
          </cell>
          <cell r="K5036">
            <v>46063</v>
          </cell>
        </row>
        <row r="5037">
          <cell r="F5037">
            <v>26</v>
          </cell>
          <cell r="G5037">
            <v>-1205010</v>
          </cell>
          <cell r="H5037">
            <v>46036</v>
          </cell>
          <cell r="K5037">
            <v>46063</v>
          </cell>
        </row>
        <row r="5038">
          <cell r="F5038">
            <v>12</v>
          </cell>
          <cell r="G5038">
            <v>-1292376</v>
          </cell>
          <cell r="H5038">
            <v>46035</v>
          </cell>
          <cell r="K5038">
            <v>46063</v>
          </cell>
        </row>
        <row r="5039">
          <cell r="F5039">
            <v>1349</v>
          </cell>
          <cell r="G5039">
            <v>2186055</v>
          </cell>
          <cell r="H5039">
            <v>46022</v>
          </cell>
          <cell r="K5039">
            <v>46063</v>
          </cell>
        </row>
        <row r="5040">
          <cell r="F5040">
            <v>88976</v>
          </cell>
          <cell r="G5040">
            <v>3772157</v>
          </cell>
          <cell r="H5040">
            <v>46011</v>
          </cell>
          <cell r="K5040">
            <v>46063</v>
          </cell>
        </row>
        <row r="5041">
          <cell r="F5041">
            <v>85886</v>
          </cell>
          <cell r="G5041">
            <v>20106590</v>
          </cell>
          <cell r="H5041">
            <v>46012</v>
          </cell>
          <cell r="K5041">
            <v>46063</v>
          </cell>
        </row>
        <row r="5042">
          <cell r="F5042">
            <v>85887</v>
          </cell>
          <cell r="G5042">
            <v>1030185</v>
          </cell>
          <cell r="H5042">
            <v>46012</v>
          </cell>
          <cell r="K5042">
            <v>46063</v>
          </cell>
        </row>
        <row r="5043">
          <cell r="F5043">
            <v>89893</v>
          </cell>
          <cell r="G5043">
            <v>8526425</v>
          </cell>
          <cell r="H5043">
            <v>46022</v>
          </cell>
          <cell r="K5043">
            <v>46063</v>
          </cell>
        </row>
        <row r="5044">
          <cell r="F5044">
            <v>3946</v>
          </cell>
          <cell r="G5044">
            <v>6220287</v>
          </cell>
          <cell r="H5044">
            <v>46038</v>
          </cell>
          <cell r="K5044">
            <v>46077</v>
          </cell>
        </row>
        <row r="5045">
          <cell r="F5045">
            <v>2024</v>
          </cell>
          <cell r="G5045">
            <v>10930248</v>
          </cell>
          <cell r="H5045">
            <v>46031</v>
          </cell>
          <cell r="K5045">
            <v>46077</v>
          </cell>
        </row>
        <row r="5046">
          <cell r="F5046">
            <v>2023</v>
          </cell>
          <cell r="G5046">
            <v>5037606</v>
          </cell>
          <cell r="H5046">
            <v>46031</v>
          </cell>
          <cell r="K5046">
            <v>46077</v>
          </cell>
        </row>
        <row r="5047">
          <cell r="F5047">
            <v>2022</v>
          </cell>
          <cell r="G5047">
            <v>5686781</v>
          </cell>
          <cell r="H5047">
            <v>46031</v>
          </cell>
          <cell r="K5047">
            <v>46077</v>
          </cell>
        </row>
        <row r="5048">
          <cell r="F5048">
            <v>1286</v>
          </cell>
          <cell r="G5048">
            <v>-10440901</v>
          </cell>
          <cell r="H5048">
            <v>46064</v>
          </cell>
          <cell r="K5048">
            <v>46077</v>
          </cell>
        </row>
        <row r="5049">
          <cell r="F5049">
            <v>11377</v>
          </cell>
          <cell r="G5049">
            <v>-26554704</v>
          </cell>
          <cell r="H5049">
            <v>46058</v>
          </cell>
          <cell r="K5049">
            <v>46077</v>
          </cell>
        </row>
        <row r="5050">
          <cell r="F5050">
            <v>3943</v>
          </cell>
          <cell r="G5050">
            <v>1968273</v>
          </cell>
          <cell r="H5050">
            <v>46038</v>
          </cell>
          <cell r="K5050">
            <v>46077</v>
          </cell>
        </row>
        <row r="5051">
          <cell r="F5051">
            <v>11353</v>
          </cell>
          <cell r="G5051">
            <v>-15268955</v>
          </cell>
          <cell r="H5051">
            <v>46058</v>
          </cell>
          <cell r="K5051">
            <v>46077</v>
          </cell>
        </row>
        <row r="5052">
          <cell r="F5052">
            <v>11326</v>
          </cell>
          <cell r="G5052">
            <v>-6638676</v>
          </cell>
          <cell r="H5052">
            <v>46058</v>
          </cell>
          <cell r="K5052">
            <v>46077</v>
          </cell>
        </row>
        <row r="5053">
          <cell r="F5053">
            <v>9422</v>
          </cell>
          <cell r="G5053">
            <v>-3319338</v>
          </cell>
          <cell r="H5053">
            <v>46058</v>
          </cell>
          <cell r="K5053">
            <v>46077</v>
          </cell>
        </row>
        <row r="5054">
          <cell r="F5054">
            <v>9318</v>
          </cell>
          <cell r="G5054">
            <v>-13277353</v>
          </cell>
          <cell r="H5054">
            <v>46058</v>
          </cell>
          <cell r="K5054">
            <v>46077</v>
          </cell>
        </row>
        <row r="5055">
          <cell r="F5055" t="str">
            <v>as</v>
          </cell>
          <cell r="G5055">
            <v>-20284843</v>
          </cell>
          <cell r="H5055">
            <v>46057</v>
          </cell>
          <cell r="K5055">
            <v>46077</v>
          </cell>
        </row>
        <row r="5056">
          <cell r="F5056">
            <v>11355</v>
          </cell>
          <cell r="G5056">
            <v>-14937021</v>
          </cell>
          <cell r="H5056">
            <v>46058</v>
          </cell>
          <cell r="K5056">
            <v>46077</v>
          </cell>
        </row>
        <row r="5057">
          <cell r="F5057">
            <v>3929</v>
          </cell>
          <cell r="G5057">
            <v>14796972</v>
          </cell>
          <cell r="H5057">
            <v>46037</v>
          </cell>
          <cell r="K5057">
            <v>46077</v>
          </cell>
        </row>
        <row r="5058">
          <cell r="F5058">
            <v>3928</v>
          </cell>
          <cell r="G5058">
            <v>783000</v>
          </cell>
          <cell r="H5058">
            <v>46037</v>
          </cell>
          <cell r="K5058">
            <v>46077</v>
          </cell>
        </row>
        <row r="5059">
          <cell r="F5059">
            <v>2021</v>
          </cell>
          <cell r="G5059">
            <v>1586115</v>
          </cell>
          <cell r="H5059">
            <v>46031</v>
          </cell>
          <cell r="K5059">
            <v>46077</v>
          </cell>
        </row>
        <row r="5060">
          <cell r="F5060">
            <v>134</v>
          </cell>
          <cell r="G5060">
            <v>-3367188</v>
          </cell>
          <cell r="H5060">
            <v>46059</v>
          </cell>
          <cell r="K5060">
            <v>46077</v>
          </cell>
        </row>
        <row r="5061">
          <cell r="F5061">
            <v>3117</v>
          </cell>
          <cell r="G5061">
            <v>16690698</v>
          </cell>
          <cell r="H5061">
            <v>46036</v>
          </cell>
          <cell r="K5061">
            <v>46077</v>
          </cell>
        </row>
        <row r="5062">
          <cell r="F5062">
            <v>2702</v>
          </cell>
          <cell r="G5062">
            <v>1749600</v>
          </cell>
          <cell r="H5062">
            <v>46032</v>
          </cell>
          <cell r="K5062">
            <v>46077</v>
          </cell>
        </row>
        <row r="5063">
          <cell r="F5063">
            <v>4078</v>
          </cell>
          <cell r="G5063">
            <v>1007519</v>
          </cell>
          <cell r="H5063">
            <v>46037</v>
          </cell>
          <cell r="K5063">
            <v>46077</v>
          </cell>
        </row>
        <row r="5064">
          <cell r="F5064">
            <v>6726</v>
          </cell>
          <cell r="G5064">
            <v>3124791</v>
          </cell>
          <cell r="H5064">
            <v>46042</v>
          </cell>
          <cell r="K5064">
            <v>46077</v>
          </cell>
        </row>
        <row r="5065">
          <cell r="F5065">
            <v>2700</v>
          </cell>
          <cell r="G5065">
            <v>5037606</v>
          </cell>
          <cell r="H5065">
            <v>46031</v>
          </cell>
          <cell r="K5065">
            <v>46077</v>
          </cell>
        </row>
        <row r="5066">
          <cell r="F5066">
            <v>2701</v>
          </cell>
          <cell r="G5066">
            <v>2186055</v>
          </cell>
          <cell r="H5066">
            <v>46031</v>
          </cell>
          <cell r="K5066">
            <v>46077</v>
          </cell>
        </row>
        <row r="5067">
          <cell r="F5067">
            <v>6727</v>
          </cell>
          <cell r="G5067">
            <v>10415952</v>
          </cell>
          <cell r="H5067">
            <v>46042</v>
          </cell>
          <cell r="K5067">
            <v>46077</v>
          </cell>
        </row>
        <row r="5068">
          <cell r="F5068">
            <v>2699</v>
          </cell>
          <cell r="G5068">
            <v>984137</v>
          </cell>
          <cell r="H5068">
            <v>46031</v>
          </cell>
          <cell r="K5068">
            <v>46077</v>
          </cell>
        </row>
        <row r="5069">
          <cell r="F5069">
            <v>2698</v>
          </cell>
          <cell r="G5069">
            <v>602667</v>
          </cell>
          <cell r="H5069">
            <v>46031</v>
          </cell>
          <cell r="K5069">
            <v>46077</v>
          </cell>
        </row>
        <row r="5070">
          <cell r="F5070">
            <v>5299</v>
          </cell>
          <cell r="G5070">
            <v>39305156</v>
          </cell>
          <cell r="H5070">
            <v>46038</v>
          </cell>
          <cell r="K5070">
            <v>46077</v>
          </cell>
        </row>
        <row r="5071">
          <cell r="F5071">
            <v>6734</v>
          </cell>
          <cell r="G5071">
            <v>1024542</v>
          </cell>
          <cell r="H5071">
            <v>46042</v>
          </cell>
          <cell r="K5071">
            <v>46077</v>
          </cell>
        </row>
        <row r="5072">
          <cell r="F5072">
            <v>6733</v>
          </cell>
          <cell r="G5072">
            <v>5122710</v>
          </cell>
          <cell r="H5072">
            <v>46042</v>
          </cell>
          <cell r="K5072">
            <v>46077</v>
          </cell>
        </row>
        <row r="5073">
          <cell r="F5073">
            <v>6730</v>
          </cell>
          <cell r="G5073">
            <v>9974462</v>
          </cell>
          <cell r="H5073">
            <v>46042</v>
          </cell>
          <cell r="K5073">
            <v>46077</v>
          </cell>
        </row>
        <row r="5074">
          <cell r="F5074">
            <v>6729</v>
          </cell>
          <cell r="G5074">
            <v>783000</v>
          </cell>
          <cell r="H5074">
            <v>46042</v>
          </cell>
          <cell r="K5074">
            <v>46077</v>
          </cell>
        </row>
        <row r="5075">
          <cell r="F5075">
            <v>5252</v>
          </cell>
          <cell r="G5075">
            <v>3616029</v>
          </cell>
          <cell r="H5075">
            <v>46032</v>
          </cell>
          <cell r="K5075">
            <v>46077</v>
          </cell>
        </row>
        <row r="5076">
          <cell r="F5076">
            <v>2017</v>
          </cell>
          <cell r="G5076">
            <v>2128086</v>
          </cell>
          <cell r="H5076">
            <v>46031</v>
          </cell>
          <cell r="K5076">
            <v>46077</v>
          </cell>
        </row>
        <row r="5077">
          <cell r="F5077">
            <v>2018</v>
          </cell>
          <cell r="G5077">
            <v>4372097</v>
          </cell>
          <cell r="H5077">
            <v>46031</v>
          </cell>
          <cell r="K5077">
            <v>46077</v>
          </cell>
        </row>
        <row r="5078">
          <cell r="F5078">
            <v>3941</v>
          </cell>
          <cell r="G5078">
            <v>6542357</v>
          </cell>
          <cell r="H5078">
            <v>46038</v>
          </cell>
          <cell r="K5078">
            <v>46077</v>
          </cell>
        </row>
        <row r="5079">
          <cell r="F5079">
            <v>3107</v>
          </cell>
          <cell r="G5079">
            <v>1007519</v>
          </cell>
          <cell r="H5079">
            <v>46035</v>
          </cell>
          <cell r="K5079">
            <v>46077</v>
          </cell>
        </row>
        <row r="5080">
          <cell r="F5080">
            <v>3108</v>
          </cell>
          <cell r="G5080">
            <v>756000</v>
          </cell>
          <cell r="H5080">
            <v>46035</v>
          </cell>
          <cell r="K5080">
            <v>46077</v>
          </cell>
        </row>
        <row r="5081">
          <cell r="F5081">
            <v>1379</v>
          </cell>
          <cell r="G5081">
            <v>6169365</v>
          </cell>
          <cell r="H5081">
            <v>46031</v>
          </cell>
          <cell r="K5081">
            <v>46077</v>
          </cell>
        </row>
        <row r="5082">
          <cell r="F5082">
            <v>1380</v>
          </cell>
          <cell r="G5082">
            <v>2128086</v>
          </cell>
          <cell r="H5082">
            <v>46031</v>
          </cell>
          <cell r="K5082">
            <v>46077</v>
          </cell>
        </row>
        <row r="5083">
          <cell r="F5083">
            <v>1381</v>
          </cell>
          <cell r="G5083">
            <v>1968273</v>
          </cell>
          <cell r="H5083">
            <v>46031</v>
          </cell>
          <cell r="K5083">
            <v>46077</v>
          </cell>
        </row>
        <row r="5084">
          <cell r="F5084">
            <v>2016</v>
          </cell>
          <cell r="G5084">
            <v>2369115</v>
          </cell>
          <cell r="H5084">
            <v>46034</v>
          </cell>
          <cell r="K5084">
            <v>46077</v>
          </cell>
        </row>
        <row r="5085">
          <cell r="F5085">
            <v>3940</v>
          </cell>
          <cell r="G5085">
            <v>4372097</v>
          </cell>
          <cell r="H5085">
            <v>46041</v>
          </cell>
          <cell r="K5085">
            <v>46077</v>
          </cell>
        </row>
        <row r="5086">
          <cell r="F5086">
            <v>3939</v>
          </cell>
          <cell r="G5086">
            <v>2743200</v>
          </cell>
          <cell r="H5086">
            <v>46041</v>
          </cell>
          <cell r="K5086">
            <v>46077</v>
          </cell>
        </row>
        <row r="5087">
          <cell r="F5087">
            <v>1383</v>
          </cell>
          <cell r="G5087">
            <v>1968273</v>
          </cell>
          <cell r="H5087">
            <v>46029</v>
          </cell>
          <cell r="K5087">
            <v>46077</v>
          </cell>
        </row>
        <row r="5088">
          <cell r="F5088">
            <v>2014</v>
          </cell>
          <cell r="G5088">
            <v>3394130</v>
          </cell>
          <cell r="H5088">
            <v>46032</v>
          </cell>
          <cell r="K5088">
            <v>46077</v>
          </cell>
        </row>
        <row r="5089">
          <cell r="F5089">
            <v>2015</v>
          </cell>
          <cell r="G5089">
            <v>2186055</v>
          </cell>
          <cell r="H5089">
            <v>46032</v>
          </cell>
          <cell r="K5089">
            <v>46077</v>
          </cell>
        </row>
        <row r="5090">
          <cell r="F5090">
            <v>3116</v>
          </cell>
          <cell r="G5090">
            <v>1007519</v>
          </cell>
          <cell r="H5090">
            <v>46036</v>
          </cell>
          <cell r="K5090">
            <v>46077</v>
          </cell>
        </row>
        <row r="5091">
          <cell r="F5091">
            <v>3938</v>
          </cell>
          <cell r="G5091">
            <v>8751807</v>
          </cell>
          <cell r="H5091">
            <v>46039</v>
          </cell>
          <cell r="K5091">
            <v>46077</v>
          </cell>
        </row>
        <row r="5092">
          <cell r="F5092">
            <v>1382</v>
          </cell>
          <cell r="G5092">
            <v>1790519</v>
          </cell>
          <cell r="H5092">
            <v>46029</v>
          </cell>
          <cell r="K5092">
            <v>46077</v>
          </cell>
        </row>
        <row r="5093">
          <cell r="F5093">
            <v>3118</v>
          </cell>
          <cell r="G5093">
            <v>4201092</v>
          </cell>
          <cell r="H5093">
            <v>46036</v>
          </cell>
          <cell r="K5093">
            <v>46077</v>
          </cell>
        </row>
        <row r="5094">
          <cell r="F5094">
            <v>3119</v>
          </cell>
          <cell r="G5094">
            <v>1586115</v>
          </cell>
          <cell r="H5094">
            <v>46036</v>
          </cell>
          <cell r="K5094">
            <v>46077</v>
          </cell>
        </row>
        <row r="5095">
          <cell r="F5095">
            <v>3120</v>
          </cell>
          <cell r="G5095">
            <v>1896912</v>
          </cell>
          <cell r="H5095">
            <v>46036</v>
          </cell>
          <cell r="K5095">
            <v>46077</v>
          </cell>
        </row>
        <row r="5096">
          <cell r="F5096">
            <v>5168</v>
          </cell>
          <cell r="G5096">
            <v>783000</v>
          </cell>
          <cell r="H5096">
            <v>46042</v>
          </cell>
          <cell r="K5096">
            <v>46077</v>
          </cell>
        </row>
        <row r="5097">
          <cell r="F5097">
            <v>5169</v>
          </cell>
          <cell r="G5097">
            <v>4791339</v>
          </cell>
          <cell r="H5097">
            <v>46042</v>
          </cell>
          <cell r="K5097">
            <v>46077</v>
          </cell>
        </row>
        <row r="5098">
          <cell r="F5098">
            <v>5171</v>
          </cell>
          <cell r="G5098">
            <v>512271</v>
          </cell>
          <cell r="H5098">
            <v>46042</v>
          </cell>
          <cell r="K5098">
            <v>46077</v>
          </cell>
        </row>
        <row r="5099">
          <cell r="F5099">
            <v>5170</v>
          </cell>
          <cell r="G5099">
            <v>2186055</v>
          </cell>
          <cell r="H5099">
            <v>46042</v>
          </cell>
          <cell r="K5099">
            <v>46077</v>
          </cell>
        </row>
        <row r="5100">
          <cell r="F5100">
            <v>2020</v>
          </cell>
          <cell r="G5100">
            <v>3727782</v>
          </cell>
          <cell r="H5100">
            <v>46032</v>
          </cell>
          <cell r="K5100">
            <v>46077</v>
          </cell>
        </row>
        <row r="5101">
          <cell r="F5101">
            <v>2019</v>
          </cell>
          <cell r="G5101">
            <v>5998361</v>
          </cell>
          <cell r="H5101">
            <v>46032</v>
          </cell>
          <cell r="K5101">
            <v>46077</v>
          </cell>
        </row>
        <row r="5102">
          <cell r="F5102">
            <v>5167</v>
          </cell>
          <cell r="G5102">
            <v>5207976</v>
          </cell>
          <cell r="H5102">
            <v>46042</v>
          </cell>
          <cell r="K5102">
            <v>46077</v>
          </cell>
        </row>
        <row r="5103">
          <cell r="F5103">
            <v>3121</v>
          </cell>
          <cell r="G5103">
            <v>1083956</v>
          </cell>
          <cell r="H5103">
            <v>46035</v>
          </cell>
          <cell r="K5103">
            <v>46077</v>
          </cell>
        </row>
        <row r="5104">
          <cell r="F5104">
            <v>2010</v>
          </cell>
          <cell r="G5104">
            <v>2186055</v>
          </cell>
          <cell r="H5104">
            <v>46030</v>
          </cell>
          <cell r="K5104">
            <v>46077</v>
          </cell>
        </row>
        <row r="5105">
          <cell r="F5105">
            <v>3115</v>
          </cell>
          <cell r="G5105">
            <v>1205348</v>
          </cell>
          <cell r="H5105">
            <v>46036</v>
          </cell>
          <cell r="K5105">
            <v>46077</v>
          </cell>
        </row>
        <row r="5106">
          <cell r="F5106">
            <v>2013</v>
          </cell>
          <cell r="G5106">
            <v>2186055</v>
          </cell>
          <cell r="H5106">
            <v>46032</v>
          </cell>
          <cell r="K5106">
            <v>46077</v>
          </cell>
        </row>
        <row r="5107">
          <cell r="F5107">
            <v>1387</v>
          </cell>
          <cell r="G5107">
            <v>2911086</v>
          </cell>
          <cell r="H5107">
            <v>46029</v>
          </cell>
          <cell r="K5107">
            <v>46077</v>
          </cell>
        </row>
        <row r="5108">
          <cell r="F5108">
            <v>3937</v>
          </cell>
          <cell r="G5108">
            <v>2047680</v>
          </cell>
          <cell r="H5108">
            <v>46039</v>
          </cell>
          <cell r="K5108">
            <v>46077</v>
          </cell>
        </row>
        <row r="5109">
          <cell r="F5109">
            <v>3936</v>
          </cell>
          <cell r="G5109">
            <v>756000</v>
          </cell>
          <cell r="H5109">
            <v>46039</v>
          </cell>
          <cell r="K5109">
            <v>46077</v>
          </cell>
        </row>
        <row r="5110">
          <cell r="F5110">
            <v>2012</v>
          </cell>
          <cell r="G5110">
            <v>1586115</v>
          </cell>
          <cell r="H5110">
            <v>46032</v>
          </cell>
          <cell r="K5110">
            <v>46077</v>
          </cell>
        </row>
        <row r="5111">
          <cell r="F5111">
            <v>3935</v>
          </cell>
          <cell r="G5111">
            <v>2186055</v>
          </cell>
          <cell r="H5111">
            <v>46041</v>
          </cell>
          <cell r="K5111">
            <v>46077</v>
          </cell>
        </row>
        <row r="5112">
          <cell r="F5112">
            <v>1388</v>
          </cell>
          <cell r="G5112">
            <v>2186055</v>
          </cell>
          <cell r="H5112">
            <v>46031</v>
          </cell>
          <cell r="K5112">
            <v>46077</v>
          </cell>
        </row>
        <row r="5113">
          <cell r="F5113">
            <v>3114</v>
          </cell>
          <cell r="G5113">
            <v>1007519</v>
          </cell>
          <cell r="H5113">
            <v>46039</v>
          </cell>
          <cell r="K5113">
            <v>46077</v>
          </cell>
        </row>
        <row r="5114">
          <cell r="F5114">
            <v>5165</v>
          </cell>
          <cell r="G5114">
            <v>2083185</v>
          </cell>
          <cell r="H5114">
            <v>46042</v>
          </cell>
          <cell r="K5114">
            <v>46077</v>
          </cell>
        </row>
        <row r="5115">
          <cell r="F5115">
            <v>32</v>
          </cell>
          <cell r="G5115">
            <v>-3801600</v>
          </cell>
          <cell r="H5115">
            <v>46059</v>
          </cell>
          <cell r="K5115">
            <v>46077</v>
          </cell>
        </row>
        <row r="5116">
          <cell r="F5116">
            <v>5172</v>
          </cell>
          <cell r="G5116">
            <v>14102465</v>
          </cell>
          <cell r="H5116">
            <v>46038</v>
          </cell>
          <cell r="K5116">
            <v>46077</v>
          </cell>
        </row>
        <row r="5117">
          <cell r="F5117">
            <v>2695</v>
          </cell>
          <cell r="G5117">
            <v>984137</v>
          </cell>
          <cell r="H5117">
            <v>46031</v>
          </cell>
          <cell r="K5117">
            <v>46077</v>
          </cell>
        </row>
        <row r="5118">
          <cell r="F5118">
            <v>3193</v>
          </cell>
          <cell r="G5118">
            <v>2186055</v>
          </cell>
          <cell r="H5118">
            <v>46034</v>
          </cell>
          <cell r="K5118">
            <v>46077</v>
          </cell>
        </row>
        <row r="5119">
          <cell r="F5119">
            <v>3194</v>
          </cell>
          <cell r="G5119">
            <v>2568159</v>
          </cell>
          <cell r="H5119">
            <v>46034</v>
          </cell>
          <cell r="K5119">
            <v>46077</v>
          </cell>
        </row>
        <row r="5120">
          <cell r="F5120">
            <v>4794</v>
          </cell>
          <cell r="G5120">
            <v>1987200</v>
          </cell>
          <cell r="H5120">
            <v>46041</v>
          </cell>
          <cell r="K5120">
            <v>46077</v>
          </cell>
        </row>
        <row r="5121">
          <cell r="F5121">
            <v>2696</v>
          </cell>
          <cell r="G5121">
            <v>1205348</v>
          </cell>
          <cell r="H5121">
            <v>46031</v>
          </cell>
          <cell r="K5121">
            <v>46077</v>
          </cell>
        </row>
        <row r="5122">
          <cell r="F5122">
            <v>2697</v>
          </cell>
          <cell r="G5122">
            <v>1007519</v>
          </cell>
          <cell r="H5122">
            <v>46031</v>
          </cell>
          <cell r="K5122">
            <v>46077</v>
          </cell>
        </row>
        <row r="5123">
          <cell r="F5123">
            <v>42</v>
          </cell>
          <cell r="G5123">
            <v>-904667</v>
          </cell>
          <cell r="H5123">
            <v>46064</v>
          </cell>
          <cell r="K5123">
            <v>46077</v>
          </cell>
        </row>
        <row r="5124">
          <cell r="F5124">
            <v>2011</v>
          </cell>
          <cell r="G5124">
            <v>2186055</v>
          </cell>
          <cell r="H5124">
            <v>46032</v>
          </cell>
          <cell r="K5124">
            <v>46077</v>
          </cell>
        </row>
        <row r="5125">
          <cell r="F5125">
            <v>1389</v>
          </cell>
          <cell r="G5125">
            <v>1358667</v>
          </cell>
          <cell r="H5125">
            <v>46029</v>
          </cell>
          <cell r="K5125">
            <v>46077</v>
          </cell>
        </row>
        <row r="5126">
          <cell r="F5126">
            <v>3113</v>
          </cell>
          <cell r="G5126">
            <v>7373309</v>
          </cell>
          <cell r="H5126">
            <v>46035</v>
          </cell>
          <cell r="K5126">
            <v>46077</v>
          </cell>
        </row>
        <row r="5127">
          <cell r="F5127">
            <v>3112</v>
          </cell>
          <cell r="G5127">
            <v>1007519</v>
          </cell>
          <cell r="H5127">
            <v>46035</v>
          </cell>
          <cell r="K5127">
            <v>46077</v>
          </cell>
        </row>
        <row r="5128">
          <cell r="F5128">
            <v>3111</v>
          </cell>
          <cell r="G5128">
            <v>1007519</v>
          </cell>
          <cell r="H5128">
            <v>46035</v>
          </cell>
          <cell r="K5128">
            <v>46077</v>
          </cell>
        </row>
        <row r="5129">
          <cell r="F5129">
            <v>3110</v>
          </cell>
          <cell r="G5129">
            <v>873666</v>
          </cell>
          <cell r="H5129">
            <v>46035</v>
          </cell>
          <cell r="K5129">
            <v>46077</v>
          </cell>
        </row>
        <row r="5130">
          <cell r="F5130">
            <v>3932</v>
          </cell>
          <cell r="G5130">
            <v>1586115</v>
          </cell>
          <cell r="H5130">
            <v>46037</v>
          </cell>
          <cell r="K5130">
            <v>46077</v>
          </cell>
        </row>
        <row r="5131">
          <cell r="F5131">
            <v>3931</v>
          </cell>
          <cell r="G5131">
            <v>783000</v>
          </cell>
          <cell r="H5131">
            <v>46037</v>
          </cell>
          <cell r="K5131">
            <v>46077</v>
          </cell>
        </row>
        <row r="5132">
          <cell r="F5132">
            <v>18</v>
          </cell>
          <cell r="G5132">
            <v>-240170</v>
          </cell>
          <cell r="H5132">
            <v>46060</v>
          </cell>
          <cell r="K5132">
            <v>46077</v>
          </cell>
        </row>
        <row r="5133">
          <cell r="F5133">
            <v>5251</v>
          </cell>
          <cell r="G5133">
            <v>783000</v>
          </cell>
          <cell r="H5133">
            <v>46036</v>
          </cell>
          <cell r="K5133">
            <v>46077</v>
          </cell>
        </row>
        <row r="5134">
          <cell r="F5134">
            <v>5250</v>
          </cell>
          <cell r="G5134">
            <v>2683341</v>
          </cell>
          <cell r="H5134">
            <v>46038</v>
          </cell>
          <cell r="K5134">
            <v>46077</v>
          </cell>
        </row>
        <row r="5135">
          <cell r="F5135">
            <v>3109</v>
          </cell>
          <cell r="G5135">
            <v>1919079</v>
          </cell>
          <cell r="H5135">
            <v>46036</v>
          </cell>
          <cell r="K5135">
            <v>46077</v>
          </cell>
        </row>
        <row r="5136">
          <cell r="F5136">
            <v>349</v>
          </cell>
          <cell r="G5136">
            <v>-9906382</v>
          </cell>
          <cell r="H5136">
            <v>46063</v>
          </cell>
          <cell r="K5136">
            <v>46077</v>
          </cell>
        </row>
        <row r="5137">
          <cell r="F5137">
            <v>3933</v>
          </cell>
          <cell r="G5137">
            <v>20803190</v>
          </cell>
          <cell r="H5137">
            <v>46040</v>
          </cell>
          <cell r="K5137">
            <v>46077</v>
          </cell>
        </row>
        <row r="5138">
          <cell r="F5138">
            <v>3934</v>
          </cell>
          <cell r="G5138">
            <v>4105121</v>
          </cell>
          <cell r="H5138">
            <v>46040</v>
          </cell>
          <cell r="K5138">
            <v>46077</v>
          </cell>
        </row>
        <row r="5139">
          <cell r="F5139">
            <v>1390</v>
          </cell>
          <cell r="G5139">
            <v>13465602</v>
          </cell>
          <cell r="H5139">
            <v>46029</v>
          </cell>
          <cell r="K5139">
            <v>46077</v>
          </cell>
        </row>
        <row r="5140">
          <cell r="F5140">
            <v>6134</v>
          </cell>
          <cell r="G5140">
            <v>18468972</v>
          </cell>
          <cell r="H5140">
            <v>46046</v>
          </cell>
          <cell r="K5140">
            <v>46091</v>
          </cell>
        </row>
        <row r="5141">
          <cell r="F5141">
            <v>6132</v>
          </cell>
          <cell r="G5141">
            <v>10075212</v>
          </cell>
          <cell r="H5141">
            <v>46046</v>
          </cell>
          <cell r="K5141">
            <v>46091</v>
          </cell>
        </row>
        <row r="5142">
          <cell r="F5142">
            <v>9514</v>
          </cell>
          <cell r="G5142">
            <v>15197922</v>
          </cell>
          <cell r="H5142">
            <v>46056</v>
          </cell>
          <cell r="K5142">
            <v>46091</v>
          </cell>
        </row>
        <row r="5143">
          <cell r="F5143">
            <v>6135</v>
          </cell>
          <cell r="G5143">
            <v>5654286</v>
          </cell>
          <cell r="H5143">
            <v>46046</v>
          </cell>
          <cell r="K5143">
            <v>46091</v>
          </cell>
        </row>
        <row r="5144">
          <cell r="F5144">
            <v>8293</v>
          </cell>
          <cell r="G5144">
            <v>7073960</v>
          </cell>
          <cell r="H5144">
            <v>46051</v>
          </cell>
          <cell r="K5144">
            <v>46091</v>
          </cell>
        </row>
        <row r="5145">
          <cell r="F5145">
            <v>8292</v>
          </cell>
          <cell r="G5145">
            <v>22894097</v>
          </cell>
          <cell r="H5145">
            <v>46051</v>
          </cell>
          <cell r="K5145">
            <v>46091</v>
          </cell>
        </row>
        <row r="5146">
          <cell r="F5146">
            <v>9513</v>
          </cell>
          <cell r="G5146">
            <v>14833544</v>
          </cell>
          <cell r="H5146">
            <v>46056</v>
          </cell>
          <cell r="K5146">
            <v>46091</v>
          </cell>
        </row>
        <row r="5147">
          <cell r="F5147">
            <v>5319</v>
          </cell>
          <cell r="G5147">
            <v>4166384</v>
          </cell>
          <cell r="H5147">
            <v>46043</v>
          </cell>
          <cell r="K5147">
            <v>46091</v>
          </cell>
        </row>
        <row r="5148">
          <cell r="F5148">
            <v>7217</v>
          </cell>
          <cell r="G5148">
            <v>19135629</v>
          </cell>
          <cell r="H5148">
            <v>46050</v>
          </cell>
          <cell r="K5148">
            <v>46091</v>
          </cell>
        </row>
        <row r="5149">
          <cell r="F5149">
            <v>8295</v>
          </cell>
          <cell r="G5149">
            <v>30065715</v>
          </cell>
          <cell r="H5149">
            <v>46052</v>
          </cell>
          <cell r="K5149">
            <v>46091</v>
          </cell>
        </row>
        <row r="5150">
          <cell r="F5150">
            <v>5320</v>
          </cell>
          <cell r="G5150">
            <v>3550217</v>
          </cell>
          <cell r="H5150">
            <v>46043</v>
          </cell>
          <cell r="K5150">
            <v>46091</v>
          </cell>
        </row>
        <row r="5151">
          <cell r="F5151">
            <v>5321</v>
          </cell>
          <cell r="G5151">
            <v>10712480</v>
          </cell>
          <cell r="H5151">
            <v>46043</v>
          </cell>
          <cell r="K5151">
            <v>46091</v>
          </cell>
        </row>
        <row r="5152">
          <cell r="F5152">
            <v>7216</v>
          </cell>
          <cell r="G5152">
            <v>4047111</v>
          </cell>
          <cell r="H5152">
            <v>46049</v>
          </cell>
          <cell r="K5152">
            <v>46091</v>
          </cell>
        </row>
        <row r="5153">
          <cell r="F5153">
            <v>8297</v>
          </cell>
          <cell r="G5153">
            <v>783000</v>
          </cell>
          <cell r="H5153">
            <v>46052</v>
          </cell>
          <cell r="K5153">
            <v>46091</v>
          </cell>
        </row>
        <row r="5154">
          <cell r="F5154">
            <v>5317</v>
          </cell>
          <cell r="G5154">
            <v>1024542</v>
          </cell>
          <cell r="H5154">
            <v>46045</v>
          </cell>
          <cell r="K5154">
            <v>46091</v>
          </cell>
        </row>
        <row r="5155">
          <cell r="F5155">
            <v>5318</v>
          </cell>
          <cell r="G5155">
            <v>20726186</v>
          </cell>
          <cell r="H5155">
            <v>46045</v>
          </cell>
          <cell r="K5155">
            <v>46091</v>
          </cell>
        </row>
        <row r="5156">
          <cell r="F5156">
            <v>5316</v>
          </cell>
          <cell r="G5156">
            <v>3124791</v>
          </cell>
          <cell r="H5156">
            <v>46045</v>
          </cell>
          <cell r="K5156">
            <v>46091</v>
          </cell>
        </row>
        <row r="5157">
          <cell r="F5157">
            <v>8296</v>
          </cell>
          <cell r="G5157">
            <v>30764138</v>
          </cell>
          <cell r="H5157">
            <v>46052</v>
          </cell>
          <cell r="K5157">
            <v>46091</v>
          </cell>
        </row>
        <row r="5158">
          <cell r="F5158">
            <v>8288</v>
          </cell>
          <cell r="G5158">
            <v>6055790</v>
          </cell>
          <cell r="H5158">
            <v>46049</v>
          </cell>
          <cell r="K5158">
            <v>46091</v>
          </cell>
        </row>
        <row r="5159">
          <cell r="F5159">
            <v>9640</v>
          </cell>
          <cell r="G5159">
            <v>20320632</v>
          </cell>
          <cell r="H5159">
            <v>46056</v>
          </cell>
          <cell r="K5159">
            <v>46091</v>
          </cell>
        </row>
        <row r="5160">
          <cell r="F5160">
            <v>7286</v>
          </cell>
          <cell r="G5160">
            <v>18919980</v>
          </cell>
          <cell r="H5160">
            <v>46046</v>
          </cell>
          <cell r="K5160">
            <v>46091</v>
          </cell>
        </row>
        <row r="5161">
          <cell r="F5161">
            <v>82</v>
          </cell>
          <cell r="G5161">
            <v>-1041204</v>
          </cell>
          <cell r="H5161">
            <v>46066</v>
          </cell>
          <cell r="K5161">
            <v>46091</v>
          </cell>
        </row>
        <row r="5162">
          <cell r="F5162">
            <v>6732</v>
          </cell>
          <cell r="G5162">
            <v>4269240</v>
          </cell>
          <cell r="H5162">
            <v>46044</v>
          </cell>
          <cell r="K5162">
            <v>46091</v>
          </cell>
        </row>
        <row r="5163">
          <cell r="F5163">
            <v>8287</v>
          </cell>
          <cell r="G5163">
            <v>6385041</v>
          </cell>
          <cell r="H5163">
            <v>46049</v>
          </cell>
          <cell r="K5163">
            <v>46091</v>
          </cell>
        </row>
        <row r="5164">
          <cell r="F5164">
            <v>7287</v>
          </cell>
          <cell r="G5164">
            <v>2743200</v>
          </cell>
          <cell r="H5164">
            <v>46046</v>
          </cell>
          <cell r="K5164">
            <v>46091</v>
          </cell>
        </row>
        <row r="5165">
          <cell r="F5165">
            <v>8291</v>
          </cell>
          <cell r="G5165">
            <v>11582015</v>
          </cell>
          <cell r="H5165">
            <v>46051</v>
          </cell>
          <cell r="K5165">
            <v>46091</v>
          </cell>
        </row>
        <row r="5166">
          <cell r="F5166">
            <v>10653</v>
          </cell>
          <cell r="G5166">
            <v>33866856</v>
          </cell>
          <cell r="H5166">
            <v>46055</v>
          </cell>
          <cell r="K5166">
            <v>46091</v>
          </cell>
        </row>
        <row r="5167">
          <cell r="F5167">
            <v>10655</v>
          </cell>
          <cell r="G5167">
            <v>216797</v>
          </cell>
          <cell r="H5167">
            <v>46055</v>
          </cell>
          <cell r="K5167">
            <v>46091</v>
          </cell>
        </row>
        <row r="5168">
          <cell r="F5168">
            <v>7285</v>
          </cell>
          <cell r="G5168">
            <v>10075212</v>
          </cell>
          <cell r="H5168">
            <v>46046</v>
          </cell>
          <cell r="K5168">
            <v>46091</v>
          </cell>
        </row>
        <row r="5169">
          <cell r="F5169">
            <v>9524</v>
          </cell>
          <cell r="G5169">
            <v>2571831</v>
          </cell>
          <cell r="H5169">
            <v>46056</v>
          </cell>
          <cell r="K5169">
            <v>46091</v>
          </cell>
        </row>
        <row r="5170">
          <cell r="F5170">
            <v>9525</v>
          </cell>
          <cell r="G5170">
            <v>1024542</v>
          </cell>
          <cell r="H5170">
            <v>46056</v>
          </cell>
          <cell r="K5170">
            <v>46091</v>
          </cell>
        </row>
        <row r="5171">
          <cell r="F5171">
            <v>9528</v>
          </cell>
          <cell r="G5171">
            <v>541971</v>
          </cell>
          <cell r="H5171">
            <v>46056</v>
          </cell>
          <cell r="K5171">
            <v>46091</v>
          </cell>
        </row>
        <row r="5172">
          <cell r="F5172">
            <v>7230</v>
          </cell>
          <cell r="G5172">
            <v>11173478</v>
          </cell>
          <cell r="H5172">
            <v>46049</v>
          </cell>
          <cell r="K5172">
            <v>46091</v>
          </cell>
        </row>
        <row r="5173">
          <cell r="F5173">
            <v>7231</v>
          </cell>
          <cell r="G5173">
            <v>5037606</v>
          </cell>
          <cell r="H5173">
            <v>46049</v>
          </cell>
          <cell r="K5173">
            <v>46091</v>
          </cell>
        </row>
        <row r="5174">
          <cell r="F5174">
            <v>7232</v>
          </cell>
          <cell r="G5174">
            <v>1562396</v>
          </cell>
          <cell r="H5174">
            <v>46049</v>
          </cell>
          <cell r="K5174">
            <v>46091</v>
          </cell>
        </row>
        <row r="5175">
          <cell r="F5175">
            <v>5315</v>
          </cell>
          <cell r="G5175">
            <v>2561355</v>
          </cell>
          <cell r="H5175">
            <v>46045</v>
          </cell>
          <cell r="K5175">
            <v>46091</v>
          </cell>
        </row>
        <row r="5176">
          <cell r="F5176">
            <v>9523</v>
          </cell>
          <cell r="G5176">
            <v>16285428</v>
          </cell>
          <cell r="H5176">
            <v>46056</v>
          </cell>
          <cell r="K5176">
            <v>46091</v>
          </cell>
        </row>
        <row r="5177">
          <cell r="F5177">
            <v>5160</v>
          </cell>
          <cell r="G5177">
            <v>512271</v>
          </cell>
          <cell r="H5177">
            <v>46045</v>
          </cell>
          <cell r="K5177">
            <v>46091</v>
          </cell>
        </row>
        <row r="5178">
          <cell r="F5178">
            <v>7229</v>
          </cell>
          <cell r="G5178">
            <v>5037606</v>
          </cell>
          <cell r="H5178">
            <v>46052</v>
          </cell>
          <cell r="K5178">
            <v>46091</v>
          </cell>
        </row>
        <row r="5179">
          <cell r="F5179">
            <v>70</v>
          </cell>
          <cell r="G5179">
            <v>-886150</v>
          </cell>
          <cell r="H5179">
            <v>46066</v>
          </cell>
          <cell r="K5179">
            <v>46091</v>
          </cell>
        </row>
        <row r="5180">
          <cell r="F5180">
            <v>5161</v>
          </cell>
          <cell r="G5180">
            <v>541971</v>
          </cell>
          <cell r="H5180">
            <v>46045</v>
          </cell>
          <cell r="K5180">
            <v>46091</v>
          </cell>
        </row>
        <row r="5181">
          <cell r="F5181">
            <v>5310</v>
          </cell>
          <cell r="G5181">
            <v>2083185</v>
          </cell>
          <cell r="H5181">
            <v>46048</v>
          </cell>
          <cell r="K5181">
            <v>46091</v>
          </cell>
        </row>
        <row r="5182">
          <cell r="F5182">
            <v>5313</v>
          </cell>
          <cell r="G5182">
            <v>1586115</v>
          </cell>
          <cell r="H5182">
            <v>46048</v>
          </cell>
          <cell r="K5182">
            <v>46091</v>
          </cell>
        </row>
        <row r="5183">
          <cell r="F5183">
            <v>5314</v>
          </cell>
          <cell r="G5183">
            <v>4201092</v>
          </cell>
          <cell r="H5183">
            <v>46048</v>
          </cell>
          <cell r="K5183">
            <v>46091</v>
          </cell>
        </row>
        <row r="5184">
          <cell r="F5184">
            <v>8305</v>
          </cell>
          <cell r="G5184">
            <v>5071653</v>
          </cell>
          <cell r="H5184">
            <v>46055</v>
          </cell>
          <cell r="K5184">
            <v>46091</v>
          </cell>
        </row>
        <row r="5185">
          <cell r="F5185">
            <v>8304</v>
          </cell>
          <cell r="G5185">
            <v>7798545</v>
          </cell>
          <cell r="H5185">
            <v>46055</v>
          </cell>
          <cell r="K5185">
            <v>46091</v>
          </cell>
        </row>
        <row r="5186">
          <cell r="F5186">
            <v>6136</v>
          </cell>
          <cell r="G5186">
            <v>806018</v>
          </cell>
          <cell r="H5186">
            <v>46049</v>
          </cell>
          <cell r="K5186">
            <v>46091</v>
          </cell>
        </row>
        <row r="5187">
          <cell r="F5187">
            <v>7228</v>
          </cell>
          <cell r="G5187">
            <v>4157933</v>
          </cell>
          <cell r="H5187">
            <v>46052</v>
          </cell>
          <cell r="K5187">
            <v>46091</v>
          </cell>
        </row>
        <row r="5188">
          <cell r="F5188">
            <v>5308</v>
          </cell>
          <cell r="G5188">
            <v>21130997</v>
          </cell>
          <cell r="H5188">
            <v>46046</v>
          </cell>
          <cell r="K5188">
            <v>46091</v>
          </cell>
        </row>
        <row r="5189">
          <cell r="F5189">
            <v>8303</v>
          </cell>
          <cell r="G5189">
            <v>21068951</v>
          </cell>
          <cell r="H5189">
            <v>46053</v>
          </cell>
          <cell r="K5189">
            <v>46091</v>
          </cell>
        </row>
        <row r="5190">
          <cell r="F5190">
            <v>5309</v>
          </cell>
          <cell r="G5190">
            <v>5207976</v>
          </cell>
          <cell r="H5190">
            <v>46046</v>
          </cell>
          <cell r="K5190">
            <v>46091</v>
          </cell>
        </row>
        <row r="5191">
          <cell r="F5191">
            <v>7219</v>
          </cell>
          <cell r="G5191">
            <v>6611625</v>
          </cell>
          <cell r="H5191">
            <v>46050</v>
          </cell>
          <cell r="K5191">
            <v>46091</v>
          </cell>
        </row>
        <row r="5192">
          <cell r="F5192">
            <v>7218</v>
          </cell>
          <cell r="G5192">
            <v>1007519</v>
          </cell>
          <cell r="H5192">
            <v>46050</v>
          </cell>
          <cell r="K5192">
            <v>46091</v>
          </cell>
        </row>
        <row r="5193">
          <cell r="F5193">
            <v>7215</v>
          </cell>
          <cell r="G5193">
            <v>2571831</v>
          </cell>
          <cell r="H5193">
            <v>46049</v>
          </cell>
          <cell r="K5193">
            <v>46091</v>
          </cell>
        </row>
        <row r="5194">
          <cell r="F5194">
            <v>7214</v>
          </cell>
          <cell r="G5194">
            <v>25718256</v>
          </cell>
          <cell r="H5194">
            <v>46049</v>
          </cell>
          <cell r="K5194">
            <v>46091</v>
          </cell>
        </row>
        <row r="5195">
          <cell r="F5195">
            <v>9512</v>
          </cell>
          <cell r="G5195">
            <v>1024542</v>
          </cell>
          <cell r="H5195">
            <v>46056</v>
          </cell>
          <cell r="K5195">
            <v>46091</v>
          </cell>
        </row>
        <row r="5196">
          <cell r="F5196">
            <v>9511</v>
          </cell>
          <cell r="G5196">
            <v>1568970</v>
          </cell>
          <cell r="H5196">
            <v>46056</v>
          </cell>
          <cell r="K5196">
            <v>46091</v>
          </cell>
        </row>
        <row r="5197">
          <cell r="F5197">
            <v>8299</v>
          </cell>
          <cell r="G5197">
            <v>4334931</v>
          </cell>
          <cell r="H5197">
            <v>46053</v>
          </cell>
          <cell r="K5197">
            <v>46091</v>
          </cell>
        </row>
        <row r="5198">
          <cell r="F5198">
            <v>8302</v>
          </cell>
          <cell r="G5198">
            <v>1519790</v>
          </cell>
          <cell r="H5198">
            <v>46053</v>
          </cell>
          <cell r="K5198">
            <v>46091</v>
          </cell>
        </row>
        <row r="5199">
          <cell r="F5199">
            <v>7226</v>
          </cell>
          <cell r="G5199">
            <v>1024542</v>
          </cell>
          <cell r="H5199">
            <v>46049</v>
          </cell>
          <cell r="K5199">
            <v>46091</v>
          </cell>
        </row>
        <row r="5200">
          <cell r="F5200">
            <v>9518</v>
          </cell>
          <cell r="G5200">
            <v>1987200</v>
          </cell>
          <cell r="H5200">
            <v>46056</v>
          </cell>
          <cell r="K5200">
            <v>46091</v>
          </cell>
        </row>
        <row r="5201">
          <cell r="F5201">
            <v>5307</v>
          </cell>
          <cell r="G5201">
            <v>2186055</v>
          </cell>
          <cell r="H5201">
            <v>46046</v>
          </cell>
          <cell r="K5201">
            <v>46091</v>
          </cell>
        </row>
        <row r="5202">
          <cell r="F5202">
            <v>7227</v>
          </cell>
          <cell r="G5202">
            <v>512271</v>
          </cell>
          <cell r="H5202">
            <v>46049</v>
          </cell>
          <cell r="K5202">
            <v>46091</v>
          </cell>
        </row>
        <row r="5203">
          <cell r="F5203">
            <v>5162</v>
          </cell>
          <cell r="G5203">
            <v>3125115</v>
          </cell>
          <cell r="H5203">
            <v>46044</v>
          </cell>
          <cell r="K5203">
            <v>46091</v>
          </cell>
        </row>
        <row r="5204">
          <cell r="F5204">
            <v>66</v>
          </cell>
          <cell r="G5204">
            <v>-1671300</v>
          </cell>
          <cell r="H5204">
            <v>46065</v>
          </cell>
          <cell r="K5204">
            <v>46091</v>
          </cell>
        </row>
        <row r="5205">
          <cell r="F5205">
            <v>8301</v>
          </cell>
          <cell r="G5205">
            <v>21738780</v>
          </cell>
          <cell r="H5205">
            <v>46053</v>
          </cell>
          <cell r="K5205">
            <v>46091</v>
          </cell>
        </row>
        <row r="5206">
          <cell r="F5206">
            <v>5163</v>
          </cell>
          <cell r="G5206">
            <v>512271</v>
          </cell>
          <cell r="H5206">
            <v>46043</v>
          </cell>
          <cell r="K5206">
            <v>46091</v>
          </cell>
        </row>
        <row r="5207">
          <cell r="F5207">
            <v>5164</v>
          </cell>
          <cell r="G5207">
            <v>3739919</v>
          </cell>
          <cell r="H5207">
            <v>46043</v>
          </cell>
          <cell r="K5207">
            <v>46091</v>
          </cell>
        </row>
        <row r="5208">
          <cell r="F5208">
            <v>5306</v>
          </cell>
          <cell r="G5208">
            <v>4157933</v>
          </cell>
          <cell r="H5208">
            <v>46046</v>
          </cell>
          <cell r="K5208">
            <v>46091</v>
          </cell>
        </row>
        <row r="5209">
          <cell r="F5209">
            <v>7225</v>
          </cell>
          <cell r="G5209">
            <v>9843566</v>
          </cell>
          <cell r="H5209">
            <v>46050</v>
          </cell>
          <cell r="K5209">
            <v>46091</v>
          </cell>
        </row>
        <row r="5210">
          <cell r="F5210">
            <v>24</v>
          </cell>
          <cell r="G5210">
            <v>-317222</v>
          </cell>
          <cell r="H5210">
            <v>46078</v>
          </cell>
          <cell r="K5210">
            <v>46091</v>
          </cell>
        </row>
        <row r="5211">
          <cell r="F5211">
            <v>5305</v>
          </cell>
          <cell r="G5211">
            <v>3669300</v>
          </cell>
          <cell r="H5211">
            <v>46047</v>
          </cell>
          <cell r="K5211">
            <v>46091</v>
          </cell>
        </row>
        <row r="5212">
          <cell r="F5212">
            <v>22</v>
          </cell>
          <cell r="G5212">
            <v>-464400</v>
          </cell>
          <cell r="H5212">
            <v>46065</v>
          </cell>
          <cell r="K5212">
            <v>46091</v>
          </cell>
        </row>
        <row r="5213">
          <cell r="F5213">
            <v>7223</v>
          </cell>
          <cell r="G5213">
            <v>5924637</v>
          </cell>
          <cell r="H5213">
            <v>46052</v>
          </cell>
          <cell r="K5213">
            <v>46091</v>
          </cell>
        </row>
        <row r="5214">
          <cell r="F5214">
            <v>7224</v>
          </cell>
          <cell r="G5214">
            <v>1007519</v>
          </cell>
          <cell r="H5214">
            <v>46052</v>
          </cell>
          <cell r="K5214">
            <v>46091</v>
          </cell>
        </row>
        <row r="5215">
          <cell r="F5215">
            <v>38</v>
          </cell>
          <cell r="G5215">
            <v>-3331800</v>
          </cell>
          <cell r="H5215">
            <v>46078</v>
          </cell>
          <cell r="K5215">
            <v>46091</v>
          </cell>
        </row>
        <row r="5216">
          <cell r="F5216">
            <v>9566</v>
          </cell>
          <cell r="G5216">
            <v>2015037</v>
          </cell>
          <cell r="H5216">
            <v>46054</v>
          </cell>
          <cell r="K5216">
            <v>46091</v>
          </cell>
        </row>
        <row r="5217">
          <cell r="F5217">
            <v>6731</v>
          </cell>
          <cell r="G5217">
            <v>1007519</v>
          </cell>
          <cell r="H5217">
            <v>46043</v>
          </cell>
          <cell r="K5217">
            <v>46091</v>
          </cell>
        </row>
        <row r="5218">
          <cell r="F5218">
            <v>8289</v>
          </cell>
          <cell r="G5218">
            <v>1024542</v>
          </cell>
          <cell r="H5218">
            <v>46050</v>
          </cell>
          <cell r="K5218">
            <v>46091</v>
          </cell>
        </row>
        <row r="5219">
          <cell r="F5219">
            <v>9565</v>
          </cell>
          <cell r="G5219">
            <v>4064121</v>
          </cell>
          <cell r="H5219">
            <v>46056</v>
          </cell>
          <cell r="K5219">
            <v>46091</v>
          </cell>
        </row>
        <row r="5220">
          <cell r="F5220">
            <v>8290</v>
          </cell>
          <cell r="G5220">
            <v>10887696</v>
          </cell>
          <cell r="H5220">
            <v>46050</v>
          </cell>
          <cell r="K5220">
            <v>46091</v>
          </cell>
        </row>
        <row r="5221">
          <cell r="F5221">
            <v>8300</v>
          </cell>
          <cell r="G5221">
            <v>18740255</v>
          </cell>
          <cell r="H5221">
            <v>46053</v>
          </cell>
          <cell r="K5221">
            <v>46091</v>
          </cell>
        </row>
        <row r="5222">
          <cell r="F5222">
            <v>48</v>
          </cell>
          <cell r="G5222">
            <v>-1106212</v>
          </cell>
          <cell r="H5222">
            <v>46069</v>
          </cell>
          <cell r="K5222">
            <v>46091</v>
          </cell>
        </row>
        <row r="5223">
          <cell r="F5223">
            <v>5166</v>
          </cell>
          <cell r="G5223">
            <v>4749597</v>
          </cell>
          <cell r="H5223">
            <v>46043</v>
          </cell>
          <cell r="K5223">
            <v>46091</v>
          </cell>
        </row>
        <row r="5224">
          <cell r="F5224">
            <v>7222</v>
          </cell>
          <cell r="G5224">
            <v>1562396</v>
          </cell>
          <cell r="H5224">
            <v>46049</v>
          </cell>
          <cell r="K5224">
            <v>46091</v>
          </cell>
        </row>
        <row r="5225">
          <cell r="F5225">
            <v>5301</v>
          </cell>
          <cell r="G5225">
            <v>3554388</v>
          </cell>
          <cell r="H5225">
            <v>46046</v>
          </cell>
          <cell r="K5225">
            <v>46091</v>
          </cell>
        </row>
        <row r="5226">
          <cell r="F5226">
            <v>8294</v>
          </cell>
          <cell r="G5226">
            <v>7832403</v>
          </cell>
          <cell r="H5226">
            <v>46044</v>
          </cell>
          <cell r="K5226">
            <v>46091</v>
          </cell>
        </row>
        <row r="5227">
          <cell r="F5227">
            <v>8298</v>
          </cell>
          <cell r="G5227">
            <v>13385817</v>
          </cell>
          <cell r="H5227">
            <v>46053</v>
          </cell>
          <cell r="K5227">
            <v>46091</v>
          </cell>
        </row>
        <row r="5228">
          <cell r="F5228">
            <v>7284</v>
          </cell>
          <cell r="G5228">
            <v>756000</v>
          </cell>
          <cell r="H5228">
            <v>46046</v>
          </cell>
          <cell r="K5228">
            <v>46091</v>
          </cell>
        </row>
        <row r="5229">
          <cell r="F5229">
            <v>29</v>
          </cell>
          <cell r="G5229">
            <v>-313200</v>
          </cell>
          <cell r="H5229">
            <v>46076</v>
          </cell>
          <cell r="K5229">
            <v>46091</v>
          </cell>
        </row>
        <row r="5230">
          <cell r="F5230">
            <v>8286</v>
          </cell>
          <cell r="G5230">
            <v>1041593</v>
          </cell>
          <cell r="H5230">
            <v>46048</v>
          </cell>
          <cell r="K5230">
            <v>46091</v>
          </cell>
        </row>
        <row r="5231">
          <cell r="F5231">
            <v>7220</v>
          </cell>
          <cell r="G5231">
            <v>541971</v>
          </cell>
          <cell r="H5231">
            <v>46052</v>
          </cell>
          <cell r="K5231">
            <v>46091</v>
          </cell>
        </row>
        <row r="5232">
          <cell r="F5232">
            <v>7221</v>
          </cell>
          <cell r="G5232">
            <v>4687173</v>
          </cell>
          <cell r="H5232">
            <v>46052</v>
          </cell>
          <cell r="K5232">
            <v>46091</v>
          </cell>
        </row>
        <row r="5233">
          <cell r="F5233">
            <v>12178</v>
          </cell>
          <cell r="G5233">
            <v>10245420</v>
          </cell>
          <cell r="H5233">
            <v>46063</v>
          </cell>
          <cell r="K5233">
            <v>46105</v>
          </cell>
        </row>
        <row r="5234">
          <cell r="F5234">
            <v>12177</v>
          </cell>
          <cell r="G5234">
            <v>79026543</v>
          </cell>
          <cell r="H5234">
            <v>46063</v>
          </cell>
          <cell r="K5234">
            <v>46105</v>
          </cell>
        </row>
        <row r="5235">
          <cell r="F5235">
            <v>2191</v>
          </cell>
          <cell r="G5235">
            <v>-12604602</v>
          </cell>
          <cell r="H5235">
            <v>46100</v>
          </cell>
          <cell r="K5235">
            <v>46105</v>
          </cell>
        </row>
        <row r="5236">
          <cell r="F5236">
            <v>12047</v>
          </cell>
          <cell r="G5236">
            <v>32367816</v>
          </cell>
          <cell r="H5236">
            <v>46059</v>
          </cell>
          <cell r="K5236">
            <v>46105</v>
          </cell>
        </row>
        <row r="5237">
          <cell r="F5237">
            <v>17840</v>
          </cell>
          <cell r="G5237">
            <v>-4487132</v>
          </cell>
          <cell r="H5237">
            <v>46084</v>
          </cell>
          <cell r="K5237">
            <v>46105</v>
          </cell>
        </row>
        <row r="5238">
          <cell r="F5238" t="str">
            <v>aw</v>
          </cell>
          <cell r="G5238">
            <v>-27421362</v>
          </cell>
          <cell r="H5238">
            <v>46084</v>
          </cell>
          <cell r="K5238">
            <v>46105</v>
          </cell>
        </row>
        <row r="5239">
          <cell r="F5239">
            <v>16799</v>
          </cell>
          <cell r="G5239">
            <v>-8974264</v>
          </cell>
          <cell r="H5239">
            <v>46084</v>
          </cell>
          <cell r="K5239">
            <v>46105</v>
          </cell>
        </row>
        <row r="5240">
          <cell r="F5240">
            <v>14264</v>
          </cell>
          <cell r="G5240">
            <v>-35897055</v>
          </cell>
          <cell r="H5240">
            <v>46084</v>
          </cell>
          <cell r="K5240">
            <v>46105</v>
          </cell>
        </row>
        <row r="5241">
          <cell r="F5241">
            <v>14261</v>
          </cell>
          <cell r="G5241">
            <v>-17948528</v>
          </cell>
          <cell r="H5241">
            <v>46084</v>
          </cell>
          <cell r="K5241">
            <v>46105</v>
          </cell>
        </row>
        <row r="5242">
          <cell r="F5242">
            <v>14217</v>
          </cell>
          <cell r="G5242">
            <v>-20640807</v>
          </cell>
          <cell r="H5242">
            <v>46084</v>
          </cell>
          <cell r="K5242">
            <v>46105</v>
          </cell>
        </row>
        <row r="5243">
          <cell r="F5243">
            <v>17740</v>
          </cell>
          <cell r="G5243">
            <v>-20192094</v>
          </cell>
          <cell r="H5243">
            <v>46084</v>
          </cell>
          <cell r="K5243">
            <v>46105</v>
          </cell>
        </row>
        <row r="5244">
          <cell r="F5244">
            <v>12176</v>
          </cell>
          <cell r="G5244">
            <v>58761045</v>
          </cell>
          <cell r="H5244">
            <v>46063</v>
          </cell>
          <cell r="K5244">
            <v>46105</v>
          </cell>
        </row>
        <row r="5245">
          <cell r="F5245">
            <v>12175</v>
          </cell>
          <cell r="G5245">
            <v>5122710</v>
          </cell>
          <cell r="H5245">
            <v>46063</v>
          </cell>
          <cell r="K5245">
            <v>46105</v>
          </cell>
        </row>
        <row r="5246">
          <cell r="F5246">
            <v>13167</v>
          </cell>
          <cell r="G5246">
            <v>29668127</v>
          </cell>
          <cell r="H5246">
            <v>46066</v>
          </cell>
          <cell r="K5246">
            <v>46105</v>
          </cell>
        </row>
        <row r="5247">
          <cell r="F5247">
            <v>14568</v>
          </cell>
          <cell r="G5247">
            <v>4098168</v>
          </cell>
          <cell r="H5247">
            <v>46067</v>
          </cell>
          <cell r="K5247">
            <v>46105</v>
          </cell>
        </row>
        <row r="5248">
          <cell r="F5248">
            <v>13168</v>
          </cell>
          <cell r="G5248">
            <v>28546952</v>
          </cell>
          <cell r="H5248">
            <v>46066</v>
          </cell>
          <cell r="K5248">
            <v>46105</v>
          </cell>
        </row>
        <row r="5249">
          <cell r="F5249">
            <v>14039</v>
          </cell>
          <cell r="G5249">
            <v>5122710</v>
          </cell>
          <cell r="H5249">
            <v>46067</v>
          </cell>
          <cell r="K5249">
            <v>46105</v>
          </cell>
        </row>
        <row r="5250">
          <cell r="F5250">
            <v>192</v>
          </cell>
          <cell r="G5250">
            <v>-4754500</v>
          </cell>
          <cell r="H5250">
            <v>46080</v>
          </cell>
          <cell r="K5250">
            <v>46105</v>
          </cell>
        </row>
        <row r="5251">
          <cell r="F5251">
            <v>12052</v>
          </cell>
          <cell r="G5251">
            <v>1024542</v>
          </cell>
          <cell r="H5251">
            <v>46057</v>
          </cell>
          <cell r="K5251">
            <v>46105</v>
          </cell>
        </row>
        <row r="5252">
          <cell r="F5252">
            <v>13169</v>
          </cell>
          <cell r="G5252">
            <v>2315628</v>
          </cell>
          <cell r="H5252">
            <v>46065</v>
          </cell>
          <cell r="K5252">
            <v>46105</v>
          </cell>
        </row>
        <row r="5253">
          <cell r="F5253">
            <v>106</v>
          </cell>
          <cell r="G5253">
            <v>-829364</v>
          </cell>
          <cell r="H5253">
            <v>46090</v>
          </cell>
          <cell r="K5253">
            <v>46105</v>
          </cell>
        </row>
        <row r="5254">
          <cell r="F5254">
            <v>12104</v>
          </cell>
          <cell r="G5254">
            <v>18217845</v>
          </cell>
          <cell r="H5254">
            <v>46059</v>
          </cell>
          <cell r="K5254">
            <v>46105</v>
          </cell>
        </row>
        <row r="5255">
          <cell r="F5255">
            <v>12065</v>
          </cell>
          <cell r="G5255">
            <v>13182885</v>
          </cell>
          <cell r="H5255">
            <v>46062</v>
          </cell>
          <cell r="K5255">
            <v>46105</v>
          </cell>
        </row>
        <row r="5256">
          <cell r="F5256">
            <v>12066</v>
          </cell>
          <cell r="G5256">
            <v>65938388</v>
          </cell>
          <cell r="H5256">
            <v>46062</v>
          </cell>
          <cell r="K5256">
            <v>46105</v>
          </cell>
        </row>
        <row r="5257">
          <cell r="F5257">
            <v>10654</v>
          </cell>
          <cell r="G5257">
            <v>25815105</v>
          </cell>
          <cell r="H5257">
            <v>46059</v>
          </cell>
          <cell r="K5257">
            <v>46105</v>
          </cell>
        </row>
        <row r="5258">
          <cell r="F5258">
            <v>12071</v>
          </cell>
          <cell r="G5258">
            <v>34735608</v>
          </cell>
          <cell r="H5258">
            <v>46063</v>
          </cell>
          <cell r="K5258">
            <v>46105</v>
          </cell>
        </row>
        <row r="5259">
          <cell r="F5259">
            <v>85</v>
          </cell>
          <cell r="G5259">
            <v>-496800</v>
          </cell>
          <cell r="H5259">
            <v>46090</v>
          </cell>
          <cell r="K5259">
            <v>46105</v>
          </cell>
        </row>
        <row r="5260">
          <cell r="F5260">
            <v>10656</v>
          </cell>
          <cell r="G5260">
            <v>512271</v>
          </cell>
          <cell r="H5260">
            <v>46059</v>
          </cell>
          <cell r="K5260">
            <v>46105</v>
          </cell>
        </row>
        <row r="5261">
          <cell r="F5261">
            <v>12070</v>
          </cell>
          <cell r="G5261">
            <v>13135959</v>
          </cell>
          <cell r="H5261">
            <v>46063</v>
          </cell>
          <cell r="K5261">
            <v>46105</v>
          </cell>
        </row>
        <row r="5262">
          <cell r="F5262">
            <v>10657</v>
          </cell>
          <cell r="G5262">
            <v>5122710</v>
          </cell>
          <cell r="H5262">
            <v>46059</v>
          </cell>
          <cell r="K5262">
            <v>46105</v>
          </cell>
        </row>
        <row r="5263">
          <cell r="F5263">
            <v>164</v>
          </cell>
          <cell r="G5263">
            <v>-2241233</v>
          </cell>
          <cell r="H5263">
            <v>46096</v>
          </cell>
          <cell r="K5263">
            <v>46105</v>
          </cell>
        </row>
        <row r="5264">
          <cell r="F5264">
            <v>12174</v>
          </cell>
          <cell r="G5264">
            <v>6416820</v>
          </cell>
          <cell r="H5264">
            <v>46063</v>
          </cell>
          <cell r="K5264">
            <v>46105</v>
          </cell>
        </row>
        <row r="5265">
          <cell r="F5265">
            <v>135</v>
          </cell>
          <cell r="G5265">
            <v>-2080976</v>
          </cell>
          <cell r="H5265">
            <v>46082</v>
          </cell>
          <cell r="K5265">
            <v>46105</v>
          </cell>
        </row>
        <row r="5266">
          <cell r="F5266">
            <v>136</v>
          </cell>
          <cell r="G5266">
            <v>-4019473</v>
          </cell>
          <cell r="H5266">
            <v>46082</v>
          </cell>
          <cell r="K5266">
            <v>46105</v>
          </cell>
        </row>
        <row r="5267">
          <cell r="F5267">
            <v>12064</v>
          </cell>
          <cell r="G5267">
            <v>8060175</v>
          </cell>
          <cell r="H5267">
            <v>46063</v>
          </cell>
          <cell r="K5267">
            <v>46105</v>
          </cell>
        </row>
        <row r="5268">
          <cell r="F5268">
            <v>12063</v>
          </cell>
          <cell r="G5268">
            <v>2365200</v>
          </cell>
          <cell r="H5268">
            <v>46063</v>
          </cell>
          <cell r="K5268">
            <v>46105</v>
          </cell>
        </row>
        <row r="5269">
          <cell r="F5269">
            <v>9521</v>
          </cell>
          <cell r="G5269">
            <v>20789676</v>
          </cell>
          <cell r="H5269">
            <v>46060</v>
          </cell>
          <cell r="K5269">
            <v>46105</v>
          </cell>
        </row>
        <row r="5270">
          <cell r="F5270">
            <v>12173</v>
          </cell>
          <cell r="G5270">
            <v>8315865</v>
          </cell>
          <cell r="H5270">
            <v>46066</v>
          </cell>
          <cell r="K5270">
            <v>46105</v>
          </cell>
        </row>
        <row r="5271">
          <cell r="F5271">
            <v>9522</v>
          </cell>
          <cell r="G5271">
            <v>13233942</v>
          </cell>
          <cell r="H5271">
            <v>46060</v>
          </cell>
          <cell r="K5271">
            <v>46105</v>
          </cell>
        </row>
        <row r="5272">
          <cell r="F5272">
            <v>12062</v>
          </cell>
          <cell r="G5272">
            <v>13895456</v>
          </cell>
          <cell r="H5272">
            <v>46063</v>
          </cell>
          <cell r="K5272">
            <v>46105</v>
          </cell>
        </row>
        <row r="5273">
          <cell r="F5273">
            <v>117</v>
          </cell>
          <cell r="G5273">
            <v>-1359189</v>
          </cell>
          <cell r="H5273">
            <v>46089</v>
          </cell>
          <cell r="K5273">
            <v>46105</v>
          </cell>
        </row>
        <row r="5274">
          <cell r="F5274">
            <v>12061</v>
          </cell>
          <cell r="G5274">
            <v>4758332</v>
          </cell>
          <cell r="H5274">
            <v>46060</v>
          </cell>
          <cell r="K5274">
            <v>46105</v>
          </cell>
        </row>
        <row r="5275">
          <cell r="F5275">
            <v>9520</v>
          </cell>
          <cell r="G5275">
            <v>14412060</v>
          </cell>
          <cell r="H5275">
            <v>46057</v>
          </cell>
          <cell r="K5275">
            <v>46105</v>
          </cell>
        </row>
        <row r="5276">
          <cell r="F5276">
            <v>12172</v>
          </cell>
          <cell r="G5276">
            <v>8949218</v>
          </cell>
          <cell r="H5276">
            <v>46064</v>
          </cell>
          <cell r="K5276">
            <v>46105</v>
          </cell>
        </row>
        <row r="5277">
          <cell r="F5277">
            <v>13172</v>
          </cell>
          <cell r="G5277">
            <v>2315628</v>
          </cell>
          <cell r="H5277">
            <v>46067</v>
          </cell>
          <cell r="K5277">
            <v>46105</v>
          </cell>
        </row>
        <row r="5278">
          <cell r="F5278">
            <v>9519</v>
          </cell>
          <cell r="G5278">
            <v>756000</v>
          </cell>
          <cell r="H5278">
            <v>46057</v>
          </cell>
          <cell r="K5278">
            <v>46105</v>
          </cell>
        </row>
        <row r="5279">
          <cell r="F5279">
            <v>13166</v>
          </cell>
          <cell r="G5279">
            <v>15657003</v>
          </cell>
          <cell r="H5279">
            <v>46065</v>
          </cell>
          <cell r="K5279">
            <v>46105</v>
          </cell>
        </row>
        <row r="5280">
          <cell r="F5280">
            <v>13165</v>
          </cell>
          <cell r="G5280">
            <v>11564181</v>
          </cell>
          <cell r="H5280">
            <v>46064</v>
          </cell>
          <cell r="K5280">
            <v>46105</v>
          </cell>
        </row>
        <row r="5281">
          <cell r="F5281">
            <v>12048</v>
          </cell>
          <cell r="G5281">
            <v>1586115</v>
          </cell>
          <cell r="H5281">
            <v>46059</v>
          </cell>
          <cell r="K5281">
            <v>46105</v>
          </cell>
        </row>
        <row r="5282">
          <cell r="F5282">
            <v>12049</v>
          </cell>
          <cell r="G5282">
            <v>512271</v>
          </cell>
          <cell r="H5282">
            <v>46059</v>
          </cell>
          <cell r="K5282">
            <v>46105</v>
          </cell>
        </row>
        <row r="5283">
          <cell r="F5283">
            <v>12050</v>
          </cell>
          <cell r="G5283">
            <v>12624741</v>
          </cell>
          <cell r="H5283">
            <v>46059</v>
          </cell>
          <cell r="K5283">
            <v>46105</v>
          </cell>
        </row>
        <row r="5284">
          <cell r="F5284">
            <v>13164</v>
          </cell>
          <cell r="G5284">
            <v>5122710</v>
          </cell>
          <cell r="H5284">
            <v>46066</v>
          </cell>
          <cell r="K5284">
            <v>46105</v>
          </cell>
        </row>
        <row r="5285">
          <cell r="F5285">
            <v>12051</v>
          </cell>
          <cell r="G5285">
            <v>512271</v>
          </cell>
          <cell r="H5285">
            <v>46058</v>
          </cell>
          <cell r="K5285">
            <v>46105</v>
          </cell>
        </row>
        <row r="5286">
          <cell r="F5286">
            <v>101</v>
          </cell>
          <cell r="G5286">
            <v>-331560</v>
          </cell>
          <cell r="H5286">
            <v>46086</v>
          </cell>
          <cell r="K5286">
            <v>46105</v>
          </cell>
        </row>
        <row r="5287">
          <cell r="F5287">
            <v>12060</v>
          </cell>
          <cell r="G5287">
            <v>4157933</v>
          </cell>
          <cell r="H5287">
            <v>46062</v>
          </cell>
          <cell r="K5287">
            <v>46105</v>
          </cell>
        </row>
        <row r="5288">
          <cell r="F5288">
            <v>12170</v>
          </cell>
          <cell r="G5288">
            <v>1007519</v>
          </cell>
          <cell r="H5288">
            <v>46064</v>
          </cell>
          <cell r="K5288">
            <v>46105</v>
          </cell>
        </row>
        <row r="5289">
          <cell r="F5289">
            <v>12171</v>
          </cell>
          <cell r="G5289">
            <v>7325073</v>
          </cell>
          <cell r="H5289">
            <v>46064</v>
          </cell>
          <cell r="K5289">
            <v>46105</v>
          </cell>
        </row>
        <row r="5290">
          <cell r="F5290">
            <v>13171</v>
          </cell>
          <cell r="G5290">
            <v>1586115</v>
          </cell>
          <cell r="H5290">
            <v>46067</v>
          </cell>
          <cell r="K5290">
            <v>46105</v>
          </cell>
        </row>
        <row r="5291">
          <cell r="F5291">
            <v>12167</v>
          </cell>
          <cell r="G5291">
            <v>1007519</v>
          </cell>
          <cell r="H5291">
            <v>46064</v>
          </cell>
          <cell r="K5291">
            <v>46105</v>
          </cell>
        </row>
        <row r="5292">
          <cell r="F5292">
            <v>82</v>
          </cell>
          <cell r="G5292">
            <v>-512271</v>
          </cell>
          <cell r="H5292">
            <v>46080</v>
          </cell>
          <cell r="K5292">
            <v>46105</v>
          </cell>
        </row>
        <row r="5293">
          <cell r="F5293">
            <v>12168</v>
          </cell>
          <cell r="G5293">
            <v>10287297</v>
          </cell>
          <cell r="H5293">
            <v>46064</v>
          </cell>
          <cell r="K5293">
            <v>46105</v>
          </cell>
        </row>
        <row r="5294">
          <cell r="F5294">
            <v>12169</v>
          </cell>
          <cell r="G5294">
            <v>541971</v>
          </cell>
          <cell r="H5294">
            <v>46064</v>
          </cell>
          <cell r="K5294">
            <v>46105</v>
          </cell>
        </row>
        <row r="5295">
          <cell r="F5295">
            <v>12059</v>
          </cell>
          <cell r="G5295">
            <v>3172217</v>
          </cell>
          <cell r="H5295">
            <v>46061</v>
          </cell>
          <cell r="K5295">
            <v>46105</v>
          </cell>
        </row>
        <row r="5296">
          <cell r="F5296">
            <v>31</v>
          </cell>
          <cell r="G5296">
            <v>-833276</v>
          </cell>
          <cell r="H5296">
            <v>46095</v>
          </cell>
          <cell r="K5296">
            <v>46105</v>
          </cell>
        </row>
        <row r="5297">
          <cell r="F5297">
            <v>9516</v>
          </cell>
          <cell r="G5297">
            <v>1519790</v>
          </cell>
          <cell r="H5297">
            <v>46061</v>
          </cell>
          <cell r="K5297">
            <v>46105</v>
          </cell>
        </row>
        <row r="5298">
          <cell r="F5298">
            <v>9517</v>
          </cell>
          <cell r="G5298">
            <v>512271</v>
          </cell>
          <cell r="H5298">
            <v>46061</v>
          </cell>
          <cell r="K5298">
            <v>46105</v>
          </cell>
        </row>
        <row r="5299">
          <cell r="F5299">
            <v>12058</v>
          </cell>
          <cell r="G5299">
            <v>512271</v>
          </cell>
          <cell r="H5299">
            <v>46063</v>
          </cell>
          <cell r="K5299">
            <v>46105</v>
          </cell>
        </row>
        <row r="5300">
          <cell r="F5300">
            <v>12055</v>
          </cell>
          <cell r="G5300">
            <v>14445243</v>
          </cell>
          <cell r="H5300">
            <v>46059</v>
          </cell>
          <cell r="K5300">
            <v>46105</v>
          </cell>
        </row>
        <row r="5301">
          <cell r="F5301">
            <v>48</v>
          </cell>
          <cell r="G5301">
            <v>-964276</v>
          </cell>
          <cell r="H5301">
            <v>46081</v>
          </cell>
          <cell r="K5301">
            <v>46105</v>
          </cell>
        </row>
        <row r="5302">
          <cell r="F5302">
            <v>58</v>
          </cell>
          <cell r="G5302">
            <v>-1634855</v>
          </cell>
          <cell r="H5302">
            <v>46090</v>
          </cell>
          <cell r="K5302">
            <v>46105</v>
          </cell>
        </row>
        <row r="5303">
          <cell r="F5303">
            <v>59</v>
          </cell>
          <cell r="G5303">
            <v>-2513576</v>
          </cell>
          <cell r="H5303">
            <v>46090</v>
          </cell>
          <cell r="K5303">
            <v>46105</v>
          </cell>
        </row>
        <row r="5304">
          <cell r="F5304">
            <v>9515</v>
          </cell>
          <cell r="G5304">
            <v>25183278</v>
          </cell>
          <cell r="H5304">
            <v>46058</v>
          </cell>
          <cell r="K5304">
            <v>46105</v>
          </cell>
        </row>
        <row r="5305">
          <cell r="F5305">
            <v>12068</v>
          </cell>
          <cell r="G5305">
            <v>11167835</v>
          </cell>
          <cell r="H5305">
            <v>46064</v>
          </cell>
          <cell r="K5305">
            <v>46105</v>
          </cell>
        </row>
        <row r="5306">
          <cell r="F5306">
            <v>9677</v>
          </cell>
          <cell r="G5306">
            <v>11971652</v>
          </cell>
          <cell r="H5306">
            <v>46058</v>
          </cell>
          <cell r="K5306">
            <v>46105</v>
          </cell>
        </row>
        <row r="5307">
          <cell r="F5307">
            <v>14776</v>
          </cell>
          <cell r="G5307">
            <v>10122638</v>
          </cell>
          <cell r="H5307">
            <v>46066</v>
          </cell>
          <cell r="K5307">
            <v>46105</v>
          </cell>
        </row>
        <row r="5308">
          <cell r="F5308">
            <v>12105</v>
          </cell>
          <cell r="G5308">
            <v>30949992</v>
          </cell>
          <cell r="H5308">
            <v>46060</v>
          </cell>
          <cell r="K5308">
            <v>46105</v>
          </cell>
        </row>
        <row r="5309">
          <cell r="F5309">
            <v>12067</v>
          </cell>
          <cell r="G5309">
            <v>5122710</v>
          </cell>
          <cell r="H5309">
            <v>46064</v>
          </cell>
          <cell r="K5309">
            <v>46105</v>
          </cell>
        </row>
        <row r="5310">
          <cell r="F5310">
            <v>12056</v>
          </cell>
          <cell r="G5310">
            <v>36294966</v>
          </cell>
          <cell r="H5310">
            <v>46061</v>
          </cell>
          <cell r="K5310">
            <v>46105</v>
          </cell>
        </row>
        <row r="5311">
          <cell r="F5311">
            <v>12057</v>
          </cell>
          <cell r="G5311">
            <v>10792130</v>
          </cell>
          <cell r="H5311">
            <v>46060</v>
          </cell>
          <cell r="K5311">
            <v>46105</v>
          </cell>
        </row>
        <row r="5312">
          <cell r="F5312">
            <v>100</v>
          </cell>
          <cell r="G5312">
            <v>-548100</v>
          </cell>
          <cell r="H5312">
            <v>46079</v>
          </cell>
          <cell r="K5312">
            <v>46105</v>
          </cell>
        </row>
        <row r="5313">
          <cell r="F5313">
            <v>12054</v>
          </cell>
          <cell r="G5313">
            <v>7453323</v>
          </cell>
          <cell r="H5313">
            <v>46061</v>
          </cell>
          <cell r="K5313">
            <v>46105</v>
          </cell>
        </row>
        <row r="5314">
          <cell r="F5314">
            <v>12166</v>
          </cell>
          <cell r="G5314">
            <v>1987200</v>
          </cell>
          <cell r="H5314">
            <v>46065</v>
          </cell>
          <cell r="K5314">
            <v>46105</v>
          </cell>
        </row>
        <row r="5315">
          <cell r="F5315">
            <v>12053</v>
          </cell>
          <cell r="G5315">
            <v>4633592</v>
          </cell>
          <cell r="H5315">
            <v>46061</v>
          </cell>
          <cell r="K5315">
            <v>46105</v>
          </cell>
        </row>
        <row r="5316">
          <cell r="F5316">
            <v>12179</v>
          </cell>
          <cell r="G5316">
            <v>758768</v>
          </cell>
          <cell r="H5316">
            <v>46060</v>
          </cell>
          <cell r="K5316">
            <v>46105</v>
          </cell>
        </row>
        <row r="5317">
          <cell r="F5317">
            <v>12180</v>
          </cell>
          <cell r="G5317">
            <v>1259402</v>
          </cell>
          <cell r="H5317">
            <v>46060</v>
          </cell>
          <cell r="K5317">
            <v>46105</v>
          </cell>
        </row>
        <row r="5318">
          <cell r="F5318">
            <v>13170</v>
          </cell>
          <cell r="G5318">
            <v>48163140</v>
          </cell>
          <cell r="H5318">
            <v>46069</v>
          </cell>
          <cell r="K5318">
            <v>46105</v>
          </cell>
        </row>
        <row r="5319">
          <cell r="F5319">
            <v>12165</v>
          </cell>
          <cell r="G5319">
            <v>1586115</v>
          </cell>
          <cell r="H5319">
            <v>46065</v>
          </cell>
          <cell r="K5319">
            <v>46105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InvoiceList"/>
      <sheetName val="Sheet1"/>
    </sheetNames>
    <sheetDataSet>
      <sheetData sheetId="0" refreshError="1">
        <row r="1">
          <cell r="D1" t="str">
            <v>Số hóa đơn</v>
          </cell>
          <cell r="E1" t="str">
            <v>Số đặt hàng</v>
          </cell>
          <cell r="F1" t="str">
            <v>Tổng giá trị</v>
          </cell>
          <cell r="G1" t="str">
            <v>Ngày nhập HĐ</v>
          </cell>
          <cell r="H1" t="str">
            <v>Ngày xử lý</v>
          </cell>
          <cell r="I1" t="str">
            <v>Ngày đến hạn</v>
          </cell>
          <cell r="J1" t="str">
            <v>Phụ trách</v>
          </cell>
          <cell r="K1" t="str">
            <v>Khóa bởi</v>
          </cell>
          <cell r="L1" t="str">
            <v>Ngày khóa</v>
          </cell>
          <cell r="M1" t="str">
            <v>Trạng thái giữ</v>
          </cell>
          <cell r="N1" t="str">
            <v>Lý do giữ</v>
          </cell>
          <cell r="O1" t="str">
            <v>Ghi chú</v>
          </cell>
        </row>
        <row r="2">
          <cell r="D2">
            <v>599</v>
          </cell>
          <cell r="E2">
            <v>202428142401</v>
          </cell>
          <cell r="F2">
            <v>-1545530</v>
          </cell>
          <cell r="G2" t="str">
            <v>22/05/2024</v>
          </cell>
          <cell r="J2" t="str">
            <v>Do Thi Bich Lieu</v>
          </cell>
          <cell r="M2" t="str">
            <v>No</v>
          </cell>
          <cell r="O2" t="str">
            <v>Chúng tôi đang xử lý hóa đơn, vui lòng liên hệ Do Thi Bich Lieu</v>
          </cell>
        </row>
        <row r="3">
          <cell r="D3">
            <v>598</v>
          </cell>
          <cell r="E3">
            <v>202428142400</v>
          </cell>
          <cell r="F3">
            <v>-115781</v>
          </cell>
          <cell r="G3" t="str">
            <v>22/05/2024</v>
          </cell>
          <cell r="J3" t="str">
            <v>Do Thi Bich Lieu</v>
          </cell>
          <cell r="M3" t="str">
            <v>No</v>
          </cell>
          <cell r="O3" t="str">
            <v>Chúng tôi đang xử lý hóa đơn, vui lòng liên hệ Do Thi Bich Lieu</v>
          </cell>
        </row>
        <row r="4">
          <cell r="D4">
            <v>597</v>
          </cell>
          <cell r="E4">
            <v>202428142400</v>
          </cell>
          <cell r="F4">
            <v>-979947</v>
          </cell>
          <cell r="G4" t="str">
            <v>22/05/2024</v>
          </cell>
          <cell r="J4" t="str">
            <v>Do Thi Bich Lieu</v>
          </cell>
          <cell r="M4" t="str">
            <v>No</v>
          </cell>
          <cell r="O4" t="str">
            <v>Chúng tôi đang xử lý hóa đơn, vui lòng liên hệ Do Thi Bich Lieu</v>
          </cell>
        </row>
        <row r="5">
          <cell r="D5">
            <v>600</v>
          </cell>
          <cell r="E5">
            <v>202428142401</v>
          </cell>
          <cell r="F5">
            <v>-115781</v>
          </cell>
          <cell r="G5" t="str">
            <v>22/05/2024</v>
          </cell>
          <cell r="J5" t="str">
            <v>Do Thi Bich Lieu</v>
          </cell>
          <cell r="M5" t="str">
            <v>No</v>
          </cell>
          <cell r="O5" t="str">
            <v>Chúng tôi đang xử lý hóa đơn, vui lòng liên hệ Do Thi Bich Lieu</v>
          </cell>
        </row>
        <row r="6">
          <cell r="D6">
            <v>23781</v>
          </cell>
          <cell r="E6">
            <v>28467467</v>
          </cell>
          <cell r="F6">
            <v>4320528</v>
          </cell>
          <cell r="G6" t="str">
            <v>21/05/2024</v>
          </cell>
          <cell r="H6" t="str">
            <v>22/05/2024</v>
          </cell>
          <cell r="I6" t="str">
            <v>25/06/2024</v>
          </cell>
          <cell r="J6" t="str">
            <v>Do Thi Bich Lieu</v>
          </cell>
          <cell r="M6" t="str">
            <v>No</v>
          </cell>
          <cell r="O6" t="str">
            <v>Lịch thanh toán: Monthly at 10 &amp; 24</v>
          </cell>
        </row>
        <row r="7">
          <cell r="D7">
            <v>589</v>
          </cell>
          <cell r="E7">
            <v>202427141405</v>
          </cell>
          <cell r="F7">
            <v>-108395</v>
          </cell>
          <cell r="G7" t="str">
            <v>21/05/2024</v>
          </cell>
          <cell r="J7" t="str">
            <v>Do Thi Bich Lieu</v>
          </cell>
          <cell r="M7" t="str">
            <v>No</v>
          </cell>
          <cell r="O7" t="str">
            <v>Chúng tôi đang xử lý hóa đơn, vui lòng liên hệ Do Thi Bich Lieu</v>
          </cell>
        </row>
        <row r="8">
          <cell r="D8">
            <v>23721</v>
          </cell>
          <cell r="E8">
            <v>14247742</v>
          </cell>
          <cell r="F8">
            <v>514366</v>
          </cell>
          <cell r="H8" t="str">
            <v>21/05/2024</v>
          </cell>
          <cell r="I8" t="str">
            <v>20/06/2024</v>
          </cell>
          <cell r="J8" t="str">
            <v>Do Thi Bich Lieu</v>
          </cell>
          <cell r="M8" t="str">
            <v>No</v>
          </cell>
          <cell r="O8" t="str">
            <v>Chúng tôi chưa nhận được HĐ, NCC vui lòng gửi HĐ + PGH để chúng tôi kiểm tra hoặc liên hệ Do Thi Bich Lieu</v>
          </cell>
        </row>
        <row r="9">
          <cell r="D9">
            <v>23720</v>
          </cell>
          <cell r="E9">
            <v>14246240</v>
          </cell>
          <cell r="F9">
            <v>5997132</v>
          </cell>
          <cell r="H9" t="str">
            <v>21/05/2024</v>
          </cell>
          <cell r="I9" t="str">
            <v>15/06/2024</v>
          </cell>
          <cell r="J9" t="str">
            <v>Do Thi Bich Lieu</v>
          </cell>
          <cell r="M9" t="str">
            <v>No</v>
          </cell>
          <cell r="O9" t="str">
            <v>Chúng tôi chưa nhận được HĐ, NCC vui lòng gửi HĐ + PGH để chúng tôi kiểm tra hoặc liên hệ Do Thi Bich Lieu</v>
          </cell>
        </row>
        <row r="10">
          <cell r="D10">
            <v>23719</v>
          </cell>
          <cell r="E10">
            <v>14249493</v>
          </cell>
          <cell r="F10">
            <v>11994264</v>
          </cell>
          <cell r="H10" t="str">
            <v>21/05/2024</v>
          </cell>
          <cell r="I10" t="str">
            <v>20/06/2024</v>
          </cell>
          <cell r="J10" t="str">
            <v>Do Thi Bich Lieu</v>
          </cell>
          <cell r="M10" t="str">
            <v>No</v>
          </cell>
          <cell r="O10" t="str">
            <v>Chúng tôi chưa nhận được HĐ, NCC vui lòng gửi HĐ + PGH để chúng tôi kiểm tra hoặc liên hệ Do Thi Bich Lieu</v>
          </cell>
        </row>
        <row r="11">
          <cell r="D11">
            <v>23718</v>
          </cell>
          <cell r="E11">
            <v>14248037</v>
          </cell>
          <cell r="F11">
            <v>396527</v>
          </cell>
          <cell r="H11" t="str">
            <v>21/05/2024</v>
          </cell>
          <cell r="I11" t="str">
            <v>20/06/2024</v>
          </cell>
          <cell r="J11" t="str">
            <v>Do Thi Bich Lieu</v>
          </cell>
          <cell r="M11" t="str">
            <v>No</v>
          </cell>
          <cell r="O11" t="str">
            <v>Chúng tôi chưa nhận được HĐ, NCC vui lòng gửi HĐ + PGH để chúng tôi kiểm tra hoặc liên hệ Do Thi Bich Lieu</v>
          </cell>
        </row>
        <row r="12">
          <cell r="D12">
            <v>23717</v>
          </cell>
          <cell r="E12">
            <v>13140970</v>
          </cell>
          <cell r="F12">
            <v>3113802</v>
          </cell>
          <cell r="H12" t="str">
            <v>21/05/2024</v>
          </cell>
          <cell r="I12" t="str">
            <v>20/06/2024</v>
          </cell>
          <cell r="J12" t="str">
            <v>Do Thi Bich Lieu</v>
          </cell>
          <cell r="M12" t="str">
            <v>No</v>
          </cell>
          <cell r="O12" t="str">
            <v>Chúng tôi chưa nhận được HĐ, NCC vui lòng gửi HĐ + PGH để chúng tôi kiểm tra hoặc liên hệ Do Thi Bich Lieu</v>
          </cell>
        </row>
        <row r="13">
          <cell r="D13">
            <v>588</v>
          </cell>
          <cell r="E13">
            <v>202415139403</v>
          </cell>
          <cell r="F13">
            <v>-325186</v>
          </cell>
          <cell r="J13" t="str">
            <v>Do Thi Bich Lieu</v>
          </cell>
          <cell r="M13" t="str">
            <v>No</v>
          </cell>
          <cell r="O13" t="str">
            <v>Chúng tôi chưa nhận được HĐ, NCC vui lòng gửi HĐ + PGH để chúng tôi kiểm tra hoặc liên hệ Do Thi Bich Lieu</v>
          </cell>
        </row>
        <row r="14">
          <cell r="D14">
            <v>23483</v>
          </cell>
          <cell r="E14">
            <v>20504608</v>
          </cell>
          <cell r="F14">
            <v>1199426</v>
          </cell>
          <cell r="G14" t="str">
            <v>17/05/2024</v>
          </cell>
          <cell r="H14" t="str">
            <v>19/05/2024</v>
          </cell>
          <cell r="I14" t="str">
            <v>22/06/2024</v>
          </cell>
          <cell r="J14" t="str">
            <v>Do Thi Bich Lieu</v>
          </cell>
          <cell r="M14" t="str">
            <v>No</v>
          </cell>
          <cell r="O14" t="str">
            <v>Lịch thanh toán: Monthly at 10 &amp; 24</v>
          </cell>
        </row>
        <row r="15">
          <cell r="D15">
            <v>23479</v>
          </cell>
          <cell r="E15">
            <v>15261735</v>
          </cell>
          <cell r="F15">
            <v>1586110</v>
          </cell>
          <cell r="G15" t="str">
            <v>17/05/2024</v>
          </cell>
          <cell r="H15" t="str">
            <v>18/05/2024</v>
          </cell>
          <cell r="I15" t="str">
            <v>21/06/2024</v>
          </cell>
          <cell r="J15" t="str">
            <v>Do Thi Bich Lieu</v>
          </cell>
          <cell r="M15" t="str">
            <v>No</v>
          </cell>
          <cell r="O15" t="str">
            <v>Lịch thanh toán: Monthly at 10 &amp; 24</v>
          </cell>
        </row>
        <row r="16">
          <cell r="D16">
            <v>23481</v>
          </cell>
          <cell r="E16">
            <v>17066577</v>
          </cell>
          <cell r="F16">
            <v>2571826</v>
          </cell>
          <cell r="G16" t="str">
            <v>17/05/2024</v>
          </cell>
          <cell r="H16" t="str">
            <v>18/05/2024</v>
          </cell>
          <cell r="I16" t="str">
            <v>22/06/2024</v>
          </cell>
          <cell r="J16" t="str">
            <v>Do Thi Bich Lieu</v>
          </cell>
          <cell r="M16" t="str">
            <v>No</v>
          </cell>
          <cell r="O16" t="str">
            <v>Lịch thanh toán: Monthly at 10 &amp; 24</v>
          </cell>
        </row>
        <row r="17">
          <cell r="D17">
            <v>23486</v>
          </cell>
          <cell r="E17">
            <v>27464142</v>
          </cell>
          <cell r="F17">
            <v>1586110</v>
          </cell>
          <cell r="G17" t="str">
            <v>17/05/2024</v>
          </cell>
          <cell r="H17" t="str">
            <v>19/05/2024</v>
          </cell>
          <cell r="I17" t="str">
            <v>22/06/2024</v>
          </cell>
          <cell r="J17" t="str">
            <v>Do Thi Bich Lieu</v>
          </cell>
          <cell r="M17" t="str">
            <v>No</v>
          </cell>
          <cell r="O17" t="str">
            <v>Lịch thanh toán: Monthly at 10 &amp; 24</v>
          </cell>
        </row>
        <row r="18">
          <cell r="D18">
            <v>23485</v>
          </cell>
          <cell r="E18">
            <v>22475599</v>
          </cell>
          <cell r="F18">
            <v>1586110</v>
          </cell>
          <cell r="G18" t="str">
            <v>17/05/2024</v>
          </cell>
          <cell r="H18" t="str">
            <v>18/05/2024</v>
          </cell>
          <cell r="I18" t="str">
            <v>22/06/2024</v>
          </cell>
          <cell r="J18" t="str">
            <v>Do Thi Bich Lieu</v>
          </cell>
          <cell r="M18" t="str">
            <v>No</v>
          </cell>
          <cell r="O18" t="str">
            <v>Lịch thanh toán: Monthly at 10 &amp; 24</v>
          </cell>
        </row>
        <row r="19">
          <cell r="D19">
            <v>556</v>
          </cell>
          <cell r="E19">
            <v>202411138403</v>
          </cell>
          <cell r="F19">
            <v>-2928660</v>
          </cell>
          <cell r="G19" t="str">
            <v>18/05/2024</v>
          </cell>
          <cell r="J19" t="str">
            <v>Do Thi Bich Lieu</v>
          </cell>
          <cell r="M19" t="str">
            <v>No</v>
          </cell>
          <cell r="O19" t="str">
            <v>Chúng tôi đang xử lý hóa đơn, vui lòng liên hệ Do Thi Bich Lieu</v>
          </cell>
        </row>
        <row r="20">
          <cell r="D20">
            <v>555</v>
          </cell>
          <cell r="E20">
            <v>202411138404</v>
          </cell>
          <cell r="F20">
            <v>-3953945</v>
          </cell>
          <cell r="G20" t="str">
            <v>18/05/2024</v>
          </cell>
          <cell r="J20" t="str">
            <v>Do Thi Bich Lieu</v>
          </cell>
          <cell r="M20" t="str">
            <v>No</v>
          </cell>
          <cell r="O20" t="str">
            <v>Chúng tôi đang xử lý hóa đơn, vui lòng liên hệ Do Thi Bich Lieu</v>
          </cell>
        </row>
        <row r="21">
          <cell r="D21">
            <v>23649</v>
          </cell>
          <cell r="E21">
            <v>10427996</v>
          </cell>
          <cell r="F21">
            <v>2057465</v>
          </cell>
          <cell r="G21" t="str">
            <v>18/05/2024</v>
          </cell>
          <cell r="H21" t="str">
            <v>18/05/2024</v>
          </cell>
          <cell r="I21" t="str">
            <v>21/06/2024</v>
          </cell>
          <cell r="J21" t="str">
            <v>Do Thi Bich Lieu</v>
          </cell>
          <cell r="M21" t="str">
            <v>No</v>
          </cell>
          <cell r="O21" t="str">
            <v>Lịch thanh toán: Monthly at 10 &amp; 24</v>
          </cell>
        </row>
        <row r="22">
          <cell r="D22">
            <v>23648</v>
          </cell>
          <cell r="E22">
            <v>10428304</v>
          </cell>
          <cell r="F22">
            <v>7384543</v>
          </cell>
          <cell r="G22" t="str">
            <v>18/05/2024</v>
          </cell>
          <cell r="H22" t="str">
            <v>18/05/2024</v>
          </cell>
          <cell r="I22" t="str">
            <v>21/06/2024</v>
          </cell>
          <cell r="J22" t="str">
            <v>Do Thi Bich Lieu</v>
          </cell>
          <cell r="M22" t="str">
            <v>No</v>
          </cell>
          <cell r="O22" t="str">
            <v>Lịch thanh toán: Monthly at 10 &amp; 24</v>
          </cell>
        </row>
        <row r="23">
          <cell r="D23">
            <v>23647</v>
          </cell>
          <cell r="E23">
            <v>12320259</v>
          </cell>
          <cell r="F23">
            <v>1586110</v>
          </cell>
          <cell r="G23" t="str">
            <v>18/05/2024</v>
          </cell>
          <cell r="H23" t="str">
            <v>18/05/2024</v>
          </cell>
          <cell r="I23" t="str">
            <v>21/06/2024</v>
          </cell>
          <cell r="J23" t="str">
            <v>Do Thi Bich Lieu</v>
          </cell>
          <cell r="M23" t="str">
            <v>No</v>
          </cell>
          <cell r="O23" t="str">
            <v>Lịch thanh toán: Monthly at 10 &amp; 24</v>
          </cell>
        </row>
        <row r="24">
          <cell r="D24">
            <v>23646</v>
          </cell>
          <cell r="E24">
            <v>18324697</v>
          </cell>
          <cell r="F24">
            <v>541976</v>
          </cell>
          <cell r="G24" t="str">
            <v>18/05/2024</v>
          </cell>
          <cell r="H24" t="str">
            <v>18/05/2024</v>
          </cell>
          <cell r="I24" t="str">
            <v>20/06/2024</v>
          </cell>
          <cell r="J24" t="str">
            <v>Do Thi Bich Lieu</v>
          </cell>
          <cell r="M24" t="str">
            <v>No</v>
          </cell>
          <cell r="O24" t="str">
            <v>Lịch thanh toán: Monthly at 10 &amp; 24</v>
          </cell>
        </row>
        <row r="25">
          <cell r="D25">
            <v>553</v>
          </cell>
          <cell r="E25">
            <v>202427135405</v>
          </cell>
          <cell r="F25">
            <v>-463126</v>
          </cell>
          <cell r="G25" t="str">
            <v>15/05/2024</v>
          </cell>
          <cell r="J25" t="str">
            <v>Do Thi Bich Lieu</v>
          </cell>
          <cell r="M25" t="str">
            <v>No</v>
          </cell>
          <cell r="O25" t="str">
            <v>Chúng tôi đang xử lý hóa đơn, vui lòng liên hệ Do Thi Bich Lieu</v>
          </cell>
        </row>
        <row r="26">
          <cell r="D26">
            <v>23228</v>
          </cell>
          <cell r="E26">
            <v>50912098</v>
          </cell>
          <cell r="F26">
            <v>2785536</v>
          </cell>
          <cell r="G26" t="str">
            <v>16/05/2024</v>
          </cell>
          <cell r="H26" t="str">
            <v>16/05/2024</v>
          </cell>
          <cell r="I26" t="str">
            <v>19/06/2024</v>
          </cell>
          <cell r="J26" t="str">
            <v>Do Thi Bich Lieu</v>
          </cell>
          <cell r="M26" t="str">
            <v>No</v>
          </cell>
          <cell r="O26" t="str">
            <v>Lịch thanh toán: Monthly at 10 &amp; 24</v>
          </cell>
        </row>
        <row r="27">
          <cell r="D27">
            <v>22392</v>
          </cell>
          <cell r="E27">
            <v>11061211</v>
          </cell>
          <cell r="F27">
            <v>4185551</v>
          </cell>
          <cell r="G27" t="str">
            <v>15/05/2024</v>
          </cell>
          <cell r="H27" t="str">
            <v>16/05/2024</v>
          </cell>
          <cell r="I27" t="str">
            <v>18/06/2024</v>
          </cell>
          <cell r="J27" t="str">
            <v>Do Thi Bich Lieu</v>
          </cell>
          <cell r="M27" t="str">
            <v>No</v>
          </cell>
          <cell r="O27" t="str">
            <v>Lịch thanh toán: Monthly at 10 &amp; 24</v>
          </cell>
        </row>
        <row r="28">
          <cell r="D28">
            <v>551</v>
          </cell>
          <cell r="E28">
            <v>202427135405</v>
          </cell>
          <cell r="F28">
            <v>-119943</v>
          </cell>
          <cell r="G28" t="str">
            <v>15/05/2024</v>
          </cell>
          <cell r="J28" t="str">
            <v>Do Thi Bich Lieu</v>
          </cell>
          <cell r="M28" t="str">
            <v>No</v>
          </cell>
          <cell r="O28" t="str">
            <v>Chúng tôi đang xử lý hóa đơn, vui lòng liên hệ Do Thi Bich Lieu</v>
          </cell>
        </row>
        <row r="29">
          <cell r="D29">
            <v>552</v>
          </cell>
          <cell r="E29">
            <v>202427135405</v>
          </cell>
          <cell r="F29">
            <v>-49243</v>
          </cell>
          <cell r="G29" t="str">
            <v>15/05/2024</v>
          </cell>
          <cell r="J29" t="str">
            <v>Do Thi Bich Lieu</v>
          </cell>
          <cell r="M29" t="str">
            <v>No</v>
          </cell>
          <cell r="O29" t="str">
            <v>Chúng tôi đang xử lý hóa đơn, vui lòng liên hệ Do Thi Bich Lieu</v>
          </cell>
        </row>
        <row r="30">
          <cell r="D30">
            <v>22315</v>
          </cell>
          <cell r="E30">
            <v>28463847</v>
          </cell>
          <cell r="F30">
            <v>2398853</v>
          </cell>
          <cell r="G30" t="str">
            <v>14/05/2024</v>
          </cell>
          <cell r="H30" t="str">
            <v>15/05/2024</v>
          </cell>
          <cell r="I30" t="str">
            <v>18/06/2024</v>
          </cell>
          <cell r="J30" t="str">
            <v>Do Thi Bich Lieu</v>
          </cell>
          <cell r="M30" t="str">
            <v>No</v>
          </cell>
          <cell r="O30" t="str">
            <v>Lịch thanh toán: Monthly at 10 &amp; 24</v>
          </cell>
        </row>
        <row r="31">
          <cell r="D31">
            <v>22217</v>
          </cell>
          <cell r="E31">
            <v>10424568</v>
          </cell>
          <cell r="F31">
            <v>5068915</v>
          </cell>
          <cell r="G31" t="str">
            <v>13/05/2024</v>
          </cell>
          <cell r="H31" t="str">
            <v>13/05/2024</v>
          </cell>
          <cell r="I31" t="str">
            <v>15/06/2024</v>
          </cell>
          <cell r="J31" t="str">
            <v>Do Thi Bich Lieu</v>
          </cell>
          <cell r="M31" t="str">
            <v>No</v>
          </cell>
          <cell r="O31" t="str">
            <v>Lịch thanh toán: Monthly at 10 &amp; 24</v>
          </cell>
        </row>
        <row r="32">
          <cell r="D32">
            <v>22218</v>
          </cell>
          <cell r="E32">
            <v>10424260</v>
          </cell>
          <cell r="F32">
            <v>2057465</v>
          </cell>
          <cell r="G32" t="str">
            <v>13/05/2024</v>
          </cell>
          <cell r="H32" t="str">
            <v>13/05/2024</v>
          </cell>
          <cell r="I32" t="str">
            <v>15/06/2024</v>
          </cell>
          <cell r="J32" t="str">
            <v>Do Thi Bich Lieu</v>
          </cell>
          <cell r="M32" t="str">
            <v>No</v>
          </cell>
          <cell r="O32" t="str">
            <v>Lịch thanh toán: Monthly at 10 &amp; 24</v>
          </cell>
        </row>
        <row r="33">
          <cell r="D33">
            <v>22219</v>
          </cell>
          <cell r="E33">
            <v>26535342</v>
          </cell>
          <cell r="F33">
            <v>3209323</v>
          </cell>
          <cell r="G33" t="str">
            <v>13/05/2024</v>
          </cell>
          <cell r="H33" t="str">
            <v>13/05/2024</v>
          </cell>
          <cell r="I33">
            <v>45449.000347222223</v>
          </cell>
          <cell r="J33" t="str">
            <v>Do Thi Bich Lieu</v>
          </cell>
          <cell r="M33" t="str">
            <v>No</v>
          </cell>
          <cell r="O33" t="str">
            <v>Lịch thanh toán: Monthly at 10 &amp; 24</v>
          </cell>
        </row>
        <row r="34">
          <cell r="D34">
            <v>22220</v>
          </cell>
          <cell r="E34">
            <v>13135338</v>
          </cell>
          <cell r="F34">
            <v>541976</v>
          </cell>
          <cell r="G34" t="str">
            <v>13/05/2024</v>
          </cell>
          <cell r="H34" t="str">
            <v>13/05/2024</v>
          </cell>
          <cell r="I34">
            <v>45632.000347222223</v>
          </cell>
          <cell r="J34" t="str">
            <v>Do Thi Bich Lieu</v>
          </cell>
          <cell r="M34" t="str">
            <v>No</v>
          </cell>
          <cell r="O34" t="str">
            <v>Lịch thanh toán: Monthly at 10 &amp; 24</v>
          </cell>
        </row>
        <row r="35">
          <cell r="D35">
            <v>22280</v>
          </cell>
          <cell r="E35">
            <v>14244861</v>
          </cell>
          <cell r="F35">
            <v>11874321</v>
          </cell>
          <cell r="G35" t="str">
            <v>13/05/2024</v>
          </cell>
          <cell r="H35" t="str">
            <v>14/05/2024</v>
          </cell>
          <cell r="I35">
            <v>45510.000347222223</v>
          </cell>
          <cell r="J35" t="str">
            <v>Do Thi Bich Lieu</v>
          </cell>
          <cell r="M35" t="str">
            <v>No</v>
          </cell>
          <cell r="O35" t="str">
            <v>Lịch thanh toán: Monthly at 10 &amp; 24</v>
          </cell>
        </row>
        <row r="36">
          <cell r="D36">
            <v>489</v>
          </cell>
          <cell r="E36">
            <v>202416129401</v>
          </cell>
          <cell r="F36">
            <v>-54198</v>
          </cell>
          <cell r="G36">
            <v>45540.000347222223</v>
          </cell>
          <cell r="J36" t="str">
            <v>Do Thi Bich Lieu</v>
          </cell>
          <cell r="M36" t="str">
            <v>No</v>
          </cell>
          <cell r="O36" t="str">
            <v>Chúng tôi đang xử lý hóa đơn, vui lòng liên hệ Do Thi Bich Lieu</v>
          </cell>
        </row>
        <row r="37">
          <cell r="D37">
            <v>490</v>
          </cell>
          <cell r="E37">
            <v>202416129400</v>
          </cell>
          <cell r="F37">
            <v>-128591</v>
          </cell>
          <cell r="G37">
            <v>45540.000347222223</v>
          </cell>
          <cell r="J37" t="str">
            <v>Do Thi Bich Lieu</v>
          </cell>
          <cell r="M37" t="str">
            <v>No</v>
          </cell>
          <cell r="O37" t="str">
            <v>Chúng tôi đang xử lý hóa đơn, vui lòng liên hệ Do Thi Bich Lieu</v>
          </cell>
        </row>
        <row r="38">
          <cell r="D38">
            <v>487</v>
          </cell>
          <cell r="E38">
            <v>18129403</v>
          </cell>
          <cell r="F38">
            <v>-619358</v>
          </cell>
          <cell r="G38">
            <v>45509.000347222223</v>
          </cell>
          <cell r="J38" t="str">
            <v>Do Thi Bich Lieu</v>
          </cell>
          <cell r="M38" t="str">
            <v>No</v>
          </cell>
          <cell r="O38" t="str">
            <v>Chúng tôi đang xử lý hóa đơn, vui lòng liên hệ Do Thi Bich Lieu</v>
          </cell>
        </row>
        <row r="39">
          <cell r="D39">
            <v>488</v>
          </cell>
          <cell r="E39">
            <v>18129403</v>
          </cell>
          <cell r="F39">
            <v>-175259</v>
          </cell>
          <cell r="G39">
            <v>45509.000347222223</v>
          </cell>
          <cell r="J39" t="str">
            <v>Do Thi Bich Lieu</v>
          </cell>
          <cell r="M39" t="str">
            <v>No</v>
          </cell>
          <cell r="O39" t="str">
            <v>Chúng tôi đang xử lý hóa đơn, vui lòng liên hệ Do Thi Bich Lieu</v>
          </cell>
        </row>
        <row r="40">
          <cell r="D40">
            <v>486</v>
          </cell>
          <cell r="E40">
            <v>18129403</v>
          </cell>
          <cell r="F40">
            <v>-1838145</v>
          </cell>
          <cell r="G40">
            <v>45509.000347222223</v>
          </cell>
          <cell r="J40" t="str">
            <v>Do Thi Bich Lieu</v>
          </cell>
          <cell r="M40" t="str">
            <v>No</v>
          </cell>
          <cell r="O40" t="str">
            <v>Chúng tôi đang xử lý hóa đơn, vui lòng liên hệ Do Thi Bich Lieu</v>
          </cell>
        </row>
        <row r="41">
          <cell r="D41">
            <v>13780</v>
          </cell>
          <cell r="E41">
            <v>12296985</v>
          </cell>
          <cell r="F41">
            <v>541976</v>
          </cell>
          <cell r="G41" t="str">
            <v>27/03/2024</v>
          </cell>
          <cell r="J41" t="str">
            <v>Do Thi Bich Lieu</v>
          </cell>
          <cell r="M41" t="str">
            <v>No</v>
          </cell>
          <cell r="O41">
            <v>45570.000347222223</v>
          </cell>
        </row>
        <row r="42">
          <cell r="D42">
            <v>14989</v>
          </cell>
          <cell r="E42">
            <v>14228751</v>
          </cell>
          <cell r="F42">
            <v>1039484</v>
          </cell>
          <cell r="G42">
            <v>45326.000347222223</v>
          </cell>
          <cell r="J42" t="str">
            <v>Do Thi Bich Lieu</v>
          </cell>
          <cell r="M42" t="str">
            <v>No</v>
          </cell>
          <cell r="O42">
            <v>45570.000347222223</v>
          </cell>
        </row>
        <row r="43">
          <cell r="D43">
            <v>14988</v>
          </cell>
          <cell r="E43">
            <v>14230419</v>
          </cell>
          <cell r="F43">
            <v>4797684</v>
          </cell>
          <cell r="G43">
            <v>45326.000347222223</v>
          </cell>
          <cell r="J43" t="str">
            <v>Do Thi Bich Lieu</v>
          </cell>
          <cell r="M43" t="str">
            <v>No</v>
          </cell>
          <cell r="O43">
            <v>45570.000347222223</v>
          </cell>
        </row>
        <row r="44">
          <cell r="D44">
            <v>14986</v>
          </cell>
          <cell r="E44">
            <v>26520205</v>
          </cell>
          <cell r="F44">
            <v>959537</v>
          </cell>
          <cell r="G44">
            <v>45326.000347222223</v>
          </cell>
          <cell r="J44" t="str">
            <v>Do Thi Bich Lieu</v>
          </cell>
          <cell r="M44" t="str">
            <v>No</v>
          </cell>
          <cell r="O44">
            <v>45570.000347222223</v>
          </cell>
        </row>
        <row r="45">
          <cell r="D45">
            <v>14990</v>
          </cell>
          <cell r="E45">
            <v>14229325</v>
          </cell>
          <cell r="F45">
            <v>6716758</v>
          </cell>
          <cell r="G45">
            <v>45326.000347222223</v>
          </cell>
          <cell r="J45" t="str">
            <v>Do Thi Bich Lieu</v>
          </cell>
          <cell r="M45" t="str">
            <v>No</v>
          </cell>
          <cell r="O45">
            <v>45570.000347222223</v>
          </cell>
        </row>
        <row r="46">
          <cell r="D46">
            <v>14993</v>
          </cell>
          <cell r="E46">
            <v>24418011</v>
          </cell>
          <cell r="F46">
            <v>959537</v>
          </cell>
          <cell r="G46">
            <v>45326.000347222223</v>
          </cell>
          <cell r="H46">
            <v>45508.000347222223</v>
          </cell>
          <cell r="I46" t="str">
            <v>13/05/2024</v>
          </cell>
          <cell r="J46" t="str">
            <v>Do Thi Bich Lieu</v>
          </cell>
          <cell r="M46" t="str">
            <v>No</v>
          </cell>
          <cell r="O46" t="str">
            <v>Lịch thanh toán: Monthly at 10 &amp; 24</v>
          </cell>
        </row>
        <row r="47">
          <cell r="D47">
            <v>14987</v>
          </cell>
          <cell r="E47">
            <v>14227602</v>
          </cell>
          <cell r="F47">
            <v>4797684</v>
          </cell>
          <cell r="G47">
            <v>45326.000347222223</v>
          </cell>
          <cell r="J47" t="str">
            <v>Do Thi Bich Lieu</v>
          </cell>
          <cell r="M47" t="str">
            <v>No</v>
          </cell>
          <cell r="O47">
            <v>45570.000347222223</v>
          </cell>
        </row>
        <row r="48">
          <cell r="D48">
            <v>14994</v>
          </cell>
          <cell r="E48">
            <v>25450684</v>
          </cell>
          <cell r="F48">
            <v>2734419</v>
          </cell>
          <cell r="G48">
            <v>45326.000347222223</v>
          </cell>
          <cell r="J48" t="str">
            <v>Do Thi Bich Lieu</v>
          </cell>
          <cell r="M48" t="str">
            <v>No</v>
          </cell>
          <cell r="O48">
            <v>45570.000347222223</v>
          </cell>
        </row>
        <row r="49">
          <cell r="D49">
            <v>15051</v>
          </cell>
          <cell r="E49">
            <v>29235899</v>
          </cell>
          <cell r="F49">
            <v>959537</v>
          </cell>
          <cell r="G49">
            <v>45355.000347222223</v>
          </cell>
          <cell r="J49" t="str">
            <v>Do Thi Bich Lieu</v>
          </cell>
          <cell r="M49" t="str">
            <v>No</v>
          </cell>
          <cell r="O49">
            <v>45570.000347222223</v>
          </cell>
        </row>
        <row r="50">
          <cell r="D50">
            <v>15913</v>
          </cell>
          <cell r="E50">
            <v>11043519</v>
          </cell>
          <cell r="F50">
            <v>4699912</v>
          </cell>
          <cell r="G50">
            <v>45386.000347222223</v>
          </cell>
          <cell r="J50" t="str">
            <v>Do Thi Bich Lieu</v>
          </cell>
          <cell r="M50" t="str">
            <v>No</v>
          </cell>
          <cell r="O50">
            <v>45570.000347222223</v>
          </cell>
        </row>
        <row r="51">
          <cell r="D51">
            <v>15939</v>
          </cell>
          <cell r="E51">
            <v>17046333</v>
          </cell>
          <cell r="F51">
            <v>1919074</v>
          </cell>
          <cell r="G51">
            <v>45416.000347222223</v>
          </cell>
          <cell r="H51">
            <v>45477.000347222223</v>
          </cell>
          <cell r="I51">
            <v>45601.000347222223</v>
          </cell>
          <cell r="J51" t="str">
            <v>Do Thi Bich Lieu</v>
          </cell>
          <cell r="M51" t="str">
            <v>No</v>
          </cell>
          <cell r="O51" t="str">
            <v>Lịch thanh toán: Monthly at 10 &amp; 24</v>
          </cell>
        </row>
        <row r="52">
          <cell r="D52">
            <v>15941</v>
          </cell>
          <cell r="E52">
            <v>16566633</v>
          </cell>
          <cell r="F52">
            <v>959537</v>
          </cell>
          <cell r="G52">
            <v>45416.000347222223</v>
          </cell>
          <cell r="H52">
            <v>45508.000347222223</v>
          </cell>
          <cell r="I52" t="str">
            <v>13/05/2024</v>
          </cell>
          <cell r="J52" t="str">
            <v>Do Thi Bich Lieu</v>
          </cell>
          <cell r="M52" t="str">
            <v>No</v>
          </cell>
          <cell r="O52" t="str">
            <v>Lịch thanh toán: Monthly at 10 &amp; 24</v>
          </cell>
        </row>
        <row r="53">
          <cell r="D53">
            <v>15937</v>
          </cell>
          <cell r="E53">
            <v>24418961</v>
          </cell>
          <cell r="F53">
            <v>2571826</v>
          </cell>
          <cell r="G53">
            <v>45416.000347222223</v>
          </cell>
          <cell r="H53">
            <v>45539.000347222223</v>
          </cell>
          <cell r="I53" t="str">
            <v>13/05/2024</v>
          </cell>
          <cell r="J53" t="str">
            <v>Do Thi Bich Lieu</v>
          </cell>
          <cell r="M53" t="str">
            <v>No</v>
          </cell>
          <cell r="O53" t="str">
            <v>Lịch thanh toán: Monthly at 10 &amp; 24</v>
          </cell>
        </row>
        <row r="54">
          <cell r="D54">
            <v>15940</v>
          </cell>
          <cell r="E54">
            <v>16566940</v>
          </cell>
          <cell r="F54">
            <v>1586110</v>
          </cell>
          <cell r="G54">
            <v>45416.000347222223</v>
          </cell>
          <cell r="H54">
            <v>45508.000347222223</v>
          </cell>
          <cell r="I54" t="str">
            <v>13/05/2024</v>
          </cell>
          <cell r="J54" t="str">
            <v>Do Thi Bich Lieu</v>
          </cell>
          <cell r="M54" t="str">
            <v>No</v>
          </cell>
          <cell r="O54" t="str">
            <v>Lịch thanh toán: Monthly at 10 &amp; 24</v>
          </cell>
        </row>
        <row r="55">
          <cell r="D55">
            <v>15935</v>
          </cell>
          <cell r="E55">
            <v>25451585</v>
          </cell>
          <cell r="F55">
            <v>2073888</v>
          </cell>
          <cell r="G55">
            <v>45416.000347222223</v>
          </cell>
          <cell r="J55" t="str">
            <v>Do Thi Bich Lieu</v>
          </cell>
          <cell r="M55" t="str">
            <v>No</v>
          </cell>
          <cell r="O55">
            <v>45570.000347222223</v>
          </cell>
        </row>
        <row r="56">
          <cell r="D56">
            <v>15936</v>
          </cell>
          <cell r="E56">
            <v>25451328</v>
          </cell>
          <cell r="F56">
            <v>959537</v>
          </cell>
          <cell r="G56">
            <v>45416.000347222223</v>
          </cell>
          <cell r="J56" t="str">
            <v>Do Thi Bich Lieu</v>
          </cell>
          <cell r="M56" t="str">
            <v>No</v>
          </cell>
          <cell r="O56">
            <v>45570.000347222223</v>
          </cell>
        </row>
        <row r="57">
          <cell r="D57">
            <v>15938</v>
          </cell>
          <cell r="E57">
            <v>21307169</v>
          </cell>
          <cell r="F57">
            <v>1586110</v>
          </cell>
          <cell r="G57">
            <v>45416.000347222223</v>
          </cell>
          <cell r="H57">
            <v>45477.000347222223</v>
          </cell>
          <cell r="I57">
            <v>45601.000347222223</v>
          </cell>
          <cell r="J57" t="str">
            <v>Do Thi Bich Lieu</v>
          </cell>
          <cell r="M57" t="str">
            <v>No</v>
          </cell>
          <cell r="O57" t="str">
            <v>Lịch thanh toán: Monthly at 10 &amp; 24</v>
          </cell>
        </row>
        <row r="58">
          <cell r="D58">
            <v>306</v>
          </cell>
          <cell r="E58">
            <v>202411096401</v>
          </cell>
          <cell r="F58">
            <v>-4768162</v>
          </cell>
          <cell r="G58">
            <v>45508.000347222223</v>
          </cell>
          <cell r="J58" t="str">
            <v>Do Thi Bich Lieu</v>
          </cell>
          <cell r="M58" t="str">
            <v>No</v>
          </cell>
          <cell r="O58" t="str">
            <v>Chúng tôi đang xử lý hóa đơn, vui lòng liên hệ Do Thi Bich Lieu</v>
          </cell>
        </row>
        <row r="59">
          <cell r="D59">
            <v>305</v>
          </cell>
          <cell r="E59">
            <v>202411096401</v>
          </cell>
          <cell r="F59">
            <v>-1348079</v>
          </cell>
          <cell r="G59">
            <v>45508.000347222223</v>
          </cell>
          <cell r="J59" t="str">
            <v>Do Thi Bich Lieu</v>
          </cell>
          <cell r="M59" t="str">
            <v>No</v>
          </cell>
          <cell r="O59" t="str">
            <v>Chúng tôi đang xử lý hóa đơn, vui lòng liên hệ Do Thi Bich Lieu</v>
          </cell>
        </row>
        <row r="60">
          <cell r="D60">
            <v>307</v>
          </cell>
          <cell r="E60">
            <v>202411096401</v>
          </cell>
          <cell r="F60">
            <v>-206453</v>
          </cell>
          <cell r="G60">
            <v>45508.000347222223</v>
          </cell>
          <cell r="J60" t="str">
            <v>Do Thi Bich Lieu</v>
          </cell>
          <cell r="M60" t="str">
            <v>No</v>
          </cell>
          <cell r="O60" t="str">
            <v>Chúng tôi đang xử lý hóa đơn, vui lòng liên hệ Do Thi Bich Lieu</v>
          </cell>
        </row>
        <row r="61">
          <cell r="D61">
            <v>16093</v>
          </cell>
          <cell r="E61">
            <v>10406211</v>
          </cell>
          <cell r="F61">
            <v>1586110</v>
          </cell>
          <cell r="G61">
            <v>45508.000347222223</v>
          </cell>
          <cell r="H61">
            <v>45508.000347222223</v>
          </cell>
          <cell r="I61">
            <v>45601.000347222223</v>
          </cell>
          <cell r="J61" t="str">
            <v>Do Thi Bich Lieu</v>
          </cell>
          <cell r="M61" t="str">
            <v>No</v>
          </cell>
          <cell r="O61" t="str">
            <v>Lịch thanh toán: Monthly at 10 &amp; 24</v>
          </cell>
        </row>
        <row r="62">
          <cell r="D62">
            <v>16138</v>
          </cell>
          <cell r="E62">
            <v>22462145</v>
          </cell>
          <cell r="F62">
            <v>1586110</v>
          </cell>
          <cell r="G62">
            <v>45539.000347222223</v>
          </cell>
          <cell r="H62">
            <v>45569.000347222223</v>
          </cell>
          <cell r="I62" t="str">
            <v>14/05/2024</v>
          </cell>
          <cell r="J62" t="str">
            <v>Do Thi Bich Lieu</v>
          </cell>
          <cell r="M62" t="str">
            <v>No</v>
          </cell>
          <cell r="O62" t="str">
            <v>Lịch thanh toán: Monthly at 10 &amp; 24</v>
          </cell>
        </row>
        <row r="63">
          <cell r="D63">
            <v>16141</v>
          </cell>
          <cell r="E63">
            <v>16568715</v>
          </cell>
          <cell r="F63">
            <v>2571826</v>
          </cell>
          <cell r="G63">
            <v>45539.000347222223</v>
          </cell>
          <cell r="H63" t="str">
            <v>14/04/2024</v>
          </cell>
          <cell r="I63" t="str">
            <v>18/05/2024</v>
          </cell>
          <cell r="J63" t="str">
            <v>Do Thi Bich Lieu</v>
          </cell>
          <cell r="M63" t="str">
            <v>No</v>
          </cell>
          <cell r="O63" t="str">
            <v>Lịch thanh toán: Monthly at 10 &amp; 24</v>
          </cell>
        </row>
        <row r="64">
          <cell r="D64">
            <v>16142</v>
          </cell>
          <cell r="E64">
            <v>24420352</v>
          </cell>
          <cell r="F64">
            <v>1911295</v>
          </cell>
          <cell r="G64">
            <v>45539.000347222223</v>
          </cell>
          <cell r="H64" t="str">
            <v>14/04/2024</v>
          </cell>
          <cell r="I64" t="str">
            <v>18/05/2024</v>
          </cell>
          <cell r="J64" t="str">
            <v>Do Thi Bich Lieu</v>
          </cell>
          <cell r="M64" t="str">
            <v>No</v>
          </cell>
          <cell r="O64" t="str">
            <v>Lịch thanh toán: Monthly at 10 &amp; 24</v>
          </cell>
        </row>
        <row r="65">
          <cell r="D65">
            <v>16136</v>
          </cell>
          <cell r="E65">
            <v>13116866</v>
          </cell>
          <cell r="F65">
            <v>1919074</v>
          </cell>
          <cell r="G65">
            <v>45539.000347222223</v>
          </cell>
          <cell r="J65" t="str">
            <v>Do Thi Bich Lieu</v>
          </cell>
          <cell r="M65" t="str">
            <v>No</v>
          </cell>
          <cell r="O65">
            <v>45570.000347222223</v>
          </cell>
        </row>
        <row r="66">
          <cell r="D66">
            <v>322</v>
          </cell>
          <cell r="E66">
            <v>202427100402</v>
          </cell>
          <cell r="F66">
            <v>-206453</v>
          </cell>
          <cell r="G66">
            <v>45569.000347222223</v>
          </cell>
          <cell r="J66" t="str">
            <v>Do Thi Bich Lieu</v>
          </cell>
          <cell r="M66" t="str">
            <v>No</v>
          </cell>
          <cell r="O66" t="str">
            <v>Chúng tôi đang xử lý hóa đơn, vui lòng liên hệ Do Thi Bich Lieu</v>
          </cell>
        </row>
        <row r="67">
          <cell r="D67">
            <v>321</v>
          </cell>
          <cell r="E67">
            <v>202427100402</v>
          </cell>
          <cell r="F67">
            <v>-628913</v>
          </cell>
          <cell r="G67">
            <v>45569.000347222223</v>
          </cell>
          <cell r="J67" t="str">
            <v>Do Thi Bich Lieu</v>
          </cell>
          <cell r="M67" t="str">
            <v>No</v>
          </cell>
          <cell r="O67" t="str">
            <v>Chúng tôi đang xử lý hóa đơn, vui lòng liên hệ Do Thi Bich Lieu</v>
          </cell>
        </row>
        <row r="68">
          <cell r="D68">
            <v>16246</v>
          </cell>
          <cell r="E68">
            <v>19522759</v>
          </cell>
          <cell r="F68">
            <v>6473563</v>
          </cell>
          <cell r="G68">
            <v>45569.000347222223</v>
          </cell>
          <cell r="H68">
            <v>45569.000347222223</v>
          </cell>
          <cell r="I68" t="str">
            <v>14/05/2024</v>
          </cell>
          <cell r="J68" t="str">
            <v>Do Thi Bich Lieu</v>
          </cell>
          <cell r="M68" t="str">
            <v>No</v>
          </cell>
          <cell r="O68" t="str">
            <v>Lịch thanh toán: Monthly at 10 &amp; 24</v>
          </cell>
        </row>
        <row r="69">
          <cell r="D69">
            <v>17082</v>
          </cell>
          <cell r="E69">
            <v>29226047</v>
          </cell>
          <cell r="F69">
            <v>2186050</v>
          </cell>
          <cell r="G69">
            <v>45600.000347222223</v>
          </cell>
          <cell r="J69" t="str">
            <v>Do Thi Bich Lieu</v>
          </cell>
          <cell r="M69" t="str">
            <v>No</v>
          </cell>
          <cell r="O69" t="str">
            <v>Đã thanh toán 24/04/2024</v>
          </cell>
        </row>
        <row r="70">
          <cell r="D70">
            <v>17080</v>
          </cell>
          <cell r="E70">
            <v>29237369</v>
          </cell>
          <cell r="F70">
            <v>2571826</v>
          </cell>
          <cell r="G70">
            <v>45600.000347222223</v>
          </cell>
          <cell r="H70">
            <v>45630.000347222223</v>
          </cell>
          <cell r="I70" t="str">
            <v>15/05/2024</v>
          </cell>
          <cell r="J70" t="str">
            <v>Do Thi Bich Lieu</v>
          </cell>
          <cell r="M70" t="str">
            <v>No</v>
          </cell>
          <cell r="O70" t="str">
            <v>Lịch thanh toán: Monthly at 10 &amp; 24</v>
          </cell>
        </row>
        <row r="71">
          <cell r="D71">
            <v>17081</v>
          </cell>
          <cell r="E71">
            <v>11046647</v>
          </cell>
          <cell r="F71">
            <v>2966000</v>
          </cell>
          <cell r="G71">
            <v>45600.000347222223</v>
          </cell>
          <cell r="H71">
            <v>45630.000347222223</v>
          </cell>
          <cell r="I71" t="str">
            <v>15/05/2024</v>
          </cell>
          <cell r="J71" t="str">
            <v>Do Thi Bich Lieu</v>
          </cell>
          <cell r="M71" t="str">
            <v>No</v>
          </cell>
          <cell r="O71" t="str">
            <v>Lịch thanh toán: Monthly at 10 &amp; 24</v>
          </cell>
        </row>
        <row r="72">
          <cell r="D72">
            <v>17236</v>
          </cell>
          <cell r="E72">
            <v>22463428</v>
          </cell>
          <cell r="F72">
            <v>1199426</v>
          </cell>
          <cell r="G72" t="str">
            <v>13/04/2024</v>
          </cell>
          <cell r="H72" t="str">
            <v>13/04/2024</v>
          </cell>
          <cell r="I72" t="str">
            <v>17/05/2024</v>
          </cell>
          <cell r="J72" t="str">
            <v>Do Thi Bich Lieu</v>
          </cell>
          <cell r="M72" t="str">
            <v>No</v>
          </cell>
          <cell r="O72" t="str">
            <v>Lịch thanh toán: Monthly at 10 &amp; 24</v>
          </cell>
        </row>
        <row r="73">
          <cell r="D73">
            <v>17237</v>
          </cell>
          <cell r="E73">
            <v>22463448</v>
          </cell>
          <cell r="F73">
            <v>2057465</v>
          </cell>
          <cell r="G73" t="str">
            <v>13/04/2024</v>
          </cell>
          <cell r="H73" t="str">
            <v>15/04/2024</v>
          </cell>
          <cell r="I73" t="str">
            <v>17/05/2024</v>
          </cell>
          <cell r="J73" t="str">
            <v>Do Thi Bich Lieu</v>
          </cell>
          <cell r="M73" t="str">
            <v>No</v>
          </cell>
          <cell r="O73" t="str">
            <v>Lịch thanh toán: Monthly at 10 &amp; 24</v>
          </cell>
        </row>
        <row r="74">
          <cell r="D74">
            <v>17235</v>
          </cell>
          <cell r="E74">
            <v>17050038</v>
          </cell>
          <cell r="F74">
            <v>1802900</v>
          </cell>
          <cell r="G74" t="str">
            <v>13/04/2024</v>
          </cell>
          <cell r="H74" t="str">
            <v>14/04/2024</v>
          </cell>
          <cell r="I74" t="str">
            <v>18/05/2024</v>
          </cell>
          <cell r="J74" t="str">
            <v>Do Thi Bich Lieu</v>
          </cell>
          <cell r="M74" t="str">
            <v>No</v>
          </cell>
          <cell r="O74" t="str">
            <v>Lịch thanh toán: Monthly at 10 &amp; 24</v>
          </cell>
        </row>
        <row r="75">
          <cell r="D75">
            <v>17287</v>
          </cell>
          <cell r="E75">
            <v>10409797</v>
          </cell>
          <cell r="F75">
            <v>4185551</v>
          </cell>
          <cell r="G75" t="str">
            <v>15/04/2024</v>
          </cell>
          <cell r="H75" t="str">
            <v>16/04/2024</v>
          </cell>
          <cell r="I75" t="str">
            <v>18/05/2024</v>
          </cell>
          <cell r="J75" t="str">
            <v>Do Thi Bich Lieu</v>
          </cell>
          <cell r="M75" t="str">
            <v>No</v>
          </cell>
          <cell r="O75" t="str">
            <v>Lịch thanh toán: Monthly at 10 &amp; 24</v>
          </cell>
        </row>
        <row r="76">
          <cell r="D76">
            <v>17288</v>
          </cell>
          <cell r="E76">
            <v>50910257</v>
          </cell>
          <cell r="F76">
            <v>1754565</v>
          </cell>
          <cell r="G76" t="str">
            <v>15/04/2024</v>
          </cell>
          <cell r="H76" t="str">
            <v>15/04/2024</v>
          </cell>
          <cell r="I76" t="str">
            <v>18/05/2024</v>
          </cell>
          <cell r="J76" t="str">
            <v>Do Thi Bich Lieu</v>
          </cell>
          <cell r="M76" t="str">
            <v>No</v>
          </cell>
          <cell r="O76" t="str">
            <v>Lịch thanh toán: Monthly at 10 &amp; 24</v>
          </cell>
        </row>
        <row r="77">
          <cell r="D77">
            <v>17345</v>
          </cell>
          <cell r="E77">
            <v>27451477</v>
          </cell>
          <cell r="F77">
            <v>959537</v>
          </cell>
          <cell r="G77" t="str">
            <v>16/04/2024</v>
          </cell>
          <cell r="H77" t="str">
            <v>17/04/2024</v>
          </cell>
          <cell r="I77" t="str">
            <v>18/05/2024</v>
          </cell>
          <cell r="J77" t="str">
            <v>Do Thi Bich Lieu</v>
          </cell>
          <cell r="M77" t="str">
            <v>No</v>
          </cell>
          <cell r="O77" t="str">
            <v>Lịch thanh toán: Monthly at 10 &amp; 24</v>
          </cell>
        </row>
        <row r="78">
          <cell r="D78">
            <v>17350</v>
          </cell>
          <cell r="E78">
            <v>15249625</v>
          </cell>
          <cell r="F78">
            <v>2398853</v>
          </cell>
          <cell r="G78" t="str">
            <v>16/04/2024</v>
          </cell>
          <cell r="H78" t="str">
            <v>17/04/2024</v>
          </cell>
          <cell r="I78" t="str">
            <v>21/05/2024</v>
          </cell>
          <cell r="J78" t="str">
            <v>Do Thi Bich Lieu</v>
          </cell>
          <cell r="M78" t="str">
            <v>No</v>
          </cell>
          <cell r="O78" t="str">
            <v>Lịch thanh toán: Monthly at 10 &amp; 24</v>
          </cell>
        </row>
        <row r="79">
          <cell r="D79">
            <v>17356</v>
          </cell>
          <cell r="E79">
            <v>26526869</v>
          </cell>
          <cell r="F79">
            <v>2320223</v>
          </cell>
          <cell r="G79" t="str">
            <v>16/04/2024</v>
          </cell>
          <cell r="H79" t="str">
            <v>17/04/2024</v>
          </cell>
          <cell r="I79" t="str">
            <v>14/05/2024</v>
          </cell>
          <cell r="J79" t="str">
            <v>Do Thi Bich Lieu</v>
          </cell>
          <cell r="M79" t="str">
            <v>No</v>
          </cell>
          <cell r="O79" t="str">
            <v>Lịch thanh toán: Monthly at 10 &amp; 24</v>
          </cell>
        </row>
        <row r="80">
          <cell r="D80">
            <v>17357</v>
          </cell>
          <cell r="E80">
            <v>14233212</v>
          </cell>
          <cell r="F80">
            <v>396527</v>
          </cell>
          <cell r="G80" t="str">
            <v>16/04/2024</v>
          </cell>
          <cell r="H80" t="str">
            <v>17/04/2024</v>
          </cell>
          <cell r="I80" t="str">
            <v>13/05/2024</v>
          </cell>
          <cell r="J80" t="str">
            <v>Do Thi Bich Lieu</v>
          </cell>
          <cell r="M80" t="str">
            <v>No</v>
          </cell>
          <cell r="O80" t="str">
            <v>Lịch thanh toán: Monthly at 10 &amp; 24</v>
          </cell>
        </row>
        <row r="81">
          <cell r="D81">
            <v>17358</v>
          </cell>
          <cell r="E81">
            <v>14231561</v>
          </cell>
          <cell r="F81">
            <v>1083830</v>
          </cell>
          <cell r="G81" t="str">
            <v>16/04/2024</v>
          </cell>
          <cell r="H81" t="str">
            <v>17/04/2024</v>
          </cell>
          <cell r="I81" t="str">
            <v>13/05/2024</v>
          </cell>
          <cell r="J81" t="str">
            <v>Do Thi Bich Lieu</v>
          </cell>
          <cell r="M81" t="str">
            <v>No</v>
          </cell>
          <cell r="O81" t="str">
            <v>Lịch thanh toán: Monthly at 10 &amp; 24</v>
          </cell>
        </row>
        <row r="82">
          <cell r="D82">
            <v>17346</v>
          </cell>
          <cell r="E82">
            <v>28452625</v>
          </cell>
          <cell r="F82">
            <v>1122130</v>
          </cell>
          <cell r="G82" t="str">
            <v>16/04/2024</v>
          </cell>
          <cell r="H82" t="str">
            <v>17/04/2024</v>
          </cell>
          <cell r="I82" t="str">
            <v>18/05/2024</v>
          </cell>
          <cell r="J82" t="str">
            <v>Do Thi Bich Lieu</v>
          </cell>
          <cell r="M82" t="str">
            <v>No</v>
          </cell>
          <cell r="O82" t="str">
            <v>Lịch thanh toán: Monthly at 10 &amp; 24</v>
          </cell>
        </row>
        <row r="83">
          <cell r="D83">
            <v>17349</v>
          </cell>
          <cell r="E83">
            <v>17051723</v>
          </cell>
          <cell r="F83">
            <v>2057465</v>
          </cell>
          <cell r="G83" t="str">
            <v>16/04/2024</v>
          </cell>
          <cell r="H83" t="str">
            <v>18/04/2024</v>
          </cell>
          <cell r="I83" t="str">
            <v>22/05/2024</v>
          </cell>
          <cell r="J83" t="str">
            <v>Do Thi Bich Lieu</v>
          </cell>
          <cell r="M83" t="str">
            <v>No</v>
          </cell>
          <cell r="O83" t="str">
            <v>Lịch thanh toán: Monthly at 10 &amp; 24</v>
          </cell>
        </row>
        <row r="84">
          <cell r="D84">
            <v>17348</v>
          </cell>
          <cell r="E84">
            <v>22463488</v>
          </cell>
          <cell r="F84">
            <v>1199426</v>
          </cell>
          <cell r="G84" t="str">
            <v>16/04/2024</v>
          </cell>
          <cell r="H84" t="str">
            <v>18/04/2024</v>
          </cell>
          <cell r="I84" t="str">
            <v>22/05/2024</v>
          </cell>
          <cell r="J84" t="str">
            <v>Do Thi Bich Lieu</v>
          </cell>
          <cell r="M84" t="str">
            <v>No</v>
          </cell>
          <cell r="O84" t="str">
            <v>Lịch thanh toán: Monthly at 10 &amp; 24</v>
          </cell>
        </row>
        <row r="85">
          <cell r="D85">
            <v>17347</v>
          </cell>
          <cell r="E85">
            <v>25455451</v>
          </cell>
          <cell r="F85">
            <v>1586110</v>
          </cell>
          <cell r="G85" t="str">
            <v>16/04/2024</v>
          </cell>
          <cell r="H85" t="str">
            <v>18/04/2024</v>
          </cell>
          <cell r="I85" t="str">
            <v>22/05/2024</v>
          </cell>
          <cell r="J85" t="str">
            <v>Do Thi Bich Lieu</v>
          </cell>
          <cell r="M85" t="str">
            <v>No</v>
          </cell>
          <cell r="O85" t="str">
            <v>Lịch thanh toán: Monthly at 10 &amp; 24</v>
          </cell>
        </row>
        <row r="86">
          <cell r="D86">
            <v>18500</v>
          </cell>
          <cell r="E86">
            <v>19525535</v>
          </cell>
          <cell r="F86">
            <v>1470415</v>
          </cell>
          <cell r="G86" t="str">
            <v>19/04/2024</v>
          </cell>
          <cell r="H86" t="str">
            <v>20/04/2024</v>
          </cell>
          <cell r="I86" t="str">
            <v>22/05/2024</v>
          </cell>
          <cell r="J86" t="str">
            <v>Do Thi Bich Lieu</v>
          </cell>
          <cell r="M86" t="str">
            <v>No</v>
          </cell>
          <cell r="O86" t="str">
            <v>Lịch thanh toán: Monthly at 10 &amp; 24</v>
          </cell>
        </row>
        <row r="87">
          <cell r="D87">
            <v>18727</v>
          </cell>
          <cell r="E87">
            <v>25457645</v>
          </cell>
          <cell r="F87">
            <v>2057465</v>
          </cell>
          <cell r="G87" t="str">
            <v>23/04/2024</v>
          </cell>
          <cell r="H87" t="str">
            <v>24/04/2024</v>
          </cell>
          <cell r="I87" t="str">
            <v>29/05/2024</v>
          </cell>
          <cell r="J87" t="str">
            <v>Do Thi Bich Lieu</v>
          </cell>
          <cell r="M87" t="str">
            <v>No</v>
          </cell>
          <cell r="O87" t="str">
            <v>Lịch thanh toán: Monthly at 10 &amp; 24</v>
          </cell>
        </row>
        <row r="88">
          <cell r="D88">
            <v>18730</v>
          </cell>
          <cell r="E88">
            <v>17055829</v>
          </cell>
          <cell r="F88">
            <v>4714481</v>
          </cell>
          <cell r="G88" t="str">
            <v>23/04/2024</v>
          </cell>
          <cell r="H88" t="str">
            <v>24/04/2024</v>
          </cell>
          <cell r="I88" t="str">
            <v>29/05/2024</v>
          </cell>
          <cell r="J88" t="str">
            <v>Do Thi Bich Lieu</v>
          </cell>
          <cell r="M88" t="str">
            <v>No</v>
          </cell>
          <cell r="O88" t="str">
            <v>Lịch thanh toán: Monthly at 10 &amp; 24</v>
          </cell>
        </row>
        <row r="89">
          <cell r="D89">
            <v>18726</v>
          </cell>
          <cell r="E89">
            <v>28456578</v>
          </cell>
          <cell r="F89">
            <v>3110722</v>
          </cell>
          <cell r="G89" t="str">
            <v>23/04/2024</v>
          </cell>
          <cell r="H89" t="str">
            <v>24/04/2024</v>
          </cell>
          <cell r="I89" t="str">
            <v>28/05/2024</v>
          </cell>
          <cell r="J89" t="str">
            <v>Do Thi Bich Lieu</v>
          </cell>
          <cell r="M89" t="str">
            <v>No</v>
          </cell>
          <cell r="O89" t="str">
            <v>Lịch thanh toán: Monthly at 10 &amp; 24</v>
          </cell>
        </row>
        <row r="90">
          <cell r="D90">
            <v>18728</v>
          </cell>
          <cell r="E90">
            <v>22466997</v>
          </cell>
          <cell r="F90">
            <v>1586110</v>
          </cell>
          <cell r="G90" t="str">
            <v>23/04/2024</v>
          </cell>
          <cell r="H90" t="str">
            <v>24/04/2024</v>
          </cell>
          <cell r="I90" t="str">
            <v>29/05/2024</v>
          </cell>
          <cell r="J90" t="str">
            <v>Do Thi Bich Lieu</v>
          </cell>
          <cell r="M90" t="str">
            <v>No</v>
          </cell>
          <cell r="O90" t="str">
            <v>Lịch thanh toán: Monthly at 10 &amp; 24</v>
          </cell>
        </row>
        <row r="91">
          <cell r="D91">
            <v>18672</v>
          </cell>
          <cell r="E91">
            <v>14235709</v>
          </cell>
          <cell r="F91">
            <v>5997132</v>
          </cell>
          <cell r="G91" t="str">
            <v>23/04/2024</v>
          </cell>
          <cell r="H91" t="str">
            <v>23/04/2024</v>
          </cell>
          <cell r="I91" t="str">
            <v>18/05/2024</v>
          </cell>
          <cell r="J91" t="str">
            <v>Do Thi Bich Lieu</v>
          </cell>
          <cell r="M91" t="str">
            <v>No</v>
          </cell>
          <cell r="O91" t="str">
            <v>Lịch thanh toán: Monthly at 10 &amp; 24</v>
          </cell>
        </row>
        <row r="92">
          <cell r="D92">
            <v>18675</v>
          </cell>
          <cell r="E92">
            <v>14233963</v>
          </cell>
          <cell r="F92">
            <v>5757221</v>
          </cell>
          <cell r="G92" t="str">
            <v>23/04/2024</v>
          </cell>
          <cell r="H92" t="str">
            <v>23/04/2024</v>
          </cell>
          <cell r="I92" t="str">
            <v>18/05/2024</v>
          </cell>
          <cell r="J92" t="str">
            <v>Do Thi Bich Lieu</v>
          </cell>
          <cell r="M92" t="str">
            <v>No</v>
          </cell>
          <cell r="O92" t="str">
            <v>Lịch thanh toán: Monthly at 10 &amp; 24</v>
          </cell>
        </row>
        <row r="93">
          <cell r="D93">
            <v>18678</v>
          </cell>
          <cell r="E93">
            <v>10413274</v>
          </cell>
          <cell r="F93">
            <v>2057465</v>
          </cell>
          <cell r="G93" t="str">
            <v>23/04/2024</v>
          </cell>
          <cell r="H93" t="str">
            <v>23/04/2024</v>
          </cell>
          <cell r="I93" t="str">
            <v>25/05/2024</v>
          </cell>
          <cell r="J93" t="str">
            <v>Do Thi Bich Lieu</v>
          </cell>
          <cell r="M93" t="str">
            <v>No</v>
          </cell>
          <cell r="O93" t="str">
            <v>Lịch thanh toán: Monthly at 10 &amp; 24</v>
          </cell>
        </row>
        <row r="94">
          <cell r="D94">
            <v>18673</v>
          </cell>
          <cell r="E94">
            <v>14235320</v>
          </cell>
          <cell r="F94">
            <v>54198</v>
          </cell>
          <cell r="G94" t="str">
            <v>23/04/2024</v>
          </cell>
          <cell r="H94" t="str">
            <v>23/04/2024</v>
          </cell>
          <cell r="I94" t="str">
            <v>18/05/2024</v>
          </cell>
          <cell r="J94" t="str">
            <v>Do Thi Bich Lieu</v>
          </cell>
          <cell r="M94" t="str">
            <v>No</v>
          </cell>
          <cell r="O94" t="str">
            <v>Lịch thanh toán: Monthly at 10 &amp; 24</v>
          </cell>
        </row>
        <row r="95">
          <cell r="D95">
            <v>18676</v>
          </cell>
          <cell r="E95">
            <v>14236806</v>
          </cell>
          <cell r="F95">
            <v>514366</v>
          </cell>
          <cell r="G95" t="str">
            <v>23/04/2024</v>
          </cell>
          <cell r="H95" t="str">
            <v>23/04/2024</v>
          </cell>
          <cell r="I95" t="str">
            <v>22/05/2024</v>
          </cell>
          <cell r="J95" t="str">
            <v>Do Thi Bich Lieu</v>
          </cell>
          <cell r="M95" t="str">
            <v>No</v>
          </cell>
          <cell r="O95" t="str">
            <v>Lịch thanh toán: Monthly at 10 &amp; 24</v>
          </cell>
        </row>
        <row r="96">
          <cell r="D96">
            <v>18671</v>
          </cell>
          <cell r="E96">
            <v>14237089</v>
          </cell>
          <cell r="F96">
            <v>12390791</v>
          </cell>
          <cell r="G96" t="str">
            <v>23/04/2024</v>
          </cell>
          <cell r="H96" t="str">
            <v>23/04/2024</v>
          </cell>
          <cell r="I96" t="str">
            <v>22/05/2024</v>
          </cell>
          <cell r="J96" t="str">
            <v>Do Thi Bich Lieu</v>
          </cell>
          <cell r="M96" t="str">
            <v>No</v>
          </cell>
          <cell r="O96" t="str">
            <v>Lịch thanh toán: Monthly at 10 &amp; 24</v>
          </cell>
        </row>
        <row r="97">
          <cell r="D97">
            <v>18674</v>
          </cell>
          <cell r="E97">
            <v>14234256</v>
          </cell>
          <cell r="F97">
            <v>642956</v>
          </cell>
          <cell r="G97" t="str">
            <v>23/04/2024</v>
          </cell>
          <cell r="H97" t="str">
            <v>23/04/2024</v>
          </cell>
          <cell r="I97" t="str">
            <v>18/05/2024</v>
          </cell>
          <cell r="J97" t="str">
            <v>Do Thi Bich Lieu</v>
          </cell>
          <cell r="M97" t="str">
            <v>No</v>
          </cell>
          <cell r="O97" t="str">
            <v>Lịch thanh toán: Monthly at 10 &amp; 24</v>
          </cell>
        </row>
        <row r="98">
          <cell r="D98">
            <v>18677</v>
          </cell>
          <cell r="E98">
            <v>10413575</v>
          </cell>
          <cell r="F98">
            <v>3327512</v>
          </cell>
          <cell r="G98" t="str">
            <v>23/04/2024</v>
          </cell>
          <cell r="H98" t="str">
            <v>23/04/2024</v>
          </cell>
          <cell r="I98" t="str">
            <v>25/05/2024</v>
          </cell>
          <cell r="J98" t="str">
            <v>Do Thi Bich Lieu</v>
          </cell>
          <cell r="M98" t="str">
            <v>No</v>
          </cell>
          <cell r="O98" t="str">
            <v>Lịch thanh toán: Monthly at 10 &amp; 24</v>
          </cell>
        </row>
        <row r="99">
          <cell r="D99">
            <v>18731</v>
          </cell>
          <cell r="E99">
            <v>17054469</v>
          </cell>
          <cell r="F99">
            <v>1470415</v>
          </cell>
          <cell r="G99" t="str">
            <v>23/04/2024</v>
          </cell>
          <cell r="H99" t="str">
            <v>25/04/2024</v>
          </cell>
          <cell r="I99" t="str">
            <v>29/05/2024</v>
          </cell>
          <cell r="J99" t="str">
            <v>Do Thi Bich Lieu</v>
          </cell>
          <cell r="M99" t="str">
            <v>No</v>
          </cell>
          <cell r="O99" t="str">
            <v>Lịch thanh toán: Monthly at 10 &amp; 24</v>
          </cell>
        </row>
        <row r="100">
          <cell r="D100">
            <v>19597</v>
          </cell>
          <cell r="E100">
            <v>12309676</v>
          </cell>
          <cell r="F100">
            <v>18307900</v>
          </cell>
          <cell r="G100" t="str">
            <v>25/04/2024</v>
          </cell>
          <cell r="H100" t="str">
            <v>25/04/2024</v>
          </cell>
          <cell r="I100" t="str">
            <v>29/05/2024</v>
          </cell>
          <cell r="J100" t="str">
            <v>Do Thi Bich Lieu</v>
          </cell>
          <cell r="M100" t="str">
            <v>No</v>
          </cell>
          <cell r="O100" t="str">
            <v>Lịch thanh toán: Monthly at 10 &amp; 24</v>
          </cell>
        </row>
        <row r="101">
          <cell r="D101">
            <v>19797</v>
          </cell>
          <cell r="E101">
            <v>20496776</v>
          </cell>
          <cell r="F101">
            <v>1586110</v>
          </cell>
          <cell r="G101" t="str">
            <v>26/04/2024</v>
          </cell>
          <cell r="H101" t="str">
            <v>28/04/2024</v>
          </cell>
          <cell r="I101">
            <v>45297.000347222223</v>
          </cell>
          <cell r="J101" t="str">
            <v>Do Thi Bich Lieu</v>
          </cell>
          <cell r="M101" t="str">
            <v>No</v>
          </cell>
          <cell r="O101" t="str">
            <v>Lịch thanh toán: Monthly at 10 &amp; 24</v>
          </cell>
        </row>
        <row r="102">
          <cell r="D102">
            <v>19801</v>
          </cell>
          <cell r="E102">
            <v>27456618</v>
          </cell>
          <cell r="F102">
            <v>1199426</v>
          </cell>
          <cell r="G102" t="str">
            <v>26/04/2024</v>
          </cell>
          <cell r="H102" t="str">
            <v>28/04/2024</v>
          </cell>
          <cell r="I102">
            <v>45297.000347222223</v>
          </cell>
          <cell r="J102" t="str">
            <v>Do Thi Bich Lieu</v>
          </cell>
          <cell r="M102" t="str">
            <v>No</v>
          </cell>
          <cell r="O102" t="str">
            <v>Lịch thanh toán: Monthly at 10 &amp; 24</v>
          </cell>
        </row>
        <row r="103">
          <cell r="D103">
            <v>19803</v>
          </cell>
          <cell r="E103">
            <v>15253155</v>
          </cell>
          <cell r="F103">
            <v>2057465</v>
          </cell>
          <cell r="G103" t="str">
            <v>26/04/2024</v>
          </cell>
          <cell r="H103" t="str">
            <v>27/04/2024</v>
          </cell>
          <cell r="I103" t="str">
            <v>31/05/2024</v>
          </cell>
          <cell r="J103" t="str">
            <v>Do Thi Bich Lieu</v>
          </cell>
          <cell r="M103" t="str">
            <v>No</v>
          </cell>
          <cell r="O103" t="str">
            <v>Lịch thanh toán: Monthly at 10 &amp; 24</v>
          </cell>
        </row>
        <row r="104">
          <cell r="D104">
            <v>19798</v>
          </cell>
          <cell r="E104">
            <v>25458399</v>
          </cell>
          <cell r="F104">
            <v>2057465</v>
          </cell>
          <cell r="G104" t="str">
            <v>26/04/2024</v>
          </cell>
          <cell r="H104" t="str">
            <v>27/04/2024</v>
          </cell>
          <cell r="I104" t="str">
            <v>31/05/2024</v>
          </cell>
          <cell r="J104" t="str">
            <v>Do Thi Bich Lieu</v>
          </cell>
          <cell r="M104" t="str">
            <v>No</v>
          </cell>
          <cell r="O104" t="str">
            <v>Lịch thanh toán: Monthly at 10 &amp; 24</v>
          </cell>
        </row>
        <row r="105">
          <cell r="D105">
            <v>379</v>
          </cell>
          <cell r="E105">
            <v>202415117409</v>
          </cell>
          <cell r="F105">
            <v>-959541</v>
          </cell>
          <cell r="G105" t="str">
            <v>26/04/2024</v>
          </cell>
          <cell r="J105" t="str">
            <v>Do Thi Bich Lieu</v>
          </cell>
          <cell r="M105" t="str">
            <v>No</v>
          </cell>
          <cell r="O105" t="str">
            <v>Chúng tôi đang xử lý hóa đơn, vui lòng liên hệ Do Thi Bich Lieu</v>
          </cell>
        </row>
        <row r="106">
          <cell r="D106">
            <v>19799</v>
          </cell>
          <cell r="E106">
            <v>25458658</v>
          </cell>
          <cell r="F106">
            <v>1362019</v>
          </cell>
          <cell r="G106" t="str">
            <v>26/04/2024</v>
          </cell>
          <cell r="H106" t="str">
            <v>27/04/2024</v>
          </cell>
          <cell r="I106" t="str">
            <v>31/05/2024</v>
          </cell>
          <cell r="J106" t="str">
            <v>Do Thi Bich Lieu</v>
          </cell>
          <cell r="M106" t="str">
            <v>No</v>
          </cell>
          <cell r="O106" t="str">
            <v>Lịch thanh toán: Monthly at 10 &amp; 24</v>
          </cell>
        </row>
        <row r="107">
          <cell r="D107">
            <v>19802</v>
          </cell>
          <cell r="E107">
            <v>15253439</v>
          </cell>
          <cell r="F107">
            <v>3056524</v>
          </cell>
          <cell r="G107" t="str">
            <v>26/04/2024</v>
          </cell>
          <cell r="H107" t="str">
            <v>26/04/2024</v>
          </cell>
          <cell r="I107" t="str">
            <v>31/05/2024</v>
          </cell>
          <cell r="J107" t="str">
            <v>Do Thi Bich Lieu</v>
          </cell>
          <cell r="M107" t="str">
            <v>No</v>
          </cell>
          <cell r="O107" t="str">
            <v>Lịch thanh toán: Monthly at 10 &amp; 24</v>
          </cell>
        </row>
        <row r="108">
          <cell r="D108">
            <v>19800</v>
          </cell>
          <cell r="E108">
            <v>27457563</v>
          </cell>
          <cell r="F108">
            <v>2057465</v>
          </cell>
          <cell r="G108" t="str">
            <v>26/04/2024</v>
          </cell>
          <cell r="H108" t="str">
            <v>28/04/2024</v>
          </cell>
          <cell r="I108">
            <v>45297.000347222223</v>
          </cell>
          <cell r="J108" t="str">
            <v>Do Thi Bich Lieu</v>
          </cell>
          <cell r="M108" t="str">
            <v>No</v>
          </cell>
          <cell r="O108" t="str">
            <v>Lịch thanh toán: Monthly at 10 &amp; 24</v>
          </cell>
        </row>
        <row r="109">
          <cell r="D109">
            <v>20030</v>
          </cell>
          <cell r="E109">
            <v>10416941</v>
          </cell>
          <cell r="F109">
            <v>2057465</v>
          </cell>
          <cell r="G109" t="str">
            <v>27/04/2024</v>
          </cell>
          <cell r="H109" t="str">
            <v>27/04/2024</v>
          </cell>
          <cell r="I109" t="str">
            <v>31/05/2024</v>
          </cell>
          <cell r="J109" t="str">
            <v>Do Thi Bich Lieu</v>
          </cell>
          <cell r="M109" t="str">
            <v>No</v>
          </cell>
          <cell r="O109" t="str">
            <v>Lịch thanh toán: Monthly at 10 &amp; 24</v>
          </cell>
        </row>
        <row r="110">
          <cell r="D110">
            <v>20027</v>
          </cell>
          <cell r="E110">
            <v>29239792</v>
          </cell>
          <cell r="F110">
            <v>1586110</v>
          </cell>
          <cell r="G110" t="str">
            <v>27/04/2024</v>
          </cell>
          <cell r="H110" t="str">
            <v>27/04/2024</v>
          </cell>
          <cell r="I110" t="str">
            <v>29/05/2024</v>
          </cell>
          <cell r="J110" t="str">
            <v>Do Thi Bich Lieu</v>
          </cell>
          <cell r="M110" t="str">
            <v>No</v>
          </cell>
          <cell r="O110" t="str">
            <v>Lịch thanh toán: Monthly at 10 &amp; 24</v>
          </cell>
        </row>
        <row r="111">
          <cell r="D111">
            <v>20029</v>
          </cell>
          <cell r="E111">
            <v>10417245</v>
          </cell>
          <cell r="F111">
            <v>8428676</v>
          </cell>
          <cell r="G111" t="str">
            <v>27/04/2024</v>
          </cell>
          <cell r="H111" t="str">
            <v>27/04/2024</v>
          </cell>
          <cell r="I111" t="str">
            <v>31/05/2024</v>
          </cell>
          <cell r="J111" t="str">
            <v>Do Thi Bich Lieu</v>
          </cell>
          <cell r="M111" t="str">
            <v>No</v>
          </cell>
          <cell r="O111" t="str">
            <v>Lịch thanh toán: Monthly at 10 &amp; 24</v>
          </cell>
        </row>
        <row r="112">
          <cell r="D112">
            <v>414</v>
          </cell>
          <cell r="E112">
            <v>202415118409</v>
          </cell>
          <cell r="F112">
            <v>-205746</v>
          </cell>
          <cell r="G112" t="str">
            <v>27/04/2024</v>
          </cell>
          <cell r="J112" t="str">
            <v>Do Thi Bich Lieu</v>
          </cell>
          <cell r="M112" t="str">
            <v>No</v>
          </cell>
          <cell r="O112" t="str">
            <v>Chúng tôi đang xử lý hóa đơn, vui lòng liên hệ Do Thi Bich Lieu</v>
          </cell>
        </row>
        <row r="113">
          <cell r="D113">
            <v>412</v>
          </cell>
          <cell r="E113">
            <v>202425117401</v>
          </cell>
          <cell r="F113">
            <v>-1032264</v>
          </cell>
          <cell r="G113" t="str">
            <v>27/04/2024</v>
          </cell>
          <cell r="J113" t="str">
            <v>Do Thi Bich Lieu</v>
          </cell>
          <cell r="M113" t="str">
            <v>No</v>
          </cell>
          <cell r="O113" t="str">
            <v>Chúng tôi đang xử lý hóa đơn, vui lòng liên hệ Do Thi Bich Lieu</v>
          </cell>
        </row>
        <row r="114">
          <cell r="D114">
            <v>410</v>
          </cell>
          <cell r="E114">
            <v>2024251174011</v>
          </cell>
          <cell r="F114">
            <v>-239885</v>
          </cell>
          <cell r="G114" t="str">
            <v>27/04/2024</v>
          </cell>
          <cell r="J114" t="str">
            <v>Do Thi Bich Lieu</v>
          </cell>
          <cell r="M114" t="str">
            <v>No</v>
          </cell>
          <cell r="O114" t="str">
            <v>Chúng tôi đang xử lý hóa đơn, vui lòng liên hệ Do Thi Bich Lieu</v>
          </cell>
        </row>
        <row r="115">
          <cell r="D115">
            <v>413</v>
          </cell>
          <cell r="E115">
            <v>202415118409</v>
          </cell>
          <cell r="F115">
            <v>-1137936</v>
          </cell>
          <cell r="G115" t="str">
            <v>27/04/2024</v>
          </cell>
          <cell r="J115" t="str">
            <v>Do Thi Bich Lieu</v>
          </cell>
          <cell r="M115" t="str">
            <v>No</v>
          </cell>
          <cell r="O115" t="str">
            <v>Chúng tôi đang xử lý hóa đơn, vui lòng liên hệ Do Thi Bich Lieu</v>
          </cell>
        </row>
        <row r="116">
          <cell r="D116">
            <v>411</v>
          </cell>
          <cell r="E116">
            <v>2024251174011</v>
          </cell>
          <cell r="F116">
            <v>-1257826</v>
          </cell>
          <cell r="G116" t="str">
            <v>27/04/2024</v>
          </cell>
          <cell r="J116" t="str">
            <v>Do Thi Bich Lieu</v>
          </cell>
          <cell r="M116" t="str">
            <v>No</v>
          </cell>
          <cell r="O116" t="str">
            <v>Chúng tôi đang xử lý hóa đơn, vui lòng liên hệ Do Thi Bich Lieu</v>
          </cell>
        </row>
        <row r="117">
          <cell r="D117">
            <v>20065</v>
          </cell>
          <cell r="E117">
            <v>18318391</v>
          </cell>
          <cell r="F117">
            <v>1586110</v>
          </cell>
          <cell r="G117">
            <v>45327.000347222223</v>
          </cell>
          <cell r="H117">
            <v>45327.000347222223</v>
          </cell>
          <cell r="I117">
            <v>45297.000347222223</v>
          </cell>
          <cell r="J117" t="str">
            <v>Do Thi Bich Lieu</v>
          </cell>
          <cell r="M117" t="str">
            <v>No</v>
          </cell>
          <cell r="O117" t="str">
            <v>Lịch thanh toán: Monthly at 10 &amp; 24</v>
          </cell>
        </row>
        <row r="118">
          <cell r="D118">
            <v>20063</v>
          </cell>
          <cell r="E118">
            <v>19530058</v>
          </cell>
          <cell r="F118">
            <v>793055</v>
          </cell>
          <cell r="G118">
            <v>45327.000347222223</v>
          </cell>
          <cell r="H118">
            <v>45327.000347222223</v>
          </cell>
          <cell r="I118">
            <v>45297.000347222223</v>
          </cell>
          <cell r="J118" t="str">
            <v>Do Thi Bich Lieu</v>
          </cell>
          <cell r="M118" t="str">
            <v>No</v>
          </cell>
          <cell r="O118" t="str">
            <v>Lịch thanh toán: Monthly at 10 &amp; 24</v>
          </cell>
        </row>
        <row r="119">
          <cell r="D119">
            <v>20064</v>
          </cell>
          <cell r="E119">
            <v>19529961</v>
          </cell>
          <cell r="F119">
            <v>2057465</v>
          </cell>
          <cell r="G119">
            <v>45327.000347222223</v>
          </cell>
          <cell r="H119">
            <v>45327.000347222223</v>
          </cell>
          <cell r="I119">
            <v>45297.000347222223</v>
          </cell>
          <cell r="J119" t="str">
            <v>Do Thi Bich Lieu</v>
          </cell>
          <cell r="M119" t="str">
            <v>No</v>
          </cell>
          <cell r="O119" t="str">
            <v>Lịch thanh toán: Monthly at 10 &amp; 24</v>
          </cell>
        </row>
        <row r="120">
          <cell r="D120">
            <v>20186</v>
          </cell>
          <cell r="E120">
            <v>25460754</v>
          </cell>
          <cell r="F120">
            <v>2057465</v>
          </cell>
          <cell r="G120">
            <v>45356.000347222223</v>
          </cell>
          <cell r="H120">
            <v>45448.000347222223</v>
          </cell>
          <cell r="I120">
            <v>45571.000347222223</v>
          </cell>
          <cell r="J120" t="str">
            <v>Do Thi Bich Lieu</v>
          </cell>
          <cell r="M120" t="str">
            <v>No</v>
          </cell>
          <cell r="O120" t="str">
            <v>Lịch thanh toán: Monthly at 10 &amp; 24</v>
          </cell>
        </row>
        <row r="121">
          <cell r="D121">
            <v>20185</v>
          </cell>
          <cell r="E121">
            <v>25461013</v>
          </cell>
          <cell r="F121">
            <v>1586110</v>
          </cell>
          <cell r="G121">
            <v>45356.000347222223</v>
          </cell>
          <cell r="H121">
            <v>45448.000347222223</v>
          </cell>
          <cell r="I121">
            <v>45571.000347222223</v>
          </cell>
          <cell r="J121" t="str">
            <v>Do Thi Bich Lieu</v>
          </cell>
          <cell r="M121" t="str">
            <v>No</v>
          </cell>
          <cell r="O121" t="str">
            <v>Lịch thanh toán: Monthly at 10 &amp; 24</v>
          </cell>
        </row>
        <row r="122">
          <cell r="D122">
            <v>20188</v>
          </cell>
          <cell r="E122">
            <v>17059774</v>
          </cell>
          <cell r="F122">
            <v>3643574</v>
          </cell>
          <cell r="G122">
            <v>45356.000347222223</v>
          </cell>
          <cell r="H122">
            <v>45387.000347222223</v>
          </cell>
          <cell r="I122">
            <v>45510.000347222223</v>
          </cell>
          <cell r="J122" t="str">
            <v>Do Thi Bich Lieu</v>
          </cell>
          <cell r="M122" t="str">
            <v>No</v>
          </cell>
          <cell r="O122" t="str">
            <v>Lịch thanh toán: Monthly at 10 &amp; 24</v>
          </cell>
        </row>
        <row r="123">
          <cell r="D123">
            <v>20187</v>
          </cell>
          <cell r="E123">
            <v>22470388</v>
          </cell>
          <cell r="F123">
            <v>2057465</v>
          </cell>
          <cell r="G123">
            <v>45356.000347222223</v>
          </cell>
          <cell r="H123">
            <v>45387.000347222223</v>
          </cell>
          <cell r="I123">
            <v>45479.000347222223</v>
          </cell>
          <cell r="J123" t="str">
            <v>Do Thi Bich Lieu</v>
          </cell>
          <cell r="M123" t="str">
            <v>No</v>
          </cell>
          <cell r="O123" t="str">
            <v>Lịch thanh toán: Monthly at 10 &amp; 24</v>
          </cell>
        </row>
        <row r="124">
          <cell r="D124">
            <v>20200</v>
          </cell>
          <cell r="E124">
            <v>13122803</v>
          </cell>
          <cell r="F124">
            <v>4780660</v>
          </cell>
          <cell r="G124">
            <v>45356.000347222223</v>
          </cell>
          <cell r="H124">
            <v>45387.000347222223</v>
          </cell>
          <cell r="I124" t="str">
            <v>25/05/2024</v>
          </cell>
          <cell r="J124" t="str">
            <v>Do Thi Bich Lieu</v>
          </cell>
          <cell r="M124" t="str">
            <v>No</v>
          </cell>
          <cell r="O124" t="str">
            <v>Lịch thanh toán: Monthly at 10 &amp; 24</v>
          </cell>
        </row>
        <row r="125">
          <cell r="D125">
            <v>20204</v>
          </cell>
          <cell r="E125">
            <v>14239568</v>
          </cell>
          <cell r="F125">
            <v>514366</v>
          </cell>
          <cell r="G125">
            <v>45356.000347222223</v>
          </cell>
          <cell r="H125">
            <v>45387.000347222223</v>
          </cell>
          <cell r="I125" t="str">
            <v>29/05/2024</v>
          </cell>
          <cell r="J125" t="str">
            <v>Do Thi Bich Lieu</v>
          </cell>
          <cell r="M125" t="str">
            <v>No</v>
          </cell>
          <cell r="O125" t="str">
            <v>Lịch thanh toán: Monthly at 10 &amp; 24</v>
          </cell>
        </row>
        <row r="126">
          <cell r="D126">
            <v>20201</v>
          </cell>
          <cell r="E126">
            <v>14238161</v>
          </cell>
          <cell r="F126">
            <v>162593</v>
          </cell>
          <cell r="G126">
            <v>45356.000347222223</v>
          </cell>
          <cell r="H126">
            <v>45387.000347222223</v>
          </cell>
          <cell r="I126" t="str">
            <v>29/05/2024</v>
          </cell>
          <cell r="J126" t="str">
            <v>Do Thi Bich Lieu</v>
          </cell>
          <cell r="M126" t="str">
            <v>No</v>
          </cell>
          <cell r="O126" t="str">
            <v>Lịch thanh toán: Monthly at 10 &amp; 24</v>
          </cell>
        </row>
        <row r="127">
          <cell r="D127">
            <v>20190</v>
          </cell>
          <cell r="E127">
            <v>11056028</v>
          </cell>
          <cell r="F127">
            <v>2057465</v>
          </cell>
          <cell r="G127">
            <v>45356.000347222223</v>
          </cell>
          <cell r="H127">
            <v>45387.000347222223</v>
          </cell>
          <cell r="I127">
            <v>45449.000347222223</v>
          </cell>
          <cell r="J127" t="str">
            <v>Do Thi Bich Lieu</v>
          </cell>
          <cell r="M127" t="str">
            <v>No</v>
          </cell>
          <cell r="O127" t="str">
            <v>Lịch thanh toán: Monthly at 10 &amp; 24</v>
          </cell>
        </row>
        <row r="128">
          <cell r="D128">
            <v>20189</v>
          </cell>
          <cell r="E128">
            <v>11056332</v>
          </cell>
          <cell r="F128">
            <v>3172219</v>
          </cell>
          <cell r="G128">
            <v>45356.000347222223</v>
          </cell>
          <cell r="H128">
            <v>45387.000347222223</v>
          </cell>
          <cell r="I128">
            <v>45449.000347222223</v>
          </cell>
          <cell r="J128" t="str">
            <v>Do Thi Bich Lieu</v>
          </cell>
          <cell r="M128" t="str">
            <v>No</v>
          </cell>
          <cell r="O128" t="str">
            <v>Lịch thanh toán: Monthly at 10 &amp; 24</v>
          </cell>
        </row>
        <row r="129">
          <cell r="D129">
            <v>20202</v>
          </cell>
          <cell r="E129">
            <v>14239854</v>
          </cell>
          <cell r="F129">
            <v>5184389</v>
          </cell>
          <cell r="G129">
            <v>45356.000347222223</v>
          </cell>
          <cell r="H129">
            <v>45387.000347222223</v>
          </cell>
          <cell r="I129" t="str">
            <v>29/05/2024</v>
          </cell>
          <cell r="J129" t="str">
            <v>Do Thi Bich Lieu</v>
          </cell>
          <cell r="M129" t="str">
            <v>No</v>
          </cell>
          <cell r="O129" t="str">
            <v>Lịch thanh toán: Monthly at 10 &amp; 24</v>
          </cell>
        </row>
        <row r="130">
          <cell r="D130">
            <v>20205</v>
          </cell>
          <cell r="E130">
            <v>14238682</v>
          </cell>
          <cell r="F130">
            <v>793055</v>
          </cell>
          <cell r="G130">
            <v>45356.000347222223</v>
          </cell>
          <cell r="H130">
            <v>45387.000347222223</v>
          </cell>
          <cell r="I130" t="str">
            <v>29/05/2024</v>
          </cell>
          <cell r="J130" t="str">
            <v>Do Thi Bich Lieu</v>
          </cell>
          <cell r="M130" t="str">
            <v>No</v>
          </cell>
          <cell r="O130" t="str">
            <v>Lịch thanh toán: Monthly at 10 &amp; 24</v>
          </cell>
        </row>
        <row r="131">
          <cell r="D131">
            <v>20203</v>
          </cell>
          <cell r="E131">
            <v>14240005</v>
          </cell>
          <cell r="F131">
            <v>11994264</v>
          </cell>
          <cell r="G131">
            <v>45356.000347222223</v>
          </cell>
          <cell r="H131">
            <v>45387.000347222223</v>
          </cell>
          <cell r="I131" t="str">
            <v>29/05/2024</v>
          </cell>
          <cell r="J131" t="str">
            <v>Do Thi Bich Lieu</v>
          </cell>
          <cell r="M131" t="str">
            <v>No</v>
          </cell>
          <cell r="O131" t="str">
            <v>Lịch thanh toán: Monthly at 10 &amp; 24</v>
          </cell>
        </row>
        <row r="132">
          <cell r="D132">
            <v>20199</v>
          </cell>
          <cell r="E132">
            <v>13126617</v>
          </cell>
          <cell r="F132">
            <v>2057465</v>
          </cell>
          <cell r="G132">
            <v>45356.000347222223</v>
          </cell>
          <cell r="H132">
            <v>45387.000347222223</v>
          </cell>
          <cell r="I132" t="str">
            <v>25/05/2024</v>
          </cell>
          <cell r="J132" t="str">
            <v>Do Thi Bich Lieu</v>
          </cell>
          <cell r="M132" t="str">
            <v>No</v>
          </cell>
          <cell r="O132" t="str">
            <v>Lịch thanh toán: Monthly at 10 &amp; 24</v>
          </cell>
        </row>
        <row r="133">
          <cell r="D133">
            <v>20191</v>
          </cell>
          <cell r="E133">
            <v>29241420</v>
          </cell>
          <cell r="F133">
            <v>1470415</v>
          </cell>
          <cell r="G133">
            <v>45356.000347222223</v>
          </cell>
          <cell r="H133">
            <v>45387.000347222223</v>
          </cell>
          <cell r="I133">
            <v>45449.000347222223</v>
          </cell>
          <cell r="J133" t="str">
            <v>Do Thi Bich Lieu</v>
          </cell>
          <cell r="M133" t="str">
            <v>No</v>
          </cell>
          <cell r="O133" t="str">
            <v>Lịch thanh toán: Monthly at 10 &amp; 24</v>
          </cell>
        </row>
        <row r="134">
          <cell r="D134">
            <v>20184</v>
          </cell>
          <cell r="E134">
            <v>27459168</v>
          </cell>
          <cell r="F134">
            <v>2586616</v>
          </cell>
          <cell r="G134">
            <v>45356.000347222223</v>
          </cell>
          <cell r="H134">
            <v>45417.000347222223</v>
          </cell>
          <cell r="I134">
            <v>45510.000347222223</v>
          </cell>
          <cell r="J134" t="str">
            <v>Do Thi Bich Lieu</v>
          </cell>
          <cell r="M134" t="str">
            <v>No</v>
          </cell>
          <cell r="O134" t="str">
            <v>Lịch thanh toán: Monthly at 10 &amp; 24</v>
          </cell>
        </row>
        <row r="135">
          <cell r="D135">
            <v>20266</v>
          </cell>
          <cell r="E135">
            <v>26532518</v>
          </cell>
          <cell r="F135">
            <v>1586110</v>
          </cell>
          <cell r="G135">
            <v>45387.000347222223</v>
          </cell>
          <cell r="H135">
            <v>45387.000347222223</v>
          </cell>
          <cell r="I135" t="str">
            <v>31/05/2024</v>
          </cell>
          <cell r="J135" t="str">
            <v>Do Thi Bich Lieu</v>
          </cell>
          <cell r="M135" t="str">
            <v>No</v>
          </cell>
          <cell r="O135" t="str">
            <v>Lịch thanh toán: Monthly at 10 &amp; 24</v>
          </cell>
        </row>
        <row r="136">
          <cell r="D136">
            <v>20265</v>
          </cell>
          <cell r="E136">
            <v>14241434</v>
          </cell>
          <cell r="F136">
            <v>11994264</v>
          </cell>
          <cell r="G136">
            <v>45387.000347222223</v>
          </cell>
          <cell r="H136">
            <v>45387.000347222223</v>
          </cell>
          <cell r="I136">
            <v>45297.000347222223</v>
          </cell>
          <cell r="J136" t="str">
            <v>Do Thi Bich Lieu</v>
          </cell>
          <cell r="M136" t="str">
            <v>No</v>
          </cell>
          <cell r="O136" t="str">
            <v>Lịch thanh toán: Monthly at 10 &amp; 24</v>
          </cell>
        </row>
        <row r="137">
          <cell r="D137">
            <v>20256</v>
          </cell>
          <cell r="E137">
            <v>10420786</v>
          </cell>
          <cell r="F137">
            <v>4114930</v>
          </cell>
          <cell r="G137">
            <v>45387.000347222223</v>
          </cell>
          <cell r="H137">
            <v>45387.000347222223</v>
          </cell>
          <cell r="I137">
            <v>45479.000347222223</v>
          </cell>
          <cell r="J137" t="str">
            <v>Do Thi Bich Lieu</v>
          </cell>
          <cell r="M137" t="str">
            <v>No</v>
          </cell>
          <cell r="O137" t="str">
            <v>Lịch thanh toán: Monthly at 10 &amp; 24</v>
          </cell>
        </row>
        <row r="138">
          <cell r="D138">
            <v>20255</v>
          </cell>
          <cell r="E138">
            <v>10418688</v>
          </cell>
          <cell r="F138">
            <v>1586110</v>
          </cell>
          <cell r="G138">
            <v>45387.000347222223</v>
          </cell>
          <cell r="H138">
            <v>45387.000347222223</v>
          </cell>
          <cell r="I138">
            <v>45479.000347222223</v>
          </cell>
          <cell r="J138" t="str">
            <v>Do Thi Bich Lieu</v>
          </cell>
          <cell r="M138" t="str">
            <v>No</v>
          </cell>
          <cell r="O138" t="str">
            <v>Lịch thanh toán: Monthly at 10 &amp; 24</v>
          </cell>
        </row>
        <row r="139">
          <cell r="D139">
            <v>467</v>
          </cell>
          <cell r="E139">
            <v>202412122401</v>
          </cell>
          <cell r="F139">
            <v>-458784</v>
          </cell>
          <cell r="G139">
            <v>45387.000347222223</v>
          </cell>
          <cell r="J139" t="str">
            <v>Do Thi Bich Lieu</v>
          </cell>
          <cell r="M139" t="str">
            <v>No</v>
          </cell>
          <cell r="O139" t="str">
            <v>Chúng tôi đang xử lý hóa đơn, vui lòng liên hệ Do Thi Bich Lieu</v>
          </cell>
        </row>
        <row r="140">
          <cell r="D140">
            <v>20254</v>
          </cell>
          <cell r="E140">
            <v>10421096</v>
          </cell>
          <cell r="F140">
            <v>2398853</v>
          </cell>
          <cell r="G140">
            <v>45387.000347222223</v>
          </cell>
          <cell r="H140">
            <v>45387.000347222223</v>
          </cell>
          <cell r="I140">
            <v>45479.000347222223</v>
          </cell>
          <cell r="J140" t="str">
            <v>Do Thi Bich Lieu</v>
          </cell>
          <cell r="M140" t="str">
            <v>No</v>
          </cell>
          <cell r="O140" t="str">
            <v>Lịch thanh toán: Monthly at 10 &amp; 24</v>
          </cell>
        </row>
        <row r="141">
          <cell r="D141">
            <v>461</v>
          </cell>
          <cell r="E141">
            <v>202427118400</v>
          </cell>
          <cell r="F141">
            <v>-216791</v>
          </cell>
          <cell r="G141">
            <v>45387.000347222223</v>
          </cell>
          <cell r="J141" t="str">
            <v>Do Thi Bich Lieu</v>
          </cell>
          <cell r="M141" t="str">
            <v>No</v>
          </cell>
          <cell r="O141" t="str">
            <v>Chúng tôi đang xử lý hóa đơn, vui lòng liên hệ Do Thi Bich Lieu</v>
          </cell>
        </row>
        <row r="142">
          <cell r="D142">
            <v>460</v>
          </cell>
          <cell r="E142">
            <v>202427118400</v>
          </cell>
          <cell r="F142">
            <v>-565583</v>
          </cell>
          <cell r="G142">
            <v>45387.000347222223</v>
          </cell>
          <cell r="J142" t="str">
            <v>Do Thi Bich Lieu</v>
          </cell>
          <cell r="M142" t="str">
            <v>No</v>
          </cell>
          <cell r="O142" t="str">
            <v>Chúng tôi đang xử lý hóa đơn, vui lòng liên hệ Do Thi Bich Lieu</v>
          </cell>
        </row>
        <row r="143">
          <cell r="D143">
            <v>465</v>
          </cell>
          <cell r="E143">
            <v>202412122401</v>
          </cell>
          <cell r="F143">
            <v>-257177</v>
          </cell>
          <cell r="G143">
            <v>45387.000347222223</v>
          </cell>
          <cell r="J143" t="str">
            <v>Do Thi Bich Lieu</v>
          </cell>
          <cell r="M143" t="str">
            <v>No</v>
          </cell>
          <cell r="O143" t="str">
            <v>Chúng tôi đang xử lý hóa đơn, vui lòng liên hệ Do Thi Bich Lieu</v>
          </cell>
        </row>
        <row r="144">
          <cell r="D144">
            <v>464</v>
          </cell>
          <cell r="E144">
            <v>202412122401</v>
          </cell>
          <cell r="F144">
            <v>-439133</v>
          </cell>
          <cell r="G144">
            <v>45387.000347222223</v>
          </cell>
          <cell r="J144" t="str">
            <v>Do Thi Bich Lieu</v>
          </cell>
          <cell r="M144" t="str">
            <v>No</v>
          </cell>
          <cell r="O144" t="str">
            <v>Chúng tôi đang xử lý hóa đơn, vui lòng liên hệ Do Thi Bich Lieu</v>
          </cell>
        </row>
        <row r="145">
          <cell r="D145">
            <v>466</v>
          </cell>
          <cell r="E145">
            <v>202412122401</v>
          </cell>
          <cell r="F145">
            <v>-2725290</v>
          </cell>
          <cell r="G145">
            <v>45387.000347222223</v>
          </cell>
          <cell r="J145" t="str">
            <v>Do Thi Bich Lieu</v>
          </cell>
          <cell r="M145" t="str">
            <v>No</v>
          </cell>
          <cell r="O145" t="str">
            <v>Chúng tôi đang xử lý hóa đơn, vui lòng liên hệ Do Thi Bich Lieu</v>
          </cell>
        </row>
        <row r="146">
          <cell r="D146">
            <v>20296</v>
          </cell>
          <cell r="E146">
            <v>16574684</v>
          </cell>
          <cell r="F146">
            <v>2665593</v>
          </cell>
          <cell r="G146">
            <v>45448.000347222223</v>
          </cell>
          <cell r="H146">
            <v>45448.000347222223</v>
          </cell>
          <cell r="I146">
            <v>45297.000347222223</v>
          </cell>
          <cell r="J146" t="str">
            <v>Do Thi Bich Lieu</v>
          </cell>
          <cell r="M146" t="str">
            <v>No</v>
          </cell>
          <cell r="O146" t="str">
            <v>Lịch thanh toán: Monthly at 10 &amp; 24</v>
          </cell>
        </row>
        <row r="147">
          <cell r="D147">
            <v>478</v>
          </cell>
          <cell r="E147">
            <v>202415126401</v>
          </cell>
          <cell r="F147">
            <v>-479771</v>
          </cell>
          <cell r="G147">
            <v>45448.000347222223</v>
          </cell>
          <cell r="J147" t="str">
            <v>Do Thi Bich Lieu</v>
          </cell>
          <cell r="M147" t="str">
            <v>No</v>
          </cell>
          <cell r="O147" t="str">
            <v>Chúng tôi đang xử lý hóa đơn, vui lòng liên hệ Do Thi Bich Lieu</v>
          </cell>
        </row>
        <row r="148">
          <cell r="D148">
            <v>17238</v>
          </cell>
          <cell r="E148">
            <v>27451477</v>
          </cell>
          <cell r="F148">
            <v>1199426</v>
          </cell>
          <cell r="G148" t="str">
            <v>13/04/2024</v>
          </cell>
          <cell r="J148" t="str">
            <v>Do Thi Bich Lieu</v>
          </cell>
          <cell r="M148" t="str">
            <v>No</v>
          </cell>
          <cell r="O148" t="str">
            <v>Chúng tôi đang xử lý hóa đơn, vui lòng liên hệ Do Thi Bich Lieu</v>
          </cell>
        </row>
        <row r="149">
          <cell r="D149">
            <v>17239</v>
          </cell>
          <cell r="E149">
            <v>28452625</v>
          </cell>
          <cell r="F149">
            <v>1362019</v>
          </cell>
          <cell r="G149" t="str">
            <v>13/04/2024</v>
          </cell>
          <cell r="J149" t="str">
            <v>Do Thi Bich Lieu</v>
          </cell>
          <cell r="M149" t="str">
            <v>No</v>
          </cell>
          <cell r="O149" t="str">
            <v>Chúng tôi đang xử lý hóa đơn, vui lòng liên hệ Do Thi Bich Lieu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TT 2023"/>
    </sheetNames>
    <sheetDataSet>
      <sheetData sheetId="0" refreshError="1"/>
      <sheetData sheetId="1" refreshError="1">
        <row r="172">
          <cell r="F172">
            <v>55509</v>
          </cell>
          <cell r="G172">
            <v>3166155</v>
          </cell>
          <cell r="H172">
            <v>44904</v>
          </cell>
          <cell r="K172">
            <v>44995</v>
          </cell>
        </row>
        <row r="173">
          <cell r="F173">
            <v>846</v>
          </cell>
          <cell r="G173">
            <v>3883418</v>
          </cell>
          <cell r="H173">
            <v>44910</v>
          </cell>
          <cell r="K173">
            <v>44995</v>
          </cell>
        </row>
        <row r="174">
          <cell r="F174">
            <v>57173</v>
          </cell>
          <cell r="G174">
            <v>8671563</v>
          </cell>
          <cell r="H174">
            <v>44920</v>
          </cell>
          <cell r="K174">
            <v>44995</v>
          </cell>
        </row>
        <row r="175">
          <cell r="F175">
            <v>851</v>
          </cell>
          <cell r="G175">
            <v>3227565</v>
          </cell>
          <cell r="H175">
            <v>44910</v>
          </cell>
          <cell r="K175">
            <v>44995</v>
          </cell>
        </row>
        <row r="176">
          <cell r="F176">
            <v>840</v>
          </cell>
          <cell r="G176">
            <v>7476480</v>
          </cell>
          <cell r="H176">
            <v>44910</v>
          </cell>
          <cell r="K176">
            <v>44995</v>
          </cell>
        </row>
        <row r="177">
          <cell r="F177">
            <v>847</v>
          </cell>
          <cell r="G177">
            <v>4886552</v>
          </cell>
          <cell r="H177">
            <v>44911</v>
          </cell>
          <cell r="K177">
            <v>44995</v>
          </cell>
        </row>
        <row r="178">
          <cell r="F178">
            <v>845</v>
          </cell>
          <cell r="G178">
            <v>3664914</v>
          </cell>
          <cell r="H178">
            <v>44911</v>
          </cell>
          <cell r="K178">
            <v>44995</v>
          </cell>
        </row>
        <row r="179">
          <cell r="F179">
            <v>841</v>
          </cell>
          <cell r="G179">
            <v>3664914</v>
          </cell>
          <cell r="H179">
            <v>44908</v>
          </cell>
          <cell r="K179">
            <v>44995</v>
          </cell>
        </row>
        <row r="180">
          <cell r="F180">
            <v>839</v>
          </cell>
          <cell r="G180">
            <v>1428471</v>
          </cell>
          <cell r="H180">
            <v>44908</v>
          </cell>
          <cell r="K180">
            <v>44995</v>
          </cell>
        </row>
        <row r="181">
          <cell r="F181">
            <v>55515</v>
          </cell>
          <cell r="G181">
            <v>588060</v>
          </cell>
          <cell r="H181">
            <v>44908</v>
          </cell>
          <cell r="K181">
            <v>44995</v>
          </cell>
        </row>
        <row r="182">
          <cell r="F182">
            <v>842</v>
          </cell>
          <cell r="G182">
            <v>2452428</v>
          </cell>
          <cell r="H182">
            <v>44909</v>
          </cell>
          <cell r="K182">
            <v>44995</v>
          </cell>
        </row>
        <row r="183">
          <cell r="F183">
            <v>843</v>
          </cell>
          <cell r="G183">
            <v>2226532</v>
          </cell>
          <cell r="H183">
            <v>44909</v>
          </cell>
          <cell r="K183">
            <v>44995</v>
          </cell>
        </row>
        <row r="184">
          <cell r="F184">
            <v>56831</v>
          </cell>
          <cell r="G184">
            <v>1597023</v>
          </cell>
          <cell r="H184">
            <v>44919</v>
          </cell>
          <cell r="K184">
            <v>44995</v>
          </cell>
        </row>
        <row r="185">
          <cell r="F185">
            <v>1476</v>
          </cell>
          <cell r="G185">
            <v>13249500</v>
          </cell>
          <cell r="H185">
            <v>44956</v>
          </cell>
          <cell r="K185">
            <v>44995</v>
          </cell>
        </row>
        <row r="332">
          <cell r="F332">
            <v>25151</v>
          </cell>
          <cell r="G332">
            <v>9756125</v>
          </cell>
          <cell r="H332">
            <v>44904</v>
          </cell>
          <cell r="K332">
            <v>45056</v>
          </cell>
        </row>
        <row r="333">
          <cell r="F333">
            <v>25144</v>
          </cell>
          <cell r="G333">
            <v>8246348</v>
          </cell>
          <cell r="H333">
            <v>44792</v>
          </cell>
          <cell r="K333">
            <v>45056</v>
          </cell>
        </row>
        <row r="334">
          <cell r="F334">
            <v>18759</v>
          </cell>
          <cell r="G334">
            <v>3782966</v>
          </cell>
          <cell r="H334">
            <v>45015</v>
          </cell>
          <cell r="K334">
            <v>45056</v>
          </cell>
        </row>
        <row r="335">
          <cell r="F335">
            <v>18758</v>
          </cell>
          <cell r="G335">
            <v>1038389</v>
          </cell>
          <cell r="H335">
            <v>45015</v>
          </cell>
          <cell r="K335">
            <v>45056</v>
          </cell>
        </row>
        <row r="336">
          <cell r="F336">
            <v>18705</v>
          </cell>
          <cell r="G336">
            <v>1038389</v>
          </cell>
          <cell r="H336">
            <v>45010</v>
          </cell>
          <cell r="K336">
            <v>45056</v>
          </cell>
        </row>
        <row r="337">
          <cell r="F337">
            <v>20181</v>
          </cell>
          <cell r="G337">
            <v>4234934</v>
          </cell>
          <cell r="H337">
            <v>45020</v>
          </cell>
          <cell r="K337">
            <v>45056</v>
          </cell>
        </row>
        <row r="338">
          <cell r="F338">
            <v>18693</v>
          </cell>
          <cell r="G338">
            <v>3230964</v>
          </cell>
          <cell r="H338">
            <v>45014</v>
          </cell>
          <cell r="K338">
            <v>45056</v>
          </cell>
        </row>
        <row r="339">
          <cell r="F339">
            <v>18692</v>
          </cell>
          <cell r="G339">
            <v>2757810</v>
          </cell>
          <cell r="H339">
            <v>45014</v>
          </cell>
          <cell r="K339">
            <v>45056</v>
          </cell>
        </row>
        <row r="340">
          <cell r="F340">
            <v>25160</v>
          </cell>
          <cell r="G340">
            <v>3923458</v>
          </cell>
          <cell r="H340">
            <v>44767</v>
          </cell>
          <cell r="K340">
            <v>45056</v>
          </cell>
        </row>
        <row r="341">
          <cell r="F341">
            <v>25353</v>
          </cell>
          <cell r="G341">
            <v>13222715</v>
          </cell>
          <cell r="H341">
            <v>44930</v>
          </cell>
          <cell r="K341">
            <v>45056</v>
          </cell>
        </row>
        <row r="342">
          <cell r="F342">
            <v>25161</v>
          </cell>
          <cell r="G342">
            <v>4932257</v>
          </cell>
          <cell r="H342">
            <v>44741</v>
          </cell>
          <cell r="K342">
            <v>45056</v>
          </cell>
        </row>
        <row r="343">
          <cell r="F343">
            <v>15724</v>
          </cell>
          <cell r="G343">
            <v>4506260</v>
          </cell>
          <cell r="H343">
            <v>44767</v>
          </cell>
          <cell r="K343">
            <v>45056</v>
          </cell>
        </row>
        <row r="344">
          <cell r="F344">
            <v>25142</v>
          </cell>
          <cell r="G344">
            <v>5095167</v>
          </cell>
          <cell r="H344">
            <v>44828</v>
          </cell>
          <cell r="K344">
            <v>45056</v>
          </cell>
        </row>
        <row r="345">
          <cell r="F345">
            <v>25137</v>
          </cell>
          <cell r="G345">
            <v>8546626</v>
          </cell>
          <cell r="H345">
            <v>44719</v>
          </cell>
          <cell r="K345">
            <v>45056</v>
          </cell>
        </row>
        <row r="346">
          <cell r="F346">
            <v>25136</v>
          </cell>
          <cell r="G346">
            <v>2592260</v>
          </cell>
          <cell r="H346">
            <v>44757</v>
          </cell>
          <cell r="K346">
            <v>45056</v>
          </cell>
        </row>
        <row r="347">
          <cell r="F347">
            <v>20185</v>
          </cell>
          <cell r="G347">
            <v>3841090</v>
          </cell>
          <cell r="H347">
            <v>45017</v>
          </cell>
          <cell r="K347">
            <v>45056</v>
          </cell>
        </row>
        <row r="348">
          <cell r="F348">
            <v>20184</v>
          </cell>
          <cell r="G348">
            <v>3888247</v>
          </cell>
          <cell r="H348">
            <v>45016</v>
          </cell>
          <cell r="K348">
            <v>45056</v>
          </cell>
        </row>
        <row r="349">
          <cell r="F349">
            <v>18767</v>
          </cell>
          <cell r="G349">
            <v>517077</v>
          </cell>
          <cell r="H349">
            <v>45014</v>
          </cell>
          <cell r="K349">
            <v>45056</v>
          </cell>
        </row>
        <row r="350">
          <cell r="F350">
            <v>18766</v>
          </cell>
          <cell r="G350">
            <v>2301134</v>
          </cell>
          <cell r="H350">
            <v>45014</v>
          </cell>
          <cell r="K350">
            <v>45056</v>
          </cell>
        </row>
        <row r="351">
          <cell r="F351">
            <v>25159</v>
          </cell>
          <cell r="G351">
            <v>5873087</v>
          </cell>
          <cell r="H351">
            <v>44747</v>
          </cell>
          <cell r="K351">
            <v>45056</v>
          </cell>
        </row>
        <row r="352">
          <cell r="F352">
            <v>191</v>
          </cell>
          <cell r="G352">
            <v>-410068</v>
          </cell>
          <cell r="H352">
            <v>45052</v>
          </cell>
          <cell r="K352">
            <v>45056</v>
          </cell>
        </row>
        <row r="353">
          <cell r="F353">
            <v>25141</v>
          </cell>
          <cell r="G353">
            <v>4778180</v>
          </cell>
          <cell r="H353">
            <v>44817</v>
          </cell>
          <cell r="K353">
            <v>45056</v>
          </cell>
        </row>
        <row r="354">
          <cell r="F354">
            <v>19054</v>
          </cell>
          <cell r="G354">
            <v>2076778</v>
          </cell>
          <cell r="H354">
            <v>45014</v>
          </cell>
          <cell r="K354">
            <v>45056</v>
          </cell>
        </row>
        <row r="355">
          <cell r="F355">
            <v>269</v>
          </cell>
          <cell r="G355">
            <v>-80774</v>
          </cell>
          <cell r="H355">
            <v>45044</v>
          </cell>
          <cell r="K355">
            <v>45056</v>
          </cell>
        </row>
        <row r="356">
          <cell r="F356">
            <v>25158</v>
          </cell>
          <cell r="G356">
            <v>11042361</v>
          </cell>
          <cell r="H356">
            <v>44939</v>
          </cell>
          <cell r="K356">
            <v>45056</v>
          </cell>
        </row>
        <row r="357">
          <cell r="F357">
            <v>247</v>
          </cell>
          <cell r="G357">
            <v>-130973</v>
          </cell>
          <cell r="H357">
            <v>45037</v>
          </cell>
          <cell r="K357">
            <v>45056</v>
          </cell>
        </row>
        <row r="358">
          <cell r="F358">
            <v>25242</v>
          </cell>
          <cell r="G358">
            <v>2004728</v>
          </cell>
          <cell r="H358">
            <v>44849</v>
          </cell>
          <cell r="K358">
            <v>45056</v>
          </cell>
        </row>
        <row r="359">
          <cell r="F359">
            <v>20178</v>
          </cell>
          <cell r="G359">
            <v>1958825</v>
          </cell>
          <cell r="H359">
            <v>45020</v>
          </cell>
          <cell r="K359">
            <v>45056</v>
          </cell>
        </row>
        <row r="360">
          <cell r="F360">
            <v>18697</v>
          </cell>
          <cell r="G360">
            <v>8144664</v>
          </cell>
          <cell r="H360">
            <v>45013</v>
          </cell>
          <cell r="K360">
            <v>45056</v>
          </cell>
        </row>
        <row r="361">
          <cell r="F361">
            <v>18695</v>
          </cell>
          <cell r="G361">
            <v>1038389</v>
          </cell>
          <cell r="H361">
            <v>45013</v>
          </cell>
          <cell r="K361">
            <v>45056</v>
          </cell>
        </row>
        <row r="362">
          <cell r="F362">
            <v>174</v>
          </cell>
          <cell r="G362">
            <v>-766579</v>
          </cell>
          <cell r="H362">
            <v>45048</v>
          </cell>
          <cell r="K362">
            <v>45056</v>
          </cell>
        </row>
        <row r="363">
          <cell r="F363">
            <v>25154</v>
          </cell>
          <cell r="G363">
            <v>1594538</v>
          </cell>
          <cell r="H363">
            <v>44932</v>
          </cell>
          <cell r="K363">
            <v>45056</v>
          </cell>
        </row>
        <row r="364">
          <cell r="F364">
            <v>18704</v>
          </cell>
          <cell r="G364">
            <v>2076778</v>
          </cell>
          <cell r="H364">
            <v>45012</v>
          </cell>
          <cell r="K364">
            <v>45056</v>
          </cell>
        </row>
        <row r="365">
          <cell r="F365">
            <v>18760</v>
          </cell>
          <cell r="G365">
            <v>2619452</v>
          </cell>
          <cell r="H365">
            <v>45019</v>
          </cell>
          <cell r="K365">
            <v>45056</v>
          </cell>
        </row>
        <row r="366">
          <cell r="F366">
            <v>25148</v>
          </cell>
          <cell r="G366">
            <v>1470051</v>
          </cell>
          <cell r="H366">
            <v>44765</v>
          </cell>
          <cell r="K366">
            <v>45056</v>
          </cell>
        </row>
        <row r="367">
          <cell r="F367">
            <v>25138</v>
          </cell>
          <cell r="G367">
            <v>5891446</v>
          </cell>
          <cell r="H367">
            <v>44797</v>
          </cell>
          <cell r="K367">
            <v>45056</v>
          </cell>
        </row>
        <row r="368">
          <cell r="F368">
            <v>20180</v>
          </cell>
          <cell r="G368">
            <v>3663550</v>
          </cell>
          <cell r="H368">
            <v>45021</v>
          </cell>
          <cell r="K368">
            <v>45056</v>
          </cell>
        </row>
        <row r="369">
          <cell r="F369">
            <v>18699</v>
          </cell>
          <cell r="G369">
            <v>15080120</v>
          </cell>
          <cell r="H369">
            <v>45014</v>
          </cell>
          <cell r="K369">
            <v>45056</v>
          </cell>
        </row>
        <row r="370">
          <cell r="F370">
            <v>25163</v>
          </cell>
          <cell r="G370">
            <v>2226532</v>
          </cell>
          <cell r="H370">
            <v>44705</v>
          </cell>
          <cell r="K370">
            <v>45056</v>
          </cell>
        </row>
        <row r="371">
          <cell r="F371">
            <v>25156</v>
          </cell>
          <cell r="G371">
            <v>3667169</v>
          </cell>
          <cell r="H371">
            <v>44932</v>
          </cell>
          <cell r="K371">
            <v>45056</v>
          </cell>
        </row>
        <row r="372">
          <cell r="F372">
            <v>18765</v>
          </cell>
          <cell r="G372">
            <v>499125</v>
          </cell>
          <cell r="H372">
            <v>45015</v>
          </cell>
          <cell r="K372">
            <v>45056</v>
          </cell>
        </row>
        <row r="373">
          <cell r="F373">
            <v>18694</v>
          </cell>
          <cell r="G373">
            <v>4234934</v>
          </cell>
          <cell r="H373">
            <v>45012</v>
          </cell>
          <cell r="K373">
            <v>45056</v>
          </cell>
        </row>
        <row r="374">
          <cell r="F374">
            <v>20177</v>
          </cell>
          <cell r="G374">
            <v>1221638</v>
          </cell>
          <cell r="H374">
            <v>45017</v>
          </cell>
          <cell r="K374">
            <v>45056</v>
          </cell>
        </row>
        <row r="375">
          <cell r="F375">
            <v>17503</v>
          </cell>
          <cell r="G375">
            <v>3719496</v>
          </cell>
          <cell r="H375">
            <v>45006</v>
          </cell>
          <cell r="K375">
            <v>45056</v>
          </cell>
        </row>
        <row r="376">
          <cell r="F376" t="str">
            <v>199a</v>
          </cell>
          <cell r="G376">
            <v>-2550138</v>
          </cell>
          <cell r="H376">
            <v>45040</v>
          </cell>
          <cell r="K376">
            <v>45056</v>
          </cell>
        </row>
        <row r="377">
          <cell r="F377">
            <v>25145</v>
          </cell>
          <cell r="G377">
            <v>248413</v>
          </cell>
          <cell r="H377">
            <v>44772</v>
          </cell>
          <cell r="K377">
            <v>45056</v>
          </cell>
        </row>
        <row r="378">
          <cell r="F378">
            <v>25134</v>
          </cell>
          <cell r="G378">
            <v>5425420</v>
          </cell>
          <cell r="H378">
            <v>44747</v>
          </cell>
          <cell r="K378">
            <v>45056</v>
          </cell>
        </row>
        <row r="379">
          <cell r="F379">
            <v>16747</v>
          </cell>
          <cell r="G379">
            <v>1682824</v>
          </cell>
          <cell r="H379">
            <v>45006</v>
          </cell>
          <cell r="K379">
            <v>45056</v>
          </cell>
        </row>
        <row r="380">
          <cell r="F380">
            <v>18702</v>
          </cell>
          <cell r="G380">
            <v>3973992</v>
          </cell>
          <cell r="H380">
            <v>45010</v>
          </cell>
          <cell r="K380">
            <v>45056</v>
          </cell>
        </row>
        <row r="381">
          <cell r="F381">
            <v>18761</v>
          </cell>
          <cell r="G381">
            <v>1038389</v>
          </cell>
          <cell r="H381">
            <v>45017</v>
          </cell>
          <cell r="K381">
            <v>45056</v>
          </cell>
        </row>
        <row r="382">
          <cell r="F382">
            <v>18703</v>
          </cell>
          <cell r="G382">
            <v>1038389</v>
          </cell>
          <cell r="H382">
            <v>45010</v>
          </cell>
          <cell r="K382">
            <v>45056</v>
          </cell>
        </row>
        <row r="383">
          <cell r="F383">
            <v>163</v>
          </cell>
          <cell r="G383">
            <v>-1137557</v>
          </cell>
          <cell r="H383">
            <v>45048</v>
          </cell>
          <cell r="K383">
            <v>45056</v>
          </cell>
        </row>
        <row r="384">
          <cell r="F384">
            <v>25152</v>
          </cell>
          <cell r="G384">
            <v>2934013</v>
          </cell>
          <cell r="H384">
            <v>44926</v>
          </cell>
          <cell r="K384">
            <v>45056</v>
          </cell>
        </row>
        <row r="385">
          <cell r="F385">
            <v>16749</v>
          </cell>
          <cell r="G385">
            <v>1615482</v>
          </cell>
          <cell r="H385">
            <v>45010</v>
          </cell>
          <cell r="K385">
            <v>45056</v>
          </cell>
        </row>
        <row r="386">
          <cell r="F386">
            <v>20179</v>
          </cell>
          <cell r="G386">
            <v>4009159</v>
          </cell>
          <cell r="H386">
            <v>45020</v>
          </cell>
          <cell r="K386">
            <v>45056</v>
          </cell>
        </row>
        <row r="387">
          <cell r="F387">
            <v>25143</v>
          </cell>
          <cell r="G387">
            <v>1221638</v>
          </cell>
          <cell r="H387">
            <v>44813</v>
          </cell>
          <cell r="K387">
            <v>45056</v>
          </cell>
        </row>
        <row r="388">
          <cell r="F388" t="str">
            <v>199b</v>
          </cell>
          <cell r="G388">
            <v>-310243</v>
          </cell>
          <cell r="H388">
            <v>45052</v>
          </cell>
          <cell r="K388">
            <v>45056</v>
          </cell>
        </row>
        <row r="389">
          <cell r="F389">
            <v>16750</v>
          </cell>
          <cell r="G389">
            <v>1551220</v>
          </cell>
          <cell r="H389">
            <v>45006</v>
          </cell>
          <cell r="K389">
            <v>45056</v>
          </cell>
        </row>
        <row r="390">
          <cell r="F390">
            <v>16754</v>
          </cell>
          <cell r="G390">
            <v>1038389</v>
          </cell>
          <cell r="H390">
            <v>45006</v>
          </cell>
          <cell r="K390">
            <v>45056</v>
          </cell>
        </row>
        <row r="391">
          <cell r="F391">
            <v>25157</v>
          </cell>
          <cell r="G391">
            <v>8215328</v>
          </cell>
          <cell r="H391">
            <v>44940</v>
          </cell>
          <cell r="K391">
            <v>45056</v>
          </cell>
        </row>
        <row r="392">
          <cell r="F392">
            <v>25153</v>
          </cell>
          <cell r="G392">
            <v>14279089</v>
          </cell>
          <cell r="H392">
            <v>44926</v>
          </cell>
          <cell r="K392">
            <v>45056</v>
          </cell>
        </row>
        <row r="393">
          <cell r="F393">
            <v>25147</v>
          </cell>
          <cell r="G393">
            <v>149050</v>
          </cell>
          <cell r="H393">
            <v>44772</v>
          </cell>
          <cell r="K393">
            <v>45056</v>
          </cell>
        </row>
        <row r="394">
          <cell r="F394">
            <v>18762</v>
          </cell>
          <cell r="G394">
            <v>2372447</v>
          </cell>
          <cell r="H394">
            <v>45016</v>
          </cell>
          <cell r="K394">
            <v>45056</v>
          </cell>
        </row>
        <row r="395">
          <cell r="F395">
            <v>16752</v>
          </cell>
          <cell r="G395">
            <v>8419301</v>
          </cell>
          <cell r="H395">
            <v>45007</v>
          </cell>
          <cell r="K395">
            <v>45056</v>
          </cell>
        </row>
        <row r="396">
          <cell r="F396" t="str">
            <v>199c</v>
          </cell>
          <cell r="G396">
            <v>-3615239</v>
          </cell>
          <cell r="H396">
            <v>45044</v>
          </cell>
          <cell r="K396">
            <v>45056</v>
          </cell>
        </row>
        <row r="397">
          <cell r="F397">
            <v>25146</v>
          </cell>
          <cell r="G397">
            <v>4453064</v>
          </cell>
          <cell r="H397">
            <v>44807</v>
          </cell>
          <cell r="K397">
            <v>45056</v>
          </cell>
        </row>
        <row r="398">
          <cell r="F398">
            <v>15713</v>
          </cell>
          <cell r="G398">
            <v>552002</v>
          </cell>
          <cell r="H398">
            <v>44699</v>
          </cell>
          <cell r="K398">
            <v>45056</v>
          </cell>
        </row>
        <row r="399">
          <cell r="F399">
            <v>203</v>
          </cell>
          <cell r="G399">
            <v>-5629843</v>
          </cell>
          <cell r="H399">
            <v>45051</v>
          </cell>
          <cell r="K399">
            <v>45056</v>
          </cell>
        </row>
        <row r="400">
          <cell r="F400">
            <v>25149</v>
          </cell>
          <cell r="G400">
            <v>3608451</v>
          </cell>
          <cell r="H400">
            <v>44864</v>
          </cell>
          <cell r="K400">
            <v>45056</v>
          </cell>
        </row>
        <row r="401">
          <cell r="F401">
            <v>25135</v>
          </cell>
          <cell r="G401">
            <v>1002364</v>
          </cell>
          <cell r="H401">
            <v>44716</v>
          </cell>
          <cell r="K401">
            <v>45056</v>
          </cell>
        </row>
        <row r="402">
          <cell r="F402">
            <v>25139</v>
          </cell>
          <cell r="G402">
            <v>1296130</v>
          </cell>
          <cell r="H402">
            <v>44777</v>
          </cell>
          <cell r="K402">
            <v>45056</v>
          </cell>
        </row>
        <row r="403">
          <cell r="F403">
            <v>172</v>
          </cell>
          <cell r="G403">
            <v>-543392</v>
          </cell>
          <cell r="H403">
            <v>45037</v>
          </cell>
          <cell r="K403">
            <v>45056</v>
          </cell>
        </row>
        <row r="404">
          <cell r="F404">
            <v>20186</v>
          </cell>
          <cell r="G404">
            <v>4117091</v>
          </cell>
          <cell r="H404">
            <v>45019</v>
          </cell>
          <cell r="K404">
            <v>45056</v>
          </cell>
        </row>
        <row r="405">
          <cell r="F405">
            <v>18763</v>
          </cell>
          <cell r="G405">
            <v>4234934</v>
          </cell>
          <cell r="H405">
            <v>45017</v>
          </cell>
          <cell r="K405">
            <v>45056</v>
          </cell>
        </row>
        <row r="406">
          <cell r="F406">
            <v>143</v>
          </cell>
          <cell r="G406">
            <v>-2160940</v>
          </cell>
          <cell r="H406">
            <v>45051</v>
          </cell>
          <cell r="K406">
            <v>45056</v>
          </cell>
        </row>
        <row r="407">
          <cell r="F407">
            <v>16755</v>
          </cell>
          <cell r="G407">
            <v>1314390</v>
          </cell>
          <cell r="H407">
            <v>45006</v>
          </cell>
          <cell r="K407">
            <v>45056</v>
          </cell>
        </row>
        <row r="408">
          <cell r="F408">
            <v>16751</v>
          </cell>
          <cell r="G408">
            <v>1038389</v>
          </cell>
          <cell r="H408">
            <v>45006</v>
          </cell>
          <cell r="K408">
            <v>45056</v>
          </cell>
        </row>
        <row r="409">
          <cell r="F409">
            <v>200</v>
          </cell>
          <cell r="G409">
            <v>-5352054</v>
          </cell>
          <cell r="H409">
            <v>45051</v>
          </cell>
          <cell r="K409">
            <v>45056</v>
          </cell>
        </row>
        <row r="410">
          <cell r="F410">
            <v>25150</v>
          </cell>
          <cell r="G410">
            <v>1221638</v>
          </cell>
          <cell r="H410">
            <v>44881</v>
          </cell>
          <cell r="K410">
            <v>45056</v>
          </cell>
        </row>
        <row r="411">
          <cell r="F411" t="str">
            <v>181a</v>
          </cell>
          <cell r="G411">
            <v>-1248368</v>
          </cell>
          <cell r="H411">
            <v>45035</v>
          </cell>
          <cell r="K411">
            <v>45056</v>
          </cell>
        </row>
        <row r="412">
          <cell r="F412">
            <v>18764</v>
          </cell>
          <cell r="G412">
            <v>1827221</v>
          </cell>
          <cell r="H412">
            <v>45017</v>
          </cell>
          <cell r="K412">
            <v>45056</v>
          </cell>
        </row>
        <row r="413">
          <cell r="F413">
            <v>18700</v>
          </cell>
          <cell r="G413">
            <v>6016351</v>
          </cell>
          <cell r="H413">
            <v>45014</v>
          </cell>
          <cell r="K413">
            <v>45056</v>
          </cell>
        </row>
        <row r="414">
          <cell r="F414">
            <v>25140</v>
          </cell>
          <cell r="G414">
            <v>1113266</v>
          </cell>
          <cell r="H414">
            <v>44811</v>
          </cell>
          <cell r="K414">
            <v>45056</v>
          </cell>
        </row>
        <row r="415">
          <cell r="F415">
            <v>25162</v>
          </cell>
          <cell r="G415">
            <v>1296130</v>
          </cell>
          <cell r="H415">
            <v>44767</v>
          </cell>
          <cell r="K415">
            <v>45056</v>
          </cell>
        </row>
        <row r="416">
          <cell r="F416">
            <v>21237</v>
          </cell>
          <cell r="G416">
            <v>-10897634</v>
          </cell>
          <cell r="H416">
            <v>45054</v>
          </cell>
          <cell r="I416">
            <v>45054</v>
          </cell>
          <cell r="J416">
            <v>45054</v>
          </cell>
          <cell r="K416">
            <v>45070</v>
          </cell>
        </row>
        <row r="417">
          <cell r="F417">
            <v>21236</v>
          </cell>
          <cell r="G417">
            <v>-7005622</v>
          </cell>
          <cell r="H417">
            <v>45054</v>
          </cell>
          <cell r="I417">
            <v>45054</v>
          </cell>
          <cell r="J417">
            <v>45054</v>
          </cell>
          <cell r="K417">
            <v>45070</v>
          </cell>
        </row>
        <row r="418">
          <cell r="F418">
            <v>21235</v>
          </cell>
          <cell r="G418">
            <v>-16502132</v>
          </cell>
          <cell r="H418">
            <v>45054</v>
          </cell>
          <cell r="I418">
            <v>45054</v>
          </cell>
          <cell r="J418">
            <v>45054</v>
          </cell>
          <cell r="K418">
            <v>45070</v>
          </cell>
        </row>
        <row r="419">
          <cell r="F419">
            <v>21234</v>
          </cell>
          <cell r="G419">
            <v>-3113609</v>
          </cell>
          <cell r="H419">
            <v>45054</v>
          </cell>
          <cell r="I419">
            <v>45054</v>
          </cell>
          <cell r="J419">
            <v>45054</v>
          </cell>
          <cell r="K419">
            <v>45070</v>
          </cell>
        </row>
        <row r="420">
          <cell r="F420">
            <v>23407</v>
          </cell>
          <cell r="G420">
            <v>3144801</v>
          </cell>
          <cell r="H420">
            <v>45030</v>
          </cell>
          <cell r="I420">
            <v>45037</v>
          </cell>
          <cell r="J420">
            <v>45065</v>
          </cell>
          <cell r="K420">
            <v>45070</v>
          </cell>
        </row>
        <row r="421">
          <cell r="F421">
            <v>23406</v>
          </cell>
          <cell r="G421">
            <v>1954612</v>
          </cell>
          <cell r="H421">
            <v>45030</v>
          </cell>
          <cell r="I421">
            <v>45037</v>
          </cell>
          <cell r="J421">
            <v>45065</v>
          </cell>
          <cell r="K421">
            <v>45070</v>
          </cell>
        </row>
        <row r="422">
          <cell r="F422">
            <v>23577</v>
          </cell>
          <cell r="G422">
            <v>2443276</v>
          </cell>
          <cell r="H422">
            <v>45033</v>
          </cell>
          <cell r="I422">
            <v>45040</v>
          </cell>
          <cell r="J422">
            <v>45068</v>
          </cell>
          <cell r="K422">
            <v>45070</v>
          </cell>
        </row>
        <row r="423">
          <cell r="F423">
            <v>9022</v>
          </cell>
          <cell r="G423">
            <v>4099282</v>
          </cell>
          <cell r="H423">
            <v>44981</v>
          </cell>
          <cell r="I423">
            <v>45063</v>
          </cell>
          <cell r="J423">
            <v>45016</v>
          </cell>
          <cell r="K423">
            <v>45070</v>
          </cell>
        </row>
        <row r="424">
          <cell r="F424">
            <v>6287</v>
          </cell>
          <cell r="G424">
            <v>7594719</v>
          </cell>
          <cell r="H424">
            <v>44968</v>
          </cell>
          <cell r="I424">
            <v>45063</v>
          </cell>
          <cell r="J424">
            <v>45003</v>
          </cell>
          <cell r="K424">
            <v>45070</v>
          </cell>
        </row>
        <row r="425">
          <cell r="F425">
            <v>2128</v>
          </cell>
          <cell r="G425">
            <v>3377836</v>
          </cell>
          <cell r="H425">
            <v>44945</v>
          </cell>
          <cell r="I425">
            <v>45063</v>
          </cell>
          <cell r="J425">
            <v>44980</v>
          </cell>
          <cell r="K425">
            <v>45070</v>
          </cell>
        </row>
        <row r="426">
          <cell r="F426">
            <v>2126</v>
          </cell>
          <cell r="G426">
            <v>7543019</v>
          </cell>
          <cell r="H426">
            <v>44945</v>
          </cell>
          <cell r="I426">
            <v>45063</v>
          </cell>
          <cell r="J426">
            <v>44980</v>
          </cell>
          <cell r="K426">
            <v>45070</v>
          </cell>
        </row>
        <row r="427">
          <cell r="F427">
            <v>2125</v>
          </cell>
          <cell r="G427">
            <v>3230964</v>
          </cell>
          <cell r="H427">
            <v>44945</v>
          </cell>
          <cell r="I427">
            <v>45063</v>
          </cell>
          <cell r="J427">
            <v>44980</v>
          </cell>
          <cell r="K427">
            <v>45070</v>
          </cell>
        </row>
        <row r="428">
          <cell r="F428">
            <v>57665</v>
          </cell>
          <cell r="G428">
            <v>6558152</v>
          </cell>
          <cell r="H428">
            <v>44925</v>
          </cell>
          <cell r="I428">
            <v>45063</v>
          </cell>
          <cell r="J428">
            <v>44960</v>
          </cell>
          <cell r="K428">
            <v>45070</v>
          </cell>
        </row>
        <row r="429">
          <cell r="F429">
            <v>57664</v>
          </cell>
          <cell r="G429">
            <v>13710492</v>
          </cell>
          <cell r="H429">
            <v>44925</v>
          </cell>
          <cell r="I429">
            <v>45063</v>
          </cell>
          <cell r="J429">
            <v>44960</v>
          </cell>
          <cell r="K429">
            <v>45070</v>
          </cell>
        </row>
        <row r="430">
          <cell r="F430">
            <v>57663</v>
          </cell>
          <cell r="G430">
            <v>11237562</v>
          </cell>
          <cell r="H430">
            <v>44924</v>
          </cell>
          <cell r="I430">
            <v>45063</v>
          </cell>
          <cell r="J430">
            <v>44959</v>
          </cell>
          <cell r="K430">
            <v>45070</v>
          </cell>
        </row>
        <row r="431">
          <cell r="F431">
            <v>28140</v>
          </cell>
          <cell r="G431">
            <v>36449303</v>
          </cell>
          <cell r="H431">
            <v>44942</v>
          </cell>
          <cell r="I431">
            <v>45059</v>
          </cell>
          <cell r="J431">
            <v>44977</v>
          </cell>
          <cell r="K431">
            <v>45070</v>
          </cell>
        </row>
        <row r="432">
          <cell r="F432">
            <v>4506</v>
          </cell>
          <cell r="G432">
            <v>-4002706</v>
          </cell>
          <cell r="H432">
            <v>45065</v>
          </cell>
          <cell r="I432">
            <v>45065</v>
          </cell>
          <cell r="J432">
            <v>45065</v>
          </cell>
          <cell r="K432">
            <v>45070</v>
          </cell>
        </row>
        <row r="433">
          <cell r="F433">
            <v>25645</v>
          </cell>
          <cell r="G433">
            <v>10383890</v>
          </cell>
          <cell r="H433">
            <v>44935</v>
          </cell>
          <cell r="I433">
            <v>45057</v>
          </cell>
          <cell r="J433">
            <v>44970</v>
          </cell>
          <cell r="K433">
            <v>45070</v>
          </cell>
        </row>
        <row r="434">
          <cell r="F434">
            <v>25644</v>
          </cell>
          <cell r="G434">
            <v>4728328</v>
          </cell>
          <cell r="H434">
            <v>44935</v>
          </cell>
          <cell r="I434">
            <v>45057</v>
          </cell>
          <cell r="J434">
            <v>44970</v>
          </cell>
          <cell r="K434">
            <v>45070</v>
          </cell>
        </row>
        <row r="435">
          <cell r="F435">
            <v>25642</v>
          </cell>
          <cell r="G435">
            <v>4730649</v>
          </cell>
          <cell r="H435">
            <v>44932</v>
          </cell>
          <cell r="I435">
            <v>45057</v>
          </cell>
          <cell r="J435">
            <v>44967</v>
          </cell>
          <cell r="K435">
            <v>45070</v>
          </cell>
        </row>
        <row r="436">
          <cell r="F436">
            <v>21239</v>
          </cell>
          <cell r="G436">
            <v>-1556805</v>
          </cell>
          <cell r="H436">
            <v>45054</v>
          </cell>
          <cell r="I436">
            <v>45054</v>
          </cell>
          <cell r="J436">
            <v>45054</v>
          </cell>
          <cell r="K436">
            <v>45070</v>
          </cell>
        </row>
        <row r="437">
          <cell r="F437">
            <v>21238</v>
          </cell>
          <cell r="G437">
            <v>-6227220</v>
          </cell>
          <cell r="H437">
            <v>45054</v>
          </cell>
          <cell r="I437">
            <v>45054</v>
          </cell>
          <cell r="J437">
            <v>45054</v>
          </cell>
          <cell r="K437">
            <v>45070</v>
          </cell>
        </row>
        <row r="438">
          <cell r="F438">
            <v>23411</v>
          </cell>
          <cell r="G438">
            <v>778800</v>
          </cell>
          <cell r="H438">
            <v>45033</v>
          </cell>
          <cell r="I438">
            <v>45037</v>
          </cell>
          <cell r="J438">
            <v>45068</v>
          </cell>
          <cell r="K438">
            <v>45070</v>
          </cell>
        </row>
        <row r="439">
          <cell r="F439">
            <v>57662</v>
          </cell>
          <cell r="G439">
            <v>35709066</v>
          </cell>
          <cell r="H439">
            <v>44925</v>
          </cell>
          <cell r="I439">
            <v>45063</v>
          </cell>
          <cell r="J439">
            <v>44960</v>
          </cell>
          <cell r="K439">
            <v>45070</v>
          </cell>
        </row>
        <row r="440">
          <cell r="F440">
            <v>25627</v>
          </cell>
          <cell r="G440">
            <v>19286784</v>
          </cell>
          <cell r="H440">
            <v>44926</v>
          </cell>
          <cell r="I440">
            <v>45057</v>
          </cell>
          <cell r="J440">
            <v>44961</v>
          </cell>
          <cell r="K440">
            <v>45070</v>
          </cell>
        </row>
        <row r="441">
          <cell r="F441">
            <v>57792</v>
          </cell>
          <cell r="G441">
            <v>44961885</v>
          </cell>
          <cell r="H441">
            <v>44925</v>
          </cell>
          <cell r="I441">
            <v>45063</v>
          </cell>
          <cell r="J441">
            <v>44960</v>
          </cell>
          <cell r="K441">
            <v>45070</v>
          </cell>
        </row>
        <row r="442">
          <cell r="F442">
            <v>57791</v>
          </cell>
          <cell r="G442">
            <v>10930262</v>
          </cell>
          <cell r="H442">
            <v>44925</v>
          </cell>
          <cell r="I442">
            <v>45063</v>
          </cell>
          <cell r="J442">
            <v>44960</v>
          </cell>
          <cell r="K442">
            <v>45070</v>
          </cell>
        </row>
        <row r="443">
          <cell r="F443">
            <v>56992</v>
          </cell>
          <cell r="G443">
            <v>1736721</v>
          </cell>
          <cell r="H443">
            <v>44919</v>
          </cell>
          <cell r="I443">
            <v>45063</v>
          </cell>
          <cell r="J443">
            <v>44954</v>
          </cell>
          <cell r="K443">
            <v>45070</v>
          </cell>
        </row>
        <row r="444">
          <cell r="F444">
            <v>9021</v>
          </cell>
          <cell r="G444">
            <v>2772858</v>
          </cell>
          <cell r="H444">
            <v>44980</v>
          </cell>
          <cell r="I444">
            <v>45063</v>
          </cell>
          <cell r="J444">
            <v>45015</v>
          </cell>
          <cell r="K444">
            <v>45070</v>
          </cell>
        </row>
        <row r="445">
          <cell r="F445">
            <v>23424</v>
          </cell>
          <cell r="G445">
            <v>3909224</v>
          </cell>
          <cell r="H445">
            <v>45028</v>
          </cell>
          <cell r="I445">
            <v>45037</v>
          </cell>
          <cell r="J445">
            <v>45063</v>
          </cell>
          <cell r="K445">
            <v>45070</v>
          </cell>
        </row>
        <row r="446">
          <cell r="F446">
            <v>25632</v>
          </cell>
          <cell r="G446">
            <v>2226532</v>
          </cell>
          <cell r="H446">
            <v>44811</v>
          </cell>
          <cell r="I446">
            <v>45057</v>
          </cell>
          <cell r="J446">
            <v>44846</v>
          </cell>
          <cell r="K446">
            <v>45070</v>
          </cell>
        </row>
        <row r="447">
          <cell r="F447">
            <v>25655</v>
          </cell>
          <cell r="G447">
            <v>1325775</v>
          </cell>
          <cell r="H447">
            <v>44934</v>
          </cell>
          <cell r="I447">
            <v>45057</v>
          </cell>
          <cell r="J447">
            <v>44969</v>
          </cell>
          <cell r="K447">
            <v>45070</v>
          </cell>
        </row>
        <row r="448">
          <cell r="F448">
            <v>25656</v>
          </cell>
          <cell r="G448">
            <v>33175626</v>
          </cell>
          <cell r="H448">
            <v>44938</v>
          </cell>
          <cell r="I448">
            <v>45057</v>
          </cell>
          <cell r="J448">
            <v>44973</v>
          </cell>
          <cell r="K448">
            <v>45070</v>
          </cell>
        </row>
        <row r="449">
          <cell r="F449">
            <v>25661</v>
          </cell>
          <cell r="G449">
            <v>11181082</v>
          </cell>
          <cell r="H449">
            <v>44942</v>
          </cell>
          <cell r="I449">
            <v>45057</v>
          </cell>
          <cell r="J449">
            <v>44977</v>
          </cell>
          <cell r="K449">
            <v>45070</v>
          </cell>
        </row>
        <row r="450">
          <cell r="F450">
            <v>184</v>
          </cell>
          <cell r="G450">
            <v>-261940</v>
          </cell>
          <cell r="H450">
            <v>45056</v>
          </cell>
          <cell r="I450">
            <v>45058</v>
          </cell>
          <cell r="J450">
            <v>45056</v>
          </cell>
          <cell r="K450">
            <v>45070</v>
          </cell>
        </row>
        <row r="451">
          <cell r="F451">
            <v>6274</v>
          </cell>
          <cell r="G451">
            <v>6813411</v>
          </cell>
          <cell r="H451">
            <v>44961</v>
          </cell>
          <cell r="I451">
            <v>45063</v>
          </cell>
          <cell r="J451">
            <v>44996</v>
          </cell>
          <cell r="K451">
            <v>45070</v>
          </cell>
        </row>
        <row r="452">
          <cell r="F452">
            <v>6276</v>
          </cell>
          <cell r="G452">
            <v>4059594</v>
          </cell>
          <cell r="H452">
            <v>44967</v>
          </cell>
          <cell r="I452">
            <v>45063</v>
          </cell>
          <cell r="J452">
            <v>45002</v>
          </cell>
          <cell r="K452">
            <v>45070</v>
          </cell>
        </row>
        <row r="453">
          <cell r="F453">
            <v>23423</v>
          </cell>
          <cell r="G453">
            <v>3335794</v>
          </cell>
          <cell r="H453">
            <v>45026</v>
          </cell>
          <cell r="I453">
            <v>45037</v>
          </cell>
          <cell r="J453">
            <v>45061</v>
          </cell>
          <cell r="K453">
            <v>45070</v>
          </cell>
        </row>
        <row r="454">
          <cell r="F454">
            <v>25634</v>
          </cell>
          <cell r="G454">
            <v>4660502</v>
          </cell>
          <cell r="H454">
            <v>44827</v>
          </cell>
          <cell r="I454">
            <v>45057</v>
          </cell>
          <cell r="J454">
            <v>44862</v>
          </cell>
          <cell r="K454">
            <v>45070</v>
          </cell>
        </row>
        <row r="455">
          <cell r="F455">
            <v>25635</v>
          </cell>
          <cell r="G455">
            <v>4723653</v>
          </cell>
          <cell r="H455">
            <v>44851</v>
          </cell>
          <cell r="I455">
            <v>45057</v>
          </cell>
          <cell r="J455">
            <v>44886</v>
          </cell>
          <cell r="K455">
            <v>45070</v>
          </cell>
        </row>
        <row r="456">
          <cell r="F456">
            <v>25636</v>
          </cell>
          <cell r="G456">
            <v>5765793</v>
          </cell>
          <cell r="H456">
            <v>44863</v>
          </cell>
          <cell r="I456">
            <v>45057</v>
          </cell>
          <cell r="J456">
            <v>44898</v>
          </cell>
          <cell r="K456">
            <v>45070</v>
          </cell>
        </row>
        <row r="457">
          <cell r="F457">
            <v>25637</v>
          </cell>
          <cell r="G457">
            <v>4319777</v>
          </cell>
          <cell r="H457">
            <v>44881</v>
          </cell>
          <cell r="I457">
            <v>45057</v>
          </cell>
          <cell r="J457">
            <v>44916</v>
          </cell>
          <cell r="K457">
            <v>45070</v>
          </cell>
        </row>
        <row r="458">
          <cell r="F458">
            <v>25638</v>
          </cell>
          <cell r="G458">
            <v>3321109</v>
          </cell>
          <cell r="H458">
            <v>44893</v>
          </cell>
          <cell r="I458">
            <v>45057</v>
          </cell>
          <cell r="J458">
            <v>44928</v>
          </cell>
          <cell r="K458">
            <v>45070</v>
          </cell>
        </row>
        <row r="459">
          <cell r="F459">
            <v>25639</v>
          </cell>
          <cell r="G459">
            <v>556633</v>
          </cell>
          <cell r="H459">
            <v>44917</v>
          </cell>
          <cell r="I459">
            <v>45057</v>
          </cell>
          <cell r="J459">
            <v>44952</v>
          </cell>
          <cell r="K459">
            <v>45070</v>
          </cell>
        </row>
        <row r="460">
          <cell r="F460">
            <v>25654</v>
          </cell>
          <cell r="G460">
            <v>5191945</v>
          </cell>
          <cell r="H460">
            <v>44938</v>
          </cell>
          <cell r="I460">
            <v>45057</v>
          </cell>
          <cell r="J460">
            <v>44973</v>
          </cell>
          <cell r="K460">
            <v>45070</v>
          </cell>
        </row>
        <row r="461">
          <cell r="F461">
            <v>25657</v>
          </cell>
          <cell r="G461">
            <v>12038026</v>
          </cell>
          <cell r="H461">
            <v>44938</v>
          </cell>
          <cell r="I461">
            <v>45057</v>
          </cell>
          <cell r="J461">
            <v>44973</v>
          </cell>
          <cell r="K461">
            <v>45070</v>
          </cell>
        </row>
        <row r="462">
          <cell r="F462">
            <v>25664</v>
          </cell>
          <cell r="G462">
            <v>1374934</v>
          </cell>
          <cell r="H462">
            <v>44968</v>
          </cell>
          <cell r="I462">
            <v>45057</v>
          </cell>
          <cell r="J462">
            <v>45003</v>
          </cell>
          <cell r="K462">
            <v>45070</v>
          </cell>
        </row>
        <row r="463">
          <cell r="F463">
            <v>28139</v>
          </cell>
          <cell r="G463">
            <v>70060023</v>
          </cell>
          <cell r="H463">
            <v>44935</v>
          </cell>
          <cell r="I463">
            <v>45059</v>
          </cell>
          <cell r="J463">
            <v>44970</v>
          </cell>
          <cell r="K463">
            <v>45070</v>
          </cell>
        </row>
        <row r="464">
          <cell r="F464">
            <v>51815</v>
          </cell>
          <cell r="G464">
            <v>975429</v>
          </cell>
          <cell r="H464">
            <v>44872</v>
          </cell>
          <cell r="I464">
            <v>45063</v>
          </cell>
          <cell r="J464">
            <v>44907</v>
          </cell>
          <cell r="K464">
            <v>45070</v>
          </cell>
        </row>
        <row r="465">
          <cell r="F465">
            <v>57729</v>
          </cell>
          <cell r="G465">
            <v>1586115</v>
          </cell>
          <cell r="H465">
            <v>44923</v>
          </cell>
          <cell r="I465">
            <v>45063</v>
          </cell>
          <cell r="J465">
            <v>44958</v>
          </cell>
          <cell r="K465">
            <v>45070</v>
          </cell>
        </row>
        <row r="466">
          <cell r="F466">
            <v>6273</v>
          </cell>
          <cell r="G466">
            <v>6512066</v>
          </cell>
          <cell r="H466">
            <v>44961</v>
          </cell>
          <cell r="I466">
            <v>45063</v>
          </cell>
          <cell r="J466">
            <v>44996</v>
          </cell>
          <cell r="K466">
            <v>45070</v>
          </cell>
        </row>
        <row r="467">
          <cell r="F467">
            <v>25232</v>
          </cell>
          <cell r="G467">
            <v>2931918</v>
          </cell>
          <cell r="H467">
            <v>45031</v>
          </cell>
          <cell r="I467">
            <v>45044</v>
          </cell>
          <cell r="J467">
            <v>45066</v>
          </cell>
          <cell r="K467">
            <v>45070</v>
          </cell>
        </row>
        <row r="468">
          <cell r="F468">
            <v>25651</v>
          </cell>
          <cell r="G468">
            <v>7350101</v>
          </cell>
          <cell r="H468">
            <v>44943</v>
          </cell>
          <cell r="I468">
            <v>45057</v>
          </cell>
          <cell r="J468">
            <v>44978</v>
          </cell>
          <cell r="K468">
            <v>45070</v>
          </cell>
        </row>
        <row r="469">
          <cell r="F469">
            <v>23416</v>
          </cell>
          <cell r="G469">
            <v>977306</v>
          </cell>
          <cell r="H469">
            <v>45034</v>
          </cell>
          <cell r="I469">
            <v>45037</v>
          </cell>
          <cell r="J469">
            <v>45069</v>
          </cell>
          <cell r="K469">
            <v>45070</v>
          </cell>
        </row>
        <row r="470">
          <cell r="F470">
            <v>22180</v>
          </cell>
          <cell r="G470">
            <v>977306</v>
          </cell>
          <cell r="H470">
            <v>45030</v>
          </cell>
          <cell r="I470">
            <v>45031</v>
          </cell>
          <cell r="J470">
            <v>45065</v>
          </cell>
          <cell r="K470">
            <v>45070</v>
          </cell>
        </row>
        <row r="471">
          <cell r="F471">
            <v>294</v>
          </cell>
          <cell r="G471">
            <v>-872777</v>
          </cell>
          <cell r="H471">
            <v>45057</v>
          </cell>
          <cell r="I471">
            <v>45058</v>
          </cell>
          <cell r="J471">
            <v>45057</v>
          </cell>
          <cell r="K471">
            <v>45070</v>
          </cell>
        </row>
        <row r="472">
          <cell r="F472">
            <v>9020</v>
          </cell>
          <cell r="G472">
            <v>6678210</v>
          </cell>
          <cell r="H472">
            <v>44981</v>
          </cell>
          <cell r="I472">
            <v>45063</v>
          </cell>
          <cell r="J472">
            <v>45016</v>
          </cell>
          <cell r="K472">
            <v>45070</v>
          </cell>
        </row>
        <row r="473">
          <cell r="F473">
            <v>6281</v>
          </cell>
          <cell r="G473">
            <v>3709684</v>
          </cell>
          <cell r="H473">
            <v>44971</v>
          </cell>
          <cell r="I473">
            <v>45063</v>
          </cell>
          <cell r="J473">
            <v>45006</v>
          </cell>
          <cell r="K473">
            <v>45070</v>
          </cell>
        </row>
        <row r="474">
          <cell r="F474">
            <v>56250</v>
          </cell>
          <cell r="G474">
            <v>13541459</v>
          </cell>
          <cell r="H474">
            <v>44915</v>
          </cell>
          <cell r="I474">
            <v>45063</v>
          </cell>
          <cell r="J474">
            <v>44950</v>
          </cell>
          <cell r="K474">
            <v>45070</v>
          </cell>
        </row>
        <row r="475">
          <cell r="F475">
            <v>49469</v>
          </cell>
          <cell r="G475">
            <v>2594876</v>
          </cell>
          <cell r="H475">
            <v>44859</v>
          </cell>
          <cell r="I475">
            <v>45063</v>
          </cell>
          <cell r="J475">
            <v>44894</v>
          </cell>
          <cell r="K475">
            <v>45070</v>
          </cell>
        </row>
        <row r="476">
          <cell r="F476">
            <v>318</v>
          </cell>
          <cell r="G476">
            <v>-2355674</v>
          </cell>
          <cell r="H476">
            <v>45066</v>
          </cell>
          <cell r="I476">
            <v>45068</v>
          </cell>
          <cell r="J476">
            <v>45066</v>
          </cell>
          <cell r="K476">
            <v>45070</v>
          </cell>
        </row>
        <row r="477">
          <cell r="F477">
            <v>317</v>
          </cell>
          <cell r="G477">
            <v>-1737354</v>
          </cell>
          <cell r="H477">
            <v>45066</v>
          </cell>
          <cell r="I477">
            <v>45068</v>
          </cell>
          <cell r="J477">
            <v>45066</v>
          </cell>
          <cell r="K477">
            <v>45070</v>
          </cell>
        </row>
        <row r="478">
          <cell r="F478" t="str">
            <v>297a</v>
          </cell>
          <cell r="G478">
            <v>-392918</v>
          </cell>
          <cell r="H478">
            <v>45057</v>
          </cell>
          <cell r="I478">
            <v>45058</v>
          </cell>
          <cell r="J478">
            <v>45057</v>
          </cell>
          <cell r="K478">
            <v>45070</v>
          </cell>
        </row>
        <row r="479">
          <cell r="F479">
            <v>296</v>
          </cell>
          <cell r="G479">
            <v>-930729</v>
          </cell>
          <cell r="H479">
            <v>45057</v>
          </cell>
          <cell r="I479">
            <v>45058</v>
          </cell>
          <cell r="J479">
            <v>45057</v>
          </cell>
          <cell r="K479">
            <v>45070</v>
          </cell>
        </row>
        <row r="480">
          <cell r="F480">
            <v>25629</v>
          </cell>
          <cell r="G480">
            <v>2226532</v>
          </cell>
          <cell r="H480">
            <v>44809</v>
          </cell>
          <cell r="I480">
            <v>45057</v>
          </cell>
          <cell r="J480">
            <v>44844</v>
          </cell>
          <cell r="K480">
            <v>45070</v>
          </cell>
        </row>
        <row r="481">
          <cell r="F481">
            <v>25648</v>
          </cell>
          <cell r="G481">
            <v>5191945</v>
          </cell>
          <cell r="H481">
            <v>44939</v>
          </cell>
          <cell r="I481">
            <v>45057</v>
          </cell>
          <cell r="J481">
            <v>44974</v>
          </cell>
          <cell r="K481">
            <v>45070</v>
          </cell>
        </row>
        <row r="482">
          <cell r="F482">
            <v>25649</v>
          </cell>
          <cell r="G482">
            <v>10571165</v>
          </cell>
          <cell r="H482">
            <v>44942</v>
          </cell>
          <cell r="I482">
            <v>45057</v>
          </cell>
          <cell r="J482">
            <v>44977</v>
          </cell>
          <cell r="K482">
            <v>45070</v>
          </cell>
        </row>
        <row r="483">
          <cell r="F483">
            <v>16748</v>
          </cell>
          <cell r="G483">
            <v>2358510</v>
          </cell>
          <cell r="H483">
            <v>45028</v>
          </cell>
          <cell r="I483">
            <v>45029</v>
          </cell>
          <cell r="J483">
            <v>45063</v>
          </cell>
          <cell r="K483">
            <v>45070</v>
          </cell>
        </row>
        <row r="484">
          <cell r="F484">
            <v>25662</v>
          </cell>
          <cell r="G484">
            <v>8468889</v>
          </cell>
          <cell r="H484">
            <v>44943</v>
          </cell>
          <cell r="I484">
            <v>45057</v>
          </cell>
          <cell r="J484">
            <v>44978</v>
          </cell>
          <cell r="K484">
            <v>45070</v>
          </cell>
        </row>
        <row r="485">
          <cell r="F485">
            <v>50644</v>
          </cell>
          <cell r="G485">
            <v>3771252</v>
          </cell>
          <cell r="H485">
            <v>44872</v>
          </cell>
          <cell r="I485">
            <v>45063</v>
          </cell>
          <cell r="J485">
            <v>44907</v>
          </cell>
          <cell r="K485">
            <v>45070</v>
          </cell>
        </row>
        <row r="486">
          <cell r="F486">
            <v>49477</v>
          </cell>
          <cell r="G486">
            <v>1199421</v>
          </cell>
          <cell r="H486">
            <v>44865</v>
          </cell>
          <cell r="I486">
            <v>45063</v>
          </cell>
          <cell r="J486">
            <v>44900</v>
          </cell>
          <cell r="K486">
            <v>45070</v>
          </cell>
        </row>
        <row r="487">
          <cell r="F487">
            <v>49468</v>
          </cell>
          <cell r="G487">
            <v>7151355</v>
          </cell>
          <cell r="H487">
            <v>44863</v>
          </cell>
          <cell r="I487">
            <v>45063</v>
          </cell>
          <cell r="J487">
            <v>44898</v>
          </cell>
          <cell r="K487">
            <v>45070</v>
          </cell>
        </row>
        <row r="488">
          <cell r="F488">
            <v>195</v>
          </cell>
          <cell r="G488">
            <v>-482526</v>
          </cell>
          <cell r="H488">
            <v>45056</v>
          </cell>
          <cell r="I488">
            <v>45058</v>
          </cell>
          <cell r="J488">
            <v>45056</v>
          </cell>
          <cell r="K488">
            <v>45070</v>
          </cell>
        </row>
        <row r="489">
          <cell r="F489">
            <v>6280</v>
          </cell>
          <cell r="G489">
            <v>1615482</v>
          </cell>
          <cell r="H489">
            <v>44975</v>
          </cell>
          <cell r="I489">
            <v>45063</v>
          </cell>
          <cell r="J489">
            <v>45010</v>
          </cell>
          <cell r="K489">
            <v>45070</v>
          </cell>
        </row>
        <row r="490">
          <cell r="F490">
            <v>49475</v>
          </cell>
          <cell r="G490">
            <v>5241659</v>
          </cell>
          <cell r="H490">
            <v>44849</v>
          </cell>
          <cell r="I490">
            <v>45063</v>
          </cell>
          <cell r="J490">
            <v>44884</v>
          </cell>
          <cell r="K490">
            <v>45070</v>
          </cell>
        </row>
        <row r="491">
          <cell r="F491">
            <v>25640</v>
          </cell>
          <cell r="G491">
            <v>25494161</v>
          </cell>
          <cell r="H491">
            <v>44934</v>
          </cell>
          <cell r="I491">
            <v>45057</v>
          </cell>
          <cell r="J491">
            <v>44969</v>
          </cell>
          <cell r="K491">
            <v>45070</v>
          </cell>
        </row>
        <row r="492">
          <cell r="F492">
            <v>22181</v>
          </cell>
          <cell r="G492">
            <v>4646323</v>
          </cell>
          <cell r="H492">
            <v>45031</v>
          </cell>
          <cell r="I492">
            <v>45032</v>
          </cell>
          <cell r="J492">
            <v>45066</v>
          </cell>
          <cell r="K492">
            <v>45070</v>
          </cell>
        </row>
        <row r="493">
          <cell r="F493">
            <v>57828</v>
          </cell>
          <cell r="G493">
            <v>49444236</v>
          </cell>
          <cell r="H493">
            <v>44926</v>
          </cell>
          <cell r="I493">
            <v>45065</v>
          </cell>
          <cell r="J493">
            <v>44961</v>
          </cell>
          <cell r="K493">
            <v>45070</v>
          </cell>
        </row>
        <row r="494">
          <cell r="F494">
            <v>55485</v>
          </cell>
          <cell r="G494">
            <v>3670272</v>
          </cell>
          <cell r="H494">
            <v>44909</v>
          </cell>
          <cell r="I494">
            <v>45063</v>
          </cell>
          <cell r="J494">
            <v>44944</v>
          </cell>
          <cell r="K494">
            <v>45070</v>
          </cell>
        </row>
        <row r="495">
          <cell r="F495">
            <v>57907</v>
          </cell>
          <cell r="G495">
            <v>2571831</v>
          </cell>
          <cell r="H495">
            <v>44926</v>
          </cell>
          <cell r="I495">
            <v>45063</v>
          </cell>
          <cell r="J495">
            <v>44961</v>
          </cell>
          <cell r="K495">
            <v>45070</v>
          </cell>
        </row>
        <row r="496">
          <cell r="F496">
            <v>2129</v>
          </cell>
          <cell r="G496">
            <v>4744894</v>
          </cell>
          <cell r="H496">
            <v>44945</v>
          </cell>
          <cell r="I496">
            <v>45063</v>
          </cell>
          <cell r="J496">
            <v>44980</v>
          </cell>
          <cell r="K496">
            <v>45070</v>
          </cell>
        </row>
        <row r="497">
          <cell r="F497">
            <v>25631</v>
          </cell>
          <cell r="G497">
            <v>1038389</v>
          </cell>
          <cell r="H497">
            <v>44925</v>
          </cell>
          <cell r="I497">
            <v>45057</v>
          </cell>
          <cell r="J497">
            <v>44960</v>
          </cell>
          <cell r="K497">
            <v>45070</v>
          </cell>
        </row>
        <row r="498">
          <cell r="F498">
            <v>23409</v>
          </cell>
          <cell r="G498">
            <v>5525212</v>
          </cell>
          <cell r="H498">
            <v>45034</v>
          </cell>
          <cell r="I498">
            <v>45037</v>
          </cell>
          <cell r="J498">
            <v>45069</v>
          </cell>
          <cell r="K498">
            <v>45070</v>
          </cell>
        </row>
        <row r="499">
          <cell r="F499">
            <v>25650</v>
          </cell>
          <cell r="G499">
            <v>11165385</v>
          </cell>
          <cell r="H499">
            <v>44939</v>
          </cell>
          <cell r="I499">
            <v>45057</v>
          </cell>
          <cell r="J499">
            <v>44974</v>
          </cell>
          <cell r="K499">
            <v>45070</v>
          </cell>
        </row>
        <row r="500">
          <cell r="F500">
            <v>25653</v>
          </cell>
          <cell r="G500">
            <v>5473677</v>
          </cell>
          <cell r="H500">
            <v>44944</v>
          </cell>
          <cell r="I500">
            <v>45057</v>
          </cell>
          <cell r="J500">
            <v>44979</v>
          </cell>
          <cell r="K500">
            <v>45070</v>
          </cell>
        </row>
        <row r="501">
          <cell r="F501">
            <v>23588</v>
          </cell>
          <cell r="G501">
            <v>499125</v>
          </cell>
          <cell r="H501">
            <v>45035</v>
          </cell>
          <cell r="I501">
            <v>45040</v>
          </cell>
          <cell r="J501">
            <v>45070</v>
          </cell>
          <cell r="K501">
            <v>45070</v>
          </cell>
        </row>
        <row r="502">
          <cell r="F502">
            <v>6289</v>
          </cell>
          <cell r="G502">
            <v>6933850</v>
          </cell>
          <cell r="H502">
            <v>44967</v>
          </cell>
          <cell r="I502">
            <v>45063</v>
          </cell>
          <cell r="J502">
            <v>45002</v>
          </cell>
          <cell r="K502">
            <v>45070</v>
          </cell>
        </row>
        <row r="503">
          <cell r="F503">
            <v>6288</v>
          </cell>
          <cell r="G503">
            <v>3612246</v>
          </cell>
          <cell r="H503">
            <v>44967</v>
          </cell>
          <cell r="I503">
            <v>45063</v>
          </cell>
          <cell r="J503">
            <v>45002</v>
          </cell>
          <cell r="K503">
            <v>45070</v>
          </cell>
        </row>
        <row r="504">
          <cell r="F504">
            <v>23587</v>
          </cell>
          <cell r="G504">
            <v>977306</v>
          </cell>
          <cell r="H504">
            <v>45035</v>
          </cell>
          <cell r="I504">
            <v>45040</v>
          </cell>
          <cell r="J504">
            <v>45070</v>
          </cell>
          <cell r="K504">
            <v>45070</v>
          </cell>
        </row>
        <row r="505">
          <cell r="F505">
            <v>23405</v>
          </cell>
          <cell r="G505">
            <v>5697164</v>
          </cell>
          <cell r="H505">
            <v>45030</v>
          </cell>
          <cell r="I505">
            <v>45037</v>
          </cell>
          <cell r="J505">
            <v>45065</v>
          </cell>
          <cell r="K505">
            <v>45070</v>
          </cell>
        </row>
        <row r="506">
          <cell r="F506">
            <v>25641</v>
          </cell>
          <cell r="G506">
            <v>1038389</v>
          </cell>
          <cell r="H506">
            <v>44932</v>
          </cell>
          <cell r="I506">
            <v>45057</v>
          </cell>
          <cell r="J506">
            <v>44967</v>
          </cell>
          <cell r="K506">
            <v>45070</v>
          </cell>
        </row>
        <row r="507">
          <cell r="F507">
            <v>23408</v>
          </cell>
          <cell r="G507">
            <v>2919455</v>
          </cell>
          <cell r="H507">
            <v>45030</v>
          </cell>
          <cell r="I507">
            <v>45037</v>
          </cell>
          <cell r="J507">
            <v>45065</v>
          </cell>
          <cell r="K507">
            <v>45070</v>
          </cell>
        </row>
        <row r="508">
          <cell r="F508">
            <v>57896</v>
          </cell>
          <cell r="G508">
            <v>2680223</v>
          </cell>
          <cell r="H508">
            <v>44926</v>
          </cell>
          <cell r="I508">
            <v>45065</v>
          </cell>
          <cell r="J508">
            <v>44961</v>
          </cell>
          <cell r="K508">
            <v>45070</v>
          </cell>
        </row>
        <row r="509">
          <cell r="F509">
            <v>23586</v>
          </cell>
          <cell r="G509">
            <v>897501</v>
          </cell>
          <cell r="H509">
            <v>45035</v>
          </cell>
          <cell r="I509">
            <v>45040</v>
          </cell>
          <cell r="J509">
            <v>45070</v>
          </cell>
          <cell r="K509">
            <v>45070</v>
          </cell>
        </row>
        <row r="510">
          <cell r="F510">
            <v>23414</v>
          </cell>
          <cell r="G510">
            <v>5728129</v>
          </cell>
          <cell r="H510">
            <v>45034</v>
          </cell>
          <cell r="I510">
            <v>45037</v>
          </cell>
          <cell r="J510">
            <v>45069</v>
          </cell>
          <cell r="K510">
            <v>45070</v>
          </cell>
        </row>
        <row r="511">
          <cell r="F511">
            <v>25646</v>
          </cell>
          <cell r="G511">
            <v>8306100</v>
          </cell>
          <cell r="H511">
            <v>44936</v>
          </cell>
          <cell r="I511">
            <v>45057</v>
          </cell>
          <cell r="J511">
            <v>44971</v>
          </cell>
          <cell r="K511">
            <v>45070</v>
          </cell>
        </row>
        <row r="512">
          <cell r="F512">
            <v>49467</v>
          </cell>
          <cell r="G512">
            <v>1968287</v>
          </cell>
          <cell r="H512">
            <v>44859</v>
          </cell>
          <cell r="I512">
            <v>45063</v>
          </cell>
          <cell r="J512">
            <v>44894</v>
          </cell>
          <cell r="K512">
            <v>45070</v>
          </cell>
        </row>
        <row r="513">
          <cell r="F513">
            <v>49471</v>
          </cell>
          <cell r="G513">
            <v>2722437</v>
          </cell>
          <cell r="H513">
            <v>44863</v>
          </cell>
          <cell r="I513">
            <v>45063</v>
          </cell>
          <cell r="J513">
            <v>44898</v>
          </cell>
          <cell r="K513">
            <v>45070</v>
          </cell>
        </row>
        <row r="514">
          <cell r="F514">
            <v>56247</v>
          </cell>
          <cell r="G514">
            <v>2785536</v>
          </cell>
          <cell r="H514">
            <v>44915</v>
          </cell>
          <cell r="I514">
            <v>45063</v>
          </cell>
          <cell r="J514">
            <v>44950</v>
          </cell>
          <cell r="K514">
            <v>45070</v>
          </cell>
        </row>
        <row r="515">
          <cell r="F515">
            <v>56249</v>
          </cell>
          <cell r="G515">
            <v>2186055</v>
          </cell>
          <cell r="H515">
            <v>44915</v>
          </cell>
          <cell r="I515">
            <v>45063</v>
          </cell>
          <cell r="J515">
            <v>44950</v>
          </cell>
          <cell r="K515">
            <v>45070</v>
          </cell>
        </row>
        <row r="516">
          <cell r="F516">
            <v>56264</v>
          </cell>
          <cell r="G516">
            <v>1199421</v>
          </cell>
          <cell r="H516">
            <v>44905</v>
          </cell>
          <cell r="I516">
            <v>45063</v>
          </cell>
          <cell r="J516">
            <v>44940</v>
          </cell>
          <cell r="K516">
            <v>45070</v>
          </cell>
        </row>
        <row r="517">
          <cell r="F517">
            <v>6279</v>
          </cell>
          <cell r="G517">
            <v>4646323</v>
          </cell>
          <cell r="H517">
            <v>44971</v>
          </cell>
          <cell r="I517">
            <v>45063</v>
          </cell>
          <cell r="J517">
            <v>45006</v>
          </cell>
          <cell r="K517">
            <v>45070</v>
          </cell>
        </row>
        <row r="518">
          <cell r="F518">
            <v>175</v>
          </cell>
          <cell r="G518">
            <v>-4270405</v>
          </cell>
          <cell r="H518">
            <v>45058</v>
          </cell>
          <cell r="I518">
            <v>45062</v>
          </cell>
          <cell r="J518">
            <v>45058</v>
          </cell>
          <cell r="K518">
            <v>45070</v>
          </cell>
        </row>
        <row r="519">
          <cell r="F519">
            <v>56258</v>
          </cell>
          <cell r="G519">
            <v>3172217</v>
          </cell>
          <cell r="H519">
            <v>44911</v>
          </cell>
          <cell r="I519">
            <v>45063</v>
          </cell>
          <cell r="J519">
            <v>44946</v>
          </cell>
          <cell r="K519">
            <v>45070</v>
          </cell>
        </row>
        <row r="520">
          <cell r="F520">
            <v>25647</v>
          </cell>
          <cell r="G520">
            <v>18658640</v>
          </cell>
          <cell r="H520">
            <v>44936</v>
          </cell>
          <cell r="I520">
            <v>45057</v>
          </cell>
          <cell r="J520">
            <v>44971</v>
          </cell>
          <cell r="K520">
            <v>45070</v>
          </cell>
        </row>
        <row r="521">
          <cell r="F521">
            <v>25630</v>
          </cell>
          <cell r="G521">
            <v>2226532</v>
          </cell>
          <cell r="H521">
            <v>44807</v>
          </cell>
          <cell r="I521">
            <v>45057</v>
          </cell>
          <cell r="J521">
            <v>44842</v>
          </cell>
          <cell r="K521">
            <v>45070</v>
          </cell>
        </row>
        <row r="522">
          <cell r="F522">
            <v>23417</v>
          </cell>
          <cell r="G522">
            <v>2336400</v>
          </cell>
          <cell r="H522">
            <v>45034</v>
          </cell>
          <cell r="I522">
            <v>45037</v>
          </cell>
          <cell r="J522">
            <v>45069</v>
          </cell>
          <cell r="K522">
            <v>45070</v>
          </cell>
        </row>
        <row r="523">
          <cell r="F523">
            <v>49473</v>
          </cell>
          <cell r="G523">
            <v>2785536</v>
          </cell>
          <cell r="H523">
            <v>44863</v>
          </cell>
          <cell r="I523">
            <v>45063</v>
          </cell>
          <cell r="J523">
            <v>44898</v>
          </cell>
          <cell r="K523">
            <v>45070</v>
          </cell>
        </row>
        <row r="524">
          <cell r="F524">
            <v>22183</v>
          </cell>
          <cell r="G524">
            <v>977306</v>
          </cell>
          <cell r="H524">
            <v>45030</v>
          </cell>
          <cell r="I524">
            <v>45031</v>
          </cell>
          <cell r="J524">
            <v>45065</v>
          </cell>
          <cell r="K524">
            <v>45070</v>
          </cell>
        </row>
        <row r="525">
          <cell r="F525">
            <v>22182</v>
          </cell>
          <cell r="G525">
            <v>1308516</v>
          </cell>
          <cell r="H525">
            <v>45030</v>
          </cell>
          <cell r="I525">
            <v>45031</v>
          </cell>
          <cell r="J525">
            <v>45065</v>
          </cell>
          <cell r="K525">
            <v>45070</v>
          </cell>
        </row>
        <row r="526">
          <cell r="F526">
            <v>56263</v>
          </cell>
          <cell r="G526">
            <v>3385476</v>
          </cell>
          <cell r="H526">
            <v>44904</v>
          </cell>
          <cell r="I526">
            <v>45063</v>
          </cell>
          <cell r="J526">
            <v>44939</v>
          </cell>
          <cell r="K526">
            <v>45070</v>
          </cell>
        </row>
        <row r="527">
          <cell r="F527" t="str">
            <v>71a</v>
          </cell>
          <cell r="G527">
            <v>-2372447</v>
          </cell>
          <cell r="H527">
            <v>45057</v>
          </cell>
          <cell r="I527">
            <v>45058</v>
          </cell>
          <cell r="J527">
            <v>45057</v>
          </cell>
          <cell r="K527">
            <v>45070</v>
          </cell>
        </row>
        <row r="528">
          <cell r="F528">
            <v>50861</v>
          </cell>
          <cell r="G528">
            <v>3838644</v>
          </cell>
          <cell r="H528">
            <v>44876</v>
          </cell>
          <cell r="I528">
            <v>45063</v>
          </cell>
          <cell r="J528">
            <v>44911</v>
          </cell>
          <cell r="K528">
            <v>45070</v>
          </cell>
        </row>
        <row r="529">
          <cell r="F529">
            <v>22184</v>
          </cell>
          <cell r="G529">
            <v>1958825</v>
          </cell>
          <cell r="H529">
            <v>45033</v>
          </cell>
          <cell r="I529">
            <v>45034</v>
          </cell>
          <cell r="J529">
            <v>45068</v>
          </cell>
          <cell r="K529">
            <v>45070</v>
          </cell>
        </row>
        <row r="530">
          <cell r="F530">
            <v>49478</v>
          </cell>
          <cell r="G530">
            <v>1410440</v>
          </cell>
          <cell r="H530">
            <v>44865</v>
          </cell>
          <cell r="I530">
            <v>45065</v>
          </cell>
          <cell r="J530">
            <v>44900</v>
          </cell>
          <cell r="K530">
            <v>45070</v>
          </cell>
        </row>
        <row r="531">
          <cell r="F531">
            <v>229</v>
          </cell>
          <cell r="G531">
            <v>-1983618</v>
          </cell>
          <cell r="H531">
            <v>45062</v>
          </cell>
          <cell r="I531">
            <v>45063</v>
          </cell>
          <cell r="J531">
            <v>45062</v>
          </cell>
          <cell r="K531">
            <v>45070</v>
          </cell>
        </row>
        <row r="532">
          <cell r="F532">
            <v>9019</v>
          </cell>
          <cell r="G532">
            <v>3230964</v>
          </cell>
          <cell r="H532">
            <v>44982</v>
          </cell>
          <cell r="I532">
            <v>45063</v>
          </cell>
          <cell r="J532">
            <v>45017</v>
          </cell>
          <cell r="K532">
            <v>45070</v>
          </cell>
        </row>
        <row r="533">
          <cell r="F533">
            <v>1380</v>
          </cell>
          <cell r="G533">
            <v>17943706</v>
          </cell>
          <cell r="H533">
            <v>44937</v>
          </cell>
          <cell r="I533">
            <v>45063</v>
          </cell>
          <cell r="J533">
            <v>44972</v>
          </cell>
          <cell r="K533">
            <v>45070</v>
          </cell>
        </row>
        <row r="534">
          <cell r="F534">
            <v>22185</v>
          </cell>
          <cell r="G534">
            <v>2895464</v>
          </cell>
          <cell r="H534">
            <v>45030</v>
          </cell>
          <cell r="I534">
            <v>45031</v>
          </cell>
          <cell r="J534">
            <v>45065</v>
          </cell>
          <cell r="K534">
            <v>45070</v>
          </cell>
        </row>
        <row r="535">
          <cell r="F535">
            <v>56246</v>
          </cell>
          <cell r="G535">
            <v>3172217</v>
          </cell>
          <cell r="H535">
            <v>44917</v>
          </cell>
          <cell r="I535">
            <v>45063</v>
          </cell>
          <cell r="J535">
            <v>44952</v>
          </cell>
          <cell r="K535">
            <v>45070</v>
          </cell>
        </row>
        <row r="536">
          <cell r="F536">
            <v>56243</v>
          </cell>
          <cell r="G536">
            <v>6558152</v>
          </cell>
          <cell r="H536">
            <v>44917</v>
          </cell>
          <cell r="I536">
            <v>45063</v>
          </cell>
          <cell r="J536">
            <v>44952</v>
          </cell>
          <cell r="K536">
            <v>45070</v>
          </cell>
        </row>
        <row r="537">
          <cell r="F537">
            <v>49465</v>
          </cell>
          <cell r="G537">
            <v>4157933</v>
          </cell>
          <cell r="H537">
            <v>44860</v>
          </cell>
          <cell r="I537">
            <v>45063</v>
          </cell>
          <cell r="J537">
            <v>44895</v>
          </cell>
          <cell r="K537">
            <v>45070</v>
          </cell>
        </row>
        <row r="538">
          <cell r="F538">
            <v>25663</v>
          </cell>
          <cell r="G538">
            <v>2610839</v>
          </cell>
          <cell r="H538">
            <v>44940</v>
          </cell>
          <cell r="I538">
            <v>45057</v>
          </cell>
          <cell r="J538">
            <v>44975</v>
          </cell>
          <cell r="K538">
            <v>45070</v>
          </cell>
        </row>
        <row r="539">
          <cell r="F539">
            <v>50639</v>
          </cell>
          <cell r="G539">
            <v>3290801</v>
          </cell>
          <cell r="H539">
            <v>44865</v>
          </cell>
          <cell r="I539">
            <v>45065</v>
          </cell>
          <cell r="J539">
            <v>44900</v>
          </cell>
          <cell r="K539">
            <v>45070</v>
          </cell>
        </row>
        <row r="540">
          <cell r="F540">
            <v>57667</v>
          </cell>
          <cell r="G540">
            <v>3495312</v>
          </cell>
          <cell r="H540">
            <v>44924</v>
          </cell>
          <cell r="I540">
            <v>45063</v>
          </cell>
          <cell r="J540">
            <v>44959</v>
          </cell>
          <cell r="K540">
            <v>45070</v>
          </cell>
        </row>
        <row r="541">
          <cell r="F541">
            <v>6270</v>
          </cell>
          <cell r="G541">
            <v>4234934</v>
          </cell>
          <cell r="H541">
            <v>44964</v>
          </cell>
          <cell r="I541">
            <v>45063</v>
          </cell>
          <cell r="J541">
            <v>44999</v>
          </cell>
          <cell r="K541">
            <v>45070</v>
          </cell>
        </row>
        <row r="542">
          <cell r="F542">
            <v>25658</v>
          </cell>
          <cell r="G542">
            <v>14591115</v>
          </cell>
          <cell r="H542">
            <v>44936</v>
          </cell>
          <cell r="I542">
            <v>45057</v>
          </cell>
          <cell r="J542">
            <v>44971</v>
          </cell>
          <cell r="K542">
            <v>45070</v>
          </cell>
        </row>
        <row r="543">
          <cell r="F543">
            <v>25660</v>
          </cell>
          <cell r="G543">
            <v>13690897</v>
          </cell>
          <cell r="H543">
            <v>44940</v>
          </cell>
          <cell r="I543">
            <v>45057</v>
          </cell>
          <cell r="J543">
            <v>44975</v>
          </cell>
          <cell r="K543">
            <v>45070</v>
          </cell>
        </row>
        <row r="544">
          <cell r="F544">
            <v>6275</v>
          </cell>
          <cell r="G544">
            <v>1996764</v>
          </cell>
          <cell r="H544">
            <v>44964</v>
          </cell>
          <cell r="I544">
            <v>45063</v>
          </cell>
          <cell r="J544">
            <v>44999</v>
          </cell>
          <cell r="K544">
            <v>45070</v>
          </cell>
        </row>
        <row r="545">
          <cell r="F545">
            <v>23421</v>
          </cell>
          <cell r="G545">
            <v>2586309</v>
          </cell>
          <cell r="H545">
            <v>45028</v>
          </cell>
          <cell r="I545">
            <v>45044</v>
          </cell>
          <cell r="J545">
            <v>45063</v>
          </cell>
          <cell r="K545">
            <v>45070</v>
          </cell>
        </row>
        <row r="546">
          <cell r="F546">
            <v>22186</v>
          </cell>
          <cell r="G546">
            <v>552013</v>
          </cell>
          <cell r="H546">
            <v>45031</v>
          </cell>
          <cell r="I546">
            <v>45032</v>
          </cell>
          <cell r="J546">
            <v>45066</v>
          </cell>
          <cell r="K546">
            <v>45070</v>
          </cell>
        </row>
        <row r="547">
          <cell r="F547">
            <v>49466</v>
          </cell>
          <cell r="G547">
            <v>2183571</v>
          </cell>
          <cell r="H547">
            <v>44859</v>
          </cell>
          <cell r="I547">
            <v>45063</v>
          </cell>
          <cell r="J547">
            <v>44894</v>
          </cell>
          <cell r="K547">
            <v>45070</v>
          </cell>
        </row>
        <row r="548">
          <cell r="F548">
            <v>55495</v>
          </cell>
          <cell r="G548">
            <v>4537242</v>
          </cell>
          <cell r="H548">
            <v>44908</v>
          </cell>
          <cell r="I548">
            <v>45063</v>
          </cell>
          <cell r="J548">
            <v>44943</v>
          </cell>
          <cell r="K548">
            <v>45070</v>
          </cell>
        </row>
        <row r="549">
          <cell r="F549">
            <v>56108</v>
          </cell>
          <cell r="G549">
            <v>1199421</v>
          </cell>
          <cell r="H549">
            <v>44901</v>
          </cell>
          <cell r="I549">
            <v>45063</v>
          </cell>
          <cell r="J549">
            <v>44936</v>
          </cell>
          <cell r="K549">
            <v>45070</v>
          </cell>
        </row>
        <row r="550">
          <cell r="F550">
            <v>6278</v>
          </cell>
          <cell r="G550">
            <v>1697289</v>
          </cell>
          <cell r="H550">
            <v>44971</v>
          </cell>
          <cell r="I550">
            <v>45063</v>
          </cell>
          <cell r="J550">
            <v>45006</v>
          </cell>
          <cell r="K550">
            <v>45070</v>
          </cell>
        </row>
        <row r="551">
          <cell r="F551">
            <v>23412</v>
          </cell>
          <cell r="G551">
            <v>4066513</v>
          </cell>
          <cell r="H551">
            <v>45034</v>
          </cell>
          <cell r="I551">
            <v>45037</v>
          </cell>
          <cell r="J551">
            <v>45069</v>
          </cell>
          <cell r="K551">
            <v>45070</v>
          </cell>
        </row>
        <row r="552">
          <cell r="F552">
            <v>1381</v>
          </cell>
          <cell r="G552">
            <v>499125</v>
          </cell>
          <cell r="H552">
            <v>44936</v>
          </cell>
          <cell r="I552">
            <v>45063</v>
          </cell>
          <cell r="J552">
            <v>44971</v>
          </cell>
          <cell r="K552">
            <v>45070</v>
          </cell>
        </row>
        <row r="553">
          <cell r="F553">
            <v>49474</v>
          </cell>
          <cell r="G553">
            <v>1652225</v>
          </cell>
          <cell r="H553">
            <v>44865</v>
          </cell>
          <cell r="I553">
            <v>45063</v>
          </cell>
          <cell r="J553">
            <v>44900</v>
          </cell>
          <cell r="K553">
            <v>45070</v>
          </cell>
        </row>
        <row r="554">
          <cell r="F554">
            <v>25628</v>
          </cell>
          <cell r="G554">
            <v>2076778</v>
          </cell>
          <cell r="H554">
            <v>44926</v>
          </cell>
          <cell r="I554">
            <v>45057</v>
          </cell>
          <cell r="J554">
            <v>44961</v>
          </cell>
          <cell r="K554">
            <v>45070</v>
          </cell>
        </row>
        <row r="555">
          <cell r="F555">
            <v>22187</v>
          </cell>
          <cell r="G555">
            <v>3570094</v>
          </cell>
          <cell r="H555">
            <v>45031</v>
          </cell>
          <cell r="I555">
            <v>45032</v>
          </cell>
          <cell r="J555">
            <v>45066</v>
          </cell>
          <cell r="K555">
            <v>45070</v>
          </cell>
        </row>
        <row r="556">
          <cell r="F556">
            <v>217</v>
          </cell>
          <cell r="G556">
            <v>-723900</v>
          </cell>
          <cell r="H556">
            <v>45059</v>
          </cell>
          <cell r="I556">
            <v>45062</v>
          </cell>
          <cell r="J556">
            <v>45059</v>
          </cell>
          <cell r="K556">
            <v>45070</v>
          </cell>
        </row>
        <row r="557">
          <cell r="F557">
            <v>51820</v>
          </cell>
          <cell r="G557">
            <v>1586115</v>
          </cell>
          <cell r="H557">
            <v>44877</v>
          </cell>
          <cell r="I557">
            <v>45063</v>
          </cell>
          <cell r="J557">
            <v>44912</v>
          </cell>
          <cell r="K557">
            <v>45070</v>
          </cell>
        </row>
        <row r="558">
          <cell r="F558">
            <v>6282</v>
          </cell>
          <cell r="G558">
            <v>2837120</v>
          </cell>
          <cell r="H558">
            <v>44963</v>
          </cell>
          <cell r="I558">
            <v>45063</v>
          </cell>
          <cell r="J558">
            <v>44998</v>
          </cell>
          <cell r="K558">
            <v>45070</v>
          </cell>
        </row>
        <row r="559">
          <cell r="F559">
            <v>25643</v>
          </cell>
          <cell r="G559">
            <v>14445904</v>
          </cell>
          <cell r="H559">
            <v>44932</v>
          </cell>
          <cell r="I559">
            <v>45057</v>
          </cell>
          <cell r="J559">
            <v>44967</v>
          </cell>
          <cell r="K559">
            <v>45070</v>
          </cell>
        </row>
        <row r="560">
          <cell r="F560">
            <v>23581</v>
          </cell>
          <cell r="G560">
            <v>1221638</v>
          </cell>
          <cell r="H560">
            <v>45035</v>
          </cell>
          <cell r="I560">
            <v>45040</v>
          </cell>
          <cell r="J560">
            <v>45070</v>
          </cell>
          <cell r="K560">
            <v>45070</v>
          </cell>
        </row>
        <row r="561">
          <cell r="F561">
            <v>57794</v>
          </cell>
          <cell r="G561">
            <v>2398856</v>
          </cell>
          <cell r="H561">
            <v>44925</v>
          </cell>
          <cell r="I561">
            <v>45063</v>
          </cell>
          <cell r="J561">
            <v>44960</v>
          </cell>
          <cell r="K561">
            <v>45070</v>
          </cell>
        </row>
        <row r="562">
          <cell r="F562">
            <v>23422</v>
          </cell>
          <cell r="G562">
            <v>3380542</v>
          </cell>
          <cell r="H562">
            <v>45024</v>
          </cell>
          <cell r="I562">
            <v>45037</v>
          </cell>
          <cell r="J562">
            <v>45059</v>
          </cell>
          <cell r="K562">
            <v>45070</v>
          </cell>
        </row>
        <row r="563">
          <cell r="F563">
            <v>23420</v>
          </cell>
          <cell r="G563">
            <v>807741</v>
          </cell>
          <cell r="H563">
            <v>45024</v>
          </cell>
          <cell r="I563">
            <v>45037</v>
          </cell>
          <cell r="J563">
            <v>45059</v>
          </cell>
          <cell r="K563">
            <v>45070</v>
          </cell>
        </row>
        <row r="564">
          <cell r="F564">
            <v>23425</v>
          </cell>
          <cell r="G564">
            <v>977306</v>
          </cell>
          <cell r="H564">
            <v>45030</v>
          </cell>
          <cell r="I564">
            <v>45037</v>
          </cell>
          <cell r="J564">
            <v>45065</v>
          </cell>
          <cell r="K564">
            <v>45070</v>
          </cell>
        </row>
        <row r="565">
          <cell r="F565">
            <v>25633</v>
          </cell>
          <cell r="G565">
            <v>3326301</v>
          </cell>
          <cell r="H565">
            <v>44826</v>
          </cell>
          <cell r="I565">
            <v>45057</v>
          </cell>
          <cell r="J565">
            <v>44861</v>
          </cell>
          <cell r="K565">
            <v>45070</v>
          </cell>
        </row>
        <row r="566">
          <cell r="F566">
            <v>6271</v>
          </cell>
          <cell r="G566">
            <v>1615482</v>
          </cell>
          <cell r="H566">
            <v>44960</v>
          </cell>
          <cell r="I566">
            <v>45063</v>
          </cell>
          <cell r="J566">
            <v>44995</v>
          </cell>
          <cell r="K566">
            <v>45070</v>
          </cell>
        </row>
        <row r="567">
          <cell r="F567">
            <v>6272</v>
          </cell>
          <cell r="G567">
            <v>3841090</v>
          </cell>
          <cell r="H567">
            <v>44960</v>
          </cell>
          <cell r="I567">
            <v>45063</v>
          </cell>
          <cell r="J567">
            <v>44995</v>
          </cell>
          <cell r="K567">
            <v>45070</v>
          </cell>
        </row>
        <row r="568">
          <cell r="F568">
            <v>55158</v>
          </cell>
          <cell r="G568">
            <v>9914279</v>
          </cell>
          <cell r="H568">
            <v>44897</v>
          </cell>
          <cell r="I568">
            <v>45077</v>
          </cell>
          <cell r="J568">
            <v>44932</v>
          </cell>
          <cell r="K568">
            <v>45089</v>
          </cell>
        </row>
        <row r="569">
          <cell r="F569">
            <v>49510</v>
          </cell>
          <cell r="G569">
            <v>2278908</v>
          </cell>
          <cell r="H569">
            <v>44862</v>
          </cell>
          <cell r="I569">
            <v>45077</v>
          </cell>
          <cell r="J569">
            <v>44897</v>
          </cell>
          <cell r="K569">
            <v>45089</v>
          </cell>
        </row>
        <row r="570">
          <cell r="F570">
            <v>28256</v>
          </cell>
          <cell r="G570">
            <v>4674120</v>
          </cell>
          <cell r="H570">
            <v>45052</v>
          </cell>
          <cell r="I570">
            <v>45059</v>
          </cell>
          <cell r="J570">
            <v>45087</v>
          </cell>
          <cell r="K570">
            <v>45089</v>
          </cell>
        </row>
        <row r="571">
          <cell r="F571">
            <v>28255</v>
          </cell>
          <cell r="G571">
            <v>2095544</v>
          </cell>
          <cell r="H571">
            <v>45052</v>
          </cell>
          <cell r="I571">
            <v>45059</v>
          </cell>
          <cell r="J571">
            <v>45087</v>
          </cell>
          <cell r="K571">
            <v>45089</v>
          </cell>
        </row>
        <row r="572">
          <cell r="F572">
            <v>28253</v>
          </cell>
          <cell r="G572">
            <v>9345600</v>
          </cell>
          <cell r="H572">
            <v>45044</v>
          </cell>
          <cell r="I572">
            <v>45059</v>
          </cell>
          <cell r="J572">
            <v>45079</v>
          </cell>
          <cell r="K572">
            <v>45089</v>
          </cell>
        </row>
        <row r="573">
          <cell r="F573">
            <v>28252</v>
          </cell>
          <cell r="G573">
            <v>7712254</v>
          </cell>
          <cell r="H573">
            <v>45044</v>
          </cell>
          <cell r="I573">
            <v>45059</v>
          </cell>
          <cell r="J573">
            <v>45079</v>
          </cell>
          <cell r="K573">
            <v>45089</v>
          </cell>
        </row>
        <row r="574">
          <cell r="F574">
            <v>28251</v>
          </cell>
          <cell r="G574">
            <v>2095544</v>
          </cell>
          <cell r="H574">
            <v>45044</v>
          </cell>
          <cell r="I574">
            <v>45059</v>
          </cell>
          <cell r="J574">
            <v>45079</v>
          </cell>
          <cell r="K574">
            <v>45089</v>
          </cell>
        </row>
        <row r="575">
          <cell r="F575">
            <v>25220</v>
          </cell>
          <cell r="G575">
            <v>7788000</v>
          </cell>
          <cell r="H575">
            <v>45038</v>
          </cell>
          <cell r="I575">
            <v>45044</v>
          </cell>
          <cell r="J575">
            <v>45073</v>
          </cell>
          <cell r="K575">
            <v>45089</v>
          </cell>
        </row>
        <row r="576">
          <cell r="F576">
            <v>23578</v>
          </cell>
          <cell r="G576">
            <v>9624527</v>
          </cell>
          <cell r="H576">
            <v>45037</v>
          </cell>
          <cell r="I576">
            <v>45040</v>
          </cell>
          <cell r="J576">
            <v>45072</v>
          </cell>
          <cell r="K576">
            <v>45089</v>
          </cell>
        </row>
        <row r="577">
          <cell r="F577">
            <v>32680</v>
          </cell>
          <cell r="G577">
            <v>10616408</v>
          </cell>
          <cell r="H577">
            <v>44945</v>
          </cell>
          <cell r="I577">
            <v>45082</v>
          </cell>
          <cell r="J577">
            <v>44980</v>
          </cell>
          <cell r="K577">
            <v>45089</v>
          </cell>
        </row>
        <row r="578">
          <cell r="F578">
            <v>208</v>
          </cell>
          <cell r="G578">
            <v>-5467768</v>
          </cell>
          <cell r="H578">
            <v>45076</v>
          </cell>
          <cell r="I578">
            <v>45078</v>
          </cell>
          <cell r="J578">
            <v>45076</v>
          </cell>
          <cell r="K578">
            <v>45089</v>
          </cell>
        </row>
        <row r="579">
          <cell r="F579">
            <v>57897</v>
          </cell>
          <cell r="G579">
            <v>1025352</v>
          </cell>
          <cell r="H579">
            <v>44926</v>
          </cell>
          <cell r="I579">
            <v>45077</v>
          </cell>
          <cell r="J579">
            <v>44961</v>
          </cell>
          <cell r="K579">
            <v>45089</v>
          </cell>
        </row>
        <row r="580">
          <cell r="F580">
            <v>46785</v>
          </cell>
          <cell r="G580">
            <v>6363563</v>
          </cell>
          <cell r="H580">
            <v>44828</v>
          </cell>
          <cell r="I580">
            <v>45077</v>
          </cell>
          <cell r="J580">
            <v>44863</v>
          </cell>
          <cell r="K580">
            <v>45089</v>
          </cell>
        </row>
        <row r="581">
          <cell r="F581">
            <v>25231</v>
          </cell>
          <cell r="G581">
            <v>4334990</v>
          </cell>
          <cell r="H581">
            <v>45041</v>
          </cell>
          <cell r="I581">
            <v>45044</v>
          </cell>
          <cell r="J581">
            <v>45076</v>
          </cell>
          <cell r="K581">
            <v>45089</v>
          </cell>
        </row>
        <row r="582">
          <cell r="F582">
            <v>23582</v>
          </cell>
          <cell r="G582">
            <v>3894000</v>
          </cell>
          <cell r="H582">
            <v>45037</v>
          </cell>
          <cell r="I582">
            <v>45040</v>
          </cell>
          <cell r="J582">
            <v>45072</v>
          </cell>
          <cell r="K582">
            <v>45089</v>
          </cell>
        </row>
        <row r="583">
          <cell r="F583">
            <v>23410</v>
          </cell>
          <cell r="G583">
            <v>778800</v>
          </cell>
          <cell r="H583">
            <v>45034</v>
          </cell>
          <cell r="I583">
            <v>45069</v>
          </cell>
          <cell r="J583">
            <v>45069</v>
          </cell>
          <cell r="K583">
            <v>45089</v>
          </cell>
        </row>
        <row r="584">
          <cell r="F584">
            <v>30029</v>
          </cell>
          <cell r="G584">
            <v>763653</v>
          </cell>
          <cell r="H584">
            <v>44919</v>
          </cell>
          <cell r="I584">
            <v>45070</v>
          </cell>
          <cell r="J584">
            <v>44954</v>
          </cell>
          <cell r="K584">
            <v>45089</v>
          </cell>
        </row>
        <row r="585">
          <cell r="F585">
            <v>29219</v>
          </cell>
          <cell r="G585">
            <v>6037361</v>
          </cell>
          <cell r="H585">
            <v>45044</v>
          </cell>
          <cell r="I585">
            <v>45063</v>
          </cell>
          <cell r="J585">
            <v>45079</v>
          </cell>
          <cell r="K585">
            <v>45089</v>
          </cell>
        </row>
        <row r="586">
          <cell r="F586">
            <v>23580</v>
          </cell>
          <cell r="G586">
            <v>7836356</v>
          </cell>
          <cell r="H586">
            <v>45036</v>
          </cell>
          <cell r="I586">
            <v>45041</v>
          </cell>
          <cell r="J586">
            <v>45071</v>
          </cell>
          <cell r="K586">
            <v>45089</v>
          </cell>
        </row>
        <row r="587">
          <cell r="F587">
            <v>23585</v>
          </cell>
          <cell r="G587">
            <v>3115200</v>
          </cell>
          <cell r="H587">
            <v>45036</v>
          </cell>
          <cell r="I587">
            <v>45040</v>
          </cell>
          <cell r="J587">
            <v>45071</v>
          </cell>
          <cell r="K587">
            <v>45089</v>
          </cell>
        </row>
        <row r="588">
          <cell r="F588">
            <v>30031</v>
          </cell>
          <cell r="G588">
            <v>4612531</v>
          </cell>
          <cell r="H588">
            <v>44913</v>
          </cell>
          <cell r="I588">
            <v>45070</v>
          </cell>
          <cell r="J588">
            <v>44948</v>
          </cell>
          <cell r="K588">
            <v>45089</v>
          </cell>
        </row>
        <row r="589">
          <cell r="F589">
            <v>28277</v>
          </cell>
          <cell r="G589">
            <v>1954612</v>
          </cell>
          <cell r="H589">
            <v>45049</v>
          </cell>
          <cell r="I589">
            <v>45059</v>
          </cell>
          <cell r="J589">
            <v>45084</v>
          </cell>
          <cell r="K589">
            <v>45089</v>
          </cell>
        </row>
        <row r="590">
          <cell r="F590">
            <v>25263</v>
          </cell>
          <cell r="G590">
            <v>7009200</v>
          </cell>
          <cell r="H590">
            <v>45043</v>
          </cell>
          <cell r="I590">
            <v>45045</v>
          </cell>
          <cell r="J590">
            <v>45078</v>
          </cell>
          <cell r="K590">
            <v>45089</v>
          </cell>
        </row>
        <row r="591">
          <cell r="F591">
            <v>25262</v>
          </cell>
          <cell r="G591">
            <v>1221638</v>
          </cell>
          <cell r="H591">
            <v>45043</v>
          </cell>
          <cell r="I591">
            <v>45045</v>
          </cell>
          <cell r="J591">
            <v>45078</v>
          </cell>
          <cell r="K591">
            <v>45089</v>
          </cell>
        </row>
        <row r="592">
          <cell r="F592">
            <v>25259</v>
          </cell>
          <cell r="G592">
            <v>6941308</v>
          </cell>
          <cell r="H592">
            <v>45041</v>
          </cell>
          <cell r="I592">
            <v>45045</v>
          </cell>
          <cell r="J592">
            <v>45076</v>
          </cell>
          <cell r="K592">
            <v>45089</v>
          </cell>
        </row>
        <row r="593">
          <cell r="F593">
            <v>32674</v>
          </cell>
          <cell r="G593">
            <v>3115167</v>
          </cell>
          <cell r="H593">
            <v>44926</v>
          </cell>
          <cell r="I593">
            <v>45082</v>
          </cell>
          <cell r="J593">
            <v>44961</v>
          </cell>
          <cell r="K593">
            <v>45089</v>
          </cell>
        </row>
        <row r="594">
          <cell r="F594">
            <v>8664</v>
          </cell>
          <cell r="G594">
            <v>6108190</v>
          </cell>
          <cell r="H594">
            <v>44971</v>
          </cell>
          <cell r="I594">
            <v>45077</v>
          </cell>
          <cell r="J594">
            <v>45006</v>
          </cell>
          <cell r="K594">
            <v>45089</v>
          </cell>
        </row>
        <row r="595">
          <cell r="F595">
            <v>57666</v>
          </cell>
          <cell r="G595">
            <v>1281690</v>
          </cell>
          <cell r="H595">
            <v>44924</v>
          </cell>
          <cell r="I595">
            <v>45077</v>
          </cell>
          <cell r="J595">
            <v>44959</v>
          </cell>
          <cell r="K595">
            <v>45089</v>
          </cell>
        </row>
        <row r="596">
          <cell r="F596">
            <v>210</v>
          </cell>
          <cell r="G596">
            <v>-618504</v>
          </cell>
          <cell r="H596">
            <v>45068</v>
          </cell>
          <cell r="I596">
            <v>45070</v>
          </cell>
          <cell r="J596">
            <v>45068</v>
          </cell>
          <cell r="K596">
            <v>45089</v>
          </cell>
        </row>
        <row r="597">
          <cell r="F597">
            <v>30032</v>
          </cell>
          <cell r="G597">
            <v>930325</v>
          </cell>
          <cell r="H597">
            <v>44820</v>
          </cell>
          <cell r="I597">
            <v>45070</v>
          </cell>
          <cell r="J597">
            <v>44855</v>
          </cell>
          <cell r="K597">
            <v>45089</v>
          </cell>
        </row>
        <row r="598">
          <cell r="F598">
            <v>28276</v>
          </cell>
          <cell r="G598">
            <v>2931918</v>
          </cell>
          <cell r="H598">
            <v>45049</v>
          </cell>
          <cell r="I598">
            <v>45059</v>
          </cell>
          <cell r="J598">
            <v>45084</v>
          </cell>
          <cell r="K598">
            <v>45089</v>
          </cell>
        </row>
        <row r="599">
          <cell r="F599">
            <v>25260</v>
          </cell>
          <cell r="G599">
            <v>3222076</v>
          </cell>
          <cell r="H599">
            <v>45038</v>
          </cell>
          <cell r="I599">
            <v>45045</v>
          </cell>
          <cell r="J599">
            <v>45073</v>
          </cell>
          <cell r="K599">
            <v>45089</v>
          </cell>
        </row>
        <row r="600">
          <cell r="F600">
            <v>25257</v>
          </cell>
          <cell r="G600">
            <v>2667654</v>
          </cell>
          <cell r="H600">
            <v>45038</v>
          </cell>
          <cell r="I600">
            <v>45045</v>
          </cell>
          <cell r="J600">
            <v>45073</v>
          </cell>
          <cell r="K600">
            <v>45089</v>
          </cell>
        </row>
        <row r="601">
          <cell r="F601">
            <v>339</v>
          </cell>
          <cell r="G601">
            <v>-199216</v>
          </cell>
          <cell r="H601">
            <v>45081</v>
          </cell>
          <cell r="I601">
            <v>45083</v>
          </cell>
          <cell r="J601">
            <v>45081</v>
          </cell>
          <cell r="K601">
            <v>45089</v>
          </cell>
        </row>
        <row r="602">
          <cell r="F602">
            <v>32676</v>
          </cell>
          <cell r="G602">
            <v>169697</v>
          </cell>
          <cell r="H602">
            <v>44915</v>
          </cell>
          <cell r="I602">
            <v>45082</v>
          </cell>
          <cell r="J602">
            <v>44950</v>
          </cell>
          <cell r="K602">
            <v>45089</v>
          </cell>
        </row>
        <row r="603">
          <cell r="F603">
            <v>331</v>
          </cell>
          <cell r="G603">
            <v>-3321426</v>
          </cell>
          <cell r="H603">
            <v>45071</v>
          </cell>
          <cell r="I603">
            <v>45078</v>
          </cell>
          <cell r="J603">
            <v>45071</v>
          </cell>
          <cell r="K603">
            <v>45089</v>
          </cell>
        </row>
        <row r="604">
          <cell r="F604">
            <v>15721</v>
          </cell>
          <cell r="G604">
            <v>552002</v>
          </cell>
          <cell r="H604">
            <v>44764</v>
          </cell>
          <cell r="I604">
            <v>45073</v>
          </cell>
          <cell r="J604">
            <v>44799</v>
          </cell>
          <cell r="K604">
            <v>45089</v>
          </cell>
        </row>
        <row r="605">
          <cell r="F605">
            <v>28248</v>
          </cell>
          <cell r="G605">
            <v>1253318</v>
          </cell>
          <cell r="H605">
            <v>45051</v>
          </cell>
          <cell r="I605">
            <v>45059</v>
          </cell>
          <cell r="J605">
            <v>45086</v>
          </cell>
          <cell r="K605">
            <v>45089</v>
          </cell>
        </row>
        <row r="606">
          <cell r="F606">
            <v>25250</v>
          </cell>
          <cell r="G606">
            <v>2443276</v>
          </cell>
          <cell r="H606">
            <v>45044</v>
          </cell>
          <cell r="I606">
            <v>45045</v>
          </cell>
          <cell r="J606">
            <v>45079</v>
          </cell>
          <cell r="K606">
            <v>45089</v>
          </cell>
        </row>
        <row r="607">
          <cell r="F607">
            <v>25245</v>
          </cell>
          <cell r="G607">
            <v>4495766</v>
          </cell>
          <cell r="H607">
            <v>45047</v>
          </cell>
          <cell r="I607">
            <v>45047</v>
          </cell>
          <cell r="J607">
            <v>45082</v>
          </cell>
          <cell r="K607">
            <v>45089</v>
          </cell>
        </row>
        <row r="608">
          <cell r="F608">
            <v>25225</v>
          </cell>
          <cell r="G608">
            <v>2095544</v>
          </cell>
          <cell r="H608">
            <v>45044</v>
          </cell>
          <cell r="I608">
            <v>45045</v>
          </cell>
          <cell r="J608">
            <v>45079</v>
          </cell>
          <cell r="K608">
            <v>45089</v>
          </cell>
        </row>
        <row r="609">
          <cell r="F609">
            <v>25224</v>
          </cell>
          <cell r="G609">
            <v>2336400</v>
          </cell>
          <cell r="H609">
            <v>45044</v>
          </cell>
          <cell r="I609">
            <v>45045</v>
          </cell>
          <cell r="J609">
            <v>45079</v>
          </cell>
          <cell r="K609">
            <v>45089</v>
          </cell>
        </row>
        <row r="610">
          <cell r="F610">
            <v>23591</v>
          </cell>
          <cell r="G610">
            <v>5446001</v>
          </cell>
          <cell r="H610">
            <v>45040</v>
          </cell>
          <cell r="I610">
            <v>45041</v>
          </cell>
          <cell r="J610">
            <v>45075</v>
          </cell>
          <cell r="K610">
            <v>45089</v>
          </cell>
        </row>
        <row r="611">
          <cell r="F611">
            <v>23415</v>
          </cell>
          <cell r="G611">
            <v>3795913</v>
          </cell>
          <cell r="H611">
            <v>45037</v>
          </cell>
          <cell r="I611">
            <v>45040</v>
          </cell>
          <cell r="J611">
            <v>45072</v>
          </cell>
          <cell r="K611">
            <v>45089</v>
          </cell>
        </row>
        <row r="612">
          <cell r="F612">
            <v>32679</v>
          </cell>
          <cell r="G612">
            <v>5545023</v>
          </cell>
          <cell r="H612">
            <v>44937</v>
          </cell>
          <cell r="I612">
            <v>45078</v>
          </cell>
          <cell r="J612">
            <v>44972</v>
          </cell>
          <cell r="K612">
            <v>45089</v>
          </cell>
        </row>
        <row r="613">
          <cell r="F613">
            <v>25226</v>
          </cell>
          <cell r="G613">
            <v>2468917</v>
          </cell>
          <cell r="H613">
            <v>45042</v>
          </cell>
          <cell r="I613">
            <v>45044</v>
          </cell>
          <cell r="J613">
            <v>45077</v>
          </cell>
          <cell r="K613">
            <v>45089</v>
          </cell>
        </row>
        <row r="614">
          <cell r="F614">
            <v>23598</v>
          </cell>
          <cell r="G614">
            <v>6230400</v>
          </cell>
          <cell r="H614">
            <v>45038</v>
          </cell>
          <cell r="I614">
            <v>45040</v>
          </cell>
          <cell r="J614">
            <v>45073</v>
          </cell>
          <cell r="K614">
            <v>45089</v>
          </cell>
        </row>
        <row r="615">
          <cell r="F615">
            <v>23592</v>
          </cell>
          <cell r="G615">
            <v>2837120</v>
          </cell>
          <cell r="H615">
            <v>45038</v>
          </cell>
          <cell r="I615">
            <v>45040</v>
          </cell>
          <cell r="J615">
            <v>45073</v>
          </cell>
          <cell r="K615">
            <v>45089</v>
          </cell>
        </row>
        <row r="616">
          <cell r="F616">
            <v>32678</v>
          </cell>
          <cell r="G616">
            <v>6019970</v>
          </cell>
          <cell r="H616">
            <v>44937</v>
          </cell>
          <cell r="I616">
            <v>45082</v>
          </cell>
          <cell r="J616">
            <v>44972</v>
          </cell>
          <cell r="K616">
            <v>45089</v>
          </cell>
        </row>
        <row r="617">
          <cell r="F617">
            <v>139</v>
          </cell>
          <cell r="G617">
            <v>-5957900</v>
          </cell>
          <cell r="H617">
            <v>45073</v>
          </cell>
          <cell r="I617">
            <v>45078</v>
          </cell>
          <cell r="J617">
            <v>45073</v>
          </cell>
          <cell r="K617">
            <v>45089</v>
          </cell>
        </row>
        <row r="618">
          <cell r="F618">
            <v>49716</v>
          </cell>
          <cell r="G618">
            <v>10741626</v>
          </cell>
          <cell r="H618">
            <v>44867</v>
          </cell>
          <cell r="I618">
            <v>45077</v>
          </cell>
          <cell r="J618">
            <v>44902</v>
          </cell>
          <cell r="K618">
            <v>45089</v>
          </cell>
        </row>
        <row r="619">
          <cell r="F619">
            <v>28249</v>
          </cell>
          <cell r="G619">
            <v>2205951</v>
          </cell>
          <cell r="H619">
            <v>45052</v>
          </cell>
          <cell r="I619">
            <v>45059</v>
          </cell>
          <cell r="J619">
            <v>45087</v>
          </cell>
          <cell r="K619">
            <v>45089</v>
          </cell>
        </row>
        <row r="620">
          <cell r="F620">
            <v>32675</v>
          </cell>
          <cell r="G620">
            <v>848507</v>
          </cell>
          <cell r="H620">
            <v>44922</v>
          </cell>
          <cell r="I620">
            <v>45078</v>
          </cell>
          <cell r="J620">
            <v>44957</v>
          </cell>
          <cell r="K620">
            <v>45089</v>
          </cell>
        </row>
        <row r="621">
          <cell r="F621">
            <v>55157</v>
          </cell>
          <cell r="G621">
            <v>2930796</v>
          </cell>
          <cell r="H621">
            <v>44901</v>
          </cell>
          <cell r="I621">
            <v>45077</v>
          </cell>
          <cell r="J621">
            <v>44936</v>
          </cell>
          <cell r="K621">
            <v>45089</v>
          </cell>
        </row>
        <row r="622">
          <cell r="F622">
            <v>49708</v>
          </cell>
          <cell r="G622">
            <v>5661414</v>
          </cell>
          <cell r="H622">
            <v>44866</v>
          </cell>
          <cell r="I622">
            <v>45077</v>
          </cell>
          <cell r="J622">
            <v>44901</v>
          </cell>
          <cell r="K622">
            <v>45089</v>
          </cell>
        </row>
        <row r="623">
          <cell r="F623">
            <v>172</v>
          </cell>
          <cell r="G623">
            <v>-2361890</v>
          </cell>
          <cell r="H623">
            <v>45073</v>
          </cell>
          <cell r="I623">
            <v>45079</v>
          </cell>
          <cell r="J623">
            <v>45073</v>
          </cell>
          <cell r="K623">
            <v>45089</v>
          </cell>
        </row>
        <row r="624">
          <cell r="F624">
            <v>25223</v>
          </cell>
          <cell r="G624">
            <v>2336400</v>
          </cell>
          <cell r="H624">
            <v>45038</v>
          </cell>
          <cell r="I624">
            <v>45044</v>
          </cell>
          <cell r="J624">
            <v>45073</v>
          </cell>
          <cell r="K624">
            <v>45089</v>
          </cell>
        </row>
        <row r="625">
          <cell r="F625">
            <v>23590</v>
          </cell>
          <cell r="G625">
            <v>517077</v>
          </cell>
          <cell r="H625">
            <v>45036</v>
          </cell>
          <cell r="I625">
            <v>45040</v>
          </cell>
          <cell r="J625">
            <v>45071</v>
          </cell>
          <cell r="K625">
            <v>45089</v>
          </cell>
        </row>
        <row r="626">
          <cell r="F626">
            <v>23589</v>
          </cell>
          <cell r="G626">
            <v>8544481</v>
          </cell>
          <cell r="H626">
            <v>45036</v>
          </cell>
          <cell r="I626">
            <v>45040</v>
          </cell>
          <cell r="J626">
            <v>45071</v>
          </cell>
          <cell r="K626">
            <v>45089</v>
          </cell>
        </row>
        <row r="627">
          <cell r="F627">
            <v>240</v>
          </cell>
          <cell r="G627">
            <v>-2871396</v>
          </cell>
          <cell r="H627">
            <v>45078</v>
          </cell>
          <cell r="I627">
            <v>45083</v>
          </cell>
          <cell r="J627">
            <v>45078</v>
          </cell>
          <cell r="K627">
            <v>45089</v>
          </cell>
        </row>
        <row r="628">
          <cell r="F628">
            <v>28244</v>
          </cell>
          <cell r="G628">
            <v>623040</v>
          </cell>
          <cell r="H628">
            <v>45049</v>
          </cell>
          <cell r="I628">
            <v>45059</v>
          </cell>
          <cell r="J628">
            <v>45084</v>
          </cell>
          <cell r="K628">
            <v>45089</v>
          </cell>
        </row>
        <row r="629">
          <cell r="F629">
            <v>28243</v>
          </cell>
          <cell r="G629">
            <v>3234033</v>
          </cell>
          <cell r="H629">
            <v>45049</v>
          </cell>
          <cell r="I629">
            <v>45059</v>
          </cell>
          <cell r="J629">
            <v>45084</v>
          </cell>
          <cell r="K629">
            <v>45089</v>
          </cell>
        </row>
        <row r="630">
          <cell r="F630">
            <v>25227</v>
          </cell>
          <cell r="G630">
            <v>4744894</v>
          </cell>
          <cell r="H630">
            <v>45041</v>
          </cell>
          <cell r="I630">
            <v>45044</v>
          </cell>
          <cell r="J630">
            <v>45076</v>
          </cell>
          <cell r="K630">
            <v>45089</v>
          </cell>
        </row>
        <row r="631">
          <cell r="F631">
            <v>23594</v>
          </cell>
          <cell r="G631">
            <v>1557600</v>
          </cell>
          <cell r="H631">
            <v>45038</v>
          </cell>
          <cell r="I631">
            <v>45040</v>
          </cell>
          <cell r="J631">
            <v>45073</v>
          </cell>
          <cell r="K631">
            <v>45089</v>
          </cell>
        </row>
        <row r="632">
          <cell r="F632">
            <v>23593</v>
          </cell>
          <cell r="G632">
            <v>4058758</v>
          </cell>
          <cell r="H632">
            <v>45038</v>
          </cell>
          <cell r="I632">
            <v>45040</v>
          </cell>
          <cell r="J632">
            <v>45073</v>
          </cell>
          <cell r="K632">
            <v>45089</v>
          </cell>
        </row>
        <row r="633">
          <cell r="F633">
            <v>28247</v>
          </cell>
          <cell r="G633">
            <v>1253318</v>
          </cell>
          <cell r="H633">
            <v>45052</v>
          </cell>
          <cell r="I633">
            <v>45059</v>
          </cell>
          <cell r="J633">
            <v>45087</v>
          </cell>
          <cell r="K633">
            <v>45089</v>
          </cell>
        </row>
        <row r="634">
          <cell r="F634">
            <v>28246</v>
          </cell>
          <cell r="G634">
            <v>3391014</v>
          </cell>
          <cell r="H634">
            <v>45052</v>
          </cell>
          <cell r="I634">
            <v>45059</v>
          </cell>
          <cell r="J634">
            <v>45087</v>
          </cell>
          <cell r="K634">
            <v>45089</v>
          </cell>
        </row>
        <row r="635">
          <cell r="F635">
            <v>25252</v>
          </cell>
          <cell r="G635">
            <v>1551220</v>
          </cell>
          <cell r="H635">
            <v>45048</v>
          </cell>
          <cell r="I635">
            <v>45049</v>
          </cell>
          <cell r="J635">
            <v>45083</v>
          </cell>
          <cell r="K635">
            <v>45089</v>
          </cell>
        </row>
        <row r="636">
          <cell r="F636">
            <v>194</v>
          </cell>
          <cell r="G636">
            <v>-1415106</v>
          </cell>
          <cell r="H636">
            <v>45072</v>
          </cell>
          <cell r="I636">
            <v>45078</v>
          </cell>
          <cell r="J636">
            <v>45072</v>
          </cell>
          <cell r="K636">
            <v>45089</v>
          </cell>
        </row>
        <row r="637">
          <cell r="F637">
            <v>226</v>
          </cell>
          <cell r="G637">
            <v>-2287352</v>
          </cell>
          <cell r="H637">
            <v>45071</v>
          </cell>
          <cell r="I637">
            <v>45078</v>
          </cell>
          <cell r="J637">
            <v>45071</v>
          </cell>
          <cell r="K637">
            <v>45089</v>
          </cell>
        </row>
        <row r="638">
          <cell r="F638">
            <v>23595</v>
          </cell>
          <cell r="G638">
            <v>2837120</v>
          </cell>
          <cell r="H638">
            <v>45038</v>
          </cell>
          <cell r="I638">
            <v>45040</v>
          </cell>
          <cell r="J638">
            <v>45073</v>
          </cell>
          <cell r="K638">
            <v>45089</v>
          </cell>
        </row>
        <row r="639">
          <cell r="F639">
            <v>23413</v>
          </cell>
          <cell r="G639">
            <v>1615482</v>
          </cell>
          <cell r="H639">
            <v>45037</v>
          </cell>
          <cell r="I639">
            <v>45038</v>
          </cell>
          <cell r="J639">
            <v>45072</v>
          </cell>
          <cell r="K639">
            <v>45089</v>
          </cell>
        </row>
        <row r="640">
          <cell r="F640">
            <v>25228</v>
          </cell>
          <cell r="G640">
            <v>1557600</v>
          </cell>
          <cell r="H640">
            <v>45044</v>
          </cell>
          <cell r="I640">
            <v>45044</v>
          </cell>
          <cell r="J640">
            <v>45079</v>
          </cell>
          <cell r="K640">
            <v>45089</v>
          </cell>
        </row>
        <row r="641">
          <cell r="F641">
            <v>25247</v>
          </cell>
          <cell r="G641">
            <v>2837120</v>
          </cell>
          <cell r="H641">
            <v>45048</v>
          </cell>
          <cell r="I641">
            <v>45049</v>
          </cell>
          <cell r="J641">
            <v>45083</v>
          </cell>
          <cell r="K641">
            <v>45089</v>
          </cell>
        </row>
        <row r="642">
          <cell r="F642">
            <v>23597</v>
          </cell>
          <cell r="G642">
            <v>3296315</v>
          </cell>
          <cell r="H642">
            <v>45038</v>
          </cell>
          <cell r="I642">
            <v>45043</v>
          </cell>
          <cell r="J642">
            <v>45073</v>
          </cell>
          <cell r="K642">
            <v>45089</v>
          </cell>
        </row>
        <row r="643">
          <cell r="F643">
            <v>25251</v>
          </cell>
          <cell r="G643">
            <v>2095544</v>
          </cell>
          <cell r="H643">
            <v>45044</v>
          </cell>
          <cell r="I643">
            <v>45069</v>
          </cell>
          <cell r="J643">
            <v>45079</v>
          </cell>
          <cell r="K643">
            <v>45089</v>
          </cell>
        </row>
        <row r="644">
          <cell r="F644">
            <v>28250</v>
          </cell>
          <cell r="G644">
            <v>6246405</v>
          </cell>
          <cell r="H644">
            <v>45052</v>
          </cell>
          <cell r="I644">
            <v>45059</v>
          </cell>
          <cell r="J644">
            <v>45087</v>
          </cell>
          <cell r="K644">
            <v>45089</v>
          </cell>
        </row>
        <row r="645">
          <cell r="F645">
            <v>25261</v>
          </cell>
          <cell r="G645">
            <v>3557191</v>
          </cell>
          <cell r="H645">
            <v>45043</v>
          </cell>
          <cell r="I645">
            <v>45045</v>
          </cell>
          <cell r="J645">
            <v>45078</v>
          </cell>
          <cell r="K645">
            <v>45089</v>
          </cell>
        </row>
        <row r="646">
          <cell r="F646">
            <v>25258</v>
          </cell>
          <cell r="G646">
            <v>778800</v>
          </cell>
          <cell r="H646">
            <v>45043</v>
          </cell>
          <cell r="I646">
            <v>45045</v>
          </cell>
          <cell r="J646">
            <v>45078</v>
          </cell>
          <cell r="K646">
            <v>45089</v>
          </cell>
        </row>
        <row r="647">
          <cell r="F647">
            <v>25256</v>
          </cell>
          <cell r="G647">
            <v>1941709</v>
          </cell>
          <cell r="H647">
            <v>45038</v>
          </cell>
          <cell r="I647">
            <v>45045</v>
          </cell>
          <cell r="J647">
            <v>45073</v>
          </cell>
          <cell r="K647">
            <v>45089</v>
          </cell>
        </row>
        <row r="648">
          <cell r="F648">
            <v>25255</v>
          </cell>
          <cell r="G648">
            <v>1557600</v>
          </cell>
          <cell r="H648">
            <v>45038</v>
          </cell>
          <cell r="I648">
            <v>45045</v>
          </cell>
          <cell r="J648">
            <v>45073</v>
          </cell>
          <cell r="K648">
            <v>45089</v>
          </cell>
        </row>
        <row r="649">
          <cell r="F649">
            <v>25253</v>
          </cell>
          <cell r="G649">
            <v>1324818</v>
          </cell>
          <cell r="H649">
            <v>45038</v>
          </cell>
          <cell r="I649">
            <v>45045</v>
          </cell>
          <cell r="J649">
            <v>45073</v>
          </cell>
          <cell r="K649">
            <v>45089</v>
          </cell>
        </row>
        <row r="650">
          <cell r="F650">
            <v>32677</v>
          </cell>
          <cell r="G650">
            <v>2592238</v>
          </cell>
          <cell r="H650">
            <v>44958</v>
          </cell>
          <cell r="I650">
            <v>45078</v>
          </cell>
          <cell r="J650">
            <v>44993</v>
          </cell>
          <cell r="K650">
            <v>45089</v>
          </cell>
        </row>
        <row r="651">
          <cell r="F651">
            <v>23596</v>
          </cell>
          <cell r="G651">
            <v>1335015</v>
          </cell>
          <cell r="H651">
            <v>45038</v>
          </cell>
          <cell r="I651">
            <v>45040</v>
          </cell>
          <cell r="J651">
            <v>45073</v>
          </cell>
          <cell r="K651">
            <v>45089</v>
          </cell>
        </row>
        <row r="652">
          <cell r="F652">
            <v>25249</v>
          </cell>
          <cell r="G652">
            <v>1418560</v>
          </cell>
          <cell r="H652">
            <v>45046</v>
          </cell>
          <cell r="I652">
            <v>45047</v>
          </cell>
          <cell r="J652">
            <v>45081</v>
          </cell>
          <cell r="K652">
            <v>45089</v>
          </cell>
        </row>
        <row r="653">
          <cell r="F653">
            <v>23599</v>
          </cell>
          <cell r="G653">
            <v>1557600</v>
          </cell>
          <cell r="H653">
            <v>45038</v>
          </cell>
          <cell r="I653">
            <v>45040</v>
          </cell>
          <cell r="J653">
            <v>45073</v>
          </cell>
          <cell r="K653">
            <v>45089</v>
          </cell>
        </row>
        <row r="654">
          <cell r="F654">
            <v>32682</v>
          </cell>
          <cell r="G654">
            <v>9300885</v>
          </cell>
          <cell r="H654">
            <v>44942</v>
          </cell>
          <cell r="I654">
            <v>45082</v>
          </cell>
          <cell r="J654">
            <v>44977</v>
          </cell>
          <cell r="K654">
            <v>45089</v>
          </cell>
        </row>
        <row r="655">
          <cell r="F655">
            <v>239</v>
          </cell>
          <cell r="G655">
            <v>-490648</v>
          </cell>
          <cell r="H655">
            <v>45077</v>
          </cell>
          <cell r="I655">
            <v>45078</v>
          </cell>
          <cell r="J655">
            <v>45077</v>
          </cell>
          <cell r="K655">
            <v>45089</v>
          </cell>
        </row>
        <row r="656">
          <cell r="F656">
            <v>25230</v>
          </cell>
          <cell r="G656">
            <v>9034586</v>
          </cell>
          <cell r="H656">
            <v>45041</v>
          </cell>
          <cell r="I656">
            <v>45044</v>
          </cell>
          <cell r="J656">
            <v>45076</v>
          </cell>
          <cell r="K656">
            <v>45089</v>
          </cell>
        </row>
        <row r="657">
          <cell r="F657">
            <v>25229</v>
          </cell>
          <cell r="G657">
            <v>1958825</v>
          </cell>
          <cell r="H657">
            <v>45041</v>
          </cell>
          <cell r="I657">
            <v>45044</v>
          </cell>
          <cell r="J657">
            <v>45076</v>
          </cell>
          <cell r="K657">
            <v>45089</v>
          </cell>
        </row>
        <row r="658">
          <cell r="F658">
            <v>28242</v>
          </cell>
          <cell r="G658">
            <v>276012</v>
          </cell>
          <cell r="H658">
            <v>45044</v>
          </cell>
          <cell r="I658">
            <v>45059</v>
          </cell>
          <cell r="J658">
            <v>45079</v>
          </cell>
          <cell r="K658">
            <v>45089</v>
          </cell>
        </row>
        <row r="659">
          <cell r="F659">
            <v>28254</v>
          </cell>
          <cell r="G659">
            <v>2619452</v>
          </cell>
          <cell r="H659">
            <v>45051</v>
          </cell>
          <cell r="I659">
            <v>45059</v>
          </cell>
          <cell r="J659">
            <v>45086</v>
          </cell>
          <cell r="K659">
            <v>45089</v>
          </cell>
        </row>
        <row r="660">
          <cell r="F660">
            <v>46775</v>
          </cell>
          <cell r="G660">
            <v>3959834</v>
          </cell>
          <cell r="H660">
            <v>44830</v>
          </cell>
          <cell r="I660">
            <v>45077</v>
          </cell>
          <cell r="J660">
            <v>44865</v>
          </cell>
          <cell r="K660">
            <v>45089</v>
          </cell>
        </row>
        <row r="661">
          <cell r="F661">
            <v>1644</v>
          </cell>
          <cell r="G661">
            <v>-1060728</v>
          </cell>
          <cell r="H661">
            <v>45075</v>
          </cell>
          <cell r="I661">
            <v>45078</v>
          </cell>
          <cell r="J661">
            <v>45075</v>
          </cell>
          <cell r="K661">
            <v>45089</v>
          </cell>
        </row>
        <row r="662">
          <cell r="F662">
            <v>646</v>
          </cell>
          <cell r="G662">
            <v>4312396</v>
          </cell>
          <cell r="H662">
            <v>44930</v>
          </cell>
          <cell r="I662">
            <v>45077</v>
          </cell>
          <cell r="J662">
            <v>44965</v>
          </cell>
          <cell r="K662">
            <v>45089</v>
          </cell>
        </row>
        <row r="663">
          <cell r="F663">
            <v>25264</v>
          </cell>
          <cell r="G663">
            <v>2117467</v>
          </cell>
          <cell r="H663">
            <v>45042</v>
          </cell>
          <cell r="I663">
            <v>45045</v>
          </cell>
          <cell r="J663">
            <v>45077</v>
          </cell>
          <cell r="K663">
            <v>45089</v>
          </cell>
        </row>
        <row r="664">
          <cell r="F664">
            <v>57757</v>
          </cell>
          <cell r="G664">
            <v>14773752</v>
          </cell>
          <cell r="H664">
            <v>44923</v>
          </cell>
          <cell r="I664">
            <v>45077</v>
          </cell>
          <cell r="J664">
            <v>44958</v>
          </cell>
          <cell r="K664">
            <v>45089</v>
          </cell>
        </row>
        <row r="665">
          <cell r="F665">
            <v>28278</v>
          </cell>
          <cell r="G665">
            <v>1221638</v>
          </cell>
          <cell r="H665">
            <v>45051</v>
          </cell>
          <cell r="I665">
            <v>45059</v>
          </cell>
          <cell r="J665">
            <v>45086</v>
          </cell>
          <cell r="K665">
            <v>45089</v>
          </cell>
        </row>
        <row r="666">
          <cell r="F666">
            <v>5478</v>
          </cell>
          <cell r="G666">
            <v>-3601049</v>
          </cell>
          <cell r="H666">
            <v>45097</v>
          </cell>
          <cell r="I666">
            <v>45097</v>
          </cell>
          <cell r="J666">
            <v>45097</v>
          </cell>
          <cell r="K666">
            <v>45103</v>
          </cell>
        </row>
        <row r="667">
          <cell r="F667">
            <v>29769</v>
          </cell>
          <cell r="G667">
            <v>6899860</v>
          </cell>
          <cell r="H667">
            <v>45058</v>
          </cell>
          <cell r="I667">
            <v>45066</v>
          </cell>
          <cell r="J667">
            <v>45093</v>
          </cell>
          <cell r="K667">
            <v>45103</v>
          </cell>
        </row>
        <row r="668">
          <cell r="F668">
            <v>20499</v>
          </cell>
          <cell r="G668">
            <v>499125</v>
          </cell>
          <cell r="H668">
            <v>45023</v>
          </cell>
          <cell r="I668">
            <v>45096</v>
          </cell>
          <cell r="J668">
            <v>45058</v>
          </cell>
          <cell r="K668">
            <v>45103</v>
          </cell>
        </row>
        <row r="669">
          <cell r="F669">
            <v>14847</v>
          </cell>
          <cell r="G669">
            <v>5191945</v>
          </cell>
          <cell r="H669">
            <v>44999</v>
          </cell>
          <cell r="I669">
            <v>45096</v>
          </cell>
          <cell r="J669">
            <v>45034</v>
          </cell>
          <cell r="K669">
            <v>45103</v>
          </cell>
        </row>
        <row r="670">
          <cell r="F670">
            <v>14846</v>
          </cell>
          <cell r="G670">
            <v>5338938</v>
          </cell>
          <cell r="H670">
            <v>44995</v>
          </cell>
          <cell r="I670">
            <v>45096</v>
          </cell>
          <cell r="J670">
            <v>45030</v>
          </cell>
          <cell r="K670">
            <v>45103</v>
          </cell>
        </row>
        <row r="671">
          <cell r="F671">
            <v>24520</v>
          </cell>
          <cell r="G671">
            <v>-3586477</v>
          </cell>
          <cell r="H671">
            <v>45082</v>
          </cell>
          <cell r="I671">
            <v>45082</v>
          </cell>
          <cell r="J671">
            <v>45082</v>
          </cell>
          <cell r="K671">
            <v>45103</v>
          </cell>
        </row>
        <row r="672">
          <cell r="F672">
            <v>24519</v>
          </cell>
          <cell r="G672">
            <v>-14345907</v>
          </cell>
          <cell r="H672">
            <v>45082</v>
          </cell>
          <cell r="I672">
            <v>45082</v>
          </cell>
          <cell r="J672">
            <v>45082</v>
          </cell>
          <cell r="K672">
            <v>45103</v>
          </cell>
        </row>
        <row r="673">
          <cell r="F673">
            <v>24518</v>
          </cell>
          <cell r="G673">
            <v>-25105339</v>
          </cell>
          <cell r="H673">
            <v>45082</v>
          </cell>
          <cell r="I673">
            <v>45082</v>
          </cell>
          <cell r="J673">
            <v>45082</v>
          </cell>
          <cell r="K673">
            <v>45103</v>
          </cell>
        </row>
        <row r="674">
          <cell r="F674">
            <v>24517</v>
          </cell>
          <cell r="G674">
            <v>-16139146</v>
          </cell>
          <cell r="H674">
            <v>45082</v>
          </cell>
          <cell r="I674">
            <v>45082</v>
          </cell>
          <cell r="J674">
            <v>45082</v>
          </cell>
          <cell r="K674">
            <v>45103</v>
          </cell>
        </row>
        <row r="675">
          <cell r="F675">
            <v>24516</v>
          </cell>
          <cell r="G675">
            <v>-38016656</v>
          </cell>
          <cell r="H675">
            <v>45082</v>
          </cell>
          <cell r="I675">
            <v>45082</v>
          </cell>
          <cell r="J675">
            <v>45082</v>
          </cell>
          <cell r="K675">
            <v>45103</v>
          </cell>
        </row>
        <row r="676">
          <cell r="F676">
            <v>24515</v>
          </cell>
          <cell r="G676">
            <v>-7172954</v>
          </cell>
          <cell r="H676">
            <v>45082</v>
          </cell>
          <cell r="I676">
            <v>45082</v>
          </cell>
          <cell r="J676">
            <v>45082</v>
          </cell>
          <cell r="K676">
            <v>45103</v>
          </cell>
        </row>
        <row r="677">
          <cell r="F677">
            <v>31426</v>
          </cell>
          <cell r="G677">
            <v>11915310</v>
          </cell>
          <cell r="H677">
            <v>45065</v>
          </cell>
          <cell r="I677">
            <v>45074</v>
          </cell>
          <cell r="J677">
            <v>45100</v>
          </cell>
          <cell r="K677">
            <v>45103</v>
          </cell>
        </row>
        <row r="678">
          <cell r="F678">
            <v>31425</v>
          </cell>
          <cell r="G678">
            <v>3909224</v>
          </cell>
          <cell r="H678">
            <v>45065</v>
          </cell>
          <cell r="I678">
            <v>45074</v>
          </cell>
          <cell r="J678">
            <v>45100</v>
          </cell>
          <cell r="K678">
            <v>45103</v>
          </cell>
        </row>
        <row r="679">
          <cell r="F679">
            <v>29770</v>
          </cell>
          <cell r="G679">
            <v>5027462</v>
          </cell>
          <cell r="H679">
            <v>45058</v>
          </cell>
          <cell r="I679">
            <v>45066</v>
          </cell>
          <cell r="J679">
            <v>45093</v>
          </cell>
          <cell r="K679">
            <v>45103</v>
          </cell>
        </row>
        <row r="680">
          <cell r="F680">
            <v>18706</v>
          </cell>
          <cell r="G680">
            <v>3711356</v>
          </cell>
          <cell r="H680">
            <v>45010</v>
          </cell>
          <cell r="I680">
            <v>45098</v>
          </cell>
          <cell r="J680">
            <v>45045</v>
          </cell>
          <cell r="K680">
            <v>45103</v>
          </cell>
        </row>
        <row r="681">
          <cell r="F681">
            <v>22041</v>
          </cell>
          <cell r="G681">
            <v>5238794</v>
          </cell>
          <cell r="H681">
            <v>45027</v>
          </cell>
          <cell r="I681">
            <v>45096</v>
          </cell>
          <cell r="J681">
            <v>45062</v>
          </cell>
          <cell r="K681">
            <v>45103</v>
          </cell>
        </row>
        <row r="682">
          <cell r="F682">
            <v>28259</v>
          </cell>
          <cell r="G682">
            <v>4282102</v>
          </cell>
          <cell r="H682">
            <v>45055</v>
          </cell>
          <cell r="I682">
            <v>45059</v>
          </cell>
          <cell r="J682">
            <v>45090</v>
          </cell>
          <cell r="K682">
            <v>45103</v>
          </cell>
        </row>
        <row r="683">
          <cell r="F683">
            <v>28258</v>
          </cell>
          <cell r="G683">
            <v>2095544</v>
          </cell>
          <cell r="H683">
            <v>45055</v>
          </cell>
          <cell r="I683">
            <v>45059</v>
          </cell>
          <cell r="J683">
            <v>45090</v>
          </cell>
          <cell r="K683">
            <v>45103</v>
          </cell>
        </row>
        <row r="684">
          <cell r="F684">
            <v>28257</v>
          </cell>
          <cell r="G684">
            <v>3909224</v>
          </cell>
          <cell r="H684">
            <v>45055</v>
          </cell>
          <cell r="I684">
            <v>45059</v>
          </cell>
          <cell r="J684">
            <v>45090</v>
          </cell>
          <cell r="K684">
            <v>45103</v>
          </cell>
        </row>
        <row r="685">
          <cell r="F685">
            <v>10493</v>
          </cell>
          <cell r="G685">
            <v>4170672</v>
          </cell>
          <cell r="H685">
            <v>44985</v>
          </cell>
          <cell r="I685">
            <v>45096</v>
          </cell>
          <cell r="J685">
            <v>45020</v>
          </cell>
          <cell r="K685">
            <v>45103</v>
          </cell>
        </row>
        <row r="686">
          <cell r="F686">
            <v>22033</v>
          </cell>
          <cell r="G686">
            <v>7818448</v>
          </cell>
          <cell r="H686">
            <v>45024</v>
          </cell>
          <cell r="I686">
            <v>45096</v>
          </cell>
          <cell r="J686">
            <v>45059</v>
          </cell>
          <cell r="K686">
            <v>45103</v>
          </cell>
        </row>
        <row r="687">
          <cell r="F687">
            <v>14850</v>
          </cell>
          <cell r="G687">
            <v>1104004</v>
          </cell>
          <cell r="H687">
            <v>44999</v>
          </cell>
          <cell r="I687">
            <v>45096</v>
          </cell>
          <cell r="J687">
            <v>45034</v>
          </cell>
          <cell r="K687">
            <v>45103</v>
          </cell>
        </row>
        <row r="688">
          <cell r="F688">
            <v>14849</v>
          </cell>
          <cell r="G688">
            <v>3476451</v>
          </cell>
          <cell r="H688">
            <v>44999</v>
          </cell>
          <cell r="I688">
            <v>45096</v>
          </cell>
          <cell r="J688">
            <v>45034</v>
          </cell>
          <cell r="K688">
            <v>45103</v>
          </cell>
        </row>
        <row r="689">
          <cell r="F689">
            <v>14848</v>
          </cell>
          <cell r="G689">
            <v>10383890</v>
          </cell>
          <cell r="H689">
            <v>44999</v>
          </cell>
          <cell r="I689">
            <v>45096</v>
          </cell>
          <cell r="J689">
            <v>45034</v>
          </cell>
          <cell r="K689">
            <v>45103</v>
          </cell>
        </row>
        <row r="690">
          <cell r="F690">
            <v>22042</v>
          </cell>
          <cell r="G690">
            <v>21208649</v>
          </cell>
          <cell r="H690">
            <v>45027</v>
          </cell>
          <cell r="I690">
            <v>45096</v>
          </cell>
          <cell r="J690">
            <v>45062</v>
          </cell>
          <cell r="K690">
            <v>45103</v>
          </cell>
        </row>
        <row r="691">
          <cell r="F691">
            <v>17504</v>
          </cell>
          <cell r="G691">
            <v>6022038</v>
          </cell>
          <cell r="H691">
            <v>45007</v>
          </cell>
          <cell r="I691">
            <v>45098</v>
          </cell>
          <cell r="J691">
            <v>45042</v>
          </cell>
          <cell r="K691">
            <v>45103</v>
          </cell>
        </row>
        <row r="692">
          <cell r="F692">
            <v>10494</v>
          </cell>
          <cell r="G692">
            <v>6678210</v>
          </cell>
          <cell r="H692">
            <v>44985</v>
          </cell>
          <cell r="I692">
            <v>45096</v>
          </cell>
          <cell r="J692">
            <v>45020</v>
          </cell>
          <cell r="K692">
            <v>45103</v>
          </cell>
        </row>
        <row r="693">
          <cell r="F693">
            <v>14854</v>
          </cell>
          <cell r="G693">
            <v>4234934</v>
          </cell>
          <cell r="H693">
            <v>44999</v>
          </cell>
          <cell r="I693">
            <v>45096</v>
          </cell>
          <cell r="J693">
            <v>45034</v>
          </cell>
          <cell r="K693">
            <v>45103</v>
          </cell>
        </row>
        <row r="694">
          <cell r="F694">
            <v>28267</v>
          </cell>
          <cell r="G694">
            <v>4886530</v>
          </cell>
          <cell r="H694">
            <v>45056</v>
          </cell>
          <cell r="I694">
            <v>45059</v>
          </cell>
          <cell r="J694">
            <v>45091</v>
          </cell>
          <cell r="K694">
            <v>45103</v>
          </cell>
        </row>
        <row r="695">
          <cell r="F695">
            <v>22040</v>
          </cell>
          <cell r="G695">
            <v>2931918</v>
          </cell>
          <cell r="H695">
            <v>45026</v>
          </cell>
          <cell r="I695">
            <v>45096</v>
          </cell>
          <cell r="J695">
            <v>45061</v>
          </cell>
          <cell r="K695">
            <v>45103</v>
          </cell>
        </row>
        <row r="696">
          <cell r="F696">
            <v>29786</v>
          </cell>
          <cell r="G696">
            <v>1615482</v>
          </cell>
          <cell r="H696">
            <v>45062</v>
          </cell>
          <cell r="I696">
            <v>45066</v>
          </cell>
          <cell r="J696">
            <v>45097</v>
          </cell>
          <cell r="K696">
            <v>45103</v>
          </cell>
        </row>
        <row r="697">
          <cell r="F697">
            <v>28268</v>
          </cell>
          <cell r="G697">
            <v>998250</v>
          </cell>
          <cell r="H697">
            <v>45056</v>
          </cell>
          <cell r="I697">
            <v>45059</v>
          </cell>
          <cell r="J697">
            <v>45091</v>
          </cell>
          <cell r="K697">
            <v>45103</v>
          </cell>
        </row>
        <row r="698">
          <cell r="F698">
            <v>14855</v>
          </cell>
          <cell r="G698">
            <v>4153556</v>
          </cell>
          <cell r="H698">
            <v>44999</v>
          </cell>
          <cell r="I698">
            <v>45096</v>
          </cell>
          <cell r="J698">
            <v>45034</v>
          </cell>
          <cell r="K698">
            <v>45103</v>
          </cell>
        </row>
        <row r="699">
          <cell r="F699">
            <v>29800</v>
          </cell>
          <cell r="G699">
            <v>4050156</v>
          </cell>
          <cell r="H699">
            <v>45058</v>
          </cell>
          <cell r="I699">
            <v>45066</v>
          </cell>
          <cell r="J699">
            <v>45093</v>
          </cell>
          <cell r="K699">
            <v>45103</v>
          </cell>
        </row>
        <row r="700">
          <cell r="F700">
            <v>31457</v>
          </cell>
          <cell r="G700">
            <v>560945</v>
          </cell>
          <cell r="H700">
            <v>45058</v>
          </cell>
          <cell r="I700">
            <v>45074</v>
          </cell>
          <cell r="J700">
            <v>45093</v>
          </cell>
          <cell r="K700">
            <v>45103</v>
          </cell>
        </row>
        <row r="701">
          <cell r="F701">
            <v>10498</v>
          </cell>
          <cell r="G701">
            <v>3594085</v>
          </cell>
          <cell r="H701">
            <v>44980</v>
          </cell>
          <cell r="I701">
            <v>45096</v>
          </cell>
          <cell r="J701">
            <v>45015</v>
          </cell>
          <cell r="K701">
            <v>45103</v>
          </cell>
        </row>
        <row r="702">
          <cell r="F702">
            <v>22045</v>
          </cell>
          <cell r="G702">
            <v>4806989</v>
          </cell>
          <cell r="H702">
            <v>45024</v>
          </cell>
          <cell r="I702">
            <v>45098</v>
          </cell>
          <cell r="J702">
            <v>45059</v>
          </cell>
          <cell r="K702">
            <v>45103</v>
          </cell>
        </row>
        <row r="703">
          <cell r="F703">
            <v>31458</v>
          </cell>
          <cell r="G703">
            <v>2931918</v>
          </cell>
          <cell r="H703">
            <v>45059</v>
          </cell>
          <cell r="I703">
            <v>45074</v>
          </cell>
          <cell r="J703">
            <v>45094</v>
          </cell>
          <cell r="K703">
            <v>45103</v>
          </cell>
        </row>
        <row r="704">
          <cell r="F704">
            <v>29801</v>
          </cell>
          <cell r="G704">
            <v>203236</v>
          </cell>
          <cell r="H704">
            <v>45058</v>
          </cell>
          <cell r="I704">
            <v>45066</v>
          </cell>
          <cell r="J704">
            <v>45093</v>
          </cell>
          <cell r="K704">
            <v>45103</v>
          </cell>
        </row>
        <row r="705">
          <cell r="F705">
            <v>29798</v>
          </cell>
          <cell r="G705">
            <v>778800</v>
          </cell>
          <cell r="H705">
            <v>45054</v>
          </cell>
          <cell r="I705">
            <v>45066</v>
          </cell>
          <cell r="J705">
            <v>45089</v>
          </cell>
          <cell r="K705">
            <v>45103</v>
          </cell>
        </row>
        <row r="706">
          <cell r="F706">
            <v>22046</v>
          </cell>
          <cell r="G706">
            <v>3775310</v>
          </cell>
          <cell r="H706">
            <v>45020</v>
          </cell>
          <cell r="I706">
            <v>45096</v>
          </cell>
          <cell r="J706">
            <v>45055</v>
          </cell>
          <cell r="K706">
            <v>45103</v>
          </cell>
        </row>
        <row r="707">
          <cell r="F707">
            <v>19055</v>
          </cell>
          <cell r="G707">
            <v>110396</v>
          </cell>
          <cell r="H707">
            <v>45014</v>
          </cell>
          <cell r="I707">
            <v>45096</v>
          </cell>
          <cell r="J707">
            <v>45049</v>
          </cell>
          <cell r="K707">
            <v>45103</v>
          </cell>
        </row>
        <row r="708">
          <cell r="F708">
            <v>10497</v>
          </cell>
          <cell r="G708">
            <v>3664914</v>
          </cell>
          <cell r="H708">
            <v>44975</v>
          </cell>
          <cell r="I708">
            <v>45096</v>
          </cell>
          <cell r="J708">
            <v>45010</v>
          </cell>
          <cell r="K708">
            <v>45103</v>
          </cell>
        </row>
        <row r="709">
          <cell r="F709">
            <v>10496</v>
          </cell>
          <cell r="G709">
            <v>2160213</v>
          </cell>
          <cell r="H709">
            <v>44975</v>
          </cell>
          <cell r="I709">
            <v>45096</v>
          </cell>
          <cell r="J709">
            <v>45010</v>
          </cell>
          <cell r="K709">
            <v>45103</v>
          </cell>
        </row>
        <row r="710">
          <cell r="F710">
            <v>10495</v>
          </cell>
          <cell r="G710">
            <v>711733</v>
          </cell>
          <cell r="H710">
            <v>44975</v>
          </cell>
          <cell r="I710">
            <v>45096</v>
          </cell>
          <cell r="J710">
            <v>45010</v>
          </cell>
          <cell r="K710">
            <v>45103</v>
          </cell>
        </row>
        <row r="711">
          <cell r="F711">
            <v>31464</v>
          </cell>
          <cell r="G711">
            <v>1954612</v>
          </cell>
          <cell r="H711">
            <v>45064</v>
          </cell>
          <cell r="I711">
            <v>45074</v>
          </cell>
          <cell r="J711">
            <v>45099</v>
          </cell>
          <cell r="K711">
            <v>45103</v>
          </cell>
        </row>
        <row r="712">
          <cell r="F712">
            <v>31463</v>
          </cell>
          <cell r="G712">
            <v>4249069</v>
          </cell>
          <cell r="H712">
            <v>45064</v>
          </cell>
          <cell r="I712">
            <v>45074</v>
          </cell>
          <cell r="J712">
            <v>45099</v>
          </cell>
          <cell r="K712">
            <v>45103</v>
          </cell>
        </row>
        <row r="713">
          <cell r="F713">
            <v>29797</v>
          </cell>
          <cell r="G713">
            <v>4886530</v>
          </cell>
          <cell r="H713">
            <v>45054</v>
          </cell>
          <cell r="I713">
            <v>45066</v>
          </cell>
          <cell r="J713">
            <v>45089</v>
          </cell>
          <cell r="K713">
            <v>45103</v>
          </cell>
        </row>
        <row r="714">
          <cell r="F714">
            <v>10489</v>
          </cell>
          <cell r="G714">
            <v>2880284</v>
          </cell>
          <cell r="H714">
            <v>44985</v>
          </cell>
          <cell r="I714">
            <v>45096</v>
          </cell>
          <cell r="J714">
            <v>45020</v>
          </cell>
          <cell r="K714">
            <v>45103</v>
          </cell>
        </row>
        <row r="715">
          <cell r="F715">
            <v>29795</v>
          </cell>
          <cell r="G715">
            <v>3796408</v>
          </cell>
          <cell r="H715">
            <v>45065</v>
          </cell>
          <cell r="I715">
            <v>45066</v>
          </cell>
          <cell r="J715">
            <v>45100</v>
          </cell>
          <cell r="K715">
            <v>45103</v>
          </cell>
        </row>
        <row r="716">
          <cell r="F716">
            <v>29782</v>
          </cell>
          <cell r="G716">
            <v>1954612</v>
          </cell>
          <cell r="H716">
            <v>45062</v>
          </cell>
          <cell r="I716">
            <v>45066</v>
          </cell>
          <cell r="J716">
            <v>45097</v>
          </cell>
          <cell r="K716">
            <v>45103</v>
          </cell>
        </row>
        <row r="717">
          <cell r="F717">
            <v>28274</v>
          </cell>
          <cell r="G717">
            <v>3234033</v>
          </cell>
          <cell r="H717">
            <v>45058</v>
          </cell>
          <cell r="I717">
            <v>45059</v>
          </cell>
          <cell r="J717">
            <v>45093</v>
          </cell>
          <cell r="K717">
            <v>45103</v>
          </cell>
        </row>
        <row r="718">
          <cell r="F718">
            <v>376</v>
          </cell>
          <cell r="G718">
            <v>-2638218</v>
          </cell>
          <cell r="H718">
            <v>45092</v>
          </cell>
          <cell r="I718">
            <v>45099</v>
          </cell>
          <cell r="J718">
            <v>45092</v>
          </cell>
          <cell r="K718">
            <v>45103</v>
          </cell>
        </row>
        <row r="719">
          <cell r="F719">
            <v>15723</v>
          </cell>
          <cell r="G719">
            <v>6799452</v>
          </cell>
          <cell r="H719">
            <v>44849</v>
          </cell>
          <cell r="I719">
            <v>45098</v>
          </cell>
          <cell r="J719">
            <v>44884</v>
          </cell>
          <cell r="K719">
            <v>45103</v>
          </cell>
        </row>
        <row r="720">
          <cell r="F720">
            <v>28273</v>
          </cell>
          <cell r="G720">
            <v>1954612</v>
          </cell>
          <cell r="H720">
            <v>45058</v>
          </cell>
          <cell r="I720">
            <v>45059</v>
          </cell>
          <cell r="J720">
            <v>45093</v>
          </cell>
          <cell r="K720">
            <v>45103</v>
          </cell>
        </row>
        <row r="721">
          <cell r="F721">
            <v>28262</v>
          </cell>
          <cell r="G721">
            <v>3072850</v>
          </cell>
          <cell r="H721">
            <v>45058</v>
          </cell>
          <cell r="I721">
            <v>45059</v>
          </cell>
          <cell r="J721">
            <v>45093</v>
          </cell>
          <cell r="K721">
            <v>45103</v>
          </cell>
        </row>
        <row r="722">
          <cell r="F722">
            <v>28263</v>
          </cell>
          <cell r="G722">
            <v>4744894</v>
          </cell>
          <cell r="H722">
            <v>45058</v>
          </cell>
          <cell r="I722">
            <v>45059</v>
          </cell>
          <cell r="J722">
            <v>45093</v>
          </cell>
          <cell r="K722">
            <v>45103</v>
          </cell>
        </row>
        <row r="723">
          <cell r="F723">
            <v>28269</v>
          </cell>
          <cell r="G723">
            <v>1954612</v>
          </cell>
          <cell r="H723">
            <v>45061</v>
          </cell>
          <cell r="I723">
            <v>45062</v>
          </cell>
          <cell r="J723">
            <v>45096</v>
          </cell>
          <cell r="K723">
            <v>45103</v>
          </cell>
        </row>
        <row r="724">
          <cell r="F724">
            <v>28270</v>
          </cell>
          <cell r="G724">
            <v>1615482</v>
          </cell>
          <cell r="H724">
            <v>45061</v>
          </cell>
          <cell r="I724">
            <v>45062</v>
          </cell>
          <cell r="J724">
            <v>45096</v>
          </cell>
          <cell r="K724">
            <v>45103</v>
          </cell>
        </row>
        <row r="725">
          <cell r="F725">
            <v>10488</v>
          </cell>
          <cell r="G725">
            <v>4400539</v>
          </cell>
          <cell r="H725">
            <v>44988</v>
          </cell>
          <cell r="I725">
            <v>45096</v>
          </cell>
          <cell r="J725">
            <v>45023</v>
          </cell>
          <cell r="K725">
            <v>45103</v>
          </cell>
        </row>
        <row r="726">
          <cell r="F726">
            <v>11265</v>
          </cell>
          <cell r="G726">
            <v>1615482</v>
          </cell>
          <cell r="H726">
            <v>44991</v>
          </cell>
          <cell r="I726">
            <v>45096</v>
          </cell>
          <cell r="J726">
            <v>45026</v>
          </cell>
          <cell r="K726">
            <v>45103</v>
          </cell>
        </row>
        <row r="727">
          <cell r="F727">
            <v>14843</v>
          </cell>
          <cell r="G727">
            <v>4234934</v>
          </cell>
          <cell r="H727">
            <v>45002</v>
          </cell>
          <cell r="I727">
            <v>45096</v>
          </cell>
          <cell r="J727">
            <v>45037</v>
          </cell>
          <cell r="K727">
            <v>45103</v>
          </cell>
        </row>
        <row r="728">
          <cell r="F728">
            <v>22036</v>
          </cell>
          <cell r="G728">
            <v>1142911</v>
          </cell>
          <cell r="H728">
            <v>45030</v>
          </cell>
          <cell r="I728">
            <v>45096</v>
          </cell>
          <cell r="J728">
            <v>45065</v>
          </cell>
          <cell r="K728">
            <v>45103</v>
          </cell>
        </row>
        <row r="729">
          <cell r="F729">
            <v>28245</v>
          </cell>
          <cell r="G729">
            <v>2933997</v>
          </cell>
          <cell r="H729">
            <v>45054</v>
          </cell>
          <cell r="I729">
            <v>45059</v>
          </cell>
          <cell r="J729">
            <v>45089</v>
          </cell>
          <cell r="K729">
            <v>45103</v>
          </cell>
        </row>
        <row r="730">
          <cell r="F730">
            <v>29781</v>
          </cell>
          <cell r="G730">
            <v>3596758</v>
          </cell>
          <cell r="H730">
            <v>45063</v>
          </cell>
          <cell r="I730">
            <v>45066</v>
          </cell>
          <cell r="J730">
            <v>45098</v>
          </cell>
          <cell r="K730">
            <v>45103</v>
          </cell>
        </row>
        <row r="731">
          <cell r="F731">
            <v>29780</v>
          </cell>
          <cell r="G731">
            <v>2175415</v>
          </cell>
          <cell r="H731">
            <v>45063</v>
          </cell>
          <cell r="I731">
            <v>45066</v>
          </cell>
          <cell r="J731">
            <v>45098</v>
          </cell>
          <cell r="K731">
            <v>45103</v>
          </cell>
        </row>
        <row r="732">
          <cell r="F732">
            <v>11268</v>
          </cell>
          <cell r="G732">
            <v>2837120</v>
          </cell>
          <cell r="H732">
            <v>44989</v>
          </cell>
          <cell r="I732">
            <v>45096</v>
          </cell>
          <cell r="J732">
            <v>45024</v>
          </cell>
          <cell r="K732">
            <v>45103</v>
          </cell>
        </row>
        <row r="733">
          <cell r="F733">
            <v>10481</v>
          </cell>
          <cell r="G733">
            <v>3841090</v>
          </cell>
          <cell r="H733">
            <v>44986</v>
          </cell>
          <cell r="I733">
            <v>45096</v>
          </cell>
          <cell r="J733">
            <v>45021</v>
          </cell>
          <cell r="K733">
            <v>45103</v>
          </cell>
        </row>
        <row r="734">
          <cell r="F734">
            <v>10487</v>
          </cell>
          <cell r="G734">
            <v>5495105</v>
          </cell>
          <cell r="H734">
            <v>44986</v>
          </cell>
          <cell r="I734">
            <v>45096</v>
          </cell>
          <cell r="J734">
            <v>45021</v>
          </cell>
          <cell r="K734">
            <v>45103</v>
          </cell>
        </row>
        <row r="735">
          <cell r="F735">
            <v>28265</v>
          </cell>
          <cell r="G735">
            <v>2703195</v>
          </cell>
          <cell r="H735">
            <v>45056</v>
          </cell>
          <cell r="I735">
            <v>45059</v>
          </cell>
          <cell r="J735">
            <v>45091</v>
          </cell>
          <cell r="K735">
            <v>45103</v>
          </cell>
        </row>
        <row r="736">
          <cell r="F736">
            <v>28275</v>
          </cell>
          <cell r="G736">
            <v>7721813</v>
          </cell>
          <cell r="H736">
            <v>45057</v>
          </cell>
          <cell r="I736">
            <v>45059</v>
          </cell>
          <cell r="J736">
            <v>45092</v>
          </cell>
          <cell r="K736">
            <v>45103</v>
          </cell>
        </row>
        <row r="737">
          <cell r="F737">
            <v>22034</v>
          </cell>
          <cell r="G737">
            <v>2931918</v>
          </cell>
          <cell r="H737">
            <v>45024</v>
          </cell>
          <cell r="I737">
            <v>45096</v>
          </cell>
          <cell r="J737">
            <v>45059</v>
          </cell>
          <cell r="K737">
            <v>45103</v>
          </cell>
        </row>
        <row r="738">
          <cell r="F738">
            <v>14844</v>
          </cell>
          <cell r="G738">
            <v>1551220</v>
          </cell>
          <cell r="H738">
            <v>44996</v>
          </cell>
          <cell r="I738">
            <v>45096</v>
          </cell>
          <cell r="J738">
            <v>45031</v>
          </cell>
          <cell r="K738">
            <v>45103</v>
          </cell>
        </row>
        <row r="739">
          <cell r="F739">
            <v>28260</v>
          </cell>
          <cell r="G739">
            <v>977306</v>
          </cell>
          <cell r="H739">
            <v>45055</v>
          </cell>
          <cell r="I739">
            <v>45059</v>
          </cell>
          <cell r="J739">
            <v>45090</v>
          </cell>
          <cell r="K739">
            <v>45103</v>
          </cell>
        </row>
        <row r="740">
          <cell r="F740">
            <v>14853</v>
          </cell>
          <cell r="G740">
            <v>1785927</v>
          </cell>
          <cell r="H740">
            <v>44999</v>
          </cell>
          <cell r="I740">
            <v>45096</v>
          </cell>
          <cell r="J740">
            <v>45034</v>
          </cell>
          <cell r="K740">
            <v>45103</v>
          </cell>
        </row>
        <row r="741">
          <cell r="F741">
            <v>14852</v>
          </cell>
          <cell r="G741">
            <v>3136529</v>
          </cell>
          <cell r="H741">
            <v>44999</v>
          </cell>
          <cell r="I741">
            <v>45096</v>
          </cell>
          <cell r="J741">
            <v>45034</v>
          </cell>
          <cell r="K741">
            <v>45103</v>
          </cell>
        </row>
        <row r="742">
          <cell r="F742">
            <v>14851</v>
          </cell>
          <cell r="G742">
            <v>1038389</v>
          </cell>
          <cell r="H742">
            <v>44999</v>
          </cell>
          <cell r="I742">
            <v>45096</v>
          </cell>
          <cell r="J742">
            <v>45034</v>
          </cell>
          <cell r="K742">
            <v>45103</v>
          </cell>
        </row>
        <row r="743">
          <cell r="F743">
            <v>10492</v>
          </cell>
          <cell r="G743">
            <v>2619452</v>
          </cell>
          <cell r="H743">
            <v>44985</v>
          </cell>
          <cell r="I743">
            <v>45096</v>
          </cell>
          <cell r="J743">
            <v>45020</v>
          </cell>
          <cell r="K743">
            <v>45103</v>
          </cell>
        </row>
        <row r="744">
          <cell r="F744">
            <v>22037</v>
          </cell>
          <cell r="G744">
            <v>3118577</v>
          </cell>
          <cell r="H744">
            <v>45027</v>
          </cell>
          <cell r="I744">
            <v>45096</v>
          </cell>
          <cell r="J744">
            <v>45062</v>
          </cell>
          <cell r="K744">
            <v>45103</v>
          </cell>
        </row>
        <row r="745">
          <cell r="F745">
            <v>10486</v>
          </cell>
          <cell r="G745">
            <v>1221638</v>
          </cell>
          <cell r="H745">
            <v>44985</v>
          </cell>
          <cell r="I745">
            <v>45096</v>
          </cell>
          <cell r="J745">
            <v>45020</v>
          </cell>
          <cell r="K745">
            <v>45103</v>
          </cell>
        </row>
        <row r="746">
          <cell r="F746">
            <v>28271</v>
          </cell>
          <cell r="G746">
            <v>2095544</v>
          </cell>
          <cell r="H746">
            <v>45059</v>
          </cell>
          <cell r="I746">
            <v>45060</v>
          </cell>
          <cell r="J746">
            <v>45094</v>
          </cell>
          <cell r="K746">
            <v>45103</v>
          </cell>
        </row>
        <row r="747">
          <cell r="F747">
            <v>29792</v>
          </cell>
          <cell r="G747">
            <v>977306</v>
          </cell>
          <cell r="H747">
            <v>45066</v>
          </cell>
          <cell r="I747">
            <v>45067</v>
          </cell>
          <cell r="J747">
            <v>45101</v>
          </cell>
          <cell r="K747">
            <v>45103</v>
          </cell>
        </row>
        <row r="748">
          <cell r="F748">
            <v>10485</v>
          </cell>
          <cell r="G748">
            <v>3166702</v>
          </cell>
          <cell r="H748">
            <v>44988</v>
          </cell>
          <cell r="I748">
            <v>45096</v>
          </cell>
          <cell r="J748">
            <v>45023</v>
          </cell>
          <cell r="K748">
            <v>45103</v>
          </cell>
        </row>
        <row r="749">
          <cell r="F749">
            <v>11267</v>
          </cell>
          <cell r="G749">
            <v>7103404</v>
          </cell>
          <cell r="H749">
            <v>44989</v>
          </cell>
          <cell r="I749">
            <v>45096</v>
          </cell>
          <cell r="J749">
            <v>45024</v>
          </cell>
          <cell r="K749">
            <v>45103</v>
          </cell>
        </row>
        <row r="750">
          <cell r="F750">
            <v>204</v>
          </cell>
          <cell r="G750">
            <v>-1344386</v>
          </cell>
          <cell r="H750">
            <v>45091</v>
          </cell>
          <cell r="I750">
            <v>45093</v>
          </cell>
          <cell r="J750">
            <v>45091</v>
          </cell>
          <cell r="K750">
            <v>45103</v>
          </cell>
        </row>
        <row r="751">
          <cell r="F751">
            <v>28264</v>
          </cell>
          <cell r="G751">
            <v>2950662</v>
          </cell>
          <cell r="H751">
            <v>45056</v>
          </cell>
          <cell r="I751">
            <v>45059</v>
          </cell>
          <cell r="J751">
            <v>45091</v>
          </cell>
          <cell r="K751">
            <v>45103</v>
          </cell>
        </row>
        <row r="752">
          <cell r="F752">
            <v>28272</v>
          </cell>
          <cell r="G752">
            <v>2336400</v>
          </cell>
          <cell r="H752">
            <v>45058</v>
          </cell>
          <cell r="I752">
            <v>45059</v>
          </cell>
          <cell r="J752">
            <v>45093</v>
          </cell>
          <cell r="K752">
            <v>45103</v>
          </cell>
        </row>
        <row r="753">
          <cell r="F753">
            <v>10484</v>
          </cell>
          <cell r="G753">
            <v>1615482</v>
          </cell>
          <cell r="H753">
            <v>44985</v>
          </cell>
          <cell r="I753">
            <v>45096</v>
          </cell>
          <cell r="J753">
            <v>45020</v>
          </cell>
          <cell r="K753">
            <v>45103</v>
          </cell>
        </row>
        <row r="754">
          <cell r="F754">
            <v>11266</v>
          </cell>
          <cell r="G754">
            <v>1038389</v>
          </cell>
          <cell r="H754">
            <v>44988</v>
          </cell>
          <cell r="I754">
            <v>45096</v>
          </cell>
          <cell r="J754">
            <v>45023</v>
          </cell>
          <cell r="K754">
            <v>45103</v>
          </cell>
        </row>
        <row r="755">
          <cell r="F755">
            <v>14842</v>
          </cell>
          <cell r="G755">
            <v>1891483</v>
          </cell>
          <cell r="H755">
            <v>44999</v>
          </cell>
          <cell r="I755">
            <v>45096</v>
          </cell>
          <cell r="J755">
            <v>45034</v>
          </cell>
          <cell r="K755">
            <v>45103</v>
          </cell>
        </row>
        <row r="756">
          <cell r="F756">
            <v>20484</v>
          </cell>
          <cell r="G756">
            <v>3025605</v>
          </cell>
          <cell r="H756">
            <v>45023</v>
          </cell>
          <cell r="I756">
            <v>45096</v>
          </cell>
          <cell r="J756">
            <v>45058</v>
          </cell>
          <cell r="K756">
            <v>45103</v>
          </cell>
        </row>
        <row r="757">
          <cell r="F757">
            <v>22038</v>
          </cell>
          <cell r="G757">
            <v>598950</v>
          </cell>
          <cell r="H757">
            <v>45027</v>
          </cell>
          <cell r="I757">
            <v>45096</v>
          </cell>
          <cell r="J757">
            <v>45062</v>
          </cell>
          <cell r="K757">
            <v>45103</v>
          </cell>
        </row>
        <row r="758">
          <cell r="F758">
            <v>15719</v>
          </cell>
          <cell r="G758">
            <v>5238904</v>
          </cell>
          <cell r="H758">
            <v>44848</v>
          </cell>
          <cell r="I758">
            <v>45098</v>
          </cell>
          <cell r="J758">
            <v>44883</v>
          </cell>
          <cell r="K758">
            <v>45103</v>
          </cell>
        </row>
        <row r="759">
          <cell r="F759">
            <v>28261</v>
          </cell>
          <cell r="G759">
            <v>1551220</v>
          </cell>
          <cell r="H759">
            <v>45058</v>
          </cell>
          <cell r="I759">
            <v>45059</v>
          </cell>
          <cell r="J759">
            <v>45093</v>
          </cell>
          <cell r="K759">
            <v>45103</v>
          </cell>
        </row>
        <row r="760">
          <cell r="F760">
            <v>29775</v>
          </cell>
          <cell r="G760">
            <v>2358510</v>
          </cell>
          <cell r="H760">
            <v>45066</v>
          </cell>
          <cell r="I760">
            <v>45067</v>
          </cell>
          <cell r="J760">
            <v>45101</v>
          </cell>
          <cell r="K760">
            <v>45103</v>
          </cell>
        </row>
        <row r="761">
          <cell r="F761">
            <v>14841</v>
          </cell>
          <cell r="G761">
            <v>1551220</v>
          </cell>
          <cell r="H761">
            <v>45002</v>
          </cell>
          <cell r="I761">
            <v>45096</v>
          </cell>
          <cell r="J761">
            <v>45037</v>
          </cell>
          <cell r="K761">
            <v>45103</v>
          </cell>
        </row>
        <row r="762">
          <cell r="F762">
            <v>22039</v>
          </cell>
          <cell r="G762">
            <v>1615482</v>
          </cell>
          <cell r="H762">
            <v>45030</v>
          </cell>
          <cell r="I762">
            <v>45096</v>
          </cell>
          <cell r="J762">
            <v>45065</v>
          </cell>
          <cell r="K762">
            <v>45103</v>
          </cell>
        </row>
        <row r="763">
          <cell r="F763">
            <v>267</v>
          </cell>
          <cell r="G763">
            <v>-310243</v>
          </cell>
          <cell r="H763">
            <v>45086</v>
          </cell>
          <cell r="I763">
            <v>45091</v>
          </cell>
          <cell r="J763">
            <v>45086</v>
          </cell>
          <cell r="K763">
            <v>45103</v>
          </cell>
        </row>
        <row r="764">
          <cell r="F764">
            <v>14840</v>
          </cell>
          <cell r="G764">
            <v>499125</v>
          </cell>
          <cell r="H764">
            <v>45000</v>
          </cell>
          <cell r="I764">
            <v>45096</v>
          </cell>
          <cell r="J764">
            <v>45035</v>
          </cell>
          <cell r="K764">
            <v>45103</v>
          </cell>
        </row>
        <row r="765">
          <cell r="F765">
            <v>15718</v>
          </cell>
          <cell r="G765">
            <v>6611121</v>
          </cell>
          <cell r="H765">
            <v>44818</v>
          </cell>
          <cell r="I765">
            <v>45098</v>
          </cell>
          <cell r="J765">
            <v>44853</v>
          </cell>
          <cell r="K765">
            <v>45103</v>
          </cell>
        </row>
        <row r="766">
          <cell r="F766">
            <v>279</v>
          </cell>
          <cell r="G766">
            <v>-336564</v>
          </cell>
          <cell r="H766">
            <v>45090</v>
          </cell>
          <cell r="I766">
            <v>45099</v>
          </cell>
          <cell r="J766">
            <v>45090</v>
          </cell>
          <cell r="K766">
            <v>45103</v>
          </cell>
        </row>
        <row r="767">
          <cell r="F767">
            <v>281</v>
          </cell>
          <cell r="G767">
            <v>-628167</v>
          </cell>
          <cell r="H767">
            <v>45090</v>
          </cell>
          <cell r="I767">
            <v>45099</v>
          </cell>
          <cell r="J767">
            <v>45090</v>
          </cell>
          <cell r="K767">
            <v>45103</v>
          </cell>
        </row>
        <row r="768">
          <cell r="F768">
            <v>28266</v>
          </cell>
          <cell r="G768">
            <v>6092977</v>
          </cell>
          <cell r="H768">
            <v>45056</v>
          </cell>
          <cell r="I768">
            <v>45059</v>
          </cell>
          <cell r="J768">
            <v>45091</v>
          </cell>
          <cell r="K768">
            <v>45103</v>
          </cell>
        </row>
        <row r="769">
          <cell r="F769">
            <v>271</v>
          </cell>
          <cell r="G769">
            <v>-477238</v>
          </cell>
          <cell r="H769">
            <v>45086</v>
          </cell>
          <cell r="I769">
            <v>45091</v>
          </cell>
          <cell r="J769">
            <v>45086</v>
          </cell>
          <cell r="K769">
            <v>45103</v>
          </cell>
        </row>
        <row r="770">
          <cell r="F770">
            <v>10483</v>
          </cell>
          <cell r="G770">
            <v>1551220</v>
          </cell>
          <cell r="H770">
            <v>44987</v>
          </cell>
          <cell r="I770">
            <v>45096</v>
          </cell>
          <cell r="J770">
            <v>45022</v>
          </cell>
          <cell r="K770">
            <v>45103</v>
          </cell>
        </row>
        <row r="771">
          <cell r="F771">
            <v>844</v>
          </cell>
          <cell r="G771">
            <v>3738240</v>
          </cell>
          <cell r="H771">
            <v>44909</v>
          </cell>
          <cell r="I771">
            <v>45097</v>
          </cell>
          <cell r="J771">
            <v>44944</v>
          </cell>
          <cell r="K771">
            <v>45103</v>
          </cell>
        </row>
        <row r="772">
          <cell r="F772">
            <v>29799</v>
          </cell>
          <cell r="G772">
            <v>1615482</v>
          </cell>
          <cell r="H772">
            <v>45057</v>
          </cell>
          <cell r="I772">
            <v>45066</v>
          </cell>
          <cell r="J772">
            <v>45092</v>
          </cell>
          <cell r="K772">
            <v>45103</v>
          </cell>
        </row>
        <row r="773">
          <cell r="F773">
            <v>31461</v>
          </cell>
          <cell r="G773">
            <v>3784737</v>
          </cell>
          <cell r="H773">
            <v>45062</v>
          </cell>
          <cell r="I773">
            <v>45074</v>
          </cell>
          <cell r="J773">
            <v>45097</v>
          </cell>
          <cell r="K773">
            <v>45103</v>
          </cell>
        </row>
        <row r="774">
          <cell r="F774">
            <v>31462</v>
          </cell>
          <cell r="G774">
            <v>977306</v>
          </cell>
          <cell r="H774">
            <v>45062</v>
          </cell>
          <cell r="I774">
            <v>45074</v>
          </cell>
          <cell r="J774">
            <v>45097</v>
          </cell>
          <cell r="K774">
            <v>45103</v>
          </cell>
        </row>
        <row r="775">
          <cell r="F775">
            <v>10500</v>
          </cell>
          <cell r="G775">
            <v>2619452</v>
          </cell>
          <cell r="H775">
            <v>44981</v>
          </cell>
          <cell r="I775">
            <v>45096</v>
          </cell>
          <cell r="J775">
            <v>45016</v>
          </cell>
          <cell r="K775">
            <v>45103</v>
          </cell>
        </row>
        <row r="776">
          <cell r="F776">
            <v>29774</v>
          </cell>
          <cell r="G776">
            <v>3234033</v>
          </cell>
          <cell r="H776">
            <v>45062</v>
          </cell>
          <cell r="I776">
            <v>45067</v>
          </cell>
          <cell r="J776">
            <v>45097</v>
          </cell>
          <cell r="K776">
            <v>45103</v>
          </cell>
        </row>
        <row r="777">
          <cell r="F777">
            <v>10482</v>
          </cell>
          <cell r="G777">
            <v>1682824</v>
          </cell>
          <cell r="H777">
            <v>44985</v>
          </cell>
          <cell r="I777">
            <v>45096</v>
          </cell>
          <cell r="J777">
            <v>45020</v>
          </cell>
          <cell r="K777">
            <v>45103</v>
          </cell>
        </row>
        <row r="778">
          <cell r="F778">
            <v>10491</v>
          </cell>
          <cell r="G778">
            <v>299475</v>
          </cell>
          <cell r="H778">
            <v>44985</v>
          </cell>
          <cell r="I778">
            <v>45096</v>
          </cell>
          <cell r="J778">
            <v>45020</v>
          </cell>
          <cell r="K778">
            <v>45103</v>
          </cell>
        </row>
        <row r="779">
          <cell r="F779">
            <v>10490</v>
          </cell>
          <cell r="G779">
            <v>2443276</v>
          </cell>
          <cell r="H779">
            <v>44985</v>
          </cell>
          <cell r="I779">
            <v>45096</v>
          </cell>
          <cell r="J779">
            <v>45020</v>
          </cell>
          <cell r="K779">
            <v>45103</v>
          </cell>
        </row>
        <row r="780">
          <cell r="F780">
            <v>29787</v>
          </cell>
          <cell r="G780">
            <v>5367263</v>
          </cell>
          <cell r="H780">
            <v>45066</v>
          </cell>
          <cell r="I780">
            <v>45067</v>
          </cell>
          <cell r="J780">
            <v>45101</v>
          </cell>
          <cell r="K780">
            <v>45103</v>
          </cell>
        </row>
        <row r="781">
          <cell r="F781">
            <v>29788</v>
          </cell>
          <cell r="G781">
            <v>1551220</v>
          </cell>
          <cell r="H781">
            <v>45066</v>
          </cell>
          <cell r="I781">
            <v>45067</v>
          </cell>
          <cell r="J781">
            <v>45101</v>
          </cell>
          <cell r="K781">
            <v>45103</v>
          </cell>
        </row>
        <row r="782">
          <cell r="F782">
            <v>10480</v>
          </cell>
          <cell r="G782">
            <v>1179255</v>
          </cell>
          <cell r="H782">
            <v>44982</v>
          </cell>
          <cell r="I782">
            <v>45096</v>
          </cell>
          <cell r="J782">
            <v>45017</v>
          </cell>
          <cell r="K782">
            <v>45103</v>
          </cell>
        </row>
        <row r="783">
          <cell r="F783">
            <v>14845</v>
          </cell>
          <cell r="G783">
            <v>2671559</v>
          </cell>
          <cell r="H783">
            <v>44996</v>
          </cell>
          <cell r="I783">
            <v>45096</v>
          </cell>
          <cell r="J783">
            <v>45031</v>
          </cell>
          <cell r="K783">
            <v>45103</v>
          </cell>
        </row>
        <row r="784">
          <cell r="F784">
            <v>13165</v>
          </cell>
          <cell r="G784">
            <v>2400893</v>
          </cell>
          <cell r="H784">
            <v>44982</v>
          </cell>
          <cell r="I784">
            <v>45098</v>
          </cell>
          <cell r="J784">
            <v>45017</v>
          </cell>
          <cell r="K784">
            <v>45103</v>
          </cell>
        </row>
        <row r="785">
          <cell r="F785">
            <v>31465</v>
          </cell>
          <cell r="G785">
            <v>1615482</v>
          </cell>
          <cell r="H785">
            <v>45064</v>
          </cell>
          <cell r="I785">
            <v>45074</v>
          </cell>
          <cell r="J785">
            <v>45099</v>
          </cell>
          <cell r="K785">
            <v>45103</v>
          </cell>
        </row>
        <row r="786">
          <cell r="F786">
            <v>20498</v>
          </cell>
          <cell r="G786">
            <v>5456902</v>
          </cell>
          <cell r="H786">
            <v>45023</v>
          </cell>
          <cell r="K786">
            <v>45117</v>
          </cell>
        </row>
        <row r="787">
          <cell r="F787">
            <v>4002</v>
          </cell>
          <cell r="G787">
            <v>-2217650</v>
          </cell>
          <cell r="H787">
            <v>45101</v>
          </cell>
          <cell r="K787">
            <v>45117</v>
          </cell>
        </row>
        <row r="788">
          <cell r="F788">
            <v>34506</v>
          </cell>
          <cell r="G788">
            <v>4886552</v>
          </cell>
          <cell r="H788">
            <v>45079</v>
          </cell>
          <cell r="K788">
            <v>45117</v>
          </cell>
        </row>
        <row r="789">
          <cell r="F789">
            <v>34505</v>
          </cell>
          <cell r="G789">
            <v>8020980</v>
          </cell>
          <cell r="H789">
            <v>45079</v>
          </cell>
          <cell r="K789">
            <v>45117</v>
          </cell>
        </row>
        <row r="790">
          <cell r="F790">
            <v>31471</v>
          </cell>
          <cell r="G790">
            <v>13876060</v>
          </cell>
          <cell r="H790">
            <v>45072</v>
          </cell>
          <cell r="K790">
            <v>45117</v>
          </cell>
        </row>
        <row r="791">
          <cell r="F791">
            <v>31470</v>
          </cell>
          <cell r="G791">
            <v>1954612</v>
          </cell>
          <cell r="H791">
            <v>45072</v>
          </cell>
          <cell r="K791">
            <v>45117</v>
          </cell>
        </row>
        <row r="792">
          <cell r="F792">
            <v>29771</v>
          </cell>
          <cell r="G792">
            <v>3115200</v>
          </cell>
          <cell r="H792">
            <v>45059</v>
          </cell>
          <cell r="K792">
            <v>45117</v>
          </cell>
        </row>
        <row r="793">
          <cell r="F793">
            <v>34509</v>
          </cell>
          <cell r="G793">
            <v>2443276</v>
          </cell>
          <cell r="H793">
            <v>45080</v>
          </cell>
          <cell r="K793">
            <v>45117</v>
          </cell>
        </row>
        <row r="794">
          <cell r="F794">
            <v>34508</v>
          </cell>
          <cell r="G794">
            <v>3234033</v>
          </cell>
          <cell r="H794">
            <v>45080</v>
          </cell>
          <cell r="K794">
            <v>45117</v>
          </cell>
        </row>
        <row r="795">
          <cell r="F795">
            <v>32658</v>
          </cell>
          <cell r="G795">
            <v>1104026</v>
          </cell>
          <cell r="H795">
            <v>45076</v>
          </cell>
          <cell r="K795">
            <v>45117</v>
          </cell>
        </row>
        <row r="796">
          <cell r="F796">
            <v>20183</v>
          </cell>
          <cell r="G796">
            <v>6404277</v>
          </cell>
          <cell r="H796">
            <v>45020</v>
          </cell>
          <cell r="K796">
            <v>45117</v>
          </cell>
        </row>
        <row r="797">
          <cell r="F797">
            <v>20182</v>
          </cell>
          <cell r="G797">
            <v>1954612</v>
          </cell>
          <cell r="H797">
            <v>45020</v>
          </cell>
          <cell r="K797">
            <v>45117</v>
          </cell>
        </row>
        <row r="798">
          <cell r="F798">
            <v>34507</v>
          </cell>
          <cell r="G798">
            <v>2443276</v>
          </cell>
          <cell r="H798">
            <v>45080</v>
          </cell>
          <cell r="K798">
            <v>45117</v>
          </cell>
        </row>
        <row r="799">
          <cell r="F799">
            <v>32660</v>
          </cell>
          <cell r="G799">
            <v>552013</v>
          </cell>
          <cell r="H799">
            <v>45073</v>
          </cell>
          <cell r="K799">
            <v>45117</v>
          </cell>
        </row>
        <row r="800">
          <cell r="F800">
            <v>32659</v>
          </cell>
          <cell r="G800">
            <v>1954612</v>
          </cell>
          <cell r="H800">
            <v>45073</v>
          </cell>
          <cell r="K800">
            <v>45117</v>
          </cell>
        </row>
        <row r="801">
          <cell r="F801">
            <v>32657</v>
          </cell>
          <cell r="G801">
            <v>1886808</v>
          </cell>
          <cell r="H801">
            <v>45076</v>
          </cell>
          <cell r="K801">
            <v>45117</v>
          </cell>
        </row>
        <row r="802">
          <cell r="F802">
            <v>32656</v>
          </cell>
          <cell r="G802">
            <v>3664914</v>
          </cell>
          <cell r="H802">
            <v>45076</v>
          </cell>
          <cell r="K802">
            <v>45117</v>
          </cell>
        </row>
        <row r="803">
          <cell r="F803">
            <v>32673</v>
          </cell>
          <cell r="G803">
            <v>1557600</v>
          </cell>
          <cell r="H803">
            <v>45075</v>
          </cell>
          <cell r="K803">
            <v>45117</v>
          </cell>
        </row>
        <row r="804">
          <cell r="F804">
            <v>31466</v>
          </cell>
          <cell r="G804">
            <v>6230400</v>
          </cell>
          <cell r="H804">
            <v>45062</v>
          </cell>
          <cell r="K804">
            <v>45117</v>
          </cell>
        </row>
        <row r="805">
          <cell r="F805">
            <v>36179</v>
          </cell>
          <cell r="G805">
            <v>2443276</v>
          </cell>
          <cell r="H805">
            <v>45080</v>
          </cell>
          <cell r="K805">
            <v>45117</v>
          </cell>
        </row>
        <row r="806">
          <cell r="F806">
            <v>32667</v>
          </cell>
          <cell r="G806">
            <v>1954612</v>
          </cell>
          <cell r="H806">
            <v>45069</v>
          </cell>
          <cell r="K806">
            <v>45117</v>
          </cell>
        </row>
        <row r="807">
          <cell r="F807">
            <v>32666</v>
          </cell>
          <cell r="G807">
            <v>276012</v>
          </cell>
          <cell r="H807">
            <v>45069</v>
          </cell>
          <cell r="K807">
            <v>45117</v>
          </cell>
        </row>
        <row r="808">
          <cell r="F808">
            <v>32664</v>
          </cell>
          <cell r="G808">
            <v>5491013</v>
          </cell>
          <cell r="H808">
            <v>45068</v>
          </cell>
          <cell r="K808">
            <v>45117</v>
          </cell>
        </row>
        <row r="809">
          <cell r="F809">
            <v>32662</v>
          </cell>
          <cell r="G809">
            <v>1557600</v>
          </cell>
          <cell r="H809">
            <v>45068</v>
          </cell>
          <cell r="K809">
            <v>45117</v>
          </cell>
        </row>
        <row r="810">
          <cell r="F810">
            <v>31459</v>
          </cell>
          <cell r="G810">
            <v>778800</v>
          </cell>
          <cell r="H810">
            <v>45062</v>
          </cell>
          <cell r="K810">
            <v>45117</v>
          </cell>
        </row>
        <row r="811">
          <cell r="F811">
            <v>37554</v>
          </cell>
          <cell r="G811">
            <v>4921532</v>
          </cell>
          <cell r="H811">
            <v>44998</v>
          </cell>
          <cell r="K811">
            <v>45117</v>
          </cell>
        </row>
        <row r="812">
          <cell r="F812">
            <v>32661</v>
          </cell>
          <cell r="G812">
            <v>2931918</v>
          </cell>
          <cell r="H812">
            <v>45068</v>
          </cell>
          <cell r="K812">
            <v>45117</v>
          </cell>
        </row>
        <row r="813">
          <cell r="F813">
            <v>36181</v>
          </cell>
          <cell r="G813">
            <v>3664914</v>
          </cell>
          <cell r="H813">
            <v>45080</v>
          </cell>
          <cell r="K813">
            <v>45117</v>
          </cell>
        </row>
        <row r="814">
          <cell r="F814">
            <v>36177</v>
          </cell>
          <cell r="G814">
            <v>6600396</v>
          </cell>
          <cell r="H814">
            <v>45079</v>
          </cell>
          <cell r="K814">
            <v>45117</v>
          </cell>
        </row>
        <row r="815">
          <cell r="F815">
            <v>37553</v>
          </cell>
          <cell r="G815">
            <v>4959504</v>
          </cell>
          <cell r="H815">
            <v>44980</v>
          </cell>
          <cell r="K815">
            <v>45117</v>
          </cell>
        </row>
        <row r="816">
          <cell r="F816">
            <v>37509</v>
          </cell>
          <cell r="G816">
            <v>3115167</v>
          </cell>
          <cell r="H816">
            <v>44989</v>
          </cell>
          <cell r="K816">
            <v>45117</v>
          </cell>
        </row>
        <row r="817">
          <cell r="F817">
            <v>413</v>
          </cell>
          <cell r="G817">
            <v>-237916</v>
          </cell>
          <cell r="H817">
            <v>45109</v>
          </cell>
          <cell r="K817">
            <v>45117</v>
          </cell>
        </row>
        <row r="818">
          <cell r="F818">
            <v>401</v>
          </cell>
          <cell r="G818">
            <v>-3087090</v>
          </cell>
          <cell r="H818">
            <v>45104</v>
          </cell>
          <cell r="K818">
            <v>45117</v>
          </cell>
        </row>
        <row r="819">
          <cell r="F819">
            <v>31442</v>
          </cell>
          <cell r="G819">
            <v>1557600</v>
          </cell>
          <cell r="H819">
            <v>45072</v>
          </cell>
          <cell r="K819">
            <v>45117</v>
          </cell>
        </row>
        <row r="820">
          <cell r="F820">
            <v>31440</v>
          </cell>
          <cell r="G820">
            <v>1557600</v>
          </cell>
          <cell r="H820">
            <v>45072</v>
          </cell>
          <cell r="K820">
            <v>45117</v>
          </cell>
        </row>
        <row r="821">
          <cell r="F821">
            <v>34495</v>
          </cell>
          <cell r="G821">
            <v>2880284</v>
          </cell>
          <cell r="H821">
            <v>45079</v>
          </cell>
          <cell r="K821">
            <v>45117</v>
          </cell>
        </row>
        <row r="822">
          <cell r="F822">
            <v>29783</v>
          </cell>
          <cell r="G822">
            <v>1557600</v>
          </cell>
          <cell r="H822">
            <v>45065</v>
          </cell>
          <cell r="K822">
            <v>45117</v>
          </cell>
        </row>
        <row r="823">
          <cell r="F823">
            <v>23404</v>
          </cell>
          <cell r="G823">
            <v>1792472</v>
          </cell>
          <cell r="H823">
            <v>45032</v>
          </cell>
          <cell r="K823">
            <v>45117</v>
          </cell>
        </row>
        <row r="824">
          <cell r="F824">
            <v>22032</v>
          </cell>
          <cell r="G824">
            <v>5329060</v>
          </cell>
          <cell r="H824">
            <v>45028</v>
          </cell>
          <cell r="K824">
            <v>45117</v>
          </cell>
        </row>
        <row r="825">
          <cell r="F825">
            <v>34496</v>
          </cell>
          <cell r="G825">
            <v>2785057</v>
          </cell>
          <cell r="H825">
            <v>45082</v>
          </cell>
          <cell r="K825">
            <v>45117</v>
          </cell>
        </row>
        <row r="826">
          <cell r="F826">
            <v>32655</v>
          </cell>
          <cell r="G826">
            <v>1886808</v>
          </cell>
          <cell r="H826">
            <v>45080</v>
          </cell>
          <cell r="K826">
            <v>45117</v>
          </cell>
        </row>
        <row r="827">
          <cell r="F827">
            <v>31443</v>
          </cell>
          <cell r="G827">
            <v>1246080</v>
          </cell>
          <cell r="H827">
            <v>45075</v>
          </cell>
          <cell r="K827">
            <v>45117</v>
          </cell>
        </row>
        <row r="828">
          <cell r="F828">
            <v>31444</v>
          </cell>
          <cell r="G828">
            <v>977306</v>
          </cell>
          <cell r="H828">
            <v>45075</v>
          </cell>
          <cell r="K828">
            <v>45117</v>
          </cell>
        </row>
        <row r="829">
          <cell r="F829">
            <v>31608</v>
          </cell>
          <cell r="G829">
            <v>1534709</v>
          </cell>
          <cell r="H829">
            <v>45077</v>
          </cell>
          <cell r="K829">
            <v>45117</v>
          </cell>
        </row>
        <row r="830">
          <cell r="F830">
            <v>29794</v>
          </cell>
          <cell r="G830">
            <v>977306</v>
          </cell>
          <cell r="H830">
            <v>45068</v>
          </cell>
          <cell r="K830">
            <v>45117</v>
          </cell>
        </row>
        <row r="831">
          <cell r="F831">
            <v>29793</v>
          </cell>
          <cell r="G831">
            <v>3194939</v>
          </cell>
          <cell r="H831">
            <v>45068</v>
          </cell>
          <cell r="K831">
            <v>45117</v>
          </cell>
        </row>
        <row r="832">
          <cell r="F832">
            <v>182</v>
          </cell>
          <cell r="G832">
            <v>-333465</v>
          </cell>
          <cell r="H832">
            <v>45107</v>
          </cell>
          <cell r="K832">
            <v>45117</v>
          </cell>
        </row>
        <row r="833">
          <cell r="F833">
            <v>34497</v>
          </cell>
          <cell r="G833">
            <v>4668730</v>
          </cell>
          <cell r="H833">
            <v>45080</v>
          </cell>
          <cell r="K833">
            <v>45117</v>
          </cell>
        </row>
        <row r="834">
          <cell r="F834">
            <v>31448</v>
          </cell>
          <cell r="G834">
            <v>2785057</v>
          </cell>
          <cell r="H834">
            <v>45073</v>
          </cell>
          <cell r="K834">
            <v>45117</v>
          </cell>
        </row>
        <row r="835">
          <cell r="F835">
            <v>31447</v>
          </cell>
          <cell r="G835">
            <v>2050345</v>
          </cell>
          <cell r="H835">
            <v>45073</v>
          </cell>
          <cell r="K835">
            <v>45117</v>
          </cell>
        </row>
        <row r="836">
          <cell r="F836">
            <v>31433</v>
          </cell>
          <cell r="G836">
            <v>2758393</v>
          </cell>
          <cell r="H836">
            <v>45070</v>
          </cell>
          <cell r="K836">
            <v>45117</v>
          </cell>
        </row>
        <row r="837">
          <cell r="F837">
            <v>32652</v>
          </cell>
          <cell r="G837">
            <v>5609978</v>
          </cell>
          <cell r="H837">
            <v>45073</v>
          </cell>
          <cell r="K837">
            <v>45117</v>
          </cell>
        </row>
        <row r="838">
          <cell r="F838">
            <v>29796</v>
          </cell>
          <cell r="G838">
            <v>5734652</v>
          </cell>
          <cell r="H838">
            <v>45064</v>
          </cell>
          <cell r="K838">
            <v>45117</v>
          </cell>
        </row>
        <row r="839">
          <cell r="F839">
            <v>34510</v>
          </cell>
          <cell r="G839">
            <v>1221638</v>
          </cell>
          <cell r="H839">
            <v>45080</v>
          </cell>
          <cell r="K839">
            <v>45117</v>
          </cell>
        </row>
        <row r="840">
          <cell r="F840">
            <v>31437</v>
          </cell>
          <cell r="G840">
            <v>998250</v>
          </cell>
          <cell r="H840">
            <v>45069</v>
          </cell>
          <cell r="K840">
            <v>45117</v>
          </cell>
        </row>
        <row r="841">
          <cell r="F841">
            <v>29773</v>
          </cell>
          <cell r="G841">
            <v>1557600</v>
          </cell>
          <cell r="H841">
            <v>45061</v>
          </cell>
          <cell r="K841">
            <v>45117</v>
          </cell>
        </row>
        <row r="842">
          <cell r="F842">
            <v>29772</v>
          </cell>
          <cell r="G842">
            <v>778800</v>
          </cell>
          <cell r="H842">
            <v>45061</v>
          </cell>
          <cell r="K842">
            <v>45117</v>
          </cell>
        </row>
        <row r="843">
          <cell r="F843">
            <v>263</v>
          </cell>
          <cell r="G843">
            <v>-3583163</v>
          </cell>
          <cell r="H843">
            <v>45096</v>
          </cell>
          <cell r="K843">
            <v>45117</v>
          </cell>
        </row>
        <row r="844">
          <cell r="F844">
            <v>262</v>
          </cell>
          <cell r="G844">
            <v>-2844149</v>
          </cell>
          <cell r="H844">
            <v>45096</v>
          </cell>
          <cell r="K844">
            <v>45117</v>
          </cell>
        </row>
        <row r="845">
          <cell r="F845">
            <v>34512</v>
          </cell>
          <cell r="G845">
            <v>1221638</v>
          </cell>
          <cell r="H845">
            <v>45082</v>
          </cell>
          <cell r="K845">
            <v>45117</v>
          </cell>
        </row>
        <row r="846">
          <cell r="F846">
            <v>31427</v>
          </cell>
          <cell r="G846">
            <v>2619452</v>
          </cell>
          <cell r="H846">
            <v>45068</v>
          </cell>
          <cell r="K846">
            <v>45117</v>
          </cell>
        </row>
        <row r="847">
          <cell r="F847">
            <v>31449</v>
          </cell>
          <cell r="G847">
            <v>977306</v>
          </cell>
          <cell r="H847">
            <v>45073</v>
          </cell>
          <cell r="K847">
            <v>45117</v>
          </cell>
        </row>
        <row r="848">
          <cell r="F848">
            <v>31430</v>
          </cell>
          <cell r="G848">
            <v>1615482</v>
          </cell>
          <cell r="H848">
            <v>45069</v>
          </cell>
          <cell r="K848">
            <v>45117</v>
          </cell>
        </row>
        <row r="849">
          <cell r="F849">
            <v>31428</v>
          </cell>
          <cell r="G849">
            <v>977306</v>
          </cell>
          <cell r="H849">
            <v>45069</v>
          </cell>
          <cell r="K849">
            <v>45117</v>
          </cell>
        </row>
        <row r="850">
          <cell r="F850">
            <v>29779</v>
          </cell>
          <cell r="G850">
            <v>1557600</v>
          </cell>
          <cell r="H850">
            <v>45062</v>
          </cell>
          <cell r="K850">
            <v>45117</v>
          </cell>
        </row>
        <row r="851">
          <cell r="F851">
            <v>181</v>
          </cell>
          <cell r="G851">
            <v>-6146957</v>
          </cell>
          <cell r="H851">
            <v>45096</v>
          </cell>
          <cell r="K851">
            <v>45117</v>
          </cell>
        </row>
        <row r="852">
          <cell r="F852">
            <v>37556</v>
          </cell>
          <cell r="G852">
            <v>2226532</v>
          </cell>
          <cell r="H852">
            <v>44817</v>
          </cell>
          <cell r="K852">
            <v>45117</v>
          </cell>
        </row>
        <row r="853">
          <cell r="F853">
            <v>20483</v>
          </cell>
          <cell r="G853">
            <v>977306</v>
          </cell>
          <cell r="H853">
            <v>45024</v>
          </cell>
          <cell r="K853">
            <v>45117</v>
          </cell>
        </row>
        <row r="854">
          <cell r="F854">
            <v>34499</v>
          </cell>
          <cell r="G854">
            <v>1186229</v>
          </cell>
          <cell r="H854">
            <v>45080</v>
          </cell>
          <cell r="K854">
            <v>45117</v>
          </cell>
        </row>
        <row r="855">
          <cell r="F855">
            <v>34500</v>
          </cell>
          <cell r="G855">
            <v>1886808</v>
          </cell>
          <cell r="H855">
            <v>45080</v>
          </cell>
          <cell r="K855">
            <v>45117</v>
          </cell>
        </row>
        <row r="856">
          <cell r="F856">
            <v>31451</v>
          </cell>
          <cell r="G856">
            <v>3230964</v>
          </cell>
          <cell r="H856">
            <v>45073</v>
          </cell>
          <cell r="K856">
            <v>45117</v>
          </cell>
        </row>
        <row r="857">
          <cell r="F857">
            <v>34502</v>
          </cell>
          <cell r="G857">
            <v>3344440</v>
          </cell>
          <cell r="H857">
            <v>45080</v>
          </cell>
          <cell r="K857">
            <v>45117</v>
          </cell>
        </row>
        <row r="858">
          <cell r="F858">
            <v>37557</v>
          </cell>
          <cell r="G858">
            <v>977306</v>
          </cell>
          <cell r="H858">
            <v>45044</v>
          </cell>
          <cell r="K858">
            <v>45117</v>
          </cell>
        </row>
        <row r="859">
          <cell r="F859">
            <v>34501</v>
          </cell>
          <cell r="G859">
            <v>1615482</v>
          </cell>
          <cell r="H859">
            <v>45080</v>
          </cell>
          <cell r="K859">
            <v>45117</v>
          </cell>
        </row>
        <row r="860">
          <cell r="F860">
            <v>32654</v>
          </cell>
          <cell r="G860">
            <v>4340215</v>
          </cell>
          <cell r="H860">
            <v>45076</v>
          </cell>
          <cell r="K860">
            <v>45117</v>
          </cell>
        </row>
        <row r="861">
          <cell r="F861">
            <v>34498</v>
          </cell>
          <cell r="G861">
            <v>1423466</v>
          </cell>
          <cell r="H861">
            <v>45082</v>
          </cell>
          <cell r="K861">
            <v>45117</v>
          </cell>
        </row>
        <row r="862">
          <cell r="F862">
            <v>25246</v>
          </cell>
          <cell r="G862">
            <v>2095544</v>
          </cell>
          <cell r="H862">
            <v>45048</v>
          </cell>
          <cell r="K862">
            <v>45117</v>
          </cell>
        </row>
        <row r="863">
          <cell r="F863">
            <v>20481</v>
          </cell>
          <cell r="G863">
            <v>977306</v>
          </cell>
          <cell r="H863">
            <v>45027</v>
          </cell>
          <cell r="K863">
            <v>45117</v>
          </cell>
        </row>
        <row r="864">
          <cell r="F864">
            <v>34503</v>
          </cell>
          <cell r="G864">
            <v>3125265</v>
          </cell>
          <cell r="H864">
            <v>45082</v>
          </cell>
          <cell r="K864">
            <v>45117</v>
          </cell>
        </row>
        <row r="865">
          <cell r="F865">
            <v>31453</v>
          </cell>
          <cell r="G865">
            <v>977306</v>
          </cell>
          <cell r="H865">
            <v>45075</v>
          </cell>
          <cell r="K865">
            <v>45117</v>
          </cell>
        </row>
        <row r="866">
          <cell r="F866">
            <v>31452</v>
          </cell>
          <cell r="G866">
            <v>2619452</v>
          </cell>
          <cell r="H866">
            <v>45075</v>
          </cell>
          <cell r="K866">
            <v>45117</v>
          </cell>
        </row>
        <row r="867">
          <cell r="F867">
            <v>29791</v>
          </cell>
          <cell r="G867">
            <v>598950</v>
          </cell>
          <cell r="H867">
            <v>45068</v>
          </cell>
          <cell r="K867">
            <v>45117</v>
          </cell>
        </row>
        <row r="868">
          <cell r="F868">
            <v>29790</v>
          </cell>
          <cell r="G868">
            <v>1946692</v>
          </cell>
          <cell r="H868">
            <v>45068</v>
          </cell>
          <cell r="K868">
            <v>45117</v>
          </cell>
        </row>
        <row r="869">
          <cell r="F869">
            <v>318</v>
          </cell>
          <cell r="G869">
            <v>-1218408</v>
          </cell>
          <cell r="H869">
            <v>45110</v>
          </cell>
          <cell r="K869">
            <v>45117</v>
          </cell>
        </row>
        <row r="870">
          <cell r="F870">
            <v>34504</v>
          </cell>
          <cell r="G870">
            <v>2840255</v>
          </cell>
          <cell r="H870">
            <v>45079</v>
          </cell>
          <cell r="K870">
            <v>45117</v>
          </cell>
        </row>
        <row r="871">
          <cell r="F871">
            <v>37536</v>
          </cell>
          <cell r="G871">
            <v>2311386</v>
          </cell>
          <cell r="H871">
            <v>44818</v>
          </cell>
          <cell r="K871">
            <v>45117</v>
          </cell>
        </row>
        <row r="872">
          <cell r="F872">
            <v>29789</v>
          </cell>
          <cell r="G872">
            <v>2880284</v>
          </cell>
          <cell r="H872">
            <v>45067</v>
          </cell>
          <cell r="K872">
            <v>45117</v>
          </cell>
        </row>
        <row r="873">
          <cell r="F873">
            <v>31434</v>
          </cell>
          <cell r="G873">
            <v>977306</v>
          </cell>
          <cell r="H873">
            <v>45069</v>
          </cell>
          <cell r="K873">
            <v>45117</v>
          </cell>
        </row>
        <row r="874">
          <cell r="F874">
            <v>31436</v>
          </cell>
          <cell r="G874">
            <v>8804906</v>
          </cell>
          <cell r="H874">
            <v>45069</v>
          </cell>
          <cell r="K874">
            <v>45117</v>
          </cell>
        </row>
        <row r="875">
          <cell r="F875">
            <v>31454</v>
          </cell>
          <cell r="G875">
            <v>2729859</v>
          </cell>
          <cell r="H875">
            <v>45072</v>
          </cell>
          <cell r="K875">
            <v>45117</v>
          </cell>
        </row>
        <row r="876">
          <cell r="F876">
            <v>32653</v>
          </cell>
          <cell r="G876">
            <v>4234934</v>
          </cell>
          <cell r="H876">
            <v>45077</v>
          </cell>
          <cell r="K876">
            <v>45117</v>
          </cell>
        </row>
        <row r="877">
          <cell r="F877">
            <v>32663</v>
          </cell>
          <cell r="G877">
            <v>1309726</v>
          </cell>
          <cell r="H877">
            <v>45068</v>
          </cell>
          <cell r="K877">
            <v>45117</v>
          </cell>
        </row>
        <row r="878">
          <cell r="F878">
            <v>36183</v>
          </cell>
          <cell r="G878">
            <v>471702</v>
          </cell>
          <cell r="H878">
            <v>45082</v>
          </cell>
          <cell r="K878">
            <v>45117</v>
          </cell>
        </row>
        <row r="879">
          <cell r="F879">
            <v>36178</v>
          </cell>
          <cell r="G879">
            <v>4798475</v>
          </cell>
          <cell r="H879">
            <v>45079</v>
          </cell>
          <cell r="K879">
            <v>45117</v>
          </cell>
        </row>
        <row r="880">
          <cell r="F880">
            <v>245</v>
          </cell>
          <cell r="G880">
            <v>-2015389</v>
          </cell>
          <cell r="H880">
            <v>45094</v>
          </cell>
          <cell r="K880">
            <v>45117</v>
          </cell>
        </row>
        <row r="881">
          <cell r="F881">
            <v>32668</v>
          </cell>
          <cell r="G881">
            <v>4234934</v>
          </cell>
          <cell r="H881">
            <v>45070</v>
          </cell>
          <cell r="K881">
            <v>45117</v>
          </cell>
        </row>
        <row r="882">
          <cell r="F882">
            <v>32665</v>
          </cell>
          <cell r="G882">
            <v>977306</v>
          </cell>
          <cell r="H882">
            <v>45069</v>
          </cell>
          <cell r="K882">
            <v>45117</v>
          </cell>
        </row>
        <row r="883">
          <cell r="F883">
            <v>36182</v>
          </cell>
          <cell r="G883">
            <v>623040</v>
          </cell>
          <cell r="H883">
            <v>45082</v>
          </cell>
          <cell r="K883">
            <v>45117</v>
          </cell>
        </row>
        <row r="884">
          <cell r="F884">
            <v>32672</v>
          </cell>
          <cell r="G884">
            <v>2336400</v>
          </cell>
          <cell r="H884">
            <v>45075</v>
          </cell>
          <cell r="K884">
            <v>45117</v>
          </cell>
        </row>
        <row r="885">
          <cell r="F885">
            <v>31460</v>
          </cell>
          <cell r="G885">
            <v>1557600</v>
          </cell>
          <cell r="H885">
            <v>45062</v>
          </cell>
          <cell r="K885">
            <v>45117</v>
          </cell>
        </row>
        <row r="886">
          <cell r="F886">
            <v>20482</v>
          </cell>
          <cell r="G886">
            <v>1476431</v>
          </cell>
          <cell r="H886">
            <v>45024</v>
          </cell>
          <cell r="K886">
            <v>45117</v>
          </cell>
        </row>
        <row r="887">
          <cell r="F887">
            <v>15714</v>
          </cell>
          <cell r="G887">
            <v>5079723</v>
          </cell>
          <cell r="H887">
            <v>44761</v>
          </cell>
          <cell r="K887">
            <v>45117</v>
          </cell>
        </row>
        <row r="888">
          <cell r="F888">
            <v>31431</v>
          </cell>
          <cell r="G888">
            <v>977306</v>
          </cell>
          <cell r="H888">
            <v>45069</v>
          </cell>
          <cell r="K888">
            <v>45117</v>
          </cell>
        </row>
        <row r="889">
          <cell r="F889">
            <v>29785</v>
          </cell>
          <cell r="G889">
            <v>1557600</v>
          </cell>
          <cell r="H889">
            <v>45063</v>
          </cell>
          <cell r="K889">
            <v>45117</v>
          </cell>
        </row>
        <row r="890">
          <cell r="F890">
            <v>37555</v>
          </cell>
          <cell r="G890">
            <v>11215919</v>
          </cell>
          <cell r="H890">
            <v>44819</v>
          </cell>
          <cell r="K890">
            <v>45117</v>
          </cell>
        </row>
        <row r="891">
          <cell r="F891">
            <v>269</v>
          </cell>
          <cell r="G891">
            <v>-1225293</v>
          </cell>
          <cell r="H891">
            <v>45098</v>
          </cell>
          <cell r="K891">
            <v>45117</v>
          </cell>
        </row>
        <row r="892">
          <cell r="F892">
            <v>34511</v>
          </cell>
          <cell r="G892">
            <v>1615482</v>
          </cell>
          <cell r="H892">
            <v>45077</v>
          </cell>
          <cell r="K892">
            <v>45117</v>
          </cell>
        </row>
        <row r="893">
          <cell r="F893">
            <v>18691</v>
          </cell>
          <cell r="G893">
            <v>2076778</v>
          </cell>
          <cell r="H893">
            <v>45010</v>
          </cell>
          <cell r="K893">
            <v>45117</v>
          </cell>
        </row>
        <row r="894">
          <cell r="F894">
            <v>1973</v>
          </cell>
          <cell r="G894">
            <v>-1766773</v>
          </cell>
          <cell r="H894">
            <v>45099</v>
          </cell>
          <cell r="K894">
            <v>45117</v>
          </cell>
        </row>
        <row r="895">
          <cell r="F895">
            <v>31469</v>
          </cell>
          <cell r="G895">
            <v>1179255</v>
          </cell>
          <cell r="H895">
            <v>45071</v>
          </cell>
          <cell r="K895">
            <v>45117</v>
          </cell>
        </row>
        <row r="896">
          <cell r="F896">
            <v>20479</v>
          </cell>
          <cell r="G896">
            <v>977306</v>
          </cell>
          <cell r="H896">
            <v>45021</v>
          </cell>
          <cell r="K896">
            <v>45117</v>
          </cell>
        </row>
        <row r="897">
          <cell r="F897">
            <v>18690</v>
          </cell>
          <cell r="G897">
            <v>1038389</v>
          </cell>
          <cell r="H897">
            <v>45009</v>
          </cell>
          <cell r="K897">
            <v>45117</v>
          </cell>
        </row>
        <row r="898">
          <cell r="F898">
            <v>32670</v>
          </cell>
          <cell r="G898">
            <v>3408988</v>
          </cell>
          <cell r="H898">
            <v>45071</v>
          </cell>
          <cell r="K898">
            <v>45117</v>
          </cell>
        </row>
        <row r="899">
          <cell r="F899">
            <v>19053</v>
          </cell>
          <cell r="G899">
            <v>1038389</v>
          </cell>
          <cell r="H899">
            <v>45013</v>
          </cell>
          <cell r="K899">
            <v>45117</v>
          </cell>
        </row>
        <row r="900">
          <cell r="F900">
            <v>37622</v>
          </cell>
          <cell r="G900">
            <v>5191945</v>
          </cell>
          <cell r="H900">
            <v>45096</v>
          </cell>
          <cell r="K900">
            <v>45131</v>
          </cell>
        </row>
        <row r="901">
          <cell r="F901">
            <v>37619</v>
          </cell>
          <cell r="G901">
            <v>2076778</v>
          </cell>
          <cell r="H901">
            <v>45089</v>
          </cell>
          <cell r="K901">
            <v>45131</v>
          </cell>
        </row>
        <row r="902">
          <cell r="F902">
            <v>37620</v>
          </cell>
          <cell r="G902">
            <v>5850416</v>
          </cell>
          <cell r="H902">
            <v>45094</v>
          </cell>
          <cell r="K902">
            <v>45131</v>
          </cell>
        </row>
        <row r="903">
          <cell r="F903">
            <v>31730</v>
          </cell>
          <cell r="G903">
            <v>-44000000</v>
          </cell>
          <cell r="H903">
            <v>45113</v>
          </cell>
          <cell r="K903">
            <v>45131</v>
          </cell>
        </row>
        <row r="904">
          <cell r="F904">
            <v>30156</v>
          </cell>
          <cell r="G904">
            <v>-2343275</v>
          </cell>
          <cell r="H904">
            <v>45112</v>
          </cell>
          <cell r="K904">
            <v>45131</v>
          </cell>
        </row>
        <row r="905">
          <cell r="F905">
            <v>30155</v>
          </cell>
          <cell r="G905">
            <v>-15284259</v>
          </cell>
          <cell r="H905">
            <v>45112</v>
          </cell>
          <cell r="K905">
            <v>45131</v>
          </cell>
        </row>
        <row r="906">
          <cell r="F906">
            <v>30154</v>
          </cell>
          <cell r="G906">
            <v>-26254857</v>
          </cell>
          <cell r="H906">
            <v>45112</v>
          </cell>
          <cell r="K906">
            <v>45131</v>
          </cell>
        </row>
        <row r="907">
          <cell r="F907">
            <v>30153</v>
          </cell>
          <cell r="G907">
            <v>-10544740</v>
          </cell>
          <cell r="H907">
            <v>45112</v>
          </cell>
          <cell r="K907">
            <v>45131</v>
          </cell>
        </row>
        <row r="908">
          <cell r="F908">
            <v>30152</v>
          </cell>
          <cell r="G908">
            <v>-24838719</v>
          </cell>
          <cell r="H908">
            <v>45112</v>
          </cell>
          <cell r="K908">
            <v>45131</v>
          </cell>
        </row>
        <row r="909">
          <cell r="F909">
            <v>30151</v>
          </cell>
          <cell r="G909">
            <v>-4686551</v>
          </cell>
          <cell r="H909">
            <v>45112</v>
          </cell>
          <cell r="K909">
            <v>45131</v>
          </cell>
        </row>
        <row r="910">
          <cell r="F910">
            <v>36150</v>
          </cell>
          <cell r="G910">
            <v>4153556</v>
          </cell>
          <cell r="H910">
            <v>45090</v>
          </cell>
          <cell r="K910">
            <v>45131</v>
          </cell>
        </row>
        <row r="911">
          <cell r="F911">
            <v>34558</v>
          </cell>
          <cell r="G911">
            <v>2167495</v>
          </cell>
          <cell r="H911">
            <v>45086</v>
          </cell>
          <cell r="K911">
            <v>45131</v>
          </cell>
        </row>
        <row r="912">
          <cell r="F912">
            <v>34557</v>
          </cell>
          <cell r="G912">
            <v>1886808</v>
          </cell>
          <cell r="H912">
            <v>45086</v>
          </cell>
          <cell r="K912">
            <v>45131</v>
          </cell>
        </row>
        <row r="913">
          <cell r="F913">
            <v>265</v>
          </cell>
          <cell r="G913">
            <v>-764640</v>
          </cell>
          <cell r="H913">
            <v>45117</v>
          </cell>
          <cell r="K913">
            <v>45131</v>
          </cell>
        </row>
        <row r="914">
          <cell r="F914">
            <v>36143</v>
          </cell>
          <cell r="G914">
            <v>4752506</v>
          </cell>
          <cell r="H914">
            <v>45089</v>
          </cell>
          <cell r="K914">
            <v>45131</v>
          </cell>
        </row>
        <row r="915">
          <cell r="F915">
            <v>36154</v>
          </cell>
          <cell r="G915">
            <v>3115167</v>
          </cell>
          <cell r="H915">
            <v>45090</v>
          </cell>
          <cell r="K915">
            <v>45131</v>
          </cell>
        </row>
        <row r="916">
          <cell r="F916">
            <v>36152</v>
          </cell>
          <cell r="G916">
            <v>2619452</v>
          </cell>
          <cell r="H916">
            <v>45090</v>
          </cell>
          <cell r="K916">
            <v>45131</v>
          </cell>
        </row>
        <row r="917">
          <cell r="F917">
            <v>34523</v>
          </cell>
          <cell r="G917">
            <v>4655970</v>
          </cell>
          <cell r="H917">
            <v>45084</v>
          </cell>
          <cell r="K917">
            <v>45131</v>
          </cell>
        </row>
        <row r="918">
          <cell r="F918">
            <v>36187</v>
          </cell>
          <cell r="G918">
            <v>471702</v>
          </cell>
          <cell r="H918">
            <v>45086</v>
          </cell>
          <cell r="K918">
            <v>45131</v>
          </cell>
        </row>
        <row r="919">
          <cell r="F919">
            <v>36186</v>
          </cell>
          <cell r="G919">
            <v>2564595</v>
          </cell>
          <cell r="H919">
            <v>45086</v>
          </cell>
          <cell r="K919">
            <v>45131</v>
          </cell>
        </row>
        <row r="920">
          <cell r="F920">
            <v>37646</v>
          </cell>
          <cell r="G920">
            <v>1038389</v>
          </cell>
          <cell r="H920">
            <v>45093</v>
          </cell>
          <cell r="K920">
            <v>45131</v>
          </cell>
        </row>
        <row r="921">
          <cell r="F921">
            <v>37641</v>
          </cell>
          <cell r="G921">
            <v>496815</v>
          </cell>
          <cell r="H921">
            <v>45089</v>
          </cell>
          <cell r="K921">
            <v>45131</v>
          </cell>
        </row>
        <row r="922">
          <cell r="F922">
            <v>37640</v>
          </cell>
          <cell r="G922">
            <v>3115167</v>
          </cell>
          <cell r="H922">
            <v>45089</v>
          </cell>
          <cell r="K922">
            <v>45131</v>
          </cell>
        </row>
        <row r="923">
          <cell r="F923">
            <v>39047</v>
          </cell>
          <cell r="G923">
            <v>514272</v>
          </cell>
          <cell r="H923">
            <v>45094</v>
          </cell>
          <cell r="K923">
            <v>45131</v>
          </cell>
        </row>
        <row r="924">
          <cell r="F924">
            <v>37510</v>
          </cell>
          <cell r="G924">
            <v>2650791</v>
          </cell>
          <cell r="H924">
            <v>44923</v>
          </cell>
          <cell r="K924">
            <v>45131</v>
          </cell>
        </row>
        <row r="925">
          <cell r="F925">
            <v>39048</v>
          </cell>
          <cell r="G925">
            <v>1972938</v>
          </cell>
          <cell r="H925">
            <v>45094</v>
          </cell>
          <cell r="K925">
            <v>45131</v>
          </cell>
        </row>
        <row r="926">
          <cell r="F926">
            <v>32669</v>
          </cell>
          <cell r="G926">
            <v>3448797</v>
          </cell>
          <cell r="H926">
            <v>45071</v>
          </cell>
          <cell r="K926">
            <v>45131</v>
          </cell>
        </row>
        <row r="927">
          <cell r="F927">
            <v>36184</v>
          </cell>
          <cell r="G927">
            <v>3636369</v>
          </cell>
          <cell r="H927">
            <v>45086</v>
          </cell>
          <cell r="K927">
            <v>45131</v>
          </cell>
        </row>
        <row r="928">
          <cell r="F928">
            <v>36185</v>
          </cell>
          <cell r="G928">
            <v>283019</v>
          </cell>
          <cell r="H928">
            <v>45086</v>
          </cell>
          <cell r="K928">
            <v>45131</v>
          </cell>
        </row>
        <row r="929">
          <cell r="F929">
            <v>34529</v>
          </cell>
          <cell r="G929">
            <v>2352790</v>
          </cell>
          <cell r="H929">
            <v>45086</v>
          </cell>
          <cell r="K929">
            <v>45131</v>
          </cell>
        </row>
        <row r="930">
          <cell r="F930">
            <v>34528</v>
          </cell>
          <cell r="G930">
            <v>2372447</v>
          </cell>
          <cell r="H930">
            <v>45086</v>
          </cell>
          <cell r="K930">
            <v>45131</v>
          </cell>
        </row>
        <row r="931">
          <cell r="F931">
            <v>429</v>
          </cell>
          <cell r="G931">
            <v>-385859</v>
          </cell>
          <cell r="H931">
            <v>45115</v>
          </cell>
          <cell r="K931">
            <v>45131</v>
          </cell>
        </row>
        <row r="932">
          <cell r="F932">
            <v>417</v>
          </cell>
          <cell r="G932">
            <v>-546512</v>
          </cell>
          <cell r="H932">
            <v>45113</v>
          </cell>
          <cell r="K932">
            <v>45131</v>
          </cell>
        </row>
        <row r="933">
          <cell r="F933">
            <v>34527</v>
          </cell>
          <cell r="G933">
            <v>1914957</v>
          </cell>
          <cell r="H933">
            <v>45089</v>
          </cell>
          <cell r="K933">
            <v>45131</v>
          </cell>
        </row>
        <row r="934">
          <cell r="F934">
            <v>36145</v>
          </cell>
          <cell r="G934">
            <v>5499736</v>
          </cell>
          <cell r="H934">
            <v>45093</v>
          </cell>
          <cell r="K934">
            <v>45131</v>
          </cell>
        </row>
        <row r="935">
          <cell r="F935">
            <v>36160</v>
          </cell>
          <cell r="G935">
            <v>1038389</v>
          </cell>
          <cell r="H935">
            <v>45096</v>
          </cell>
          <cell r="K935">
            <v>45131</v>
          </cell>
        </row>
        <row r="936">
          <cell r="F936">
            <v>36144</v>
          </cell>
          <cell r="G936">
            <v>1038389</v>
          </cell>
          <cell r="H936">
            <v>45093</v>
          </cell>
          <cell r="K936">
            <v>45131</v>
          </cell>
        </row>
        <row r="937">
          <cell r="F937">
            <v>281</v>
          </cell>
          <cell r="G937">
            <v>-205958</v>
          </cell>
          <cell r="H937">
            <v>45113</v>
          </cell>
          <cell r="K937">
            <v>45131</v>
          </cell>
        </row>
        <row r="938">
          <cell r="F938">
            <v>34521</v>
          </cell>
          <cell r="G938">
            <v>1891494</v>
          </cell>
          <cell r="H938">
            <v>45086</v>
          </cell>
          <cell r="K938">
            <v>45131</v>
          </cell>
        </row>
        <row r="939">
          <cell r="F939">
            <v>34514</v>
          </cell>
          <cell r="G939">
            <v>2443276</v>
          </cell>
          <cell r="H939">
            <v>45086</v>
          </cell>
          <cell r="K939">
            <v>45131</v>
          </cell>
        </row>
        <row r="940">
          <cell r="F940">
            <v>36159</v>
          </cell>
          <cell r="G940">
            <v>4234934</v>
          </cell>
          <cell r="H940">
            <v>45096</v>
          </cell>
          <cell r="K940">
            <v>45131</v>
          </cell>
        </row>
        <row r="941">
          <cell r="F941">
            <v>34526</v>
          </cell>
          <cell r="G941">
            <v>2372447</v>
          </cell>
          <cell r="H941">
            <v>45087</v>
          </cell>
          <cell r="K941">
            <v>45131</v>
          </cell>
        </row>
        <row r="942">
          <cell r="F942">
            <v>34520</v>
          </cell>
          <cell r="G942">
            <v>2162820</v>
          </cell>
          <cell r="H942">
            <v>45084</v>
          </cell>
          <cell r="K942">
            <v>45131</v>
          </cell>
        </row>
        <row r="943">
          <cell r="F943">
            <v>34519</v>
          </cell>
          <cell r="G943">
            <v>3664914</v>
          </cell>
          <cell r="H943">
            <v>45084</v>
          </cell>
          <cell r="K943">
            <v>45131</v>
          </cell>
        </row>
        <row r="944">
          <cell r="F944">
            <v>31446</v>
          </cell>
          <cell r="G944">
            <v>1557600</v>
          </cell>
          <cell r="H944">
            <v>45073</v>
          </cell>
          <cell r="K944">
            <v>45131</v>
          </cell>
        </row>
        <row r="945">
          <cell r="F945">
            <v>36174</v>
          </cell>
          <cell r="G945">
            <v>2076778</v>
          </cell>
          <cell r="H945">
            <v>45094</v>
          </cell>
          <cell r="K945">
            <v>45131</v>
          </cell>
        </row>
        <row r="946">
          <cell r="F946">
            <v>36173</v>
          </cell>
          <cell r="G946">
            <v>2729859</v>
          </cell>
          <cell r="H946">
            <v>45094</v>
          </cell>
          <cell r="K946">
            <v>45131</v>
          </cell>
        </row>
        <row r="947">
          <cell r="F947">
            <v>34522</v>
          </cell>
          <cell r="G947">
            <v>2619452</v>
          </cell>
          <cell r="H947">
            <v>45083</v>
          </cell>
          <cell r="K947">
            <v>45131</v>
          </cell>
        </row>
        <row r="948">
          <cell r="F948">
            <v>37621</v>
          </cell>
          <cell r="G948">
            <v>1038389</v>
          </cell>
          <cell r="H948">
            <v>45094</v>
          </cell>
          <cell r="K948">
            <v>45131</v>
          </cell>
        </row>
        <row r="949">
          <cell r="F949">
            <v>311</v>
          </cell>
          <cell r="G949">
            <v>-3080022</v>
          </cell>
          <cell r="H949">
            <v>45111</v>
          </cell>
          <cell r="K949">
            <v>45131</v>
          </cell>
        </row>
        <row r="950">
          <cell r="F950">
            <v>36156</v>
          </cell>
          <cell r="G950">
            <v>2995080</v>
          </cell>
          <cell r="H950">
            <v>45091</v>
          </cell>
          <cell r="K950">
            <v>45131</v>
          </cell>
        </row>
        <row r="951">
          <cell r="F951">
            <v>36167</v>
          </cell>
          <cell r="G951">
            <v>575487</v>
          </cell>
          <cell r="H951">
            <v>45094</v>
          </cell>
          <cell r="K951">
            <v>45131</v>
          </cell>
        </row>
        <row r="952">
          <cell r="F952">
            <v>36166</v>
          </cell>
          <cell r="G952">
            <v>1038389</v>
          </cell>
          <cell r="H952">
            <v>45094</v>
          </cell>
          <cell r="K952">
            <v>45131</v>
          </cell>
        </row>
        <row r="953">
          <cell r="F953">
            <v>34524</v>
          </cell>
          <cell r="G953">
            <v>1309726</v>
          </cell>
          <cell r="H953">
            <v>45087</v>
          </cell>
          <cell r="K953">
            <v>45131</v>
          </cell>
        </row>
        <row r="954">
          <cell r="F954">
            <v>202</v>
          </cell>
          <cell r="G954">
            <v>-5274883</v>
          </cell>
          <cell r="H954">
            <v>45115</v>
          </cell>
          <cell r="K954">
            <v>45131</v>
          </cell>
        </row>
        <row r="955">
          <cell r="F955">
            <v>36170</v>
          </cell>
          <cell r="G955">
            <v>1615482</v>
          </cell>
          <cell r="H955">
            <v>45094</v>
          </cell>
          <cell r="K955">
            <v>45131</v>
          </cell>
        </row>
        <row r="956">
          <cell r="F956">
            <v>34518</v>
          </cell>
          <cell r="G956">
            <v>552013</v>
          </cell>
          <cell r="H956">
            <v>45083</v>
          </cell>
          <cell r="K956">
            <v>45131</v>
          </cell>
        </row>
        <row r="957">
          <cell r="F957">
            <v>284</v>
          </cell>
          <cell r="G957">
            <v>-3069966</v>
          </cell>
          <cell r="H957">
            <v>45121</v>
          </cell>
          <cell r="K957">
            <v>45131</v>
          </cell>
        </row>
        <row r="958">
          <cell r="F958">
            <v>36169</v>
          </cell>
          <cell r="G958">
            <v>3657841</v>
          </cell>
          <cell r="H958">
            <v>45093</v>
          </cell>
          <cell r="K958">
            <v>45131</v>
          </cell>
        </row>
        <row r="959">
          <cell r="F959">
            <v>36158</v>
          </cell>
          <cell r="G959">
            <v>1615482</v>
          </cell>
          <cell r="H959">
            <v>45095</v>
          </cell>
          <cell r="K959">
            <v>45131</v>
          </cell>
        </row>
        <row r="960">
          <cell r="F960">
            <v>36148</v>
          </cell>
          <cell r="G960">
            <v>2112297</v>
          </cell>
          <cell r="H960">
            <v>45093</v>
          </cell>
          <cell r="K960">
            <v>45131</v>
          </cell>
        </row>
        <row r="961">
          <cell r="F961">
            <v>34517</v>
          </cell>
          <cell r="G961">
            <v>4500364</v>
          </cell>
          <cell r="H961">
            <v>45087</v>
          </cell>
          <cell r="K961">
            <v>45131</v>
          </cell>
        </row>
        <row r="962">
          <cell r="F962">
            <v>36147</v>
          </cell>
          <cell r="G962">
            <v>1038389</v>
          </cell>
          <cell r="H962">
            <v>45093</v>
          </cell>
          <cell r="K962">
            <v>45131</v>
          </cell>
        </row>
        <row r="963">
          <cell r="F963">
            <v>36164</v>
          </cell>
          <cell r="G963">
            <v>2880284</v>
          </cell>
          <cell r="H963">
            <v>45096</v>
          </cell>
          <cell r="K963">
            <v>45131</v>
          </cell>
        </row>
        <row r="964">
          <cell r="F964">
            <v>36175</v>
          </cell>
          <cell r="G964">
            <v>1038389</v>
          </cell>
          <cell r="H964">
            <v>45093</v>
          </cell>
          <cell r="K964">
            <v>45131</v>
          </cell>
        </row>
        <row r="965">
          <cell r="F965">
            <v>36176</v>
          </cell>
          <cell r="G965">
            <v>6854386</v>
          </cell>
          <cell r="H965">
            <v>45093</v>
          </cell>
          <cell r="K965">
            <v>45131</v>
          </cell>
        </row>
        <row r="966">
          <cell r="F966">
            <v>334</v>
          </cell>
          <cell r="G966">
            <v>-98010</v>
          </cell>
          <cell r="H966">
            <v>45117</v>
          </cell>
          <cell r="K966">
            <v>45131</v>
          </cell>
        </row>
        <row r="967">
          <cell r="F967">
            <v>36149</v>
          </cell>
          <cell r="G967">
            <v>2619452</v>
          </cell>
          <cell r="H967">
            <v>45090</v>
          </cell>
          <cell r="K967">
            <v>45131</v>
          </cell>
        </row>
        <row r="968">
          <cell r="F968">
            <v>328</v>
          </cell>
          <cell r="G968">
            <v>-1154368</v>
          </cell>
          <cell r="H968">
            <v>45116</v>
          </cell>
          <cell r="K968">
            <v>45131</v>
          </cell>
        </row>
        <row r="969">
          <cell r="F969">
            <v>10501</v>
          </cell>
          <cell r="G969">
            <v>3868821</v>
          </cell>
          <cell r="H969">
            <v>44978</v>
          </cell>
          <cell r="K969">
            <v>45131</v>
          </cell>
        </row>
        <row r="970">
          <cell r="F970">
            <v>37643</v>
          </cell>
          <cell r="G970">
            <v>1038389</v>
          </cell>
          <cell r="H970">
            <v>45091</v>
          </cell>
          <cell r="K970">
            <v>45131</v>
          </cell>
        </row>
        <row r="971">
          <cell r="F971">
            <v>37645</v>
          </cell>
          <cell r="G971">
            <v>2076778</v>
          </cell>
          <cell r="H971">
            <v>45093</v>
          </cell>
          <cell r="K971">
            <v>45131</v>
          </cell>
        </row>
        <row r="972">
          <cell r="F972">
            <v>37644</v>
          </cell>
          <cell r="G972">
            <v>2856590</v>
          </cell>
          <cell r="H972">
            <v>45092</v>
          </cell>
          <cell r="K972">
            <v>45131</v>
          </cell>
        </row>
        <row r="973">
          <cell r="F973">
            <v>34525</v>
          </cell>
          <cell r="G973">
            <v>775137</v>
          </cell>
          <cell r="H973">
            <v>45087</v>
          </cell>
          <cell r="K973">
            <v>45131</v>
          </cell>
        </row>
        <row r="974">
          <cell r="F974">
            <v>36172</v>
          </cell>
          <cell r="G974">
            <v>1038389</v>
          </cell>
          <cell r="H974">
            <v>45094</v>
          </cell>
          <cell r="K974">
            <v>45131</v>
          </cell>
        </row>
        <row r="975">
          <cell r="F975">
            <v>34516</v>
          </cell>
          <cell r="G975">
            <v>1221638</v>
          </cell>
          <cell r="H975">
            <v>45083</v>
          </cell>
          <cell r="K975">
            <v>45131</v>
          </cell>
        </row>
        <row r="976">
          <cell r="F976">
            <v>36171</v>
          </cell>
          <cell r="G976">
            <v>1615482</v>
          </cell>
          <cell r="H976">
            <v>45094</v>
          </cell>
          <cell r="K976">
            <v>45131</v>
          </cell>
        </row>
        <row r="977">
          <cell r="F977">
            <v>34513</v>
          </cell>
          <cell r="G977">
            <v>2443276</v>
          </cell>
          <cell r="H977">
            <v>45084</v>
          </cell>
          <cell r="K977">
            <v>45131</v>
          </cell>
        </row>
        <row r="978">
          <cell r="F978">
            <v>34515</v>
          </cell>
          <cell r="G978">
            <v>2443276</v>
          </cell>
          <cell r="H978">
            <v>45084</v>
          </cell>
          <cell r="K978">
            <v>45131</v>
          </cell>
        </row>
        <row r="979">
          <cell r="F979">
            <v>36162</v>
          </cell>
          <cell r="G979">
            <v>2846932</v>
          </cell>
          <cell r="H979">
            <v>45094</v>
          </cell>
          <cell r="K979">
            <v>45131</v>
          </cell>
        </row>
        <row r="980">
          <cell r="F980">
            <v>36146</v>
          </cell>
          <cell r="G980">
            <v>1615482</v>
          </cell>
          <cell r="H980">
            <v>45091</v>
          </cell>
          <cell r="K980">
            <v>45131</v>
          </cell>
        </row>
        <row r="981">
          <cell r="F981">
            <v>36161</v>
          </cell>
          <cell r="G981">
            <v>2076778</v>
          </cell>
          <cell r="H981">
            <v>45094</v>
          </cell>
          <cell r="K981">
            <v>45131</v>
          </cell>
        </row>
        <row r="982">
          <cell r="F982">
            <v>37642</v>
          </cell>
          <cell r="G982">
            <v>1038389</v>
          </cell>
          <cell r="H982">
            <v>45091</v>
          </cell>
          <cell r="K982">
            <v>45131</v>
          </cell>
        </row>
        <row r="983">
          <cell r="F983">
            <v>39067</v>
          </cell>
          <cell r="G983">
            <v>6451203</v>
          </cell>
          <cell r="H983">
            <v>45101</v>
          </cell>
          <cell r="K983">
            <v>45148</v>
          </cell>
        </row>
        <row r="984">
          <cell r="F984">
            <v>39439</v>
          </cell>
          <cell r="G984">
            <v>490050</v>
          </cell>
          <cell r="H984">
            <v>45110</v>
          </cell>
          <cell r="K984">
            <v>45148</v>
          </cell>
        </row>
        <row r="985">
          <cell r="F985">
            <v>6480</v>
          </cell>
          <cell r="G985">
            <v>-4376715</v>
          </cell>
          <cell r="H985">
            <v>45127</v>
          </cell>
          <cell r="K985">
            <v>45148</v>
          </cell>
        </row>
        <row r="986">
          <cell r="F986">
            <v>30030</v>
          </cell>
          <cell r="G986">
            <v>23586079</v>
          </cell>
          <cell r="H986">
            <v>44920</v>
          </cell>
          <cell r="K986">
            <v>45148</v>
          </cell>
        </row>
        <row r="987">
          <cell r="F987">
            <v>39427</v>
          </cell>
          <cell r="G987">
            <v>4443714</v>
          </cell>
          <cell r="H987">
            <v>45107</v>
          </cell>
          <cell r="K987">
            <v>45148</v>
          </cell>
        </row>
        <row r="988">
          <cell r="F988">
            <v>37630</v>
          </cell>
          <cell r="G988">
            <v>5191945</v>
          </cell>
          <cell r="H988">
            <v>45098</v>
          </cell>
          <cell r="K988">
            <v>45148</v>
          </cell>
        </row>
        <row r="989">
          <cell r="F989">
            <v>39081</v>
          </cell>
          <cell r="G989">
            <v>2226532</v>
          </cell>
          <cell r="H989">
            <v>45104</v>
          </cell>
          <cell r="K989">
            <v>45148</v>
          </cell>
        </row>
        <row r="990">
          <cell r="F990">
            <v>37631</v>
          </cell>
          <cell r="G990">
            <v>5629778</v>
          </cell>
          <cell r="H990">
            <v>45098</v>
          </cell>
          <cell r="K990">
            <v>45148</v>
          </cell>
        </row>
        <row r="991">
          <cell r="F991">
            <v>40815</v>
          </cell>
          <cell r="G991">
            <v>4692303</v>
          </cell>
          <cell r="H991">
            <v>45113</v>
          </cell>
          <cell r="K991">
            <v>45148</v>
          </cell>
        </row>
        <row r="992">
          <cell r="F992">
            <v>39795</v>
          </cell>
          <cell r="G992">
            <v>2907487</v>
          </cell>
          <cell r="H992">
            <v>45104</v>
          </cell>
          <cell r="K992">
            <v>45148</v>
          </cell>
        </row>
        <row r="993">
          <cell r="F993">
            <v>39079</v>
          </cell>
          <cell r="G993">
            <v>2233484</v>
          </cell>
          <cell r="H993">
            <v>45104</v>
          </cell>
          <cell r="K993">
            <v>45148</v>
          </cell>
        </row>
        <row r="994">
          <cell r="F994">
            <v>37636</v>
          </cell>
          <cell r="G994">
            <v>8099432</v>
          </cell>
          <cell r="H994">
            <v>45098</v>
          </cell>
          <cell r="K994">
            <v>45148</v>
          </cell>
        </row>
        <row r="995">
          <cell r="F995">
            <v>37629</v>
          </cell>
          <cell r="G995">
            <v>2167495</v>
          </cell>
          <cell r="H995">
            <v>45097</v>
          </cell>
          <cell r="K995">
            <v>45148</v>
          </cell>
        </row>
        <row r="996">
          <cell r="F996">
            <v>40817</v>
          </cell>
          <cell r="G996">
            <v>2783133</v>
          </cell>
          <cell r="H996">
            <v>45113</v>
          </cell>
          <cell r="K996">
            <v>45148</v>
          </cell>
        </row>
        <row r="997">
          <cell r="F997">
            <v>39052</v>
          </cell>
          <cell r="G997">
            <v>4153556</v>
          </cell>
          <cell r="H997">
            <v>45099</v>
          </cell>
          <cell r="K997">
            <v>45148</v>
          </cell>
        </row>
        <row r="998">
          <cell r="F998">
            <v>39059</v>
          </cell>
          <cell r="G998">
            <v>1354023</v>
          </cell>
          <cell r="H998">
            <v>45105</v>
          </cell>
          <cell r="K998">
            <v>45148</v>
          </cell>
        </row>
        <row r="999">
          <cell r="F999">
            <v>39051</v>
          </cell>
          <cell r="G999">
            <v>943404</v>
          </cell>
          <cell r="H999">
            <v>45099</v>
          </cell>
          <cell r="K999">
            <v>45148</v>
          </cell>
        </row>
        <row r="1000">
          <cell r="F1000">
            <v>42473</v>
          </cell>
          <cell r="G1000">
            <v>5218911</v>
          </cell>
          <cell r="H1000">
            <v>45099</v>
          </cell>
          <cell r="K1000">
            <v>45148</v>
          </cell>
        </row>
        <row r="1001">
          <cell r="F1001">
            <v>39057</v>
          </cell>
          <cell r="G1001">
            <v>403876</v>
          </cell>
          <cell r="H1001">
            <v>45101</v>
          </cell>
          <cell r="K1001">
            <v>45148</v>
          </cell>
        </row>
        <row r="1002">
          <cell r="F1002">
            <v>39056</v>
          </cell>
          <cell r="G1002">
            <v>435501</v>
          </cell>
          <cell r="H1002">
            <v>45101</v>
          </cell>
          <cell r="K1002">
            <v>45148</v>
          </cell>
        </row>
        <row r="1003">
          <cell r="F1003">
            <v>39054</v>
          </cell>
          <cell r="G1003">
            <v>2076778</v>
          </cell>
          <cell r="H1003">
            <v>45101</v>
          </cell>
          <cell r="K1003">
            <v>45148</v>
          </cell>
        </row>
        <row r="1004">
          <cell r="F1004">
            <v>39049</v>
          </cell>
          <cell r="G1004">
            <v>5191945</v>
          </cell>
          <cell r="H1004">
            <v>45097</v>
          </cell>
          <cell r="K1004">
            <v>45148</v>
          </cell>
        </row>
        <row r="1005">
          <cell r="F1005">
            <v>41107</v>
          </cell>
          <cell r="G1005">
            <v>3301290</v>
          </cell>
          <cell r="H1005">
            <v>45111</v>
          </cell>
          <cell r="K1005">
            <v>45148</v>
          </cell>
        </row>
        <row r="1006">
          <cell r="F1006">
            <v>39443</v>
          </cell>
          <cell r="G1006">
            <v>9382095</v>
          </cell>
          <cell r="H1006">
            <v>45111</v>
          </cell>
          <cell r="K1006">
            <v>45148</v>
          </cell>
        </row>
        <row r="1007">
          <cell r="F1007">
            <v>37628</v>
          </cell>
          <cell r="G1007">
            <v>2156022</v>
          </cell>
          <cell r="H1007">
            <v>45097</v>
          </cell>
          <cell r="K1007">
            <v>45148</v>
          </cell>
        </row>
        <row r="1008">
          <cell r="F1008">
            <v>39083</v>
          </cell>
          <cell r="G1008">
            <v>2226532</v>
          </cell>
          <cell r="H1008">
            <v>45107</v>
          </cell>
          <cell r="K1008">
            <v>45148</v>
          </cell>
        </row>
        <row r="1009">
          <cell r="F1009">
            <v>39794</v>
          </cell>
          <cell r="G1009">
            <v>4303310</v>
          </cell>
          <cell r="H1009">
            <v>45104</v>
          </cell>
          <cell r="K1009">
            <v>45148</v>
          </cell>
        </row>
        <row r="1010">
          <cell r="F1010">
            <v>37626</v>
          </cell>
          <cell r="G1010">
            <v>1891494</v>
          </cell>
          <cell r="H1010">
            <v>45100</v>
          </cell>
          <cell r="K1010">
            <v>45148</v>
          </cell>
        </row>
        <row r="1011">
          <cell r="F1011">
            <v>39085</v>
          </cell>
          <cell r="G1011">
            <v>2226532</v>
          </cell>
          <cell r="H1011">
            <v>45110</v>
          </cell>
          <cell r="K1011">
            <v>45148</v>
          </cell>
        </row>
        <row r="1012">
          <cell r="F1012">
            <v>39069</v>
          </cell>
          <cell r="G1012">
            <v>2634522</v>
          </cell>
          <cell r="H1012">
            <v>45107</v>
          </cell>
          <cell r="K1012">
            <v>45148</v>
          </cell>
        </row>
        <row r="1013">
          <cell r="F1013">
            <v>39817</v>
          </cell>
          <cell r="G1013">
            <v>3264921</v>
          </cell>
          <cell r="H1013">
            <v>45110</v>
          </cell>
          <cell r="K1013">
            <v>45148</v>
          </cell>
        </row>
        <row r="1014">
          <cell r="F1014">
            <v>37637</v>
          </cell>
          <cell r="G1014">
            <v>4141489</v>
          </cell>
          <cell r="H1014">
            <v>45103</v>
          </cell>
          <cell r="K1014">
            <v>45148</v>
          </cell>
        </row>
        <row r="1015">
          <cell r="F1015">
            <v>37627</v>
          </cell>
          <cell r="G1015">
            <v>3115167</v>
          </cell>
          <cell r="H1015">
            <v>45100</v>
          </cell>
          <cell r="K1015">
            <v>45148</v>
          </cell>
        </row>
        <row r="1016">
          <cell r="F1016">
            <v>37624</v>
          </cell>
          <cell r="G1016">
            <v>3692260</v>
          </cell>
          <cell r="H1016">
            <v>45098</v>
          </cell>
          <cell r="K1016">
            <v>45148</v>
          </cell>
        </row>
        <row r="1017">
          <cell r="F1017">
            <v>39441</v>
          </cell>
          <cell r="G1017">
            <v>2823296</v>
          </cell>
          <cell r="H1017">
            <v>45112</v>
          </cell>
          <cell r="K1017">
            <v>45148</v>
          </cell>
        </row>
        <row r="1018">
          <cell r="F1018">
            <v>39071</v>
          </cell>
          <cell r="G1018">
            <v>2242383</v>
          </cell>
          <cell r="H1018">
            <v>45105</v>
          </cell>
          <cell r="K1018">
            <v>45148</v>
          </cell>
        </row>
        <row r="1019">
          <cell r="F1019">
            <v>39818</v>
          </cell>
          <cell r="G1019">
            <v>4880403</v>
          </cell>
          <cell r="H1019">
            <v>45108</v>
          </cell>
          <cell r="K1019">
            <v>45148</v>
          </cell>
        </row>
        <row r="1020">
          <cell r="F1020">
            <v>37634</v>
          </cell>
          <cell r="G1020">
            <v>2076778</v>
          </cell>
          <cell r="H1020">
            <v>45098</v>
          </cell>
          <cell r="K1020">
            <v>45148</v>
          </cell>
        </row>
        <row r="1021">
          <cell r="F1021">
            <v>37633</v>
          </cell>
          <cell r="G1021">
            <v>2076778</v>
          </cell>
          <cell r="H1021">
            <v>45098</v>
          </cell>
          <cell r="K1021">
            <v>45148</v>
          </cell>
        </row>
        <row r="1022">
          <cell r="F1022">
            <v>37647</v>
          </cell>
          <cell r="G1022">
            <v>3812589</v>
          </cell>
          <cell r="H1022">
            <v>45100</v>
          </cell>
          <cell r="K1022">
            <v>45148</v>
          </cell>
        </row>
        <row r="1023">
          <cell r="F1023">
            <v>37632</v>
          </cell>
          <cell r="G1023">
            <v>2619452</v>
          </cell>
          <cell r="H1023">
            <v>45098</v>
          </cell>
          <cell r="K1023">
            <v>45148</v>
          </cell>
        </row>
        <row r="1024">
          <cell r="F1024">
            <v>39078</v>
          </cell>
          <cell r="G1024">
            <v>2226532</v>
          </cell>
          <cell r="H1024">
            <v>45103</v>
          </cell>
          <cell r="K1024">
            <v>45148</v>
          </cell>
        </row>
        <row r="1025">
          <cell r="F1025">
            <v>39077</v>
          </cell>
          <cell r="G1025">
            <v>2844941</v>
          </cell>
          <cell r="H1025">
            <v>45103</v>
          </cell>
          <cell r="K1025">
            <v>45148</v>
          </cell>
        </row>
        <row r="1026">
          <cell r="F1026">
            <v>39075</v>
          </cell>
          <cell r="G1026">
            <v>1615482</v>
          </cell>
          <cell r="H1026">
            <v>45104</v>
          </cell>
          <cell r="K1026">
            <v>45148</v>
          </cell>
        </row>
        <row r="1027">
          <cell r="F1027">
            <v>39074</v>
          </cell>
          <cell r="G1027">
            <v>2226532</v>
          </cell>
          <cell r="H1027">
            <v>45104</v>
          </cell>
          <cell r="K1027">
            <v>45148</v>
          </cell>
        </row>
        <row r="1028">
          <cell r="F1028">
            <v>39073</v>
          </cell>
          <cell r="G1028">
            <v>2634522</v>
          </cell>
          <cell r="H1028">
            <v>45104</v>
          </cell>
          <cell r="K1028">
            <v>45148</v>
          </cell>
        </row>
        <row r="1029">
          <cell r="F1029">
            <v>39087</v>
          </cell>
          <cell r="G1029">
            <v>1615482</v>
          </cell>
          <cell r="H1029">
            <v>45108</v>
          </cell>
          <cell r="K1029">
            <v>45148</v>
          </cell>
        </row>
        <row r="1030">
          <cell r="F1030">
            <v>37623</v>
          </cell>
          <cell r="G1030">
            <v>1034143</v>
          </cell>
          <cell r="H1030">
            <v>45099</v>
          </cell>
          <cell r="K1030">
            <v>45148</v>
          </cell>
        </row>
        <row r="1031">
          <cell r="F1031">
            <v>29784</v>
          </cell>
          <cell r="G1031">
            <v>1557600</v>
          </cell>
          <cell r="H1031">
            <v>45062</v>
          </cell>
          <cell r="K1031">
            <v>45148</v>
          </cell>
        </row>
        <row r="1032">
          <cell r="F1032">
            <v>39072</v>
          </cell>
          <cell r="G1032">
            <v>2132559</v>
          </cell>
          <cell r="H1032">
            <v>45108</v>
          </cell>
          <cell r="K1032">
            <v>45148</v>
          </cell>
        </row>
        <row r="1033">
          <cell r="F1033">
            <v>39088</v>
          </cell>
          <cell r="G1033">
            <v>2112297</v>
          </cell>
          <cell r="H1033">
            <v>45111</v>
          </cell>
          <cell r="K1033">
            <v>45148</v>
          </cell>
        </row>
        <row r="1034">
          <cell r="F1034">
            <v>29776</v>
          </cell>
          <cell r="G1034">
            <v>1557600</v>
          </cell>
          <cell r="H1034">
            <v>45065</v>
          </cell>
          <cell r="K1034">
            <v>45148</v>
          </cell>
        </row>
        <row r="1035">
          <cell r="F1035">
            <v>39090</v>
          </cell>
          <cell r="G1035">
            <v>1298814</v>
          </cell>
          <cell r="H1035">
            <v>45107</v>
          </cell>
          <cell r="K1035">
            <v>45148</v>
          </cell>
        </row>
        <row r="1036">
          <cell r="F1036">
            <v>39089</v>
          </cell>
          <cell r="G1036">
            <v>2226532</v>
          </cell>
          <cell r="H1036">
            <v>45107</v>
          </cell>
          <cell r="K1036">
            <v>45148</v>
          </cell>
        </row>
        <row r="1037">
          <cell r="F1037">
            <v>37638</v>
          </cell>
          <cell r="G1037">
            <v>1038389</v>
          </cell>
          <cell r="H1037">
            <v>45100</v>
          </cell>
          <cell r="K1037">
            <v>45148</v>
          </cell>
        </row>
        <row r="1038">
          <cell r="F1038">
            <v>37639</v>
          </cell>
          <cell r="G1038">
            <v>4178317</v>
          </cell>
          <cell r="H1038">
            <v>45100</v>
          </cell>
          <cell r="K1038">
            <v>45148</v>
          </cell>
        </row>
        <row r="1039">
          <cell r="F1039">
            <v>29777</v>
          </cell>
          <cell r="G1039">
            <v>778800</v>
          </cell>
          <cell r="H1039">
            <v>45063</v>
          </cell>
          <cell r="K1039">
            <v>45148</v>
          </cell>
        </row>
        <row r="1040">
          <cell r="F1040">
            <v>39058</v>
          </cell>
          <cell r="G1040">
            <v>1078011</v>
          </cell>
          <cell r="H1040">
            <v>45106</v>
          </cell>
          <cell r="K1040">
            <v>45148</v>
          </cell>
        </row>
        <row r="1041">
          <cell r="F1041">
            <v>43833</v>
          </cell>
          <cell r="G1041">
            <v>1482638</v>
          </cell>
          <cell r="H1041">
            <v>45106</v>
          </cell>
          <cell r="K1041">
            <v>45148</v>
          </cell>
        </row>
        <row r="1042">
          <cell r="F1042">
            <v>29778</v>
          </cell>
          <cell r="G1042">
            <v>1557600</v>
          </cell>
          <cell r="H1042">
            <v>45062</v>
          </cell>
          <cell r="K1042">
            <v>45148</v>
          </cell>
        </row>
        <row r="1043">
          <cell r="F1043">
            <v>39068</v>
          </cell>
          <cell r="G1043">
            <v>2675288</v>
          </cell>
          <cell r="H1043">
            <v>45104</v>
          </cell>
          <cell r="K1043">
            <v>45148</v>
          </cell>
        </row>
        <row r="1044">
          <cell r="F1044">
            <v>37648</v>
          </cell>
          <cell r="G1044">
            <v>552013</v>
          </cell>
          <cell r="H1044">
            <v>45100</v>
          </cell>
          <cell r="K1044">
            <v>45148</v>
          </cell>
        </row>
        <row r="1045">
          <cell r="F1045">
            <v>37649</v>
          </cell>
          <cell r="G1045">
            <v>2619452</v>
          </cell>
          <cell r="H1045">
            <v>45100</v>
          </cell>
          <cell r="K1045">
            <v>45148</v>
          </cell>
        </row>
        <row r="1046">
          <cell r="F1046">
            <v>39082</v>
          </cell>
          <cell r="G1046">
            <v>1221638</v>
          </cell>
          <cell r="H1046">
            <v>45106</v>
          </cell>
          <cell r="K1046">
            <v>45148</v>
          </cell>
        </row>
        <row r="1047">
          <cell r="F1047">
            <v>37635</v>
          </cell>
          <cell r="G1047">
            <v>1038389</v>
          </cell>
          <cell r="H1047">
            <v>45098</v>
          </cell>
          <cell r="K1047">
            <v>45148</v>
          </cell>
        </row>
        <row r="1048">
          <cell r="F1048">
            <v>39053</v>
          </cell>
          <cell r="G1048">
            <v>2117467</v>
          </cell>
          <cell r="H1048">
            <v>45100</v>
          </cell>
          <cell r="K1048">
            <v>45148</v>
          </cell>
        </row>
        <row r="1049">
          <cell r="F1049">
            <v>41093</v>
          </cell>
          <cell r="G1049">
            <v>3598277</v>
          </cell>
          <cell r="H1049">
            <v>45115</v>
          </cell>
          <cell r="K1049">
            <v>45162</v>
          </cell>
        </row>
        <row r="1050">
          <cell r="F1050">
            <v>41092</v>
          </cell>
          <cell r="G1050">
            <v>6571800</v>
          </cell>
          <cell r="H1050">
            <v>45115</v>
          </cell>
          <cell r="K1050">
            <v>45162</v>
          </cell>
        </row>
        <row r="1051">
          <cell r="F1051">
            <v>37977</v>
          </cell>
          <cell r="G1051">
            <v>-2622282</v>
          </cell>
          <cell r="H1051">
            <v>45148</v>
          </cell>
          <cell r="K1051">
            <v>45162</v>
          </cell>
        </row>
        <row r="1052">
          <cell r="F1052">
            <v>34699</v>
          </cell>
          <cell r="G1052">
            <v>-958461</v>
          </cell>
          <cell r="H1052">
            <v>45146</v>
          </cell>
          <cell r="K1052">
            <v>45162</v>
          </cell>
        </row>
        <row r="1053">
          <cell r="F1053">
            <v>34698</v>
          </cell>
          <cell r="G1053">
            <v>-4408920</v>
          </cell>
          <cell r="H1053">
            <v>45146</v>
          </cell>
          <cell r="K1053">
            <v>45162</v>
          </cell>
        </row>
        <row r="1054">
          <cell r="F1054">
            <v>34697</v>
          </cell>
          <cell r="G1054">
            <v>-7667686</v>
          </cell>
          <cell r="H1054">
            <v>45146</v>
          </cell>
          <cell r="K1054">
            <v>45162</v>
          </cell>
        </row>
        <row r="1055">
          <cell r="F1055">
            <v>34696</v>
          </cell>
          <cell r="G1055">
            <v>-4313074</v>
          </cell>
          <cell r="H1055">
            <v>45146</v>
          </cell>
          <cell r="K1055">
            <v>45162</v>
          </cell>
        </row>
        <row r="1056">
          <cell r="F1056">
            <v>34695</v>
          </cell>
          <cell r="G1056">
            <v>-10159685</v>
          </cell>
          <cell r="H1056">
            <v>45146</v>
          </cell>
          <cell r="K1056">
            <v>45162</v>
          </cell>
        </row>
        <row r="1057">
          <cell r="F1057">
            <v>34694</v>
          </cell>
          <cell r="G1057">
            <v>-1916922</v>
          </cell>
          <cell r="H1057">
            <v>45146</v>
          </cell>
          <cell r="K1057">
            <v>45162</v>
          </cell>
        </row>
        <row r="1058">
          <cell r="F1058">
            <v>37982</v>
          </cell>
          <cell r="G1058">
            <v>-1311141</v>
          </cell>
          <cell r="H1058">
            <v>45148</v>
          </cell>
          <cell r="K1058">
            <v>45162</v>
          </cell>
        </row>
        <row r="1059">
          <cell r="F1059">
            <v>37981</v>
          </cell>
          <cell r="G1059">
            <v>-6031248</v>
          </cell>
          <cell r="H1059">
            <v>45148</v>
          </cell>
          <cell r="K1059">
            <v>45162</v>
          </cell>
        </row>
        <row r="1060">
          <cell r="F1060">
            <v>37980</v>
          </cell>
          <cell r="G1060">
            <v>-10489127</v>
          </cell>
          <cell r="H1060">
            <v>45148</v>
          </cell>
          <cell r="K1060">
            <v>45162</v>
          </cell>
        </row>
        <row r="1061">
          <cell r="F1061">
            <v>37979</v>
          </cell>
          <cell r="G1061">
            <v>-5900134</v>
          </cell>
          <cell r="H1061">
            <v>45148</v>
          </cell>
          <cell r="K1061">
            <v>45162</v>
          </cell>
        </row>
        <row r="1062">
          <cell r="F1062">
            <v>7520</v>
          </cell>
          <cell r="G1062">
            <v>-5329785</v>
          </cell>
          <cell r="H1062">
            <v>45156</v>
          </cell>
          <cell r="K1062">
            <v>45162</v>
          </cell>
        </row>
        <row r="1063">
          <cell r="F1063">
            <v>5083</v>
          </cell>
          <cell r="G1063">
            <v>-2304687</v>
          </cell>
          <cell r="H1063">
            <v>45149</v>
          </cell>
          <cell r="K1063">
            <v>45162</v>
          </cell>
        </row>
        <row r="1064">
          <cell r="F1064">
            <v>43813</v>
          </cell>
          <cell r="G1064">
            <v>2186055</v>
          </cell>
          <cell r="H1064">
            <v>45121</v>
          </cell>
          <cell r="K1064">
            <v>45162</v>
          </cell>
        </row>
        <row r="1065">
          <cell r="F1065">
            <v>43812</v>
          </cell>
          <cell r="G1065">
            <v>10841216</v>
          </cell>
          <cell r="H1065">
            <v>45121</v>
          </cell>
          <cell r="K1065">
            <v>45162</v>
          </cell>
        </row>
        <row r="1066">
          <cell r="F1066">
            <v>43778</v>
          </cell>
          <cell r="G1066">
            <v>3670272</v>
          </cell>
          <cell r="H1066">
            <v>45124</v>
          </cell>
          <cell r="K1066">
            <v>45162</v>
          </cell>
        </row>
        <row r="1067">
          <cell r="F1067">
            <v>37978</v>
          </cell>
          <cell r="G1067">
            <v>-13898093</v>
          </cell>
          <cell r="H1067">
            <v>45148</v>
          </cell>
          <cell r="K1067">
            <v>45162</v>
          </cell>
        </row>
        <row r="1068">
          <cell r="F1068">
            <v>43796</v>
          </cell>
          <cell r="G1068">
            <v>3984957</v>
          </cell>
          <cell r="H1068">
            <v>45125</v>
          </cell>
          <cell r="K1068">
            <v>45162</v>
          </cell>
        </row>
        <row r="1069">
          <cell r="F1069">
            <v>42070</v>
          </cell>
          <cell r="G1069">
            <v>490050</v>
          </cell>
          <cell r="H1069">
            <v>45119</v>
          </cell>
          <cell r="K1069">
            <v>45162</v>
          </cell>
        </row>
        <row r="1070">
          <cell r="F1070">
            <v>42074</v>
          </cell>
          <cell r="G1070">
            <v>3670272</v>
          </cell>
          <cell r="H1070">
            <v>45119</v>
          </cell>
          <cell r="K1070">
            <v>45162</v>
          </cell>
        </row>
        <row r="1071">
          <cell r="F1071">
            <v>307</v>
          </cell>
          <cell r="G1071">
            <v>-4702460</v>
          </cell>
          <cell r="H1071">
            <v>45153</v>
          </cell>
          <cell r="K1071">
            <v>45162</v>
          </cell>
        </row>
        <row r="1072">
          <cell r="F1072">
            <v>43795</v>
          </cell>
          <cell r="G1072">
            <v>2186055</v>
          </cell>
          <cell r="H1072">
            <v>45125</v>
          </cell>
          <cell r="K1072">
            <v>45162</v>
          </cell>
        </row>
        <row r="1073">
          <cell r="F1073">
            <v>43794</v>
          </cell>
          <cell r="G1073">
            <v>1083956</v>
          </cell>
          <cell r="H1073">
            <v>45125</v>
          </cell>
          <cell r="K1073">
            <v>45162</v>
          </cell>
        </row>
        <row r="1074">
          <cell r="F1074">
            <v>42069</v>
          </cell>
          <cell r="G1074">
            <v>5997132</v>
          </cell>
          <cell r="H1074">
            <v>45119</v>
          </cell>
          <cell r="K1074">
            <v>45162</v>
          </cell>
        </row>
        <row r="1075">
          <cell r="F1075">
            <v>262</v>
          </cell>
          <cell r="G1075">
            <v>-5938867</v>
          </cell>
          <cell r="H1075">
            <v>45129</v>
          </cell>
          <cell r="K1075">
            <v>45162</v>
          </cell>
        </row>
        <row r="1076">
          <cell r="F1076">
            <v>42071</v>
          </cell>
          <cell r="G1076">
            <v>2752704</v>
          </cell>
          <cell r="H1076">
            <v>45119</v>
          </cell>
          <cell r="K1076">
            <v>45162</v>
          </cell>
        </row>
        <row r="1077">
          <cell r="F1077">
            <v>308</v>
          </cell>
          <cell r="G1077">
            <v>-6456743</v>
          </cell>
          <cell r="H1077">
            <v>45150</v>
          </cell>
          <cell r="K1077">
            <v>45162</v>
          </cell>
        </row>
        <row r="1078">
          <cell r="F1078">
            <v>42276</v>
          </cell>
          <cell r="G1078">
            <v>2669342</v>
          </cell>
          <cell r="H1078">
            <v>45117</v>
          </cell>
          <cell r="K1078">
            <v>45162</v>
          </cell>
        </row>
        <row r="1079">
          <cell r="F1079">
            <v>45275</v>
          </cell>
          <cell r="G1079">
            <v>1835136</v>
          </cell>
          <cell r="H1079">
            <v>45122</v>
          </cell>
          <cell r="K1079">
            <v>45162</v>
          </cell>
        </row>
        <row r="1080">
          <cell r="F1080">
            <v>278</v>
          </cell>
          <cell r="G1080">
            <v>-1732114</v>
          </cell>
          <cell r="H1080">
            <v>45138</v>
          </cell>
          <cell r="K1080">
            <v>45162</v>
          </cell>
        </row>
        <row r="1081">
          <cell r="F1081">
            <v>42273</v>
          </cell>
          <cell r="G1081">
            <v>4862282</v>
          </cell>
          <cell r="H1081">
            <v>45119</v>
          </cell>
          <cell r="K1081">
            <v>45162</v>
          </cell>
        </row>
        <row r="1082">
          <cell r="F1082">
            <v>45277</v>
          </cell>
          <cell r="G1082">
            <v>1835136</v>
          </cell>
          <cell r="H1082">
            <v>45124</v>
          </cell>
          <cell r="K1082">
            <v>45162</v>
          </cell>
        </row>
        <row r="1083">
          <cell r="F1083">
            <v>45281</v>
          </cell>
          <cell r="G1083">
            <v>108392</v>
          </cell>
          <cell r="H1083">
            <v>45124</v>
          </cell>
          <cell r="K1083">
            <v>45162</v>
          </cell>
        </row>
        <row r="1084">
          <cell r="F1084">
            <v>45306</v>
          </cell>
          <cell r="G1084">
            <v>3994812</v>
          </cell>
          <cell r="H1084">
            <v>45125</v>
          </cell>
          <cell r="K1084">
            <v>45162</v>
          </cell>
        </row>
        <row r="1085">
          <cell r="F1085">
            <v>42274</v>
          </cell>
          <cell r="G1085">
            <v>546507</v>
          </cell>
          <cell r="H1085">
            <v>45119</v>
          </cell>
          <cell r="K1085">
            <v>45162</v>
          </cell>
        </row>
        <row r="1086">
          <cell r="F1086">
            <v>42277</v>
          </cell>
          <cell r="G1086">
            <v>5997132</v>
          </cell>
          <cell r="H1086">
            <v>45115</v>
          </cell>
          <cell r="K1086">
            <v>45162</v>
          </cell>
        </row>
        <row r="1087">
          <cell r="F1087">
            <v>42275</v>
          </cell>
          <cell r="G1087">
            <v>1928205</v>
          </cell>
          <cell r="H1087">
            <v>45119</v>
          </cell>
          <cell r="K1087">
            <v>45162</v>
          </cell>
        </row>
        <row r="1088">
          <cell r="F1088">
            <v>41096</v>
          </cell>
          <cell r="G1088">
            <v>490050</v>
          </cell>
          <cell r="H1088">
            <v>45119</v>
          </cell>
          <cell r="K1088">
            <v>45162</v>
          </cell>
        </row>
        <row r="1089">
          <cell r="F1089">
            <v>43780</v>
          </cell>
          <cell r="G1089">
            <v>1586115</v>
          </cell>
          <cell r="H1089">
            <v>45125</v>
          </cell>
          <cell r="K1089">
            <v>45162</v>
          </cell>
        </row>
        <row r="1090">
          <cell r="F1090">
            <v>43781</v>
          </cell>
          <cell r="G1090">
            <v>1835136</v>
          </cell>
          <cell r="H1090">
            <v>45125</v>
          </cell>
          <cell r="K1090">
            <v>45162</v>
          </cell>
        </row>
        <row r="1091">
          <cell r="F1091">
            <v>455</v>
          </cell>
          <cell r="G1091">
            <v>-1159945</v>
          </cell>
          <cell r="H1091">
            <v>45134</v>
          </cell>
          <cell r="K1091">
            <v>45162</v>
          </cell>
        </row>
        <row r="1092">
          <cell r="F1092">
            <v>41095</v>
          </cell>
          <cell r="G1092">
            <v>2186055</v>
          </cell>
          <cell r="H1092">
            <v>45119</v>
          </cell>
          <cell r="K1092">
            <v>45162</v>
          </cell>
        </row>
        <row r="1093">
          <cell r="F1093">
            <v>480</v>
          </cell>
          <cell r="G1093">
            <v>-189454</v>
          </cell>
          <cell r="H1093">
            <v>45127</v>
          </cell>
          <cell r="K1093">
            <v>45162</v>
          </cell>
        </row>
        <row r="1094">
          <cell r="F1094">
            <v>499</v>
          </cell>
          <cell r="G1094">
            <v>-203902</v>
          </cell>
          <cell r="H1094">
            <v>45151</v>
          </cell>
          <cell r="K1094">
            <v>45162</v>
          </cell>
        </row>
        <row r="1095">
          <cell r="F1095">
            <v>522</v>
          </cell>
          <cell r="G1095">
            <v>-220296</v>
          </cell>
          <cell r="H1095">
            <v>45144</v>
          </cell>
          <cell r="K1095">
            <v>45162</v>
          </cell>
        </row>
        <row r="1096">
          <cell r="F1096">
            <v>461</v>
          </cell>
          <cell r="G1096">
            <v>-203902</v>
          </cell>
          <cell r="H1096">
            <v>45135</v>
          </cell>
          <cell r="K1096">
            <v>45162</v>
          </cell>
        </row>
        <row r="1097">
          <cell r="F1097">
            <v>40818</v>
          </cell>
          <cell r="G1097">
            <v>4372097</v>
          </cell>
          <cell r="H1097">
            <v>45117</v>
          </cell>
          <cell r="K1097">
            <v>45162</v>
          </cell>
        </row>
        <row r="1098">
          <cell r="F1098">
            <v>40829</v>
          </cell>
          <cell r="G1098">
            <v>3443202</v>
          </cell>
          <cell r="H1098">
            <v>45117</v>
          </cell>
          <cell r="K1098">
            <v>45162</v>
          </cell>
        </row>
        <row r="1099">
          <cell r="F1099">
            <v>40819</v>
          </cell>
          <cell r="G1099">
            <v>1199421</v>
          </cell>
          <cell r="H1099">
            <v>45117</v>
          </cell>
          <cell r="K1099">
            <v>45162</v>
          </cell>
        </row>
        <row r="1100">
          <cell r="F1100">
            <v>41099</v>
          </cell>
          <cell r="G1100">
            <v>6558152</v>
          </cell>
          <cell r="H1100">
            <v>45121</v>
          </cell>
          <cell r="K1100">
            <v>45162</v>
          </cell>
        </row>
        <row r="1101">
          <cell r="F1101">
            <v>41098</v>
          </cell>
          <cell r="G1101">
            <v>5114853</v>
          </cell>
          <cell r="H1101">
            <v>45121</v>
          </cell>
          <cell r="K1101">
            <v>45162</v>
          </cell>
        </row>
        <row r="1102">
          <cell r="F1102">
            <v>40828</v>
          </cell>
          <cell r="G1102">
            <v>5571531</v>
          </cell>
          <cell r="H1102">
            <v>45117</v>
          </cell>
          <cell r="K1102">
            <v>45162</v>
          </cell>
        </row>
        <row r="1103">
          <cell r="F1103">
            <v>41097</v>
          </cell>
          <cell r="G1103">
            <v>4372097</v>
          </cell>
          <cell r="H1103">
            <v>45121</v>
          </cell>
          <cell r="K1103">
            <v>45162</v>
          </cell>
        </row>
        <row r="1104">
          <cell r="F1104">
            <v>316</v>
          </cell>
          <cell r="G1104">
            <v>-698793</v>
          </cell>
          <cell r="H1104">
            <v>45133</v>
          </cell>
          <cell r="K1104">
            <v>45162</v>
          </cell>
        </row>
        <row r="1105">
          <cell r="F1105">
            <v>42160</v>
          </cell>
          <cell r="G1105">
            <v>1199421</v>
          </cell>
          <cell r="H1105">
            <v>45125</v>
          </cell>
          <cell r="K1105">
            <v>45162</v>
          </cell>
        </row>
        <row r="1106">
          <cell r="F1106">
            <v>39442</v>
          </cell>
          <cell r="G1106">
            <v>1586115</v>
          </cell>
          <cell r="H1106">
            <v>45114</v>
          </cell>
          <cell r="K1106">
            <v>45162</v>
          </cell>
        </row>
        <row r="1107">
          <cell r="F1107">
            <v>40827</v>
          </cell>
          <cell r="G1107">
            <v>1040796</v>
          </cell>
          <cell r="H1107">
            <v>45115</v>
          </cell>
          <cell r="K1107">
            <v>45162</v>
          </cell>
        </row>
        <row r="1108">
          <cell r="F1108">
            <v>40826</v>
          </cell>
          <cell r="G1108">
            <v>3719817</v>
          </cell>
          <cell r="H1108">
            <v>45115</v>
          </cell>
          <cell r="K1108">
            <v>45162</v>
          </cell>
        </row>
        <row r="1109">
          <cell r="F1109">
            <v>42166</v>
          </cell>
          <cell r="G1109">
            <v>4223124</v>
          </cell>
          <cell r="H1109">
            <v>45122</v>
          </cell>
          <cell r="K1109">
            <v>45162</v>
          </cell>
        </row>
        <row r="1110">
          <cell r="F1110">
            <v>42167</v>
          </cell>
          <cell r="G1110">
            <v>1707102</v>
          </cell>
          <cell r="H1110">
            <v>45122</v>
          </cell>
          <cell r="K1110">
            <v>45162</v>
          </cell>
        </row>
        <row r="1111">
          <cell r="F1111">
            <v>42168</v>
          </cell>
          <cell r="G1111">
            <v>1835136</v>
          </cell>
          <cell r="H1111">
            <v>45120</v>
          </cell>
          <cell r="K1111">
            <v>45162</v>
          </cell>
        </row>
        <row r="1112">
          <cell r="F1112">
            <v>282</v>
          </cell>
          <cell r="G1112">
            <v>-4094826</v>
          </cell>
          <cell r="H1112">
            <v>45143</v>
          </cell>
          <cell r="K1112">
            <v>45162</v>
          </cell>
        </row>
        <row r="1113">
          <cell r="F1113">
            <v>42170</v>
          </cell>
          <cell r="G1113">
            <v>4202915</v>
          </cell>
          <cell r="H1113">
            <v>45120</v>
          </cell>
          <cell r="K1113">
            <v>45162</v>
          </cell>
        </row>
        <row r="1114">
          <cell r="F1114">
            <v>340</v>
          </cell>
          <cell r="G1114">
            <v>-1468109</v>
          </cell>
          <cell r="H1114">
            <v>45136</v>
          </cell>
          <cell r="K1114">
            <v>45162</v>
          </cell>
        </row>
        <row r="1115">
          <cell r="F1115">
            <v>42171</v>
          </cell>
          <cell r="G1115">
            <v>1743566</v>
          </cell>
          <cell r="H1115">
            <v>45120</v>
          </cell>
          <cell r="K1115">
            <v>45162</v>
          </cell>
        </row>
        <row r="1116">
          <cell r="F1116">
            <v>41094</v>
          </cell>
          <cell r="G1116">
            <v>1101479</v>
          </cell>
          <cell r="H1116">
            <v>45115</v>
          </cell>
          <cell r="K1116">
            <v>45162</v>
          </cell>
        </row>
        <row r="1117">
          <cell r="F1117">
            <v>391</v>
          </cell>
          <cell r="G1117">
            <v>-489662</v>
          </cell>
          <cell r="H1117">
            <v>45150</v>
          </cell>
          <cell r="K1117">
            <v>45162</v>
          </cell>
        </row>
        <row r="1118">
          <cell r="F1118">
            <v>42280</v>
          </cell>
          <cell r="G1118">
            <v>1093028</v>
          </cell>
          <cell r="H1118">
            <v>45122</v>
          </cell>
          <cell r="K1118">
            <v>45162</v>
          </cell>
        </row>
        <row r="1119">
          <cell r="F1119">
            <v>42279</v>
          </cell>
          <cell r="G1119">
            <v>196020</v>
          </cell>
          <cell r="H1119">
            <v>45122</v>
          </cell>
          <cell r="K1119">
            <v>45162</v>
          </cell>
        </row>
        <row r="1120">
          <cell r="F1120">
            <v>43797</v>
          </cell>
          <cell r="G1120">
            <v>1360679</v>
          </cell>
          <cell r="H1120">
            <v>45126</v>
          </cell>
          <cell r="K1120">
            <v>45162</v>
          </cell>
        </row>
        <row r="1121">
          <cell r="F1121">
            <v>356</v>
          </cell>
          <cell r="G1121">
            <v>-2548519</v>
          </cell>
          <cell r="H1121">
            <v>45129</v>
          </cell>
          <cell r="K1121">
            <v>45162</v>
          </cell>
        </row>
        <row r="1122">
          <cell r="F1122">
            <v>42278</v>
          </cell>
          <cell r="G1122">
            <v>1835136</v>
          </cell>
          <cell r="H1122">
            <v>45122</v>
          </cell>
          <cell r="K1122">
            <v>45162</v>
          </cell>
        </row>
        <row r="1123">
          <cell r="F1123">
            <v>42165</v>
          </cell>
          <cell r="G1123">
            <v>3056522</v>
          </cell>
          <cell r="H1123">
            <v>45122</v>
          </cell>
          <cell r="K1123">
            <v>45162</v>
          </cell>
        </row>
        <row r="1124">
          <cell r="F1124">
            <v>43786</v>
          </cell>
          <cell r="G1124">
            <v>1835136</v>
          </cell>
          <cell r="H1124">
            <v>45125</v>
          </cell>
          <cell r="K1124">
            <v>45162</v>
          </cell>
        </row>
        <row r="1125">
          <cell r="F1125">
            <v>43785</v>
          </cell>
          <cell r="G1125">
            <v>1835136</v>
          </cell>
          <cell r="H1125">
            <v>45125</v>
          </cell>
          <cell r="K1125">
            <v>45162</v>
          </cell>
        </row>
        <row r="1126">
          <cell r="F1126">
            <v>41100</v>
          </cell>
          <cell r="G1126">
            <v>1199421</v>
          </cell>
          <cell r="H1126">
            <v>45118</v>
          </cell>
          <cell r="K1126">
            <v>45162</v>
          </cell>
        </row>
        <row r="1127">
          <cell r="F1127">
            <v>40821</v>
          </cell>
          <cell r="G1127">
            <v>1586115</v>
          </cell>
          <cell r="H1127">
            <v>45115</v>
          </cell>
          <cell r="K1127">
            <v>45162</v>
          </cell>
        </row>
        <row r="1128">
          <cell r="F1128">
            <v>249</v>
          </cell>
          <cell r="G1128">
            <v>-609204</v>
          </cell>
          <cell r="H1128">
            <v>45149</v>
          </cell>
          <cell r="K1128">
            <v>45162</v>
          </cell>
        </row>
        <row r="1129">
          <cell r="F1129">
            <v>41101</v>
          </cell>
          <cell r="G1129">
            <v>1586115</v>
          </cell>
          <cell r="H1129">
            <v>45120</v>
          </cell>
          <cell r="K1129">
            <v>45162</v>
          </cell>
        </row>
        <row r="1130">
          <cell r="F1130">
            <v>43787</v>
          </cell>
          <cell r="G1130">
            <v>1835136</v>
          </cell>
          <cell r="H1130">
            <v>45126</v>
          </cell>
          <cell r="K1130">
            <v>45162</v>
          </cell>
        </row>
        <row r="1131">
          <cell r="F1131">
            <v>343</v>
          </cell>
          <cell r="G1131">
            <v>-294030</v>
          </cell>
          <cell r="H1131">
            <v>45148</v>
          </cell>
          <cell r="K1131">
            <v>45162</v>
          </cell>
        </row>
        <row r="1132">
          <cell r="F1132">
            <v>42164</v>
          </cell>
          <cell r="G1132">
            <v>1586115</v>
          </cell>
          <cell r="H1132">
            <v>45121</v>
          </cell>
          <cell r="K1132">
            <v>45162</v>
          </cell>
        </row>
        <row r="1133">
          <cell r="F1133">
            <v>344</v>
          </cell>
          <cell r="G1133">
            <v>-550541</v>
          </cell>
          <cell r="H1133">
            <v>45148</v>
          </cell>
          <cell r="K1133">
            <v>45162</v>
          </cell>
        </row>
        <row r="1134">
          <cell r="F1134">
            <v>283</v>
          </cell>
          <cell r="G1134">
            <v>-502704</v>
          </cell>
          <cell r="H1134">
            <v>45142</v>
          </cell>
          <cell r="K1134">
            <v>45162</v>
          </cell>
        </row>
        <row r="1135">
          <cell r="F1135">
            <v>40822</v>
          </cell>
          <cell r="G1135">
            <v>550746</v>
          </cell>
          <cell r="H1135">
            <v>45117</v>
          </cell>
          <cell r="K1135">
            <v>45162</v>
          </cell>
        </row>
        <row r="1136">
          <cell r="F1136">
            <v>42162</v>
          </cell>
          <cell r="G1136">
            <v>801698</v>
          </cell>
          <cell r="H1136">
            <v>45121</v>
          </cell>
          <cell r="K1136">
            <v>45162</v>
          </cell>
        </row>
        <row r="1137">
          <cell r="F1137">
            <v>42163</v>
          </cell>
          <cell r="G1137">
            <v>2186055</v>
          </cell>
          <cell r="H1137">
            <v>45121</v>
          </cell>
          <cell r="K1137">
            <v>45162</v>
          </cell>
        </row>
        <row r="1138">
          <cell r="F1138">
            <v>43791</v>
          </cell>
          <cell r="G1138">
            <v>1199421</v>
          </cell>
          <cell r="H1138">
            <v>45126</v>
          </cell>
          <cell r="K1138">
            <v>45162</v>
          </cell>
        </row>
        <row r="1139">
          <cell r="F1139">
            <v>41102</v>
          </cell>
          <cell r="G1139">
            <v>2186055</v>
          </cell>
          <cell r="H1139">
            <v>45119</v>
          </cell>
          <cell r="K1139">
            <v>45162</v>
          </cell>
        </row>
        <row r="1140">
          <cell r="F1140">
            <v>360</v>
          </cell>
          <cell r="G1140">
            <v>-4316717</v>
          </cell>
          <cell r="H1140">
            <v>45138</v>
          </cell>
          <cell r="K1140">
            <v>45162</v>
          </cell>
        </row>
        <row r="1141">
          <cell r="F1141">
            <v>375</v>
          </cell>
          <cell r="G1141">
            <v>-3121908</v>
          </cell>
          <cell r="H1141">
            <v>45147</v>
          </cell>
          <cell r="K1141">
            <v>45162</v>
          </cell>
        </row>
        <row r="1142">
          <cell r="F1142">
            <v>45280</v>
          </cell>
          <cell r="G1142">
            <v>5790920</v>
          </cell>
          <cell r="H1142">
            <v>45126</v>
          </cell>
          <cell r="K1142">
            <v>45162</v>
          </cell>
        </row>
        <row r="1143">
          <cell r="F1143">
            <v>45276</v>
          </cell>
          <cell r="G1143">
            <v>1835136</v>
          </cell>
          <cell r="H1143">
            <v>45122</v>
          </cell>
          <cell r="K1143">
            <v>45162</v>
          </cell>
        </row>
        <row r="1144">
          <cell r="F1144">
            <v>45305</v>
          </cell>
          <cell r="G1144">
            <v>2169207</v>
          </cell>
          <cell r="H1144">
            <v>45122</v>
          </cell>
          <cell r="K1144">
            <v>45162</v>
          </cell>
        </row>
        <row r="1145">
          <cell r="F1145">
            <v>240</v>
          </cell>
          <cell r="G1145">
            <v>-1115238</v>
          </cell>
          <cell r="H1145">
            <v>45138</v>
          </cell>
          <cell r="K1145">
            <v>45162</v>
          </cell>
        </row>
        <row r="1146">
          <cell r="F1146">
            <v>43792</v>
          </cell>
          <cell r="G1146">
            <v>1835136</v>
          </cell>
          <cell r="H1146">
            <v>45125</v>
          </cell>
          <cell r="K1146">
            <v>45162</v>
          </cell>
        </row>
        <row r="1147">
          <cell r="F1147">
            <v>245</v>
          </cell>
          <cell r="G1147">
            <v>-5470911</v>
          </cell>
          <cell r="H1147">
            <v>45124</v>
          </cell>
          <cell r="K1147">
            <v>45162</v>
          </cell>
        </row>
        <row r="1148">
          <cell r="F1148">
            <v>41103</v>
          </cell>
          <cell r="G1148">
            <v>550544</v>
          </cell>
          <cell r="H1148">
            <v>45118</v>
          </cell>
          <cell r="K1148">
            <v>45162</v>
          </cell>
        </row>
        <row r="1149">
          <cell r="F1149">
            <v>43779</v>
          </cell>
          <cell r="G1149">
            <v>761036</v>
          </cell>
          <cell r="H1149">
            <v>45126</v>
          </cell>
          <cell r="K1149">
            <v>45162</v>
          </cell>
        </row>
        <row r="1150">
          <cell r="F1150">
            <v>42161</v>
          </cell>
          <cell r="G1150">
            <v>1835136</v>
          </cell>
          <cell r="H1150">
            <v>45122</v>
          </cell>
          <cell r="K1150">
            <v>45162</v>
          </cell>
        </row>
        <row r="1151">
          <cell r="F1151">
            <v>315</v>
          </cell>
          <cell r="G1151">
            <v>-1776055</v>
          </cell>
          <cell r="H1151">
            <v>45127</v>
          </cell>
          <cell r="K1151">
            <v>45162</v>
          </cell>
        </row>
        <row r="1152">
          <cell r="F1152">
            <v>40825</v>
          </cell>
          <cell r="G1152">
            <v>2315628</v>
          </cell>
          <cell r="H1152">
            <v>45115</v>
          </cell>
          <cell r="K1152">
            <v>45162</v>
          </cell>
        </row>
        <row r="1153">
          <cell r="F1153">
            <v>40824</v>
          </cell>
          <cell r="G1153">
            <v>2398856</v>
          </cell>
          <cell r="H1153">
            <v>45115</v>
          </cell>
          <cell r="K1153">
            <v>45162</v>
          </cell>
        </row>
        <row r="1154">
          <cell r="F1154">
            <v>42073</v>
          </cell>
          <cell r="G1154">
            <v>1928867</v>
          </cell>
          <cell r="H1154">
            <v>45119</v>
          </cell>
          <cell r="K1154">
            <v>45162</v>
          </cell>
        </row>
        <row r="1155">
          <cell r="F1155">
            <v>2320</v>
          </cell>
          <cell r="G1155">
            <v>-509755</v>
          </cell>
          <cell r="H1155">
            <v>45141</v>
          </cell>
          <cell r="K1155">
            <v>45162</v>
          </cell>
        </row>
        <row r="1156">
          <cell r="F1156">
            <v>42072</v>
          </cell>
          <cell r="G1156">
            <v>578907</v>
          </cell>
          <cell r="H1156">
            <v>45119</v>
          </cell>
          <cell r="K1156">
            <v>45162</v>
          </cell>
        </row>
        <row r="1157">
          <cell r="F1157">
            <v>43793</v>
          </cell>
          <cell r="G1157">
            <v>1199421</v>
          </cell>
          <cell r="H1157">
            <v>45125</v>
          </cell>
          <cell r="K1157">
            <v>45162</v>
          </cell>
        </row>
        <row r="1158">
          <cell r="F1158">
            <v>45279</v>
          </cell>
          <cell r="G1158">
            <v>4650737</v>
          </cell>
          <cell r="H1158">
            <v>45126</v>
          </cell>
          <cell r="K1158">
            <v>45162</v>
          </cell>
        </row>
        <row r="1159">
          <cell r="F1159">
            <v>45278</v>
          </cell>
          <cell r="G1159">
            <v>2329317</v>
          </cell>
          <cell r="H1159">
            <v>45126</v>
          </cell>
          <cell r="K1159">
            <v>45162</v>
          </cell>
        </row>
        <row r="1160">
          <cell r="F1160">
            <v>45354</v>
          </cell>
          <cell r="G1160">
            <v>6629769</v>
          </cell>
          <cell r="H1160">
            <v>45135</v>
          </cell>
          <cell r="K1160">
            <v>45180</v>
          </cell>
        </row>
        <row r="1161">
          <cell r="F1161">
            <v>40873</v>
          </cell>
          <cell r="G1161">
            <v>2039013</v>
          </cell>
          <cell r="H1161">
            <v>45107</v>
          </cell>
          <cell r="K1161">
            <v>45180</v>
          </cell>
        </row>
        <row r="1162">
          <cell r="F1162">
            <v>5445</v>
          </cell>
          <cell r="G1162">
            <v>-1134793</v>
          </cell>
          <cell r="H1162">
            <v>45162</v>
          </cell>
          <cell r="K1162">
            <v>45180</v>
          </cell>
        </row>
        <row r="1163">
          <cell r="F1163">
            <v>48263</v>
          </cell>
          <cell r="G1163">
            <v>4076231</v>
          </cell>
          <cell r="H1163">
            <v>45143</v>
          </cell>
          <cell r="K1163">
            <v>45180</v>
          </cell>
        </row>
        <row r="1164">
          <cell r="F1164">
            <v>48262</v>
          </cell>
          <cell r="G1164">
            <v>3303248</v>
          </cell>
          <cell r="H1164">
            <v>45143</v>
          </cell>
          <cell r="K1164">
            <v>45180</v>
          </cell>
        </row>
        <row r="1165">
          <cell r="F1165">
            <v>48261</v>
          </cell>
          <cell r="G1165">
            <v>4078040</v>
          </cell>
          <cell r="H1165">
            <v>45143</v>
          </cell>
          <cell r="K1165">
            <v>45180</v>
          </cell>
        </row>
        <row r="1166">
          <cell r="F1166">
            <v>43811</v>
          </cell>
          <cell r="G1166">
            <v>8041991</v>
          </cell>
          <cell r="H1166">
            <v>45128</v>
          </cell>
          <cell r="K1166">
            <v>45180</v>
          </cell>
        </row>
        <row r="1167">
          <cell r="F1167">
            <v>46800</v>
          </cell>
          <cell r="G1167">
            <v>5097546</v>
          </cell>
          <cell r="H1167">
            <v>45139</v>
          </cell>
          <cell r="K1167">
            <v>45180</v>
          </cell>
        </row>
        <row r="1168">
          <cell r="F1168">
            <v>45291</v>
          </cell>
          <cell r="G1168">
            <v>2015672</v>
          </cell>
          <cell r="H1168">
            <v>45132</v>
          </cell>
          <cell r="K1168">
            <v>45180</v>
          </cell>
        </row>
        <row r="1169">
          <cell r="F1169">
            <v>45293</v>
          </cell>
          <cell r="G1169">
            <v>3772157</v>
          </cell>
          <cell r="H1169">
            <v>45134</v>
          </cell>
          <cell r="K1169">
            <v>45180</v>
          </cell>
        </row>
        <row r="1170">
          <cell r="F1170">
            <v>40816</v>
          </cell>
          <cell r="G1170">
            <v>5784332</v>
          </cell>
          <cell r="H1170">
            <v>45113</v>
          </cell>
          <cell r="K1170">
            <v>45180</v>
          </cell>
        </row>
        <row r="1171">
          <cell r="F1171">
            <v>46818</v>
          </cell>
          <cell r="G1171">
            <v>1710072</v>
          </cell>
          <cell r="H1171">
            <v>45142</v>
          </cell>
          <cell r="K1171">
            <v>45180</v>
          </cell>
        </row>
        <row r="1172">
          <cell r="F1172">
            <v>46816</v>
          </cell>
          <cell r="G1172">
            <v>4078040</v>
          </cell>
          <cell r="H1172">
            <v>45142</v>
          </cell>
          <cell r="K1172">
            <v>45180</v>
          </cell>
        </row>
        <row r="1173">
          <cell r="F1173">
            <v>45292</v>
          </cell>
          <cell r="G1173">
            <v>5097546</v>
          </cell>
          <cell r="H1173">
            <v>45134</v>
          </cell>
          <cell r="K1173">
            <v>45180</v>
          </cell>
        </row>
        <row r="1174">
          <cell r="F1174">
            <v>45356</v>
          </cell>
          <cell r="G1174">
            <v>4372097</v>
          </cell>
          <cell r="H1174">
            <v>45136</v>
          </cell>
          <cell r="K1174">
            <v>45180</v>
          </cell>
        </row>
        <row r="1175">
          <cell r="F1175">
            <v>45363</v>
          </cell>
          <cell r="G1175">
            <v>7316123</v>
          </cell>
          <cell r="H1175">
            <v>45133</v>
          </cell>
          <cell r="K1175">
            <v>45180</v>
          </cell>
        </row>
        <row r="1176">
          <cell r="F1176">
            <v>48313</v>
          </cell>
          <cell r="G1176">
            <v>1019507</v>
          </cell>
          <cell r="H1176">
            <v>45142</v>
          </cell>
          <cell r="K1176">
            <v>45180</v>
          </cell>
        </row>
        <row r="1177">
          <cell r="F1177">
            <v>45362</v>
          </cell>
          <cell r="G1177">
            <v>2039013</v>
          </cell>
          <cell r="H1177">
            <v>45132</v>
          </cell>
          <cell r="K1177">
            <v>45180</v>
          </cell>
        </row>
        <row r="1178">
          <cell r="F1178">
            <v>45361</v>
          </cell>
          <cell r="G1178">
            <v>108392</v>
          </cell>
          <cell r="H1178">
            <v>45132</v>
          </cell>
          <cell r="K1178">
            <v>45180</v>
          </cell>
        </row>
        <row r="1179">
          <cell r="F1179">
            <v>45360</v>
          </cell>
          <cell r="G1179">
            <v>1400639</v>
          </cell>
          <cell r="H1179">
            <v>45132</v>
          </cell>
          <cell r="K1179">
            <v>45180</v>
          </cell>
        </row>
        <row r="1180">
          <cell r="F1180">
            <v>49813</v>
          </cell>
          <cell r="G1180">
            <v>3058533</v>
          </cell>
          <cell r="H1180">
            <v>45143</v>
          </cell>
          <cell r="K1180">
            <v>45180</v>
          </cell>
        </row>
        <row r="1181">
          <cell r="F1181">
            <v>45364</v>
          </cell>
          <cell r="G1181">
            <v>108392</v>
          </cell>
          <cell r="H1181">
            <v>45135</v>
          </cell>
          <cell r="K1181">
            <v>45180</v>
          </cell>
        </row>
        <row r="1182">
          <cell r="F1182">
            <v>45359</v>
          </cell>
          <cell r="G1182">
            <v>3058533</v>
          </cell>
          <cell r="H1182">
            <v>45132</v>
          </cell>
          <cell r="K1182">
            <v>45180</v>
          </cell>
        </row>
        <row r="1183">
          <cell r="F1183">
            <v>45358</v>
          </cell>
          <cell r="G1183">
            <v>330440</v>
          </cell>
          <cell r="H1183">
            <v>45132</v>
          </cell>
          <cell r="K1183">
            <v>45180</v>
          </cell>
        </row>
        <row r="1184">
          <cell r="F1184">
            <v>45357</v>
          </cell>
          <cell r="G1184">
            <v>3058533</v>
          </cell>
          <cell r="H1184">
            <v>45129</v>
          </cell>
          <cell r="K1184">
            <v>45180</v>
          </cell>
        </row>
        <row r="1185">
          <cell r="F1185">
            <v>45365</v>
          </cell>
          <cell r="G1185">
            <v>943043</v>
          </cell>
          <cell r="H1185">
            <v>45135</v>
          </cell>
          <cell r="K1185">
            <v>45180</v>
          </cell>
        </row>
        <row r="1186">
          <cell r="F1186">
            <v>39749</v>
          </cell>
          <cell r="G1186">
            <v>5191945</v>
          </cell>
          <cell r="H1186">
            <v>45107</v>
          </cell>
          <cell r="K1186">
            <v>45180</v>
          </cell>
        </row>
        <row r="1187">
          <cell r="F1187">
            <v>48314</v>
          </cell>
          <cell r="G1187">
            <v>1635269</v>
          </cell>
          <cell r="H1187">
            <v>45140</v>
          </cell>
          <cell r="K1187">
            <v>45180</v>
          </cell>
        </row>
        <row r="1188">
          <cell r="F1188">
            <v>48312</v>
          </cell>
          <cell r="G1188">
            <v>4078040</v>
          </cell>
          <cell r="H1188">
            <v>45142</v>
          </cell>
          <cell r="K1188">
            <v>45180</v>
          </cell>
        </row>
        <row r="1189">
          <cell r="F1189">
            <v>48311</v>
          </cell>
          <cell r="G1189">
            <v>3058533</v>
          </cell>
          <cell r="H1189">
            <v>45138</v>
          </cell>
          <cell r="K1189">
            <v>45180</v>
          </cell>
        </row>
        <row r="1190">
          <cell r="F1190">
            <v>45289</v>
          </cell>
          <cell r="G1190">
            <v>4043142</v>
          </cell>
          <cell r="H1190">
            <v>45132</v>
          </cell>
          <cell r="K1190">
            <v>45180</v>
          </cell>
        </row>
        <row r="1191">
          <cell r="F1191">
            <v>40820</v>
          </cell>
          <cell r="G1191">
            <v>3385476</v>
          </cell>
          <cell r="H1191">
            <v>45114</v>
          </cell>
          <cell r="K1191">
            <v>45180</v>
          </cell>
        </row>
        <row r="1192">
          <cell r="F1192">
            <v>564</v>
          </cell>
          <cell r="G1192">
            <v>-203904</v>
          </cell>
          <cell r="H1192">
            <v>45163</v>
          </cell>
          <cell r="K1192">
            <v>45180</v>
          </cell>
        </row>
        <row r="1193">
          <cell r="F1193">
            <v>558</v>
          </cell>
          <cell r="G1193">
            <v>-1555353</v>
          </cell>
          <cell r="H1193">
            <v>45163</v>
          </cell>
          <cell r="K1193">
            <v>45180</v>
          </cell>
        </row>
        <row r="1194">
          <cell r="F1194">
            <v>46799</v>
          </cell>
          <cell r="G1194">
            <v>2039013</v>
          </cell>
          <cell r="H1194">
            <v>45139</v>
          </cell>
          <cell r="K1194">
            <v>45180</v>
          </cell>
        </row>
        <row r="1195">
          <cell r="F1195">
            <v>547</v>
          </cell>
          <cell r="G1195">
            <v>-293662</v>
          </cell>
          <cell r="H1195">
            <v>45158</v>
          </cell>
          <cell r="K1195">
            <v>45180</v>
          </cell>
        </row>
        <row r="1196">
          <cell r="F1196">
            <v>46814</v>
          </cell>
          <cell r="G1196">
            <v>1890189</v>
          </cell>
          <cell r="H1196">
            <v>45142</v>
          </cell>
          <cell r="K1196">
            <v>45180</v>
          </cell>
        </row>
        <row r="1197">
          <cell r="F1197">
            <v>43810</v>
          </cell>
          <cell r="G1197">
            <v>1199421</v>
          </cell>
          <cell r="H1197">
            <v>45128</v>
          </cell>
          <cell r="K1197">
            <v>45180</v>
          </cell>
        </row>
        <row r="1198">
          <cell r="F1198">
            <v>43809</v>
          </cell>
          <cell r="G1198">
            <v>2186055</v>
          </cell>
          <cell r="H1198">
            <v>45128</v>
          </cell>
          <cell r="K1198">
            <v>45180</v>
          </cell>
        </row>
        <row r="1199">
          <cell r="F1199">
            <v>45288</v>
          </cell>
          <cell r="G1199">
            <v>2039013</v>
          </cell>
          <cell r="H1199">
            <v>45132</v>
          </cell>
          <cell r="K1199">
            <v>45180</v>
          </cell>
        </row>
        <row r="1200">
          <cell r="F1200">
            <v>45296</v>
          </cell>
          <cell r="G1200">
            <v>5358272</v>
          </cell>
          <cell r="H1200">
            <v>45138</v>
          </cell>
          <cell r="K1200">
            <v>45180</v>
          </cell>
        </row>
        <row r="1201">
          <cell r="F1201">
            <v>43808</v>
          </cell>
          <cell r="G1201">
            <v>2320313</v>
          </cell>
          <cell r="H1201">
            <v>45131</v>
          </cell>
          <cell r="K1201">
            <v>45180</v>
          </cell>
        </row>
        <row r="1202">
          <cell r="F1202">
            <v>46798</v>
          </cell>
          <cell r="G1202">
            <v>2039013</v>
          </cell>
          <cell r="H1202">
            <v>45142</v>
          </cell>
          <cell r="K1202">
            <v>45180</v>
          </cell>
        </row>
        <row r="1203">
          <cell r="F1203">
            <v>46797</v>
          </cell>
          <cell r="G1203">
            <v>706982</v>
          </cell>
          <cell r="H1203">
            <v>45142</v>
          </cell>
          <cell r="K1203">
            <v>45180</v>
          </cell>
        </row>
        <row r="1204">
          <cell r="F1204">
            <v>361</v>
          </cell>
          <cell r="G1204">
            <v>-304389</v>
          </cell>
          <cell r="H1204">
            <v>45154</v>
          </cell>
          <cell r="K1204">
            <v>45180</v>
          </cell>
        </row>
        <row r="1205">
          <cell r="F1205">
            <v>43784</v>
          </cell>
          <cell r="G1205">
            <v>2186055</v>
          </cell>
          <cell r="H1205">
            <v>45128</v>
          </cell>
          <cell r="K1205">
            <v>45180</v>
          </cell>
        </row>
        <row r="1206">
          <cell r="F1206">
            <v>43783</v>
          </cell>
          <cell r="G1206">
            <v>1586115</v>
          </cell>
          <cell r="H1206">
            <v>45128</v>
          </cell>
          <cell r="K1206">
            <v>45180</v>
          </cell>
        </row>
        <row r="1207">
          <cell r="F1207">
            <v>43782</v>
          </cell>
          <cell r="G1207">
            <v>1835136</v>
          </cell>
          <cell r="H1207">
            <v>45128</v>
          </cell>
          <cell r="K1207">
            <v>45180</v>
          </cell>
        </row>
        <row r="1208">
          <cell r="F1208">
            <v>45297</v>
          </cell>
          <cell r="G1208">
            <v>1019507</v>
          </cell>
          <cell r="H1208">
            <v>45138</v>
          </cell>
          <cell r="K1208">
            <v>45180</v>
          </cell>
        </row>
        <row r="1209">
          <cell r="F1209">
            <v>46809</v>
          </cell>
          <cell r="G1209">
            <v>1456596</v>
          </cell>
          <cell r="H1209">
            <v>45143</v>
          </cell>
          <cell r="K1209">
            <v>45180</v>
          </cell>
        </row>
        <row r="1210">
          <cell r="F1210">
            <v>46796</v>
          </cell>
          <cell r="G1210">
            <v>3313953</v>
          </cell>
          <cell r="H1210">
            <v>45140</v>
          </cell>
          <cell r="K1210">
            <v>45180</v>
          </cell>
        </row>
        <row r="1211">
          <cell r="F1211">
            <v>43807</v>
          </cell>
          <cell r="G1211">
            <v>8006148</v>
          </cell>
          <cell r="H1211">
            <v>45129</v>
          </cell>
          <cell r="K1211">
            <v>45180</v>
          </cell>
        </row>
        <row r="1212">
          <cell r="F1212">
            <v>46815</v>
          </cell>
          <cell r="G1212">
            <v>1290492</v>
          </cell>
          <cell r="H1212">
            <v>45142</v>
          </cell>
          <cell r="K1212">
            <v>45180</v>
          </cell>
        </row>
        <row r="1213">
          <cell r="F1213">
            <v>43814</v>
          </cell>
          <cell r="G1213">
            <v>2457041</v>
          </cell>
          <cell r="H1213">
            <v>45128</v>
          </cell>
          <cell r="K1213">
            <v>45180</v>
          </cell>
        </row>
        <row r="1214">
          <cell r="F1214">
            <v>45353</v>
          </cell>
          <cell r="G1214">
            <v>3205562</v>
          </cell>
          <cell r="H1214">
            <v>45135</v>
          </cell>
          <cell r="K1214">
            <v>45180</v>
          </cell>
        </row>
        <row r="1215">
          <cell r="F1215">
            <v>46801</v>
          </cell>
          <cell r="G1215">
            <v>1019507</v>
          </cell>
          <cell r="H1215">
            <v>45140</v>
          </cell>
          <cell r="K1215">
            <v>45180</v>
          </cell>
        </row>
        <row r="1216">
          <cell r="F1216">
            <v>45286</v>
          </cell>
          <cell r="G1216">
            <v>1157814</v>
          </cell>
          <cell r="H1216">
            <v>45132</v>
          </cell>
          <cell r="K1216">
            <v>45180</v>
          </cell>
        </row>
        <row r="1217">
          <cell r="F1217">
            <v>45355</v>
          </cell>
          <cell r="G1217">
            <v>2186055</v>
          </cell>
          <cell r="H1217">
            <v>45135</v>
          </cell>
          <cell r="K1217">
            <v>45180</v>
          </cell>
        </row>
        <row r="1218">
          <cell r="F1218">
            <v>46802</v>
          </cell>
          <cell r="G1218">
            <v>270986</v>
          </cell>
          <cell r="H1218">
            <v>45140</v>
          </cell>
          <cell r="K1218">
            <v>45180</v>
          </cell>
        </row>
        <row r="1219">
          <cell r="F1219">
            <v>43806</v>
          </cell>
          <cell r="G1219">
            <v>2186055</v>
          </cell>
          <cell r="H1219">
            <v>45129</v>
          </cell>
          <cell r="K1219">
            <v>45180</v>
          </cell>
        </row>
        <row r="1220">
          <cell r="F1220">
            <v>46808</v>
          </cell>
          <cell r="G1220">
            <v>1019507</v>
          </cell>
          <cell r="H1220">
            <v>45143</v>
          </cell>
          <cell r="K1220">
            <v>45180</v>
          </cell>
        </row>
        <row r="1221">
          <cell r="F1221">
            <v>46807</v>
          </cell>
          <cell r="G1221">
            <v>1157814</v>
          </cell>
          <cell r="H1221">
            <v>45143</v>
          </cell>
          <cell r="K1221">
            <v>45180</v>
          </cell>
        </row>
        <row r="1222">
          <cell r="F1222">
            <v>45295</v>
          </cell>
          <cell r="G1222">
            <v>1019507</v>
          </cell>
          <cell r="H1222">
            <v>45136</v>
          </cell>
          <cell r="K1222">
            <v>45180</v>
          </cell>
        </row>
        <row r="1223">
          <cell r="F1223">
            <v>271</v>
          </cell>
          <cell r="G1223">
            <v>-2180795</v>
          </cell>
          <cell r="H1223">
            <v>45167</v>
          </cell>
          <cell r="K1223">
            <v>45180</v>
          </cell>
        </row>
        <row r="1224">
          <cell r="F1224">
            <v>45294</v>
          </cell>
          <cell r="G1224">
            <v>2186055</v>
          </cell>
          <cell r="H1224">
            <v>45136</v>
          </cell>
          <cell r="K1224">
            <v>45180</v>
          </cell>
        </row>
        <row r="1225">
          <cell r="F1225">
            <v>43804</v>
          </cell>
          <cell r="G1225">
            <v>550746</v>
          </cell>
          <cell r="H1225">
            <v>45129</v>
          </cell>
          <cell r="K1225">
            <v>45180</v>
          </cell>
        </row>
        <row r="1226">
          <cell r="F1226">
            <v>40874</v>
          </cell>
          <cell r="G1226">
            <v>1019507</v>
          </cell>
          <cell r="H1226">
            <v>45111</v>
          </cell>
          <cell r="K1226">
            <v>45180</v>
          </cell>
        </row>
        <row r="1227">
          <cell r="F1227">
            <v>43788</v>
          </cell>
          <cell r="G1227">
            <v>1586115</v>
          </cell>
          <cell r="H1227">
            <v>45128</v>
          </cell>
          <cell r="K1227">
            <v>45180</v>
          </cell>
        </row>
        <row r="1228">
          <cell r="F1228">
            <v>43801</v>
          </cell>
          <cell r="G1228">
            <v>2186055</v>
          </cell>
          <cell r="H1228">
            <v>45131</v>
          </cell>
          <cell r="K1228">
            <v>45180</v>
          </cell>
        </row>
        <row r="1229">
          <cell r="F1229">
            <v>43789</v>
          </cell>
          <cell r="G1229">
            <v>1835136</v>
          </cell>
          <cell r="H1229">
            <v>45128</v>
          </cell>
          <cell r="K1229">
            <v>45180</v>
          </cell>
        </row>
        <row r="1230">
          <cell r="F1230">
            <v>43790</v>
          </cell>
          <cell r="G1230">
            <v>1199421</v>
          </cell>
          <cell r="H1230">
            <v>45128</v>
          </cell>
          <cell r="K1230">
            <v>45180</v>
          </cell>
        </row>
        <row r="1231">
          <cell r="F1231">
            <v>39772</v>
          </cell>
          <cell r="G1231">
            <v>3264921</v>
          </cell>
          <cell r="H1231">
            <v>45108</v>
          </cell>
          <cell r="K1231">
            <v>45180</v>
          </cell>
        </row>
        <row r="1232">
          <cell r="F1232">
            <v>45287</v>
          </cell>
          <cell r="G1232">
            <v>5958212</v>
          </cell>
          <cell r="H1232">
            <v>45132</v>
          </cell>
          <cell r="K1232">
            <v>45180</v>
          </cell>
        </row>
        <row r="1233">
          <cell r="F1233">
            <v>40823</v>
          </cell>
          <cell r="G1233">
            <v>4584897</v>
          </cell>
          <cell r="H1233">
            <v>45117</v>
          </cell>
          <cell r="K1233">
            <v>45180</v>
          </cell>
        </row>
        <row r="1234">
          <cell r="F1234">
            <v>46805</v>
          </cell>
          <cell r="G1234">
            <v>706982</v>
          </cell>
          <cell r="H1234">
            <v>45142</v>
          </cell>
          <cell r="K1234">
            <v>45180</v>
          </cell>
        </row>
        <row r="1235">
          <cell r="F1235">
            <v>46795</v>
          </cell>
          <cell r="G1235">
            <v>2186055</v>
          </cell>
          <cell r="H1235">
            <v>45140</v>
          </cell>
          <cell r="K1235">
            <v>45180</v>
          </cell>
        </row>
        <row r="1236">
          <cell r="F1236">
            <v>46794</v>
          </cell>
          <cell r="G1236">
            <v>9730368</v>
          </cell>
          <cell r="H1236">
            <v>45140</v>
          </cell>
          <cell r="K1236">
            <v>45180</v>
          </cell>
        </row>
        <row r="1237">
          <cell r="F1237">
            <v>43855</v>
          </cell>
          <cell r="G1237">
            <v>1835136</v>
          </cell>
          <cell r="H1237">
            <v>45131</v>
          </cell>
          <cell r="K1237">
            <v>45180</v>
          </cell>
        </row>
        <row r="1238">
          <cell r="F1238">
            <v>43800</v>
          </cell>
          <cell r="G1238">
            <v>2186055</v>
          </cell>
          <cell r="H1238">
            <v>45128</v>
          </cell>
          <cell r="K1238">
            <v>45180</v>
          </cell>
        </row>
        <row r="1239">
          <cell r="F1239">
            <v>43799</v>
          </cell>
          <cell r="G1239">
            <v>1963359</v>
          </cell>
          <cell r="H1239">
            <v>45129</v>
          </cell>
          <cell r="K1239">
            <v>45180</v>
          </cell>
        </row>
        <row r="1240">
          <cell r="F1240">
            <v>45298</v>
          </cell>
          <cell r="G1240">
            <v>1064043</v>
          </cell>
          <cell r="H1240">
            <v>45137</v>
          </cell>
          <cell r="K1240">
            <v>45180</v>
          </cell>
        </row>
        <row r="1241">
          <cell r="F1241">
            <v>46804</v>
          </cell>
          <cell r="G1241">
            <v>1019507</v>
          </cell>
          <cell r="H1241">
            <v>45143</v>
          </cell>
          <cell r="K1241">
            <v>45180</v>
          </cell>
        </row>
        <row r="1242">
          <cell r="F1242">
            <v>43802</v>
          </cell>
          <cell r="G1242">
            <v>4971591</v>
          </cell>
          <cell r="H1242">
            <v>45129</v>
          </cell>
          <cell r="K1242">
            <v>45180</v>
          </cell>
        </row>
        <row r="1243">
          <cell r="F1243">
            <v>39909</v>
          </cell>
          <cell r="G1243">
            <v>1555466</v>
          </cell>
          <cell r="H1243">
            <v>45108</v>
          </cell>
          <cell r="K1243">
            <v>45180</v>
          </cell>
        </row>
        <row r="1244">
          <cell r="F1244">
            <v>45290</v>
          </cell>
          <cell r="G1244">
            <v>706982</v>
          </cell>
          <cell r="H1244">
            <v>45132</v>
          </cell>
          <cell r="K1244">
            <v>45180</v>
          </cell>
        </row>
        <row r="1245">
          <cell r="F1245">
            <v>46803</v>
          </cell>
          <cell r="G1245">
            <v>1019507</v>
          </cell>
          <cell r="H1245">
            <v>45143</v>
          </cell>
          <cell r="K1245">
            <v>45180</v>
          </cell>
        </row>
        <row r="1246">
          <cell r="F1246">
            <v>45366</v>
          </cell>
          <cell r="G1246">
            <v>1199421</v>
          </cell>
          <cell r="H1246">
            <v>45135</v>
          </cell>
          <cell r="K1246">
            <v>45180</v>
          </cell>
        </row>
        <row r="1247">
          <cell r="F1247">
            <v>43220</v>
          </cell>
          <cell r="G1247">
            <v>-6437659</v>
          </cell>
          <cell r="H1247">
            <v>45176</v>
          </cell>
          <cell r="K1247">
            <v>45194</v>
          </cell>
        </row>
        <row r="1248">
          <cell r="F1248">
            <v>43219</v>
          </cell>
          <cell r="G1248">
            <v>-15164262</v>
          </cell>
          <cell r="H1248">
            <v>45176</v>
          </cell>
          <cell r="K1248">
            <v>45194</v>
          </cell>
        </row>
        <row r="1249">
          <cell r="F1249">
            <v>43218</v>
          </cell>
          <cell r="G1249">
            <v>-2861181</v>
          </cell>
          <cell r="H1249">
            <v>45176</v>
          </cell>
          <cell r="K1249">
            <v>45194</v>
          </cell>
        </row>
        <row r="1250">
          <cell r="F1250">
            <v>49811</v>
          </cell>
          <cell r="G1250">
            <v>1019507</v>
          </cell>
          <cell r="H1250">
            <v>45156</v>
          </cell>
          <cell r="K1250">
            <v>45194</v>
          </cell>
        </row>
        <row r="1251">
          <cell r="F1251">
            <v>49810</v>
          </cell>
          <cell r="G1251">
            <v>541971</v>
          </cell>
          <cell r="H1251">
            <v>45156</v>
          </cell>
          <cell r="K1251">
            <v>45194</v>
          </cell>
        </row>
        <row r="1252">
          <cell r="F1252">
            <v>48310</v>
          </cell>
          <cell r="G1252">
            <v>541971</v>
          </cell>
          <cell r="H1252">
            <v>45149</v>
          </cell>
          <cell r="K1252">
            <v>45194</v>
          </cell>
        </row>
        <row r="1253">
          <cell r="F1253">
            <v>48309</v>
          </cell>
          <cell r="G1253">
            <v>4044627</v>
          </cell>
          <cell r="H1253">
            <v>45149</v>
          </cell>
          <cell r="K1253">
            <v>45194</v>
          </cell>
        </row>
        <row r="1254">
          <cell r="F1254">
            <v>48308</v>
          </cell>
          <cell r="G1254">
            <v>2039013</v>
          </cell>
          <cell r="H1254">
            <v>45149</v>
          </cell>
          <cell r="K1254">
            <v>45194</v>
          </cell>
        </row>
        <row r="1255">
          <cell r="F1255">
            <v>48290</v>
          </cell>
          <cell r="G1255">
            <v>2186055</v>
          </cell>
          <cell r="H1255">
            <v>45146</v>
          </cell>
          <cell r="K1255">
            <v>45194</v>
          </cell>
        </row>
        <row r="1256">
          <cell r="F1256">
            <v>8364</v>
          </cell>
          <cell r="G1256">
            <v>-4107410</v>
          </cell>
          <cell r="H1256">
            <v>45188</v>
          </cell>
          <cell r="K1256">
            <v>45194</v>
          </cell>
        </row>
        <row r="1257">
          <cell r="F1257">
            <v>43223</v>
          </cell>
          <cell r="G1257">
            <v>-1430591</v>
          </cell>
          <cell r="H1257">
            <v>45176</v>
          </cell>
          <cell r="K1257">
            <v>45194</v>
          </cell>
        </row>
        <row r="1258">
          <cell r="F1258">
            <v>43222</v>
          </cell>
          <cell r="G1258">
            <v>-6580718</v>
          </cell>
          <cell r="H1258">
            <v>45176</v>
          </cell>
          <cell r="K1258">
            <v>45194</v>
          </cell>
        </row>
        <row r="1259">
          <cell r="F1259">
            <v>43221</v>
          </cell>
          <cell r="G1259">
            <v>-11444727</v>
          </cell>
          <cell r="H1259">
            <v>45176</v>
          </cell>
          <cell r="K1259">
            <v>45194</v>
          </cell>
        </row>
        <row r="1260">
          <cell r="F1260">
            <v>49797</v>
          </cell>
          <cell r="G1260">
            <v>706982</v>
          </cell>
          <cell r="H1260">
            <v>45153</v>
          </cell>
          <cell r="K1260">
            <v>45194</v>
          </cell>
        </row>
        <row r="1261">
          <cell r="F1261">
            <v>49796</v>
          </cell>
          <cell r="G1261">
            <v>5426244</v>
          </cell>
          <cell r="H1261">
            <v>45153</v>
          </cell>
          <cell r="K1261">
            <v>45194</v>
          </cell>
        </row>
        <row r="1262">
          <cell r="F1262">
            <v>48294</v>
          </cell>
          <cell r="G1262">
            <v>4372097</v>
          </cell>
          <cell r="H1262">
            <v>45147</v>
          </cell>
          <cell r="K1262">
            <v>45194</v>
          </cell>
        </row>
        <row r="1263">
          <cell r="F1263">
            <v>48289</v>
          </cell>
          <cell r="G1263">
            <v>3399584</v>
          </cell>
          <cell r="H1263">
            <v>45146</v>
          </cell>
          <cell r="K1263">
            <v>45194</v>
          </cell>
        </row>
        <row r="1264">
          <cell r="F1264">
            <v>48296</v>
          </cell>
          <cell r="G1264">
            <v>4262801</v>
          </cell>
          <cell r="H1264">
            <v>45148</v>
          </cell>
          <cell r="K1264">
            <v>45194</v>
          </cell>
        </row>
        <row r="1265">
          <cell r="F1265">
            <v>48288</v>
          </cell>
          <cell r="G1265">
            <v>5754942</v>
          </cell>
          <cell r="H1265">
            <v>45146</v>
          </cell>
          <cell r="K1265">
            <v>45194</v>
          </cell>
        </row>
        <row r="1266">
          <cell r="F1266">
            <v>48286</v>
          </cell>
          <cell r="G1266">
            <v>1019507</v>
          </cell>
          <cell r="H1266">
            <v>45146</v>
          </cell>
          <cell r="K1266">
            <v>45194</v>
          </cell>
        </row>
        <row r="1267">
          <cell r="F1267">
            <v>51443</v>
          </cell>
          <cell r="G1267">
            <v>4824752</v>
          </cell>
          <cell r="H1267">
            <v>45154</v>
          </cell>
          <cell r="K1267">
            <v>45194</v>
          </cell>
        </row>
        <row r="1268">
          <cell r="F1268">
            <v>49814</v>
          </cell>
          <cell r="G1268">
            <v>1058414</v>
          </cell>
          <cell r="H1268">
            <v>45145</v>
          </cell>
          <cell r="K1268">
            <v>45194</v>
          </cell>
        </row>
        <row r="1269">
          <cell r="F1269">
            <v>53134</v>
          </cell>
          <cell r="G1269">
            <v>2485310</v>
          </cell>
          <cell r="H1269">
            <v>45157</v>
          </cell>
          <cell r="K1269">
            <v>45194</v>
          </cell>
        </row>
        <row r="1270">
          <cell r="F1270">
            <v>343</v>
          </cell>
          <cell r="G1270">
            <v>-250924</v>
          </cell>
          <cell r="H1270">
            <v>45173</v>
          </cell>
          <cell r="K1270">
            <v>45194</v>
          </cell>
        </row>
        <row r="1271">
          <cell r="F1271">
            <v>49815</v>
          </cell>
          <cell r="G1271">
            <v>1437210</v>
          </cell>
          <cell r="H1271">
            <v>45147</v>
          </cell>
          <cell r="K1271">
            <v>45194</v>
          </cell>
        </row>
        <row r="1272">
          <cell r="F1272">
            <v>51439</v>
          </cell>
          <cell r="G1272">
            <v>3605040</v>
          </cell>
          <cell r="H1272">
            <v>45150</v>
          </cell>
          <cell r="K1272">
            <v>45194</v>
          </cell>
        </row>
        <row r="1273">
          <cell r="F1273">
            <v>594</v>
          </cell>
          <cell r="G1273">
            <v>-392040</v>
          </cell>
          <cell r="H1273">
            <v>45177</v>
          </cell>
          <cell r="K1273">
            <v>45194</v>
          </cell>
        </row>
        <row r="1274">
          <cell r="F1274">
            <v>49809</v>
          </cell>
          <cell r="G1274">
            <v>3058533</v>
          </cell>
          <cell r="H1274">
            <v>45156</v>
          </cell>
          <cell r="K1274">
            <v>45194</v>
          </cell>
        </row>
        <row r="1275">
          <cell r="F1275">
            <v>49786</v>
          </cell>
          <cell r="G1275">
            <v>1348205</v>
          </cell>
          <cell r="H1275">
            <v>45153</v>
          </cell>
          <cell r="K1275">
            <v>45194</v>
          </cell>
        </row>
        <row r="1276">
          <cell r="F1276">
            <v>574</v>
          </cell>
          <cell r="G1276">
            <v>-1870403</v>
          </cell>
          <cell r="H1276">
            <v>45174</v>
          </cell>
          <cell r="K1276">
            <v>45194</v>
          </cell>
        </row>
        <row r="1277">
          <cell r="F1277">
            <v>48306</v>
          </cell>
          <cell r="G1277">
            <v>2586614</v>
          </cell>
          <cell r="H1277">
            <v>45152</v>
          </cell>
          <cell r="K1277">
            <v>45194</v>
          </cell>
        </row>
        <row r="1278">
          <cell r="F1278">
            <v>46811</v>
          </cell>
          <cell r="G1278">
            <v>1019507</v>
          </cell>
          <cell r="H1278">
            <v>45145</v>
          </cell>
          <cell r="K1278">
            <v>45194</v>
          </cell>
        </row>
        <row r="1279">
          <cell r="F1279">
            <v>48307</v>
          </cell>
          <cell r="G1279">
            <v>1019507</v>
          </cell>
          <cell r="H1279">
            <v>45152</v>
          </cell>
          <cell r="K1279">
            <v>45194</v>
          </cell>
        </row>
        <row r="1280">
          <cell r="F1280">
            <v>49788</v>
          </cell>
          <cell r="G1280">
            <v>2186055</v>
          </cell>
          <cell r="H1280">
            <v>45156</v>
          </cell>
          <cell r="K1280">
            <v>45194</v>
          </cell>
        </row>
        <row r="1281">
          <cell r="F1281">
            <v>49787</v>
          </cell>
          <cell r="G1281">
            <v>4078040</v>
          </cell>
          <cell r="H1281">
            <v>45156</v>
          </cell>
          <cell r="K1281">
            <v>45194</v>
          </cell>
        </row>
        <row r="1282">
          <cell r="F1282">
            <v>48277</v>
          </cell>
          <cell r="G1282">
            <v>2186055</v>
          </cell>
          <cell r="H1282">
            <v>45149</v>
          </cell>
          <cell r="K1282">
            <v>45194</v>
          </cell>
        </row>
        <row r="1283">
          <cell r="F1283">
            <v>388</v>
          </cell>
          <cell r="G1283">
            <v>-141396</v>
          </cell>
          <cell r="H1283">
            <v>45174</v>
          </cell>
          <cell r="K1283">
            <v>45194</v>
          </cell>
        </row>
        <row r="1284">
          <cell r="F1284">
            <v>387</v>
          </cell>
          <cell r="G1284">
            <v>-497068</v>
          </cell>
          <cell r="H1284">
            <v>45174</v>
          </cell>
          <cell r="K1284">
            <v>45194</v>
          </cell>
        </row>
        <row r="1285">
          <cell r="F1285">
            <v>269</v>
          </cell>
          <cell r="G1285">
            <v>-532226</v>
          </cell>
          <cell r="H1285">
            <v>45176</v>
          </cell>
          <cell r="K1285">
            <v>45194</v>
          </cell>
        </row>
        <row r="1286">
          <cell r="F1286">
            <v>49793</v>
          </cell>
          <cell r="G1286">
            <v>4225068</v>
          </cell>
          <cell r="H1286">
            <v>45154</v>
          </cell>
          <cell r="K1286">
            <v>45194</v>
          </cell>
        </row>
        <row r="1287">
          <cell r="F1287">
            <v>49790</v>
          </cell>
          <cell r="G1287">
            <v>3892860</v>
          </cell>
          <cell r="H1287">
            <v>45154</v>
          </cell>
          <cell r="K1287">
            <v>45194</v>
          </cell>
        </row>
        <row r="1288">
          <cell r="F1288">
            <v>278</v>
          </cell>
          <cell r="G1288">
            <v>-303456</v>
          </cell>
          <cell r="H1288">
            <v>45189</v>
          </cell>
          <cell r="K1288">
            <v>45194</v>
          </cell>
        </row>
        <row r="1289">
          <cell r="F1289">
            <v>48279</v>
          </cell>
          <cell r="G1289">
            <v>2039013</v>
          </cell>
          <cell r="H1289">
            <v>45147</v>
          </cell>
          <cell r="K1289">
            <v>45194</v>
          </cell>
        </row>
        <row r="1290">
          <cell r="F1290">
            <v>49808</v>
          </cell>
          <cell r="G1290">
            <v>2367711</v>
          </cell>
          <cell r="H1290">
            <v>45157</v>
          </cell>
          <cell r="K1290">
            <v>45194</v>
          </cell>
        </row>
        <row r="1291">
          <cell r="F1291">
            <v>253</v>
          </cell>
          <cell r="G1291">
            <v>-1806447</v>
          </cell>
          <cell r="H1291">
            <v>45165</v>
          </cell>
          <cell r="K1291">
            <v>45194</v>
          </cell>
        </row>
        <row r="1292">
          <cell r="F1292">
            <v>48282</v>
          </cell>
          <cell r="G1292">
            <v>1019507</v>
          </cell>
          <cell r="H1292">
            <v>45147</v>
          </cell>
          <cell r="K1292">
            <v>45194</v>
          </cell>
        </row>
        <row r="1293">
          <cell r="F1293">
            <v>49812</v>
          </cell>
          <cell r="G1293">
            <v>2310012</v>
          </cell>
          <cell r="H1293">
            <v>45156</v>
          </cell>
          <cell r="K1293">
            <v>45194</v>
          </cell>
        </row>
        <row r="1294">
          <cell r="F1294">
            <v>49798</v>
          </cell>
          <cell r="G1294">
            <v>3534260</v>
          </cell>
          <cell r="H1294">
            <v>45153</v>
          </cell>
          <cell r="K1294">
            <v>45194</v>
          </cell>
        </row>
        <row r="1295">
          <cell r="F1295">
            <v>48291</v>
          </cell>
          <cell r="G1295">
            <v>2448306</v>
          </cell>
          <cell r="H1295">
            <v>45146</v>
          </cell>
          <cell r="K1295">
            <v>45194</v>
          </cell>
        </row>
        <row r="1296">
          <cell r="F1296">
            <v>51421</v>
          </cell>
          <cell r="G1296">
            <v>1019507</v>
          </cell>
          <cell r="H1296">
            <v>45157</v>
          </cell>
          <cell r="K1296">
            <v>45194</v>
          </cell>
        </row>
        <row r="1297">
          <cell r="F1297">
            <v>428</v>
          </cell>
          <cell r="G1297">
            <v>-670683</v>
          </cell>
          <cell r="H1297">
            <v>45181</v>
          </cell>
          <cell r="K1297">
            <v>45194</v>
          </cell>
        </row>
        <row r="1298">
          <cell r="F1298">
            <v>48295</v>
          </cell>
          <cell r="G1298">
            <v>2186055</v>
          </cell>
          <cell r="H1298">
            <v>45147</v>
          </cell>
          <cell r="K1298">
            <v>45194</v>
          </cell>
        </row>
        <row r="1299">
          <cell r="F1299">
            <v>48305</v>
          </cell>
          <cell r="G1299">
            <v>2367711</v>
          </cell>
          <cell r="H1299">
            <v>45150</v>
          </cell>
          <cell r="K1299">
            <v>45194</v>
          </cell>
        </row>
        <row r="1300">
          <cell r="F1300">
            <v>48301</v>
          </cell>
          <cell r="G1300">
            <v>2457041</v>
          </cell>
          <cell r="H1300">
            <v>45150</v>
          </cell>
          <cell r="K1300">
            <v>45194</v>
          </cell>
        </row>
        <row r="1301">
          <cell r="F1301">
            <v>49807</v>
          </cell>
          <cell r="G1301">
            <v>1019507</v>
          </cell>
          <cell r="H1301">
            <v>45157</v>
          </cell>
          <cell r="K1301">
            <v>45194</v>
          </cell>
        </row>
        <row r="1302">
          <cell r="F1302">
            <v>49806</v>
          </cell>
          <cell r="G1302">
            <v>2186055</v>
          </cell>
          <cell r="H1302">
            <v>45157</v>
          </cell>
          <cell r="K1302">
            <v>45194</v>
          </cell>
        </row>
        <row r="1303">
          <cell r="F1303">
            <v>49794</v>
          </cell>
          <cell r="G1303">
            <v>989766</v>
          </cell>
          <cell r="H1303">
            <v>45153</v>
          </cell>
          <cell r="K1303">
            <v>45194</v>
          </cell>
        </row>
        <row r="1304">
          <cell r="F1304">
            <v>49804</v>
          </cell>
          <cell r="G1304">
            <v>1019507</v>
          </cell>
          <cell r="H1304">
            <v>45158</v>
          </cell>
          <cell r="K1304">
            <v>45194</v>
          </cell>
        </row>
        <row r="1305">
          <cell r="F1305">
            <v>49805</v>
          </cell>
          <cell r="G1305">
            <v>541971</v>
          </cell>
          <cell r="H1305">
            <v>45158</v>
          </cell>
          <cell r="K1305">
            <v>45194</v>
          </cell>
        </row>
        <row r="1306">
          <cell r="F1306">
            <v>49785</v>
          </cell>
          <cell r="G1306">
            <v>2315628</v>
          </cell>
          <cell r="H1306">
            <v>45155</v>
          </cell>
          <cell r="K1306">
            <v>45194</v>
          </cell>
        </row>
        <row r="1307">
          <cell r="F1307">
            <v>46806</v>
          </cell>
          <cell r="G1307">
            <v>1619190</v>
          </cell>
          <cell r="H1307">
            <v>45145</v>
          </cell>
          <cell r="K1307">
            <v>45194</v>
          </cell>
        </row>
        <row r="1308">
          <cell r="F1308">
            <v>49783</v>
          </cell>
          <cell r="G1308">
            <v>2457041</v>
          </cell>
          <cell r="H1308">
            <v>45153</v>
          </cell>
          <cell r="K1308">
            <v>45194</v>
          </cell>
        </row>
        <row r="1309">
          <cell r="F1309">
            <v>429</v>
          </cell>
          <cell r="G1309">
            <v>-782301</v>
          </cell>
          <cell r="H1309">
            <v>45180</v>
          </cell>
          <cell r="K1309">
            <v>45194</v>
          </cell>
        </row>
        <row r="1310">
          <cell r="F1310">
            <v>414</v>
          </cell>
          <cell r="G1310">
            <v>-1049093</v>
          </cell>
          <cell r="H1310">
            <v>45170</v>
          </cell>
          <cell r="K1310">
            <v>45194</v>
          </cell>
        </row>
        <row r="1311">
          <cell r="F1311">
            <v>48299</v>
          </cell>
          <cell r="G1311">
            <v>4372097</v>
          </cell>
          <cell r="H1311">
            <v>45149</v>
          </cell>
          <cell r="K1311">
            <v>45194</v>
          </cell>
        </row>
        <row r="1312">
          <cell r="F1312">
            <v>48300</v>
          </cell>
          <cell r="G1312">
            <v>1019507</v>
          </cell>
          <cell r="H1312">
            <v>45149</v>
          </cell>
          <cell r="K1312">
            <v>45194</v>
          </cell>
        </row>
        <row r="1313">
          <cell r="F1313">
            <v>49817</v>
          </cell>
          <cell r="G1313">
            <v>977967</v>
          </cell>
          <cell r="H1313">
            <v>45148</v>
          </cell>
          <cell r="K1313">
            <v>45194</v>
          </cell>
        </row>
        <row r="1314">
          <cell r="F1314">
            <v>51441</v>
          </cell>
          <cell r="G1314">
            <v>1348205</v>
          </cell>
          <cell r="H1314">
            <v>45154</v>
          </cell>
          <cell r="K1314">
            <v>45194</v>
          </cell>
        </row>
        <row r="1315">
          <cell r="F1315">
            <v>51442</v>
          </cell>
          <cell r="G1315">
            <v>2186055</v>
          </cell>
          <cell r="H1315">
            <v>45154</v>
          </cell>
          <cell r="K1315">
            <v>45194</v>
          </cell>
        </row>
        <row r="1316">
          <cell r="F1316">
            <v>49816</v>
          </cell>
          <cell r="G1316">
            <v>1348205</v>
          </cell>
          <cell r="H1316">
            <v>45148</v>
          </cell>
          <cell r="K1316">
            <v>45194</v>
          </cell>
        </row>
        <row r="1317">
          <cell r="F1317">
            <v>334</v>
          </cell>
          <cell r="G1317">
            <v>-1230609</v>
          </cell>
          <cell r="H1317">
            <v>45178</v>
          </cell>
          <cell r="K1317">
            <v>45194</v>
          </cell>
        </row>
        <row r="1318">
          <cell r="F1318">
            <v>299</v>
          </cell>
          <cell r="G1318">
            <v>-196020</v>
          </cell>
          <cell r="H1318">
            <v>45181</v>
          </cell>
          <cell r="K1318">
            <v>45194</v>
          </cell>
        </row>
        <row r="1319">
          <cell r="F1319">
            <v>48298</v>
          </cell>
          <cell r="G1319">
            <v>3205562</v>
          </cell>
          <cell r="H1319">
            <v>45150</v>
          </cell>
          <cell r="K1319">
            <v>45194</v>
          </cell>
        </row>
        <row r="1320">
          <cell r="F1320">
            <v>49800</v>
          </cell>
          <cell r="G1320">
            <v>1348205</v>
          </cell>
          <cell r="H1320">
            <v>45158</v>
          </cell>
          <cell r="K1320">
            <v>45194</v>
          </cell>
        </row>
        <row r="1321">
          <cell r="F1321">
            <v>48292</v>
          </cell>
          <cell r="G1321">
            <v>1019507</v>
          </cell>
          <cell r="H1321">
            <v>45146</v>
          </cell>
          <cell r="K1321">
            <v>45194</v>
          </cell>
        </row>
        <row r="1322">
          <cell r="F1322">
            <v>49799</v>
          </cell>
          <cell r="G1322">
            <v>1374611</v>
          </cell>
          <cell r="H1322">
            <v>45158</v>
          </cell>
          <cell r="K1322">
            <v>45194</v>
          </cell>
        </row>
        <row r="1323">
          <cell r="F1323">
            <v>48281</v>
          </cell>
          <cell r="G1323">
            <v>2791908</v>
          </cell>
          <cell r="H1323">
            <v>45146</v>
          </cell>
          <cell r="K1323">
            <v>45194</v>
          </cell>
        </row>
        <row r="1324">
          <cell r="F1324" t="str">
            <v>388a</v>
          </cell>
          <cell r="G1324">
            <v>-766204</v>
          </cell>
          <cell r="H1324">
            <v>45184</v>
          </cell>
          <cell r="K1324">
            <v>45194</v>
          </cell>
        </row>
        <row r="1325">
          <cell r="F1325">
            <v>49795</v>
          </cell>
          <cell r="G1325">
            <v>2022597</v>
          </cell>
          <cell r="H1325">
            <v>45154</v>
          </cell>
          <cell r="K1325">
            <v>45194</v>
          </cell>
        </row>
        <row r="1326">
          <cell r="F1326">
            <v>48297</v>
          </cell>
          <cell r="G1326">
            <v>2186055</v>
          </cell>
          <cell r="H1326">
            <v>45150</v>
          </cell>
          <cell r="K1326">
            <v>45194</v>
          </cell>
        </row>
        <row r="1327">
          <cell r="F1327">
            <v>48283</v>
          </cell>
          <cell r="G1327">
            <v>1199421</v>
          </cell>
          <cell r="H1327">
            <v>45145</v>
          </cell>
          <cell r="K1327">
            <v>45194</v>
          </cell>
        </row>
        <row r="1328">
          <cell r="F1328">
            <v>51440</v>
          </cell>
          <cell r="G1328">
            <v>793058</v>
          </cell>
          <cell r="H1328">
            <v>45150</v>
          </cell>
          <cell r="K1328">
            <v>45194</v>
          </cell>
        </row>
        <row r="1329">
          <cell r="F1329">
            <v>54718</v>
          </cell>
          <cell r="G1329">
            <v>460688</v>
          </cell>
          <cell r="H1329">
            <v>45170</v>
          </cell>
          <cell r="K1329">
            <v>45209</v>
          </cell>
        </row>
        <row r="1330">
          <cell r="F1330">
            <v>53125</v>
          </cell>
          <cell r="G1330">
            <v>5339682</v>
          </cell>
          <cell r="H1330">
            <v>45164</v>
          </cell>
          <cell r="K1330">
            <v>45209</v>
          </cell>
        </row>
        <row r="1331">
          <cell r="F1331">
            <v>54707</v>
          </cell>
          <cell r="G1331">
            <v>12488985</v>
          </cell>
          <cell r="H1331">
            <v>45169</v>
          </cell>
          <cell r="K1331">
            <v>45209</v>
          </cell>
        </row>
        <row r="1332">
          <cell r="F1332">
            <v>54717</v>
          </cell>
          <cell r="G1332">
            <v>2696409</v>
          </cell>
          <cell r="H1332">
            <v>45170</v>
          </cell>
          <cell r="K1332">
            <v>45209</v>
          </cell>
        </row>
        <row r="1333">
          <cell r="F1333">
            <v>53126</v>
          </cell>
          <cell r="G1333">
            <v>4044627</v>
          </cell>
          <cell r="H1333">
            <v>45164</v>
          </cell>
          <cell r="K1333">
            <v>45209</v>
          </cell>
        </row>
        <row r="1334">
          <cell r="F1334">
            <v>54699</v>
          </cell>
          <cell r="G1334">
            <v>1382049</v>
          </cell>
          <cell r="H1334">
            <v>45169</v>
          </cell>
          <cell r="K1334">
            <v>45209</v>
          </cell>
        </row>
        <row r="1335">
          <cell r="F1335">
            <v>51428</v>
          </cell>
          <cell r="G1335">
            <v>541971</v>
          </cell>
          <cell r="H1335">
            <v>45161</v>
          </cell>
          <cell r="K1335">
            <v>45209</v>
          </cell>
        </row>
        <row r="1336">
          <cell r="F1336">
            <v>54706</v>
          </cell>
          <cell r="G1336">
            <v>4797711</v>
          </cell>
          <cell r="H1336">
            <v>45169</v>
          </cell>
          <cell r="K1336">
            <v>45209</v>
          </cell>
        </row>
        <row r="1337">
          <cell r="F1337">
            <v>54700</v>
          </cell>
          <cell r="G1337">
            <v>1348205</v>
          </cell>
          <cell r="H1337">
            <v>45169</v>
          </cell>
          <cell r="K1337">
            <v>45209</v>
          </cell>
        </row>
        <row r="1338">
          <cell r="F1338">
            <v>54697</v>
          </cell>
          <cell r="G1338">
            <v>706982</v>
          </cell>
          <cell r="H1338">
            <v>45169</v>
          </cell>
          <cell r="K1338">
            <v>45209</v>
          </cell>
        </row>
        <row r="1339">
          <cell r="F1339">
            <v>53132</v>
          </cell>
          <cell r="G1339">
            <v>2696409</v>
          </cell>
          <cell r="H1339">
            <v>45167</v>
          </cell>
          <cell r="K1339">
            <v>45209</v>
          </cell>
        </row>
        <row r="1340">
          <cell r="F1340">
            <v>51429</v>
          </cell>
          <cell r="G1340">
            <v>9152487</v>
          </cell>
          <cell r="H1340">
            <v>45161</v>
          </cell>
          <cell r="K1340">
            <v>45209</v>
          </cell>
        </row>
        <row r="1341">
          <cell r="F1341">
            <v>53131</v>
          </cell>
          <cell r="G1341">
            <v>12994992</v>
          </cell>
          <cell r="H1341">
            <v>45167</v>
          </cell>
          <cell r="K1341">
            <v>45209</v>
          </cell>
        </row>
        <row r="1342">
          <cell r="F1342">
            <v>53193</v>
          </cell>
          <cell r="G1342">
            <v>1348205</v>
          </cell>
          <cell r="H1342">
            <v>45167</v>
          </cell>
          <cell r="K1342">
            <v>45209</v>
          </cell>
        </row>
        <row r="1343">
          <cell r="F1343">
            <v>53194</v>
          </cell>
          <cell r="G1343">
            <v>5820579</v>
          </cell>
          <cell r="H1343">
            <v>45167</v>
          </cell>
          <cell r="K1343">
            <v>45209</v>
          </cell>
        </row>
        <row r="1344">
          <cell r="F1344">
            <v>53196</v>
          </cell>
          <cell r="G1344">
            <v>337055</v>
          </cell>
          <cell r="H1344">
            <v>45169</v>
          </cell>
          <cell r="K1344">
            <v>45209</v>
          </cell>
        </row>
        <row r="1345">
          <cell r="F1345">
            <v>53139</v>
          </cell>
          <cell r="G1345">
            <v>6800166</v>
          </cell>
          <cell r="H1345">
            <v>45161</v>
          </cell>
          <cell r="K1345">
            <v>45209</v>
          </cell>
        </row>
        <row r="1346">
          <cell r="F1346">
            <v>53190</v>
          </cell>
          <cell r="G1346">
            <v>3706668</v>
          </cell>
          <cell r="H1346">
            <v>45166</v>
          </cell>
          <cell r="K1346">
            <v>45209</v>
          </cell>
        </row>
        <row r="1347">
          <cell r="F1347">
            <v>53195</v>
          </cell>
          <cell r="G1347">
            <v>6112868</v>
          </cell>
          <cell r="H1347">
            <v>45169</v>
          </cell>
          <cell r="K1347">
            <v>45209</v>
          </cell>
        </row>
        <row r="1348">
          <cell r="F1348">
            <v>53136</v>
          </cell>
          <cell r="G1348">
            <v>674109</v>
          </cell>
          <cell r="H1348">
            <v>45161</v>
          </cell>
          <cell r="K1348">
            <v>45209</v>
          </cell>
        </row>
        <row r="1349">
          <cell r="F1349">
            <v>53130</v>
          </cell>
          <cell r="G1349">
            <v>1413963</v>
          </cell>
          <cell r="H1349">
            <v>45167</v>
          </cell>
          <cell r="K1349">
            <v>45209</v>
          </cell>
        </row>
        <row r="1350">
          <cell r="F1350">
            <v>54713</v>
          </cell>
          <cell r="G1350">
            <v>4970673</v>
          </cell>
          <cell r="H1350">
            <v>45170</v>
          </cell>
          <cell r="K1350">
            <v>45209</v>
          </cell>
        </row>
        <row r="1351">
          <cell r="F1351">
            <v>54714</v>
          </cell>
          <cell r="G1351">
            <v>1348205</v>
          </cell>
          <cell r="H1351">
            <v>45170</v>
          </cell>
          <cell r="K1351">
            <v>45209</v>
          </cell>
        </row>
        <row r="1352">
          <cell r="F1352">
            <v>633</v>
          </cell>
          <cell r="G1352">
            <v>-1863449</v>
          </cell>
          <cell r="H1352">
            <v>45197</v>
          </cell>
          <cell r="K1352">
            <v>45209</v>
          </cell>
        </row>
        <row r="1353">
          <cell r="F1353">
            <v>625</v>
          </cell>
          <cell r="G1353">
            <v>-1809927</v>
          </cell>
          <cell r="H1353">
            <v>45192</v>
          </cell>
          <cell r="K1353">
            <v>45209</v>
          </cell>
        </row>
        <row r="1354">
          <cell r="F1354">
            <v>658</v>
          </cell>
          <cell r="G1354">
            <v>-552822</v>
          </cell>
          <cell r="H1354">
            <v>45196</v>
          </cell>
          <cell r="K1354">
            <v>45209</v>
          </cell>
        </row>
        <row r="1355">
          <cell r="F1355">
            <v>54715</v>
          </cell>
          <cell r="G1355">
            <v>4001589</v>
          </cell>
          <cell r="H1355">
            <v>45170</v>
          </cell>
          <cell r="K1355">
            <v>45209</v>
          </cell>
        </row>
        <row r="1356">
          <cell r="F1356">
            <v>54716</v>
          </cell>
          <cell r="G1356">
            <v>1348205</v>
          </cell>
          <cell r="H1356">
            <v>45170</v>
          </cell>
          <cell r="K1356">
            <v>45209</v>
          </cell>
        </row>
        <row r="1357">
          <cell r="F1357">
            <v>426</v>
          </cell>
          <cell r="G1357">
            <v>-207897</v>
          </cell>
          <cell r="H1357">
            <v>45192</v>
          </cell>
          <cell r="K1357">
            <v>45209</v>
          </cell>
        </row>
        <row r="1358">
          <cell r="F1358">
            <v>53129</v>
          </cell>
          <cell r="G1358">
            <v>2681640</v>
          </cell>
          <cell r="H1358">
            <v>45170</v>
          </cell>
          <cell r="K1358">
            <v>45209</v>
          </cell>
        </row>
        <row r="1359">
          <cell r="F1359">
            <v>54712</v>
          </cell>
          <cell r="G1359">
            <v>2398856</v>
          </cell>
          <cell r="H1359">
            <v>45173</v>
          </cell>
          <cell r="K1359">
            <v>45209</v>
          </cell>
        </row>
        <row r="1360">
          <cell r="F1360">
            <v>51432</v>
          </cell>
          <cell r="G1360">
            <v>2696409</v>
          </cell>
          <cell r="H1360">
            <v>45166</v>
          </cell>
          <cell r="K1360">
            <v>45209</v>
          </cell>
        </row>
        <row r="1361">
          <cell r="F1361">
            <v>51431</v>
          </cell>
          <cell r="G1361">
            <v>5394870</v>
          </cell>
          <cell r="H1361">
            <v>45166</v>
          </cell>
          <cell r="K1361">
            <v>45209</v>
          </cell>
        </row>
        <row r="1362">
          <cell r="F1362">
            <v>51424</v>
          </cell>
          <cell r="G1362">
            <v>5143649</v>
          </cell>
          <cell r="H1362">
            <v>45163</v>
          </cell>
          <cell r="K1362">
            <v>45209</v>
          </cell>
        </row>
        <row r="1363">
          <cell r="F1363">
            <v>51434</v>
          </cell>
          <cell r="G1363">
            <v>4946481</v>
          </cell>
          <cell r="H1363">
            <v>45164</v>
          </cell>
          <cell r="K1363">
            <v>45209</v>
          </cell>
        </row>
        <row r="1364">
          <cell r="F1364">
            <v>51433</v>
          </cell>
          <cell r="G1364">
            <v>741501</v>
          </cell>
          <cell r="H1364">
            <v>45164</v>
          </cell>
          <cell r="K1364">
            <v>45209</v>
          </cell>
        </row>
        <row r="1365">
          <cell r="F1365">
            <v>54711</v>
          </cell>
          <cell r="G1365">
            <v>4970673</v>
          </cell>
          <cell r="H1365">
            <v>45171</v>
          </cell>
          <cell r="K1365">
            <v>45209</v>
          </cell>
        </row>
        <row r="1366">
          <cell r="F1366">
            <v>54710</v>
          </cell>
          <cell r="G1366">
            <v>2977763</v>
          </cell>
          <cell r="H1366">
            <v>45171</v>
          </cell>
          <cell r="K1366">
            <v>45209</v>
          </cell>
        </row>
        <row r="1367">
          <cell r="F1367">
            <v>51430</v>
          </cell>
          <cell r="G1367">
            <v>2571831</v>
          </cell>
          <cell r="H1367">
            <v>45162</v>
          </cell>
          <cell r="K1367">
            <v>45209</v>
          </cell>
        </row>
        <row r="1368">
          <cell r="F1368">
            <v>377</v>
          </cell>
          <cell r="G1368">
            <v>-1699675</v>
          </cell>
          <cell r="H1368">
            <v>45200</v>
          </cell>
          <cell r="K1368">
            <v>45209</v>
          </cell>
        </row>
        <row r="1369">
          <cell r="F1369">
            <v>466</v>
          </cell>
          <cell r="G1369">
            <v>-1397587</v>
          </cell>
          <cell r="H1369">
            <v>45195</v>
          </cell>
          <cell r="K1369">
            <v>45209</v>
          </cell>
        </row>
        <row r="1370">
          <cell r="F1370">
            <v>51427</v>
          </cell>
          <cell r="G1370">
            <v>1428800</v>
          </cell>
          <cell r="H1370">
            <v>45160</v>
          </cell>
          <cell r="K1370">
            <v>45209</v>
          </cell>
        </row>
        <row r="1371">
          <cell r="F1371">
            <v>511</v>
          </cell>
          <cell r="G1371">
            <v>-719849</v>
          </cell>
          <cell r="H1371">
            <v>45202</v>
          </cell>
          <cell r="K1371">
            <v>45209</v>
          </cell>
        </row>
        <row r="1372">
          <cell r="F1372">
            <v>54709</v>
          </cell>
          <cell r="G1372">
            <v>1291559</v>
          </cell>
          <cell r="H1372">
            <v>45171</v>
          </cell>
          <cell r="K1372">
            <v>45209</v>
          </cell>
        </row>
        <row r="1373">
          <cell r="F1373">
            <v>51435</v>
          </cell>
          <cell r="G1373">
            <v>1199421</v>
          </cell>
          <cell r="H1373">
            <v>45164</v>
          </cell>
          <cell r="K1373">
            <v>45209</v>
          </cell>
        </row>
        <row r="1374">
          <cell r="F1374">
            <v>306</v>
          </cell>
          <cell r="G1374">
            <v>-6296011</v>
          </cell>
          <cell r="H1374">
            <v>45194</v>
          </cell>
          <cell r="K1374">
            <v>45209</v>
          </cell>
        </row>
        <row r="1375">
          <cell r="F1375">
            <v>51422</v>
          </cell>
          <cell r="G1375">
            <v>1348205</v>
          </cell>
          <cell r="H1375">
            <v>45162</v>
          </cell>
          <cell r="K1375">
            <v>45209</v>
          </cell>
        </row>
        <row r="1376">
          <cell r="F1376">
            <v>51436</v>
          </cell>
          <cell r="G1376">
            <v>3920036</v>
          </cell>
          <cell r="H1376">
            <v>45166</v>
          </cell>
          <cell r="K1376">
            <v>45209</v>
          </cell>
        </row>
        <row r="1377">
          <cell r="F1377">
            <v>418</v>
          </cell>
          <cell r="G1377">
            <v>-799275</v>
          </cell>
          <cell r="H1377">
            <v>45199</v>
          </cell>
          <cell r="K1377">
            <v>45209</v>
          </cell>
        </row>
        <row r="1378">
          <cell r="F1378">
            <v>49803</v>
          </cell>
          <cell r="G1378">
            <v>2367711</v>
          </cell>
          <cell r="H1378">
            <v>45160</v>
          </cell>
          <cell r="K1378">
            <v>45209</v>
          </cell>
        </row>
        <row r="1379">
          <cell r="F1379">
            <v>51423</v>
          </cell>
          <cell r="G1379">
            <v>1348205</v>
          </cell>
          <cell r="H1379">
            <v>45164</v>
          </cell>
          <cell r="K1379">
            <v>45209</v>
          </cell>
        </row>
        <row r="1380">
          <cell r="F1380">
            <v>49802</v>
          </cell>
          <cell r="G1380">
            <v>2186055</v>
          </cell>
          <cell r="H1380">
            <v>45160</v>
          </cell>
          <cell r="K1380">
            <v>45209</v>
          </cell>
        </row>
        <row r="1381">
          <cell r="F1381">
            <v>49801</v>
          </cell>
          <cell r="G1381">
            <v>1019507</v>
          </cell>
          <cell r="H1381">
            <v>45160</v>
          </cell>
          <cell r="K1381">
            <v>45209</v>
          </cell>
        </row>
        <row r="1382">
          <cell r="F1382">
            <v>54708</v>
          </cell>
          <cell r="G1382">
            <v>7945817</v>
          </cell>
          <cell r="H1382">
            <v>45170</v>
          </cell>
          <cell r="K1382">
            <v>45209</v>
          </cell>
        </row>
        <row r="1383">
          <cell r="F1383">
            <v>51437</v>
          </cell>
          <cell r="G1383">
            <v>2626020</v>
          </cell>
          <cell r="H1383">
            <v>45163</v>
          </cell>
          <cell r="K1383">
            <v>45209</v>
          </cell>
        </row>
        <row r="1384">
          <cell r="F1384">
            <v>442</v>
          </cell>
          <cell r="G1384">
            <v>-419949</v>
          </cell>
          <cell r="H1384">
            <v>45190</v>
          </cell>
          <cell r="K1384">
            <v>45209</v>
          </cell>
        </row>
        <row r="1385">
          <cell r="F1385">
            <v>461</v>
          </cell>
          <cell r="G1385">
            <v>-1475952</v>
          </cell>
          <cell r="H1385">
            <v>45200</v>
          </cell>
          <cell r="K1385">
            <v>45209</v>
          </cell>
        </row>
        <row r="1386">
          <cell r="F1386">
            <v>53197</v>
          </cell>
          <cell r="G1386">
            <v>969786</v>
          </cell>
          <cell r="H1386">
            <v>45169</v>
          </cell>
          <cell r="K1386">
            <v>45209</v>
          </cell>
        </row>
        <row r="1387">
          <cell r="F1387">
            <v>56236</v>
          </cell>
          <cell r="G1387">
            <v>4684163</v>
          </cell>
          <cell r="H1387">
            <v>45174</v>
          </cell>
          <cell r="K1387">
            <v>45209</v>
          </cell>
        </row>
        <row r="1388">
          <cell r="F1388">
            <v>53135</v>
          </cell>
          <cell r="G1388">
            <v>2398856</v>
          </cell>
          <cell r="H1388">
            <v>45161</v>
          </cell>
          <cell r="K1388">
            <v>45209</v>
          </cell>
        </row>
        <row r="1389">
          <cell r="F1389">
            <v>53198</v>
          </cell>
          <cell r="G1389">
            <v>1348205</v>
          </cell>
          <cell r="H1389">
            <v>45169</v>
          </cell>
          <cell r="K1389">
            <v>45209</v>
          </cell>
        </row>
        <row r="1390">
          <cell r="F1390">
            <v>390</v>
          </cell>
          <cell r="G1390">
            <v>-874305</v>
          </cell>
          <cell r="H1390">
            <v>45201</v>
          </cell>
          <cell r="K1390">
            <v>45209</v>
          </cell>
        </row>
        <row r="1391">
          <cell r="F1391">
            <v>53128</v>
          </cell>
          <cell r="G1391">
            <v>3771252</v>
          </cell>
          <cell r="H1391">
            <v>45167</v>
          </cell>
          <cell r="K1391">
            <v>45209</v>
          </cell>
        </row>
        <row r="1392">
          <cell r="F1392">
            <v>51438</v>
          </cell>
          <cell r="G1392">
            <v>1199421</v>
          </cell>
          <cell r="H1392">
            <v>45164</v>
          </cell>
          <cell r="K1392">
            <v>45209</v>
          </cell>
        </row>
        <row r="1393">
          <cell r="F1393">
            <v>53127</v>
          </cell>
          <cell r="G1393">
            <v>5119457</v>
          </cell>
          <cell r="H1393">
            <v>45167</v>
          </cell>
          <cell r="K1393">
            <v>45209</v>
          </cell>
        </row>
        <row r="1394">
          <cell r="F1394">
            <v>54719</v>
          </cell>
          <cell r="G1394">
            <v>230337</v>
          </cell>
          <cell r="H1394">
            <v>45174</v>
          </cell>
          <cell r="K1394">
            <v>45209</v>
          </cell>
        </row>
        <row r="1395">
          <cell r="F1395">
            <v>51426</v>
          </cell>
          <cell r="G1395">
            <v>1157814</v>
          </cell>
          <cell r="H1395">
            <v>45160</v>
          </cell>
          <cell r="K1395">
            <v>45209</v>
          </cell>
        </row>
        <row r="1396">
          <cell r="F1396">
            <v>53133</v>
          </cell>
          <cell r="G1396">
            <v>1199421</v>
          </cell>
          <cell r="H1396">
            <v>45168</v>
          </cell>
          <cell r="K1396">
            <v>45209</v>
          </cell>
        </row>
        <row r="1397">
          <cell r="F1397">
            <v>51425</v>
          </cell>
          <cell r="G1397">
            <v>1199421</v>
          </cell>
          <cell r="H1397">
            <v>45160</v>
          </cell>
          <cell r="K1397">
            <v>45209</v>
          </cell>
        </row>
        <row r="1398">
          <cell r="F1398">
            <v>53192</v>
          </cell>
          <cell r="G1398">
            <v>793058</v>
          </cell>
          <cell r="H1398">
            <v>45167</v>
          </cell>
          <cell r="K1398">
            <v>45209</v>
          </cell>
        </row>
        <row r="1399">
          <cell r="F1399">
            <v>56235</v>
          </cell>
          <cell r="G1399">
            <v>1199421</v>
          </cell>
          <cell r="H1399">
            <v>45174</v>
          </cell>
          <cell r="K1399">
            <v>45209</v>
          </cell>
        </row>
        <row r="1400">
          <cell r="F1400">
            <v>53191</v>
          </cell>
          <cell r="G1400">
            <v>1285916</v>
          </cell>
          <cell r="H1400">
            <v>45167</v>
          </cell>
          <cell r="K1400">
            <v>45209</v>
          </cell>
        </row>
        <row r="1401">
          <cell r="F1401">
            <v>9380</v>
          </cell>
          <cell r="G1401">
            <v>-3376575</v>
          </cell>
          <cell r="H1401">
            <v>45218</v>
          </cell>
          <cell r="K1401">
            <v>45223</v>
          </cell>
        </row>
        <row r="1402">
          <cell r="F1402">
            <v>47660</v>
          </cell>
          <cell r="G1402">
            <v>-36344</v>
          </cell>
          <cell r="H1402">
            <v>45203</v>
          </cell>
          <cell r="K1402">
            <v>45223</v>
          </cell>
        </row>
        <row r="1403">
          <cell r="F1403">
            <v>47659</v>
          </cell>
          <cell r="G1403">
            <v>-167180</v>
          </cell>
          <cell r="H1403">
            <v>45203</v>
          </cell>
          <cell r="K1403">
            <v>45223</v>
          </cell>
        </row>
        <row r="1404">
          <cell r="F1404">
            <v>47658</v>
          </cell>
          <cell r="G1404">
            <v>-290749</v>
          </cell>
          <cell r="H1404">
            <v>45203</v>
          </cell>
          <cell r="K1404">
            <v>45223</v>
          </cell>
        </row>
        <row r="1405">
          <cell r="F1405">
            <v>47657</v>
          </cell>
          <cell r="G1405">
            <v>-163546</v>
          </cell>
          <cell r="H1405">
            <v>45203</v>
          </cell>
          <cell r="K1405">
            <v>45223</v>
          </cell>
        </row>
        <row r="1406">
          <cell r="F1406">
            <v>47656</v>
          </cell>
          <cell r="G1406">
            <v>-385242</v>
          </cell>
          <cell r="H1406">
            <v>45203</v>
          </cell>
          <cell r="K1406">
            <v>45223</v>
          </cell>
        </row>
        <row r="1407">
          <cell r="F1407">
            <v>47655</v>
          </cell>
          <cell r="G1407">
            <v>-72687</v>
          </cell>
          <cell r="H1407">
            <v>45203</v>
          </cell>
          <cell r="K1407">
            <v>45223</v>
          </cell>
        </row>
        <row r="1408">
          <cell r="F1408">
            <v>50281</v>
          </cell>
          <cell r="G1408">
            <v>-11919734</v>
          </cell>
          <cell r="H1408">
            <v>45204</v>
          </cell>
          <cell r="K1408">
            <v>45223</v>
          </cell>
        </row>
        <row r="1409">
          <cell r="F1409">
            <v>50280</v>
          </cell>
          <cell r="G1409">
            <v>-6704851</v>
          </cell>
          <cell r="H1409">
            <v>45204</v>
          </cell>
          <cell r="K1409">
            <v>45223</v>
          </cell>
        </row>
        <row r="1410">
          <cell r="F1410">
            <v>50279</v>
          </cell>
          <cell r="G1410">
            <v>-15793648</v>
          </cell>
          <cell r="H1410">
            <v>45204</v>
          </cell>
          <cell r="K1410">
            <v>45223</v>
          </cell>
        </row>
        <row r="1411">
          <cell r="F1411">
            <v>50278</v>
          </cell>
          <cell r="G1411">
            <v>-2979934</v>
          </cell>
          <cell r="H1411">
            <v>45204</v>
          </cell>
          <cell r="K1411">
            <v>45223</v>
          </cell>
        </row>
        <row r="1412">
          <cell r="F1412">
            <v>50183</v>
          </cell>
          <cell r="G1412">
            <v>-1489967</v>
          </cell>
          <cell r="H1412">
            <v>45204</v>
          </cell>
          <cell r="K1412">
            <v>45223</v>
          </cell>
        </row>
        <row r="1413">
          <cell r="F1413">
            <v>50182</v>
          </cell>
          <cell r="G1413">
            <v>-6853847</v>
          </cell>
          <cell r="H1413">
            <v>45204</v>
          </cell>
          <cell r="K1413">
            <v>45223</v>
          </cell>
        </row>
        <row r="1414">
          <cell r="F1414">
            <v>57679</v>
          </cell>
          <cell r="G1414">
            <v>460688</v>
          </cell>
          <cell r="H1414">
            <v>45184</v>
          </cell>
          <cell r="K1414">
            <v>45223</v>
          </cell>
        </row>
        <row r="1415">
          <cell r="F1415">
            <v>57678</v>
          </cell>
          <cell r="G1415">
            <v>3172217</v>
          </cell>
          <cell r="H1415">
            <v>45184</v>
          </cell>
          <cell r="K1415">
            <v>45223</v>
          </cell>
        </row>
        <row r="1416">
          <cell r="F1416">
            <v>54733</v>
          </cell>
          <cell r="G1416">
            <v>10286379</v>
          </cell>
          <cell r="H1416">
            <v>45177</v>
          </cell>
          <cell r="K1416">
            <v>45223</v>
          </cell>
        </row>
        <row r="1417">
          <cell r="F1417">
            <v>54732</v>
          </cell>
          <cell r="G1417">
            <v>460688</v>
          </cell>
          <cell r="H1417">
            <v>45177</v>
          </cell>
          <cell r="K1417">
            <v>45223</v>
          </cell>
        </row>
        <row r="1418">
          <cell r="F1418">
            <v>56228</v>
          </cell>
          <cell r="G1418">
            <v>3901743</v>
          </cell>
          <cell r="H1418">
            <v>45182</v>
          </cell>
          <cell r="K1418">
            <v>45223</v>
          </cell>
        </row>
        <row r="1419">
          <cell r="F1419">
            <v>56227</v>
          </cell>
          <cell r="G1419">
            <v>7583247</v>
          </cell>
          <cell r="H1419">
            <v>45182</v>
          </cell>
          <cell r="K1419">
            <v>45223</v>
          </cell>
        </row>
        <row r="1420">
          <cell r="F1420">
            <v>56238</v>
          </cell>
          <cell r="G1420">
            <v>460688</v>
          </cell>
          <cell r="H1420">
            <v>45175</v>
          </cell>
          <cell r="K1420">
            <v>45223</v>
          </cell>
        </row>
        <row r="1421">
          <cell r="F1421">
            <v>57693</v>
          </cell>
          <cell r="G1421">
            <v>1778328</v>
          </cell>
          <cell r="H1421">
            <v>45181</v>
          </cell>
          <cell r="K1421">
            <v>45223</v>
          </cell>
        </row>
        <row r="1422">
          <cell r="F1422">
            <v>56239</v>
          </cell>
          <cell r="G1422">
            <v>5997132</v>
          </cell>
          <cell r="H1422">
            <v>45177</v>
          </cell>
          <cell r="K1422">
            <v>45223</v>
          </cell>
        </row>
        <row r="1423">
          <cell r="F1423">
            <v>56237</v>
          </cell>
          <cell r="G1423">
            <v>2795378</v>
          </cell>
          <cell r="H1423">
            <v>45175</v>
          </cell>
          <cell r="K1423">
            <v>45223</v>
          </cell>
        </row>
        <row r="1424">
          <cell r="F1424">
            <v>57695</v>
          </cell>
          <cell r="G1424">
            <v>3690414</v>
          </cell>
          <cell r="H1424">
            <v>45183</v>
          </cell>
          <cell r="K1424">
            <v>45223</v>
          </cell>
        </row>
        <row r="1425">
          <cell r="F1425">
            <v>57681</v>
          </cell>
          <cell r="G1425">
            <v>1586115</v>
          </cell>
          <cell r="H1425">
            <v>45188</v>
          </cell>
          <cell r="K1425">
            <v>45223</v>
          </cell>
        </row>
        <row r="1426">
          <cell r="F1426">
            <v>647</v>
          </cell>
          <cell r="G1426">
            <v>-1414504</v>
          </cell>
          <cell r="H1426">
            <v>45196</v>
          </cell>
          <cell r="K1426">
            <v>45223</v>
          </cell>
        </row>
        <row r="1427">
          <cell r="F1427">
            <v>56233</v>
          </cell>
          <cell r="G1427">
            <v>5226768</v>
          </cell>
          <cell r="H1427">
            <v>45184</v>
          </cell>
          <cell r="K1427">
            <v>45223</v>
          </cell>
        </row>
        <row r="1428">
          <cell r="F1428">
            <v>463</v>
          </cell>
          <cell r="G1428">
            <v>-115781</v>
          </cell>
          <cell r="H1428">
            <v>45209</v>
          </cell>
          <cell r="K1428">
            <v>45223</v>
          </cell>
        </row>
        <row r="1429">
          <cell r="F1429">
            <v>54729</v>
          </cell>
          <cell r="G1429">
            <v>14399465</v>
          </cell>
          <cell r="H1429">
            <v>45180</v>
          </cell>
          <cell r="K1429">
            <v>45223</v>
          </cell>
        </row>
        <row r="1430">
          <cell r="F1430">
            <v>445</v>
          </cell>
          <cell r="G1430">
            <v>-119943</v>
          </cell>
          <cell r="H1430">
            <v>45199</v>
          </cell>
          <cell r="K1430">
            <v>45223</v>
          </cell>
        </row>
        <row r="1431">
          <cell r="F1431">
            <v>54726</v>
          </cell>
          <cell r="G1431">
            <v>2293083</v>
          </cell>
          <cell r="H1431">
            <v>45178</v>
          </cell>
          <cell r="K1431">
            <v>45223</v>
          </cell>
        </row>
        <row r="1432">
          <cell r="F1432">
            <v>56232</v>
          </cell>
          <cell r="G1432">
            <v>3555968</v>
          </cell>
          <cell r="H1432">
            <v>45185</v>
          </cell>
          <cell r="K1432">
            <v>45223</v>
          </cell>
        </row>
        <row r="1433">
          <cell r="F1433">
            <v>56224</v>
          </cell>
          <cell r="G1433">
            <v>3771252</v>
          </cell>
          <cell r="H1433">
            <v>45178</v>
          </cell>
          <cell r="K1433">
            <v>45223</v>
          </cell>
        </row>
        <row r="1434">
          <cell r="F1434">
            <v>54720</v>
          </cell>
          <cell r="G1434">
            <v>2571831</v>
          </cell>
          <cell r="H1434">
            <v>45175</v>
          </cell>
          <cell r="K1434">
            <v>45223</v>
          </cell>
        </row>
        <row r="1435">
          <cell r="F1435">
            <v>56225</v>
          </cell>
          <cell r="G1435">
            <v>1199421</v>
          </cell>
          <cell r="H1435">
            <v>45178</v>
          </cell>
          <cell r="K1435">
            <v>45223</v>
          </cell>
        </row>
        <row r="1436">
          <cell r="F1436">
            <v>56226</v>
          </cell>
          <cell r="G1436">
            <v>184275</v>
          </cell>
          <cell r="H1436">
            <v>45178</v>
          </cell>
          <cell r="K1436">
            <v>45223</v>
          </cell>
        </row>
        <row r="1437">
          <cell r="F1437">
            <v>54728</v>
          </cell>
          <cell r="G1437">
            <v>1157814</v>
          </cell>
          <cell r="H1437">
            <v>45180</v>
          </cell>
          <cell r="K1437">
            <v>45223</v>
          </cell>
        </row>
        <row r="1438">
          <cell r="F1438">
            <v>54727</v>
          </cell>
          <cell r="G1438">
            <v>1586115</v>
          </cell>
          <cell r="H1438">
            <v>45180</v>
          </cell>
          <cell r="K1438">
            <v>45223</v>
          </cell>
        </row>
        <row r="1439">
          <cell r="F1439">
            <v>56234</v>
          </cell>
          <cell r="G1439">
            <v>460688</v>
          </cell>
          <cell r="H1439">
            <v>45183</v>
          </cell>
          <cell r="K1439">
            <v>45223</v>
          </cell>
        </row>
        <row r="1440">
          <cell r="F1440">
            <v>54725</v>
          </cell>
          <cell r="G1440">
            <v>2785536</v>
          </cell>
          <cell r="H1440">
            <v>45178</v>
          </cell>
          <cell r="K1440">
            <v>45223</v>
          </cell>
        </row>
        <row r="1441">
          <cell r="F1441">
            <v>56231</v>
          </cell>
          <cell r="G1441">
            <v>1413963</v>
          </cell>
          <cell r="H1441">
            <v>45188</v>
          </cell>
          <cell r="K1441">
            <v>45223</v>
          </cell>
        </row>
        <row r="1442">
          <cell r="F1442">
            <v>54724</v>
          </cell>
          <cell r="G1442">
            <v>5357367</v>
          </cell>
          <cell r="H1442">
            <v>45180</v>
          </cell>
          <cell r="K1442">
            <v>45223</v>
          </cell>
        </row>
        <row r="1443">
          <cell r="F1443">
            <v>54723</v>
          </cell>
          <cell r="G1443">
            <v>1199421</v>
          </cell>
          <cell r="H1443">
            <v>45177</v>
          </cell>
          <cell r="K1443">
            <v>45223</v>
          </cell>
        </row>
        <row r="1444">
          <cell r="F1444">
            <v>56230</v>
          </cell>
          <cell r="G1444">
            <v>2571831</v>
          </cell>
          <cell r="H1444">
            <v>45184</v>
          </cell>
          <cell r="K1444">
            <v>45223</v>
          </cell>
        </row>
        <row r="1445">
          <cell r="F1445">
            <v>57694</v>
          </cell>
          <cell r="G1445">
            <v>1586115</v>
          </cell>
          <cell r="H1445">
            <v>45183</v>
          </cell>
          <cell r="K1445">
            <v>45223</v>
          </cell>
        </row>
        <row r="1446">
          <cell r="F1446">
            <v>54722</v>
          </cell>
          <cell r="G1446">
            <v>460688</v>
          </cell>
          <cell r="H1446">
            <v>45179</v>
          </cell>
          <cell r="K1446">
            <v>45223</v>
          </cell>
        </row>
        <row r="1447">
          <cell r="F1447">
            <v>343</v>
          </cell>
          <cell r="G1447">
            <v>-756787</v>
          </cell>
          <cell r="H1447">
            <v>45208</v>
          </cell>
          <cell r="K1447">
            <v>45223</v>
          </cell>
        </row>
        <row r="1448">
          <cell r="F1448">
            <v>56229</v>
          </cell>
          <cell r="G1448">
            <v>2571831</v>
          </cell>
          <cell r="H1448">
            <v>45185</v>
          </cell>
          <cell r="K1448">
            <v>45223</v>
          </cell>
        </row>
        <row r="1449">
          <cell r="F1449">
            <v>54721</v>
          </cell>
          <cell r="G1449">
            <v>3771252</v>
          </cell>
          <cell r="H1449">
            <v>45178</v>
          </cell>
          <cell r="K1449">
            <v>45223</v>
          </cell>
        </row>
        <row r="1450">
          <cell r="F1450">
            <v>57680</v>
          </cell>
          <cell r="G1450">
            <v>1199421</v>
          </cell>
          <cell r="H1450">
            <v>45184</v>
          </cell>
          <cell r="K1450">
            <v>45223</v>
          </cell>
        </row>
        <row r="1451">
          <cell r="F1451">
            <v>57696</v>
          </cell>
          <cell r="G1451">
            <v>793058</v>
          </cell>
          <cell r="H1451">
            <v>45184</v>
          </cell>
          <cell r="K1451">
            <v>45223</v>
          </cell>
        </row>
        <row r="1452">
          <cell r="F1452">
            <v>60826</v>
          </cell>
          <cell r="G1452">
            <v>4140261</v>
          </cell>
          <cell r="H1452">
            <v>45205</v>
          </cell>
          <cell r="K1452">
            <v>45240</v>
          </cell>
        </row>
        <row r="1453">
          <cell r="F1453">
            <v>6949</v>
          </cell>
          <cell r="G1453">
            <v>-501550</v>
          </cell>
          <cell r="H1453">
            <v>45228</v>
          </cell>
          <cell r="K1453">
            <v>45240</v>
          </cell>
        </row>
        <row r="1454">
          <cell r="F1454">
            <v>59218</v>
          </cell>
          <cell r="G1454">
            <v>10286379</v>
          </cell>
          <cell r="H1454">
            <v>45198</v>
          </cell>
          <cell r="K1454">
            <v>45240</v>
          </cell>
        </row>
        <row r="1455">
          <cell r="F1455">
            <v>59217</v>
          </cell>
          <cell r="G1455">
            <v>921375</v>
          </cell>
          <cell r="H1455">
            <v>45198</v>
          </cell>
          <cell r="K1455">
            <v>45240</v>
          </cell>
        </row>
        <row r="1456">
          <cell r="F1456">
            <v>57692</v>
          </cell>
          <cell r="G1456">
            <v>7886700</v>
          </cell>
          <cell r="H1456">
            <v>45191</v>
          </cell>
          <cell r="K1456">
            <v>45240</v>
          </cell>
        </row>
        <row r="1457">
          <cell r="F1457">
            <v>57691</v>
          </cell>
          <cell r="G1457">
            <v>921375</v>
          </cell>
          <cell r="H1457">
            <v>45191</v>
          </cell>
          <cell r="K1457">
            <v>45240</v>
          </cell>
        </row>
        <row r="1458">
          <cell r="F1458">
            <v>59185</v>
          </cell>
          <cell r="G1458">
            <v>921375</v>
          </cell>
          <cell r="H1458">
            <v>45197</v>
          </cell>
          <cell r="K1458">
            <v>45240</v>
          </cell>
        </row>
        <row r="1459">
          <cell r="F1459">
            <v>60815</v>
          </cell>
          <cell r="G1459">
            <v>8825045</v>
          </cell>
          <cell r="H1459">
            <v>45203</v>
          </cell>
          <cell r="K1459">
            <v>45240</v>
          </cell>
        </row>
        <row r="1460">
          <cell r="F1460">
            <v>59184</v>
          </cell>
          <cell r="G1460">
            <v>460688</v>
          </cell>
          <cell r="H1460">
            <v>45196</v>
          </cell>
          <cell r="K1460">
            <v>45240</v>
          </cell>
        </row>
        <row r="1461">
          <cell r="F1461">
            <v>59182</v>
          </cell>
          <cell r="G1461">
            <v>706982</v>
          </cell>
          <cell r="H1461">
            <v>45196</v>
          </cell>
          <cell r="K1461">
            <v>45240</v>
          </cell>
        </row>
        <row r="1462">
          <cell r="F1462">
            <v>62065</v>
          </cell>
          <cell r="G1462">
            <v>4849389</v>
          </cell>
          <cell r="H1462">
            <v>45204</v>
          </cell>
          <cell r="K1462">
            <v>45240</v>
          </cell>
        </row>
        <row r="1463">
          <cell r="F1463">
            <v>59200</v>
          </cell>
          <cell r="G1463">
            <v>2785536</v>
          </cell>
          <cell r="H1463">
            <v>45195</v>
          </cell>
          <cell r="K1463">
            <v>45240</v>
          </cell>
        </row>
        <row r="1464">
          <cell r="F1464">
            <v>59219</v>
          </cell>
          <cell r="G1464">
            <v>460688</v>
          </cell>
          <cell r="H1464">
            <v>45198</v>
          </cell>
          <cell r="K1464">
            <v>45240</v>
          </cell>
        </row>
        <row r="1465">
          <cell r="F1465">
            <v>59199</v>
          </cell>
          <cell r="G1465">
            <v>92138</v>
          </cell>
          <cell r="H1465">
            <v>45192</v>
          </cell>
          <cell r="K1465">
            <v>45240</v>
          </cell>
        </row>
        <row r="1466">
          <cell r="F1466">
            <v>59198</v>
          </cell>
          <cell r="G1466">
            <v>4637763</v>
          </cell>
          <cell r="H1466">
            <v>45192</v>
          </cell>
          <cell r="K1466">
            <v>45240</v>
          </cell>
        </row>
        <row r="1467">
          <cell r="F1467">
            <v>59220</v>
          </cell>
          <cell r="G1467">
            <v>3706668</v>
          </cell>
          <cell r="H1467">
            <v>45199</v>
          </cell>
          <cell r="K1467">
            <v>45240</v>
          </cell>
        </row>
        <row r="1468">
          <cell r="F1468">
            <v>699</v>
          </cell>
          <cell r="G1468">
            <v>-604944</v>
          </cell>
          <cell r="H1468">
            <v>45212</v>
          </cell>
          <cell r="K1468">
            <v>45240</v>
          </cell>
        </row>
        <row r="1469">
          <cell r="F1469">
            <v>677</v>
          </cell>
          <cell r="G1469">
            <v>-874420</v>
          </cell>
          <cell r="H1469">
            <v>45218</v>
          </cell>
          <cell r="K1469">
            <v>45240</v>
          </cell>
        </row>
        <row r="1470">
          <cell r="F1470">
            <v>57690</v>
          </cell>
          <cell r="G1470">
            <v>1157814</v>
          </cell>
          <cell r="H1470">
            <v>45191</v>
          </cell>
          <cell r="K1470">
            <v>45240</v>
          </cell>
        </row>
        <row r="1471">
          <cell r="F1471">
            <v>59186</v>
          </cell>
          <cell r="G1471">
            <v>4027347</v>
          </cell>
          <cell r="H1471">
            <v>45201</v>
          </cell>
          <cell r="K1471">
            <v>45240</v>
          </cell>
        </row>
        <row r="1472">
          <cell r="F1472">
            <v>57684</v>
          </cell>
          <cell r="G1472">
            <v>2315628</v>
          </cell>
          <cell r="H1472">
            <v>45191</v>
          </cell>
          <cell r="K1472">
            <v>45240</v>
          </cell>
        </row>
        <row r="1473">
          <cell r="F1473">
            <v>59177</v>
          </cell>
          <cell r="G1473">
            <v>4714484</v>
          </cell>
          <cell r="H1473">
            <v>45196</v>
          </cell>
          <cell r="K1473">
            <v>45240</v>
          </cell>
        </row>
        <row r="1474">
          <cell r="F1474">
            <v>57682</v>
          </cell>
          <cell r="G1474">
            <v>5705586</v>
          </cell>
          <cell r="H1474">
            <v>45189</v>
          </cell>
          <cell r="K1474">
            <v>45240</v>
          </cell>
        </row>
        <row r="1475">
          <cell r="F1475">
            <v>57689</v>
          </cell>
          <cell r="G1475">
            <v>3771252</v>
          </cell>
          <cell r="H1475">
            <v>45192</v>
          </cell>
          <cell r="K1475">
            <v>45240</v>
          </cell>
        </row>
        <row r="1476">
          <cell r="F1476">
            <v>330</v>
          </cell>
          <cell r="G1476">
            <v>-119943</v>
          </cell>
          <cell r="H1476">
            <v>45225</v>
          </cell>
          <cell r="K1476">
            <v>45240</v>
          </cell>
        </row>
        <row r="1477">
          <cell r="F1477">
            <v>59188</v>
          </cell>
          <cell r="G1477">
            <v>4157933</v>
          </cell>
          <cell r="H1477">
            <v>45199</v>
          </cell>
          <cell r="K1477">
            <v>45240</v>
          </cell>
        </row>
        <row r="1478">
          <cell r="F1478">
            <v>59187</v>
          </cell>
          <cell r="G1478">
            <v>460688</v>
          </cell>
          <cell r="H1478">
            <v>45199</v>
          </cell>
          <cell r="K1478">
            <v>45240</v>
          </cell>
        </row>
        <row r="1479">
          <cell r="F1479">
            <v>59174</v>
          </cell>
          <cell r="G1479">
            <v>2293083</v>
          </cell>
          <cell r="H1479">
            <v>45192</v>
          </cell>
          <cell r="K1479">
            <v>45240</v>
          </cell>
        </row>
        <row r="1480">
          <cell r="F1480">
            <v>60814</v>
          </cell>
          <cell r="G1480">
            <v>2398856</v>
          </cell>
          <cell r="H1480">
            <v>45199</v>
          </cell>
          <cell r="K1480">
            <v>45240</v>
          </cell>
        </row>
        <row r="1481">
          <cell r="F1481">
            <v>59175</v>
          </cell>
          <cell r="G1481">
            <v>1199421</v>
          </cell>
          <cell r="H1481">
            <v>45195</v>
          </cell>
          <cell r="K1481">
            <v>45240</v>
          </cell>
        </row>
        <row r="1482">
          <cell r="F1482">
            <v>60823</v>
          </cell>
          <cell r="G1482">
            <v>3056522</v>
          </cell>
          <cell r="H1482">
            <v>45205</v>
          </cell>
          <cell r="K1482">
            <v>45240</v>
          </cell>
        </row>
        <row r="1483">
          <cell r="F1483">
            <v>59190</v>
          </cell>
          <cell r="G1483">
            <v>3771252</v>
          </cell>
          <cell r="H1483">
            <v>45199</v>
          </cell>
          <cell r="K1483">
            <v>45240</v>
          </cell>
        </row>
        <row r="1484">
          <cell r="F1484">
            <v>59191</v>
          </cell>
          <cell r="G1484">
            <v>1586115</v>
          </cell>
          <cell r="H1484">
            <v>45199</v>
          </cell>
          <cell r="K1484">
            <v>45240</v>
          </cell>
        </row>
        <row r="1485">
          <cell r="F1485">
            <v>434</v>
          </cell>
          <cell r="G1485">
            <v>-619166</v>
          </cell>
          <cell r="H1485">
            <v>45211</v>
          </cell>
          <cell r="K1485">
            <v>45240</v>
          </cell>
        </row>
        <row r="1486">
          <cell r="F1486">
            <v>60822</v>
          </cell>
          <cell r="G1486">
            <v>2571831</v>
          </cell>
          <cell r="H1486">
            <v>45205</v>
          </cell>
          <cell r="K1486">
            <v>45240</v>
          </cell>
        </row>
        <row r="1487">
          <cell r="F1487">
            <v>458</v>
          </cell>
          <cell r="G1487">
            <v>-184274</v>
          </cell>
          <cell r="H1487">
            <v>45230</v>
          </cell>
          <cell r="K1487">
            <v>45240</v>
          </cell>
        </row>
        <row r="1488">
          <cell r="F1488">
            <v>59192</v>
          </cell>
          <cell r="G1488">
            <v>1199421</v>
          </cell>
          <cell r="H1488">
            <v>45198</v>
          </cell>
          <cell r="K1488">
            <v>45240</v>
          </cell>
        </row>
        <row r="1489">
          <cell r="F1489">
            <v>57688</v>
          </cell>
          <cell r="G1489">
            <v>1199421</v>
          </cell>
          <cell r="H1489">
            <v>45194</v>
          </cell>
          <cell r="K1489">
            <v>45240</v>
          </cell>
        </row>
        <row r="1490">
          <cell r="F1490">
            <v>59178</v>
          </cell>
          <cell r="G1490">
            <v>5143649</v>
          </cell>
          <cell r="H1490">
            <v>45196</v>
          </cell>
          <cell r="K1490">
            <v>45240</v>
          </cell>
        </row>
        <row r="1491">
          <cell r="F1491">
            <v>57687</v>
          </cell>
          <cell r="G1491">
            <v>1199421</v>
          </cell>
          <cell r="H1491">
            <v>45191</v>
          </cell>
          <cell r="K1491">
            <v>45240</v>
          </cell>
        </row>
        <row r="1492">
          <cell r="F1492">
            <v>57683</v>
          </cell>
          <cell r="G1492">
            <v>6729764</v>
          </cell>
          <cell r="H1492">
            <v>45189</v>
          </cell>
          <cell r="K1492">
            <v>45240</v>
          </cell>
        </row>
        <row r="1493">
          <cell r="F1493">
            <v>60820</v>
          </cell>
          <cell r="G1493">
            <v>10887696</v>
          </cell>
          <cell r="H1493">
            <v>45205</v>
          </cell>
          <cell r="K1493">
            <v>45240</v>
          </cell>
        </row>
        <row r="1494">
          <cell r="F1494">
            <v>60819</v>
          </cell>
          <cell r="G1494">
            <v>541971</v>
          </cell>
          <cell r="H1494">
            <v>45205</v>
          </cell>
          <cell r="K1494">
            <v>45240</v>
          </cell>
        </row>
        <row r="1495">
          <cell r="F1495">
            <v>513</v>
          </cell>
          <cell r="G1495">
            <v>-282792</v>
          </cell>
          <cell r="H1495">
            <v>45230</v>
          </cell>
          <cell r="K1495">
            <v>45240</v>
          </cell>
        </row>
        <row r="1496">
          <cell r="F1496">
            <v>59193</v>
          </cell>
          <cell r="G1496">
            <v>6557612</v>
          </cell>
          <cell r="H1496">
            <v>45198</v>
          </cell>
          <cell r="K1496">
            <v>45240</v>
          </cell>
        </row>
        <row r="1497">
          <cell r="F1497">
            <v>59202</v>
          </cell>
          <cell r="G1497">
            <v>578907</v>
          </cell>
          <cell r="H1497">
            <v>45197</v>
          </cell>
          <cell r="K1497">
            <v>45240</v>
          </cell>
        </row>
        <row r="1498">
          <cell r="F1498">
            <v>62066</v>
          </cell>
          <cell r="G1498">
            <v>2785536</v>
          </cell>
          <cell r="H1498">
            <v>45205</v>
          </cell>
          <cell r="K1498">
            <v>45240</v>
          </cell>
        </row>
        <row r="1499">
          <cell r="F1499">
            <v>59201</v>
          </cell>
          <cell r="G1499">
            <v>230337</v>
          </cell>
          <cell r="H1499">
            <v>45197</v>
          </cell>
          <cell r="K1499">
            <v>45240</v>
          </cell>
        </row>
        <row r="1500">
          <cell r="F1500">
            <v>59196</v>
          </cell>
          <cell r="G1500">
            <v>1586115</v>
          </cell>
          <cell r="H1500">
            <v>45189</v>
          </cell>
          <cell r="K1500">
            <v>45240</v>
          </cell>
        </row>
        <row r="1501">
          <cell r="F1501">
            <v>57686</v>
          </cell>
          <cell r="G1501">
            <v>10286379</v>
          </cell>
          <cell r="H1501">
            <v>45192</v>
          </cell>
          <cell r="K1501">
            <v>45240</v>
          </cell>
        </row>
        <row r="1502">
          <cell r="F1502">
            <v>443</v>
          </cell>
          <cell r="G1502">
            <v>-229245</v>
          </cell>
          <cell r="H1502">
            <v>45226</v>
          </cell>
          <cell r="K1502">
            <v>45240</v>
          </cell>
        </row>
        <row r="1503">
          <cell r="F1503">
            <v>60825</v>
          </cell>
          <cell r="G1503">
            <v>2785536</v>
          </cell>
          <cell r="H1503">
            <v>45205</v>
          </cell>
          <cell r="K1503">
            <v>45240</v>
          </cell>
        </row>
        <row r="1504">
          <cell r="F1504">
            <v>60816</v>
          </cell>
          <cell r="G1504">
            <v>1285916</v>
          </cell>
          <cell r="H1504">
            <v>45203</v>
          </cell>
          <cell r="K1504">
            <v>45240</v>
          </cell>
        </row>
        <row r="1505">
          <cell r="F1505">
            <v>59180</v>
          </cell>
          <cell r="G1505">
            <v>1199421</v>
          </cell>
          <cell r="H1505">
            <v>45196</v>
          </cell>
          <cell r="K1505">
            <v>45240</v>
          </cell>
        </row>
        <row r="1506">
          <cell r="F1506">
            <v>57685</v>
          </cell>
          <cell r="G1506">
            <v>1199421</v>
          </cell>
          <cell r="H1506">
            <v>45190</v>
          </cell>
          <cell r="K1506">
            <v>45240</v>
          </cell>
        </row>
        <row r="1507">
          <cell r="F1507">
            <v>62064</v>
          </cell>
          <cell r="G1507">
            <v>3492923</v>
          </cell>
          <cell r="H1507">
            <v>45204</v>
          </cell>
          <cell r="K1507">
            <v>45240</v>
          </cell>
        </row>
        <row r="1508">
          <cell r="F1508">
            <v>59197</v>
          </cell>
          <cell r="G1508">
            <v>1199421</v>
          </cell>
          <cell r="H1508">
            <v>45189</v>
          </cell>
          <cell r="K1508">
            <v>45240</v>
          </cell>
        </row>
        <row r="1509">
          <cell r="F1509">
            <v>63603</v>
          </cell>
          <cell r="G1509">
            <v>4372097</v>
          </cell>
          <cell r="H1509">
            <v>45217</v>
          </cell>
          <cell r="K1509">
            <v>45254</v>
          </cell>
        </row>
        <row r="1510">
          <cell r="F1510">
            <v>63598</v>
          </cell>
          <cell r="G1510">
            <v>4913622</v>
          </cell>
          <cell r="H1510">
            <v>45213</v>
          </cell>
          <cell r="K1510">
            <v>45254</v>
          </cell>
        </row>
        <row r="1511">
          <cell r="F1511">
            <v>58459</v>
          </cell>
          <cell r="G1511">
            <v>-10894754</v>
          </cell>
          <cell r="H1511">
            <v>45237</v>
          </cell>
          <cell r="K1511">
            <v>45254</v>
          </cell>
        </row>
        <row r="1512">
          <cell r="F1512">
            <v>58458</v>
          </cell>
          <cell r="G1512">
            <v>-6128299</v>
          </cell>
          <cell r="H1512">
            <v>45237</v>
          </cell>
          <cell r="K1512">
            <v>45254</v>
          </cell>
        </row>
        <row r="1513">
          <cell r="F1513">
            <v>58457</v>
          </cell>
          <cell r="G1513">
            <v>-14435549</v>
          </cell>
          <cell r="H1513">
            <v>45237</v>
          </cell>
          <cell r="K1513">
            <v>45254</v>
          </cell>
        </row>
        <row r="1514">
          <cell r="F1514">
            <v>58456</v>
          </cell>
          <cell r="G1514">
            <v>-2723689</v>
          </cell>
          <cell r="H1514">
            <v>45237</v>
          </cell>
          <cell r="K1514">
            <v>45254</v>
          </cell>
        </row>
        <row r="1515">
          <cell r="F1515">
            <v>58363</v>
          </cell>
          <cell r="G1515">
            <v>-1361844</v>
          </cell>
          <cell r="H1515">
            <v>45237</v>
          </cell>
          <cell r="K1515">
            <v>45254</v>
          </cell>
        </row>
        <row r="1516">
          <cell r="F1516">
            <v>58362</v>
          </cell>
          <cell r="G1516">
            <v>-6264484</v>
          </cell>
          <cell r="H1516">
            <v>45237</v>
          </cell>
          <cell r="K1516">
            <v>45254</v>
          </cell>
        </row>
        <row r="1517">
          <cell r="F1517">
            <v>10430</v>
          </cell>
          <cell r="G1517">
            <v>-3751660</v>
          </cell>
          <cell r="H1517">
            <v>45250</v>
          </cell>
          <cell r="K1517">
            <v>45254</v>
          </cell>
        </row>
        <row r="1518">
          <cell r="F1518">
            <v>62053</v>
          </cell>
          <cell r="G1518">
            <v>1083956</v>
          </cell>
          <cell r="H1518">
            <v>45210</v>
          </cell>
          <cell r="K1518">
            <v>45254</v>
          </cell>
        </row>
        <row r="1519">
          <cell r="F1519">
            <v>63604</v>
          </cell>
          <cell r="G1519">
            <v>8035808</v>
          </cell>
          <cell r="H1519">
            <v>45218</v>
          </cell>
          <cell r="K1519">
            <v>45254</v>
          </cell>
        </row>
        <row r="1520">
          <cell r="F1520">
            <v>66814</v>
          </cell>
          <cell r="G1520">
            <v>1083956</v>
          </cell>
          <cell r="H1520">
            <v>44908</v>
          </cell>
          <cell r="K1520">
            <v>45254</v>
          </cell>
        </row>
        <row r="1521">
          <cell r="F1521">
            <v>62054</v>
          </cell>
          <cell r="G1521">
            <v>1586115</v>
          </cell>
          <cell r="H1521">
            <v>45210</v>
          </cell>
          <cell r="K1521">
            <v>45254</v>
          </cell>
        </row>
        <row r="1522">
          <cell r="F1522">
            <v>63606</v>
          </cell>
          <cell r="G1522">
            <v>7583247</v>
          </cell>
          <cell r="H1522">
            <v>45218</v>
          </cell>
          <cell r="K1522">
            <v>45254</v>
          </cell>
        </row>
        <row r="1523">
          <cell r="F1523">
            <v>63619</v>
          </cell>
          <cell r="G1523">
            <v>270986</v>
          </cell>
          <cell r="H1523">
            <v>45210</v>
          </cell>
          <cell r="K1523">
            <v>45254</v>
          </cell>
        </row>
        <row r="1524">
          <cell r="F1524">
            <v>65106</v>
          </cell>
          <cell r="G1524">
            <v>2128086</v>
          </cell>
          <cell r="H1524">
            <v>45217</v>
          </cell>
          <cell r="K1524">
            <v>45254</v>
          </cell>
        </row>
        <row r="1525">
          <cell r="F1525">
            <v>65102</v>
          </cell>
          <cell r="G1525">
            <v>4701780</v>
          </cell>
          <cell r="H1525">
            <v>45216</v>
          </cell>
          <cell r="K1525">
            <v>45254</v>
          </cell>
        </row>
        <row r="1526">
          <cell r="F1526">
            <v>65104</v>
          </cell>
          <cell r="G1526">
            <v>1093028</v>
          </cell>
          <cell r="H1526">
            <v>45217</v>
          </cell>
          <cell r="K1526">
            <v>45254</v>
          </cell>
        </row>
        <row r="1527">
          <cell r="F1527">
            <v>63616</v>
          </cell>
          <cell r="G1527">
            <v>5997132</v>
          </cell>
          <cell r="H1527">
            <v>45206</v>
          </cell>
          <cell r="K1527">
            <v>45254</v>
          </cell>
        </row>
        <row r="1528">
          <cell r="F1528">
            <v>63618</v>
          </cell>
          <cell r="G1528">
            <v>3470877</v>
          </cell>
          <cell r="H1528">
            <v>45209</v>
          </cell>
          <cell r="K1528">
            <v>45254</v>
          </cell>
        </row>
        <row r="1529">
          <cell r="F1529">
            <v>63617</v>
          </cell>
          <cell r="G1529">
            <v>396522</v>
          </cell>
          <cell r="H1529">
            <v>45206</v>
          </cell>
          <cell r="K1529">
            <v>45254</v>
          </cell>
        </row>
        <row r="1530">
          <cell r="F1530">
            <v>62063</v>
          </cell>
          <cell r="G1530">
            <v>8742789</v>
          </cell>
          <cell r="H1530">
            <v>45212</v>
          </cell>
          <cell r="K1530">
            <v>45254</v>
          </cell>
        </row>
        <row r="1531">
          <cell r="F1531">
            <v>62049</v>
          </cell>
          <cell r="G1531">
            <v>2669841</v>
          </cell>
          <cell r="H1531">
            <v>45209</v>
          </cell>
          <cell r="K1531">
            <v>45254</v>
          </cell>
        </row>
        <row r="1532">
          <cell r="F1532">
            <v>63599</v>
          </cell>
          <cell r="G1532">
            <v>10672695</v>
          </cell>
          <cell r="H1532">
            <v>45219</v>
          </cell>
          <cell r="K1532">
            <v>45254</v>
          </cell>
        </row>
        <row r="1533">
          <cell r="F1533">
            <v>62048</v>
          </cell>
          <cell r="G1533">
            <v>2571831</v>
          </cell>
          <cell r="H1533">
            <v>45212</v>
          </cell>
          <cell r="K1533">
            <v>45254</v>
          </cell>
        </row>
        <row r="1534">
          <cell r="F1534">
            <v>60824</v>
          </cell>
          <cell r="G1534">
            <v>1586115</v>
          </cell>
          <cell r="H1534">
            <v>45208</v>
          </cell>
          <cell r="K1534">
            <v>45254</v>
          </cell>
        </row>
        <row r="1535">
          <cell r="F1535">
            <v>62062</v>
          </cell>
          <cell r="G1535">
            <v>2398856</v>
          </cell>
          <cell r="H1535">
            <v>45215</v>
          </cell>
          <cell r="K1535">
            <v>45254</v>
          </cell>
        </row>
        <row r="1536">
          <cell r="F1536">
            <v>62047</v>
          </cell>
          <cell r="G1536">
            <v>5357367</v>
          </cell>
          <cell r="H1536">
            <v>45210</v>
          </cell>
          <cell r="K1536">
            <v>45254</v>
          </cell>
        </row>
        <row r="1537">
          <cell r="F1537">
            <v>63613</v>
          </cell>
          <cell r="G1537">
            <v>5972090</v>
          </cell>
          <cell r="H1537">
            <v>45219</v>
          </cell>
          <cell r="K1537">
            <v>45254</v>
          </cell>
        </row>
        <row r="1538">
          <cell r="F1538">
            <v>62052</v>
          </cell>
          <cell r="G1538">
            <v>1857101</v>
          </cell>
          <cell r="H1538">
            <v>45209</v>
          </cell>
          <cell r="K1538">
            <v>45254</v>
          </cell>
        </row>
        <row r="1539">
          <cell r="F1539">
            <v>62042</v>
          </cell>
          <cell r="G1539">
            <v>2734425</v>
          </cell>
          <cell r="H1539">
            <v>45206</v>
          </cell>
          <cell r="K1539">
            <v>45254</v>
          </cell>
        </row>
        <row r="1540">
          <cell r="F1540">
            <v>63612</v>
          </cell>
          <cell r="G1540">
            <v>706982</v>
          </cell>
          <cell r="H1540">
            <v>45219</v>
          </cell>
          <cell r="K1540">
            <v>45254</v>
          </cell>
        </row>
        <row r="1541">
          <cell r="F1541">
            <v>576</v>
          </cell>
          <cell r="G1541">
            <v>-2859476</v>
          </cell>
          <cell r="H1541">
            <v>45241</v>
          </cell>
          <cell r="K1541">
            <v>45254</v>
          </cell>
        </row>
        <row r="1542">
          <cell r="F1542">
            <v>62044</v>
          </cell>
          <cell r="G1542">
            <v>1199421</v>
          </cell>
          <cell r="H1542">
            <v>45206</v>
          </cell>
          <cell r="K1542">
            <v>45254</v>
          </cell>
        </row>
        <row r="1543">
          <cell r="F1543">
            <v>62043</v>
          </cell>
          <cell r="G1543">
            <v>4864914</v>
          </cell>
          <cell r="H1543">
            <v>45206</v>
          </cell>
          <cell r="K1543">
            <v>45254</v>
          </cell>
        </row>
        <row r="1544">
          <cell r="F1544">
            <v>63607</v>
          </cell>
          <cell r="G1544">
            <v>1093028</v>
          </cell>
          <cell r="H1544">
            <v>45218</v>
          </cell>
          <cell r="K1544">
            <v>45254</v>
          </cell>
        </row>
        <row r="1545">
          <cell r="F1545">
            <v>62061</v>
          </cell>
          <cell r="G1545">
            <v>1428800</v>
          </cell>
          <cell r="H1545">
            <v>45213</v>
          </cell>
          <cell r="K1545">
            <v>45254</v>
          </cell>
        </row>
        <row r="1546">
          <cell r="F1546">
            <v>63609</v>
          </cell>
          <cell r="G1546">
            <v>2186055</v>
          </cell>
          <cell r="H1546">
            <v>45219</v>
          </cell>
          <cell r="K1546">
            <v>45254</v>
          </cell>
        </row>
        <row r="1547">
          <cell r="F1547">
            <v>63601</v>
          </cell>
          <cell r="G1547">
            <v>1586115</v>
          </cell>
          <cell r="H1547">
            <v>45217</v>
          </cell>
          <cell r="K1547">
            <v>45254</v>
          </cell>
        </row>
        <row r="1548">
          <cell r="F1548">
            <v>62060</v>
          </cell>
          <cell r="G1548">
            <v>4372097</v>
          </cell>
          <cell r="H1548">
            <v>45215</v>
          </cell>
          <cell r="K1548">
            <v>45254</v>
          </cell>
        </row>
        <row r="1549">
          <cell r="F1549">
            <v>63600</v>
          </cell>
          <cell r="G1549">
            <v>2186055</v>
          </cell>
          <cell r="H1549">
            <v>45217</v>
          </cell>
          <cell r="K1549">
            <v>45254</v>
          </cell>
        </row>
        <row r="1550">
          <cell r="F1550">
            <v>62046</v>
          </cell>
          <cell r="G1550">
            <v>2571831</v>
          </cell>
          <cell r="H1550">
            <v>45212</v>
          </cell>
          <cell r="K1550">
            <v>45254</v>
          </cell>
        </row>
        <row r="1551">
          <cell r="F1551">
            <v>63602</v>
          </cell>
          <cell r="G1551">
            <v>2785536</v>
          </cell>
          <cell r="H1551">
            <v>45219</v>
          </cell>
          <cell r="K1551">
            <v>45254</v>
          </cell>
        </row>
        <row r="1552">
          <cell r="F1552">
            <v>62059</v>
          </cell>
          <cell r="G1552">
            <v>4372097</v>
          </cell>
          <cell r="H1552">
            <v>45212</v>
          </cell>
          <cell r="K1552">
            <v>45254</v>
          </cell>
        </row>
        <row r="1553">
          <cell r="F1553">
            <v>62051</v>
          </cell>
          <cell r="G1553">
            <v>1199421</v>
          </cell>
          <cell r="H1553">
            <v>45209</v>
          </cell>
          <cell r="K1553">
            <v>45254</v>
          </cell>
        </row>
        <row r="1554">
          <cell r="F1554">
            <v>65103</v>
          </cell>
          <cell r="G1554">
            <v>2202525</v>
          </cell>
          <cell r="H1554">
            <v>45217</v>
          </cell>
          <cell r="K1554">
            <v>45254</v>
          </cell>
        </row>
        <row r="1555">
          <cell r="F1555">
            <v>65101</v>
          </cell>
          <cell r="G1555">
            <v>3772157</v>
          </cell>
          <cell r="H1555">
            <v>45213</v>
          </cell>
          <cell r="K1555">
            <v>45254</v>
          </cell>
        </row>
        <row r="1556">
          <cell r="F1556">
            <v>63620</v>
          </cell>
          <cell r="G1556">
            <v>1586115</v>
          </cell>
          <cell r="H1556">
            <v>45210</v>
          </cell>
          <cell r="K1556">
            <v>45254</v>
          </cell>
        </row>
        <row r="1557">
          <cell r="F1557">
            <v>60818</v>
          </cell>
          <cell r="G1557">
            <v>1199421</v>
          </cell>
          <cell r="H1557">
            <v>45206</v>
          </cell>
          <cell r="K1557">
            <v>45254</v>
          </cell>
        </row>
        <row r="1558">
          <cell r="F1558">
            <v>62045</v>
          </cell>
          <cell r="G1558">
            <v>1586115</v>
          </cell>
          <cell r="H1558">
            <v>45209</v>
          </cell>
          <cell r="K1558">
            <v>45254</v>
          </cell>
        </row>
        <row r="1559">
          <cell r="F1559">
            <v>62058</v>
          </cell>
          <cell r="G1559">
            <v>1093028</v>
          </cell>
          <cell r="H1559">
            <v>45213</v>
          </cell>
          <cell r="K1559">
            <v>45254</v>
          </cell>
        </row>
        <row r="1560">
          <cell r="F1560">
            <v>62050</v>
          </cell>
          <cell r="G1560">
            <v>1199421</v>
          </cell>
          <cell r="H1560">
            <v>45209</v>
          </cell>
          <cell r="K1560">
            <v>45254</v>
          </cell>
        </row>
        <row r="1561">
          <cell r="F1561">
            <v>60817</v>
          </cell>
          <cell r="G1561">
            <v>1199421</v>
          </cell>
          <cell r="H1561">
            <v>45206</v>
          </cell>
          <cell r="K1561">
            <v>45254</v>
          </cell>
        </row>
        <row r="1562">
          <cell r="F1562">
            <v>62057</v>
          </cell>
          <cell r="G1562">
            <v>4971591</v>
          </cell>
          <cell r="H1562">
            <v>45216</v>
          </cell>
          <cell r="K1562">
            <v>45254</v>
          </cell>
        </row>
        <row r="1563">
          <cell r="F1563">
            <v>62056</v>
          </cell>
          <cell r="G1563">
            <v>2315628</v>
          </cell>
          <cell r="H1563">
            <v>45210</v>
          </cell>
          <cell r="K1563">
            <v>45254</v>
          </cell>
        </row>
        <row r="1564">
          <cell r="F1564">
            <v>63605</v>
          </cell>
          <cell r="G1564">
            <v>270986</v>
          </cell>
          <cell r="H1564">
            <v>45217</v>
          </cell>
          <cell r="K1564">
            <v>45254</v>
          </cell>
        </row>
        <row r="1565">
          <cell r="F1565">
            <v>62055</v>
          </cell>
          <cell r="G1565">
            <v>1199421</v>
          </cell>
          <cell r="H1565">
            <v>45210</v>
          </cell>
          <cell r="K1565">
            <v>45254</v>
          </cell>
        </row>
        <row r="1566">
          <cell r="F1566">
            <v>65105</v>
          </cell>
          <cell r="G1566">
            <v>2918727</v>
          </cell>
          <cell r="H1566">
            <v>45217</v>
          </cell>
          <cell r="K1566">
            <v>45254</v>
          </cell>
        </row>
        <row r="1567">
          <cell r="F1567">
            <v>65110</v>
          </cell>
          <cell r="G1567">
            <v>12784284</v>
          </cell>
          <cell r="H1567">
            <v>45226</v>
          </cell>
          <cell r="I1567">
            <v>45229</v>
          </cell>
          <cell r="J1567">
            <v>45261</v>
          </cell>
          <cell r="K1567">
            <v>45271</v>
          </cell>
        </row>
        <row r="1568">
          <cell r="F1568">
            <v>66567</v>
          </cell>
          <cell r="G1568">
            <v>5726363</v>
          </cell>
          <cell r="H1568">
            <v>45233</v>
          </cell>
          <cell r="I1568">
            <v>45235</v>
          </cell>
          <cell r="J1568">
            <v>45268</v>
          </cell>
          <cell r="K1568">
            <v>45271</v>
          </cell>
        </row>
        <row r="1569">
          <cell r="F1569">
            <v>65092</v>
          </cell>
          <cell r="G1569">
            <v>2186055</v>
          </cell>
          <cell r="H1569">
            <v>45220</v>
          </cell>
          <cell r="I1569">
            <v>45229</v>
          </cell>
          <cell r="J1569">
            <v>45255</v>
          </cell>
          <cell r="K1569">
            <v>45271</v>
          </cell>
        </row>
        <row r="1570">
          <cell r="F1570">
            <v>65093</v>
          </cell>
          <cell r="G1570">
            <v>7886700</v>
          </cell>
          <cell r="H1570">
            <v>45220</v>
          </cell>
          <cell r="I1570">
            <v>45229</v>
          </cell>
          <cell r="J1570">
            <v>45255</v>
          </cell>
          <cell r="K1570">
            <v>45271</v>
          </cell>
        </row>
        <row r="1571">
          <cell r="F1571">
            <v>65244</v>
          </cell>
          <cell r="G1571">
            <v>5357367</v>
          </cell>
          <cell r="H1571">
            <v>45230</v>
          </cell>
          <cell r="I1571">
            <v>45231</v>
          </cell>
          <cell r="J1571">
            <v>45265</v>
          </cell>
          <cell r="K1571">
            <v>45271</v>
          </cell>
        </row>
        <row r="1572">
          <cell r="F1572">
            <v>433</v>
          </cell>
          <cell r="G1572">
            <v>-6817497</v>
          </cell>
          <cell r="H1572">
            <v>45247</v>
          </cell>
          <cell r="I1572">
            <v>45257</v>
          </cell>
          <cell r="J1572">
            <v>45247</v>
          </cell>
          <cell r="K1572">
            <v>45271</v>
          </cell>
        </row>
        <row r="1573">
          <cell r="F1573">
            <v>65098</v>
          </cell>
          <cell r="G1573">
            <v>11411996</v>
          </cell>
          <cell r="H1573">
            <v>45225</v>
          </cell>
          <cell r="I1573">
            <v>45227</v>
          </cell>
          <cell r="J1573">
            <v>45260</v>
          </cell>
          <cell r="K1573">
            <v>45271</v>
          </cell>
        </row>
        <row r="1574">
          <cell r="F1574">
            <v>65246</v>
          </cell>
          <cell r="G1574">
            <v>4584897</v>
          </cell>
          <cell r="H1574">
            <v>45223</v>
          </cell>
          <cell r="I1574">
            <v>45231</v>
          </cell>
          <cell r="J1574">
            <v>45258</v>
          </cell>
          <cell r="K1574">
            <v>45271</v>
          </cell>
        </row>
        <row r="1575">
          <cell r="F1575">
            <v>65245</v>
          </cell>
          <cell r="G1575">
            <v>5068697</v>
          </cell>
          <cell r="H1575">
            <v>45222</v>
          </cell>
          <cell r="I1575">
            <v>45231</v>
          </cell>
          <cell r="J1575">
            <v>45257</v>
          </cell>
          <cell r="K1575">
            <v>45271</v>
          </cell>
        </row>
        <row r="1576">
          <cell r="F1576">
            <v>65248</v>
          </cell>
          <cell r="G1576">
            <v>2827913</v>
          </cell>
          <cell r="H1576">
            <v>45225</v>
          </cell>
          <cell r="I1576">
            <v>45231</v>
          </cell>
          <cell r="J1576">
            <v>45260</v>
          </cell>
          <cell r="K1576">
            <v>45271</v>
          </cell>
        </row>
        <row r="1577">
          <cell r="F1577">
            <v>65250</v>
          </cell>
          <cell r="G1577">
            <v>3994812</v>
          </cell>
          <cell r="H1577">
            <v>45229</v>
          </cell>
          <cell r="I1577">
            <v>45231</v>
          </cell>
          <cell r="J1577">
            <v>45264</v>
          </cell>
          <cell r="K1577">
            <v>45271</v>
          </cell>
        </row>
        <row r="1578">
          <cell r="F1578">
            <v>65247</v>
          </cell>
          <cell r="G1578">
            <v>3041807</v>
          </cell>
          <cell r="H1578">
            <v>45225</v>
          </cell>
          <cell r="I1578">
            <v>45231</v>
          </cell>
          <cell r="J1578">
            <v>45260</v>
          </cell>
          <cell r="K1578">
            <v>45271</v>
          </cell>
        </row>
        <row r="1579">
          <cell r="F1579">
            <v>775</v>
          </cell>
          <cell r="G1579">
            <v>-239885</v>
          </cell>
          <cell r="H1579">
            <v>45240</v>
          </cell>
          <cell r="I1579">
            <v>45265</v>
          </cell>
          <cell r="J1579">
            <v>45240</v>
          </cell>
          <cell r="K1579">
            <v>45271</v>
          </cell>
        </row>
        <row r="1580">
          <cell r="F1580">
            <v>770</v>
          </cell>
          <cell r="G1580">
            <v>-1781012</v>
          </cell>
          <cell r="H1580">
            <v>45263</v>
          </cell>
          <cell r="I1580">
            <v>45265</v>
          </cell>
          <cell r="J1580">
            <v>45263</v>
          </cell>
          <cell r="K1580">
            <v>45271</v>
          </cell>
        </row>
        <row r="1581">
          <cell r="F1581">
            <v>754</v>
          </cell>
          <cell r="G1581">
            <v>-706979</v>
          </cell>
          <cell r="H1581">
            <v>45255</v>
          </cell>
          <cell r="I1581">
            <v>45265</v>
          </cell>
          <cell r="J1581">
            <v>45255</v>
          </cell>
          <cell r="K1581">
            <v>45271</v>
          </cell>
        </row>
        <row r="1582">
          <cell r="F1582">
            <v>65242</v>
          </cell>
          <cell r="G1582">
            <v>2571831</v>
          </cell>
          <cell r="H1582">
            <v>45230</v>
          </cell>
          <cell r="I1582">
            <v>45231</v>
          </cell>
          <cell r="J1582">
            <v>45265</v>
          </cell>
          <cell r="K1582">
            <v>45271</v>
          </cell>
        </row>
        <row r="1583">
          <cell r="F1583">
            <v>66558</v>
          </cell>
          <cell r="G1583">
            <v>541971</v>
          </cell>
          <cell r="H1583">
            <v>45233</v>
          </cell>
          <cell r="I1583">
            <v>45235</v>
          </cell>
          <cell r="J1583">
            <v>45268</v>
          </cell>
          <cell r="K1583">
            <v>45271</v>
          </cell>
        </row>
        <row r="1584">
          <cell r="F1584">
            <v>65241</v>
          </cell>
          <cell r="G1584">
            <v>4157933</v>
          </cell>
          <cell r="H1584">
            <v>45233</v>
          </cell>
          <cell r="I1584">
            <v>45233</v>
          </cell>
          <cell r="J1584">
            <v>45268</v>
          </cell>
          <cell r="K1584">
            <v>45271</v>
          </cell>
        </row>
        <row r="1585">
          <cell r="F1585">
            <v>65096</v>
          </cell>
          <cell r="G1585">
            <v>4685013</v>
          </cell>
          <cell r="H1585">
            <v>45226</v>
          </cell>
          <cell r="I1585">
            <v>45229</v>
          </cell>
          <cell r="J1585">
            <v>45261</v>
          </cell>
          <cell r="K1585">
            <v>45271</v>
          </cell>
        </row>
        <row r="1586">
          <cell r="F1586">
            <v>66559</v>
          </cell>
          <cell r="G1586">
            <v>2785536</v>
          </cell>
          <cell r="H1586">
            <v>45234</v>
          </cell>
          <cell r="I1586">
            <v>45235</v>
          </cell>
          <cell r="J1586">
            <v>45269</v>
          </cell>
          <cell r="K1586">
            <v>45271</v>
          </cell>
        </row>
        <row r="1587">
          <cell r="F1587">
            <v>63611</v>
          </cell>
          <cell r="G1587">
            <v>6770952</v>
          </cell>
          <cell r="H1587">
            <v>45220</v>
          </cell>
          <cell r="I1587">
            <v>45221</v>
          </cell>
          <cell r="J1587">
            <v>45255</v>
          </cell>
          <cell r="K1587">
            <v>45271</v>
          </cell>
        </row>
        <row r="1588">
          <cell r="F1588">
            <v>65095</v>
          </cell>
          <cell r="G1588">
            <v>6770952</v>
          </cell>
          <cell r="H1588">
            <v>45224</v>
          </cell>
          <cell r="I1588">
            <v>45229</v>
          </cell>
          <cell r="J1588">
            <v>45259</v>
          </cell>
          <cell r="K1588">
            <v>45271</v>
          </cell>
        </row>
        <row r="1589">
          <cell r="F1589">
            <v>65094</v>
          </cell>
          <cell r="G1589">
            <v>2785536</v>
          </cell>
          <cell r="H1589">
            <v>45224</v>
          </cell>
          <cell r="I1589">
            <v>45229</v>
          </cell>
          <cell r="J1589">
            <v>45259</v>
          </cell>
          <cell r="K1589">
            <v>45271</v>
          </cell>
        </row>
        <row r="1590">
          <cell r="F1590">
            <v>65243</v>
          </cell>
          <cell r="G1590">
            <v>2315628</v>
          </cell>
          <cell r="H1590">
            <v>45231</v>
          </cell>
          <cell r="I1590">
            <v>45231</v>
          </cell>
          <cell r="J1590">
            <v>45266</v>
          </cell>
          <cell r="K1590">
            <v>45271</v>
          </cell>
        </row>
        <row r="1591">
          <cell r="F1591">
            <v>65238</v>
          </cell>
          <cell r="G1591">
            <v>3056522</v>
          </cell>
          <cell r="H1591">
            <v>45229</v>
          </cell>
          <cell r="I1591">
            <v>45231</v>
          </cell>
          <cell r="J1591">
            <v>45264</v>
          </cell>
          <cell r="K1591">
            <v>45271</v>
          </cell>
        </row>
        <row r="1592">
          <cell r="F1592">
            <v>65097</v>
          </cell>
          <cell r="G1592">
            <v>6870150</v>
          </cell>
          <cell r="H1592">
            <v>45223</v>
          </cell>
          <cell r="I1592">
            <v>45229</v>
          </cell>
          <cell r="J1592">
            <v>45258</v>
          </cell>
          <cell r="K1592">
            <v>45271</v>
          </cell>
        </row>
        <row r="1593">
          <cell r="F1593">
            <v>66566</v>
          </cell>
          <cell r="G1593">
            <v>3771252</v>
          </cell>
          <cell r="H1593">
            <v>45233</v>
          </cell>
          <cell r="I1593">
            <v>45235</v>
          </cell>
          <cell r="J1593">
            <v>45268</v>
          </cell>
          <cell r="K1593">
            <v>45271</v>
          </cell>
        </row>
        <row r="1594">
          <cell r="F1594">
            <v>65237</v>
          </cell>
          <cell r="G1594">
            <v>3463304</v>
          </cell>
          <cell r="H1594">
            <v>45229</v>
          </cell>
          <cell r="I1594">
            <v>45232</v>
          </cell>
          <cell r="J1594">
            <v>45264</v>
          </cell>
          <cell r="K1594">
            <v>45271</v>
          </cell>
        </row>
        <row r="1595">
          <cell r="F1595">
            <v>66560</v>
          </cell>
          <cell r="G1595">
            <v>1199421</v>
          </cell>
          <cell r="H1595">
            <v>45234</v>
          </cell>
          <cell r="I1595">
            <v>45235</v>
          </cell>
          <cell r="J1595">
            <v>45269</v>
          </cell>
          <cell r="K1595">
            <v>45271</v>
          </cell>
        </row>
        <row r="1596">
          <cell r="F1596">
            <v>63610</v>
          </cell>
          <cell r="G1596">
            <v>1199421</v>
          </cell>
          <cell r="H1596">
            <v>45220</v>
          </cell>
          <cell r="I1596">
            <v>45221</v>
          </cell>
          <cell r="J1596">
            <v>45255</v>
          </cell>
          <cell r="K1596">
            <v>45271</v>
          </cell>
        </row>
        <row r="1597">
          <cell r="F1597">
            <v>390</v>
          </cell>
          <cell r="G1597">
            <v>-1626965</v>
          </cell>
          <cell r="H1597">
            <v>45244</v>
          </cell>
          <cell r="I1597">
            <v>45265</v>
          </cell>
          <cell r="J1597">
            <v>45244</v>
          </cell>
          <cell r="K1597">
            <v>45271</v>
          </cell>
        </row>
        <row r="1598">
          <cell r="F1598">
            <v>368</v>
          </cell>
          <cell r="G1598">
            <v>-694688</v>
          </cell>
          <cell r="H1598">
            <v>45261</v>
          </cell>
          <cell r="I1598">
            <v>45265</v>
          </cell>
          <cell r="J1598">
            <v>45261</v>
          </cell>
          <cell r="K1598">
            <v>45271</v>
          </cell>
        </row>
        <row r="1599">
          <cell r="F1599">
            <v>66563</v>
          </cell>
          <cell r="G1599">
            <v>1586115</v>
          </cell>
          <cell r="H1599">
            <v>45234</v>
          </cell>
          <cell r="I1599">
            <v>45235</v>
          </cell>
          <cell r="J1599">
            <v>45269</v>
          </cell>
          <cell r="K1599">
            <v>45271</v>
          </cell>
        </row>
        <row r="1600">
          <cell r="F1600">
            <v>66562</v>
          </cell>
          <cell r="G1600">
            <v>541971</v>
          </cell>
          <cell r="H1600">
            <v>45234</v>
          </cell>
          <cell r="I1600">
            <v>45235</v>
          </cell>
          <cell r="J1600">
            <v>45269</v>
          </cell>
          <cell r="K1600">
            <v>45271</v>
          </cell>
        </row>
        <row r="1601">
          <cell r="F1601">
            <v>65100</v>
          </cell>
          <cell r="G1601">
            <v>2571831</v>
          </cell>
          <cell r="H1601">
            <v>45229</v>
          </cell>
          <cell r="I1601">
            <v>45229</v>
          </cell>
          <cell r="J1601">
            <v>45264</v>
          </cell>
          <cell r="K1601">
            <v>45271</v>
          </cell>
        </row>
        <row r="1602">
          <cell r="F1602">
            <v>66561</v>
          </cell>
          <cell r="G1602">
            <v>6343083</v>
          </cell>
          <cell r="H1602">
            <v>45234</v>
          </cell>
          <cell r="I1602">
            <v>45235</v>
          </cell>
          <cell r="J1602">
            <v>45269</v>
          </cell>
          <cell r="K1602">
            <v>45271</v>
          </cell>
        </row>
        <row r="1603">
          <cell r="F1603">
            <v>60821</v>
          </cell>
          <cell r="G1603">
            <v>1413963</v>
          </cell>
          <cell r="H1603">
            <v>45222</v>
          </cell>
          <cell r="I1603">
            <v>45237</v>
          </cell>
          <cell r="J1603">
            <v>45257</v>
          </cell>
          <cell r="K1603">
            <v>45271</v>
          </cell>
        </row>
        <row r="1604">
          <cell r="F1604">
            <v>65240</v>
          </cell>
          <cell r="G1604">
            <v>2734425</v>
          </cell>
          <cell r="H1604">
            <v>45233</v>
          </cell>
          <cell r="I1604">
            <v>45233</v>
          </cell>
          <cell r="J1604">
            <v>45268</v>
          </cell>
          <cell r="K1604">
            <v>45271</v>
          </cell>
        </row>
        <row r="1605">
          <cell r="F1605">
            <v>529</v>
          </cell>
          <cell r="G1605">
            <v>-257183</v>
          </cell>
          <cell r="H1605">
            <v>45247</v>
          </cell>
          <cell r="I1605">
            <v>45257</v>
          </cell>
          <cell r="J1605">
            <v>45247</v>
          </cell>
          <cell r="K1605">
            <v>45271</v>
          </cell>
        </row>
        <row r="1606">
          <cell r="F1606">
            <v>65239</v>
          </cell>
          <cell r="G1606">
            <v>5143649</v>
          </cell>
          <cell r="H1606">
            <v>45231</v>
          </cell>
          <cell r="I1606">
            <v>45232</v>
          </cell>
          <cell r="J1606">
            <v>45266</v>
          </cell>
          <cell r="K1606">
            <v>45271</v>
          </cell>
        </row>
        <row r="1607">
          <cell r="F1607">
            <v>450</v>
          </cell>
          <cell r="G1607">
            <v>-612038</v>
          </cell>
          <cell r="H1607">
            <v>45260</v>
          </cell>
          <cell r="I1607">
            <v>45265</v>
          </cell>
          <cell r="J1607">
            <v>45260</v>
          </cell>
          <cell r="K1607">
            <v>45271</v>
          </cell>
        </row>
        <row r="1608">
          <cell r="F1608">
            <v>65249</v>
          </cell>
          <cell r="G1608">
            <v>1586115</v>
          </cell>
          <cell r="H1608">
            <v>45227</v>
          </cell>
          <cell r="I1608">
            <v>45231</v>
          </cell>
          <cell r="J1608">
            <v>45262</v>
          </cell>
          <cell r="K1608">
            <v>45271</v>
          </cell>
        </row>
        <row r="1609">
          <cell r="F1609">
            <v>63608</v>
          </cell>
          <cell r="G1609">
            <v>1199421</v>
          </cell>
          <cell r="H1609">
            <v>45220</v>
          </cell>
          <cell r="I1609">
            <v>45221</v>
          </cell>
          <cell r="J1609">
            <v>45255</v>
          </cell>
          <cell r="K1609">
            <v>45271</v>
          </cell>
        </row>
        <row r="1610">
          <cell r="F1610">
            <v>377</v>
          </cell>
          <cell r="G1610">
            <v>-424187</v>
          </cell>
          <cell r="H1610">
            <v>45250</v>
          </cell>
          <cell r="I1610">
            <v>45257</v>
          </cell>
          <cell r="J1610">
            <v>45250</v>
          </cell>
          <cell r="K1610">
            <v>45271</v>
          </cell>
        </row>
        <row r="1611">
          <cell r="F1611">
            <v>65099</v>
          </cell>
          <cell r="G1611">
            <v>1246428</v>
          </cell>
          <cell r="H1611">
            <v>45228</v>
          </cell>
          <cell r="I1611">
            <v>45229</v>
          </cell>
          <cell r="J1611">
            <v>45263</v>
          </cell>
          <cell r="K1611">
            <v>45271</v>
          </cell>
        </row>
        <row r="1612">
          <cell r="F1612">
            <v>66564</v>
          </cell>
          <cell r="G1612">
            <v>2785536</v>
          </cell>
          <cell r="H1612">
            <v>45234</v>
          </cell>
          <cell r="I1612">
            <v>45235</v>
          </cell>
          <cell r="J1612">
            <v>45269</v>
          </cell>
          <cell r="K1612">
            <v>45271</v>
          </cell>
        </row>
        <row r="1613">
          <cell r="F1613">
            <v>456</v>
          </cell>
          <cell r="G1613">
            <v>-128591</v>
          </cell>
          <cell r="H1613">
            <v>45247</v>
          </cell>
          <cell r="I1613">
            <v>45257</v>
          </cell>
          <cell r="J1613">
            <v>45247</v>
          </cell>
          <cell r="K1613">
            <v>45271</v>
          </cell>
        </row>
        <row r="1614">
          <cell r="F1614">
            <v>66565</v>
          </cell>
          <cell r="G1614">
            <v>2571831</v>
          </cell>
          <cell r="H1614">
            <v>45231</v>
          </cell>
          <cell r="I1614">
            <v>45235</v>
          </cell>
          <cell r="J1614">
            <v>45266</v>
          </cell>
          <cell r="K1614">
            <v>45271</v>
          </cell>
        </row>
        <row r="1615">
          <cell r="F1615">
            <v>71514</v>
          </cell>
          <cell r="G1615">
            <v>8872416</v>
          </cell>
          <cell r="H1615">
            <v>45248</v>
          </cell>
          <cell r="K1615">
            <v>45285</v>
          </cell>
        </row>
        <row r="1616">
          <cell r="F1616">
            <v>11764</v>
          </cell>
          <cell r="G1616">
            <v>-2796195</v>
          </cell>
          <cell r="H1616">
            <v>45279</v>
          </cell>
          <cell r="K1616">
            <v>45285</v>
          </cell>
        </row>
        <row r="1617">
          <cell r="F1617">
            <v>64125</v>
          </cell>
          <cell r="G1617">
            <v>-1197299</v>
          </cell>
          <cell r="H1617">
            <v>45268</v>
          </cell>
          <cell r="K1617">
            <v>45285</v>
          </cell>
        </row>
        <row r="1618">
          <cell r="F1618">
            <v>64124</v>
          </cell>
          <cell r="G1618">
            <v>-5507573</v>
          </cell>
          <cell r="H1618">
            <v>45268</v>
          </cell>
          <cell r="K1618">
            <v>45285</v>
          </cell>
        </row>
        <row r="1619">
          <cell r="F1619">
            <v>64122</v>
          </cell>
          <cell r="G1619">
            <v>-5387844</v>
          </cell>
          <cell r="H1619">
            <v>45268</v>
          </cell>
          <cell r="K1619">
            <v>45285</v>
          </cell>
        </row>
        <row r="1620">
          <cell r="F1620">
            <v>64121</v>
          </cell>
          <cell r="G1620">
            <v>-12691366</v>
          </cell>
          <cell r="H1620">
            <v>45268</v>
          </cell>
          <cell r="K1620">
            <v>45285</v>
          </cell>
        </row>
        <row r="1621">
          <cell r="F1621">
            <v>64120</v>
          </cell>
          <cell r="G1621">
            <v>-2394598</v>
          </cell>
          <cell r="H1621">
            <v>45268</v>
          </cell>
          <cell r="K1621">
            <v>45285</v>
          </cell>
        </row>
        <row r="1622">
          <cell r="F1622">
            <v>69565</v>
          </cell>
          <cell r="G1622">
            <v>5798439</v>
          </cell>
          <cell r="H1622">
            <v>45240</v>
          </cell>
          <cell r="K1622">
            <v>45285</v>
          </cell>
        </row>
        <row r="1623">
          <cell r="F1623">
            <v>64123</v>
          </cell>
          <cell r="G1623">
            <v>-9578389</v>
          </cell>
          <cell r="H1623">
            <v>45268</v>
          </cell>
          <cell r="K1623">
            <v>45285</v>
          </cell>
        </row>
        <row r="1624">
          <cell r="F1624">
            <v>67951</v>
          </cell>
          <cell r="G1624">
            <v>7704842</v>
          </cell>
          <cell r="H1624">
            <v>45239</v>
          </cell>
          <cell r="K1624">
            <v>45285</v>
          </cell>
        </row>
        <row r="1625">
          <cell r="F1625">
            <v>69571</v>
          </cell>
          <cell r="G1625">
            <v>2315628</v>
          </cell>
          <cell r="H1625">
            <v>45245</v>
          </cell>
          <cell r="K1625">
            <v>45285</v>
          </cell>
        </row>
        <row r="1626">
          <cell r="F1626">
            <v>67961</v>
          </cell>
          <cell r="G1626">
            <v>7583247</v>
          </cell>
          <cell r="H1626">
            <v>45237</v>
          </cell>
          <cell r="K1626">
            <v>45285</v>
          </cell>
        </row>
        <row r="1627">
          <cell r="F1627">
            <v>72802</v>
          </cell>
          <cell r="G1627">
            <v>2398856</v>
          </cell>
          <cell r="H1627">
            <v>45248</v>
          </cell>
          <cell r="K1627">
            <v>45285</v>
          </cell>
        </row>
        <row r="1628">
          <cell r="F1628">
            <v>69577</v>
          </cell>
          <cell r="G1628">
            <v>3920954</v>
          </cell>
          <cell r="H1628">
            <v>45239</v>
          </cell>
          <cell r="K1628">
            <v>45285</v>
          </cell>
        </row>
        <row r="1629">
          <cell r="F1629">
            <v>72801</v>
          </cell>
          <cell r="G1629">
            <v>541971</v>
          </cell>
          <cell r="H1629">
            <v>45248</v>
          </cell>
          <cell r="K1629">
            <v>45285</v>
          </cell>
        </row>
        <row r="1630">
          <cell r="F1630">
            <v>71530</v>
          </cell>
          <cell r="G1630">
            <v>5464679</v>
          </cell>
          <cell r="H1630">
            <v>45245</v>
          </cell>
          <cell r="K1630">
            <v>45285</v>
          </cell>
        </row>
        <row r="1631">
          <cell r="F1631">
            <v>69575</v>
          </cell>
          <cell r="G1631">
            <v>4797711</v>
          </cell>
          <cell r="H1631">
            <v>45237</v>
          </cell>
          <cell r="K1631">
            <v>45285</v>
          </cell>
        </row>
        <row r="1632">
          <cell r="F1632">
            <v>69580</v>
          </cell>
          <cell r="G1632">
            <v>706982</v>
          </cell>
          <cell r="H1632">
            <v>45240</v>
          </cell>
          <cell r="K1632">
            <v>45285</v>
          </cell>
        </row>
        <row r="1633">
          <cell r="F1633">
            <v>72800</v>
          </cell>
          <cell r="G1633">
            <v>3598277</v>
          </cell>
          <cell r="H1633">
            <v>45248</v>
          </cell>
          <cell r="K1633">
            <v>45285</v>
          </cell>
        </row>
        <row r="1634">
          <cell r="F1634">
            <v>793</v>
          </cell>
          <cell r="G1634">
            <v>-1058678</v>
          </cell>
          <cell r="H1634">
            <v>45269</v>
          </cell>
          <cell r="K1634">
            <v>45285</v>
          </cell>
        </row>
        <row r="1635">
          <cell r="F1635">
            <v>67960</v>
          </cell>
          <cell r="G1635">
            <v>2785536</v>
          </cell>
          <cell r="H1635">
            <v>45240</v>
          </cell>
          <cell r="K1635">
            <v>45285</v>
          </cell>
        </row>
        <row r="1636">
          <cell r="F1636">
            <v>67959</v>
          </cell>
          <cell r="G1636">
            <v>1857101</v>
          </cell>
          <cell r="H1636">
            <v>45243</v>
          </cell>
          <cell r="K1636">
            <v>45285</v>
          </cell>
        </row>
        <row r="1637">
          <cell r="F1637">
            <v>69570</v>
          </cell>
          <cell r="G1637">
            <v>4414028</v>
          </cell>
          <cell r="H1637">
            <v>45247</v>
          </cell>
          <cell r="K1637">
            <v>45285</v>
          </cell>
        </row>
        <row r="1638">
          <cell r="F1638">
            <v>69569</v>
          </cell>
          <cell r="G1638">
            <v>1199421</v>
          </cell>
          <cell r="H1638">
            <v>45245</v>
          </cell>
          <cell r="K1638">
            <v>45285</v>
          </cell>
        </row>
        <row r="1639">
          <cell r="F1639">
            <v>67950</v>
          </cell>
          <cell r="G1639">
            <v>1199421</v>
          </cell>
          <cell r="H1639">
            <v>45238</v>
          </cell>
          <cell r="K1639">
            <v>45285</v>
          </cell>
        </row>
        <row r="1640">
          <cell r="F1640">
            <v>375</v>
          </cell>
          <cell r="G1640">
            <v>-119943</v>
          </cell>
          <cell r="H1640">
            <v>45267</v>
          </cell>
          <cell r="K1640">
            <v>45285</v>
          </cell>
        </row>
        <row r="1641">
          <cell r="F1641">
            <v>67958</v>
          </cell>
          <cell r="G1641">
            <v>3056522</v>
          </cell>
          <cell r="H1641">
            <v>45241</v>
          </cell>
          <cell r="K1641">
            <v>45285</v>
          </cell>
        </row>
        <row r="1642">
          <cell r="F1642">
            <v>67962</v>
          </cell>
          <cell r="G1642">
            <v>2857599</v>
          </cell>
          <cell r="H1642">
            <v>45237</v>
          </cell>
          <cell r="K1642">
            <v>45285</v>
          </cell>
        </row>
        <row r="1643">
          <cell r="F1643">
            <v>71515</v>
          </cell>
          <cell r="G1643">
            <v>2785536</v>
          </cell>
          <cell r="H1643">
            <v>45248</v>
          </cell>
          <cell r="K1643">
            <v>45285</v>
          </cell>
        </row>
        <row r="1644">
          <cell r="F1644">
            <v>71516</v>
          </cell>
          <cell r="G1644">
            <v>541971</v>
          </cell>
          <cell r="H1644">
            <v>45248</v>
          </cell>
          <cell r="K1644">
            <v>45285</v>
          </cell>
        </row>
        <row r="1645">
          <cell r="F1645">
            <v>648</v>
          </cell>
          <cell r="G1645">
            <v>-108395</v>
          </cell>
          <cell r="H1645">
            <v>45278</v>
          </cell>
          <cell r="K1645">
            <v>45285</v>
          </cell>
        </row>
        <row r="1646">
          <cell r="F1646">
            <v>69566</v>
          </cell>
          <cell r="G1646">
            <v>2078973</v>
          </cell>
          <cell r="H1646">
            <v>45240</v>
          </cell>
          <cell r="K1646">
            <v>45285</v>
          </cell>
        </row>
        <row r="1647">
          <cell r="F1647">
            <v>67949</v>
          </cell>
          <cell r="G1647">
            <v>1413963</v>
          </cell>
          <cell r="H1647">
            <v>45237</v>
          </cell>
          <cell r="K1647">
            <v>45285</v>
          </cell>
        </row>
        <row r="1648">
          <cell r="F1648">
            <v>67954</v>
          </cell>
          <cell r="G1648">
            <v>2315628</v>
          </cell>
          <cell r="H1648">
            <v>45241</v>
          </cell>
          <cell r="K1648">
            <v>45285</v>
          </cell>
        </row>
        <row r="1649">
          <cell r="F1649">
            <v>69568</v>
          </cell>
          <cell r="G1649">
            <v>2315628</v>
          </cell>
          <cell r="H1649">
            <v>45247</v>
          </cell>
          <cell r="K1649">
            <v>45285</v>
          </cell>
        </row>
        <row r="1650">
          <cell r="F1650">
            <v>67948</v>
          </cell>
          <cell r="G1650">
            <v>3984957</v>
          </cell>
          <cell r="H1650">
            <v>45240</v>
          </cell>
          <cell r="K1650">
            <v>45285</v>
          </cell>
        </row>
        <row r="1651">
          <cell r="F1651">
            <v>69574</v>
          </cell>
          <cell r="G1651">
            <v>1470420</v>
          </cell>
          <cell r="H1651">
            <v>45247</v>
          </cell>
          <cell r="K1651">
            <v>45285</v>
          </cell>
        </row>
        <row r="1652">
          <cell r="F1652">
            <v>69567</v>
          </cell>
          <cell r="G1652">
            <v>7715480</v>
          </cell>
          <cell r="H1652">
            <v>45245</v>
          </cell>
          <cell r="K1652">
            <v>45285</v>
          </cell>
        </row>
        <row r="1653">
          <cell r="F1653">
            <v>67952</v>
          </cell>
          <cell r="G1653">
            <v>6729764</v>
          </cell>
          <cell r="H1653">
            <v>45240</v>
          </cell>
          <cell r="K1653">
            <v>45285</v>
          </cell>
        </row>
        <row r="1654">
          <cell r="F1654">
            <v>69579</v>
          </cell>
          <cell r="G1654">
            <v>5357367</v>
          </cell>
          <cell r="H1654">
            <v>45239</v>
          </cell>
          <cell r="K1654">
            <v>45285</v>
          </cell>
        </row>
        <row r="1655">
          <cell r="F1655">
            <v>69578</v>
          </cell>
          <cell r="G1655">
            <v>1285889</v>
          </cell>
          <cell r="H1655">
            <v>45239</v>
          </cell>
          <cell r="K1655">
            <v>45285</v>
          </cell>
        </row>
        <row r="1656">
          <cell r="F1656">
            <v>69572</v>
          </cell>
          <cell r="G1656">
            <v>1470420</v>
          </cell>
          <cell r="H1656">
            <v>45248</v>
          </cell>
          <cell r="K1656">
            <v>45285</v>
          </cell>
        </row>
        <row r="1657">
          <cell r="F1657">
            <v>67953</v>
          </cell>
          <cell r="G1657">
            <v>4970673</v>
          </cell>
          <cell r="H1657">
            <v>45242</v>
          </cell>
          <cell r="K1657">
            <v>45285</v>
          </cell>
        </row>
        <row r="1658">
          <cell r="F1658">
            <v>505</v>
          </cell>
          <cell r="G1658">
            <v>-784341</v>
          </cell>
          <cell r="H1658">
            <v>45278</v>
          </cell>
          <cell r="K1658">
            <v>45285</v>
          </cell>
        </row>
        <row r="1659">
          <cell r="F1659">
            <v>493</v>
          </cell>
          <cell r="G1659">
            <v>-411383</v>
          </cell>
          <cell r="H1659">
            <v>45266</v>
          </cell>
          <cell r="K1659">
            <v>45285</v>
          </cell>
        </row>
        <row r="1660">
          <cell r="F1660">
            <v>67963</v>
          </cell>
          <cell r="G1660">
            <v>1199421</v>
          </cell>
          <cell r="H1660">
            <v>45237</v>
          </cell>
          <cell r="K1660">
            <v>45285</v>
          </cell>
        </row>
        <row r="1661">
          <cell r="F1661">
            <v>71531</v>
          </cell>
          <cell r="G1661">
            <v>1199421</v>
          </cell>
          <cell r="H1661">
            <v>45248</v>
          </cell>
          <cell r="K1661">
            <v>45285</v>
          </cell>
        </row>
        <row r="1662">
          <cell r="F1662">
            <v>69576</v>
          </cell>
          <cell r="G1662">
            <v>4536324</v>
          </cell>
          <cell r="H1662">
            <v>45238</v>
          </cell>
          <cell r="K1662">
            <v>45285</v>
          </cell>
        </row>
        <row r="1663">
          <cell r="F1663">
            <v>71532</v>
          </cell>
          <cell r="G1663">
            <v>1199421</v>
          </cell>
          <cell r="H1663">
            <v>45248</v>
          </cell>
          <cell r="K1663">
            <v>45285</v>
          </cell>
        </row>
        <row r="1664">
          <cell r="F1664">
            <v>71539</v>
          </cell>
          <cell r="G1664">
            <v>17599667</v>
          </cell>
          <cell r="H1664">
            <v>45254</v>
          </cell>
          <cell r="K1664">
            <v>45301</v>
          </cell>
        </row>
        <row r="1665">
          <cell r="F1665">
            <v>74360</v>
          </cell>
          <cell r="G1665">
            <v>11313648</v>
          </cell>
          <cell r="H1665">
            <v>45262</v>
          </cell>
          <cell r="K1665">
            <v>45301</v>
          </cell>
        </row>
        <row r="1666">
          <cell r="F1666">
            <v>72799</v>
          </cell>
          <cell r="G1666">
            <v>12355227</v>
          </cell>
          <cell r="H1666">
            <v>45259</v>
          </cell>
          <cell r="K1666">
            <v>45301</v>
          </cell>
        </row>
        <row r="1667">
          <cell r="F1667">
            <v>71522</v>
          </cell>
          <cell r="G1667">
            <v>3911868</v>
          </cell>
          <cell r="H1667">
            <v>45252</v>
          </cell>
          <cell r="K1667">
            <v>45301</v>
          </cell>
        </row>
        <row r="1668">
          <cell r="F1668">
            <v>72798</v>
          </cell>
          <cell r="G1668">
            <v>8667189</v>
          </cell>
          <cell r="H1668">
            <v>45258</v>
          </cell>
          <cell r="K1668">
            <v>45301</v>
          </cell>
        </row>
        <row r="1669">
          <cell r="F1669">
            <v>71523</v>
          </cell>
          <cell r="G1669">
            <v>6383813</v>
          </cell>
          <cell r="H1669">
            <v>45253</v>
          </cell>
          <cell r="K1669">
            <v>45301</v>
          </cell>
        </row>
        <row r="1670">
          <cell r="F1670">
            <v>75777</v>
          </cell>
          <cell r="G1670">
            <v>270986</v>
          </cell>
          <cell r="H1670">
            <v>45262</v>
          </cell>
          <cell r="K1670">
            <v>45301</v>
          </cell>
        </row>
        <row r="1671">
          <cell r="F1671">
            <v>72803</v>
          </cell>
          <cell r="G1671">
            <v>2743929</v>
          </cell>
          <cell r="H1671">
            <v>45251</v>
          </cell>
          <cell r="K1671">
            <v>45301</v>
          </cell>
        </row>
        <row r="1672">
          <cell r="F1672">
            <v>72806</v>
          </cell>
          <cell r="G1672">
            <v>3598277</v>
          </cell>
          <cell r="H1672">
            <v>45254</v>
          </cell>
          <cell r="K1672">
            <v>45301</v>
          </cell>
        </row>
        <row r="1673">
          <cell r="F1673">
            <v>72804</v>
          </cell>
          <cell r="G1673">
            <v>4797711</v>
          </cell>
          <cell r="H1673">
            <v>45251</v>
          </cell>
          <cell r="K1673">
            <v>45301</v>
          </cell>
        </row>
        <row r="1674">
          <cell r="F1674">
            <v>75779</v>
          </cell>
          <cell r="G1674">
            <v>3598277</v>
          </cell>
          <cell r="H1674">
            <v>45265</v>
          </cell>
          <cell r="K1674">
            <v>45301</v>
          </cell>
        </row>
        <row r="1675">
          <cell r="F1675">
            <v>75778</v>
          </cell>
          <cell r="G1675">
            <v>5159457</v>
          </cell>
          <cell r="H1675">
            <v>45264</v>
          </cell>
          <cell r="K1675">
            <v>45301</v>
          </cell>
        </row>
        <row r="1676">
          <cell r="F1676">
            <v>75776</v>
          </cell>
          <cell r="G1676">
            <v>4797711</v>
          </cell>
          <cell r="H1676">
            <v>45261</v>
          </cell>
          <cell r="K1676">
            <v>45301</v>
          </cell>
        </row>
        <row r="1677">
          <cell r="F1677">
            <v>71529</v>
          </cell>
          <cell r="G1677">
            <v>1199421</v>
          </cell>
          <cell r="H1677">
            <v>45254</v>
          </cell>
          <cell r="K1677">
            <v>45301</v>
          </cell>
        </row>
        <row r="1678">
          <cell r="F1678">
            <v>826</v>
          </cell>
          <cell r="G1678">
            <v>-1414504</v>
          </cell>
          <cell r="H1678">
            <v>45281</v>
          </cell>
          <cell r="K1678">
            <v>45301</v>
          </cell>
        </row>
        <row r="1679">
          <cell r="F1679">
            <v>842</v>
          </cell>
          <cell r="G1679">
            <v>-128591</v>
          </cell>
          <cell r="H1679">
            <v>45274</v>
          </cell>
          <cell r="K1679">
            <v>45301</v>
          </cell>
        </row>
        <row r="1680">
          <cell r="F1680">
            <v>72795</v>
          </cell>
          <cell r="G1680">
            <v>5628353</v>
          </cell>
          <cell r="H1680">
            <v>45258</v>
          </cell>
          <cell r="K1680">
            <v>45301</v>
          </cell>
        </row>
        <row r="1681">
          <cell r="F1681">
            <v>5</v>
          </cell>
          <cell r="G1681">
            <v>-101951</v>
          </cell>
          <cell r="H1681">
            <v>45287</v>
          </cell>
          <cell r="K1681">
            <v>45301</v>
          </cell>
        </row>
        <row r="1682">
          <cell r="F1682">
            <v>71520</v>
          </cell>
          <cell r="G1682">
            <v>1633014</v>
          </cell>
          <cell r="H1682">
            <v>45254</v>
          </cell>
          <cell r="K1682">
            <v>45301</v>
          </cell>
        </row>
        <row r="1683">
          <cell r="F1683">
            <v>72916</v>
          </cell>
          <cell r="G1683">
            <v>1199421</v>
          </cell>
          <cell r="H1683">
            <v>45264</v>
          </cell>
          <cell r="K1683">
            <v>45301</v>
          </cell>
        </row>
        <row r="1684">
          <cell r="F1684">
            <v>12</v>
          </cell>
          <cell r="G1684">
            <v>-199104</v>
          </cell>
          <cell r="H1684">
            <v>45291</v>
          </cell>
          <cell r="K1684">
            <v>45301</v>
          </cell>
        </row>
        <row r="1685">
          <cell r="F1685">
            <v>4</v>
          </cell>
          <cell r="G1685">
            <v>-356729</v>
          </cell>
          <cell r="H1685">
            <v>45285</v>
          </cell>
          <cell r="K1685">
            <v>45301</v>
          </cell>
        </row>
        <row r="1686">
          <cell r="F1686">
            <v>74362</v>
          </cell>
          <cell r="G1686">
            <v>2571831</v>
          </cell>
          <cell r="H1686">
            <v>45266</v>
          </cell>
          <cell r="K1686">
            <v>45301</v>
          </cell>
        </row>
        <row r="1687">
          <cell r="F1687">
            <v>71519</v>
          </cell>
          <cell r="G1687">
            <v>2785536</v>
          </cell>
          <cell r="H1687">
            <v>45252</v>
          </cell>
          <cell r="K1687">
            <v>45301</v>
          </cell>
        </row>
        <row r="1688">
          <cell r="F1688">
            <v>72917</v>
          </cell>
          <cell r="G1688">
            <v>2785536</v>
          </cell>
          <cell r="H1688">
            <v>45262</v>
          </cell>
          <cell r="K1688">
            <v>45301</v>
          </cell>
        </row>
        <row r="1689">
          <cell r="F1689">
            <v>72797</v>
          </cell>
          <cell r="G1689">
            <v>3933846</v>
          </cell>
          <cell r="H1689">
            <v>45259</v>
          </cell>
          <cell r="K1689">
            <v>45301</v>
          </cell>
        </row>
        <row r="1690">
          <cell r="F1690">
            <v>74363</v>
          </cell>
          <cell r="G1690">
            <v>4644945</v>
          </cell>
          <cell r="H1690">
            <v>45266</v>
          </cell>
          <cell r="K1690">
            <v>45301</v>
          </cell>
        </row>
        <row r="1691">
          <cell r="F1691">
            <v>9</v>
          </cell>
          <cell r="G1691">
            <v>-224177</v>
          </cell>
          <cell r="H1691">
            <v>45282</v>
          </cell>
          <cell r="K1691">
            <v>45301</v>
          </cell>
        </row>
        <row r="1692">
          <cell r="F1692">
            <v>670</v>
          </cell>
          <cell r="G1692">
            <v>-119943</v>
          </cell>
          <cell r="H1692">
            <v>45282</v>
          </cell>
          <cell r="K1692">
            <v>45301</v>
          </cell>
        </row>
        <row r="1693">
          <cell r="F1693">
            <v>71517</v>
          </cell>
          <cell r="G1693">
            <v>1157814</v>
          </cell>
          <cell r="H1693">
            <v>45250</v>
          </cell>
          <cell r="K1693">
            <v>45301</v>
          </cell>
        </row>
        <row r="1694">
          <cell r="F1694">
            <v>71518</v>
          </cell>
          <cell r="G1694">
            <v>4695017</v>
          </cell>
          <cell r="H1694">
            <v>45250</v>
          </cell>
          <cell r="K1694">
            <v>45301</v>
          </cell>
        </row>
        <row r="1695">
          <cell r="F1695">
            <v>74365</v>
          </cell>
          <cell r="G1695">
            <v>6771317</v>
          </cell>
          <cell r="H1695">
            <v>45265</v>
          </cell>
          <cell r="K1695">
            <v>45301</v>
          </cell>
        </row>
        <row r="1696">
          <cell r="F1696">
            <v>659</v>
          </cell>
          <cell r="G1696">
            <v>-294083</v>
          </cell>
          <cell r="H1696">
            <v>45261</v>
          </cell>
          <cell r="K1696">
            <v>45301</v>
          </cell>
        </row>
        <row r="1697">
          <cell r="F1697">
            <v>71528</v>
          </cell>
          <cell r="G1697">
            <v>5241672</v>
          </cell>
          <cell r="H1697">
            <v>45255</v>
          </cell>
          <cell r="K1697">
            <v>45301</v>
          </cell>
        </row>
        <row r="1698">
          <cell r="F1698">
            <v>74364</v>
          </cell>
          <cell r="G1698">
            <v>2329317</v>
          </cell>
          <cell r="H1698">
            <v>45265</v>
          </cell>
          <cell r="K1698">
            <v>45301</v>
          </cell>
        </row>
        <row r="1699">
          <cell r="F1699">
            <v>72915</v>
          </cell>
          <cell r="G1699">
            <v>1586115</v>
          </cell>
          <cell r="H1699">
            <v>45262</v>
          </cell>
          <cell r="K1699">
            <v>45301</v>
          </cell>
        </row>
        <row r="1700">
          <cell r="F1700">
            <v>71527</v>
          </cell>
          <cell r="G1700">
            <v>3172217</v>
          </cell>
          <cell r="H1700">
            <v>45255</v>
          </cell>
          <cell r="K1700">
            <v>45301</v>
          </cell>
        </row>
        <row r="1701">
          <cell r="F1701">
            <v>72921</v>
          </cell>
          <cell r="G1701">
            <v>1586115</v>
          </cell>
          <cell r="H1701">
            <v>45262</v>
          </cell>
          <cell r="K1701">
            <v>45301</v>
          </cell>
        </row>
        <row r="1702">
          <cell r="F1702">
            <v>71524</v>
          </cell>
          <cell r="G1702">
            <v>1586115</v>
          </cell>
          <cell r="H1702">
            <v>45255</v>
          </cell>
          <cell r="K1702">
            <v>45301</v>
          </cell>
        </row>
        <row r="1703">
          <cell r="F1703">
            <v>69573</v>
          </cell>
          <cell r="G1703">
            <v>541971</v>
          </cell>
          <cell r="H1703">
            <v>45251</v>
          </cell>
          <cell r="K1703">
            <v>45301</v>
          </cell>
        </row>
        <row r="1704">
          <cell r="F1704">
            <v>72918</v>
          </cell>
          <cell r="G1704">
            <v>4157933</v>
          </cell>
          <cell r="H1704">
            <v>45264</v>
          </cell>
          <cell r="K1704">
            <v>45301</v>
          </cell>
        </row>
        <row r="1705">
          <cell r="F1705">
            <v>71525</v>
          </cell>
          <cell r="G1705">
            <v>4157933</v>
          </cell>
          <cell r="H1705">
            <v>45254</v>
          </cell>
          <cell r="K1705">
            <v>45301</v>
          </cell>
        </row>
        <row r="1706">
          <cell r="F1706">
            <v>72919</v>
          </cell>
          <cell r="G1706">
            <v>1857101</v>
          </cell>
          <cell r="H1706">
            <v>45261</v>
          </cell>
          <cell r="K1706">
            <v>45301</v>
          </cell>
        </row>
        <row r="1707">
          <cell r="F1707">
            <v>72796</v>
          </cell>
          <cell r="G1707">
            <v>2509880</v>
          </cell>
          <cell r="H1707">
            <v>45258</v>
          </cell>
          <cell r="K1707">
            <v>45301</v>
          </cell>
        </row>
        <row r="1708">
          <cell r="F1708">
            <v>72805</v>
          </cell>
          <cell r="G1708">
            <v>3056522</v>
          </cell>
          <cell r="H1708">
            <v>45253</v>
          </cell>
          <cell r="K1708">
            <v>45301</v>
          </cell>
        </row>
        <row r="1709">
          <cell r="F1709">
            <v>75780</v>
          </cell>
          <cell r="G1709">
            <v>2785536</v>
          </cell>
          <cell r="H1709">
            <v>45266</v>
          </cell>
          <cell r="K1709">
            <v>45301</v>
          </cell>
        </row>
        <row r="1710">
          <cell r="F1710">
            <v>427</v>
          </cell>
          <cell r="G1710">
            <v>-604527</v>
          </cell>
          <cell r="H1710">
            <v>45264</v>
          </cell>
          <cell r="K1710">
            <v>45301</v>
          </cell>
        </row>
        <row r="1711">
          <cell r="F1711">
            <v>71521</v>
          </cell>
          <cell r="G1711">
            <v>3278799</v>
          </cell>
          <cell r="H1711">
            <v>45251</v>
          </cell>
          <cell r="K1711">
            <v>45301</v>
          </cell>
        </row>
        <row r="1712">
          <cell r="F1712">
            <v>72920</v>
          </cell>
          <cell r="G1712">
            <v>1199421</v>
          </cell>
          <cell r="H1712">
            <v>45262</v>
          </cell>
          <cell r="K1712">
            <v>45301</v>
          </cell>
        </row>
        <row r="1713">
          <cell r="F1713">
            <v>71526</v>
          </cell>
          <cell r="G1713">
            <v>5357367</v>
          </cell>
          <cell r="H1713">
            <v>45254</v>
          </cell>
          <cell r="K1713">
            <v>45301</v>
          </cell>
        </row>
        <row r="1714">
          <cell r="F1714">
            <v>74375</v>
          </cell>
          <cell r="G1714">
            <v>1199421</v>
          </cell>
          <cell r="H1714">
            <v>45260</v>
          </cell>
          <cell r="K1714">
            <v>45301</v>
          </cell>
        </row>
        <row r="1715">
          <cell r="F1715">
            <v>74373</v>
          </cell>
          <cell r="G1715">
            <v>1857101</v>
          </cell>
          <cell r="H1715">
            <v>45255</v>
          </cell>
          <cell r="K1715">
            <v>45301</v>
          </cell>
        </row>
        <row r="1716">
          <cell r="F1716">
            <v>74374</v>
          </cell>
          <cell r="G1716">
            <v>108392</v>
          </cell>
          <cell r="H1716">
            <v>45255</v>
          </cell>
          <cell r="K1716">
            <v>45301</v>
          </cell>
        </row>
        <row r="1717">
          <cell r="F1717">
            <v>72914</v>
          </cell>
          <cell r="G1717">
            <v>1199421</v>
          </cell>
          <cell r="H1717">
            <v>45260</v>
          </cell>
          <cell r="K1717">
            <v>45301</v>
          </cell>
        </row>
        <row r="1718">
          <cell r="F1718">
            <v>5332</v>
          </cell>
          <cell r="G1718">
            <v>-2443090</v>
          </cell>
          <cell r="H1718">
            <v>45306</v>
          </cell>
          <cell r="I1718">
            <v>45306</v>
          </cell>
          <cell r="J1718">
            <v>45306</v>
          </cell>
          <cell r="K1718">
            <v>45315</v>
          </cell>
        </row>
        <row r="1719">
          <cell r="F1719">
            <v>5331</v>
          </cell>
          <cell r="G1719">
            <v>-11238214</v>
          </cell>
          <cell r="H1719">
            <v>45306</v>
          </cell>
          <cell r="I1719">
            <v>45306</v>
          </cell>
          <cell r="J1719">
            <v>45306</v>
          </cell>
          <cell r="K1719">
            <v>45315</v>
          </cell>
        </row>
        <row r="1720">
          <cell r="F1720">
            <v>5330</v>
          </cell>
          <cell r="G1720">
            <v>-19544720</v>
          </cell>
          <cell r="H1720">
            <v>45306</v>
          </cell>
          <cell r="I1720">
            <v>45306</v>
          </cell>
          <cell r="J1720">
            <v>45306</v>
          </cell>
          <cell r="K1720">
            <v>45315</v>
          </cell>
        </row>
        <row r="1721">
          <cell r="F1721">
            <v>5329</v>
          </cell>
          <cell r="G1721">
            <v>-10993905</v>
          </cell>
          <cell r="H1721">
            <v>45306</v>
          </cell>
          <cell r="I1721">
            <v>45306</v>
          </cell>
          <cell r="J1721">
            <v>45306</v>
          </cell>
          <cell r="K1721">
            <v>45315</v>
          </cell>
        </row>
        <row r="1722">
          <cell r="F1722">
            <v>5328</v>
          </cell>
          <cell r="G1722">
            <v>-25896754</v>
          </cell>
          <cell r="H1722">
            <v>45306</v>
          </cell>
          <cell r="I1722">
            <v>45306</v>
          </cell>
          <cell r="J1722">
            <v>45306</v>
          </cell>
          <cell r="K1722">
            <v>45315</v>
          </cell>
        </row>
        <row r="1723">
          <cell r="F1723">
            <v>5327</v>
          </cell>
          <cell r="G1723">
            <v>-4886180</v>
          </cell>
          <cell r="H1723">
            <v>45306</v>
          </cell>
          <cell r="I1723">
            <v>45306</v>
          </cell>
          <cell r="J1723">
            <v>45306</v>
          </cell>
          <cell r="K1723">
            <v>45315</v>
          </cell>
        </row>
        <row r="1724">
          <cell r="F1724">
            <v>531</v>
          </cell>
          <cell r="G1724">
            <v>-3684829</v>
          </cell>
          <cell r="H1724">
            <v>45309</v>
          </cell>
          <cell r="I1724">
            <v>45309</v>
          </cell>
          <cell r="J1724">
            <v>45309</v>
          </cell>
          <cell r="K1724">
            <v>45315</v>
          </cell>
        </row>
        <row r="1725">
          <cell r="F1725">
            <v>75794</v>
          </cell>
          <cell r="G1725">
            <v>8059676</v>
          </cell>
          <cell r="H1725">
            <v>45275</v>
          </cell>
          <cell r="I1725">
            <v>45276</v>
          </cell>
          <cell r="J1725">
            <v>45310</v>
          </cell>
          <cell r="K1725">
            <v>45315</v>
          </cell>
        </row>
        <row r="1726">
          <cell r="F1726">
            <v>75795</v>
          </cell>
          <cell r="G1726">
            <v>6968660</v>
          </cell>
          <cell r="H1726">
            <v>45275</v>
          </cell>
          <cell r="I1726">
            <v>45279</v>
          </cell>
          <cell r="J1726">
            <v>45310</v>
          </cell>
          <cell r="K1726">
            <v>45315</v>
          </cell>
        </row>
        <row r="1727">
          <cell r="F1727">
            <v>75748</v>
          </cell>
          <cell r="G1727">
            <v>9386213</v>
          </cell>
          <cell r="H1727">
            <v>45269</v>
          </cell>
          <cell r="I1727">
            <v>45279</v>
          </cell>
          <cell r="J1727">
            <v>45304</v>
          </cell>
          <cell r="K1727">
            <v>45315</v>
          </cell>
        </row>
        <row r="1728">
          <cell r="F1728">
            <v>75763</v>
          </cell>
          <cell r="G1728">
            <v>3915419</v>
          </cell>
          <cell r="H1728">
            <v>45273</v>
          </cell>
          <cell r="I1728">
            <v>45276</v>
          </cell>
          <cell r="J1728">
            <v>45308</v>
          </cell>
          <cell r="K1728">
            <v>45315</v>
          </cell>
        </row>
        <row r="1729">
          <cell r="F1729">
            <v>75762</v>
          </cell>
          <cell r="G1729">
            <v>1146960</v>
          </cell>
          <cell r="H1729">
            <v>45273</v>
          </cell>
          <cell r="I1729">
            <v>45276</v>
          </cell>
          <cell r="J1729">
            <v>45308</v>
          </cell>
          <cell r="K1729">
            <v>45315</v>
          </cell>
        </row>
        <row r="1730">
          <cell r="F1730">
            <v>77319</v>
          </cell>
          <cell r="G1730">
            <v>1586115</v>
          </cell>
          <cell r="H1730">
            <v>45279</v>
          </cell>
          <cell r="I1730">
            <v>45283</v>
          </cell>
          <cell r="J1730">
            <v>45314</v>
          </cell>
          <cell r="K1730">
            <v>45315</v>
          </cell>
        </row>
        <row r="1731">
          <cell r="F1731">
            <v>77307</v>
          </cell>
          <cell r="G1731">
            <v>4899663</v>
          </cell>
          <cell r="H1731">
            <v>45279</v>
          </cell>
          <cell r="I1731">
            <v>45283</v>
          </cell>
          <cell r="J1731">
            <v>45314</v>
          </cell>
          <cell r="K1731">
            <v>45315</v>
          </cell>
        </row>
        <row r="1732">
          <cell r="F1732">
            <v>74366</v>
          </cell>
          <cell r="G1732">
            <v>2329317</v>
          </cell>
          <cell r="H1732">
            <v>45267</v>
          </cell>
          <cell r="I1732">
            <v>45269</v>
          </cell>
          <cell r="J1732">
            <v>45302</v>
          </cell>
          <cell r="K1732">
            <v>45315</v>
          </cell>
        </row>
        <row r="1733">
          <cell r="F1733">
            <v>77306</v>
          </cell>
          <cell r="G1733">
            <v>2293920</v>
          </cell>
          <cell r="H1733">
            <v>45276</v>
          </cell>
          <cell r="I1733">
            <v>45283</v>
          </cell>
          <cell r="J1733">
            <v>45311</v>
          </cell>
          <cell r="K1733">
            <v>45315</v>
          </cell>
        </row>
        <row r="1734">
          <cell r="F1734">
            <v>75756</v>
          </cell>
          <cell r="G1734">
            <v>6968660</v>
          </cell>
          <cell r="H1734">
            <v>45271</v>
          </cell>
          <cell r="I1734">
            <v>45279</v>
          </cell>
          <cell r="J1734">
            <v>45306</v>
          </cell>
          <cell r="K1734">
            <v>45315</v>
          </cell>
        </row>
        <row r="1735">
          <cell r="F1735">
            <v>75757</v>
          </cell>
          <cell r="G1735">
            <v>6344973</v>
          </cell>
          <cell r="H1735">
            <v>45272</v>
          </cell>
          <cell r="I1735">
            <v>45276</v>
          </cell>
          <cell r="J1735">
            <v>45307</v>
          </cell>
          <cell r="K1735">
            <v>45315</v>
          </cell>
        </row>
        <row r="1736">
          <cell r="F1736">
            <v>77318</v>
          </cell>
          <cell r="G1736">
            <v>4256172</v>
          </cell>
          <cell r="H1736">
            <v>45279</v>
          </cell>
          <cell r="I1736">
            <v>45283</v>
          </cell>
          <cell r="J1736">
            <v>45314</v>
          </cell>
          <cell r="K1736">
            <v>45315</v>
          </cell>
        </row>
        <row r="1737">
          <cell r="F1737">
            <v>79168</v>
          </cell>
          <cell r="G1737">
            <v>1991048</v>
          </cell>
          <cell r="H1737">
            <v>45280</v>
          </cell>
          <cell r="I1737">
            <v>45290</v>
          </cell>
          <cell r="J1737">
            <v>45315</v>
          </cell>
          <cell r="K1737">
            <v>45315</v>
          </cell>
        </row>
        <row r="1738">
          <cell r="F1738">
            <v>77334</v>
          </cell>
          <cell r="G1738">
            <v>6805350</v>
          </cell>
          <cell r="H1738">
            <v>45273</v>
          </cell>
          <cell r="I1738">
            <v>45283</v>
          </cell>
          <cell r="J1738">
            <v>45308</v>
          </cell>
          <cell r="K1738">
            <v>45315</v>
          </cell>
        </row>
        <row r="1739">
          <cell r="F1739">
            <v>77330</v>
          </cell>
          <cell r="G1739">
            <v>2986565</v>
          </cell>
          <cell r="H1739">
            <v>45272</v>
          </cell>
          <cell r="I1739">
            <v>45287</v>
          </cell>
          <cell r="J1739">
            <v>45307</v>
          </cell>
          <cell r="K1739">
            <v>45315</v>
          </cell>
        </row>
        <row r="1740">
          <cell r="F1740">
            <v>77332</v>
          </cell>
          <cell r="G1740">
            <v>2827913</v>
          </cell>
          <cell r="H1740">
            <v>45273</v>
          </cell>
          <cell r="I1740">
            <v>45283</v>
          </cell>
          <cell r="J1740">
            <v>45308</v>
          </cell>
          <cell r="K1740">
            <v>45315</v>
          </cell>
        </row>
        <row r="1741">
          <cell r="F1741">
            <v>77331</v>
          </cell>
          <cell r="G1741">
            <v>3246399</v>
          </cell>
          <cell r="H1741">
            <v>45272</v>
          </cell>
          <cell r="I1741">
            <v>45287</v>
          </cell>
          <cell r="J1741">
            <v>45307</v>
          </cell>
          <cell r="K1741">
            <v>45315</v>
          </cell>
        </row>
        <row r="1742">
          <cell r="F1742">
            <v>77329</v>
          </cell>
          <cell r="G1742">
            <v>2986565</v>
          </cell>
          <cell r="H1742">
            <v>45271</v>
          </cell>
          <cell r="I1742">
            <v>45287</v>
          </cell>
          <cell r="J1742">
            <v>45306</v>
          </cell>
          <cell r="K1742">
            <v>45315</v>
          </cell>
        </row>
        <row r="1743">
          <cell r="F1743">
            <v>77339</v>
          </cell>
          <cell r="G1743">
            <v>2986565</v>
          </cell>
          <cell r="H1743">
            <v>45278</v>
          </cell>
          <cell r="I1743">
            <v>45283</v>
          </cell>
          <cell r="J1743">
            <v>45313</v>
          </cell>
          <cell r="K1743">
            <v>45315</v>
          </cell>
        </row>
        <row r="1744">
          <cell r="F1744">
            <v>77338</v>
          </cell>
          <cell r="G1744">
            <v>1285916</v>
          </cell>
          <cell r="H1744">
            <v>45278</v>
          </cell>
          <cell r="I1744">
            <v>45283</v>
          </cell>
          <cell r="J1744">
            <v>45313</v>
          </cell>
          <cell r="K1744">
            <v>45315</v>
          </cell>
        </row>
        <row r="1745">
          <cell r="F1745">
            <v>77337</v>
          </cell>
          <cell r="G1745">
            <v>3982095</v>
          </cell>
          <cell r="H1745">
            <v>45276</v>
          </cell>
          <cell r="I1745">
            <v>45283</v>
          </cell>
          <cell r="J1745">
            <v>45311</v>
          </cell>
          <cell r="K1745">
            <v>45315</v>
          </cell>
        </row>
        <row r="1746">
          <cell r="F1746">
            <v>75746</v>
          </cell>
          <cell r="G1746">
            <v>6311277</v>
          </cell>
          <cell r="H1746">
            <v>45271</v>
          </cell>
          <cell r="I1746">
            <v>45279</v>
          </cell>
          <cell r="J1746">
            <v>45306</v>
          </cell>
          <cell r="K1746">
            <v>45315</v>
          </cell>
        </row>
        <row r="1747">
          <cell r="F1747">
            <v>2</v>
          </cell>
          <cell r="G1747">
            <v>-119943</v>
          </cell>
          <cell r="H1747">
            <v>45309</v>
          </cell>
          <cell r="I1747">
            <v>45310</v>
          </cell>
          <cell r="J1747">
            <v>45309</v>
          </cell>
          <cell r="K1747">
            <v>45315</v>
          </cell>
        </row>
        <row r="1748">
          <cell r="F1748">
            <v>1497</v>
          </cell>
          <cell r="G1748">
            <v>-1131166</v>
          </cell>
          <cell r="H1748">
            <v>45298</v>
          </cell>
          <cell r="I1748">
            <v>45308</v>
          </cell>
          <cell r="J1748">
            <v>45298</v>
          </cell>
          <cell r="K1748">
            <v>45315</v>
          </cell>
        </row>
        <row r="1749">
          <cell r="F1749">
            <v>77313</v>
          </cell>
          <cell r="G1749">
            <v>2293920</v>
          </cell>
          <cell r="H1749">
            <v>45279</v>
          </cell>
          <cell r="I1749">
            <v>45283</v>
          </cell>
          <cell r="J1749">
            <v>45314</v>
          </cell>
          <cell r="K1749">
            <v>45315</v>
          </cell>
        </row>
        <row r="1750">
          <cell r="F1750">
            <v>77314</v>
          </cell>
          <cell r="G1750">
            <v>2128086</v>
          </cell>
          <cell r="H1750">
            <v>45279</v>
          </cell>
          <cell r="I1750">
            <v>45283</v>
          </cell>
          <cell r="J1750">
            <v>45314</v>
          </cell>
          <cell r="K1750">
            <v>45315</v>
          </cell>
        </row>
        <row r="1751">
          <cell r="F1751">
            <v>77315</v>
          </cell>
          <cell r="G1751">
            <v>995517</v>
          </cell>
          <cell r="H1751">
            <v>45279</v>
          </cell>
          <cell r="I1751">
            <v>45283</v>
          </cell>
          <cell r="J1751">
            <v>45314</v>
          </cell>
          <cell r="K1751">
            <v>45315</v>
          </cell>
        </row>
        <row r="1752">
          <cell r="F1752">
            <v>77316</v>
          </cell>
          <cell r="G1752">
            <v>2329317</v>
          </cell>
          <cell r="H1752">
            <v>45279</v>
          </cell>
          <cell r="I1752">
            <v>45283</v>
          </cell>
          <cell r="J1752">
            <v>45314</v>
          </cell>
          <cell r="K1752">
            <v>45315</v>
          </cell>
        </row>
        <row r="1753">
          <cell r="F1753">
            <v>2343</v>
          </cell>
          <cell r="G1753">
            <v>-360153</v>
          </cell>
          <cell r="H1753">
            <v>45303</v>
          </cell>
          <cell r="I1753">
            <v>45308</v>
          </cell>
          <cell r="J1753">
            <v>45303</v>
          </cell>
          <cell r="K1753">
            <v>45315</v>
          </cell>
        </row>
        <row r="1754">
          <cell r="F1754">
            <v>2345</v>
          </cell>
          <cell r="G1754">
            <v>-244363</v>
          </cell>
          <cell r="H1754">
            <v>45303</v>
          </cell>
          <cell r="I1754">
            <v>45308</v>
          </cell>
          <cell r="J1754">
            <v>45303</v>
          </cell>
          <cell r="K1754">
            <v>45315</v>
          </cell>
        </row>
        <row r="1755">
          <cell r="F1755">
            <v>75751</v>
          </cell>
          <cell r="G1755">
            <v>6968660</v>
          </cell>
          <cell r="H1755">
            <v>45275</v>
          </cell>
          <cell r="I1755">
            <v>45288</v>
          </cell>
          <cell r="J1755">
            <v>45310</v>
          </cell>
          <cell r="K1755">
            <v>45315</v>
          </cell>
        </row>
        <row r="1756">
          <cell r="F1756">
            <v>75775</v>
          </cell>
          <cell r="G1756">
            <v>541971</v>
          </cell>
          <cell r="H1756">
            <v>45278</v>
          </cell>
          <cell r="I1756">
            <v>45279</v>
          </cell>
          <cell r="J1756">
            <v>45313</v>
          </cell>
          <cell r="K1756">
            <v>45315</v>
          </cell>
        </row>
        <row r="1757">
          <cell r="F1757">
            <v>74372</v>
          </cell>
          <cell r="G1757">
            <v>8235783</v>
          </cell>
          <cell r="H1757">
            <v>45271</v>
          </cell>
          <cell r="I1757">
            <v>45273</v>
          </cell>
          <cell r="J1757">
            <v>45306</v>
          </cell>
          <cell r="K1757">
            <v>45315</v>
          </cell>
        </row>
        <row r="1758">
          <cell r="F1758">
            <v>75989</v>
          </cell>
          <cell r="G1758">
            <v>2064528</v>
          </cell>
          <cell r="H1758">
            <v>45279</v>
          </cell>
          <cell r="I1758">
            <v>45281</v>
          </cell>
          <cell r="J1758">
            <v>45314</v>
          </cell>
          <cell r="K1758">
            <v>45315</v>
          </cell>
        </row>
        <row r="1759">
          <cell r="F1759">
            <v>74371</v>
          </cell>
          <cell r="G1759">
            <v>3995595</v>
          </cell>
          <cell r="H1759">
            <v>45269</v>
          </cell>
          <cell r="I1759">
            <v>45272</v>
          </cell>
          <cell r="J1759">
            <v>45304</v>
          </cell>
          <cell r="K1759">
            <v>45315</v>
          </cell>
        </row>
        <row r="1760">
          <cell r="F1760">
            <v>75768</v>
          </cell>
          <cell r="G1760">
            <v>5319689</v>
          </cell>
          <cell r="H1760">
            <v>45276</v>
          </cell>
          <cell r="I1760">
            <v>45276</v>
          </cell>
          <cell r="J1760">
            <v>45311</v>
          </cell>
          <cell r="K1760">
            <v>45315</v>
          </cell>
        </row>
        <row r="1761">
          <cell r="F1761">
            <v>75750</v>
          </cell>
          <cell r="G1761">
            <v>1684949</v>
          </cell>
          <cell r="H1761">
            <v>45273</v>
          </cell>
          <cell r="I1761">
            <v>45276</v>
          </cell>
          <cell r="J1761">
            <v>45308</v>
          </cell>
          <cell r="K1761">
            <v>45315</v>
          </cell>
        </row>
        <row r="1762">
          <cell r="F1762">
            <v>75752</v>
          </cell>
          <cell r="G1762">
            <v>6968660</v>
          </cell>
          <cell r="H1762">
            <v>45273</v>
          </cell>
          <cell r="I1762">
            <v>45279</v>
          </cell>
          <cell r="J1762">
            <v>45308</v>
          </cell>
          <cell r="K1762">
            <v>45315</v>
          </cell>
        </row>
        <row r="1763">
          <cell r="F1763">
            <v>75767</v>
          </cell>
          <cell r="G1763">
            <v>2571831</v>
          </cell>
          <cell r="H1763">
            <v>45276</v>
          </cell>
          <cell r="I1763">
            <v>45276</v>
          </cell>
          <cell r="J1763">
            <v>45311</v>
          </cell>
          <cell r="K1763">
            <v>45315</v>
          </cell>
        </row>
        <row r="1764">
          <cell r="F1764">
            <v>74367</v>
          </cell>
          <cell r="G1764">
            <v>2128086</v>
          </cell>
          <cell r="H1764">
            <v>45267</v>
          </cell>
          <cell r="I1764">
            <v>45269</v>
          </cell>
          <cell r="J1764">
            <v>45302</v>
          </cell>
          <cell r="K1764">
            <v>45315</v>
          </cell>
        </row>
        <row r="1765">
          <cell r="F1765">
            <v>75759</v>
          </cell>
          <cell r="G1765">
            <v>2329317</v>
          </cell>
          <cell r="H1765">
            <v>45272</v>
          </cell>
          <cell r="I1765">
            <v>45276</v>
          </cell>
          <cell r="J1765">
            <v>45307</v>
          </cell>
          <cell r="K1765">
            <v>45315</v>
          </cell>
        </row>
        <row r="1766">
          <cell r="F1766">
            <v>75758</v>
          </cell>
          <cell r="G1766">
            <v>4865751</v>
          </cell>
          <cell r="H1766">
            <v>45272</v>
          </cell>
          <cell r="I1766">
            <v>45276</v>
          </cell>
          <cell r="J1766">
            <v>45307</v>
          </cell>
          <cell r="K1766">
            <v>45315</v>
          </cell>
        </row>
        <row r="1767">
          <cell r="F1767">
            <v>77317</v>
          </cell>
          <cell r="G1767">
            <v>541971</v>
          </cell>
          <cell r="H1767">
            <v>45279</v>
          </cell>
          <cell r="I1767">
            <v>45283</v>
          </cell>
          <cell r="J1767">
            <v>45314</v>
          </cell>
          <cell r="K1767">
            <v>45315</v>
          </cell>
        </row>
        <row r="1768">
          <cell r="F1768">
            <v>75755</v>
          </cell>
          <cell r="G1768">
            <v>6968660</v>
          </cell>
          <cell r="H1768">
            <v>45271</v>
          </cell>
          <cell r="I1768">
            <v>45279</v>
          </cell>
          <cell r="J1768">
            <v>45306</v>
          </cell>
          <cell r="K1768">
            <v>45315</v>
          </cell>
        </row>
        <row r="1769">
          <cell r="F1769">
            <v>75761</v>
          </cell>
          <cell r="G1769">
            <v>1146960</v>
          </cell>
          <cell r="H1769">
            <v>45272</v>
          </cell>
          <cell r="I1769">
            <v>45276</v>
          </cell>
          <cell r="J1769">
            <v>45307</v>
          </cell>
          <cell r="K1769">
            <v>45315</v>
          </cell>
        </row>
        <row r="1770">
          <cell r="F1770">
            <v>75760</v>
          </cell>
          <cell r="G1770">
            <v>2329317</v>
          </cell>
          <cell r="H1770">
            <v>45272</v>
          </cell>
          <cell r="I1770">
            <v>45276</v>
          </cell>
          <cell r="J1770">
            <v>45307</v>
          </cell>
          <cell r="K1770">
            <v>45315</v>
          </cell>
        </row>
        <row r="1771">
          <cell r="F1771">
            <v>77305</v>
          </cell>
          <cell r="G1771">
            <v>2714715</v>
          </cell>
          <cell r="H1771">
            <v>45276</v>
          </cell>
          <cell r="I1771">
            <v>45283</v>
          </cell>
          <cell r="J1771">
            <v>45311</v>
          </cell>
          <cell r="K1771">
            <v>45315</v>
          </cell>
        </row>
        <row r="1772">
          <cell r="F1772">
            <v>75769</v>
          </cell>
          <cell r="G1772">
            <v>1157814</v>
          </cell>
          <cell r="H1772">
            <v>45276</v>
          </cell>
          <cell r="I1772">
            <v>45277</v>
          </cell>
          <cell r="J1772">
            <v>45311</v>
          </cell>
          <cell r="K1772">
            <v>45315</v>
          </cell>
        </row>
        <row r="1773">
          <cell r="F1773">
            <v>2858</v>
          </cell>
          <cell r="G1773">
            <v>3172217</v>
          </cell>
          <cell r="H1773">
            <v>45232</v>
          </cell>
          <cell r="I1773">
            <v>45308</v>
          </cell>
          <cell r="J1773">
            <v>45267</v>
          </cell>
          <cell r="K1773">
            <v>45315</v>
          </cell>
        </row>
        <row r="1774">
          <cell r="F1774">
            <v>75770</v>
          </cell>
          <cell r="G1774">
            <v>2329317</v>
          </cell>
          <cell r="H1774">
            <v>45276</v>
          </cell>
          <cell r="I1774">
            <v>45277</v>
          </cell>
          <cell r="J1774">
            <v>45311</v>
          </cell>
          <cell r="K1774">
            <v>45315</v>
          </cell>
        </row>
        <row r="1775">
          <cell r="F1775">
            <v>75771</v>
          </cell>
          <cell r="G1775">
            <v>3989777</v>
          </cell>
          <cell r="H1775">
            <v>45277</v>
          </cell>
          <cell r="I1775">
            <v>45277</v>
          </cell>
          <cell r="J1775">
            <v>45312</v>
          </cell>
          <cell r="K1775">
            <v>45315</v>
          </cell>
        </row>
        <row r="1776">
          <cell r="F1776">
            <v>74370</v>
          </cell>
          <cell r="G1776">
            <v>2581632</v>
          </cell>
          <cell r="H1776">
            <v>45269</v>
          </cell>
          <cell r="I1776">
            <v>45272</v>
          </cell>
          <cell r="J1776">
            <v>45304</v>
          </cell>
          <cell r="K1776">
            <v>45315</v>
          </cell>
        </row>
        <row r="1777">
          <cell r="F1777">
            <v>75753</v>
          </cell>
          <cell r="G1777">
            <v>995517</v>
          </cell>
          <cell r="H1777">
            <v>45273</v>
          </cell>
          <cell r="I1777">
            <v>45279</v>
          </cell>
          <cell r="J1777">
            <v>45308</v>
          </cell>
          <cell r="K1777">
            <v>45315</v>
          </cell>
        </row>
        <row r="1778">
          <cell r="F1778">
            <v>74369</v>
          </cell>
          <cell r="G1778">
            <v>3324834</v>
          </cell>
          <cell r="H1778">
            <v>45269</v>
          </cell>
          <cell r="I1778">
            <v>45272</v>
          </cell>
          <cell r="J1778">
            <v>45304</v>
          </cell>
          <cell r="K1778">
            <v>45315</v>
          </cell>
        </row>
        <row r="1779">
          <cell r="F1779">
            <v>77310</v>
          </cell>
          <cell r="G1779">
            <v>1413963</v>
          </cell>
          <cell r="H1779">
            <v>45280</v>
          </cell>
          <cell r="I1779">
            <v>45283</v>
          </cell>
          <cell r="J1779">
            <v>45315</v>
          </cell>
          <cell r="K1779">
            <v>45315</v>
          </cell>
        </row>
        <row r="1780">
          <cell r="F1780">
            <v>75754</v>
          </cell>
          <cell r="G1780">
            <v>7715480</v>
          </cell>
          <cell r="H1780">
            <v>45273</v>
          </cell>
          <cell r="I1780">
            <v>45276</v>
          </cell>
          <cell r="J1780">
            <v>45308</v>
          </cell>
          <cell r="K1780">
            <v>45315</v>
          </cell>
        </row>
        <row r="1781">
          <cell r="F1781">
            <v>75749</v>
          </cell>
          <cell r="G1781">
            <v>2571831</v>
          </cell>
          <cell r="H1781">
            <v>45273</v>
          </cell>
          <cell r="I1781">
            <v>45276</v>
          </cell>
          <cell r="J1781">
            <v>45308</v>
          </cell>
          <cell r="K1781">
            <v>45315</v>
          </cell>
        </row>
        <row r="1782">
          <cell r="F1782">
            <v>79169</v>
          </cell>
          <cell r="G1782">
            <v>995517</v>
          </cell>
          <cell r="H1782">
            <v>45280</v>
          </cell>
          <cell r="I1782">
            <v>45290</v>
          </cell>
          <cell r="J1782">
            <v>45315</v>
          </cell>
          <cell r="K1782">
            <v>45315</v>
          </cell>
        </row>
        <row r="1783">
          <cell r="F1783">
            <v>77336</v>
          </cell>
          <cell r="G1783">
            <v>2311619</v>
          </cell>
          <cell r="H1783">
            <v>45274</v>
          </cell>
          <cell r="I1783">
            <v>45283</v>
          </cell>
          <cell r="J1783">
            <v>45309</v>
          </cell>
          <cell r="K1783">
            <v>45315</v>
          </cell>
        </row>
        <row r="1784">
          <cell r="F1784">
            <v>898</v>
          </cell>
          <cell r="G1784">
            <v>-681370</v>
          </cell>
          <cell r="H1784">
            <v>45292</v>
          </cell>
          <cell r="I1784">
            <v>45308</v>
          </cell>
          <cell r="J1784">
            <v>45292</v>
          </cell>
          <cell r="K1784">
            <v>45315</v>
          </cell>
        </row>
        <row r="1785">
          <cell r="F1785">
            <v>77335</v>
          </cell>
          <cell r="G1785">
            <v>706982</v>
          </cell>
          <cell r="H1785">
            <v>45274</v>
          </cell>
          <cell r="I1785">
            <v>45283</v>
          </cell>
          <cell r="J1785">
            <v>45309</v>
          </cell>
          <cell r="K1785">
            <v>45315</v>
          </cell>
        </row>
        <row r="1786">
          <cell r="F1786">
            <v>77309</v>
          </cell>
          <cell r="G1786">
            <v>2329317</v>
          </cell>
          <cell r="H1786">
            <v>45279</v>
          </cell>
          <cell r="I1786">
            <v>45283</v>
          </cell>
          <cell r="J1786">
            <v>45314</v>
          </cell>
          <cell r="K1786">
            <v>45315</v>
          </cell>
        </row>
        <row r="1787">
          <cell r="F1787">
            <v>75772</v>
          </cell>
          <cell r="G1787">
            <v>2801223</v>
          </cell>
          <cell r="H1787">
            <v>45276</v>
          </cell>
          <cell r="I1787">
            <v>45277</v>
          </cell>
          <cell r="J1787">
            <v>45311</v>
          </cell>
          <cell r="K1787">
            <v>45315</v>
          </cell>
        </row>
        <row r="1788">
          <cell r="F1788">
            <v>75774</v>
          </cell>
          <cell r="G1788">
            <v>3729591</v>
          </cell>
          <cell r="H1788">
            <v>45276</v>
          </cell>
          <cell r="I1788">
            <v>45277</v>
          </cell>
          <cell r="J1788">
            <v>45311</v>
          </cell>
          <cell r="K1788">
            <v>45315</v>
          </cell>
        </row>
        <row r="1789">
          <cell r="F1789">
            <v>77308</v>
          </cell>
          <cell r="G1789">
            <v>995517</v>
          </cell>
          <cell r="H1789">
            <v>45279</v>
          </cell>
          <cell r="I1789">
            <v>45283</v>
          </cell>
          <cell r="J1789">
            <v>45314</v>
          </cell>
          <cell r="K1789">
            <v>45315</v>
          </cell>
        </row>
        <row r="1790">
          <cell r="F1790">
            <v>74368</v>
          </cell>
          <cell r="G1790">
            <v>2329317</v>
          </cell>
          <cell r="H1790">
            <v>45269</v>
          </cell>
          <cell r="I1790">
            <v>45270</v>
          </cell>
          <cell r="J1790">
            <v>45304</v>
          </cell>
          <cell r="K1790">
            <v>45315</v>
          </cell>
        </row>
        <row r="1791">
          <cell r="F1791">
            <v>75773</v>
          </cell>
          <cell r="G1791">
            <v>1146960</v>
          </cell>
          <cell r="H1791">
            <v>45276</v>
          </cell>
          <cell r="I1791">
            <v>45277</v>
          </cell>
          <cell r="J1791">
            <v>45311</v>
          </cell>
          <cell r="K1791">
            <v>45315</v>
          </cell>
        </row>
        <row r="1792">
          <cell r="F1792">
            <v>79139</v>
          </cell>
          <cell r="G1792">
            <v>995517</v>
          </cell>
          <cell r="H1792">
            <v>45279</v>
          </cell>
          <cell r="I1792">
            <v>45290</v>
          </cell>
          <cell r="J1792">
            <v>45314</v>
          </cell>
          <cell r="K1792">
            <v>45315</v>
          </cell>
        </row>
        <row r="1793">
          <cell r="F1793">
            <v>75765</v>
          </cell>
          <cell r="G1793">
            <v>1285916</v>
          </cell>
          <cell r="H1793">
            <v>45273</v>
          </cell>
          <cell r="I1793">
            <v>45276</v>
          </cell>
          <cell r="J1793">
            <v>45308</v>
          </cell>
          <cell r="K1793">
            <v>45315</v>
          </cell>
        </row>
        <row r="1794">
          <cell r="F1794">
            <v>75764</v>
          </cell>
          <cell r="G1794">
            <v>995517</v>
          </cell>
          <cell r="H1794">
            <v>45273</v>
          </cell>
          <cell r="I1794">
            <v>45279</v>
          </cell>
          <cell r="J1794">
            <v>45308</v>
          </cell>
          <cell r="K1794">
            <v>45315</v>
          </cell>
        </row>
        <row r="1795">
          <cell r="F1795">
            <v>75747</v>
          </cell>
          <cell r="G1795">
            <v>995517</v>
          </cell>
          <cell r="H1795">
            <v>45269</v>
          </cell>
          <cell r="I1795">
            <v>45279</v>
          </cell>
          <cell r="J1795">
            <v>45304</v>
          </cell>
          <cell r="K1795">
            <v>45315</v>
          </cell>
        </row>
        <row r="1796">
          <cell r="F1796">
            <v>77333</v>
          </cell>
          <cell r="G1796">
            <v>2078973</v>
          </cell>
          <cell r="H1796">
            <v>45273</v>
          </cell>
          <cell r="I1796">
            <v>45283</v>
          </cell>
          <cell r="J1796">
            <v>45308</v>
          </cell>
          <cell r="K1796">
            <v>45315</v>
          </cell>
        </row>
        <row r="1797">
          <cell r="F1797">
            <v>77328</v>
          </cell>
          <cell r="G1797">
            <v>995517</v>
          </cell>
          <cell r="H1797">
            <v>45269</v>
          </cell>
          <cell r="I1797">
            <v>45287</v>
          </cell>
          <cell r="J1797">
            <v>45304</v>
          </cell>
          <cell r="K1797">
            <v>45315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InvoiceList"/>
    </sheetNames>
    <sheetDataSet>
      <sheetData sheetId="0">
        <row r="1">
          <cell r="D1" t="str">
            <v>Số hóa đơn</v>
          </cell>
          <cell r="E1" t="str">
            <v>Số đặt hàng</v>
          </cell>
          <cell r="F1" t="str">
            <v>Tổng giá trị</v>
          </cell>
          <cell r="G1" t="str">
            <v>Ngày nhập HĐ</v>
          </cell>
          <cell r="H1" t="str">
            <v>Ngày xử lý</v>
          </cell>
          <cell r="I1" t="str">
            <v>Ngày đến hạn</v>
          </cell>
          <cell r="J1" t="str">
            <v>Phụ trách</v>
          </cell>
          <cell r="K1" t="str">
            <v>Khóa bởi</v>
          </cell>
          <cell r="L1" t="str">
            <v>Ngày khóa</v>
          </cell>
          <cell r="M1" t="str">
            <v>Trạng thái giữ</v>
          </cell>
          <cell r="N1" t="str">
            <v>Lý do giữ</v>
          </cell>
          <cell r="O1" t="str">
            <v>Ghi chú</v>
          </cell>
        </row>
        <row r="2">
          <cell r="D2">
            <v>39749</v>
          </cell>
          <cell r="E2">
            <v>14129428</v>
          </cell>
          <cell r="F2">
            <v>5191945</v>
          </cell>
          <cell r="G2">
            <v>45113.000347222223</v>
          </cell>
          <cell r="J2" t="str">
            <v>Do Thi Bich Lieu</v>
          </cell>
          <cell r="M2" t="str">
            <v>No</v>
          </cell>
          <cell r="O2" t="str">
            <v>Chúng tôi đang xử lý hóa đơn, vui lòng liên hệ Do Thi Bich Lieu</v>
          </cell>
        </row>
        <row r="3">
          <cell r="D3">
            <v>39427</v>
          </cell>
          <cell r="E3">
            <v>10262265</v>
          </cell>
          <cell r="F3">
            <v>4443714</v>
          </cell>
          <cell r="G3">
            <v>45111.000347222223</v>
          </cell>
          <cell r="H3">
            <v>45113.000347222223</v>
          </cell>
          <cell r="I3">
            <v>45142.000347222223</v>
          </cell>
          <cell r="J3" t="str">
            <v>Do Thi Bich Lieu</v>
          </cell>
          <cell r="M3" t="str">
            <v>No</v>
          </cell>
          <cell r="O3" t="str">
            <v>Lịch thanh toán: Monthly at 10 &amp; 24</v>
          </cell>
        </row>
        <row r="4">
          <cell r="D4">
            <v>39428</v>
          </cell>
          <cell r="E4">
            <v>10261977</v>
          </cell>
          <cell r="F4">
            <v>2398853</v>
          </cell>
          <cell r="G4">
            <v>45111.000347222223</v>
          </cell>
          <cell r="J4" t="str">
            <v>Do Thi Bich Lieu</v>
          </cell>
          <cell r="M4" t="str">
            <v>No</v>
          </cell>
          <cell r="O4" t="str">
            <v>Chúng tôi đang xử lý hóa đơn, vui lòng liên hệ Do Thi Bich Lieu</v>
          </cell>
        </row>
        <row r="5">
          <cell r="D5">
            <v>39439</v>
          </cell>
          <cell r="E5">
            <v>10262985</v>
          </cell>
          <cell r="F5">
            <v>490050</v>
          </cell>
          <cell r="G5">
            <v>45111.000347222223</v>
          </cell>
          <cell r="H5">
            <v>45112.000347222223</v>
          </cell>
          <cell r="I5">
            <v>45145.000347222223</v>
          </cell>
          <cell r="J5" t="str">
            <v>Do Thi Bich Lieu</v>
          </cell>
          <cell r="M5" t="str">
            <v>No</v>
          </cell>
          <cell r="O5" t="str">
            <v>Lịch thanh toán: Monthly at 10 &amp; 24</v>
          </cell>
        </row>
        <row r="6">
          <cell r="D6">
            <v>39443</v>
          </cell>
          <cell r="E6">
            <v>15140789</v>
          </cell>
          <cell r="F6">
            <v>9382090</v>
          </cell>
          <cell r="G6">
            <v>45111.000347222223</v>
          </cell>
          <cell r="H6">
            <v>45112.000347222223</v>
          </cell>
          <cell r="I6">
            <v>45146.000347222223</v>
          </cell>
          <cell r="J6" t="str">
            <v>Do Thi Bich Lieu</v>
          </cell>
          <cell r="M6" t="str">
            <v>No</v>
          </cell>
          <cell r="O6" t="str">
            <v>Lịch thanh toán: Monthly at 10 &amp; 24</v>
          </cell>
        </row>
        <row r="7">
          <cell r="D7">
            <v>39440</v>
          </cell>
          <cell r="E7">
            <v>22365749</v>
          </cell>
          <cell r="F7">
            <v>1199426</v>
          </cell>
          <cell r="G7">
            <v>45111.000347222223</v>
          </cell>
          <cell r="J7" t="str">
            <v>Do Thi Bich Lieu</v>
          </cell>
          <cell r="M7" t="str">
            <v>No</v>
          </cell>
          <cell r="O7" t="str">
            <v>Chúng tôi đang xử lý hóa đơn, vui lòng liên hệ Do Thi Bich Lieu</v>
          </cell>
        </row>
        <row r="8">
          <cell r="D8">
            <v>39074</v>
          </cell>
          <cell r="E8">
            <v>20389437</v>
          </cell>
          <cell r="F8">
            <v>2226532</v>
          </cell>
          <cell r="G8">
            <v>45107.000347222223</v>
          </cell>
          <cell r="H8">
            <v>45111.000347222223</v>
          </cell>
          <cell r="I8">
            <v>45139.000347222223</v>
          </cell>
          <cell r="J8" t="str">
            <v>Do Thi Bich Lieu</v>
          </cell>
          <cell r="M8" t="str">
            <v>No</v>
          </cell>
          <cell r="O8" t="str">
            <v>Lịch thanh toán: Monthly at 10 &amp; 24</v>
          </cell>
        </row>
        <row r="9">
          <cell r="D9">
            <v>39082</v>
          </cell>
          <cell r="E9">
            <v>50993664</v>
          </cell>
          <cell r="F9">
            <v>1221638</v>
          </cell>
          <cell r="G9">
            <v>45107.000347222223</v>
          </cell>
          <cell r="H9">
            <v>45111.000347222223</v>
          </cell>
          <cell r="I9">
            <v>45141.000347222223</v>
          </cell>
          <cell r="J9" t="str">
            <v>Do Thi Bich Lieu</v>
          </cell>
          <cell r="M9" t="str">
            <v>No</v>
          </cell>
          <cell r="O9" t="str">
            <v>Lịch thanh toán: Monthly at 10 &amp; 24</v>
          </cell>
        </row>
        <row r="10">
          <cell r="D10">
            <v>39090</v>
          </cell>
          <cell r="E10">
            <v>25360553</v>
          </cell>
          <cell r="F10">
            <v>1298816</v>
          </cell>
          <cell r="G10">
            <v>45107.000347222223</v>
          </cell>
          <cell r="H10">
            <v>45111.000347222223</v>
          </cell>
          <cell r="I10">
            <v>45142.000347222223</v>
          </cell>
          <cell r="J10" t="str">
            <v>Do Thi Bich Lieu</v>
          </cell>
          <cell r="M10" t="str">
            <v>No</v>
          </cell>
          <cell r="O10" t="str">
            <v>Lịch thanh toán: Monthly at 10 &amp; 24</v>
          </cell>
        </row>
        <row r="11">
          <cell r="D11">
            <v>39050</v>
          </cell>
          <cell r="E11">
            <v>13275736</v>
          </cell>
          <cell r="F11">
            <v>4901895</v>
          </cell>
          <cell r="G11">
            <v>45107.000347222223</v>
          </cell>
          <cell r="J11" t="str">
            <v>Do Thi Bich Lieu</v>
          </cell>
          <cell r="M11" t="str">
            <v>No</v>
          </cell>
          <cell r="O11" t="str">
            <v>Chúng tôi đang xử lý hóa đơn, vui lòng liên hệ Do Thi Bich Lieu</v>
          </cell>
        </row>
        <row r="12">
          <cell r="D12">
            <v>39051</v>
          </cell>
          <cell r="E12">
            <v>13277067</v>
          </cell>
          <cell r="F12">
            <v>943404</v>
          </cell>
          <cell r="G12">
            <v>45107.000347222223</v>
          </cell>
          <cell r="H12">
            <v>45108.000347222223</v>
          </cell>
          <cell r="I12">
            <v>45134.000347222223</v>
          </cell>
          <cell r="J12" t="str">
            <v>Do Thi Bich Lieu</v>
          </cell>
          <cell r="M12" t="str">
            <v>No</v>
          </cell>
          <cell r="O12" t="str">
            <v>Lịch thanh toán: Monthly at 10 &amp; 24</v>
          </cell>
        </row>
        <row r="13">
          <cell r="D13">
            <v>39052</v>
          </cell>
          <cell r="E13">
            <v>13276642</v>
          </cell>
          <cell r="F13">
            <v>4153556</v>
          </cell>
          <cell r="G13">
            <v>45107.000347222223</v>
          </cell>
          <cell r="H13">
            <v>45113.000347222223</v>
          </cell>
          <cell r="I13">
            <v>45134.000347222223</v>
          </cell>
          <cell r="J13" t="str">
            <v>Do Thi Bich Lieu</v>
          </cell>
          <cell r="M13" t="str">
            <v>No</v>
          </cell>
          <cell r="O13" t="str">
            <v>Lịch thanh toán: Monthly at 10 &amp; 24</v>
          </cell>
        </row>
        <row r="14">
          <cell r="D14">
            <v>39054</v>
          </cell>
          <cell r="E14">
            <v>14124647</v>
          </cell>
          <cell r="F14">
            <v>2076778</v>
          </cell>
          <cell r="G14">
            <v>45107.000347222223</v>
          </cell>
          <cell r="H14">
            <v>45113.000347222223</v>
          </cell>
          <cell r="I14">
            <v>45136.000347222223</v>
          </cell>
          <cell r="J14" t="str">
            <v>Do Thi Bich Lieu</v>
          </cell>
          <cell r="M14" t="str">
            <v>No</v>
          </cell>
          <cell r="O14" t="str">
            <v>Lịch thanh toán: Monthly at 10 &amp; 24</v>
          </cell>
        </row>
        <row r="15">
          <cell r="D15">
            <v>39048</v>
          </cell>
          <cell r="E15">
            <v>14123855</v>
          </cell>
          <cell r="F15">
            <v>1972939</v>
          </cell>
          <cell r="G15">
            <v>45107.000347222223</v>
          </cell>
          <cell r="H15">
            <v>45113.000347222223</v>
          </cell>
          <cell r="I15">
            <v>45129.000347222223</v>
          </cell>
          <cell r="J15" t="str">
            <v>Do Thi Bich Lieu</v>
          </cell>
          <cell r="M15" t="str">
            <v>No</v>
          </cell>
          <cell r="O15" t="str">
            <v>Lịch thanh toán: Monthly at 10 &amp; 24</v>
          </cell>
        </row>
        <row r="16">
          <cell r="D16">
            <v>39055</v>
          </cell>
          <cell r="E16">
            <v>26415098</v>
          </cell>
          <cell r="F16">
            <v>1628017</v>
          </cell>
          <cell r="G16">
            <v>45107.000347222223</v>
          </cell>
          <cell r="J16" t="str">
            <v>Do Thi Bich Lieu</v>
          </cell>
          <cell r="M16" t="str">
            <v>No</v>
          </cell>
          <cell r="O16" t="str">
            <v>Chúng tôi đang xử lý hóa đơn, vui lòng liên hệ Do Thi Bich Lieu</v>
          </cell>
        </row>
        <row r="17">
          <cell r="D17">
            <v>39049</v>
          </cell>
          <cell r="E17">
            <v>14125189</v>
          </cell>
          <cell r="F17">
            <v>5191945</v>
          </cell>
          <cell r="G17">
            <v>45107.000347222223</v>
          </cell>
          <cell r="H17">
            <v>45113.000347222223</v>
          </cell>
          <cell r="I17">
            <v>45132.000347222223</v>
          </cell>
          <cell r="J17" t="str">
            <v>Do Thi Bich Lieu</v>
          </cell>
          <cell r="M17" t="str">
            <v>No</v>
          </cell>
          <cell r="O17" t="str">
            <v>Lịch thanh toán: Monthly at 10 &amp; 24</v>
          </cell>
        </row>
        <row r="18">
          <cell r="D18">
            <v>39060</v>
          </cell>
          <cell r="E18">
            <v>14129428</v>
          </cell>
          <cell r="F18">
            <v>6108190</v>
          </cell>
          <cell r="G18">
            <v>45107.000347222223</v>
          </cell>
          <cell r="J18" t="str">
            <v>Do Thi Bich Lieu</v>
          </cell>
          <cell r="M18" t="str">
            <v>No</v>
          </cell>
          <cell r="O18" t="str">
            <v>Chúng tôi đang xử lý hóa đơn, vui lòng liên hệ Do Thi Bich Lieu</v>
          </cell>
        </row>
        <row r="19">
          <cell r="D19">
            <v>39071</v>
          </cell>
          <cell r="E19">
            <v>17221485</v>
          </cell>
          <cell r="F19">
            <v>2242382</v>
          </cell>
          <cell r="G19">
            <v>45107.000347222223</v>
          </cell>
          <cell r="H19">
            <v>45113.000347222223</v>
          </cell>
          <cell r="I19">
            <v>45140.000347222223</v>
          </cell>
          <cell r="J19" t="str">
            <v>Do Thi Bich Lieu</v>
          </cell>
          <cell r="M19" t="str">
            <v>No</v>
          </cell>
          <cell r="O19" t="str">
            <v>Lịch thanh toán: Monthly at 10 &amp; 24</v>
          </cell>
        </row>
        <row r="20">
          <cell r="D20">
            <v>39079</v>
          </cell>
          <cell r="E20">
            <v>12178237</v>
          </cell>
          <cell r="F20">
            <v>2233483</v>
          </cell>
          <cell r="G20">
            <v>45107.000347222223</v>
          </cell>
          <cell r="H20">
            <v>45111.000347222223</v>
          </cell>
          <cell r="I20">
            <v>45139.000347222223</v>
          </cell>
          <cell r="J20" t="str">
            <v>Do Thi Bich Lieu</v>
          </cell>
          <cell r="M20" t="str">
            <v>No</v>
          </cell>
          <cell r="O20" t="str">
            <v>Lịch thanh toán: Monthly at 10 &amp; 24</v>
          </cell>
        </row>
        <row r="21">
          <cell r="D21">
            <v>39068</v>
          </cell>
          <cell r="E21">
            <v>28351392</v>
          </cell>
          <cell r="F21">
            <v>2675284</v>
          </cell>
          <cell r="G21">
            <v>45107.000347222223</v>
          </cell>
          <cell r="H21">
            <v>45111.000347222223</v>
          </cell>
          <cell r="I21">
            <v>45139.000347222223</v>
          </cell>
          <cell r="J21" t="str">
            <v>Do Thi Bich Lieu</v>
          </cell>
          <cell r="M21" t="str">
            <v>No</v>
          </cell>
          <cell r="O21" t="str">
            <v>Lịch thanh toán: Monthly at 10 &amp; 24</v>
          </cell>
        </row>
        <row r="22">
          <cell r="D22">
            <v>39081</v>
          </cell>
          <cell r="E22">
            <v>11219135</v>
          </cell>
          <cell r="F22">
            <v>2226532</v>
          </cell>
          <cell r="G22">
            <v>45107.000347222223</v>
          </cell>
          <cell r="H22">
            <v>45111.000347222223</v>
          </cell>
          <cell r="I22">
            <v>45139.000347222223</v>
          </cell>
          <cell r="J22" t="str">
            <v>Do Thi Bich Lieu</v>
          </cell>
          <cell r="M22" t="str">
            <v>No</v>
          </cell>
          <cell r="O22" t="str">
            <v>Lịch thanh toán: Monthly at 10 &amp; 24</v>
          </cell>
        </row>
        <row r="23">
          <cell r="D23">
            <v>39073</v>
          </cell>
          <cell r="E23">
            <v>20389539</v>
          </cell>
          <cell r="F23">
            <v>2634517</v>
          </cell>
          <cell r="G23">
            <v>45107.000347222223</v>
          </cell>
          <cell r="H23">
            <v>45111.000347222223</v>
          </cell>
          <cell r="I23">
            <v>45139.000347222223</v>
          </cell>
          <cell r="J23" t="str">
            <v>Do Thi Bich Lieu</v>
          </cell>
          <cell r="M23" t="str">
            <v>No</v>
          </cell>
          <cell r="O23" t="str">
            <v>Lịch thanh toán: Monthly at 10 &amp; 24</v>
          </cell>
        </row>
        <row r="24">
          <cell r="D24">
            <v>39067</v>
          </cell>
          <cell r="E24">
            <v>10258492</v>
          </cell>
          <cell r="F24">
            <v>6451202</v>
          </cell>
          <cell r="G24">
            <v>45107.000347222223</v>
          </cell>
          <cell r="H24">
            <v>45113.000347222223</v>
          </cell>
          <cell r="I24">
            <v>45136.000347222223</v>
          </cell>
          <cell r="J24" t="str">
            <v>Do Thi Bich Lieu</v>
          </cell>
          <cell r="M24" t="str">
            <v>No</v>
          </cell>
          <cell r="O24" t="str">
            <v>Lịch thanh toán: Monthly at 10 &amp; 24</v>
          </cell>
        </row>
        <row r="25">
          <cell r="D25">
            <v>39076</v>
          </cell>
          <cell r="E25">
            <v>15138013</v>
          </cell>
          <cell r="F25">
            <v>4669808</v>
          </cell>
          <cell r="G25">
            <v>45107.000347222223</v>
          </cell>
          <cell r="J25" t="str">
            <v>Do Thi Bich Lieu</v>
          </cell>
          <cell r="M25" t="str">
            <v>No</v>
          </cell>
          <cell r="O25" t="str">
            <v>Chúng tôi đang xử lý hóa đơn, vui lòng liên hệ Do Thi Bich Lieu</v>
          </cell>
        </row>
        <row r="26">
          <cell r="D26">
            <v>39077</v>
          </cell>
          <cell r="E26">
            <v>19413422</v>
          </cell>
          <cell r="F26">
            <v>2844936</v>
          </cell>
          <cell r="G26">
            <v>45107.000347222223</v>
          </cell>
          <cell r="H26">
            <v>45111.000347222223</v>
          </cell>
          <cell r="I26">
            <v>45138.000347222223</v>
          </cell>
          <cell r="J26" t="str">
            <v>Do Thi Bich Lieu</v>
          </cell>
          <cell r="M26" t="str">
            <v>No</v>
          </cell>
          <cell r="O26" t="str">
            <v>Lịch thanh toán: Monthly at 10 &amp; 24</v>
          </cell>
        </row>
        <row r="27">
          <cell r="D27">
            <v>39091</v>
          </cell>
          <cell r="E27">
            <v>28353032</v>
          </cell>
          <cell r="F27">
            <v>1738710</v>
          </cell>
          <cell r="G27">
            <v>45107.000347222223</v>
          </cell>
          <cell r="J27" t="str">
            <v>Do Thi Bich Lieu</v>
          </cell>
          <cell r="M27" t="str">
            <v>No</v>
          </cell>
          <cell r="O27" t="str">
            <v>Chúng tôi đang xử lý hóa đơn, vui lòng liên hệ Do Thi Bich Lieu</v>
          </cell>
        </row>
        <row r="28">
          <cell r="D28">
            <v>39080</v>
          </cell>
          <cell r="E28">
            <v>12177951</v>
          </cell>
          <cell r="F28">
            <v>3420586</v>
          </cell>
          <cell r="G28">
            <v>45107.000347222223</v>
          </cell>
          <cell r="J28" t="str">
            <v>Do Thi Bich Lieu</v>
          </cell>
          <cell r="M28" t="str">
            <v>No</v>
          </cell>
          <cell r="O28" t="str">
            <v>Chúng tôi đang xử lý hóa đơn, vui lòng liên hệ Do Thi Bich Lieu</v>
          </cell>
        </row>
        <row r="29">
          <cell r="D29">
            <v>39083</v>
          </cell>
          <cell r="E29">
            <v>15140207</v>
          </cell>
          <cell r="F29">
            <v>2226532</v>
          </cell>
          <cell r="G29">
            <v>45107.000347222223</v>
          </cell>
          <cell r="J29" t="str">
            <v>Do Thi Bich Lieu</v>
          </cell>
          <cell r="M29" t="str">
            <v>No</v>
          </cell>
          <cell r="O29" t="str">
            <v>Chúng tôi đang xử lý hóa đơn, vui lòng liên hệ Do Thi Bich Lieu</v>
          </cell>
        </row>
        <row r="30">
          <cell r="D30">
            <v>39069</v>
          </cell>
          <cell r="E30">
            <v>16453735</v>
          </cell>
          <cell r="F30">
            <v>2634517</v>
          </cell>
          <cell r="G30">
            <v>45107.000347222223</v>
          </cell>
          <cell r="H30">
            <v>45111.000347222223</v>
          </cell>
          <cell r="I30">
            <v>45142.000347222223</v>
          </cell>
          <cell r="J30" t="str">
            <v>Do Thi Bich Lieu</v>
          </cell>
          <cell r="M30" t="str">
            <v>No</v>
          </cell>
          <cell r="O30" t="str">
            <v>Lịch thanh toán: Monthly at 10 &amp; 24</v>
          </cell>
        </row>
        <row r="31">
          <cell r="D31">
            <v>39078</v>
          </cell>
          <cell r="E31">
            <v>19413318</v>
          </cell>
          <cell r="F31">
            <v>2226532</v>
          </cell>
          <cell r="G31">
            <v>45107.000347222223</v>
          </cell>
          <cell r="H31">
            <v>45111.000347222223</v>
          </cell>
          <cell r="I31">
            <v>45138.000347222223</v>
          </cell>
          <cell r="J31" t="str">
            <v>Do Thi Bich Lieu</v>
          </cell>
          <cell r="M31" t="str">
            <v>No</v>
          </cell>
          <cell r="O31" t="str">
            <v>Lịch thanh toán: Monthly at 10 &amp; 24</v>
          </cell>
        </row>
        <row r="32">
          <cell r="D32">
            <v>39072</v>
          </cell>
          <cell r="E32">
            <v>23231209</v>
          </cell>
          <cell r="F32">
            <v>2132554</v>
          </cell>
          <cell r="G32">
            <v>45107.000347222223</v>
          </cell>
          <cell r="H32">
            <v>45109.000347222223</v>
          </cell>
          <cell r="I32">
            <v>45143.000347222223</v>
          </cell>
          <cell r="J32" t="str">
            <v>Do Thi Bich Lieu</v>
          </cell>
          <cell r="M32" t="str">
            <v>No</v>
          </cell>
          <cell r="O32" t="str">
            <v>Lịch thanh toán: Monthly at 10 &amp; 24</v>
          </cell>
        </row>
        <row r="33">
          <cell r="D33">
            <v>39089</v>
          </cell>
          <cell r="E33">
            <v>25360293</v>
          </cell>
          <cell r="F33">
            <v>2226532</v>
          </cell>
          <cell r="G33">
            <v>45107.000347222223</v>
          </cell>
          <cell r="H33">
            <v>45111.000347222223</v>
          </cell>
          <cell r="I33">
            <v>45142.000347222223</v>
          </cell>
          <cell r="J33" t="str">
            <v>Do Thi Bich Lieu</v>
          </cell>
          <cell r="M33" t="str">
            <v>No</v>
          </cell>
          <cell r="O33" t="str">
            <v>Lịch thanh toán: Monthly at 10 &amp; 24</v>
          </cell>
        </row>
        <row r="34">
          <cell r="D34">
            <v>39075</v>
          </cell>
          <cell r="E34">
            <v>20389396</v>
          </cell>
          <cell r="F34">
            <v>1615482</v>
          </cell>
          <cell r="G34">
            <v>45107.000347222223</v>
          </cell>
          <cell r="H34">
            <v>45111.000347222223</v>
          </cell>
          <cell r="I34">
            <v>45139.000347222223</v>
          </cell>
          <cell r="J34" t="str">
            <v>Do Thi Bich Lieu</v>
          </cell>
          <cell r="M34" t="str">
            <v>No</v>
          </cell>
          <cell r="O34" t="str">
            <v>Lịch thanh toán: Monthly at 10 &amp; 24</v>
          </cell>
        </row>
        <row r="35">
          <cell r="D35">
            <v>39070</v>
          </cell>
          <cell r="E35">
            <v>24330165</v>
          </cell>
          <cell r="F35">
            <v>3448170</v>
          </cell>
          <cell r="G35">
            <v>45107.000347222223</v>
          </cell>
          <cell r="J35" t="str">
            <v>Do Thi Bich Lieu</v>
          </cell>
          <cell r="M35" t="str">
            <v>No</v>
          </cell>
          <cell r="O35" t="str">
            <v>Chúng tôi đang xử lý hóa đơn, vui lòng liên hệ Do Thi Bich Lieu</v>
          </cell>
        </row>
        <row r="36">
          <cell r="D36">
            <v>39086</v>
          </cell>
          <cell r="E36">
            <v>17223223</v>
          </cell>
          <cell r="F36">
            <v>5063652</v>
          </cell>
          <cell r="G36">
            <v>45107.000347222223</v>
          </cell>
          <cell r="J36" t="str">
            <v>Do Thi Bich Lieu</v>
          </cell>
          <cell r="M36" t="str">
            <v>No</v>
          </cell>
          <cell r="O36" t="str">
            <v>Chúng tôi đang xử lý hóa đơn, vui lòng liên hệ Do Thi Bich Lieu</v>
          </cell>
        </row>
        <row r="37">
          <cell r="D37">
            <v>39053</v>
          </cell>
          <cell r="E37">
            <v>90335674</v>
          </cell>
          <cell r="F37">
            <v>2117467</v>
          </cell>
          <cell r="G37">
            <v>45107.000347222223</v>
          </cell>
          <cell r="H37">
            <v>45108.000347222223</v>
          </cell>
          <cell r="I37">
            <v>45135.000347222223</v>
          </cell>
          <cell r="J37" t="str">
            <v>Do Thi Bich Lieu</v>
          </cell>
          <cell r="M37" t="str">
            <v>No</v>
          </cell>
          <cell r="O37" t="str">
            <v>Lịch thanh toán: Monthly at 10 &amp; 24</v>
          </cell>
        </row>
        <row r="38">
          <cell r="D38">
            <v>39059</v>
          </cell>
          <cell r="E38">
            <v>13280380</v>
          </cell>
          <cell r="F38">
            <v>1354018</v>
          </cell>
          <cell r="G38">
            <v>45107.000347222223</v>
          </cell>
          <cell r="H38">
            <v>45108.000347222223</v>
          </cell>
          <cell r="I38">
            <v>45140.000347222223</v>
          </cell>
          <cell r="J38" t="str">
            <v>Do Thi Bich Lieu</v>
          </cell>
          <cell r="M38" t="str">
            <v>No</v>
          </cell>
          <cell r="O38" t="str">
            <v>Lịch thanh toán: Monthly at 10 &amp; 24</v>
          </cell>
        </row>
        <row r="39">
          <cell r="D39">
            <v>39056</v>
          </cell>
          <cell r="E39">
            <v>14125995</v>
          </cell>
          <cell r="F39">
            <v>435501</v>
          </cell>
          <cell r="G39">
            <v>45107.000347222223</v>
          </cell>
          <cell r="H39">
            <v>45108.000347222223</v>
          </cell>
          <cell r="I39">
            <v>45136.000347222223</v>
          </cell>
          <cell r="J39" t="str">
            <v>Do Thi Bich Lieu</v>
          </cell>
          <cell r="M39" t="str">
            <v>No</v>
          </cell>
          <cell r="O39" t="str">
            <v>Lịch thanh toán: Monthly at 10 &amp; 24</v>
          </cell>
        </row>
        <row r="40">
          <cell r="D40">
            <v>39047</v>
          </cell>
          <cell r="E40">
            <v>14123950</v>
          </cell>
          <cell r="F40">
            <v>514273</v>
          </cell>
          <cell r="G40">
            <v>45107.000347222223</v>
          </cell>
          <cell r="H40">
            <v>45108.000347222223</v>
          </cell>
          <cell r="I40">
            <v>45129.000347222223</v>
          </cell>
          <cell r="J40" t="str">
            <v>Do Thi Bich Lieu</v>
          </cell>
          <cell r="M40" t="str">
            <v>No</v>
          </cell>
          <cell r="O40" t="str">
            <v>Lịch thanh toán: Monthly at 10 &amp; 24</v>
          </cell>
        </row>
        <row r="41">
          <cell r="D41">
            <v>39058</v>
          </cell>
          <cell r="E41">
            <v>26415381</v>
          </cell>
          <cell r="F41">
            <v>1078011</v>
          </cell>
          <cell r="G41">
            <v>45107.000347222223</v>
          </cell>
          <cell r="H41">
            <v>45108.000347222223</v>
          </cell>
          <cell r="I41">
            <v>45141.000347222223</v>
          </cell>
          <cell r="J41" t="str">
            <v>Do Thi Bich Lieu</v>
          </cell>
          <cell r="M41" t="str">
            <v>No</v>
          </cell>
          <cell r="O41" t="str">
            <v>Lịch thanh toán: Monthly at 10 &amp; 24</v>
          </cell>
        </row>
        <row r="42">
          <cell r="D42">
            <v>39057</v>
          </cell>
          <cell r="E42">
            <v>14124927</v>
          </cell>
          <cell r="F42">
            <v>403871</v>
          </cell>
          <cell r="G42">
            <v>45107.000347222223</v>
          </cell>
          <cell r="H42">
            <v>45108.000347222223</v>
          </cell>
          <cell r="I42">
            <v>45136.000347222223</v>
          </cell>
          <cell r="J42" t="str">
            <v>Do Thi Bich Lieu</v>
          </cell>
          <cell r="M42" t="str">
            <v>No</v>
          </cell>
          <cell r="O42" t="str">
            <v>Lịch thanh toán: Monthly at 10 &amp; 24</v>
          </cell>
        </row>
        <row r="43">
          <cell r="D43">
            <v>39087</v>
          </cell>
          <cell r="E43">
            <v>21240847</v>
          </cell>
          <cell r="F43">
            <v>1615482</v>
          </cell>
          <cell r="G43">
            <v>45107.000347222223</v>
          </cell>
          <cell r="H43">
            <v>45108.000347222223</v>
          </cell>
          <cell r="I43">
            <v>45143.000347222223</v>
          </cell>
          <cell r="J43" t="str">
            <v>Do Thi Bich Lieu</v>
          </cell>
          <cell r="M43" t="str">
            <v>No</v>
          </cell>
          <cell r="O43" t="str">
            <v>Lịch thanh toán: Monthly at 10 &amp; 24</v>
          </cell>
        </row>
        <row r="44">
          <cell r="D44">
            <v>646</v>
          </cell>
          <cell r="E44">
            <v>50984034</v>
          </cell>
          <cell r="F44">
            <v>4312396</v>
          </cell>
          <cell r="G44">
            <v>44932.000347222223</v>
          </cell>
          <cell r="J44" t="str">
            <v>Do Thi Bich Lieu</v>
          </cell>
          <cell r="M44" t="str">
            <v>No</v>
          </cell>
          <cell r="O44" t="str">
            <v>06/Đã thanh toán 12/2023</v>
          </cell>
        </row>
        <row r="45">
          <cell r="D45">
            <v>645</v>
          </cell>
          <cell r="E45">
            <v>29150448</v>
          </cell>
          <cell r="F45">
            <v>1332038</v>
          </cell>
          <cell r="G45">
            <v>44932.000347222223</v>
          </cell>
          <cell r="J45" t="str">
            <v>Do Thi Bich Lieu</v>
          </cell>
          <cell r="M45" t="str">
            <v>No</v>
          </cell>
          <cell r="O45" t="str">
            <v>02/Đã thanh toán 10/2023</v>
          </cell>
        </row>
        <row r="46">
          <cell r="D46">
            <v>644</v>
          </cell>
          <cell r="E46">
            <v>12102972</v>
          </cell>
          <cell r="F46">
            <v>1978899</v>
          </cell>
          <cell r="G46">
            <v>44932.000347222223</v>
          </cell>
          <cell r="J46" t="str">
            <v>Do Thi Bich Lieu</v>
          </cell>
          <cell r="M46" t="str">
            <v>No</v>
          </cell>
          <cell r="O46" t="str">
            <v>02/Đã thanh toán 24/2023</v>
          </cell>
        </row>
        <row r="47">
          <cell r="D47">
            <v>643</v>
          </cell>
          <cell r="E47">
            <v>24278449</v>
          </cell>
          <cell r="F47">
            <v>1882469</v>
          </cell>
          <cell r="G47">
            <v>44932.000347222223</v>
          </cell>
          <cell r="J47" t="str">
            <v>Do Thi Bich Lieu</v>
          </cell>
          <cell r="M47" t="str">
            <v>No</v>
          </cell>
          <cell r="O47" t="str">
            <v>02/Đã thanh toán 10/2023</v>
          </cell>
        </row>
        <row r="48">
          <cell r="D48">
            <v>642</v>
          </cell>
          <cell r="E48">
            <v>21199249</v>
          </cell>
          <cell r="F48">
            <v>1615482</v>
          </cell>
          <cell r="G48">
            <v>44932.000347222223</v>
          </cell>
          <cell r="J48" t="str">
            <v>Do Thi Bich Lieu</v>
          </cell>
          <cell r="M48" t="str">
            <v>No</v>
          </cell>
          <cell r="O48" t="str">
            <v>02/Đã thanh toán 10/2023</v>
          </cell>
        </row>
        <row r="49">
          <cell r="D49">
            <v>844</v>
          </cell>
          <cell r="E49">
            <v>26347517</v>
          </cell>
          <cell r="F49">
            <v>3738240</v>
          </cell>
          <cell r="G49">
            <v>44933.000347222223</v>
          </cell>
          <cell r="J49" t="str">
            <v>Do Thi Bich Lieu</v>
          </cell>
          <cell r="M49" t="str">
            <v>No</v>
          </cell>
          <cell r="O49" t="str">
            <v>06/Đã thanh toán 26/2023</v>
          </cell>
        </row>
        <row r="50">
          <cell r="D50">
            <v>840</v>
          </cell>
          <cell r="E50">
            <v>13193192</v>
          </cell>
          <cell r="F50">
            <v>7476480</v>
          </cell>
          <cell r="G50">
            <v>44933.000347222223</v>
          </cell>
          <cell r="J50" t="str">
            <v>Do Thi Bich Lieu</v>
          </cell>
          <cell r="M50" t="str">
            <v>No</v>
          </cell>
          <cell r="O50" t="str">
            <v>03/Đã thanh toán 10/2023</v>
          </cell>
        </row>
        <row r="51">
          <cell r="D51">
            <v>847</v>
          </cell>
          <cell r="E51">
            <v>14060853</v>
          </cell>
          <cell r="F51">
            <v>4886552</v>
          </cell>
          <cell r="G51">
            <v>44933.000347222223</v>
          </cell>
          <cell r="J51" t="str">
            <v>Do Thi Bich Lieu</v>
          </cell>
          <cell r="M51" t="str">
            <v>No</v>
          </cell>
          <cell r="O51" t="str">
            <v>03/Đã thanh toán 10/2023</v>
          </cell>
        </row>
        <row r="52">
          <cell r="D52">
            <v>841</v>
          </cell>
          <cell r="E52">
            <v>14058402</v>
          </cell>
          <cell r="F52">
            <v>3664914</v>
          </cell>
          <cell r="G52">
            <v>44933.000347222223</v>
          </cell>
          <cell r="J52" t="str">
            <v>Do Thi Bich Lieu</v>
          </cell>
          <cell r="M52" t="str">
            <v>No</v>
          </cell>
          <cell r="O52" t="str">
            <v>03/Đã thanh toán 10/2023</v>
          </cell>
        </row>
        <row r="53">
          <cell r="D53">
            <v>851</v>
          </cell>
          <cell r="E53">
            <v>13194511</v>
          </cell>
          <cell r="F53">
            <v>3227560</v>
          </cell>
          <cell r="G53">
            <v>44933.000347222223</v>
          </cell>
          <cell r="J53" t="str">
            <v>Do Thi Bich Lieu</v>
          </cell>
          <cell r="M53" t="str">
            <v>No</v>
          </cell>
          <cell r="O53" t="str">
            <v>03/Đã thanh toán 10/2023</v>
          </cell>
        </row>
        <row r="54">
          <cell r="D54">
            <v>846</v>
          </cell>
          <cell r="E54">
            <v>13195567</v>
          </cell>
          <cell r="F54">
            <v>3883418</v>
          </cell>
          <cell r="G54">
            <v>44933.000347222223</v>
          </cell>
          <cell r="J54" t="str">
            <v>Do Thi Bich Lieu</v>
          </cell>
          <cell r="M54" t="str">
            <v>No</v>
          </cell>
          <cell r="O54" t="str">
            <v>03/Đã thanh toán 10/2023</v>
          </cell>
        </row>
        <row r="55">
          <cell r="D55">
            <v>839</v>
          </cell>
          <cell r="E55">
            <v>14056774</v>
          </cell>
          <cell r="F55">
            <v>1428467</v>
          </cell>
          <cell r="G55">
            <v>44933.000347222223</v>
          </cell>
          <cell r="J55" t="str">
            <v>Do Thi Bich Lieu</v>
          </cell>
          <cell r="M55" t="str">
            <v>No</v>
          </cell>
          <cell r="O55" t="str">
            <v>03/Đã thanh toán 10/2023</v>
          </cell>
        </row>
        <row r="56">
          <cell r="D56">
            <v>845</v>
          </cell>
          <cell r="E56">
            <v>14059930</v>
          </cell>
          <cell r="F56">
            <v>3664914</v>
          </cell>
          <cell r="G56">
            <v>44933.000347222223</v>
          </cell>
          <cell r="J56" t="str">
            <v>Do Thi Bich Lieu</v>
          </cell>
          <cell r="M56" t="str">
            <v>No</v>
          </cell>
          <cell r="O56" t="str">
            <v>03/Đã thanh toán 10/2023</v>
          </cell>
        </row>
        <row r="57">
          <cell r="D57">
            <v>842</v>
          </cell>
          <cell r="E57">
            <v>26348398</v>
          </cell>
          <cell r="F57">
            <v>2452428</v>
          </cell>
          <cell r="G57">
            <v>44933.000347222223</v>
          </cell>
          <cell r="J57" t="str">
            <v>Do Thi Bich Lieu</v>
          </cell>
          <cell r="M57" t="str">
            <v>No</v>
          </cell>
          <cell r="O57" t="str">
            <v>03/Đã thanh toán 10/2023</v>
          </cell>
        </row>
        <row r="58">
          <cell r="D58">
            <v>829</v>
          </cell>
          <cell r="E58">
            <v>28295202</v>
          </cell>
          <cell r="F58">
            <v>276001</v>
          </cell>
          <cell r="G58">
            <v>44933.000347222223</v>
          </cell>
          <cell r="J58" t="str">
            <v>Do Thi Bich Lieu</v>
          </cell>
          <cell r="M58" t="str">
            <v>No</v>
          </cell>
          <cell r="O58" t="str">
            <v>02/Đã thanh toán 24/2023</v>
          </cell>
        </row>
        <row r="59">
          <cell r="D59">
            <v>843</v>
          </cell>
          <cell r="E59">
            <v>26348124</v>
          </cell>
          <cell r="F59">
            <v>2226534</v>
          </cell>
          <cell r="G59">
            <v>44933.000347222223</v>
          </cell>
          <cell r="J59" t="str">
            <v>Do Thi Bich Lieu</v>
          </cell>
          <cell r="M59" t="str">
            <v>No</v>
          </cell>
          <cell r="O59" t="str">
            <v>03/Đã thanh toán 10/2023</v>
          </cell>
        </row>
        <row r="60">
          <cell r="D60">
            <v>849</v>
          </cell>
          <cell r="E60">
            <v>11147774</v>
          </cell>
          <cell r="F60">
            <v>16777085</v>
          </cell>
          <cell r="G60">
            <v>44933.000347222223</v>
          </cell>
          <cell r="J60" t="str">
            <v>Do Thi Bich Lieu</v>
          </cell>
          <cell r="M60" t="str">
            <v>No</v>
          </cell>
          <cell r="O60" t="str">
            <v>02/Đã thanh toán 10/2023</v>
          </cell>
        </row>
        <row r="61">
          <cell r="D61">
            <v>831</v>
          </cell>
          <cell r="E61">
            <v>21199964</v>
          </cell>
          <cell r="F61">
            <v>1615482</v>
          </cell>
          <cell r="G61">
            <v>44933.000347222223</v>
          </cell>
          <cell r="J61" t="str">
            <v>Do Thi Bich Lieu</v>
          </cell>
          <cell r="M61" t="str">
            <v>No</v>
          </cell>
          <cell r="O61" t="str">
            <v>02/Đã thanh toán 24/2023</v>
          </cell>
        </row>
        <row r="62">
          <cell r="D62">
            <v>833</v>
          </cell>
          <cell r="E62">
            <v>15076561</v>
          </cell>
          <cell r="F62">
            <v>2619452</v>
          </cell>
          <cell r="G62">
            <v>44933.000347222223</v>
          </cell>
          <cell r="J62" t="str">
            <v>Do Thi Bich Lieu</v>
          </cell>
          <cell r="M62" t="str">
            <v>No</v>
          </cell>
          <cell r="O62" t="str">
            <v>02/Đã thanh toán 10/2023</v>
          </cell>
        </row>
        <row r="63">
          <cell r="D63">
            <v>830</v>
          </cell>
          <cell r="E63">
            <v>22307179</v>
          </cell>
          <cell r="F63">
            <v>4103941</v>
          </cell>
          <cell r="G63">
            <v>44933.000347222223</v>
          </cell>
          <cell r="J63" t="str">
            <v>Do Thi Bich Lieu</v>
          </cell>
          <cell r="M63" t="str">
            <v>No</v>
          </cell>
          <cell r="O63" t="str">
            <v>02/Đã thanh toán 24/2023</v>
          </cell>
        </row>
        <row r="64">
          <cell r="D64">
            <v>834</v>
          </cell>
          <cell r="E64">
            <v>16387878</v>
          </cell>
          <cell r="F64">
            <v>7130387</v>
          </cell>
          <cell r="G64">
            <v>44933.000347222223</v>
          </cell>
          <cell r="J64" t="str">
            <v>Do Thi Bich Lieu</v>
          </cell>
          <cell r="M64" t="str">
            <v>No</v>
          </cell>
          <cell r="O64" t="str">
            <v>02/Đã thanh toán 24/2023</v>
          </cell>
        </row>
        <row r="65">
          <cell r="D65">
            <v>1381</v>
          </cell>
          <cell r="E65">
            <v>27298878</v>
          </cell>
          <cell r="F65">
            <v>499125</v>
          </cell>
          <cell r="G65">
            <v>44938.000347222223</v>
          </cell>
          <cell r="J65" t="str">
            <v>Do Thi Bich Lieu</v>
          </cell>
          <cell r="M65" t="str">
            <v>No</v>
          </cell>
          <cell r="O65" t="str">
            <v>05/Đã thanh toán 24/2023</v>
          </cell>
        </row>
        <row r="66">
          <cell r="D66">
            <v>1380</v>
          </cell>
          <cell r="E66">
            <v>25308599</v>
          </cell>
          <cell r="F66">
            <v>17943706</v>
          </cell>
          <cell r="G66">
            <v>44938.000347222223</v>
          </cell>
          <cell r="J66" t="str">
            <v>Do Thi Bich Lieu</v>
          </cell>
          <cell r="M66" t="str">
            <v>No</v>
          </cell>
          <cell r="O66" t="str">
            <v>05/Đã thanh toán 24/2023</v>
          </cell>
        </row>
        <row r="67">
          <cell r="D67">
            <v>1369</v>
          </cell>
          <cell r="E67">
            <v>26356515</v>
          </cell>
          <cell r="F67">
            <v>3954874</v>
          </cell>
          <cell r="G67">
            <v>44938.000347222223</v>
          </cell>
          <cell r="J67" t="str">
            <v>Do Thi Bich Lieu</v>
          </cell>
          <cell r="M67" t="str">
            <v>No</v>
          </cell>
          <cell r="O67" t="str">
            <v>02/Đã thanh toán 10/2023</v>
          </cell>
        </row>
        <row r="68">
          <cell r="D68">
            <v>1397</v>
          </cell>
          <cell r="E68">
            <v>18119815</v>
          </cell>
          <cell r="F68">
            <v>12404673</v>
          </cell>
          <cell r="G68">
            <v>44938.000347222223</v>
          </cell>
          <cell r="J68" t="str">
            <v>Do Thi Bich Lieu</v>
          </cell>
          <cell r="M68" t="str">
            <v>No</v>
          </cell>
          <cell r="O68" t="str">
            <v>02/Đã thanh toán 24/2023</v>
          </cell>
        </row>
        <row r="69">
          <cell r="D69">
            <v>1398</v>
          </cell>
          <cell r="E69">
            <v>12110026</v>
          </cell>
          <cell r="F69">
            <v>37402800</v>
          </cell>
          <cell r="G69">
            <v>44938.000347222223</v>
          </cell>
          <cell r="J69" t="str">
            <v>Do Thi Bich Lieu</v>
          </cell>
          <cell r="M69" t="str">
            <v>No</v>
          </cell>
          <cell r="O69" t="str">
            <v>02/Đã thanh toán 24/2023</v>
          </cell>
        </row>
        <row r="70">
          <cell r="D70">
            <v>1473</v>
          </cell>
          <cell r="E70">
            <v>50984429</v>
          </cell>
          <cell r="F70">
            <v>15654122</v>
          </cell>
          <cell r="G70">
            <v>44939.000347222223</v>
          </cell>
          <cell r="J70" t="str">
            <v>Do Thi Bich Lieu</v>
          </cell>
          <cell r="M70" t="str">
            <v>No</v>
          </cell>
          <cell r="O70" t="str">
            <v>02/Đã thanh toán 24/2023</v>
          </cell>
        </row>
        <row r="71">
          <cell r="D71">
            <v>1476</v>
          </cell>
          <cell r="E71">
            <v>28298636</v>
          </cell>
          <cell r="F71">
            <v>13249500</v>
          </cell>
          <cell r="G71">
            <v>44939.000347222223</v>
          </cell>
          <cell r="J71" t="str">
            <v>Do Thi Bich Lieu</v>
          </cell>
          <cell r="M71" t="str">
            <v>No</v>
          </cell>
          <cell r="O71" t="str">
            <v>03/Đã thanh toán 10/2023</v>
          </cell>
        </row>
        <row r="72">
          <cell r="D72">
            <v>1478</v>
          </cell>
          <cell r="E72">
            <v>28298103</v>
          </cell>
          <cell r="F72">
            <v>2457945</v>
          </cell>
          <cell r="G72">
            <v>44939.000347222223</v>
          </cell>
          <cell r="J72" t="str">
            <v>Do Thi Bich Lieu</v>
          </cell>
          <cell r="M72" t="str">
            <v>No</v>
          </cell>
          <cell r="O72" t="str">
            <v>02/Đã thanh toán 24/2023</v>
          </cell>
        </row>
        <row r="73">
          <cell r="D73">
            <v>1483</v>
          </cell>
          <cell r="E73">
            <v>16391057</v>
          </cell>
          <cell r="F73">
            <v>575476</v>
          </cell>
          <cell r="G73">
            <v>44939.000347222223</v>
          </cell>
          <cell r="J73" t="str">
            <v>Do Thi Bich Lieu</v>
          </cell>
          <cell r="M73" t="str">
            <v>No</v>
          </cell>
          <cell r="O73" t="str">
            <v>02/Đã thanh toán 24/2023</v>
          </cell>
        </row>
        <row r="74">
          <cell r="D74">
            <v>1481</v>
          </cell>
          <cell r="E74">
            <v>16391216</v>
          </cell>
          <cell r="F74">
            <v>3738240</v>
          </cell>
          <cell r="G74">
            <v>44939.000347222223</v>
          </cell>
          <cell r="J74" t="str">
            <v>Do Thi Bich Lieu</v>
          </cell>
          <cell r="M74" t="str">
            <v>No</v>
          </cell>
          <cell r="O74" t="str">
            <v>02/Đã thanh toán 24/2023</v>
          </cell>
        </row>
        <row r="75">
          <cell r="D75">
            <v>1479</v>
          </cell>
          <cell r="E75">
            <v>25309394</v>
          </cell>
          <cell r="F75">
            <v>331201</v>
          </cell>
          <cell r="G75">
            <v>44939.000347222223</v>
          </cell>
          <cell r="J75" t="str">
            <v>Do Thi Bich Lieu</v>
          </cell>
          <cell r="M75" t="str">
            <v>No</v>
          </cell>
          <cell r="O75" t="str">
            <v>02/Đã thanh toán 24/2023</v>
          </cell>
        </row>
        <row r="76">
          <cell r="D76">
            <v>1475</v>
          </cell>
          <cell r="E76">
            <v>19354340</v>
          </cell>
          <cell r="F76">
            <v>6059287</v>
          </cell>
          <cell r="G76">
            <v>44939.000347222223</v>
          </cell>
          <cell r="J76" t="str">
            <v>Do Thi Bich Lieu</v>
          </cell>
          <cell r="M76" t="str">
            <v>No</v>
          </cell>
          <cell r="O76" t="str">
            <v>02/Đã thanh toán 24/2023</v>
          </cell>
        </row>
        <row r="77">
          <cell r="D77">
            <v>1472</v>
          </cell>
          <cell r="E77">
            <v>11150933</v>
          </cell>
          <cell r="F77">
            <v>15644207</v>
          </cell>
          <cell r="G77">
            <v>44939.000347222223</v>
          </cell>
          <cell r="J77" t="str">
            <v>Do Thi Bich Lieu</v>
          </cell>
          <cell r="M77" t="str">
            <v>No</v>
          </cell>
          <cell r="O77" t="str">
            <v>02/Đã thanh toán 24/2023</v>
          </cell>
        </row>
        <row r="78">
          <cell r="D78">
            <v>1474</v>
          </cell>
          <cell r="E78">
            <v>18122078</v>
          </cell>
          <cell r="F78">
            <v>4744894</v>
          </cell>
          <cell r="G78">
            <v>44939.000347222223</v>
          </cell>
          <cell r="J78" t="str">
            <v>Do Thi Bich Lieu</v>
          </cell>
          <cell r="M78" t="str">
            <v>No</v>
          </cell>
          <cell r="O78" t="str">
            <v>02/Đã thanh toán 24/2023</v>
          </cell>
        </row>
        <row r="79">
          <cell r="D79">
            <v>2135</v>
          </cell>
          <cell r="E79">
            <v>13207322</v>
          </cell>
          <cell r="F79">
            <v>4715370</v>
          </cell>
          <cell r="G79">
            <v>44957.000347222223</v>
          </cell>
          <cell r="J79" t="str">
            <v>Do Thi Bich Lieu</v>
          </cell>
          <cell r="M79" t="str">
            <v>No</v>
          </cell>
          <cell r="O79" t="str">
            <v>03/Đã thanh toán 24/2023</v>
          </cell>
        </row>
        <row r="80">
          <cell r="D80">
            <v>2128</v>
          </cell>
          <cell r="E80">
            <v>10185012</v>
          </cell>
          <cell r="F80">
            <v>3377836</v>
          </cell>
          <cell r="G80">
            <v>44957.000347222223</v>
          </cell>
          <cell r="J80" t="str">
            <v>Do Thi Bich Lieu</v>
          </cell>
          <cell r="M80" t="str">
            <v>No</v>
          </cell>
          <cell r="O80" t="str">
            <v>05/Đã thanh toán 24/2023</v>
          </cell>
        </row>
        <row r="81">
          <cell r="D81">
            <v>2129</v>
          </cell>
          <cell r="E81">
            <v>18125879</v>
          </cell>
          <cell r="F81">
            <v>4744894</v>
          </cell>
          <cell r="G81">
            <v>44957.000347222223</v>
          </cell>
          <cell r="J81" t="str">
            <v>Do Thi Bich Lieu</v>
          </cell>
          <cell r="M81" t="str">
            <v>No</v>
          </cell>
          <cell r="O81" t="str">
            <v>05/Đã thanh toán 24/2023</v>
          </cell>
        </row>
        <row r="82">
          <cell r="D82">
            <v>2125</v>
          </cell>
          <cell r="E82">
            <v>10184554</v>
          </cell>
          <cell r="F82">
            <v>3230964</v>
          </cell>
          <cell r="G82">
            <v>44957.000347222223</v>
          </cell>
          <cell r="J82" t="str">
            <v>Do Thi Bich Lieu</v>
          </cell>
          <cell r="M82" t="str">
            <v>No</v>
          </cell>
          <cell r="O82" t="str">
            <v>05/Đã thanh toán 24/2023</v>
          </cell>
        </row>
        <row r="83">
          <cell r="D83">
            <v>2126</v>
          </cell>
          <cell r="E83">
            <v>10184038</v>
          </cell>
          <cell r="F83">
            <v>7543021</v>
          </cell>
          <cell r="G83">
            <v>44957.000347222223</v>
          </cell>
          <cell r="J83" t="str">
            <v>Do Thi Bich Lieu</v>
          </cell>
          <cell r="M83" t="str">
            <v>No</v>
          </cell>
          <cell r="O83" t="str">
            <v>05/Đã thanh toán 24/2023</v>
          </cell>
        </row>
        <row r="84">
          <cell r="D84">
            <v>2139</v>
          </cell>
          <cell r="E84">
            <v>10179940</v>
          </cell>
          <cell r="F84">
            <v>15094768</v>
          </cell>
          <cell r="G84">
            <v>44957.000347222223</v>
          </cell>
          <cell r="J84" t="str">
            <v>Do Thi Bich Lieu</v>
          </cell>
          <cell r="M84" t="str">
            <v>No</v>
          </cell>
          <cell r="O84" t="str">
            <v>03/Đã thanh toán 24/2023</v>
          </cell>
        </row>
        <row r="85">
          <cell r="D85">
            <v>2120</v>
          </cell>
          <cell r="E85">
            <v>22311704</v>
          </cell>
          <cell r="F85">
            <v>1550252</v>
          </cell>
          <cell r="G85">
            <v>44957.000347222223</v>
          </cell>
          <cell r="J85" t="str">
            <v>Do Thi Bich Lieu</v>
          </cell>
          <cell r="M85" t="str">
            <v>No</v>
          </cell>
          <cell r="O85" t="str">
            <v>02/Đã thanh toán 24/2023</v>
          </cell>
        </row>
        <row r="86">
          <cell r="D86">
            <v>2118</v>
          </cell>
          <cell r="E86">
            <v>16392929</v>
          </cell>
          <cell r="F86">
            <v>9021870</v>
          </cell>
          <cell r="G86">
            <v>44957.000347222223</v>
          </cell>
          <cell r="J86" t="str">
            <v>Do Thi Bich Lieu</v>
          </cell>
          <cell r="M86" t="str">
            <v>No</v>
          </cell>
          <cell r="O86" t="str">
            <v>02/Đã thanh toán 24/2023</v>
          </cell>
        </row>
        <row r="87">
          <cell r="D87">
            <v>2119</v>
          </cell>
          <cell r="E87">
            <v>17156773</v>
          </cell>
          <cell r="F87">
            <v>7350111</v>
          </cell>
          <cell r="G87">
            <v>44957.000347222223</v>
          </cell>
          <cell r="J87" t="str">
            <v>Do Thi Bich Lieu</v>
          </cell>
          <cell r="M87" t="str">
            <v>No</v>
          </cell>
          <cell r="O87" t="str">
            <v>02/Đã thanh toán 24/2023</v>
          </cell>
        </row>
        <row r="88">
          <cell r="D88">
            <v>2122</v>
          </cell>
          <cell r="E88">
            <v>10183089</v>
          </cell>
          <cell r="F88">
            <v>5607360</v>
          </cell>
          <cell r="G88">
            <v>44957.000347222223</v>
          </cell>
          <cell r="J88" t="str">
            <v>Do Thi Bich Lieu</v>
          </cell>
          <cell r="M88" t="str">
            <v>No</v>
          </cell>
          <cell r="O88" t="str">
            <v>02/Đã thanh toán 24/2023</v>
          </cell>
        </row>
        <row r="89">
          <cell r="D89">
            <v>2132</v>
          </cell>
          <cell r="E89">
            <v>90294852</v>
          </cell>
          <cell r="F89">
            <v>4058758</v>
          </cell>
          <cell r="G89">
            <v>44957.000347222223</v>
          </cell>
          <cell r="J89" t="str">
            <v>Do Thi Bich Lieu</v>
          </cell>
          <cell r="M89" t="str">
            <v>No</v>
          </cell>
          <cell r="O89" t="str">
            <v>02/Đã thanh toán 24/2023</v>
          </cell>
        </row>
        <row r="90">
          <cell r="D90">
            <v>2123</v>
          </cell>
          <cell r="E90">
            <v>10183967</v>
          </cell>
          <cell r="F90">
            <v>14398439</v>
          </cell>
          <cell r="G90">
            <v>44957.000347222223</v>
          </cell>
          <cell r="J90" t="str">
            <v>Do Thi Bich Lieu</v>
          </cell>
          <cell r="M90" t="str">
            <v>No</v>
          </cell>
          <cell r="O90" t="str">
            <v>02/Đã thanh toán 24/2023</v>
          </cell>
        </row>
        <row r="91">
          <cell r="D91">
            <v>3517</v>
          </cell>
          <cell r="E91">
            <v>28303644</v>
          </cell>
          <cell r="F91">
            <v>2050340</v>
          </cell>
          <cell r="G91">
            <v>44966.000347222223</v>
          </cell>
          <cell r="J91" t="str">
            <v>Do Thi Bich Lieu</v>
          </cell>
          <cell r="M91" t="str">
            <v>No</v>
          </cell>
          <cell r="O91" t="str">
            <v>03/Đã thanh toán 24/2023</v>
          </cell>
        </row>
        <row r="92">
          <cell r="D92">
            <v>3522</v>
          </cell>
          <cell r="E92">
            <v>18127779</v>
          </cell>
          <cell r="F92">
            <v>4536290</v>
          </cell>
          <cell r="G92">
            <v>44966.000347222223</v>
          </cell>
          <cell r="J92" t="str">
            <v>Do Thi Bich Lieu</v>
          </cell>
          <cell r="M92" t="str">
            <v>No</v>
          </cell>
          <cell r="O92" t="str">
            <v>03/Đã thanh toán 24/2023</v>
          </cell>
        </row>
        <row r="93">
          <cell r="D93">
            <v>3519</v>
          </cell>
          <cell r="E93">
            <v>17162293</v>
          </cell>
          <cell r="F93">
            <v>20171932</v>
          </cell>
          <cell r="G93">
            <v>44966.000347222223</v>
          </cell>
          <cell r="J93" t="str">
            <v>Do Thi Bich Lieu</v>
          </cell>
          <cell r="M93" t="str">
            <v>No</v>
          </cell>
          <cell r="O93" t="str">
            <v>03/Đã thanh toán 24/2023</v>
          </cell>
        </row>
        <row r="94">
          <cell r="D94">
            <v>3520</v>
          </cell>
          <cell r="E94">
            <v>15085577</v>
          </cell>
          <cell r="F94">
            <v>2619452</v>
          </cell>
          <cell r="G94">
            <v>44966.000347222223</v>
          </cell>
          <cell r="J94" t="str">
            <v>Do Thi Bich Lieu</v>
          </cell>
          <cell r="M94" t="str">
            <v>No</v>
          </cell>
          <cell r="O94" t="str">
            <v>03/Đã thanh toán 24/2023</v>
          </cell>
        </row>
        <row r="95">
          <cell r="D95">
            <v>3521</v>
          </cell>
          <cell r="E95">
            <v>18127794</v>
          </cell>
          <cell r="F95">
            <v>1104004</v>
          </cell>
          <cell r="G95">
            <v>44966.000347222223</v>
          </cell>
          <cell r="J95" t="str">
            <v>Do Thi Bich Lieu</v>
          </cell>
          <cell r="M95" t="str">
            <v>No</v>
          </cell>
          <cell r="O95" t="str">
            <v>03/Đã thanh toán 24/2023</v>
          </cell>
        </row>
        <row r="96">
          <cell r="D96">
            <v>3518</v>
          </cell>
          <cell r="E96">
            <v>28303613</v>
          </cell>
          <cell r="F96">
            <v>13081750</v>
          </cell>
          <cell r="G96">
            <v>44966.000347222223</v>
          </cell>
          <cell r="J96" t="str">
            <v>Do Thi Bich Lieu</v>
          </cell>
          <cell r="M96" t="str">
            <v>No</v>
          </cell>
          <cell r="O96" t="str">
            <v>03/Đã thanh toán 24/2023</v>
          </cell>
        </row>
        <row r="97">
          <cell r="D97">
            <v>3850</v>
          </cell>
          <cell r="E97">
            <v>10190881</v>
          </cell>
          <cell r="F97">
            <v>14403193</v>
          </cell>
          <cell r="G97">
            <v>44967.000347222223</v>
          </cell>
          <cell r="J97" t="str">
            <v>Do Thi Bich Lieu</v>
          </cell>
          <cell r="M97" t="str">
            <v>No</v>
          </cell>
          <cell r="O97" t="str">
            <v>03/Đã thanh toán 24/2023</v>
          </cell>
        </row>
        <row r="98">
          <cell r="D98">
            <v>3849</v>
          </cell>
          <cell r="E98">
            <v>10186805</v>
          </cell>
          <cell r="F98">
            <v>7924246</v>
          </cell>
          <cell r="G98">
            <v>44967.000347222223</v>
          </cell>
          <cell r="J98" t="str">
            <v>Do Thi Bich Lieu</v>
          </cell>
          <cell r="M98" t="str">
            <v>No</v>
          </cell>
          <cell r="O98" t="str">
            <v>03/Đã thanh toán 24/2023</v>
          </cell>
        </row>
        <row r="99">
          <cell r="D99">
            <v>3909</v>
          </cell>
          <cell r="E99">
            <v>16399033</v>
          </cell>
          <cell r="F99">
            <v>7899848</v>
          </cell>
          <cell r="G99">
            <v>44968.000347222223</v>
          </cell>
          <cell r="J99" t="str">
            <v>Do Thi Bich Lieu</v>
          </cell>
          <cell r="M99" t="str">
            <v>No</v>
          </cell>
          <cell r="O99" t="str">
            <v>03/Đã thanh toán 24/2023</v>
          </cell>
        </row>
        <row r="100">
          <cell r="D100">
            <v>3906</v>
          </cell>
          <cell r="E100">
            <v>25315910</v>
          </cell>
          <cell r="F100">
            <v>4455671</v>
          </cell>
          <cell r="G100">
            <v>44968.000347222223</v>
          </cell>
          <cell r="J100" t="str">
            <v>Do Thi Bich Lieu</v>
          </cell>
          <cell r="M100" t="str">
            <v>No</v>
          </cell>
          <cell r="O100" t="str">
            <v>03/Đã thanh toán 24/2023</v>
          </cell>
        </row>
        <row r="101">
          <cell r="D101">
            <v>3907</v>
          </cell>
          <cell r="E101">
            <v>25315469</v>
          </cell>
          <cell r="F101">
            <v>2837120</v>
          </cell>
          <cell r="G101">
            <v>44968.000347222223</v>
          </cell>
          <cell r="J101" t="str">
            <v>Do Thi Bich Lieu</v>
          </cell>
          <cell r="M101" t="str">
            <v>No</v>
          </cell>
          <cell r="O101" t="str">
            <v>03/Đã thanh toán 24/2023</v>
          </cell>
        </row>
        <row r="102">
          <cell r="D102">
            <v>3908</v>
          </cell>
          <cell r="E102">
            <v>22317031</v>
          </cell>
          <cell r="F102">
            <v>5732573</v>
          </cell>
          <cell r="G102">
            <v>44968.000347222223</v>
          </cell>
          <cell r="J102" t="str">
            <v>Do Thi Bich Lieu</v>
          </cell>
          <cell r="M102" t="str">
            <v>No</v>
          </cell>
          <cell r="O102" t="str">
            <v>03/Đã thanh toán 24/2023</v>
          </cell>
        </row>
        <row r="103">
          <cell r="D103">
            <v>3903</v>
          </cell>
          <cell r="E103">
            <v>11159414</v>
          </cell>
          <cell r="F103">
            <v>4511364</v>
          </cell>
          <cell r="G103">
            <v>44968.000347222223</v>
          </cell>
          <cell r="J103" t="str">
            <v>Do Thi Bich Lieu</v>
          </cell>
          <cell r="M103" t="str">
            <v>No</v>
          </cell>
          <cell r="O103" t="str">
            <v>03/Đã thanh toán 24/2023</v>
          </cell>
        </row>
        <row r="104">
          <cell r="D104">
            <v>3904</v>
          </cell>
          <cell r="E104">
            <v>12114274</v>
          </cell>
          <cell r="F104">
            <v>10523106</v>
          </cell>
          <cell r="G104">
            <v>44968.000347222223</v>
          </cell>
          <cell r="J104" t="str">
            <v>Do Thi Bich Lieu</v>
          </cell>
          <cell r="M104" t="str">
            <v>No</v>
          </cell>
          <cell r="O104" t="str">
            <v>03/Đã thanh toán 24/2023</v>
          </cell>
        </row>
        <row r="105">
          <cell r="D105">
            <v>3905</v>
          </cell>
          <cell r="E105">
            <v>27305466</v>
          </cell>
          <cell r="F105">
            <v>1551215</v>
          </cell>
          <cell r="G105">
            <v>44968.000347222223</v>
          </cell>
          <cell r="J105" t="str">
            <v>Do Thi Bich Lieu</v>
          </cell>
          <cell r="M105" t="str">
            <v>No</v>
          </cell>
          <cell r="O105" t="str">
            <v>03/Đã thanh toán 24/2023</v>
          </cell>
        </row>
        <row r="106">
          <cell r="D106">
            <v>3901</v>
          </cell>
          <cell r="E106">
            <v>11155152</v>
          </cell>
          <cell r="F106">
            <v>11705793</v>
          </cell>
          <cell r="G106">
            <v>44968.000347222223</v>
          </cell>
          <cell r="J106" t="str">
            <v>Do Thi Bich Lieu</v>
          </cell>
          <cell r="M106" t="str">
            <v>No</v>
          </cell>
          <cell r="O106" t="str">
            <v>03/Đã thanh toán 24/2023</v>
          </cell>
        </row>
        <row r="107">
          <cell r="D107">
            <v>3902</v>
          </cell>
          <cell r="E107">
            <v>11155838</v>
          </cell>
          <cell r="F107">
            <v>16235032</v>
          </cell>
          <cell r="G107">
            <v>44968.000347222223</v>
          </cell>
          <cell r="J107" t="str">
            <v>Do Thi Bich Lieu</v>
          </cell>
          <cell r="M107" t="str">
            <v>No</v>
          </cell>
          <cell r="O107" t="str">
            <v>03/Đã thanh toán 24/2023</v>
          </cell>
        </row>
        <row r="108">
          <cell r="D108">
            <v>6281</v>
          </cell>
          <cell r="E108">
            <v>15088038</v>
          </cell>
          <cell r="F108">
            <v>3709684</v>
          </cell>
          <cell r="G108">
            <v>44973.000347222223</v>
          </cell>
          <cell r="J108" t="str">
            <v>Do Thi Bich Lieu</v>
          </cell>
          <cell r="M108" t="str">
            <v>No</v>
          </cell>
          <cell r="O108" t="str">
            <v>05/Đã thanh toán 24/2023</v>
          </cell>
        </row>
        <row r="109">
          <cell r="D109">
            <v>6280</v>
          </cell>
          <cell r="E109">
            <v>16400842</v>
          </cell>
          <cell r="F109">
            <v>1615482</v>
          </cell>
          <cell r="G109">
            <v>44973.000347222223</v>
          </cell>
          <cell r="J109" t="str">
            <v>Do Thi Bich Lieu</v>
          </cell>
          <cell r="M109" t="str">
            <v>No</v>
          </cell>
          <cell r="O109" t="str">
            <v>05/Đã thanh toán 24/2023</v>
          </cell>
        </row>
        <row r="110">
          <cell r="D110">
            <v>6287</v>
          </cell>
          <cell r="E110">
            <v>10190576</v>
          </cell>
          <cell r="F110">
            <v>7594719</v>
          </cell>
          <cell r="G110">
            <v>44973.000347222223</v>
          </cell>
          <cell r="J110" t="str">
            <v>Do Thi Bich Lieu</v>
          </cell>
          <cell r="M110" t="str">
            <v>No</v>
          </cell>
          <cell r="O110" t="str">
            <v>05/Đã thanh toán 24/2023</v>
          </cell>
        </row>
        <row r="111">
          <cell r="D111">
            <v>6272</v>
          </cell>
          <cell r="E111">
            <v>90296099</v>
          </cell>
          <cell r="F111">
            <v>3841090</v>
          </cell>
          <cell r="G111">
            <v>44973.000347222223</v>
          </cell>
          <cell r="J111" t="str">
            <v>Do Thi Bich Lieu</v>
          </cell>
          <cell r="M111" t="str">
            <v>No</v>
          </cell>
          <cell r="O111" t="str">
            <v>05/Đã thanh toán 24/2023</v>
          </cell>
        </row>
        <row r="112">
          <cell r="D112">
            <v>6279</v>
          </cell>
          <cell r="E112">
            <v>20344643</v>
          </cell>
          <cell r="F112">
            <v>4646318</v>
          </cell>
          <cell r="G112">
            <v>44973.000347222223</v>
          </cell>
          <cell r="J112" t="str">
            <v>Do Thi Bich Lieu</v>
          </cell>
          <cell r="M112" t="str">
            <v>No</v>
          </cell>
          <cell r="O112" t="str">
            <v>05/Đã thanh toán 24/2023</v>
          </cell>
        </row>
        <row r="113">
          <cell r="D113">
            <v>6270</v>
          </cell>
          <cell r="E113">
            <v>26362655</v>
          </cell>
          <cell r="F113">
            <v>4234934</v>
          </cell>
          <cell r="G113">
            <v>44973.000347222223</v>
          </cell>
          <cell r="J113" t="str">
            <v>Do Thi Bich Lieu</v>
          </cell>
          <cell r="M113" t="str">
            <v>No</v>
          </cell>
          <cell r="O113" t="str">
            <v>05/Đã thanh toán 24/2023</v>
          </cell>
        </row>
        <row r="114">
          <cell r="D114">
            <v>6275</v>
          </cell>
          <cell r="E114">
            <v>26365259</v>
          </cell>
          <cell r="F114">
            <v>1996764</v>
          </cell>
          <cell r="G114">
            <v>44973.000347222223</v>
          </cell>
          <cell r="J114" t="str">
            <v>Do Thi Bich Lieu</v>
          </cell>
          <cell r="M114" t="str">
            <v>No</v>
          </cell>
          <cell r="O114" t="str">
            <v>05/Đã thanh toán 24/2023</v>
          </cell>
        </row>
        <row r="115">
          <cell r="D115">
            <v>6289</v>
          </cell>
          <cell r="E115">
            <v>19361459</v>
          </cell>
          <cell r="F115">
            <v>6933854</v>
          </cell>
          <cell r="G115">
            <v>44973.000347222223</v>
          </cell>
          <cell r="J115" t="str">
            <v>Do Thi Bich Lieu</v>
          </cell>
          <cell r="M115" t="str">
            <v>No</v>
          </cell>
          <cell r="O115" t="str">
            <v>05/Đã thanh toán 24/2023</v>
          </cell>
        </row>
        <row r="116">
          <cell r="D116">
            <v>6282</v>
          </cell>
          <cell r="E116">
            <v>29155061</v>
          </cell>
          <cell r="F116">
            <v>2837120</v>
          </cell>
          <cell r="G116">
            <v>44973.000347222223</v>
          </cell>
          <cell r="J116" t="str">
            <v>Do Thi Bich Lieu</v>
          </cell>
          <cell r="M116" t="str">
            <v>No</v>
          </cell>
          <cell r="O116" t="str">
            <v>05/Đã thanh toán 24/2023</v>
          </cell>
        </row>
        <row r="117">
          <cell r="D117">
            <v>6288</v>
          </cell>
          <cell r="E117">
            <v>19361776</v>
          </cell>
          <cell r="F117">
            <v>3612246</v>
          </cell>
          <cell r="G117">
            <v>44973.000347222223</v>
          </cell>
          <cell r="J117" t="str">
            <v>Do Thi Bich Lieu</v>
          </cell>
          <cell r="M117" t="str">
            <v>No</v>
          </cell>
          <cell r="O117" t="str">
            <v>05/Đã thanh toán 24/2023</v>
          </cell>
        </row>
        <row r="118">
          <cell r="D118">
            <v>6278</v>
          </cell>
          <cell r="E118">
            <v>27307406</v>
          </cell>
          <cell r="F118">
            <v>1697289</v>
          </cell>
          <cell r="G118">
            <v>44973.000347222223</v>
          </cell>
          <cell r="J118" t="str">
            <v>Do Thi Bich Lieu</v>
          </cell>
          <cell r="M118" t="str">
            <v>No</v>
          </cell>
          <cell r="O118" t="str">
            <v>05/Đã thanh toán 24/2023</v>
          </cell>
        </row>
        <row r="119">
          <cell r="D119">
            <v>6274</v>
          </cell>
          <cell r="E119">
            <v>13212304</v>
          </cell>
          <cell r="F119">
            <v>6813410</v>
          </cell>
          <cell r="G119">
            <v>44973.000347222223</v>
          </cell>
          <cell r="J119" t="str">
            <v>Do Thi Bich Lieu</v>
          </cell>
          <cell r="M119" t="str">
            <v>No</v>
          </cell>
          <cell r="O119" t="str">
            <v>05/Đã thanh toán 24/2023</v>
          </cell>
        </row>
        <row r="120">
          <cell r="D120">
            <v>6276</v>
          </cell>
          <cell r="E120">
            <v>13217952</v>
          </cell>
          <cell r="F120">
            <v>4059594</v>
          </cell>
          <cell r="G120">
            <v>44973.000347222223</v>
          </cell>
          <cell r="J120" t="str">
            <v>Do Thi Bich Lieu</v>
          </cell>
          <cell r="M120" t="str">
            <v>No</v>
          </cell>
          <cell r="O120" t="str">
            <v>05/Đã thanh toán 24/2023</v>
          </cell>
        </row>
        <row r="121">
          <cell r="D121">
            <v>6271</v>
          </cell>
          <cell r="E121">
            <v>90296715</v>
          </cell>
          <cell r="F121">
            <v>1615482</v>
          </cell>
          <cell r="G121">
            <v>44973.000347222223</v>
          </cell>
          <cell r="J121" t="str">
            <v>Do Thi Bich Lieu</v>
          </cell>
          <cell r="M121" t="str">
            <v>No</v>
          </cell>
          <cell r="O121" t="str">
            <v>05/Đã thanh toán 24/2023</v>
          </cell>
        </row>
        <row r="122">
          <cell r="D122">
            <v>6273</v>
          </cell>
          <cell r="E122">
            <v>14073240</v>
          </cell>
          <cell r="F122">
            <v>6512061</v>
          </cell>
          <cell r="G122">
            <v>44973.000347222223</v>
          </cell>
          <cell r="J122" t="str">
            <v>Do Thi Bich Lieu</v>
          </cell>
          <cell r="M122" t="str">
            <v>No</v>
          </cell>
          <cell r="O122" t="str">
            <v>05/Đã thanh toán 24/2023</v>
          </cell>
        </row>
        <row r="123">
          <cell r="D123">
            <v>8664</v>
          </cell>
          <cell r="E123">
            <v>14078741</v>
          </cell>
          <cell r="F123">
            <v>6108190</v>
          </cell>
          <cell r="G123">
            <v>44981.000347222223</v>
          </cell>
          <cell r="J123" t="str">
            <v>Do Thi Bich Lieu</v>
          </cell>
          <cell r="M123" t="str">
            <v>No</v>
          </cell>
          <cell r="O123" t="str">
            <v>06/Đã thanh toán 12/2023</v>
          </cell>
        </row>
        <row r="124">
          <cell r="D124">
            <v>8666</v>
          </cell>
          <cell r="E124">
            <v>13219893</v>
          </cell>
          <cell r="F124">
            <v>3708590</v>
          </cell>
          <cell r="G124">
            <v>44981.000347222223</v>
          </cell>
          <cell r="J124" t="str">
            <v>Do Thi Bich Lieu</v>
          </cell>
          <cell r="M124" t="str">
            <v>No</v>
          </cell>
          <cell r="O124" t="str">
            <v>03/Đã thanh toán 24/2023</v>
          </cell>
        </row>
        <row r="125">
          <cell r="D125">
            <v>8659</v>
          </cell>
          <cell r="E125">
            <v>23199700</v>
          </cell>
          <cell r="F125">
            <v>8718886</v>
          </cell>
          <cell r="G125">
            <v>44981.000347222223</v>
          </cell>
          <cell r="J125" t="str">
            <v>Do Thi Bich Lieu</v>
          </cell>
          <cell r="M125" t="str">
            <v>No</v>
          </cell>
          <cell r="O125" t="str">
            <v>04/Đã thanh toán 10/2023</v>
          </cell>
        </row>
        <row r="126">
          <cell r="D126">
            <v>8649</v>
          </cell>
          <cell r="E126">
            <v>18133089</v>
          </cell>
          <cell r="F126">
            <v>7815082</v>
          </cell>
          <cell r="G126">
            <v>44981.000347222223</v>
          </cell>
          <cell r="J126" t="str">
            <v>Do Thi Bich Lieu</v>
          </cell>
          <cell r="M126" t="str">
            <v>No</v>
          </cell>
          <cell r="O126" t="str">
            <v>03/Đã thanh toán 24/2023</v>
          </cell>
        </row>
        <row r="127">
          <cell r="D127">
            <v>8657</v>
          </cell>
          <cell r="E127">
            <v>25318783</v>
          </cell>
          <cell r="F127">
            <v>8198768</v>
          </cell>
          <cell r="G127">
            <v>44981.000347222223</v>
          </cell>
          <cell r="J127" t="str">
            <v>Do Thi Bich Lieu</v>
          </cell>
          <cell r="M127" t="str">
            <v>No</v>
          </cell>
          <cell r="O127" t="str">
            <v>04/Đã thanh toán 10/2023</v>
          </cell>
        </row>
        <row r="128">
          <cell r="D128">
            <v>8665</v>
          </cell>
          <cell r="E128">
            <v>26367100</v>
          </cell>
          <cell r="F128">
            <v>1186224</v>
          </cell>
          <cell r="G128">
            <v>44981.000347222223</v>
          </cell>
          <cell r="J128" t="str">
            <v>Do Thi Bich Lieu</v>
          </cell>
          <cell r="M128" t="str">
            <v>No</v>
          </cell>
          <cell r="O128" t="str">
            <v>03/Đã thanh toán 24/2023</v>
          </cell>
        </row>
        <row r="129">
          <cell r="D129">
            <v>8656</v>
          </cell>
          <cell r="E129">
            <v>15088961</v>
          </cell>
          <cell r="F129">
            <v>1221638</v>
          </cell>
          <cell r="G129">
            <v>44981.000347222223</v>
          </cell>
          <cell r="J129" t="str">
            <v>Do Thi Bich Lieu</v>
          </cell>
          <cell r="M129" t="str">
            <v>No</v>
          </cell>
          <cell r="O129" t="str">
            <v>03/Đã thanh toán 24/2023</v>
          </cell>
        </row>
        <row r="130">
          <cell r="D130">
            <v>8654</v>
          </cell>
          <cell r="E130">
            <v>20344952</v>
          </cell>
          <cell r="F130">
            <v>2837120</v>
          </cell>
          <cell r="G130">
            <v>44981.000347222223</v>
          </cell>
          <cell r="J130" t="str">
            <v>Do Thi Bich Lieu</v>
          </cell>
          <cell r="M130" t="str">
            <v>No</v>
          </cell>
          <cell r="O130" t="str">
            <v>04/Đã thanh toán 10/2023</v>
          </cell>
        </row>
        <row r="131">
          <cell r="D131">
            <v>8655</v>
          </cell>
          <cell r="E131">
            <v>16402265</v>
          </cell>
          <cell r="F131">
            <v>2880284</v>
          </cell>
          <cell r="G131">
            <v>44981.000347222223</v>
          </cell>
          <cell r="J131" t="str">
            <v>Do Thi Bich Lieu</v>
          </cell>
          <cell r="M131" t="str">
            <v>No</v>
          </cell>
          <cell r="O131" t="str">
            <v>04/Đã thanh toán 10/2023</v>
          </cell>
        </row>
        <row r="132">
          <cell r="D132">
            <v>8660</v>
          </cell>
          <cell r="E132">
            <v>17168261</v>
          </cell>
          <cell r="F132">
            <v>2443276</v>
          </cell>
          <cell r="G132">
            <v>44981.000347222223</v>
          </cell>
          <cell r="J132" t="str">
            <v>Do Thi Bich Lieu</v>
          </cell>
          <cell r="M132" t="str">
            <v>No</v>
          </cell>
          <cell r="O132" t="str">
            <v>04/Đã thanh toán 10/2023</v>
          </cell>
        </row>
        <row r="133">
          <cell r="D133">
            <v>8648</v>
          </cell>
          <cell r="E133">
            <v>10194056</v>
          </cell>
          <cell r="F133">
            <v>1051127</v>
          </cell>
          <cell r="G133">
            <v>44981.000347222223</v>
          </cell>
          <cell r="J133" t="str">
            <v>Do Thi Bich Lieu</v>
          </cell>
          <cell r="M133" t="str">
            <v>No</v>
          </cell>
          <cell r="O133" t="str">
            <v>04/Đã thanh toán 10/2023</v>
          </cell>
        </row>
        <row r="134">
          <cell r="D134">
            <v>8652</v>
          </cell>
          <cell r="E134">
            <v>24289140</v>
          </cell>
          <cell r="F134">
            <v>299475</v>
          </cell>
          <cell r="G134">
            <v>44981.000347222223</v>
          </cell>
          <cell r="J134" t="str">
            <v>Do Thi Bich Lieu</v>
          </cell>
          <cell r="M134" t="str">
            <v>No</v>
          </cell>
          <cell r="O134" t="str">
            <v>04/Đã thanh toán 10/2023</v>
          </cell>
        </row>
        <row r="135">
          <cell r="D135">
            <v>8650</v>
          </cell>
          <cell r="E135">
            <v>12121474</v>
          </cell>
          <cell r="F135">
            <v>552002</v>
          </cell>
          <cell r="G135">
            <v>44981.000347222223</v>
          </cell>
          <cell r="J135" t="str">
            <v>Do Thi Bich Lieu</v>
          </cell>
          <cell r="M135" t="str">
            <v>No</v>
          </cell>
          <cell r="O135" t="str">
            <v>03/Đã thanh toán 24/2023</v>
          </cell>
        </row>
        <row r="136">
          <cell r="D136">
            <v>8651</v>
          </cell>
          <cell r="E136">
            <v>25317571</v>
          </cell>
          <cell r="F136">
            <v>12795724</v>
          </cell>
          <cell r="G136">
            <v>44981.000347222223</v>
          </cell>
          <cell r="J136" t="str">
            <v>Do Thi Bich Lieu</v>
          </cell>
          <cell r="M136" t="str">
            <v>No</v>
          </cell>
          <cell r="O136" t="str">
            <v>03/Đã thanh toán 24/2023</v>
          </cell>
        </row>
        <row r="137">
          <cell r="D137">
            <v>8662</v>
          </cell>
          <cell r="E137">
            <v>15090533</v>
          </cell>
          <cell r="F137">
            <v>1179255</v>
          </cell>
          <cell r="G137">
            <v>44981.000347222223</v>
          </cell>
          <cell r="J137" t="str">
            <v>Do Thi Bich Lieu</v>
          </cell>
          <cell r="M137" t="str">
            <v>No</v>
          </cell>
          <cell r="O137" t="str">
            <v>04/Đã thanh toán 10/2023</v>
          </cell>
        </row>
        <row r="138">
          <cell r="D138">
            <v>8653</v>
          </cell>
          <cell r="E138">
            <v>22319062</v>
          </cell>
          <cell r="F138">
            <v>1682819</v>
          </cell>
          <cell r="G138">
            <v>44981.000347222223</v>
          </cell>
          <cell r="J138" t="str">
            <v>Do Thi Bich Lieu</v>
          </cell>
          <cell r="M138" t="str">
            <v>No</v>
          </cell>
          <cell r="O138" t="str">
            <v>03/Đã thanh toán 24/2023</v>
          </cell>
        </row>
        <row r="139">
          <cell r="D139">
            <v>8658</v>
          </cell>
          <cell r="E139">
            <v>24290450</v>
          </cell>
          <cell r="F139">
            <v>10019675</v>
          </cell>
          <cell r="G139">
            <v>44981.000347222223</v>
          </cell>
          <cell r="J139" t="str">
            <v>Do Thi Bich Lieu</v>
          </cell>
          <cell r="M139" t="str">
            <v>No</v>
          </cell>
          <cell r="O139" t="str">
            <v>04/Đã thanh toán 10/2023</v>
          </cell>
        </row>
        <row r="140">
          <cell r="D140">
            <v>8661</v>
          </cell>
          <cell r="E140">
            <v>16403761</v>
          </cell>
          <cell r="F140">
            <v>2358510</v>
          </cell>
          <cell r="G140">
            <v>44981.000347222223</v>
          </cell>
          <cell r="J140" t="str">
            <v>Do Thi Bich Lieu</v>
          </cell>
          <cell r="M140" t="str">
            <v>No</v>
          </cell>
          <cell r="O140" t="str">
            <v>04/Đã thanh toán 10/2023</v>
          </cell>
        </row>
        <row r="141">
          <cell r="D141">
            <v>9021</v>
          </cell>
          <cell r="E141">
            <v>12124372</v>
          </cell>
          <cell r="F141">
            <v>2772853</v>
          </cell>
          <cell r="G141">
            <v>44982.000347222223</v>
          </cell>
          <cell r="J141" t="str">
            <v>Do Thi Bich Lieu</v>
          </cell>
          <cell r="M141" t="str">
            <v>No</v>
          </cell>
          <cell r="O141" t="str">
            <v>05/Đã thanh toán 24/2023</v>
          </cell>
        </row>
        <row r="142">
          <cell r="D142">
            <v>9022</v>
          </cell>
          <cell r="E142">
            <v>10197729</v>
          </cell>
          <cell r="F142">
            <v>4099282</v>
          </cell>
          <cell r="G142">
            <v>44982.000347222223</v>
          </cell>
          <cell r="J142" t="str">
            <v>Do Thi Bich Lieu</v>
          </cell>
          <cell r="M142" t="str">
            <v>No</v>
          </cell>
          <cell r="O142" t="str">
            <v>05/Đã thanh toán 24/2023</v>
          </cell>
        </row>
        <row r="143">
          <cell r="D143">
            <v>9019</v>
          </cell>
          <cell r="E143">
            <v>25319825</v>
          </cell>
          <cell r="F143">
            <v>3230964</v>
          </cell>
          <cell r="G143">
            <v>44982.000347222223</v>
          </cell>
          <cell r="J143" t="str">
            <v>Do Thi Bich Lieu</v>
          </cell>
          <cell r="M143" t="str">
            <v>No</v>
          </cell>
          <cell r="O143" t="str">
            <v>05/Đã thanh toán 24/2023</v>
          </cell>
        </row>
        <row r="144">
          <cell r="D144">
            <v>9020</v>
          </cell>
          <cell r="E144">
            <v>15091622</v>
          </cell>
          <cell r="F144">
            <v>6678210</v>
          </cell>
          <cell r="G144">
            <v>44982.000347222223</v>
          </cell>
          <cell r="J144" t="str">
            <v>Do Thi Bich Lieu</v>
          </cell>
          <cell r="M144" t="str">
            <v>No</v>
          </cell>
          <cell r="O144" t="str">
            <v>05/Đã thanh toán 24/2023</v>
          </cell>
        </row>
        <row r="145">
          <cell r="D145">
            <v>10489</v>
          </cell>
          <cell r="E145">
            <v>15093068</v>
          </cell>
          <cell r="F145">
            <v>2880284</v>
          </cell>
          <cell r="G145">
            <v>44987.000347222223</v>
          </cell>
          <cell r="J145" t="str">
            <v>Do Thi Bich Lieu</v>
          </cell>
          <cell r="M145" t="str">
            <v>No</v>
          </cell>
          <cell r="O145" t="str">
            <v>06/Đã thanh toán 26/2023</v>
          </cell>
        </row>
        <row r="146">
          <cell r="D146">
            <v>10495</v>
          </cell>
          <cell r="E146">
            <v>14080141</v>
          </cell>
          <cell r="F146">
            <v>711734</v>
          </cell>
          <cell r="G146">
            <v>44987.000347222223</v>
          </cell>
          <cell r="J146" t="str">
            <v>Do Thi Bich Lieu</v>
          </cell>
          <cell r="M146" t="str">
            <v>No</v>
          </cell>
          <cell r="O146" t="str">
            <v>06/Đã thanh toán 26/2023</v>
          </cell>
        </row>
        <row r="147">
          <cell r="D147">
            <v>10482</v>
          </cell>
          <cell r="E147">
            <v>27311198</v>
          </cell>
          <cell r="F147">
            <v>1682819</v>
          </cell>
          <cell r="G147">
            <v>44987.000347222223</v>
          </cell>
          <cell r="J147" t="str">
            <v>Do Thi Bich Lieu</v>
          </cell>
          <cell r="M147" t="str">
            <v>No</v>
          </cell>
          <cell r="O147" t="str">
            <v>06/Đã thanh toán 26/2023</v>
          </cell>
        </row>
        <row r="148">
          <cell r="D148">
            <v>10500</v>
          </cell>
          <cell r="E148">
            <v>26370979</v>
          </cell>
          <cell r="F148">
            <v>2619452</v>
          </cell>
          <cell r="G148">
            <v>44987.000347222223</v>
          </cell>
          <cell r="J148" t="str">
            <v>Do Thi Bich Lieu</v>
          </cell>
          <cell r="M148" t="str">
            <v>No</v>
          </cell>
          <cell r="O148" t="str">
            <v>06/Đã thanh toán 26/2023</v>
          </cell>
        </row>
        <row r="149">
          <cell r="D149">
            <v>10484</v>
          </cell>
          <cell r="E149">
            <v>22322670</v>
          </cell>
          <cell r="F149">
            <v>1615482</v>
          </cell>
          <cell r="G149">
            <v>44987.000347222223</v>
          </cell>
          <cell r="J149" t="str">
            <v>Do Thi Bich Lieu</v>
          </cell>
          <cell r="M149" t="str">
            <v>No</v>
          </cell>
          <cell r="O149" t="str">
            <v>06/Đã thanh toán 26/2023</v>
          </cell>
        </row>
        <row r="150">
          <cell r="D150">
            <v>10497</v>
          </cell>
          <cell r="E150">
            <v>14078179</v>
          </cell>
          <cell r="F150">
            <v>3664914</v>
          </cell>
          <cell r="G150">
            <v>44987.000347222223</v>
          </cell>
          <cell r="J150" t="str">
            <v>Do Thi Bich Lieu</v>
          </cell>
          <cell r="M150" t="str">
            <v>No</v>
          </cell>
          <cell r="O150" t="str">
            <v>06/Đã thanh toán 26/2023</v>
          </cell>
        </row>
        <row r="151">
          <cell r="D151">
            <v>10498</v>
          </cell>
          <cell r="E151">
            <v>13222719</v>
          </cell>
          <cell r="F151">
            <v>3594085</v>
          </cell>
          <cell r="G151">
            <v>44987.000347222223</v>
          </cell>
          <cell r="J151" t="str">
            <v>Do Thi Bich Lieu</v>
          </cell>
          <cell r="M151" t="str">
            <v>No</v>
          </cell>
          <cell r="O151" t="str">
            <v>06/Đã thanh toán 26/2023</v>
          </cell>
        </row>
        <row r="152">
          <cell r="D152">
            <v>10490</v>
          </cell>
          <cell r="E152">
            <v>28310702</v>
          </cell>
          <cell r="F152">
            <v>2443276</v>
          </cell>
          <cell r="G152">
            <v>44987.000347222223</v>
          </cell>
          <cell r="J152" t="str">
            <v>Do Thi Bich Lieu</v>
          </cell>
          <cell r="M152" t="str">
            <v>No</v>
          </cell>
          <cell r="O152" t="str">
            <v>06/Đã thanh toán 26/2023</v>
          </cell>
        </row>
        <row r="153">
          <cell r="D153">
            <v>10487</v>
          </cell>
          <cell r="E153">
            <v>17171050</v>
          </cell>
          <cell r="F153">
            <v>5495105</v>
          </cell>
          <cell r="G153">
            <v>44987.000347222223</v>
          </cell>
          <cell r="J153" t="str">
            <v>Do Thi Bich Lieu</v>
          </cell>
          <cell r="M153" t="str">
            <v>No</v>
          </cell>
          <cell r="O153" t="str">
            <v>06/Đã thanh toán 26/2023</v>
          </cell>
        </row>
        <row r="154">
          <cell r="D154">
            <v>10485</v>
          </cell>
          <cell r="E154">
            <v>21210823</v>
          </cell>
          <cell r="F154">
            <v>3166697</v>
          </cell>
          <cell r="G154">
            <v>44987.000347222223</v>
          </cell>
          <cell r="J154" t="str">
            <v>Do Thi Bich Lieu</v>
          </cell>
          <cell r="M154" t="str">
            <v>No</v>
          </cell>
          <cell r="O154" t="str">
            <v>06/Đã thanh toán 26/2023</v>
          </cell>
        </row>
        <row r="155">
          <cell r="D155">
            <v>10483</v>
          </cell>
          <cell r="E155">
            <v>25321308</v>
          </cell>
          <cell r="F155">
            <v>1551215</v>
          </cell>
          <cell r="G155">
            <v>44987.000347222223</v>
          </cell>
          <cell r="J155" t="str">
            <v>Do Thi Bich Lieu</v>
          </cell>
          <cell r="M155" t="str">
            <v>No</v>
          </cell>
          <cell r="O155" t="str">
            <v>06/Đã thanh toán 26/2023</v>
          </cell>
        </row>
        <row r="156">
          <cell r="D156">
            <v>10492</v>
          </cell>
          <cell r="E156">
            <v>19369518</v>
          </cell>
          <cell r="F156">
            <v>2619452</v>
          </cell>
          <cell r="G156">
            <v>44987.000347222223</v>
          </cell>
          <cell r="J156" t="str">
            <v>Do Thi Bich Lieu</v>
          </cell>
          <cell r="M156" t="str">
            <v>No</v>
          </cell>
          <cell r="O156" t="str">
            <v>06/Đã thanh toán 26/2023</v>
          </cell>
        </row>
        <row r="157">
          <cell r="D157">
            <v>10491</v>
          </cell>
          <cell r="E157">
            <v>27311942</v>
          </cell>
          <cell r="F157">
            <v>299475</v>
          </cell>
          <cell r="G157">
            <v>44987.000347222223</v>
          </cell>
          <cell r="J157" t="str">
            <v>Do Thi Bich Lieu</v>
          </cell>
          <cell r="M157" t="str">
            <v>No</v>
          </cell>
          <cell r="O157" t="str">
            <v>06/Đã thanh toán 26/2023</v>
          </cell>
        </row>
        <row r="158">
          <cell r="D158">
            <v>10488</v>
          </cell>
          <cell r="E158">
            <v>16406877</v>
          </cell>
          <cell r="F158">
            <v>4400535</v>
          </cell>
          <cell r="G158">
            <v>44987.000347222223</v>
          </cell>
          <cell r="J158" t="str">
            <v>Do Thi Bich Lieu</v>
          </cell>
          <cell r="M158" t="str">
            <v>No</v>
          </cell>
          <cell r="O158" t="str">
            <v>06/Đã thanh toán 26/2023</v>
          </cell>
        </row>
        <row r="159">
          <cell r="D159">
            <v>10486</v>
          </cell>
          <cell r="E159">
            <v>20348762</v>
          </cell>
          <cell r="F159">
            <v>1221638</v>
          </cell>
          <cell r="G159">
            <v>44987.000347222223</v>
          </cell>
          <cell r="J159" t="str">
            <v>Do Thi Bich Lieu</v>
          </cell>
          <cell r="M159" t="str">
            <v>No</v>
          </cell>
          <cell r="O159" t="str">
            <v>06/Đã thanh toán 26/2023</v>
          </cell>
        </row>
        <row r="160">
          <cell r="D160">
            <v>10493</v>
          </cell>
          <cell r="E160">
            <v>11168083</v>
          </cell>
          <cell r="F160">
            <v>4170667</v>
          </cell>
          <cell r="G160">
            <v>44987.000347222223</v>
          </cell>
          <cell r="J160" t="str">
            <v>Do Thi Bich Lieu</v>
          </cell>
          <cell r="M160" t="str">
            <v>No</v>
          </cell>
          <cell r="O160" t="str">
            <v>06/Đã thanh toán 26/2023</v>
          </cell>
        </row>
        <row r="161">
          <cell r="D161">
            <v>10480</v>
          </cell>
          <cell r="E161">
            <v>29159395</v>
          </cell>
          <cell r="F161">
            <v>1179255</v>
          </cell>
          <cell r="G161">
            <v>44987.000347222223</v>
          </cell>
          <cell r="J161" t="str">
            <v>Do Thi Bich Lieu</v>
          </cell>
          <cell r="M161" t="str">
            <v>No</v>
          </cell>
          <cell r="O161" t="str">
            <v>06/Đã thanh toán 26/2023</v>
          </cell>
        </row>
        <row r="162">
          <cell r="D162">
            <v>10496</v>
          </cell>
          <cell r="E162">
            <v>14080913</v>
          </cell>
          <cell r="F162">
            <v>2160213</v>
          </cell>
          <cell r="G162">
            <v>44987.000347222223</v>
          </cell>
          <cell r="J162" t="str">
            <v>Do Thi Bich Lieu</v>
          </cell>
          <cell r="M162" t="str">
            <v>No</v>
          </cell>
          <cell r="O162" t="str">
            <v>06/Đã thanh toán 26/2023</v>
          </cell>
        </row>
        <row r="163">
          <cell r="D163">
            <v>10494</v>
          </cell>
          <cell r="E163">
            <v>12127235</v>
          </cell>
          <cell r="F163">
            <v>6678210</v>
          </cell>
          <cell r="G163">
            <v>44987.000347222223</v>
          </cell>
          <cell r="J163" t="str">
            <v>Do Thi Bich Lieu</v>
          </cell>
          <cell r="M163" t="str">
            <v>No</v>
          </cell>
          <cell r="O163" t="str">
            <v>06/Đã thanh toán 26/2023</v>
          </cell>
        </row>
        <row r="164">
          <cell r="D164">
            <v>10501</v>
          </cell>
          <cell r="E164">
            <v>26370368</v>
          </cell>
          <cell r="F164">
            <v>3868816</v>
          </cell>
          <cell r="G164">
            <v>44987.000347222223</v>
          </cell>
          <cell r="J164" t="str">
            <v>Do Thi Bich Lieu</v>
          </cell>
          <cell r="M164" t="str">
            <v>No</v>
          </cell>
          <cell r="O164" t="str">
            <v>Chúng tôi đang xử lý hóa đơn, vui lòng liên hệ Do Thi Bich Lieu</v>
          </cell>
        </row>
        <row r="165">
          <cell r="D165">
            <v>10481</v>
          </cell>
          <cell r="E165">
            <v>17168935</v>
          </cell>
          <cell r="F165">
            <v>3841090</v>
          </cell>
          <cell r="G165">
            <v>44987.000347222223</v>
          </cell>
          <cell r="J165" t="str">
            <v>Do Thi Bich Lieu</v>
          </cell>
          <cell r="M165" t="str">
            <v>No</v>
          </cell>
          <cell r="O165" t="str">
            <v>06/Đã thanh toán 26/2023</v>
          </cell>
        </row>
        <row r="166">
          <cell r="D166">
            <v>11267</v>
          </cell>
          <cell r="E166">
            <v>21211194</v>
          </cell>
          <cell r="F166">
            <v>7103404</v>
          </cell>
          <cell r="G166">
            <v>44988.000347222223</v>
          </cell>
          <cell r="J166" t="str">
            <v>Do Thi Bich Lieu</v>
          </cell>
          <cell r="M166" t="str">
            <v>No</v>
          </cell>
          <cell r="O166" t="str">
            <v>06/Đã thanh toán 26/2023</v>
          </cell>
        </row>
        <row r="167">
          <cell r="D167">
            <v>11268</v>
          </cell>
          <cell r="E167">
            <v>17172370</v>
          </cell>
          <cell r="F167">
            <v>2837120</v>
          </cell>
          <cell r="G167">
            <v>44988.000347222223</v>
          </cell>
          <cell r="J167" t="str">
            <v>Do Thi Bich Lieu</v>
          </cell>
          <cell r="M167" t="str">
            <v>No</v>
          </cell>
          <cell r="O167" t="str">
            <v>06/Đã thanh toán 26/2023</v>
          </cell>
        </row>
        <row r="168">
          <cell r="D168">
            <v>11265</v>
          </cell>
          <cell r="E168">
            <v>16407983</v>
          </cell>
          <cell r="F168">
            <v>1615482</v>
          </cell>
          <cell r="G168">
            <v>44988.000347222223</v>
          </cell>
          <cell r="J168" t="str">
            <v>Do Thi Bich Lieu</v>
          </cell>
          <cell r="M168" t="str">
            <v>No</v>
          </cell>
          <cell r="O168" t="str">
            <v>06/Đã thanh toán 26/2023</v>
          </cell>
        </row>
        <row r="169">
          <cell r="D169">
            <v>11266</v>
          </cell>
          <cell r="E169">
            <v>22324278</v>
          </cell>
          <cell r="F169">
            <v>1038392</v>
          </cell>
          <cell r="G169">
            <v>44988.000347222223</v>
          </cell>
          <cell r="J169" t="str">
            <v>Do Thi Bich Lieu</v>
          </cell>
          <cell r="M169" t="str">
            <v>No</v>
          </cell>
          <cell r="O169" t="str">
            <v>06/Đã thanh toán 26/2023</v>
          </cell>
        </row>
        <row r="170">
          <cell r="D170">
            <v>13165</v>
          </cell>
          <cell r="E170">
            <v>90303766</v>
          </cell>
          <cell r="F170">
            <v>2400893</v>
          </cell>
          <cell r="G170">
            <v>44994.000347222223</v>
          </cell>
          <cell r="J170" t="str">
            <v>Do Thi Bich Lieu</v>
          </cell>
          <cell r="M170" t="str">
            <v>No</v>
          </cell>
          <cell r="O170" t="str">
            <v>06/Đã thanh toán 26/2023</v>
          </cell>
        </row>
        <row r="171">
          <cell r="D171">
            <v>13200</v>
          </cell>
          <cell r="E171">
            <v>16410652</v>
          </cell>
          <cell r="F171">
            <v>2076778</v>
          </cell>
          <cell r="G171">
            <v>44994.000347222223</v>
          </cell>
          <cell r="J171" t="str">
            <v>Do Thi Bich Lieu</v>
          </cell>
          <cell r="M171" t="str">
            <v>No</v>
          </cell>
          <cell r="O171" t="str">
            <v>04/Đã thanh toán 24/2023</v>
          </cell>
        </row>
        <row r="172">
          <cell r="D172">
            <v>13196</v>
          </cell>
          <cell r="E172">
            <v>28314330</v>
          </cell>
          <cell r="F172">
            <v>2457945</v>
          </cell>
          <cell r="G172">
            <v>44994.000347222223</v>
          </cell>
          <cell r="J172" t="str">
            <v>Do Thi Bich Lieu</v>
          </cell>
          <cell r="M172" t="str">
            <v>No</v>
          </cell>
          <cell r="O172" t="str">
            <v>04/Đã thanh toán 24/2023</v>
          </cell>
        </row>
        <row r="173">
          <cell r="D173">
            <v>13194</v>
          </cell>
          <cell r="E173">
            <v>12129909</v>
          </cell>
          <cell r="F173">
            <v>4153569</v>
          </cell>
          <cell r="G173">
            <v>44994.000347222223</v>
          </cell>
          <cell r="J173" t="str">
            <v>Do Thi Bich Lieu</v>
          </cell>
          <cell r="M173" t="str">
            <v>No</v>
          </cell>
          <cell r="O173" t="str">
            <v>04/Đã thanh toán 24/2023</v>
          </cell>
        </row>
        <row r="174">
          <cell r="D174">
            <v>13197</v>
          </cell>
          <cell r="E174">
            <v>25324086</v>
          </cell>
          <cell r="F174">
            <v>1038389</v>
          </cell>
          <cell r="G174">
            <v>44994.000347222223</v>
          </cell>
          <cell r="J174" t="str">
            <v>Do Thi Bich Lieu</v>
          </cell>
          <cell r="M174" t="str">
            <v>No</v>
          </cell>
          <cell r="O174" t="str">
            <v>04/Đã thanh toán 24/2023</v>
          </cell>
        </row>
        <row r="175">
          <cell r="D175">
            <v>13201</v>
          </cell>
          <cell r="E175">
            <v>15096894</v>
          </cell>
          <cell r="F175">
            <v>4744894</v>
          </cell>
          <cell r="G175">
            <v>44994.000347222223</v>
          </cell>
          <cell r="J175" t="str">
            <v>Do Thi Bich Lieu</v>
          </cell>
          <cell r="M175" t="str">
            <v>No</v>
          </cell>
          <cell r="O175" t="str">
            <v>04/Đã thanh toán 24/2023</v>
          </cell>
        </row>
        <row r="176">
          <cell r="D176">
            <v>13202</v>
          </cell>
          <cell r="E176">
            <v>15096645</v>
          </cell>
          <cell r="F176">
            <v>1038389</v>
          </cell>
          <cell r="G176">
            <v>44994.000347222223</v>
          </cell>
          <cell r="J176" t="str">
            <v>Do Thi Bich Lieu</v>
          </cell>
          <cell r="M176" t="str">
            <v>No</v>
          </cell>
          <cell r="O176" t="str">
            <v>04/Đã thanh toán 24/2023</v>
          </cell>
        </row>
        <row r="177">
          <cell r="D177">
            <v>13157</v>
          </cell>
          <cell r="E177">
            <v>18141717</v>
          </cell>
          <cell r="F177">
            <v>1038392</v>
          </cell>
          <cell r="G177">
            <v>44994.000347222223</v>
          </cell>
          <cell r="J177" t="str">
            <v>Do Thi Bich Lieu</v>
          </cell>
          <cell r="M177" t="str">
            <v>No</v>
          </cell>
          <cell r="O177" t="str">
            <v>04/Đã thanh toán 24/2023</v>
          </cell>
        </row>
        <row r="178">
          <cell r="D178">
            <v>13195</v>
          </cell>
          <cell r="E178">
            <v>27314275</v>
          </cell>
          <cell r="F178">
            <v>1038389</v>
          </cell>
          <cell r="G178">
            <v>44994.000347222223</v>
          </cell>
          <cell r="J178" t="str">
            <v>Do Thi Bich Lieu</v>
          </cell>
          <cell r="M178" t="str">
            <v>No</v>
          </cell>
          <cell r="O178" t="str">
            <v>04/Đã thanh toán 24/2023</v>
          </cell>
        </row>
        <row r="179">
          <cell r="D179">
            <v>13199</v>
          </cell>
          <cell r="E179">
            <v>17175916</v>
          </cell>
          <cell r="F179">
            <v>2076778</v>
          </cell>
          <cell r="G179">
            <v>44994.000347222223</v>
          </cell>
          <cell r="J179" t="str">
            <v>Do Thi Bich Lieu</v>
          </cell>
          <cell r="M179" t="str">
            <v>No</v>
          </cell>
          <cell r="O179" t="str">
            <v>04/Đã thanh toán 24/2023</v>
          </cell>
        </row>
        <row r="180">
          <cell r="D180">
            <v>13198</v>
          </cell>
          <cell r="E180">
            <v>20351740</v>
          </cell>
          <cell r="F180">
            <v>1038389</v>
          </cell>
          <cell r="G180">
            <v>44994.000347222223</v>
          </cell>
          <cell r="J180" t="str">
            <v>Do Thi Bich Lieu</v>
          </cell>
          <cell r="M180" t="str">
            <v>No</v>
          </cell>
          <cell r="O180" t="str">
            <v>04/Đã thanh toán 24/2023</v>
          </cell>
        </row>
        <row r="181">
          <cell r="D181">
            <v>13166</v>
          </cell>
          <cell r="E181">
            <v>13224751</v>
          </cell>
          <cell r="F181">
            <v>7267838</v>
          </cell>
          <cell r="G181">
            <v>44994.000347222223</v>
          </cell>
          <cell r="J181" t="str">
            <v>Do Thi Bich Lieu</v>
          </cell>
          <cell r="M181" t="str">
            <v>No</v>
          </cell>
          <cell r="O181" t="str">
            <v>04/Đã thanh toán 10/2023</v>
          </cell>
        </row>
        <row r="182">
          <cell r="D182">
            <v>13163</v>
          </cell>
          <cell r="E182">
            <v>10201289</v>
          </cell>
          <cell r="F182">
            <v>4525994</v>
          </cell>
          <cell r="G182">
            <v>44994.000347222223</v>
          </cell>
          <cell r="J182" t="str">
            <v>Do Thi Bich Lieu</v>
          </cell>
          <cell r="M182" t="str">
            <v>No</v>
          </cell>
          <cell r="O182" t="str">
            <v>04/Đã thanh toán 10/2023</v>
          </cell>
        </row>
        <row r="183">
          <cell r="D183">
            <v>13164</v>
          </cell>
          <cell r="E183">
            <v>13225152</v>
          </cell>
          <cell r="F183">
            <v>828003</v>
          </cell>
          <cell r="G183">
            <v>44994.000347222223</v>
          </cell>
          <cell r="J183" t="str">
            <v>Do Thi Bich Lieu</v>
          </cell>
          <cell r="M183" t="str">
            <v>No</v>
          </cell>
          <cell r="O183" t="str">
            <v>04/Đã thanh toán 10/2023</v>
          </cell>
        </row>
        <row r="184">
          <cell r="D184">
            <v>13161</v>
          </cell>
          <cell r="E184">
            <v>24294867</v>
          </cell>
          <cell r="F184">
            <v>1038392</v>
          </cell>
          <cell r="G184">
            <v>44994.000347222223</v>
          </cell>
          <cell r="J184" t="str">
            <v>Do Thi Bich Lieu</v>
          </cell>
          <cell r="M184" t="str">
            <v>No</v>
          </cell>
          <cell r="O184" t="str">
            <v>04/Đã thanh toán 24/2023</v>
          </cell>
        </row>
        <row r="185">
          <cell r="D185">
            <v>13160</v>
          </cell>
          <cell r="E185">
            <v>21211824</v>
          </cell>
          <cell r="F185">
            <v>3230964</v>
          </cell>
          <cell r="G185">
            <v>44994.000347222223</v>
          </cell>
          <cell r="J185" t="str">
            <v>Do Thi Bich Lieu</v>
          </cell>
          <cell r="M185" t="str">
            <v>No</v>
          </cell>
          <cell r="O185" t="str">
            <v>04/Đã thanh toán 10/2023</v>
          </cell>
        </row>
        <row r="186">
          <cell r="D186">
            <v>13167</v>
          </cell>
          <cell r="E186">
            <v>13224849</v>
          </cell>
          <cell r="F186">
            <v>1221638</v>
          </cell>
          <cell r="G186">
            <v>44994.000347222223</v>
          </cell>
          <cell r="J186" t="str">
            <v>Do Thi Bich Lieu</v>
          </cell>
          <cell r="M186" t="str">
            <v>No</v>
          </cell>
          <cell r="O186" t="str">
            <v>04/Đã thanh toán 10/2023</v>
          </cell>
        </row>
        <row r="187">
          <cell r="D187">
            <v>13162</v>
          </cell>
          <cell r="E187">
            <v>21212486</v>
          </cell>
          <cell r="F187">
            <v>3230964</v>
          </cell>
          <cell r="G187">
            <v>44994.000347222223</v>
          </cell>
          <cell r="J187" t="str">
            <v>Do Thi Bich Lieu</v>
          </cell>
          <cell r="M187" t="str">
            <v>No</v>
          </cell>
          <cell r="O187" t="str">
            <v>04/Đã thanh toán 24/2023</v>
          </cell>
        </row>
        <row r="188">
          <cell r="D188">
            <v>14851</v>
          </cell>
          <cell r="E188">
            <v>19373558</v>
          </cell>
          <cell r="F188">
            <v>1038389</v>
          </cell>
          <cell r="G188">
            <v>45001.000347222223</v>
          </cell>
          <cell r="J188" t="str">
            <v>Do Thi Bich Lieu</v>
          </cell>
          <cell r="M188" t="str">
            <v>No</v>
          </cell>
          <cell r="O188" t="str">
            <v>06/Đã thanh toán 26/2023</v>
          </cell>
        </row>
        <row r="189">
          <cell r="D189">
            <v>14848</v>
          </cell>
          <cell r="E189">
            <v>11173631</v>
          </cell>
          <cell r="F189">
            <v>10383890</v>
          </cell>
          <cell r="G189">
            <v>45001.000347222223</v>
          </cell>
          <cell r="J189" t="str">
            <v>Do Thi Bich Lieu</v>
          </cell>
          <cell r="M189" t="str">
            <v>No</v>
          </cell>
          <cell r="O189" t="str">
            <v>06/Đã thanh toán 26/2023</v>
          </cell>
        </row>
        <row r="190">
          <cell r="D190">
            <v>14847</v>
          </cell>
          <cell r="E190">
            <v>10206798</v>
          </cell>
          <cell r="F190">
            <v>5191945</v>
          </cell>
          <cell r="G190">
            <v>45001.000347222223</v>
          </cell>
          <cell r="J190" t="str">
            <v>Do Thi Bich Lieu</v>
          </cell>
          <cell r="M190" t="str">
            <v>No</v>
          </cell>
          <cell r="O190" t="str">
            <v>06/Đã thanh toán 26/2023</v>
          </cell>
        </row>
        <row r="191">
          <cell r="D191">
            <v>14846</v>
          </cell>
          <cell r="E191">
            <v>10204861</v>
          </cell>
          <cell r="F191">
            <v>5338938</v>
          </cell>
          <cell r="G191">
            <v>45001.000347222223</v>
          </cell>
          <cell r="J191" t="str">
            <v>Do Thi Bich Lieu</v>
          </cell>
          <cell r="M191" t="str">
            <v>No</v>
          </cell>
          <cell r="O191" t="str">
            <v>06/Đã thanh toán 26/2023</v>
          </cell>
        </row>
        <row r="192">
          <cell r="D192">
            <v>14850</v>
          </cell>
          <cell r="E192">
            <v>11173964</v>
          </cell>
          <cell r="F192">
            <v>1104004</v>
          </cell>
          <cell r="G192">
            <v>45001.000347222223</v>
          </cell>
          <cell r="J192" t="str">
            <v>Do Thi Bich Lieu</v>
          </cell>
          <cell r="M192" t="str">
            <v>No</v>
          </cell>
          <cell r="O192" t="str">
            <v>06/Đã thanh toán 26/2023</v>
          </cell>
        </row>
        <row r="193">
          <cell r="D193">
            <v>14855</v>
          </cell>
          <cell r="E193">
            <v>12132881</v>
          </cell>
          <cell r="F193">
            <v>4153556</v>
          </cell>
          <cell r="G193">
            <v>45001.000347222223</v>
          </cell>
          <cell r="J193" t="str">
            <v>Do Thi Bich Lieu</v>
          </cell>
          <cell r="M193" t="str">
            <v>No</v>
          </cell>
          <cell r="O193" t="str">
            <v>06/Đã thanh toán 26/2023</v>
          </cell>
        </row>
        <row r="194">
          <cell r="D194">
            <v>14840</v>
          </cell>
          <cell r="E194">
            <v>25325468</v>
          </cell>
          <cell r="F194">
            <v>499125</v>
          </cell>
          <cell r="G194">
            <v>45001.000347222223</v>
          </cell>
          <cell r="J194" t="str">
            <v>Do Thi Bich Lieu</v>
          </cell>
          <cell r="M194" t="str">
            <v>No</v>
          </cell>
          <cell r="O194" t="str">
            <v>06/Đã thanh toán 26/2023</v>
          </cell>
        </row>
        <row r="195">
          <cell r="D195">
            <v>14842</v>
          </cell>
          <cell r="E195">
            <v>22327831</v>
          </cell>
          <cell r="F195">
            <v>1891483</v>
          </cell>
          <cell r="G195">
            <v>45001.000347222223</v>
          </cell>
          <cell r="J195" t="str">
            <v>Do Thi Bich Lieu</v>
          </cell>
          <cell r="M195" t="str">
            <v>No</v>
          </cell>
          <cell r="O195" t="str">
            <v>06/Đã thanh toán 26/2023</v>
          </cell>
        </row>
        <row r="196">
          <cell r="D196">
            <v>14844</v>
          </cell>
          <cell r="E196">
            <v>18143577</v>
          </cell>
          <cell r="F196">
            <v>1551215</v>
          </cell>
          <cell r="G196">
            <v>45001.000347222223</v>
          </cell>
          <cell r="J196" t="str">
            <v>Do Thi Bich Lieu</v>
          </cell>
          <cell r="M196" t="str">
            <v>No</v>
          </cell>
          <cell r="O196" t="str">
            <v>06/Đã thanh toán 26/2023</v>
          </cell>
        </row>
        <row r="197">
          <cell r="D197">
            <v>14841</v>
          </cell>
          <cell r="E197">
            <v>23205057</v>
          </cell>
          <cell r="F197">
            <v>1551215</v>
          </cell>
          <cell r="G197">
            <v>45001.000347222223</v>
          </cell>
          <cell r="J197" t="str">
            <v>Do Thi Bich Lieu</v>
          </cell>
          <cell r="M197" t="str">
            <v>No</v>
          </cell>
          <cell r="O197" t="str">
            <v>06/Đã thanh toán 26/2023</v>
          </cell>
        </row>
        <row r="198">
          <cell r="D198">
            <v>14845</v>
          </cell>
          <cell r="E198">
            <v>29162129</v>
          </cell>
          <cell r="F198">
            <v>2671558</v>
          </cell>
          <cell r="G198">
            <v>45001.000347222223</v>
          </cell>
          <cell r="J198" t="str">
            <v>Do Thi Bich Lieu</v>
          </cell>
          <cell r="M198" t="str">
            <v>No</v>
          </cell>
          <cell r="O198" t="str">
            <v>06/Đã thanh toán 26/2023</v>
          </cell>
        </row>
        <row r="199">
          <cell r="D199">
            <v>14843</v>
          </cell>
          <cell r="E199">
            <v>16412576</v>
          </cell>
          <cell r="F199">
            <v>4234934</v>
          </cell>
          <cell r="G199">
            <v>45001.000347222223</v>
          </cell>
          <cell r="J199" t="str">
            <v>Do Thi Bich Lieu</v>
          </cell>
          <cell r="M199" t="str">
            <v>No</v>
          </cell>
          <cell r="O199" t="str">
            <v>06/Đã thanh toán 26/2023</v>
          </cell>
        </row>
        <row r="200">
          <cell r="D200">
            <v>14854</v>
          </cell>
          <cell r="E200">
            <v>12132793</v>
          </cell>
          <cell r="F200">
            <v>4234934</v>
          </cell>
          <cell r="G200">
            <v>45001.000347222223</v>
          </cell>
          <cell r="J200" t="str">
            <v>Do Thi Bich Lieu</v>
          </cell>
          <cell r="M200" t="str">
            <v>No</v>
          </cell>
          <cell r="O200" t="str">
            <v>06/Đã thanh toán 26/2023</v>
          </cell>
        </row>
        <row r="201">
          <cell r="D201">
            <v>14849</v>
          </cell>
          <cell r="E201">
            <v>11174198</v>
          </cell>
          <cell r="F201">
            <v>3476451</v>
          </cell>
          <cell r="G201">
            <v>45001.000347222223</v>
          </cell>
          <cell r="J201" t="str">
            <v>Do Thi Bich Lieu</v>
          </cell>
          <cell r="M201" t="str">
            <v>No</v>
          </cell>
          <cell r="O201" t="str">
            <v>06/Đã thanh toán 26/2023</v>
          </cell>
        </row>
        <row r="202">
          <cell r="D202">
            <v>14852</v>
          </cell>
          <cell r="E202">
            <v>19373656</v>
          </cell>
          <cell r="F202">
            <v>3136524</v>
          </cell>
          <cell r="G202">
            <v>45001.000347222223</v>
          </cell>
          <cell r="J202" t="str">
            <v>Do Thi Bich Lieu</v>
          </cell>
          <cell r="M202" t="str">
            <v>No</v>
          </cell>
          <cell r="O202" t="str">
            <v>06/Đã thanh toán 26/2023</v>
          </cell>
        </row>
        <row r="203">
          <cell r="D203">
            <v>14853</v>
          </cell>
          <cell r="E203">
            <v>19373508</v>
          </cell>
          <cell r="F203">
            <v>1785920</v>
          </cell>
          <cell r="G203">
            <v>45001.000347222223</v>
          </cell>
          <cell r="J203" t="str">
            <v>Do Thi Bich Lieu</v>
          </cell>
          <cell r="M203" t="str">
            <v>No</v>
          </cell>
          <cell r="O203" t="str">
            <v>06/Đã thanh toán 26/2023</v>
          </cell>
        </row>
        <row r="204">
          <cell r="D204">
            <v>14861</v>
          </cell>
          <cell r="E204">
            <v>26373867</v>
          </cell>
          <cell r="F204">
            <v>5421158</v>
          </cell>
          <cell r="G204">
            <v>45001.000347222223</v>
          </cell>
          <cell r="J204" t="str">
            <v>Do Thi Bich Lieu</v>
          </cell>
          <cell r="M204" t="str">
            <v>No</v>
          </cell>
          <cell r="O204" t="str">
            <v>04/Đã thanh toán 10/2023</v>
          </cell>
        </row>
        <row r="205">
          <cell r="D205">
            <v>14856</v>
          </cell>
          <cell r="E205">
            <v>14085814</v>
          </cell>
          <cell r="F205">
            <v>403871</v>
          </cell>
          <cell r="G205">
            <v>45001.000347222223</v>
          </cell>
          <cell r="J205" t="str">
            <v>Do Thi Bich Lieu</v>
          </cell>
          <cell r="M205" t="str">
            <v>No</v>
          </cell>
          <cell r="O205" t="str">
            <v>04/Đã thanh toán 10/2023</v>
          </cell>
        </row>
        <row r="206">
          <cell r="D206">
            <v>14858</v>
          </cell>
          <cell r="E206">
            <v>13229084</v>
          </cell>
          <cell r="F206">
            <v>1939267</v>
          </cell>
          <cell r="G206">
            <v>45001.000347222223</v>
          </cell>
          <cell r="J206" t="str">
            <v>Do Thi Bich Lieu</v>
          </cell>
          <cell r="M206" t="str">
            <v>No</v>
          </cell>
          <cell r="O206" t="str">
            <v>04/Đã thanh toán 24/2023</v>
          </cell>
        </row>
        <row r="207">
          <cell r="D207">
            <v>14860</v>
          </cell>
          <cell r="E207">
            <v>26376419</v>
          </cell>
          <cell r="F207">
            <v>3514836</v>
          </cell>
          <cell r="G207">
            <v>45001.000347222223</v>
          </cell>
          <cell r="J207" t="str">
            <v>Do Thi Bich Lieu</v>
          </cell>
          <cell r="M207" t="str">
            <v>No</v>
          </cell>
          <cell r="O207" t="str">
            <v>04/Đã thanh toán 24/2023</v>
          </cell>
        </row>
        <row r="208">
          <cell r="D208">
            <v>14859</v>
          </cell>
          <cell r="E208">
            <v>26376150</v>
          </cell>
          <cell r="F208">
            <v>1038389</v>
          </cell>
          <cell r="G208">
            <v>45001.000347222223</v>
          </cell>
          <cell r="J208" t="str">
            <v>Do Thi Bich Lieu</v>
          </cell>
          <cell r="M208" t="str">
            <v>No</v>
          </cell>
          <cell r="O208" t="str">
            <v>04/Đã thanh toán 24/2023</v>
          </cell>
        </row>
        <row r="209">
          <cell r="D209">
            <v>15714</v>
          </cell>
          <cell r="E209">
            <v>27238722</v>
          </cell>
          <cell r="F209">
            <v>5079718</v>
          </cell>
          <cell r="G209">
            <v>45003.000347222223</v>
          </cell>
          <cell r="H209">
            <v>45100.000347222223</v>
          </cell>
          <cell r="I209">
            <v>44796.000347222223</v>
          </cell>
          <cell r="J209" t="str">
            <v>Do Thi Bich Lieu</v>
          </cell>
          <cell r="M209" t="str">
            <v>No</v>
          </cell>
          <cell r="O209" t="str">
            <v>Lịch thanh toán: Monthly at 10 &amp; 24</v>
          </cell>
        </row>
        <row r="210">
          <cell r="D210">
            <v>15715</v>
          </cell>
          <cell r="E210">
            <v>20252702</v>
          </cell>
          <cell r="F210">
            <v>3918673</v>
          </cell>
          <cell r="G210">
            <v>45003.000347222223</v>
          </cell>
          <cell r="J210" t="str">
            <v>Do Thi Bich Lieu</v>
          </cell>
          <cell r="M210" t="str">
            <v>No</v>
          </cell>
          <cell r="O210" t="str">
            <v>Chúng tôi đang xử lý hóa đơn, vui lòng liên hệ Do Thi Bich Lieu</v>
          </cell>
        </row>
        <row r="211">
          <cell r="D211">
            <v>15719</v>
          </cell>
          <cell r="E211">
            <v>22277844</v>
          </cell>
          <cell r="F211">
            <v>5238904</v>
          </cell>
          <cell r="G211">
            <v>45003.000347222223</v>
          </cell>
          <cell r="J211" t="str">
            <v>Do Thi Bich Lieu</v>
          </cell>
          <cell r="M211" t="str">
            <v>No</v>
          </cell>
          <cell r="O211" t="str">
            <v>06/Đã thanh toán 26/2023</v>
          </cell>
        </row>
        <row r="212">
          <cell r="D212">
            <v>15723</v>
          </cell>
          <cell r="E212">
            <v>15043657</v>
          </cell>
          <cell r="F212">
            <v>6799447</v>
          </cell>
          <cell r="G212">
            <v>45003.000347222223</v>
          </cell>
          <cell r="J212" t="str">
            <v>Do Thi Bich Lieu</v>
          </cell>
          <cell r="M212" t="str">
            <v>No</v>
          </cell>
          <cell r="O212" t="str">
            <v>06/Đã thanh toán 26/2023</v>
          </cell>
        </row>
        <row r="213">
          <cell r="D213">
            <v>15713</v>
          </cell>
          <cell r="E213">
            <v>25231094</v>
          </cell>
          <cell r="F213">
            <v>552002</v>
          </cell>
          <cell r="G213">
            <v>45003.000347222223</v>
          </cell>
          <cell r="J213" t="str">
            <v>Do Thi Bich Lieu</v>
          </cell>
          <cell r="M213" t="str">
            <v>No</v>
          </cell>
          <cell r="O213" t="str">
            <v>05/Đã thanh toán 10/2023</v>
          </cell>
        </row>
        <row r="214">
          <cell r="D214">
            <v>15724</v>
          </cell>
          <cell r="E214">
            <v>13129281</v>
          </cell>
          <cell r="F214">
            <v>4506260</v>
          </cell>
          <cell r="G214">
            <v>45003.000347222223</v>
          </cell>
          <cell r="J214" t="str">
            <v>Do Thi Bich Lieu</v>
          </cell>
          <cell r="M214" t="str">
            <v>No</v>
          </cell>
          <cell r="O214" t="str">
            <v>05/Đã thanh toán 10/2023</v>
          </cell>
        </row>
        <row r="215">
          <cell r="D215">
            <v>15707</v>
          </cell>
          <cell r="E215">
            <v>16413585</v>
          </cell>
          <cell r="F215">
            <v>1615482</v>
          </cell>
          <cell r="G215">
            <v>45003.000347222223</v>
          </cell>
          <cell r="J215" t="str">
            <v>Do Thi Bich Lieu</v>
          </cell>
          <cell r="M215" t="str">
            <v>No</v>
          </cell>
          <cell r="O215" t="str">
            <v>04/Đã thanh toán 24/2023</v>
          </cell>
        </row>
        <row r="216">
          <cell r="D216">
            <v>15709</v>
          </cell>
          <cell r="E216">
            <v>24297736</v>
          </cell>
          <cell r="F216">
            <v>1038389</v>
          </cell>
          <cell r="G216">
            <v>45003.000347222223</v>
          </cell>
          <cell r="J216" t="str">
            <v>Do Thi Bich Lieu</v>
          </cell>
          <cell r="M216" t="str">
            <v>No</v>
          </cell>
          <cell r="O216" t="str">
            <v>04/Đã thanh toán 24/2023</v>
          </cell>
        </row>
        <row r="217">
          <cell r="D217">
            <v>15711</v>
          </cell>
          <cell r="E217">
            <v>28316136</v>
          </cell>
          <cell r="F217">
            <v>1615482</v>
          </cell>
          <cell r="G217">
            <v>45003.000347222223</v>
          </cell>
          <cell r="J217" t="str">
            <v>Do Thi Bich Lieu</v>
          </cell>
          <cell r="M217" t="str">
            <v>No</v>
          </cell>
          <cell r="O217" t="str">
            <v>04/Đã thanh toán 24/2023</v>
          </cell>
        </row>
        <row r="218">
          <cell r="D218">
            <v>15710</v>
          </cell>
          <cell r="E218">
            <v>25326408</v>
          </cell>
          <cell r="F218">
            <v>1551215</v>
          </cell>
          <cell r="G218">
            <v>45003.000347222223</v>
          </cell>
          <cell r="J218" t="str">
            <v>Do Thi Bich Lieu</v>
          </cell>
          <cell r="M218" t="str">
            <v>No</v>
          </cell>
          <cell r="O218" t="str">
            <v>04/Đã thanh toán 24/2023</v>
          </cell>
        </row>
        <row r="219">
          <cell r="D219">
            <v>15712</v>
          </cell>
          <cell r="E219">
            <v>17179185</v>
          </cell>
          <cell r="F219">
            <v>2352779</v>
          </cell>
          <cell r="G219">
            <v>45003.000347222223</v>
          </cell>
          <cell r="J219" t="str">
            <v>Do Thi Bich Lieu</v>
          </cell>
          <cell r="M219" t="str">
            <v>No</v>
          </cell>
          <cell r="O219" t="str">
            <v>04/Đã thanh toán 24/2023</v>
          </cell>
        </row>
        <row r="220">
          <cell r="D220">
            <v>15708</v>
          </cell>
          <cell r="E220">
            <v>20354100</v>
          </cell>
          <cell r="F220">
            <v>1038389</v>
          </cell>
          <cell r="G220">
            <v>45003.000347222223</v>
          </cell>
          <cell r="J220" t="str">
            <v>Do Thi Bich Lieu</v>
          </cell>
          <cell r="M220" t="str">
            <v>No</v>
          </cell>
          <cell r="O220" t="str">
            <v>04/Đã thanh toán 24/2023</v>
          </cell>
        </row>
        <row r="221">
          <cell r="D221">
            <v>15732</v>
          </cell>
          <cell r="E221">
            <v>21215183</v>
          </cell>
          <cell r="F221">
            <v>3069416</v>
          </cell>
          <cell r="G221">
            <v>45003.000347222223</v>
          </cell>
          <cell r="J221" t="str">
            <v>Do Thi Bich Lieu</v>
          </cell>
          <cell r="M221" t="str">
            <v>No</v>
          </cell>
          <cell r="O221" t="str">
            <v>04/Đã thanh toán 24/2023</v>
          </cell>
        </row>
        <row r="222">
          <cell r="D222">
            <v>15730</v>
          </cell>
          <cell r="E222">
            <v>10208391</v>
          </cell>
          <cell r="F222">
            <v>9800665</v>
          </cell>
          <cell r="G222">
            <v>45003.000347222223</v>
          </cell>
          <cell r="J222" t="str">
            <v>Do Thi Bich Lieu</v>
          </cell>
          <cell r="M222" t="str">
            <v>No</v>
          </cell>
          <cell r="O222" t="str">
            <v>04/Đã thanh toán 24/2023</v>
          </cell>
        </row>
        <row r="223">
          <cell r="D223">
            <v>15733</v>
          </cell>
          <cell r="E223">
            <v>16410927</v>
          </cell>
          <cell r="F223">
            <v>299475</v>
          </cell>
          <cell r="G223">
            <v>45003.000347222223</v>
          </cell>
          <cell r="J223" t="str">
            <v>Do Thi Bich Lieu</v>
          </cell>
          <cell r="M223" t="str">
            <v>No</v>
          </cell>
          <cell r="O223" t="str">
            <v>04/Đã thanh toán 24/2023</v>
          </cell>
        </row>
        <row r="224">
          <cell r="D224">
            <v>15706</v>
          </cell>
          <cell r="E224">
            <v>15099450</v>
          </cell>
          <cell r="F224">
            <v>4700010</v>
          </cell>
          <cell r="G224">
            <v>45003.000347222223</v>
          </cell>
          <cell r="J224" t="str">
            <v>Do Thi Bich Lieu</v>
          </cell>
          <cell r="M224" t="str">
            <v>No</v>
          </cell>
          <cell r="O224" t="str">
            <v>04/Đã thanh toán 24/2023</v>
          </cell>
        </row>
        <row r="225">
          <cell r="D225">
            <v>15718</v>
          </cell>
          <cell r="E225">
            <v>25269364</v>
          </cell>
          <cell r="F225">
            <v>6611119</v>
          </cell>
          <cell r="G225">
            <v>45003.000347222223</v>
          </cell>
          <cell r="J225" t="str">
            <v>Do Thi Bich Lieu</v>
          </cell>
          <cell r="M225" t="str">
            <v>No</v>
          </cell>
          <cell r="O225" t="str">
            <v>06/Đã thanh toán 26/2023</v>
          </cell>
        </row>
        <row r="226">
          <cell r="D226">
            <v>15705</v>
          </cell>
          <cell r="E226">
            <v>15099206</v>
          </cell>
          <cell r="F226">
            <v>3115167</v>
          </cell>
          <cell r="G226">
            <v>45003.000347222223</v>
          </cell>
          <cell r="J226" t="str">
            <v>Do Thi Bich Lieu</v>
          </cell>
          <cell r="M226" t="str">
            <v>No</v>
          </cell>
          <cell r="O226" t="str">
            <v>04/Đã thanh toán 24/2023</v>
          </cell>
        </row>
        <row r="227">
          <cell r="D227">
            <v>15721</v>
          </cell>
          <cell r="E227">
            <v>15012701</v>
          </cell>
          <cell r="F227">
            <v>552002</v>
          </cell>
          <cell r="G227">
            <v>45003.000347222223</v>
          </cell>
          <cell r="J227" t="str">
            <v>Do Thi Bich Lieu</v>
          </cell>
          <cell r="M227" t="str">
            <v>No</v>
          </cell>
          <cell r="O227" t="str">
            <v>06/Đã thanh toán 12/2023</v>
          </cell>
        </row>
        <row r="228">
          <cell r="D228">
            <v>16741</v>
          </cell>
          <cell r="E228">
            <v>14088203</v>
          </cell>
          <cell r="F228">
            <v>276001</v>
          </cell>
          <cell r="G228">
            <v>45008.000347222223</v>
          </cell>
          <cell r="J228" t="str">
            <v>Do Thi Bich Lieu</v>
          </cell>
          <cell r="M228" t="str">
            <v>No</v>
          </cell>
          <cell r="O228" t="str">
            <v>04/Đã thanh toán 24/2023</v>
          </cell>
        </row>
        <row r="229">
          <cell r="D229">
            <v>16754</v>
          </cell>
          <cell r="E229">
            <v>22330232</v>
          </cell>
          <cell r="F229">
            <v>1038389</v>
          </cell>
          <cell r="G229">
            <v>45008.000347222223</v>
          </cell>
          <cell r="J229" t="str">
            <v>Do Thi Bich Lieu</v>
          </cell>
          <cell r="M229" t="str">
            <v>No</v>
          </cell>
          <cell r="O229" t="str">
            <v>05/Đã thanh toán 10/2023</v>
          </cell>
        </row>
        <row r="230">
          <cell r="D230">
            <v>16755</v>
          </cell>
          <cell r="E230">
            <v>27318739</v>
          </cell>
          <cell r="F230">
            <v>1314390</v>
          </cell>
          <cell r="G230">
            <v>45008.000347222223</v>
          </cell>
          <cell r="J230" t="str">
            <v>Do Thi Bich Lieu</v>
          </cell>
          <cell r="M230" t="str">
            <v>No</v>
          </cell>
          <cell r="O230" t="str">
            <v>05/Đã thanh toán 10/2023</v>
          </cell>
        </row>
        <row r="231">
          <cell r="D231">
            <v>16752</v>
          </cell>
          <cell r="E231">
            <v>25328714</v>
          </cell>
          <cell r="F231">
            <v>8419296</v>
          </cell>
          <cell r="G231">
            <v>45008.000347222223</v>
          </cell>
          <cell r="J231" t="str">
            <v>Do Thi Bich Lieu</v>
          </cell>
          <cell r="M231" t="str">
            <v>No</v>
          </cell>
          <cell r="O231" t="str">
            <v>05/Đã thanh toán 10/2023</v>
          </cell>
        </row>
        <row r="232">
          <cell r="D232">
            <v>16751</v>
          </cell>
          <cell r="E232">
            <v>28317668</v>
          </cell>
          <cell r="F232">
            <v>1038389</v>
          </cell>
          <cell r="G232">
            <v>45008.000347222223</v>
          </cell>
          <cell r="J232" t="str">
            <v>Do Thi Bich Lieu</v>
          </cell>
          <cell r="M232" t="str">
            <v>No</v>
          </cell>
          <cell r="O232" t="str">
            <v>05/Đã thanh toán 10/2023</v>
          </cell>
        </row>
        <row r="233">
          <cell r="D233">
            <v>16742</v>
          </cell>
          <cell r="E233">
            <v>14088250</v>
          </cell>
          <cell r="F233">
            <v>5191962</v>
          </cell>
          <cell r="G233">
            <v>45008.000347222223</v>
          </cell>
          <cell r="J233" t="str">
            <v>Do Thi Bich Lieu</v>
          </cell>
          <cell r="M233" t="str">
            <v>No</v>
          </cell>
          <cell r="O233" t="str">
            <v>04/Đã thanh toán 24/2023</v>
          </cell>
        </row>
        <row r="234">
          <cell r="D234">
            <v>16745</v>
          </cell>
          <cell r="E234">
            <v>14089346</v>
          </cell>
          <cell r="F234">
            <v>499125</v>
          </cell>
          <cell r="G234">
            <v>45008.000347222223</v>
          </cell>
          <cell r="J234" t="str">
            <v>Do Thi Bich Lieu</v>
          </cell>
          <cell r="M234" t="str">
            <v>No</v>
          </cell>
          <cell r="O234" t="str">
            <v>04/Đã thanh toán 24/2023</v>
          </cell>
        </row>
        <row r="235">
          <cell r="D235">
            <v>16744</v>
          </cell>
          <cell r="E235">
            <v>26378159</v>
          </cell>
          <cell r="F235">
            <v>5542631</v>
          </cell>
          <cell r="G235">
            <v>45008.000347222223</v>
          </cell>
          <cell r="J235" t="str">
            <v>Do Thi Bich Lieu</v>
          </cell>
          <cell r="M235" t="str">
            <v>No</v>
          </cell>
          <cell r="O235" t="str">
            <v>04/Đã thanh toán 24/2023</v>
          </cell>
        </row>
        <row r="236">
          <cell r="D236">
            <v>16747</v>
          </cell>
          <cell r="E236">
            <v>20355734</v>
          </cell>
          <cell r="F236">
            <v>1682819</v>
          </cell>
          <cell r="G236">
            <v>45008.000347222223</v>
          </cell>
          <cell r="J236" t="str">
            <v>Do Thi Bich Lieu</v>
          </cell>
          <cell r="M236" t="str">
            <v>No</v>
          </cell>
          <cell r="O236" t="str">
            <v>05/Đã thanh toán 10/2023</v>
          </cell>
        </row>
        <row r="237">
          <cell r="D237">
            <v>16746</v>
          </cell>
          <cell r="E237">
            <v>18144542</v>
          </cell>
          <cell r="F237">
            <v>3115167</v>
          </cell>
          <cell r="G237">
            <v>45008.000347222223</v>
          </cell>
          <cell r="J237" t="str">
            <v>Do Thi Bich Lieu</v>
          </cell>
          <cell r="M237" t="str">
            <v>No</v>
          </cell>
          <cell r="O237" t="str">
            <v>04/Đã thanh toán 24/2023</v>
          </cell>
        </row>
        <row r="238">
          <cell r="D238">
            <v>16749</v>
          </cell>
          <cell r="E238">
            <v>21215809</v>
          </cell>
          <cell r="F238">
            <v>1615482</v>
          </cell>
          <cell r="G238">
            <v>45008.000347222223</v>
          </cell>
          <cell r="J238" t="str">
            <v>Do Thi Bich Lieu</v>
          </cell>
          <cell r="M238" t="str">
            <v>No</v>
          </cell>
          <cell r="O238" t="str">
            <v>05/Đã thanh toán 10/2023</v>
          </cell>
        </row>
        <row r="239">
          <cell r="D239">
            <v>16750</v>
          </cell>
          <cell r="E239">
            <v>22329490</v>
          </cell>
          <cell r="F239">
            <v>1551215</v>
          </cell>
          <cell r="G239">
            <v>45008.000347222223</v>
          </cell>
          <cell r="J239" t="str">
            <v>Do Thi Bich Lieu</v>
          </cell>
          <cell r="M239" t="str">
            <v>No</v>
          </cell>
          <cell r="O239" t="str">
            <v>05/Đã thanh toán 10/2023</v>
          </cell>
        </row>
        <row r="240">
          <cell r="D240">
            <v>16748</v>
          </cell>
          <cell r="E240">
            <v>16415222</v>
          </cell>
          <cell r="F240">
            <v>2358510</v>
          </cell>
          <cell r="G240">
            <v>45008.000347222223</v>
          </cell>
          <cell r="J240" t="str">
            <v>Do Thi Bich Lieu</v>
          </cell>
          <cell r="M240" t="str">
            <v>No</v>
          </cell>
          <cell r="O240" t="str">
            <v>05/Đã thanh toán 24/2023</v>
          </cell>
        </row>
        <row r="241">
          <cell r="D241">
            <v>17504</v>
          </cell>
          <cell r="E241">
            <v>12136041</v>
          </cell>
          <cell r="F241">
            <v>6022034</v>
          </cell>
          <cell r="G241">
            <v>45010.000347222223</v>
          </cell>
          <cell r="J241" t="str">
            <v>Do Thi Bich Lieu</v>
          </cell>
          <cell r="M241" t="str">
            <v>No</v>
          </cell>
          <cell r="O241" t="str">
            <v>06/Đã thanh toán 26/2023</v>
          </cell>
        </row>
        <row r="242">
          <cell r="D242">
            <v>17503</v>
          </cell>
          <cell r="E242">
            <v>19377162</v>
          </cell>
          <cell r="F242">
            <v>3719491</v>
          </cell>
          <cell r="G242">
            <v>45010.000347222223</v>
          </cell>
          <cell r="J242" t="str">
            <v>Do Thi Bich Lieu</v>
          </cell>
          <cell r="M242" t="str">
            <v>No</v>
          </cell>
          <cell r="O242" t="str">
            <v>05/Đã thanh toán 10/2023</v>
          </cell>
        </row>
        <row r="243">
          <cell r="D243">
            <v>18691</v>
          </cell>
          <cell r="E243">
            <v>29164422</v>
          </cell>
          <cell r="F243">
            <v>2076778</v>
          </cell>
          <cell r="G243">
            <v>45015.000347222223</v>
          </cell>
          <cell r="H243">
            <v>45100.000347222223</v>
          </cell>
          <cell r="I243">
            <v>45045.000347222223</v>
          </cell>
          <cell r="J243" t="str">
            <v>Do Thi Bich Lieu</v>
          </cell>
          <cell r="M243" t="str">
            <v>No</v>
          </cell>
          <cell r="O243" t="str">
            <v>Lịch thanh toán: Monthly at 10 &amp; 24</v>
          </cell>
        </row>
        <row r="244">
          <cell r="D244">
            <v>18706</v>
          </cell>
          <cell r="E244">
            <v>10211867</v>
          </cell>
          <cell r="F244">
            <v>3711356</v>
          </cell>
          <cell r="G244">
            <v>45015.000347222223</v>
          </cell>
          <cell r="J244" t="str">
            <v>Do Thi Bich Lieu</v>
          </cell>
          <cell r="M244" t="str">
            <v>No</v>
          </cell>
          <cell r="O244" t="str">
            <v>06/Đã thanh toán 26/2023</v>
          </cell>
        </row>
        <row r="245">
          <cell r="D245">
            <v>18700</v>
          </cell>
          <cell r="E245">
            <v>28320264</v>
          </cell>
          <cell r="F245">
            <v>6016351</v>
          </cell>
          <cell r="G245">
            <v>45015.000347222223</v>
          </cell>
          <cell r="J245" t="str">
            <v>Do Thi Bich Lieu</v>
          </cell>
          <cell r="M245" t="str">
            <v>No</v>
          </cell>
          <cell r="O245" t="str">
            <v>05/Đã thanh toán 10/2023</v>
          </cell>
        </row>
        <row r="246">
          <cell r="D246">
            <v>18703</v>
          </cell>
          <cell r="E246">
            <v>20356376</v>
          </cell>
          <cell r="F246">
            <v>1038389</v>
          </cell>
          <cell r="G246">
            <v>45015.000347222223</v>
          </cell>
          <cell r="J246" t="str">
            <v>Do Thi Bich Lieu</v>
          </cell>
          <cell r="M246" t="str">
            <v>No</v>
          </cell>
          <cell r="O246" t="str">
            <v>05/Đã thanh toán 10/2023</v>
          </cell>
        </row>
        <row r="247">
          <cell r="D247">
            <v>18695</v>
          </cell>
          <cell r="E247">
            <v>15103633</v>
          </cell>
          <cell r="F247">
            <v>1038389</v>
          </cell>
          <cell r="G247">
            <v>45015.000347222223</v>
          </cell>
          <cell r="J247" t="str">
            <v>Do Thi Bich Lieu</v>
          </cell>
          <cell r="M247" t="str">
            <v>No</v>
          </cell>
          <cell r="O247" t="str">
            <v>05/Đã thanh toán 10/2023</v>
          </cell>
        </row>
        <row r="248">
          <cell r="D248">
            <v>18694</v>
          </cell>
          <cell r="E248">
            <v>18149591</v>
          </cell>
          <cell r="F248">
            <v>4234934</v>
          </cell>
          <cell r="G248">
            <v>45015.000347222223</v>
          </cell>
          <cell r="J248" t="str">
            <v>Do Thi Bich Lieu</v>
          </cell>
          <cell r="M248" t="str">
            <v>No</v>
          </cell>
          <cell r="O248" t="str">
            <v>05/Đã thanh toán 10/2023</v>
          </cell>
        </row>
        <row r="249">
          <cell r="D249">
            <v>18697</v>
          </cell>
          <cell r="E249">
            <v>15103732</v>
          </cell>
          <cell r="F249">
            <v>8144659</v>
          </cell>
          <cell r="G249">
            <v>45015.000347222223</v>
          </cell>
          <cell r="J249" t="str">
            <v>Do Thi Bich Lieu</v>
          </cell>
          <cell r="M249" t="str">
            <v>No</v>
          </cell>
          <cell r="O249" t="str">
            <v>05/Đã thanh toán 10/2023</v>
          </cell>
        </row>
        <row r="250">
          <cell r="D250">
            <v>18693</v>
          </cell>
          <cell r="E250">
            <v>11179991</v>
          </cell>
          <cell r="F250">
            <v>3230964</v>
          </cell>
          <cell r="G250">
            <v>45015.000347222223</v>
          </cell>
          <cell r="J250" t="str">
            <v>Do Thi Bich Lieu</v>
          </cell>
          <cell r="M250" t="str">
            <v>No</v>
          </cell>
          <cell r="O250" t="str">
            <v>05/Đã thanh toán 10/2023</v>
          </cell>
        </row>
        <row r="251">
          <cell r="D251">
            <v>18702</v>
          </cell>
          <cell r="E251">
            <v>20356620</v>
          </cell>
          <cell r="F251">
            <v>3973992</v>
          </cell>
          <cell r="G251">
            <v>45015.000347222223</v>
          </cell>
          <cell r="J251" t="str">
            <v>Do Thi Bich Lieu</v>
          </cell>
          <cell r="M251" t="str">
            <v>No</v>
          </cell>
          <cell r="O251" t="str">
            <v>05/Đã thanh toán 10/2023</v>
          </cell>
        </row>
        <row r="252">
          <cell r="D252">
            <v>18699</v>
          </cell>
          <cell r="E252">
            <v>17182705</v>
          </cell>
          <cell r="F252">
            <v>15080120</v>
          </cell>
          <cell r="G252">
            <v>45015.000347222223</v>
          </cell>
          <cell r="J252" t="str">
            <v>Do Thi Bich Lieu</v>
          </cell>
          <cell r="M252" t="str">
            <v>No</v>
          </cell>
          <cell r="O252" t="str">
            <v>05/Đã thanh toán 10/2023</v>
          </cell>
        </row>
        <row r="253">
          <cell r="D253">
            <v>18704</v>
          </cell>
          <cell r="E253">
            <v>16415945</v>
          </cell>
          <cell r="F253">
            <v>2076778</v>
          </cell>
          <cell r="G253">
            <v>45015.000347222223</v>
          </cell>
          <cell r="J253" t="str">
            <v>Do Thi Bich Lieu</v>
          </cell>
          <cell r="M253" t="str">
            <v>No</v>
          </cell>
          <cell r="O253" t="str">
            <v>05/Đã thanh toán 10/2023</v>
          </cell>
        </row>
        <row r="254">
          <cell r="D254">
            <v>18705</v>
          </cell>
          <cell r="E254">
            <v>10211608</v>
          </cell>
          <cell r="F254">
            <v>1038389</v>
          </cell>
          <cell r="G254">
            <v>45015.000347222223</v>
          </cell>
          <cell r="J254" t="str">
            <v>Do Thi Bich Lieu</v>
          </cell>
          <cell r="M254" t="str">
            <v>No</v>
          </cell>
          <cell r="O254" t="str">
            <v>05/Đã thanh toán 10/2023</v>
          </cell>
        </row>
        <row r="255">
          <cell r="D255">
            <v>18690</v>
          </cell>
          <cell r="E255">
            <v>50988210</v>
          </cell>
          <cell r="F255">
            <v>1038389</v>
          </cell>
          <cell r="G255">
            <v>45015.000347222223</v>
          </cell>
          <cell r="H255">
            <v>45100.000347222223</v>
          </cell>
          <cell r="I255">
            <v>45044.000347222223</v>
          </cell>
          <cell r="J255" t="str">
            <v>Do Thi Bich Lieu</v>
          </cell>
          <cell r="M255" t="str">
            <v>No</v>
          </cell>
          <cell r="O255" t="str">
            <v>Lịch thanh toán: Monthly at 10 &amp; 24</v>
          </cell>
        </row>
        <row r="256">
          <cell r="D256">
            <v>18692</v>
          </cell>
          <cell r="E256">
            <v>11179683</v>
          </cell>
          <cell r="F256">
            <v>2757810</v>
          </cell>
          <cell r="G256">
            <v>45015.000347222223</v>
          </cell>
          <cell r="J256" t="str">
            <v>Do Thi Bich Lieu</v>
          </cell>
          <cell r="M256" t="str">
            <v>No</v>
          </cell>
          <cell r="O256" t="str">
            <v>05/Đã thanh toán 10/2023</v>
          </cell>
        </row>
        <row r="257">
          <cell r="D257">
            <v>19053</v>
          </cell>
          <cell r="E257">
            <v>90311519</v>
          </cell>
          <cell r="F257">
            <v>1038389</v>
          </cell>
          <cell r="G257">
            <v>45016.000347222223</v>
          </cell>
          <cell r="H257">
            <v>45100.000347222223</v>
          </cell>
          <cell r="I257">
            <v>45048.000347222223</v>
          </cell>
          <cell r="J257" t="str">
            <v>Do Thi Bich Lieu</v>
          </cell>
          <cell r="M257" t="str">
            <v>No</v>
          </cell>
          <cell r="O257" t="str">
            <v>Lịch thanh toán: Monthly at 10 &amp; 24</v>
          </cell>
        </row>
        <row r="258">
          <cell r="D258">
            <v>19055</v>
          </cell>
          <cell r="E258">
            <v>14094464</v>
          </cell>
          <cell r="F258">
            <v>110400</v>
          </cell>
          <cell r="G258">
            <v>45016.000347222223</v>
          </cell>
          <cell r="J258" t="str">
            <v>Do Thi Bich Lieu</v>
          </cell>
          <cell r="M258" t="str">
            <v>No</v>
          </cell>
          <cell r="O258" t="str">
            <v>06/Đã thanh toán 26/2023</v>
          </cell>
        </row>
        <row r="259">
          <cell r="D259">
            <v>18760</v>
          </cell>
          <cell r="E259">
            <v>16419056</v>
          </cell>
          <cell r="F259">
            <v>2619452</v>
          </cell>
          <cell r="G259">
            <v>45016.000347222223</v>
          </cell>
          <cell r="J259" t="str">
            <v>Do Thi Bich Lieu</v>
          </cell>
          <cell r="M259" t="str">
            <v>No</v>
          </cell>
          <cell r="O259" t="str">
            <v>05/Đã thanh toán 10/2023</v>
          </cell>
        </row>
        <row r="260">
          <cell r="D260">
            <v>18761</v>
          </cell>
          <cell r="E260">
            <v>20358732</v>
          </cell>
          <cell r="F260">
            <v>1038389</v>
          </cell>
          <cell r="G260">
            <v>45016.000347222223</v>
          </cell>
          <cell r="J260" t="str">
            <v>Do Thi Bich Lieu</v>
          </cell>
          <cell r="M260" t="str">
            <v>No</v>
          </cell>
          <cell r="O260" t="str">
            <v>05/Đã thanh toán 10/2023</v>
          </cell>
        </row>
        <row r="261">
          <cell r="D261">
            <v>18767</v>
          </cell>
          <cell r="E261">
            <v>13237724</v>
          </cell>
          <cell r="F261">
            <v>517072</v>
          </cell>
          <cell r="G261">
            <v>45016.000347222223</v>
          </cell>
          <cell r="J261" t="str">
            <v>Do Thi Bich Lieu</v>
          </cell>
          <cell r="M261" t="str">
            <v>No</v>
          </cell>
          <cell r="O261" t="str">
            <v>05/Đã thanh toán 10/2023</v>
          </cell>
        </row>
        <row r="262">
          <cell r="D262">
            <v>18758</v>
          </cell>
          <cell r="E262">
            <v>10215276</v>
          </cell>
          <cell r="F262">
            <v>1038389</v>
          </cell>
          <cell r="G262">
            <v>45016.000347222223</v>
          </cell>
          <cell r="J262" t="str">
            <v>Do Thi Bich Lieu</v>
          </cell>
          <cell r="M262" t="str">
            <v>No</v>
          </cell>
          <cell r="O262" t="str">
            <v>05/Đã thanh toán 10/2023</v>
          </cell>
        </row>
        <row r="263">
          <cell r="D263">
            <v>18766</v>
          </cell>
          <cell r="E263">
            <v>13237335</v>
          </cell>
          <cell r="F263">
            <v>2301134</v>
          </cell>
          <cell r="G263">
            <v>45016.000347222223</v>
          </cell>
          <cell r="J263" t="str">
            <v>Do Thi Bich Lieu</v>
          </cell>
          <cell r="M263" t="str">
            <v>No</v>
          </cell>
          <cell r="O263" t="str">
            <v>05/Đã thanh toán 10/2023</v>
          </cell>
        </row>
        <row r="264">
          <cell r="D264">
            <v>18765</v>
          </cell>
          <cell r="E264">
            <v>18151455</v>
          </cell>
          <cell r="F264">
            <v>499125</v>
          </cell>
          <cell r="G264">
            <v>45016.000347222223</v>
          </cell>
          <cell r="J264" t="str">
            <v>Do Thi Bich Lieu</v>
          </cell>
          <cell r="M264" t="str">
            <v>No</v>
          </cell>
          <cell r="O264" t="str">
            <v>05/Đã thanh toán 10/2023</v>
          </cell>
        </row>
        <row r="265">
          <cell r="D265">
            <v>19054</v>
          </cell>
          <cell r="E265">
            <v>14094194</v>
          </cell>
          <cell r="F265">
            <v>2076778</v>
          </cell>
          <cell r="G265">
            <v>45016.000347222223</v>
          </cell>
          <cell r="J265" t="str">
            <v>Do Thi Bich Lieu</v>
          </cell>
          <cell r="M265" t="str">
            <v>No</v>
          </cell>
          <cell r="O265" t="str">
            <v>05/Đã thanh toán 10/2023</v>
          </cell>
        </row>
        <row r="266">
          <cell r="D266">
            <v>18763</v>
          </cell>
          <cell r="E266">
            <v>27321011</v>
          </cell>
          <cell r="F266">
            <v>4234934</v>
          </cell>
          <cell r="G266">
            <v>45016.000347222223</v>
          </cell>
          <cell r="J266" t="str">
            <v>Do Thi Bich Lieu</v>
          </cell>
          <cell r="M266" t="str">
            <v>No</v>
          </cell>
          <cell r="O266" t="str">
            <v>05/Đã thanh toán 10/2023</v>
          </cell>
        </row>
        <row r="267">
          <cell r="D267">
            <v>18759</v>
          </cell>
          <cell r="E267">
            <v>10215552</v>
          </cell>
          <cell r="F267">
            <v>3782966</v>
          </cell>
          <cell r="G267">
            <v>45016.000347222223</v>
          </cell>
          <cell r="J267" t="str">
            <v>Do Thi Bich Lieu</v>
          </cell>
          <cell r="M267" t="str">
            <v>No</v>
          </cell>
          <cell r="O267" t="str">
            <v>05/Đã thanh toán 10/2023</v>
          </cell>
        </row>
        <row r="268">
          <cell r="D268">
            <v>18762</v>
          </cell>
          <cell r="E268">
            <v>25330804</v>
          </cell>
          <cell r="F268">
            <v>2372447</v>
          </cell>
          <cell r="G268">
            <v>45016.000347222223</v>
          </cell>
          <cell r="J268" t="str">
            <v>Do Thi Bich Lieu</v>
          </cell>
          <cell r="M268" t="str">
            <v>No</v>
          </cell>
          <cell r="O268" t="str">
            <v>05/Đã thanh toán 10/2023</v>
          </cell>
        </row>
        <row r="269">
          <cell r="D269">
            <v>18764</v>
          </cell>
          <cell r="E269">
            <v>28320846</v>
          </cell>
          <cell r="F269">
            <v>1827216</v>
          </cell>
          <cell r="G269">
            <v>45016.000347222223</v>
          </cell>
          <cell r="J269" t="str">
            <v>Do Thi Bich Lieu</v>
          </cell>
          <cell r="M269" t="str">
            <v>No</v>
          </cell>
          <cell r="O269" t="str">
            <v>05/Đã thanh toán 10/2023</v>
          </cell>
        </row>
        <row r="270">
          <cell r="D270">
            <v>20183</v>
          </cell>
          <cell r="E270">
            <v>12142203</v>
          </cell>
          <cell r="F270">
            <v>6404281</v>
          </cell>
          <cell r="G270">
            <v>45022.000347222223</v>
          </cell>
          <cell r="H270">
            <v>45100.000347222223</v>
          </cell>
          <cell r="I270">
            <v>45055.000347222223</v>
          </cell>
          <cell r="J270" t="str">
            <v>Do Thi Bich Lieu</v>
          </cell>
          <cell r="M270" t="str">
            <v>No</v>
          </cell>
          <cell r="O270" t="str">
            <v>Lịch thanh toán: Monthly at 10 &amp; 24</v>
          </cell>
        </row>
        <row r="271">
          <cell r="D271">
            <v>20186</v>
          </cell>
          <cell r="E271">
            <v>26385892</v>
          </cell>
          <cell r="F271">
            <v>4117091</v>
          </cell>
          <cell r="G271">
            <v>45022.000347222223</v>
          </cell>
          <cell r="J271" t="str">
            <v>Do Thi Bich Lieu</v>
          </cell>
          <cell r="M271" t="str">
            <v>No</v>
          </cell>
          <cell r="O271" t="str">
            <v>05/Đã thanh toán 10/2023</v>
          </cell>
        </row>
        <row r="272">
          <cell r="D272">
            <v>20180</v>
          </cell>
          <cell r="E272">
            <v>17186942</v>
          </cell>
          <cell r="F272">
            <v>3663551</v>
          </cell>
          <cell r="G272">
            <v>45022.000347222223</v>
          </cell>
          <cell r="J272" t="str">
            <v>Do Thi Bich Lieu</v>
          </cell>
          <cell r="M272" t="str">
            <v>No</v>
          </cell>
          <cell r="O272" t="str">
            <v>05/Đã thanh toán 10/2023</v>
          </cell>
        </row>
        <row r="273">
          <cell r="D273">
            <v>20178</v>
          </cell>
          <cell r="E273">
            <v>15106479</v>
          </cell>
          <cell r="F273">
            <v>1958820</v>
          </cell>
          <cell r="G273">
            <v>45022.000347222223</v>
          </cell>
          <cell r="J273" t="str">
            <v>Do Thi Bich Lieu</v>
          </cell>
          <cell r="M273" t="str">
            <v>No</v>
          </cell>
          <cell r="O273" t="str">
            <v>05/Đã thanh toán 10/2023</v>
          </cell>
        </row>
        <row r="274">
          <cell r="D274">
            <v>20185</v>
          </cell>
          <cell r="E274">
            <v>13240965</v>
          </cell>
          <cell r="F274">
            <v>3841090</v>
          </cell>
          <cell r="G274">
            <v>45022.000347222223</v>
          </cell>
          <cell r="J274" t="str">
            <v>Do Thi Bich Lieu</v>
          </cell>
          <cell r="M274" t="str">
            <v>No</v>
          </cell>
          <cell r="O274" t="str">
            <v>05/Đã thanh toán 10/2023</v>
          </cell>
        </row>
        <row r="275">
          <cell r="D275">
            <v>20179</v>
          </cell>
          <cell r="E275">
            <v>22334926</v>
          </cell>
          <cell r="F275">
            <v>4009159</v>
          </cell>
          <cell r="G275">
            <v>45022.000347222223</v>
          </cell>
          <cell r="J275" t="str">
            <v>Do Thi Bich Lieu</v>
          </cell>
          <cell r="M275" t="str">
            <v>No</v>
          </cell>
          <cell r="O275" t="str">
            <v>05/Đã thanh toán 10/2023</v>
          </cell>
        </row>
        <row r="276">
          <cell r="D276">
            <v>20177</v>
          </cell>
          <cell r="E276">
            <v>19381406</v>
          </cell>
          <cell r="F276">
            <v>1221638</v>
          </cell>
          <cell r="G276">
            <v>45022.000347222223</v>
          </cell>
          <cell r="J276" t="str">
            <v>Do Thi Bich Lieu</v>
          </cell>
          <cell r="M276" t="str">
            <v>No</v>
          </cell>
          <cell r="O276" t="str">
            <v>05/Đã thanh toán 10/2023</v>
          </cell>
        </row>
        <row r="277">
          <cell r="D277">
            <v>20184</v>
          </cell>
          <cell r="E277">
            <v>13240084</v>
          </cell>
          <cell r="F277">
            <v>3888247</v>
          </cell>
          <cell r="G277">
            <v>45022.000347222223</v>
          </cell>
          <cell r="J277" t="str">
            <v>Do Thi Bich Lieu</v>
          </cell>
          <cell r="M277" t="str">
            <v>No</v>
          </cell>
          <cell r="O277" t="str">
            <v>05/Đã thanh toán 10/2023</v>
          </cell>
        </row>
        <row r="278">
          <cell r="D278">
            <v>20181</v>
          </cell>
          <cell r="E278">
            <v>11183065</v>
          </cell>
          <cell r="F278">
            <v>4234934</v>
          </cell>
          <cell r="G278">
            <v>45022.000347222223</v>
          </cell>
          <cell r="J278" t="str">
            <v>Do Thi Bich Lieu</v>
          </cell>
          <cell r="M278" t="str">
            <v>No</v>
          </cell>
          <cell r="O278" t="str">
            <v>05/Đã thanh toán 10/2023</v>
          </cell>
        </row>
        <row r="279">
          <cell r="D279">
            <v>20182</v>
          </cell>
          <cell r="E279">
            <v>12141800</v>
          </cell>
          <cell r="F279">
            <v>1954612</v>
          </cell>
          <cell r="G279">
            <v>45022.000347222223</v>
          </cell>
          <cell r="H279">
            <v>45100.000347222223</v>
          </cell>
          <cell r="I279">
            <v>45055.000347222223</v>
          </cell>
          <cell r="J279" t="str">
            <v>Do Thi Bich Lieu</v>
          </cell>
          <cell r="M279" t="str">
            <v>No</v>
          </cell>
          <cell r="O279" t="str">
            <v>Lịch thanh toán: Monthly at 10 &amp; 24</v>
          </cell>
        </row>
        <row r="280">
          <cell r="D280">
            <v>20479</v>
          </cell>
          <cell r="E280">
            <v>50989153</v>
          </cell>
          <cell r="F280">
            <v>977306</v>
          </cell>
          <cell r="G280">
            <v>45024.000347222223</v>
          </cell>
          <cell r="H280">
            <v>45100.000347222223</v>
          </cell>
          <cell r="I280">
            <v>45056.000347222223</v>
          </cell>
          <cell r="J280" t="str">
            <v>Do Thi Bich Lieu</v>
          </cell>
          <cell r="M280" t="str">
            <v>No</v>
          </cell>
          <cell r="O280" t="str">
            <v>Lịch thanh toán: Monthly at 10 &amp; 24</v>
          </cell>
        </row>
        <row r="281">
          <cell r="D281">
            <v>20481</v>
          </cell>
          <cell r="E281">
            <v>24304654</v>
          </cell>
          <cell r="F281">
            <v>977306</v>
          </cell>
          <cell r="G281">
            <v>45024.000347222223</v>
          </cell>
          <cell r="H281">
            <v>45100.000347222223</v>
          </cell>
          <cell r="I281">
            <v>45062.000347222223</v>
          </cell>
          <cell r="J281" t="str">
            <v>Do Thi Bich Lieu</v>
          </cell>
          <cell r="M281" t="str">
            <v>No</v>
          </cell>
          <cell r="O281" t="str">
            <v>Lịch thanh toán: Monthly at 10 &amp; 24</v>
          </cell>
        </row>
        <row r="282">
          <cell r="D282">
            <v>20484</v>
          </cell>
          <cell r="E282">
            <v>22335483</v>
          </cell>
          <cell r="F282">
            <v>3025605</v>
          </cell>
          <cell r="G282">
            <v>45024.000347222223</v>
          </cell>
          <cell r="J282" t="str">
            <v>Do Thi Bich Lieu</v>
          </cell>
          <cell r="M282" t="str">
            <v>No</v>
          </cell>
          <cell r="O282" t="str">
            <v>06/Đã thanh toán 26/2023</v>
          </cell>
        </row>
        <row r="283">
          <cell r="D283">
            <v>20499</v>
          </cell>
          <cell r="E283">
            <v>10216418</v>
          </cell>
          <cell r="F283">
            <v>499125</v>
          </cell>
          <cell r="G283">
            <v>45024.000347222223</v>
          </cell>
          <cell r="J283" t="str">
            <v>Do Thi Bich Lieu</v>
          </cell>
          <cell r="M283" t="str">
            <v>No</v>
          </cell>
          <cell r="O283" t="str">
            <v>06/Đã thanh toán 26/2023</v>
          </cell>
        </row>
        <row r="284">
          <cell r="D284">
            <v>20482</v>
          </cell>
          <cell r="E284">
            <v>27324142</v>
          </cell>
          <cell r="F284">
            <v>1476431</v>
          </cell>
          <cell r="G284">
            <v>45024.000347222223</v>
          </cell>
          <cell r="H284">
            <v>45100.000347222223</v>
          </cell>
          <cell r="I284">
            <v>45059.000347222223</v>
          </cell>
          <cell r="J284" t="str">
            <v>Do Thi Bich Lieu</v>
          </cell>
          <cell r="M284" t="str">
            <v>No</v>
          </cell>
          <cell r="O284" t="str">
            <v>Lịch thanh toán: Monthly at 10 &amp; 24</v>
          </cell>
        </row>
        <row r="285">
          <cell r="D285">
            <v>20483</v>
          </cell>
          <cell r="E285">
            <v>20361443</v>
          </cell>
          <cell r="F285">
            <v>977306</v>
          </cell>
          <cell r="G285">
            <v>45024.000347222223</v>
          </cell>
          <cell r="H285">
            <v>45100.000347222223</v>
          </cell>
          <cell r="I285">
            <v>45059.000347222223</v>
          </cell>
          <cell r="J285" t="str">
            <v>Do Thi Bich Lieu</v>
          </cell>
          <cell r="M285" t="str">
            <v>No</v>
          </cell>
          <cell r="O285" t="str">
            <v>Lịch thanh toán: Monthly at 10 &amp; 24</v>
          </cell>
        </row>
        <row r="286">
          <cell r="D286">
            <v>20498</v>
          </cell>
          <cell r="E286">
            <v>10219221</v>
          </cell>
          <cell r="F286">
            <v>5456902</v>
          </cell>
          <cell r="G286">
            <v>45024.000347222223</v>
          </cell>
          <cell r="H286">
            <v>45100.000347222223</v>
          </cell>
          <cell r="I286">
            <v>45058.000347222223</v>
          </cell>
          <cell r="J286" t="str">
            <v>Do Thi Bich Lieu</v>
          </cell>
          <cell r="M286" t="str">
            <v>No</v>
          </cell>
          <cell r="O286" t="str">
            <v>Lịch thanh toán: Monthly at 10 &amp; 24</v>
          </cell>
        </row>
        <row r="287">
          <cell r="D287">
            <v>22046</v>
          </cell>
          <cell r="E287">
            <v>14096121</v>
          </cell>
          <cell r="F287">
            <v>3775314</v>
          </cell>
          <cell r="G287">
            <v>45029.000347222223</v>
          </cell>
          <cell r="J287" t="str">
            <v>Do Thi Bich Lieu</v>
          </cell>
          <cell r="M287" t="str">
            <v>No</v>
          </cell>
          <cell r="O287" t="str">
            <v>06/Đã thanh toán 26/2023</v>
          </cell>
        </row>
        <row r="288">
          <cell r="D288">
            <v>22033</v>
          </cell>
          <cell r="E288">
            <v>11185117</v>
          </cell>
          <cell r="F288">
            <v>7818448</v>
          </cell>
          <cell r="G288">
            <v>45029.000347222223</v>
          </cell>
          <cell r="J288" t="str">
            <v>Do Thi Bich Lieu</v>
          </cell>
          <cell r="M288" t="str">
            <v>No</v>
          </cell>
          <cell r="O288" t="str">
            <v>06/Đã thanh toán 26/2023</v>
          </cell>
        </row>
        <row r="289">
          <cell r="D289">
            <v>22032</v>
          </cell>
          <cell r="E289">
            <v>16421862</v>
          </cell>
          <cell r="F289">
            <v>5329058</v>
          </cell>
          <cell r="G289">
            <v>45029.000347222223</v>
          </cell>
          <cell r="H289">
            <v>45100.000347222223</v>
          </cell>
          <cell r="I289">
            <v>45063.000347222223</v>
          </cell>
          <cell r="J289" t="str">
            <v>Do Thi Bich Lieu</v>
          </cell>
          <cell r="M289" t="str">
            <v>No</v>
          </cell>
          <cell r="O289" t="str">
            <v>Lịch thanh toán: Monthly at 10 &amp; 24</v>
          </cell>
        </row>
        <row r="290">
          <cell r="D290">
            <v>22042</v>
          </cell>
          <cell r="E290">
            <v>12145211</v>
          </cell>
          <cell r="F290">
            <v>21208644</v>
          </cell>
          <cell r="G290">
            <v>45029.000347222223</v>
          </cell>
          <cell r="J290" t="str">
            <v>Do Thi Bich Lieu</v>
          </cell>
          <cell r="M290" t="str">
            <v>No</v>
          </cell>
          <cell r="O290" t="str">
            <v>06/Đã thanh toán 26/2023</v>
          </cell>
        </row>
        <row r="291">
          <cell r="D291">
            <v>22041</v>
          </cell>
          <cell r="E291">
            <v>11186045</v>
          </cell>
          <cell r="F291">
            <v>5238794</v>
          </cell>
          <cell r="G291">
            <v>45029.000347222223</v>
          </cell>
          <cell r="J291" t="str">
            <v>Do Thi Bich Lieu</v>
          </cell>
          <cell r="M291" t="str">
            <v>No</v>
          </cell>
          <cell r="O291" t="str">
            <v>06/Đã thanh toán 26/2023</v>
          </cell>
        </row>
        <row r="292">
          <cell r="D292">
            <v>22039</v>
          </cell>
          <cell r="E292">
            <v>24306056</v>
          </cell>
          <cell r="F292">
            <v>1615482</v>
          </cell>
          <cell r="G292">
            <v>45029.000347222223</v>
          </cell>
          <cell r="J292" t="str">
            <v>Do Thi Bich Lieu</v>
          </cell>
          <cell r="M292" t="str">
            <v>No</v>
          </cell>
          <cell r="O292" t="str">
            <v>06/Đã thanh toán 26/2023</v>
          </cell>
        </row>
        <row r="293">
          <cell r="D293">
            <v>22036</v>
          </cell>
          <cell r="E293">
            <v>16423557</v>
          </cell>
          <cell r="F293">
            <v>1142910</v>
          </cell>
          <cell r="G293">
            <v>45029.000347222223</v>
          </cell>
          <cell r="J293" t="str">
            <v>Do Thi Bich Lieu</v>
          </cell>
          <cell r="M293" t="str">
            <v>No</v>
          </cell>
          <cell r="O293" t="str">
            <v>06/Đã thanh toán 26/2023</v>
          </cell>
        </row>
        <row r="294">
          <cell r="D294">
            <v>22038</v>
          </cell>
          <cell r="E294">
            <v>22337327</v>
          </cell>
          <cell r="F294">
            <v>598950</v>
          </cell>
          <cell r="G294">
            <v>45029.000347222223</v>
          </cell>
          <cell r="J294" t="str">
            <v>Do Thi Bich Lieu</v>
          </cell>
          <cell r="M294" t="str">
            <v>No</v>
          </cell>
          <cell r="O294" t="str">
            <v>06/Đã thanh toán 26/2023</v>
          </cell>
        </row>
        <row r="295">
          <cell r="D295">
            <v>22037</v>
          </cell>
          <cell r="E295">
            <v>20362920</v>
          </cell>
          <cell r="F295">
            <v>3118577</v>
          </cell>
          <cell r="G295">
            <v>45029.000347222223</v>
          </cell>
          <cell r="J295" t="str">
            <v>Do Thi Bich Lieu</v>
          </cell>
          <cell r="M295" t="str">
            <v>No</v>
          </cell>
          <cell r="O295" t="str">
            <v>06/Đã thanh toán 26/2023</v>
          </cell>
        </row>
        <row r="296">
          <cell r="D296">
            <v>22045</v>
          </cell>
          <cell r="E296">
            <v>13242151</v>
          </cell>
          <cell r="F296">
            <v>4806984</v>
          </cell>
          <cell r="G296">
            <v>45029.000347222223</v>
          </cell>
          <cell r="J296" t="str">
            <v>Do Thi Bich Lieu</v>
          </cell>
          <cell r="M296" t="str">
            <v>No</v>
          </cell>
          <cell r="O296" t="str">
            <v>06/Đã thanh toán 26/2023</v>
          </cell>
        </row>
        <row r="297">
          <cell r="D297">
            <v>22040</v>
          </cell>
          <cell r="E297">
            <v>12144845</v>
          </cell>
          <cell r="F297">
            <v>2931918</v>
          </cell>
          <cell r="G297">
            <v>45029.000347222223</v>
          </cell>
          <cell r="J297" t="str">
            <v>Do Thi Bich Lieu</v>
          </cell>
          <cell r="M297" t="str">
            <v>No</v>
          </cell>
          <cell r="O297" t="str">
            <v>06/Đã thanh toán 26/2023</v>
          </cell>
        </row>
        <row r="298">
          <cell r="D298">
            <v>22034</v>
          </cell>
          <cell r="E298">
            <v>18155630</v>
          </cell>
          <cell r="F298">
            <v>2931918</v>
          </cell>
          <cell r="G298">
            <v>45029.000347222223</v>
          </cell>
          <cell r="J298" t="str">
            <v>Do Thi Bich Lieu</v>
          </cell>
          <cell r="M298" t="str">
            <v>No</v>
          </cell>
          <cell r="O298" t="str">
            <v>06/Đã thanh toán 26/2023</v>
          </cell>
        </row>
        <row r="299">
          <cell r="D299">
            <v>22180</v>
          </cell>
          <cell r="E299">
            <v>15110161</v>
          </cell>
          <cell r="F299">
            <v>977306</v>
          </cell>
          <cell r="G299">
            <v>45030.000347222223</v>
          </cell>
          <cell r="J299" t="str">
            <v>Do Thi Bich Lieu</v>
          </cell>
          <cell r="M299" t="str">
            <v>No</v>
          </cell>
          <cell r="O299" t="str">
            <v>05/Đã thanh toán 24/2023</v>
          </cell>
        </row>
        <row r="300">
          <cell r="D300">
            <v>22182</v>
          </cell>
          <cell r="E300">
            <v>22337887</v>
          </cell>
          <cell r="F300">
            <v>1308514</v>
          </cell>
          <cell r="G300">
            <v>45030.000347222223</v>
          </cell>
          <cell r="J300" t="str">
            <v>Do Thi Bich Lieu</v>
          </cell>
          <cell r="M300" t="str">
            <v>No</v>
          </cell>
          <cell r="O300" t="str">
            <v>05/Đã thanh toán 24/2023</v>
          </cell>
        </row>
        <row r="301">
          <cell r="D301">
            <v>22185</v>
          </cell>
          <cell r="E301">
            <v>25335484</v>
          </cell>
          <cell r="F301">
            <v>2895459</v>
          </cell>
          <cell r="G301">
            <v>45030.000347222223</v>
          </cell>
          <cell r="J301" t="str">
            <v>Do Thi Bich Lieu</v>
          </cell>
          <cell r="M301" t="str">
            <v>No</v>
          </cell>
          <cell r="O301" t="str">
            <v>05/Đã thanh toán 24/2023</v>
          </cell>
        </row>
        <row r="302">
          <cell r="D302">
            <v>22183</v>
          </cell>
          <cell r="E302">
            <v>22338310</v>
          </cell>
          <cell r="F302">
            <v>977306</v>
          </cell>
          <cell r="G302">
            <v>45030.000347222223</v>
          </cell>
          <cell r="J302" t="str">
            <v>Do Thi Bich Lieu</v>
          </cell>
          <cell r="M302" t="str">
            <v>No</v>
          </cell>
          <cell r="O302" t="str">
            <v>05/Đã thanh toán 24/2023</v>
          </cell>
        </row>
        <row r="303">
          <cell r="D303">
            <v>22181</v>
          </cell>
          <cell r="E303">
            <v>17190462</v>
          </cell>
          <cell r="F303">
            <v>4646323</v>
          </cell>
          <cell r="G303">
            <v>45030.000347222223</v>
          </cell>
          <cell r="J303" t="str">
            <v>Do Thi Bich Lieu</v>
          </cell>
          <cell r="M303" t="str">
            <v>No</v>
          </cell>
          <cell r="O303" t="str">
            <v>05/Đã thanh toán 24/2023</v>
          </cell>
        </row>
        <row r="304">
          <cell r="D304">
            <v>22187</v>
          </cell>
          <cell r="E304">
            <v>28326076</v>
          </cell>
          <cell r="F304">
            <v>3570094</v>
          </cell>
          <cell r="G304">
            <v>45030.000347222223</v>
          </cell>
          <cell r="J304" t="str">
            <v>Do Thi Bich Lieu</v>
          </cell>
          <cell r="M304" t="str">
            <v>No</v>
          </cell>
          <cell r="O304" t="str">
            <v>05/Đã thanh toán 24/2023</v>
          </cell>
        </row>
        <row r="305">
          <cell r="D305">
            <v>22186</v>
          </cell>
          <cell r="E305">
            <v>27326618</v>
          </cell>
          <cell r="F305">
            <v>552013</v>
          </cell>
          <cell r="G305">
            <v>45030.000347222223</v>
          </cell>
          <cell r="J305" t="str">
            <v>Do Thi Bich Lieu</v>
          </cell>
          <cell r="M305" t="str">
            <v>No</v>
          </cell>
          <cell r="O305" t="str">
            <v>05/Đã thanh toán 24/2023</v>
          </cell>
        </row>
        <row r="306">
          <cell r="D306">
            <v>23405</v>
          </cell>
          <cell r="E306">
            <v>19385051</v>
          </cell>
          <cell r="F306">
            <v>5697159</v>
          </cell>
          <cell r="G306">
            <v>45036.000347222223</v>
          </cell>
          <cell r="J306" t="str">
            <v>Do Thi Bich Lieu</v>
          </cell>
          <cell r="M306" t="str">
            <v>No</v>
          </cell>
          <cell r="O306" t="str">
            <v>05/Đã thanh toán 24/2023</v>
          </cell>
        </row>
        <row r="307">
          <cell r="D307">
            <v>23425</v>
          </cell>
          <cell r="E307">
            <v>90317029</v>
          </cell>
          <cell r="F307">
            <v>977306</v>
          </cell>
          <cell r="G307">
            <v>45036.000347222223</v>
          </cell>
          <cell r="J307" t="str">
            <v>Do Thi Bich Lieu</v>
          </cell>
          <cell r="M307" t="str">
            <v>No</v>
          </cell>
          <cell r="O307" t="str">
            <v>05/Đã thanh toán 24/2023</v>
          </cell>
        </row>
        <row r="308">
          <cell r="D308">
            <v>23413</v>
          </cell>
          <cell r="E308">
            <v>23213768</v>
          </cell>
          <cell r="F308">
            <v>1615482</v>
          </cell>
          <cell r="G308">
            <v>45036.000347222223</v>
          </cell>
          <cell r="J308" t="str">
            <v>Do Thi Bich Lieu</v>
          </cell>
          <cell r="M308" t="str">
            <v>No</v>
          </cell>
          <cell r="O308" t="str">
            <v>06/Đã thanh toán 12/2023</v>
          </cell>
        </row>
        <row r="309">
          <cell r="D309">
            <v>23415</v>
          </cell>
          <cell r="E309">
            <v>16426394</v>
          </cell>
          <cell r="F309">
            <v>3795915</v>
          </cell>
          <cell r="G309">
            <v>45036.000347222223</v>
          </cell>
          <cell r="J309" t="str">
            <v>Do Thi Bich Lieu</v>
          </cell>
          <cell r="M309" t="str">
            <v>No</v>
          </cell>
          <cell r="O309" t="str">
            <v>06/Đã thanh toán 12/2023</v>
          </cell>
        </row>
        <row r="310">
          <cell r="D310">
            <v>23409</v>
          </cell>
          <cell r="E310">
            <v>18159296</v>
          </cell>
          <cell r="F310">
            <v>5525207</v>
          </cell>
          <cell r="G310">
            <v>45036.000347222223</v>
          </cell>
          <cell r="J310" t="str">
            <v>Do Thi Bich Lieu</v>
          </cell>
          <cell r="M310" t="str">
            <v>No</v>
          </cell>
          <cell r="O310" t="str">
            <v>05/Đã thanh toán 24/2023</v>
          </cell>
        </row>
        <row r="311">
          <cell r="D311">
            <v>23416</v>
          </cell>
          <cell r="E311">
            <v>15111840</v>
          </cell>
          <cell r="F311">
            <v>977306</v>
          </cell>
          <cell r="G311">
            <v>45036.000347222223</v>
          </cell>
          <cell r="J311" t="str">
            <v>Do Thi Bich Lieu</v>
          </cell>
          <cell r="M311" t="str">
            <v>No</v>
          </cell>
          <cell r="O311" t="str">
            <v>05/Đã thanh toán 24/2023</v>
          </cell>
        </row>
        <row r="312">
          <cell r="D312">
            <v>23420</v>
          </cell>
          <cell r="E312">
            <v>90314340</v>
          </cell>
          <cell r="F312">
            <v>807741</v>
          </cell>
          <cell r="G312">
            <v>45036.000347222223</v>
          </cell>
          <cell r="J312" t="str">
            <v>Do Thi Bich Lieu</v>
          </cell>
          <cell r="M312" t="str">
            <v>No</v>
          </cell>
          <cell r="O312" t="str">
            <v>05/Đã thanh toán 24/2023</v>
          </cell>
        </row>
        <row r="313">
          <cell r="D313">
            <v>23424</v>
          </cell>
          <cell r="E313">
            <v>13245693</v>
          </cell>
          <cell r="F313">
            <v>3909224</v>
          </cell>
          <cell r="G313">
            <v>45036.000347222223</v>
          </cell>
          <cell r="J313" t="str">
            <v>Do Thi Bich Lieu</v>
          </cell>
          <cell r="M313" t="str">
            <v>No</v>
          </cell>
          <cell r="O313" t="str">
            <v>05/Đã thanh toán 24/2023</v>
          </cell>
        </row>
        <row r="314">
          <cell r="D314">
            <v>23423</v>
          </cell>
          <cell r="E314">
            <v>14098662</v>
          </cell>
          <cell r="F314">
            <v>3335789</v>
          </cell>
          <cell r="G314">
            <v>45036.000347222223</v>
          </cell>
          <cell r="J314" t="str">
            <v>Do Thi Bich Lieu</v>
          </cell>
          <cell r="M314" t="str">
            <v>No</v>
          </cell>
          <cell r="O314" t="str">
            <v>05/Đã thanh toán 24/2023</v>
          </cell>
        </row>
        <row r="315">
          <cell r="D315">
            <v>23408</v>
          </cell>
          <cell r="E315">
            <v>19386605</v>
          </cell>
          <cell r="F315">
            <v>2919450</v>
          </cell>
          <cell r="G315">
            <v>45036.000347222223</v>
          </cell>
          <cell r="J315" t="str">
            <v>Do Thi Bich Lieu</v>
          </cell>
          <cell r="M315" t="str">
            <v>No</v>
          </cell>
          <cell r="O315" t="str">
            <v>05/Đã thanh toán 24/2023</v>
          </cell>
        </row>
        <row r="316">
          <cell r="D316">
            <v>23412</v>
          </cell>
          <cell r="E316">
            <v>27327514</v>
          </cell>
          <cell r="F316">
            <v>4066508</v>
          </cell>
          <cell r="G316">
            <v>45036.000347222223</v>
          </cell>
          <cell r="J316" t="str">
            <v>Do Thi Bich Lieu</v>
          </cell>
          <cell r="M316" t="str">
            <v>No</v>
          </cell>
          <cell r="O316" t="str">
            <v>05/Đã thanh toán 24/2023</v>
          </cell>
        </row>
        <row r="317">
          <cell r="D317">
            <v>23411</v>
          </cell>
          <cell r="E317">
            <v>11188732</v>
          </cell>
          <cell r="F317">
            <v>778800</v>
          </cell>
          <cell r="G317">
            <v>45036.000347222223</v>
          </cell>
          <cell r="J317" t="str">
            <v>Do Thi Bich Lieu</v>
          </cell>
          <cell r="M317" t="str">
            <v>No</v>
          </cell>
          <cell r="O317" t="str">
            <v>05/Đã thanh toán 24/2023</v>
          </cell>
        </row>
        <row r="318">
          <cell r="D318">
            <v>23417</v>
          </cell>
          <cell r="E318">
            <v>22339889</v>
          </cell>
          <cell r="F318">
            <v>2336400</v>
          </cell>
          <cell r="G318">
            <v>45036.000347222223</v>
          </cell>
          <cell r="J318" t="str">
            <v>Do Thi Bich Lieu</v>
          </cell>
          <cell r="M318" t="str">
            <v>No</v>
          </cell>
          <cell r="O318" t="str">
            <v>05/Đã thanh toán 24/2023</v>
          </cell>
        </row>
        <row r="319">
          <cell r="D319">
            <v>23589</v>
          </cell>
          <cell r="E319">
            <v>19389013</v>
          </cell>
          <cell r="F319">
            <v>8544476</v>
          </cell>
          <cell r="G319">
            <v>45040.000347222223</v>
          </cell>
          <cell r="J319" t="str">
            <v>Do Thi Bich Lieu</v>
          </cell>
          <cell r="M319" t="str">
            <v>No</v>
          </cell>
          <cell r="O319" t="str">
            <v>06/Đã thanh toán 12/2023</v>
          </cell>
        </row>
        <row r="320">
          <cell r="D320">
            <v>23587</v>
          </cell>
          <cell r="E320">
            <v>19386785</v>
          </cell>
          <cell r="F320">
            <v>977306</v>
          </cell>
          <cell r="G320">
            <v>45040.000347222223</v>
          </cell>
          <cell r="J320" t="str">
            <v>Do Thi Bich Lieu</v>
          </cell>
          <cell r="M320" t="str">
            <v>No</v>
          </cell>
          <cell r="O320" t="str">
            <v>05/Đã thanh toán 24/2023</v>
          </cell>
        </row>
        <row r="321">
          <cell r="D321">
            <v>23593</v>
          </cell>
          <cell r="E321">
            <v>20366260</v>
          </cell>
          <cell r="F321">
            <v>4058758</v>
          </cell>
          <cell r="G321">
            <v>45040.000347222223</v>
          </cell>
          <cell r="J321" t="str">
            <v>Do Thi Bich Lieu</v>
          </cell>
          <cell r="M321" t="str">
            <v>No</v>
          </cell>
          <cell r="O321" t="str">
            <v>06/Đã thanh toán 12/2023</v>
          </cell>
        </row>
        <row r="322">
          <cell r="D322">
            <v>23592</v>
          </cell>
          <cell r="E322">
            <v>17193595</v>
          </cell>
          <cell r="F322">
            <v>2837120</v>
          </cell>
          <cell r="G322">
            <v>45040.000347222223</v>
          </cell>
          <cell r="J322" t="str">
            <v>Do Thi Bich Lieu</v>
          </cell>
          <cell r="M322" t="str">
            <v>No</v>
          </cell>
          <cell r="O322" t="str">
            <v>06/Đã thanh toán 12/2023</v>
          </cell>
        </row>
        <row r="323">
          <cell r="D323">
            <v>23591</v>
          </cell>
          <cell r="E323">
            <v>16427460</v>
          </cell>
          <cell r="F323">
            <v>5446000</v>
          </cell>
          <cell r="G323">
            <v>45040.000347222223</v>
          </cell>
          <cell r="J323" t="str">
            <v>Do Thi Bich Lieu</v>
          </cell>
          <cell r="M323" t="str">
            <v>No</v>
          </cell>
          <cell r="O323" t="str">
            <v>06/Đã thanh toán 12/2023</v>
          </cell>
        </row>
        <row r="324">
          <cell r="D324">
            <v>23599</v>
          </cell>
          <cell r="E324">
            <v>28329414</v>
          </cell>
          <cell r="F324">
            <v>1557600</v>
          </cell>
          <cell r="G324">
            <v>45040.000347222223</v>
          </cell>
          <cell r="J324" t="str">
            <v>Do Thi Bich Lieu</v>
          </cell>
          <cell r="M324" t="str">
            <v>No</v>
          </cell>
          <cell r="O324" t="str">
            <v>06/Đã thanh toán 12/2023</v>
          </cell>
        </row>
        <row r="325">
          <cell r="D325">
            <v>23598</v>
          </cell>
          <cell r="E325">
            <v>17194754</v>
          </cell>
          <cell r="F325">
            <v>6230400</v>
          </cell>
          <cell r="G325">
            <v>45040.000347222223</v>
          </cell>
          <cell r="J325" t="str">
            <v>Do Thi Bich Lieu</v>
          </cell>
          <cell r="M325" t="str">
            <v>No</v>
          </cell>
          <cell r="O325" t="str">
            <v>06/Đã thanh toán 12/2023</v>
          </cell>
        </row>
        <row r="326">
          <cell r="D326">
            <v>23588</v>
          </cell>
          <cell r="E326">
            <v>19387758</v>
          </cell>
          <cell r="F326">
            <v>499125</v>
          </cell>
          <cell r="G326">
            <v>45040.000347222223</v>
          </cell>
          <cell r="J326" t="str">
            <v>Do Thi Bich Lieu</v>
          </cell>
          <cell r="M326" t="str">
            <v>No</v>
          </cell>
          <cell r="O326" t="str">
            <v>05/Đã thanh toán 24/2023</v>
          </cell>
        </row>
        <row r="327">
          <cell r="D327">
            <v>23577</v>
          </cell>
          <cell r="E327">
            <v>10224313</v>
          </cell>
          <cell r="F327">
            <v>2443276</v>
          </cell>
          <cell r="G327">
            <v>45040.000347222223</v>
          </cell>
          <cell r="J327" t="str">
            <v>Do Thi Bich Lieu</v>
          </cell>
          <cell r="M327" t="str">
            <v>No</v>
          </cell>
          <cell r="O327" t="str">
            <v>05/Đã thanh toán 24/2023</v>
          </cell>
        </row>
        <row r="328">
          <cell r="D328">
            <v>23597</v>
          </cell>
          <cell r="E328">
            <v>25338724</v>
          </cell>
          <cell r="F328">
            <v>3296310</v>
          </cell>
          <cell r="G328">
            <v>45040.000347222223</v>
          </cell>
          <cell r="J328" t="str">
            <v>Do Thi Bich Lieu</v>
          </cell>
          <cell r="M328" t="str">
            <v>No</v>
          </cell>
          <cell r="O328" t="str">
            <v>06/Đã thanh toán 12/2023</v>
          </cell>
        </row>
        <row r="329">
          <cell r="D329">
            <v>23590</v>
          </cell>
          <cell r="E329">
            <v>19389026</v>
          </cell>
          <cell r="F329">
            <v>517072</v>
          </cell>
          <cell r="G329">
            <v>45040.000347222223</v>
          </cell>
          <cell r="J329" t="str">
            <v>Do Thi Bich Lieu</v>
          </cell>
          <cell r="M329" t="str">
            <v>No</v>
          </cell>
          <cell r="O329" t="str">
            <v>06/Đã thanh toán 12/2023</v>
          </cell>
        </row>
        <row r="330">
          <cell r="D330">
            <v>23596</v>
          </cell>
          <cell r="E330">
            <v>27328673</v>
          </cell>
          <cell r="F330">
            <v>1335015</v>
          </cell>
          <cell r="G330">
            <v>45040.000347222223</v>
          </cell>
          <cell r="J330" t="str">
            <v>Do Thi Bich Lieu</v>
          </cell>
          <cell r="M330" t="str">
            <v>No</v>
          </cell>
          <cell r="O330" t="str">
            <v>06/Đã thanh toán 12/2023</v>
          </cell>
        </row>
        <row r="331">
          <cell r="D331">
            <v>23594</v>
          </cell>
          <cell r="E331">
            <v>20366805</v>
          </cell>
          <cell r="F331">
            <v>1557600</v>
          </cell>
          <cell r="G331">
            <v>45040.000347222223</v>
          </cell>
          <cell r="J331" t="str">
            <v>Do Thi Bich Lieu</v>
          </cell>
          <cell r="M331" t="str">
            <v>No</v>
          </cell>
          <cell r="O331" t="str">
            <v>06/Đã thanh toán 12/2023</v>
          </cell>
        </row>
        <row r="332">
          <cell r="D332">
            <v>23595</v>
          </cell>
          <cell r="E332">
            <v>22340375</v>
          </cell>
          <cell r="F332">
            <v>2837120</v>
          </cell>
          <cell r="G332">
            <v>45040.000347222223</v>
          </cell>
          <cell r="J332" t="str">
            <v>Do Thi Bich Lieu</v>
          </cell>
          <cell r="M332" t="str">
            <v>No</v>
          </cell>
          <cell r="O332" t="str">
            <v>06/Đã thanh toán 12/2023</v>
          </cell>
        </row>
        <row r="333">
          <cell r="D333">
            <v>23581</v>
          </cell>
          <cell r="E333">
            <v>50989971</v>
          </cell>
          <cell r="F333">
            <v>1221638</v>
          </cell>
          <cell r="G333">
            <v>45040.000347222223</v>
          </cell>
          <cell r="J333" t="str">
            <v>Do Thi Bich Lieu</v>
          </cell>
          <cell r="M333" t="str">
            <v>No</v>
          </cell>
          <cell r="O333" t="str">
            <v>05/Đã thanh toán 24/2023</v>
          </cell>
        </row>
        <row r="334">
          <cell r="D334">
            <v>23585</v>
          </cell>
          <cell r="E334">
            <v>12149515</v>
          </cell>
          <cell r="F334">
            <v>3115200</v>
          </cell>
          <cell r="G334">
            <v>45040.000347222223</v>
          </cell>
          <cell r="J334" t="str">
            <v>Do Thi Bich Lieu</v>
          </cell>
          <cell r="M334" t="str">
            <v>No</v>
          </cell>
          <cell r="O334" t="str">
            <v>06/Đã thanh toán 12/2023</v>
          </cell>
        </row>
        <row r="335">
          <cell r="D335">
            <v>23586</v>
          </cell>
          <cell r="E335">
            <v>19386653</v>
          </cell>
          <cell r="F335">
            <v>897503</v>
          </cell>
          <cell r="G335">
            <v>45040.000347222223</v>
          </cell>
          <cell r="J335" t="str">
            <v>Do Thi Bich Lieu</v>
          </cell>
          <cell r="M335" t="str">
            <v>No</v>
          </cell>
          <cell r="O335" t="str">
            <v>05/Đã thanh toán 24/2023</v>
          </cell>
        </row>
        <row r="336">
          <cell r="D336">
            <v>23578</v>
          </cell>
          <cell r="E336">
            <v>10226536</v>
          </cell>
          <cell r="F336">
            <v>9624522</v>
          </cell>
          <cell r="G336">
            <v>45040.000347222223</v>
          </cell>
          <cell r="J336" t="str">
            <v>Do Thi Bich Lieu</v>
          </cell>
          <cell r="M336" t="str">
            <v>No</v>
          </cell>
          <cell r="O336" t="str">
            <v>06/Đã thanh toán 12/2023</v>
          </cell>
        </row>
        <row r="337">
          <cell r="D337">
            <v>23582</v>
          </cell>
          <cell r="E337">
            <v>11190337</v>
          </cell>
          <cell r="F337">
            <v>3894000</v>
          </cell>
          <cell r="G337">
            <v>45040.000347222223</v>
          </cell>
          <cell r="J337" t="str">
            <v>Do Thi Bich Lieu</v>
          </cell>
          <cell r="M337" t="str">
            <v>No</v>
          </cell>
          <cell r="O337" t="str">
            <v>06/Đã thanh toán 12/2023</v>
          </cell>
        </row>
        <row r="338">
          <cell r="D338">
            <v>23580</v>
          </cell>
          <cell r="E338">
            <v>12148286</v>
          </cell>
          <cell r="F338">
            <v>7836360</v>
          </cell>
          <cell r="G338">
            <v>45040.000347222223</v>
          </cell>
          <cell r="J338" t="str">
            <v>Do Thi Bich Lieu</v>
          </cell>
          <cell r="M338" t="str">
            <v>No</v>
          </cell>
          <cell r="O338" t="str">
            <v>06/Đã thanh toán 12/2023</v>
          </cell>
        </row>
        <row r="339">
          <cell r="D339">
            <v>25160</v>
          </cell>
          <cell r="E339">
            <v>13132668</v>
          </cell>
          <cell r="F339">
            <v>3923458</v>
          </cell>
          <cell r="G339">
            <v>45043.000347222223</v>
          </cell>
          <cell r="J339" t="str">
            <v>Do Thi Bich Lieu</v>
          </cell>
          <cell r="M339" t="str">
            <v>No</v>
          </cell>
          <cell r="O339" t="str">
            <v>05/Đã thanh toán 10/2023</v>
          </cell>
        </row>
        <row r="340">
          <cell r="D340">
            <v>25148</v>
          </cell>
          <cell r="E340">
            <v>17080514</v>
          </cell>
          <cell r="F340">
            <v>1470046</v>
          </cell>
          <cell r="G340">
            <v>45043.000347222223</v>
          </cell>
          <cell r="J340" t="str">
            <v>Do Thi Bich Lieu</v>
          </cell>
          <cell r="M340" t="str">
            <v>No</v>
          </cell>
          <cell r="O340" t="str">
            <v>05/Đã thanh toán 10/2023</v>
          </cell>
        </row>
        <row r="341">
          <cell r="D341">
            <v>25162</v>
          </cell>
          <cell r="E341">
            <v>90245552</v>
          </cell>
          <cell r="F341">
            <v>1296130</v>
          </cell>
          <cell r="G341">
            <v>45043.000347222223</v>
          </cell>
          <cell r="J341" t="str">
            <v>Do Thi Bich Lieu</v>
          </cell>
          <cell r="M341" t="str">
            <v>No</v>
          </cell>
          <cell r="O341" t="str">
            <v>05/Đã thanh toán 10/2023</v>
          </cell>
        </row>
        <row r="342">
          <cell r="D342">
            <v>25161</v>
          </cell>
          <cell r="E342">
            <v>13118607</v>
          </cell>
          <cell r="F342">
            <v>4932257</v>
          </cell>
          <cell r="G342">
            <v>45043.000347222223</v>
          </cell>
          <cell r="J342" t="str">
            <v>Do Thi Bich Lieu</v>
          </cell>
          <cell r="M342" t="str">
            <v>No</v>
          </cell>
          <cell r="O342" t="str">
            <v>05/Đã thanh toán 10/2023</v>
          </cell>
        </row>
        <row r="343">
          <cell r="D343">
            <v>25152</v>
          </cell>
          <cell r="E343">
            <v>21198773</v>
          </cell>
          <cell r="F343">
            <v>2934014</v>
          </cell>
          <cell r="G343">
            <v>45043.000347222223</v>
          </cell>
          <cell r="J343" t="str">
            <v>Do Thi Bich Lieu</v>
          </cell>
          <cell r="M343" t="str">
            <v>No</v>
          </cell>
          <cell r="O343" t="str">
            <v>Chúng tôi đang xử lý hóa đơn, vui lòng liên hệ Do Thi Bich Lieu</v>
          </cell>
        </row>
        <row r="344">
          <cell r="D344">
            <v>25141</v>
          </cell>
          <cell r="E344">
            <v>14024299</v>
          </cell>
          <cell r="F344">
            <v>4778180</v>
          </cell>
          <cell r="G344">
            <v>45043.000347222223</v>
          </cell>
          <cell r="J344" t="str">
            <v>Do Thi Bich Lieu</v>
          </cell>
          <cell r="M344" t="str">
            <v>No</v>
          </cell>
          <cell r="O344" t="str">
            <v>05/Đã thanh toán 10/2023</v>
          </cell>
        </row>
        <row r="345">
          <cell r="D345">
            <v>25134</v>
          </cell>
          <cell r="E345">
            <v>20269760</v>
          </cell>
          <cell r="F345">
            <v>5425424</v>
          </cell>
          <cell r="G345">
            <v>45043.000347222223</v>
          </cell>
          <cell r="J345" t="str">
            <v>Do Thi Bich Lieu</v>
          </cell>
          <cell r="M345" t="str">
            <v>No</v>
          </cell>
          <cell r="O345" t="str">
            <v>05/Đã thanh toán 10/2023</v>
          </cell>
        </row>
        <row r="346">
          <cell r="D346">
            <v>25151</v>
          </cell>
          <cell r="E346">
            <v>10160456</v>
          </cell>
          <cell r="F346">
            <v>9756126</v>
          </cell>
          <cell r="G346">
            <v>45043.000347222223</v>
          </cell>
          <cell r="J346" t="str">
            <v>Do Thi Bich Lieu</v>
          </cell>
          <cell r="M346" t="str">
            <v>No</v>
          </cell>
          <cell r="O346" t="str">
            <v>Chúng tôi đang xử lý hóa đơn, vui lòng liên hệ Do Thi Bich Lieu</v>
          </cell>
        </row>
        <row r="347">
          <cell r="D347">
            <v>25138</v>
          </cell>
          <cell r="E347">
            <v>17093151</v>
          </cell>
          <cell r="F347">
            <v>5891446</v>
          </cell>
          <cell r="G347">
            <v>45043.000347222223</v>
          </cell>
          <cell r="J347" t="str">
            <v>Do Thi Bich Lieu</v>
          </cell>
          <cell r="M347" t="str">
            <v>No</v>
          </cell>
          <cell r="O347" t="str">
            <v>05/Đã thanh toán 10/2023</v>
          </cell>
        </row>
        <row r="348">
          <cell r="D348">
            <v>25140</v>
          </cell>
          <cell r="E348">
            <v>90257413</v>
          </cell>
          <cell r="F348">
            <v>1113266</v>
          </cell>
          <cell r="G348">
            <v>45043.000347222223</v>
          </cell>
          <cell r="J348" t="str">
            <v>Do Thi Bich Lieu</v>
          </cell>
          <cell r="M348" t="str">
            <v>No</v>
          </cell>
          <cell r="O348" t="str">
            <v>05/Đã thanh toán 10/2023</v>
          </cell>
        </row>
        <row r="349">
          <cell r="D349">
            <v>25139</v>
          </cell>
          <cell r="E349">
            <v>26298800</v>
          </cell>
          <cell r="F349">
            <v>1296130</v>
          </cell>
          <cell r="G349">
            <v>45043.000347222223</v>
          </cell>
          <cell r="J349" t="str">
            <v>Do Thi Bich Lieu</v>
          </cell>
          <cell r="M349" t="str">
            <v>No</v>
          </cell>
          <cell r="O349" t="str">
            <v>05/Đã thanh toán 10/2023</v>
          </cell>
        </row>
        <row r="350">
          <cell r="D350">
            <v>25163</v>
          </cell>
          <cell r="E350">
            <v>18025802</v>
          </cell>
          <cell r="F350">
            <v>2226532</v>
          </cell>
          <cell r="G350">
            <v>45043.000347222223</v>
          </cell>
          <cell r="J350" t="str">
            <v>Do Thi Bich Lieu</v>
          </cell>
          <cell r="M350" t="str">
            <v>No</v>
          </cell>
          <cell r="O350" t="str">
            <v>05/Đã thanh toán 10/2023</v>
          </cell>
        </row>
        <row r="351">
          <cell r="D351">
            <v>25159</v>
          </cell>
          <cell r="E351">
            <v>14000793</v>
          </cell>
          <cell r="F351">
            <v>5873090</v>
          </cell>
          <cell r="G351">
            <v>45043.000347222223</v>
          </cell>
          <cell r="J351" t="str">
            <v>Do Thi Bich Lieu</v>
          </cell>
          <cell r="M351" t="str">
            <v>No</v>
          </cell>
          <cell r="O351" t="str">
            <v>05/Đã thanh toán 10/2023</v>
          </cell>
        </row>
        <row r="352">
          <cell r="D352">
            <v>25142</v>
          </cell>
          <cell r="E352">
            <v>13157990</v>
          </cell>
          <cell r="F352">
            <v>5095165</v>
          </cell>
          <cell r="G352">
            <v>45043.000347222223</v>
          </cell>
          <cell r="J352" t="str">
            <v>Do Thi Bich Lieu</v>
          </cell>
          <cell r="M352" t="str">
            <v>No</v>
          </cell>
          <cell r="O352" t="str">
            <v>05/Đã thanh toán 10/2023</v>
          </cell>
        </row>
        <row r="353">
          <cell r="D353">
            <v>25144</v>
          </cell>
          <cell r="E353">
            <v>10101618</v>
          </cell>
          <cell r="F353">
            <v>8246346</v>
          </cell>
          <cell r="G353">
            <v>45043.000347222223</v>
          </cell>
          <cell r="J353" t="str">
            <v>Do Thi Bich Lieu</v>
          </cell>
          <cell r="M353" t="str">
            <v>No</v>
          </cell>
          <cell r="O353" t="str">
            <v>05/Đã thanh toán 10/2023</v>
          </cell>
        </row>
        <row r="354">
          <cell r="D354">
            <v>25153</v>
          </cell>
          <cell r="E354">
            <v>25305106</v>
          </cell>
          <cell r="F354">
            <v>14279089</v>
          </cell>
          <cell r="G354">
            <v>45043.000347222223</v>
          </cell>
          <cell r="J354" t="str">
            <v>Do Thi Bich Lieu</v>
          </cell>
          <cell r="M354" t="str">
            <v>No</v>
          </cell>
          <cell r="O354" t="str">
            <v>05/Đã thanh toán 10/2023</v>
          </cell>
        </row>
        <row r="355">
          <cell r="D355">
            <v>25145</v>
          </cell>
          <cell r="E355">
            <v>20277772</v>
          </cell>
          <cell r="F355">
            <v>248408</v>
          </cell>
          <cell r="G355">
            <v>45043.000347222223</v>
          </cell>
          <cell r="J355" t="str">
            <v>Do Thi Bich Lieu</v>
          </cell>
          <cell r="M355" t="str">
            <v>No</v>
          </cell>
          <cell r="O355" t="str">
            <v>05/Đã thanh toán 10/2023</v>
          </cell>
        </row>
        <row r="356">
          <cell r="D356">
            <v>25157</v>
          </cell>
          <cell r="E356">
            <v>24280678</v>
          </cell>
          <cell r="F356">
            <v>8215331</v>
          </cell>
          <cell r="G356">
            <v>45043.000347222223</v>
          </cell>
          <cell r="J356" t="str">
            <v>Do Thi Bich Lieu</v>
          </cell>
          <cell r="M356" t="str">
            <v>No</v>
          </cell>
          <cell r="O356" t="str">
            <v>05/Đã thanh toán 10/2023</v>
          </cell>
        </row>
        <row r="357">
          <cell r="D357">
            <v>25136</v>
          </cell>
          <cell r="E357">
            <v>13124739</v>
          </cell>
          <cell r="F357">
            <v>2592260</v>
          </cell>
          <cell r="G357">
            <v>45043.000347222223</v>
          </cell>
          <cell r="J357" t="str">
            <v>Do Thi Bich Lieu</v>
          </cell>
          <cell r="M357" t="str">
            <v>No</v>
          </cell>
          <cell r="O357" t="str">
            <v>05/Đã thanh toán 10/2023</v>
          </cell>
        </row>
        <row r="358">
          <cell r="D358">
            <v>25158</v>
          </cell>
          <cell r="E358">
            <v>15079249</v>
          </cell>
          <cell r="F358">
            <v>11042361</v>
          </cell>
          <cell r="G358">
            <v>45043.000347222223</v>
          </cell>
          <cell r="J358" t="str">
            <v>Do Thi Bich Lieu</v>
          </cell>
          <cell r="M358" t="str">
            <v>No</v>
          </cell>
          <cell r="O358" t="str">
            <v>05/Đã thanh toán 10/2023</v>
          </cell>
        </row>
        <row r="359">
          <cell r="D359">
            <v>25143</v>
          </cell>
          <cell r="E359">
            <v>22265300</v>
          </cell>
          <cell r="F359">
            <v>1221638</v>
          </cell>
          <cell r="G359">
            <v>45043.000347222223</v>
          </cell>
          <cell r="J359" t="str">
            <v>Do Thi Bich Lieu</v>
          </cell>
          <cell r="M359" t="str">
            <v>No</v>
          </cell>
          <cell r="O359" t="str">
            <v>05/Đã thanh toán 10/2023</v>
          </cell>
        </row>
        <row r="360">
          <cell r="D360">
            <v>25149</v>
          </cell>
          <cell r="E360">
            <v>25284108</v>
          </cell>
          <cell r="F360">
            <v>3608451</v>
          </cell>
          <cell r="G360">
            <v>45043.000347222223</v>
          </cell>
          <cell r="J360" t="str">
            <v>Do Thi Bich Lieu</v>
          </cell>
          <cell r="M360" t="str">
            <v>No</v>
          </cell>
          <cell r="O360" t="str">
            <v>05/Đã thanh toán 10/2023</v>
          </cell>
        </row>
        <row r="361">
          <cell r="D361">
            <v>25156</v>
          </cell>
          <cell r="E361">
            <v>18118684</v>
          </cell>
          <cell r="F361">
            <v>3667169</v>
          </cell>
          <cell r="G361">
            <v>45043.000347222223</v>
          </cell>
          <cell r="J361" t="str">
            <v>Do Thi Bich Lieu</v>
          </cell>
          <cell r="M361" t="str">
            <v>No</v>
          </cell>
          <cell r="O361" t="str">
            <v>05/Đã thanh toán 10/2023</v>
          </cell>
        </row>
        <row r="362">
          <cell r="D362">
            <v>25135</v>
          </cell>
          <cell r="E362">
            <v>26277702</v>
          </cell>
          <cell r="F362">
            <v>1002364</v>
          </cell>
          <cell r="G362">
            <v>45043.000347222223</v>
          </cell>
          <cell r="J362" t="str">
            <v>Do Thi Bich Lieu</v>
          </cell>
          <cell r="M362" t="str">
            <v>No</v>
          </cell>
          <cell r="O362" t="str">
            <v>05/Đã thanh toán 10/2023</v>
          </cell>
        </row>
        <row r="363">
          <cell r="D363">
            <v>25154</v>
          </cell>
          <cell r="E363">
            <v>16386568</v>
          </cell>
          <cell r="F363">
            <v>1594538</v>
          </cell>
          <cell r="G363">
            <v>45043.000347222223</v>
          </cell>
          <cell r="J363" t="str">
            <v>Do Thi Bich Lieu</v>
          </cell>
          <cell r="M363" t="str">
            <v>No</v>
          </cell>
          <cell r="O363" t="str">
            <v>05/Đã thanh toán 10/2023</v>
          </cell>
        </row>
        <row r="364">
          <cell r="D364">
            <v>25146</v>
          </cell>
          <cell r="E364">
            <v>25265548</v>
          </cell>
          <cell r="F364">
            <v>4453064</v>
          </cell>
          <cell r="G364">
            <v>45043.000347222223</v>
          </cell>
          <cell r="J364" t="str">
            <v>Do Thi Bich Lieu</v>
          </cell>
          <cell r="M364" t="str">
            <v>No</v>
          </cell>
          <cell r="O364" t="str">
            <v>05/Đã thanh toán 10/2023</v>
          </cell>
        </row>
        <row r="365">
          <cell r="D365">
            <v>25137</v>
          </cell>
          <cell r="E365">
            <v>13109905</v>
          </cell>
          <cell r="F365">
            <v>8546626</v>
          </cell>
          <cell r="G365">
            <v>45043.000347222223</v>
          </cell>
          <cell r="J365" t="str">
            <v>Do Thi Bich Lieu</v>
          </cell>
          <cell r="M365" t="str">
            <v>No</v>
          </cell>
          <cell r="O365" t="str">
            <v>05/Đã thanh toán 10/2023</v>
          </cell>
        </row>
        <row r="366">
          <cell r="D366">
            <v>25147</v>
          </cell>
          <cell r="E366">
            <v>25254485</v>
          </cell>
          <cell r="F366">
            <v>149045</v>
          </cell>
          <cell r="G366">
            <v>45043.000347222223</v>
          </cell>
          <cell r="J366" t="str">
            <v>Do Thi Bich Lieu</v>
          </cell>
          <cell r="M366" t="str">
            <v>No</v>
          </cell>
          <cell r="O366" t="str">
            <v>05/Đã thanh toán 10/2023</v>
          </cell>
        </row>
        <row r="367">
          <cell r="D367">
            <v>25150</v>
          </cell>
          <cell r="E367">
            <v>28276097</v>
          </cell>
          <cell r="F367">
            <v>1221638</v>
          </cell>
          <cell r="G367">
            <v>45043.000347222223</v>
          </cell>
          <cell r="J367" t="str">
            <v>Do Thi Bich Lieu</v>
          </cell>
          <cell r="M367" t="str">
            <v>No</v>
          </cell>
          <cell r="O367" t="str">
            <v>05/Đã thanh toán 10/2023</v>
          </cell>
        </row>
        <row r="368">
          <cell r="D368">
            <v>25253</v>
          </cell>
          <cell r="E368">
            <v>26391148</v>
          </cell>
          <cell r="F368">
            <v>1324813</v>
          </cell>
          <cell r="G368">
            <v>45044.000347222223</v>
          </cell>
          <cell r="J368" t="str">
            <v>Do Thi Bich Lieu</v>
          </cell>
          <cell r="M368" t="str">
            <v>No</v>
          </cell>
          <cell r="O368" t="str">
            <v>06/Đã thanh toán 12/2023</v>
          </cell>
        </row>
        <row r="369">
          <cell r="D369">
            <v>25251</v>
          </cell>
          <cell r="E369">
            <v>25340068</v>
          </cell>
          <cell r="F369">
            <v>2095544</v>
          </cell>
          <cell r="G369">
            <v>45044.000347222223</v>
          </cell>
          <cell r="J369" t="str">
            <v>Do Thi Bich Lieu</v>
          </cell>
          <cell r="M369" t="str">
            <v>No</v>
          </cell>
          <cell r="O369" t="str">
            <v>06/Đã thanh toán 12/2023</v>
          </cell>
        </row>
        <row r="370">
          <cell r="D370">
            <v>25245</v>
          </cell>
          <cell r="E370">
            <v>16430473</v>
          </cell>
          <cell r="F370">
            <v>4495766</v>
          </cell>
          <cell r="G370">
            <v>45044.000347222223</v>
          </cell>
          <cell r="J370" t="str">
            <v>Do Thi Bich Lieu</v>
          </cell>
          <cell r="M370" t="str">
            <v>No</v>
          </cell>
          <cell r="O370" t="str">
            <v>06/Đã thanh toán 12/2023</v>
          </cell>
        </row>
        <row r="371">
          <cell r="D371">
            <v>25230</v>
          </cell>
          <cell r="E371">
            <v>28330711</v>
          </cell>
          <cell r="F371">
            <v>9034586</v>
          </cell>
          <cell r="G371">
            <v>45044.000347222223</v>
          </cell>
          <cell r="J371" t="str">
            <v>Do Thi Bich Lieu</v>
          </cell>
          <cell r="M371" t="str">
            <v>No</v>
          </cell>
          <cell r="O371" t="str">
            <v>06/Đã thanh toán 12/2023</v>
          </cell>
        </row>
        <row r="372">
          <cell r="D372">
            <v>25263</v>
          </cell>
          <cell r="E372">
            <v>13250154</v>
          </cell>
          <cell r="F372">
            <v>7009200</v>
          </cell>
          <cell r="G372">
            <v>45044.000347222223</v>
          </cell>
          <cell r="J372" t="str">
            <v>Do Thi Bich Lieu</v>
          </cell>
          <cell r="M372" t="str">
            <v>No</v>
          </cell>
          <cell r="O372" t="str">
            <v>06/Đã thanh toán 12/2023</v>
          </cell>
        </row>
        <row r="373">
          <cell r="D373">
            <v>25250</v>
          </cell>
          <cell r="E373">
            <v>15115730</v>
          </cell>
          <cell r="F373">
            <v>2443276</v>
          </cell>
          <cell r="G373">
            <v>45044.000347222223</v>
          </cell>
          <cell r="J373" t="str">
            <v>Do Thi Bich Lieu</v>
          </cell>
          <cell r="M373" t="str">
            <v>No</v>
          </cell>
          <cell r="O373" t="str">
            <v>06/Đã thanh toán 12/2023</v>
          </cell>
        </row>
        <row r="374">
          <cell r="D374">
            <v>25264</v>
          </cell>
          <cell r="E374">
            <v>90319563</v>
          </cell>
          <cell r="F374">
            <v>2117467</v>
          </cell>
          <cell r="G374">
            <v>45044.000347222223</v>
          </cell>
          <cell r="J374" t="str">
            <v>Do Thi Bich Lieu</v>
          </cell>
          <cell r="M374" t="str">
            <v>No</v>
          </cell>
          <cell r="O374" t="str">
            <v>06/Đã thanh toán 12/2023</v>
          </cell>
        </row>
        <row r="375">
          <cell r="D375">
            <v>25255</v>
          </cell>
          <cell r="E375">
            <v>26391786</v>
          </cell>
          <cell r="F375">
            <v>1557600</v>
          </cell>
          <cell r="G375">
            <v>45044.000347222223</v>
          </cell>
          <cell r="J375" t="str">
            <v>Do Thi Bich Lieu</v>
          </cell>
          <cell r="M375" t="str">
            <v>No</v>
          </cell>
          <cell r="O375" t="str">
            <v>06/Đã thanh toán 12/2023</v>
          </cell>
        </row>
        <row r="376">
          <cell r="D376">
            <v>25259</v>
          </cell>
          <cell r="E376">
            <v>13250873</v>
          </cell>
          <cell r="F376">
            <v>6941308</v>
          </cell>
          <cell r="G376">
            <v>45044.000347222223</v>
          </cell>
          <cell r="J376" t="str">
            <v>Do Thi Bich Lieu</v>
          </cell>
          <cell r="M376" t="str">
            <v>No</v>
          </cell>
          <cell r="O376" t="str">
            <v>06/Đã thanh toán 12/2023</v>
          </cell>
        </row>
        <row r="377">
          <cell r="D377">
            <v>25249</v>
          </cell>
          <cell r="E377">
            <v>27331131</v>
          </cell>
          <cell r="F377">
            <v>1418560</v>
          </cell>
          <cell r="G377">
            <v>45044.000347222223</v>
          </cell>
          <cell r="J377" t="str">
            <v>Do Thi Bich Lieu</v>
          </cell>
          <cell r="M377" t="str">
            <v>No</v>
          </cell>
          <cell r="O377" t="str">
            <v>06/Đã thanh toán 12/2023</v>
          </cell>
        </row>
        <row r="378">
          <cell r="D378">
            <v>25246</v>
          </cell>
          <cell r="E378">
            <v>24311211</v>
          </cell>
          <cell r="F378">
            <v>2095544</v>
          </cell>
          <cell r="G378">
            <v>45044.000347222223</v>
          </cell>
          <cell r="H378">
            <v>45100.000347222223</v>
          </cell>
          <cell r="I378">
            <v>45083.000347222223</v>
          </cell>
          <cell r="J378" t="str">
            <v>Do Thi Bich Lieu</v>
          </cell>
          <cell r="M378" t="str">
            <v>No</v>
          </cell>
          <cell r="O378" t="str">
            <v>Lịch thanh toán: Monthly at 10 &amp; 24</v>
          </cell>
        </row>
        <row r="379">
          <cell r="D379">
            <v>25225</v>
          </cell>
          <cell r="E379">
            <v>16429158</v>
          </cell>
          <cell r="F379">
            <v>2095544</v>
          </cell>
          <cell r="G379">
            <v>45044.000347222223</v>
          </cell>
          <cell r="J379" t="str">
            <v>Do Thi Bich Lieu</v>
          </cell>
          <cell r="M379" t="str">
            <v>No</v>
          </cell>
          <cell r="O379" t="str">
            <v>06/Đã thanh toán 12/2023</v>
          </cell>
        </row>
        <row r="380">
          <cell r="D380">
            <v>25258</v>
          </cell>
          <cell r="E380">
            <v>26393215</v>
          </cell>
          <cell r="F380">
            <v>778800</v>
          </cell>
          <cell r="G380">
            <v>45044.000347222223</v>
          </cell>
          <cell r="J380" t="str">
            <v>Do Thi Bich Lieu</v>
          </cell>
          <cell r="M380" t="str">
            <v>No</v>
          </cell>
          <cell r="O380" t="str">
            <v>06/Đã thanh toán 12/2023</v>
          </cell>
        </row>
        <row r="381">
          <cell r="D381">
            <v>25242</v>
          </cell>
          <cell r="E381">
            <v>15043397</v>
          </cell>
          <cell r="F381">
            <v>2004728</v>
          </cell>
          <cell r="G381">
            <v>45044.000347222223</v>
          </cell>
          <cell r="J381" t="str">
            <v>Do Thi Bich Lieu</v>
          </cell>
          <cell r="M381" t="str">
            <v>No</v>
          </cell>
          <cell r="O381" t="str">
            <v>05/Đã thanh toán 10/2023</v>
          </cell>
        </row>
        <row r="382">
          <cell r="D382">
            <v>25262</v>
          </cell>
          <cell r="E382">
            <v>13252274</v>
          </cell>
          <cell r="F382">
            <v>1221638</v>
          </cell>
          <cell r="G382">
            <v>45044.000347222223</v>
          </cell>
          <cell r="J382" t="str">
            <v>Do Thi Bich Lieu</v>
          </cell>
          <cell r="M382" t="str">
            <v>No</v>
          </cell>
          <cell r="O382" t="str">
            <v>06/Đã thanh toán 12/2023</v>
          </cell>
        </row>
        <row r="383">
          <cell r="D383">
            <v>25256</v>
          </cell>
          <cell r="E383">
            <v>26391721</v>
          </cell>
          <cell r="F383">
            <v>1941709</v>
          </cell>
          <cell r="G383">
            <v>45044.000347222223</v>
          </cell>
          <cell r="J383" t="str">
            <v>Do Thi Bich Lieu</v>
          </cell>
          <cell r="M383" t="str">
            <v>No</v>
          </cell>
          <cell r="O383" t="str">
            <v>06/Đã thanh toán 12/2023</v>
          </cell>
        </row>
        <row r="384">
          <cell r="D384">
            <v>25224</v>
          </cell>
          <cell r="E384">
            <v>16429120</v>
          </cell>
          <cell r="F384">
            <v>2336400</v>
          </cell>
          <cell r="G384">
            <v>45044.000347222223</v>
          </cell>
          <cell r="J384" t="str">
            <v>Do Thi Bich Lieu</v>
          </cell>
          <cell r="M384" t="str">
            <v>No</v>
          </cell>
          <cell r="O384" t="str">
            <v>06/Đã thanh toán 12/2023</v>
          </cell>
        </row>
        <row r="385">
          <cell r="D385">
            <v>25257</v>
          </cell>
          <cell r="E385">
            <v>14102213</v>
          </cell>
          <cell r="F385">
            <v>2667652</v>
          </cell>
          <cell r="G385">
            <v>45044.000347222223</v>
          </cell>
          <cell r="J385" t="str">
            <v>Do Thi Bich Lieu</v>
          </cell>
          <cell r="M385" t="str">
            <v>No</v>
          </cell>
          <cell r="O385" t="str">
            <v>06/Đã thanh toán 12/2023</v>
          </cell>
        </row>
        <row r="386">
          <cell r="D386">
            <v>25227</v>
          </cell>
          <cell r="E386">
            <v>20367862</v>
          </cell>
          <cell r="F386">
            <v>4744894</v>
          </cell>
          <cell r="G386">
            <v>45044.000347222223</v>
          </cell>
          <cell r="J386" t="str">
            <v>Do Thi Bich Lieu</v>
          </cell>
          <cell r="M386" t="str">
            <v>No</v>
          </cell>
          <cell r="O386" t="str">
            <v>06/Đã thanh toán 12/2023</v>
          </cell>
        </row>
        <row r="387">
          <cell r="D387">
            <v>25247</v>
          </cell>
          <cell r="E387">
            <v>24311486</v>
          </cell>
          <cell r="F387">
            <v>2837120</v>
          </cell>
          <cell r="G387">
            <v>45044.000347222223</v>
          </cell>
          <cell r="J387" t="str">
            <v>Do Thi Bich Lieu</v>
          </cell>
          <cell r="M387" t="str">
            <v>No</v>
          </cell>
          <cell r="O387" t="str">
            <v>06/Đã thanh toán 12/2023</v>
          </cell>
        </row>
        <row r="388">
          <cell r="D388">
            <v>25231</v>
          </cell>
          <cell r="E388">
            <v>11192367</v>
          </cell>
          <cell r="F388">
            <v>4334990</v>
          </cell>
          <cell r="G388">
            <v>45044.000347222223</v>
          </cell>
          <cell r="J388" t="str">
            <v>Do Thi Bich Lieu</v>
          </cell>
          <cell r="M388" t="str">
            <v>No</v>
          </cell>
          <cell r="O388" t="str">
            <v>06/Đã thanh toán 12/2023</v>
          </cell>
        </row>
        <row r="389">
          <cell r="D389">
            <v>25220</v>
          </cell>
          <cell r="E389">
            <v>10228155</v>
          </cell>
          <cell r="F389">
            <v>7788000</v>
          </cell>
          <cell r="G389">
            <v>45044.000347222223</v>
          </cell>
          <cell r="J389" t="str">
            <v>Do Thi Bich Lieu</v>
          </cell>
          <cell r="M389" t="str">
            <v>No</v>
          </cell>
          <cell r="O389" t="str">
            <v>06/Đã thanh toán 12/2023</v>
          </cell>
        </row>
        <row r="390">
          <cell r="D390">
            <v>25252</v>
          </cell>
          <cell r="E390">
            <v>21225613</v>
          </cell>
          <cell r="F390">
            <v>1551215</v>
          </cell>
          <cell r="G390">
            <v>45044.000347222223</v>
          </cell>
          <cell r="J390" t="str">
            <v>Do Thi Bich Lieu</v>
          </cell>
          <cell r="M390" t="str">
            <v>No</v>
          </cell>
          <cell r="O390" t="str">
            <v>06/Đã thanh toán 12/2023</v>
          </cell>
        </row>
        <row r="391">
          <cell r="D391">
            <v>25261</v>
          </cell>
          <cell r="E391">
            <v>26394958</v>
          </cell>
          <cell r="F391">
            <v>3557191</v>
          </cell>
          <cell r="G391">
            <v>45044.000347222223</v>
          </cell>
          <cell r="J391" t="str">
            <v>Do Thi Bich Lieu</v>
          </cell>
          <cell r="M391" t="str">
            <v>No</v>
          </cell>
          <cell r="O391" t="str">
            <v>06/Đã thanh toán 12/2023</v>
          </cell>
        </row>
        <row r="392">
          <cell r="D392">
            <v>25260</v>
          </cell>
          <cell r="E392">
            <v>14103665</v>
          </cell>
          <cell r="F392">
            <v>3222076</v>
          </cell>
          <cell r="G392">
            <v>45044.000347222223</v>
          </cell>
          <cell r="J392" t="str">
            <v>Do Thi Bich Lieu</v>
          </cell>
          <cell r="M392" t="str">
            <v>No</v>
          </cell>
          <cell r="O392" t="str">
            <v>06/Đã thanh toán 12/2023</v>
          </cell>
        </row>
        <row r="393">
          <cell r="D393">
            <v>25226</v>
          </cell>
          <cell r="E393">
            <v>17195217</v>
          </cell>
          <cell r="F393">
            <v>2468913</v>
          </cell>
          <cell r="G393">
            <v>45044.000347222223</v>
          </cell>
          <cell r="J393" t="str">
            <v>Do Thi Bich Lieu</v>
          </cell>
          <cell r="M393" t="str">
            <v>No</v>
          </cell>
          <cell r="O393" t="str">
            <v>06/Đã thanh toán 12/2023</v>
          </cell>
        </row>
        <row r="394">
          <cell r="D394">
            <v>25229</v>
          </cell>
          <cell r="E394">
            <v>28330662</v>
          </cell>
          <cell r="F394">
            <v>1958825</v>
          </cell>
          <cell r="G394">
            <v>45044.000347222223</v>
          </cell>
          <cell r="J394" t="str">
            <v>Do Thi Bich Lieu</v>
          </cell>
          <cell r="M394" t="str">
            <v>No</v>
          </cell>
          <cell r="O394" t="str">
            <v>06/Đã thanh toán 12/2023</v>
          </cell>
        </row>
        <row r="395">
          <cell r="D395">
            <v>25232</v>
          </cell>
          <cell r="E395">
            <v>14100190</v>
          </cell>
          <cell r="F395">
            <v>2931918</v>
          </cell>
          <cell r="G395">
            <v>45044.000347222223</v>
          </cell>
          <cell r="J395" t="str">
            <v>Do Thi Bich Lieu</v>
          </cell>
          <cell r="M395" t="str">
            <v>No</v>
          </cell>
          <cell r="O395" t="str">
            <v>05/Đã thanh toán 24/2023</v>
          </cell>
        </row>
        <row r="396">
          <cell r="D396">
            <v>25228</v>
          </cell>
          <cell r="E396">
            <v>24310643</v>
          </cell>
          <cell r="F396">
            <v>1557600</v>
          </cell>
          <cell r="G396">
            <v>45044.000347222223</v>
          </cell>
          <cell r="J396" t="str">
            <v>Do Thi Bich Lieu</v>
          </cell>
          <cell r="M396" t="str">
            <v>No</v>
          </cell>
          <cell r="O396" t="str">
            <v>06/Đã thanh toán 12/2023</v>
          </cell>
        </row>
        <row r="397">
          <cell r="D397">
            <v>25223</v>
          </cell>
          <cell r="E397">
            <v>18161462</v>
          </cell>
          <cell r="F397">
            <v>2336400</v>
          </cell>
          <cell r="G397">
            <v>45044.000347222223</v>
          </cell>
          <cell r="J397" t="str">
            <v>Do Thi Bich Lieu</v>
          </cell>
          <cell r="M397" t="str">
            <v>No</v>
          </cell>
          <cell r="O397" t="str">
            <v>06/Đã thanh toán 12/2023</v>
          </cell>
        </row>
        <row r="398">
          <cell r="D398">
            <v>25353</v>
          </cell>
          <cell r="E398">
            <v>13204346</v>
          </cell>
          <cell r="F398">
            <v>13222710</v>
          </cell>
          <cell r="G398">
            <v>45050.000347222223</v>
          </cell>
          <cell r="J398" t="str">
            <v>Do Thi Bich Lieu</v>
          </cell>
          <cell r="M398" t="str">
            <v>No</v>
          </cell>
          <cell r="O398" t="str">
            <v>05/Đã thanh toán 10/2023</v>
          </cell>
        </row>
        <row r="399">
          <cell r="D399">
            <v>25635</v>
          </cell>
          <cell r="E399">
            <v>14037412</v>
          </cell>
          <cell r="F399">
            <v>4723648</v>
          </cell>
          <cell r="G399">
            <v>45054.000347222223</v>
          </cell>
          <cell r="J399" t="str">
            <v>Do Thi Bich Lieu</v>
          </cell>
          <cell r="M399" t="str">
            <v>No</v>
          </cell>
          <cell r="O399" t="str">
            <v>05/Đã thanh toán 24/2023</v>
          </cell>
        </row>
        <row r="400">
          <cell r="D400">
            <v>25658</v>
          </cell>
          <cell r="E400">
            <v>26359222</v>
          </cell>
          <cell r="F400">
            <v>14591115</v>
          </cell>
          <cell r="G400">
            <v>45054.000347222223</v>
          </cell>
          <cell r="J400" t="str">
            <v>Do Thi Bich Lieu</v>
          </cell>
          <cell r="M400" t="str">
            <v>No</v>
          </cell>
          <cell r="O400" t="str">
            <v>05/Đã thanh toán 24/2023</v>
          </cell>
        </row>
        <row r="401">
          <cell r="D401">
            <v>25637</v>
          </cell>
          <cell r="E401">
            <v>14049209</v>
          </cell>
          <cell r="F401">
            <v>4319777</v>
          </cell>
          <cell r="G401">
            <v>45054.000347222223</v>
          </cell>
          <cell r="J401" t="str">
            <v>Do Thi Bich Lieu</v>
          </cell>
          <cell r="M401" t="str">
            <v>No</v>
          </cell>
          <cell r="O401" t="str">
            <v>05/Đã thanh toán 24/2023</v>
          </cell>
        </row>
        <row r="402">
          <cell r="D402">
            <v>25631</v>
          </cell>
          <cell r="E402">
            <v>18117255</v>
          </cell>
          <cell r="F402">
            <v>1038389</v>
          </cell>
          <cell r="G402">
            <v>45054.000347222223</v>
          </cell>
          <cell r="J402" t="str">
            <v>Do Thi Bich Lieu</v>
          </cell>
          <cell r="M402" t="str">
            <v>No</v>
          </cell>
          <cell r="O402" t="str">
            <v>05/Đã thanh toán 24/2023</v>
          </cell>
        </row>
        <row r="403">
          <cell r="D403">
            <v>25632</v>
          </cell>
          <cell r="E403">
            <v>13149857</v>
          </cell>
          <cell r="F403">
            <v>2226532</v>
          </cell>
          <cell r="G403">
            <v>45054.000347222223</v>
          </cell>
          <cell r="J403" t="str">
            <v>Do Thi Bich Lieu</v>
          </cell>
          <cell r="M403" t="str">
            <v>No</v>
          </cell>
          <cell r="O403" t="str">
            <v>05/Đã thanh toán 24/2023</v>
          </cell>
        </row>
        <row r="404">
          <cell r="D404">
            <v>25656</v>
          </cell>
          <cell r="E404">
            <v>13207268</v>
          </cell>
          <cell r="F404">
            <v>33175622</v>
          </cell>
          <cell r="G404">
            <v>45054.000347222223</v>
          </cell>
          <cell r="J404" t="str">
            <v>Do Thi Bich Lieu</v>
          </cell>
          <cell r="M404" t="str">
            <v>No</v>
          </cell>
          <cell r="O404" t="str">
            <v>05/Đã thanh toán 24/2023</v>
          </cell>
        </row>
        <row r="405">
          <cell r="D405">
            <v>25647</v>
          </cell>
          <cell r="E405">
            <v>22308735</v>
          </cell>
          <cell r="F405">
            <v>18658640</v>
          </cell>
          <cell r="G405">
            <v>45054.000347222223</v>
          </cell>
          <cell r="J405" t="str">
            <v>Do Thi Bich Lieu</v>
          </cell>
          <cell r="M405" t="str">
            <v>No</v>
          </cell>
          <cell r="O405" t="str">
            <v>05/Đã thanh toán 24/2023</v>
          </cell>
        </row>
        <row r="406">
          <cell r="D406">
            <v>25663</v>
          </cell>
          <cell r="E406">
            <v>26359891</v>
          </cell>
          <cell r="F406">
            <v>2610839</v>
          </cell>
          <cell r="G406">
            <v>45054.000347222223</v>
          </cell>
          <cell r="J406" t="str">
            <v>Do Thi Bich Lieu</v>
          </cell>
          <cell r="M406" t="str">
            <v>No</v>
          </cell>
          <cell r="O406" t="str">
            <v>05/Đã thanh toán 24/2023</v>
          </cell>
        </row>
        <row r="407">
          <cell r="D407">
            <v>25627</v>
          </cell>
          <cell r="E407">
            <v>11147300</v>
          </cell>
          <cell r="F407">
            <v>19286780</v>
          </cell>
          <cell r="G407">
            <v>45054.000347222223</v>
          </cell>
          <cell r="J407" t="str">
            <v>Do Thi Bich Lieu</v>
          </cell>
          <cell r="M407" t="str">
            <v>No</v>
          </cell>
          <cell r="O407" t="str">
            <v>05/Đã thanh toán 24/2023</v>
          </cell>
        </row>
        <row r="408">
          <cell r="D408">
            <v>25661</v>
          </cell>
          <cell r="E408">
            <v>13209920</v>
          </cell>
          <cell r="F408">
            <v>11181082</v>
          </cell>
          <cell r="G408">
            <v>45054.000347222223</v>
          </cell>
          <cell r="J408" t="str">
            <v>Do Thi Bich Lieu</v>
          </cell>
          <cell r="M408" t="str">
            <v>No</v>
          </cell>
          <cell r="O408" t="str">
            <v>05/Đã thanh toán 24/2023</v>
          </cell>
        </row>
        <row r="409">
          <cell r="D409">
            <v>25655</v>
          </cell>
          <cell r="E409">
            <v>13205002</v>
          </cell>
          <cell r="F409">
            <v>1325775</v>
          </cell>
          <cell r="G409">
            <v>45054.000347222223</v>
          </cell>
          <cell r="J409" t="str">
            <v>Do Thi Bich Lieu</v>
          </cell>
          <cell r="M409" t="str">
            <v>No</v>
          </cell>
          <cell r="O409" t="str">
            <v>05/Đã thanh toán 24/2023</v>
          </cell>
        </row>
        <row r="410">
          <cell r="D410">
            <v>25638</v>
          </cell>
          <cell r="E410">
            <v>14052983</v>
          </cell>
          <cell r="F410">
            <v>3321104</v>
          </cell>
          <cell r="G410">
            <v>45054.000347222223</v>
          </cell>
          <cell r="J410" t="str">
            <v>Do Thi Bich Lieu</v>
          </cell>
          <cell r="M410" t="str">
            <v>No</v>
          </cell>
          <cell r="O410" t="str">
            <v>05/Đã thanh toán 24/2023</v>
          </cell>
        </row>
        <row r="411">
          <cell r="D411">
            <v>25660</v>
          </cell>
          <cell r="E411">
            <v>26360918</v>
          </cell>
          <cell r="F411">
            <v>13690897</v>
          </cell>
          <cell r="G411">
            <v>45054.000347222223</v>
          </cell>
          <cell r="J411" t="str">
            <v>Do Thi Bich Lieu</v>
          </cell>
          <cell r="M411" t="str">
            <v>No</v>
          </cell>
          <cell r="O411" t="str">
            <v>05/Đã thanh toán 24/2023</v>
          </cell>
        </row>
        <row r="412">
          <cell r="D412">
            <v>25628</v>
          </cell>
          <cell r="E412">
            <v>28293930</v>
          </cell>
          <cell r="F412">
            <v>2076778</v>
          </cell>
          <cell r="G412">
            <v>45054.000347222223</v>
          </cell>
          <cell r="J412" t="str">
            <v>Do Thi Bich Lieu</v>
          </cell>
          <cell r="M412" t="str">
            <v>No</v>
          </cell>
          <cell r="O412" t="str">
            <v>05/Đã thanh toán 24/2023</v>
          </cell>
        </row>
        <row r="413">
          <cell r="D413">
            <v>25651</v>
          </cell>
          <cell r="E413">
            <v>15080920</v>
          </cell>
          <cell r="F413">
            <v>7350101</v>
          </cell>
          <cell r="G413">
            <v>45054.000347222223</v>
          </cell>
          <cell r="J413" t="str">
            <v>Do Thi Bich Lieu</v>
          </cell>
          <cell r="M413" t="str">
            <v>No</v>
          </cell>
          <cell r="O413" t="str">
            <v>05/Đã thanh toán 24/2023</v>
          </cell>
        </row>
        <row r="414">
          <cell r="D414">
            <v>25662</v>
          </cell>
          <cell r="E414">
            <v>16393469</v>
          </cell>
          <cell r="F414">
            <v>8468889</v>
          </cell>
          <cell r="G414">
            <v>45054.000347222223</v>
          </cell>
          <cell r="J414" t="str">
            <v>Do Thi Bich Lieu</v>
          </cell>
          <cell r="M414" t="str">
            <v>No</v>
          </cell>
          <cell r="O414" t="str">
            <v>05/Đã thanh toán 24/2023</v>
          </cell>
        </row>
        <row r="415">
          <cell r="D415">
            <v>25630</v>
          </cell>
          <cell r="E415">
            <v>22263799</v>
          </cell>
          <cell r="F415">
            <v>2226532</v>
          </cell>
          <cell r="G415">
            <v>45054.000347222223</v>
          </cell>
          <cell r="J415" t="str">
            <v>Do Thi Bich Lieu</v>
          </cell>
          <cell r="M415" t="str">
            <v>No</v>
          </cell>
          <cell r="O415" t="str">
            <v>05/Đã thanh toán 24/2023</v>
          </cell>
        </row>
        <row r="416">
          <cell r="D416">
            <v>25646</v>
          </cell>
          <cell r="E416">
            <v>20335101</v>
          </cell>
          <cell r="F416">
            <v>8306095</v>
          </cell>
          <cell r="G416">
            <v>45054.000347222223</v>
          </cell>
          <cell r="J416" t="str">
            <v>Do Thi Bich Lieu</v>
          </cell>
          <cell r="M416" t="str">
            <v>No</v>
          </cell>
          <cell r="O416" t="str">
            <v>05/Đã thanh toán 24/2023</v>
          </cell>
        </row>
        <row r="417">
          <cell r="D417">
            <v>25653</v>
          </cell>
          <cell r="E417">
            <v>18123935</v>
          </cell>
          <cell r="F417">
            <v>5473677</v>
          </cell>
          <cell r="G417">
            <v>45054.000347222223</v>
          </cell>
          <cell r="J417" t="str">
            <v>Do Thi Bich Lieu</v>
          </cell>
          <cell r="M417" t="str">
            <v>No</v>
          </cell>
          <cell r="O417" t="str">
            <v>05/Đã thanh toán 24/2023</v>
          </cell>
        </row>
        <row r="418">
          <cell r="D418">
            <v>25648</v>
          </cell>
          <cell r="E418">
            <v>16389594</v>
          </cell>
          <cell r="F418">
            <v>5191945</v>
          </cell>
          <cell r="G418">
            <v>45054.000347222223</v>
          </cell>
          <cell r="J418" t="str">
            <v>Do Thi Bich Lieu</v>
          </cell>
          <cell r="M418" t="str">
            <v>No</v>
          </cell>
          <cell r="O418" t="str">
            <v>05/Đã thanh toán 24/2023</v>
          </cell>
        </row>
        <row r="419">
          <cell r="D419">
            <v>25639</v>
          </cell>
          <cell r="E419">
            <v>14061825</v>
          </cell>
          <cell r="F419">
            <v>556633</v>
          </cell>
          <cell r="G419">
            <v>45054.000347222223</v>
          </cell>
          <cell r="J419" t="str">
            <v>Do Thi Bich Lieu</v>
          </cell>
          <cell r="M419" t="str">
            <v>No</v>
          </cell>
          <cell r="O419" t="str">
            <v>05/Đã thanh toán 24/2023</v>
          </cell>
        </row>
        <row r="420">
          <cell r="D420">
            <v>25644</v>
          </cell>
          <cell r="E420">
            <v>10177524</v>
          </cell>
          <cell r="F420">
            <v>4728328</v>
          </cell>
          <cell r="G420">
            <v>45054.000347222223</v>
          </cell>
          <cell r="J420" t="str">
            <v>Do Thi Bich Lieu</v>
          </cell>
          <cell r="M420" t="str">
            <v>No</v>
          </cell>
          <cell r="O420" t="str">
            <v>05/Đã thanh toán 24/2023</v>
          </cell>
        </row>
        <row r="421">
          <cell r="D421">
            <v>25640</v>
          </cell>
          <cell r="E421">
            <v>17151843</v>
          </cell>
          <cell r="F421">
            <v>25494160</v>
          </cell>
          <cell r="G421">
            <v>45054.000347222223</v>
          </cell>
          <cell r="J421" t="str">
            <v>Do Thi Bich Lieu</v>
          </cell>
          <cell r="M421" t="str">
            <v>No</v>
          </cell>
          <cell r="O421" t="str">
            <v>05/Đã thanh toán 24/2023</v>
          </cell>
        </row>
        <row r="422">
          <cell r="D422">
            <v>25664</v>
          </cell>
          <cell r="E422">
            <v>14076654</v>
          </cell>
          <cell r="F422">
            <v>1374934</v>
          </cell>
          <cell r="G422">
            <v>45054.000347222223</v>
          </cell>
          <cell r="J422" t="str">
            <v>Do Thi Bich Lieu</v>
          </cell>
          <cell r="M422" t="str">
            <v>No</v>
          </cell>
          <cell r="O422" t="str">
            <v>05/Đã thanh toán 24/2023</v>
          </cell>
        </row>
        <row r="423">
          <cell r="D423">
            <v>25634</v>
          </cell>
          <cell r="E423">
            <v>14029821</v>
          </cell>
          <cell r="F423">
            <v>4660502</v>
          </cell>
          <cell r="G423">
            <v>45054.000347222223</v>
          </cell>
          <cell r="J423" t="str">
            <v>Do Thi Bich Lieu</v>
          </cell>
          <cell r="M423" t="str">
            <v>No</v>
          </cell>
          <cell r="O423" t="str">
            <v>05/Đã thanh toán 24/2023</v>
          </cell>
        </row>
        <row r="424">
          <cell r="D424">
            <v>25654</v>
          </cell>
          <cell r="E424">
            <v>14071199</v>
          </cell>
          <cell r="F424">
            <v>5191945</v>
          </cell>
          <cell r="G424">
            <v>45054.000347222223</v>
          </cell>
          <cell r="J424" t="str">
            <v>Do Thi Bich Lieu</v>
          </cell>
          <cell r="M424" t="str">
            <v>No</v>
          </cell>
          <cell r="O424" t="str">
            <v>05/Đã thanh toán 24/2023</v>
          </cell>
        </row>
        <row r="425">
          <cell r="D425">
            <v>25645</v>
          </cell>
          <cell r="E425">
            <v>10179448</v>
          </cell>
          <cell r="F425">
            <v>10383890</v>
          </cell>
          <cell r="G425">
            <v>45054.000347222223</v>
          </cell>
          <cell r="J425" t="str">
            <v>Do Thi Bich Lieu</v>
          </cell>
          <cell r="M425" t="str">
            <v>No</v>
          </cell>
          <cell r="O425" t="str">
            <v>05/Đã thanh toán 24/2023</v>
          </cell>
        </row>
        <row r="426">
          <cell r="D426">
            <v>25641</v>
          </cell>
          <cell r="E426">
            <v>19353021</v>
          </cell>
          <cell r="F426">
            <v>1038389</v>
          </cell>
          <cell r="G426">
            <v>45054.000347222223</v>
          </cell>
          <cell r="J426" t="str">
            <v>Do Thi Bich Lieu</v>
          </cell>
          <cell r="M426" t="str">
            <v>No</v>
          </cell>
          <cell r="O426" t="str">
            <v>05/Đã thanh toán 24/2023</v>
          </cell>
        </row>
        <row r="427">
          <cell r="D427">
            <v>25642</v>
          </cell>
          <cell r="E427">
            <v>10176136</v>
          </cell>
          <cell r="F427">
            <v>4730649</v>
          </cell>
          <cell r="G427">
            <v>45054.000347222223</v>
          </cell>
          <cell r="J427" t="str">
            <v>Do Thi Bich Lieu</v>
          </cell>
          <cell r="M427" t="str">
            <v>No</v>
          </cell>
          <cell r="O427" t="str">
            <v>05/Đã thanh toán 24/2023</v>
          </cell>
        </row>
        <row r="428">
          <cell r="D428">
            <v>25633</v>
          </cell>
          <cell r="E428">
            <v>90261713</v>
          </cell>
          <cell r="F428">
            <v>3326301</v>
          </cell>
          <cell r="G428">
            <v>45054.000347222223</v>
          </cell>
          <cell r="J428" t="str">
            <v>Do Thi Bich Lieu</v>
          </cell>
          <cell r="M428" t="str">
            <v>No</v>
          </cell>
          <cell r="O428" t="str">
            <v>05/Đã thanh toán 24/2023</v>
          </cell>
        </row>
        <row r="429">
          <cell r="D429">
            <v>25636</v>
          </cell>
          <cell r="E429">
            <v>14042643</v>
          </cell>
          <cell r="F429">
            <v>5765791</v>
          </cell>
          <cell r="G429">
            <v>45054.000347222223</v>
          </cell>
          <cell r="J429" t="str">
            <v>Do Thi Bich Lieu</v>
          </cell>
          <cell r="M429" t="str">
            <v>No</v>
          </cell>
          <cell r="O429" t="str">
            <v>05/Đã thanh toán 24/2023</v>
          </cell>
        </row>
        <row r="430">
          <cell r="D430">
            <v>25649</v>
          </cell>
          <cell r="E430">
            <v>16391750</v>
          </cell>
          <cell r="F430">
            <v>10571165</v>
          </cell>
          <cell r="G430">
            <v>45054.000347222223</v>
          </cell>
          <cell r="J430" t="str">
            <v>Do Thi Bich Lieu</v>
          </cell>
          <cell r="M430" t="str">
            <v>No</v>
          </cell>
          <cell r="O430" t="str">
            <v>05/Đã thanh toán 24/2023</v>
          </cell>
        </row>
        <row r="431">
          <cell r="D431">
            <v>25657</v>
          </cell>
          <cell r="E431">
            <v>14069880</v>
          </cell>
          <cell r="F431">
            <v>12038024</v>
          </cell>
          <cell r="G431">
            <v>45054.000347222223</v>
          </cell>
          <cell r="J431" t="str">
            <v>Do Thi Bich Lieu</v>
          </cell>
          <cell r="M431" t="str">
            <v>No</v>
          </cell>
          <cell r="O431" t="str">
            <v>05/Đã thanh toán 24/2023</v>
          </cell>
        </row>
        <row r="432">
          <cell r="D432">
            <v>25643</v>
          </cell>
          <cell r="E432">
            <v>50984121</v>
          </cell>
          <cell r="F432">
            <v>14445904</v>
          </cell>
          <cell r="G432">
            <v>45054.000347222223</v>
          </cell>
          <cell r="J432" t="str">
            <v>Do Thi Bich Lieu</v>
          </cell>
          <cell r="M432" t="str">
            <v>No</v>
          </cell>
          <cell r="O432" t="str">
            <v>05/Đã thanh toán 24/2023</v>
          </cell>
        </row>
        <row r="433">
          <cell r="D433">
            <v>25650</v>
          </cell>
          <cell r="E433">
            <v>18123159</v>
          </cell>
          <cell r="F433">
            <v>11165380</v>
          </cell>
          <cell r="G433">
            <v>45054.000347222223</v>
          </cell>
          <cell r="J433" t="str">
            <v>Do Thi Bich Lieu</v>
          </cell>
          <cell r="M433" t="str">
            <v>No</v>
          </cell>
          <cell r="O433" t="str">
            <v>05/Đã thanh toán 24/2023</v>
          </cell>
        </row>
        <row r="434">
          <cell r="D434">
            <v>25629</v>
          </cell>
          <cell r="E434">
            <v>16333081</v>
          </cell>
          <cell r="F434">
            <v>2226532</v>
          </cell>
          <cell r="G434">
            <v>45054.000347222223</v>
          </cell>
          <cell r="J434" t="str">
            <v>Do Thi Bich Lieu</v>
          </cell>
          <cell r="M434" t="str">
            <v>No</v>
          </cell>
          <cell r="O434" t="str">
            <v>05/Đã thanh toán 24/2023</v>
          </cell>
        </row>
        <row r="435">
          <cell r="D435">
            <v>28139</v>
          </cell>
          <cell r="E435">
            <v>14068906</v>
          </cell>
          <cell r="F435">
            <v>70060024</v>
          </cell>
          <cell r="G435">
            <v>45058.000347222223</v>
          </cell>
          <cell r="J435" t="str">
            <v>Do Thi Bich Lieu</v>
          </cell>
          <cell r="M435" t="str">
            <v>No</v>
          </cell>
          <cell r="O435" t="str">
            <v>05/Đã thanh toán 24/2023</v>
          </cell>
        </row>
        <row r="436">
          <cell r="D436">
            <v>28252</v>
          </cell>
          <cell r="E436">
            <v>10230526</v>
          </cell>
          <cell r="F436">
            <v>7712249</v>
          </cell>
          <cell r="G436">
            <v>45059.000347222223</v>
          </cell>
          <cell r="J436" t="str">
            <v>Do Thi Bich Lieu</v>
          </cell>
          <cell r="M436" t="str">
            <v>No</v>
          </cell>
          <cell r="O436" t="str">
            <v>06/Đã thanh toán 12/2023</v>
          </cell>
        </row>
        <row r="437">
          <cell r="D437">
            <v>28267</v>
          </cell>
          <cell r="E437">
            <v>12157014</v>
          </cell>
          <cell r="F437">
            <v>4886530</v>
          </cell>
          <cell r="G437">
            <v>45059.000347222223</v>
          </cell>
          <cell r="J437" t="str">
            <v>Do Thi Bich Lieu</v>
          </cell>
          <cell r="M437" t="str">
            <v>No</v>
          </cell>
          <cell r="O437" t="str">
            <v>06/Đã thanh toán 26/2023</v>
          </cell>
        </row>
        <row r="438">
          <cell r="D438">
            <v>28259</v>
          </cell>
          <cell r="E438">
            <v>11198197</v>
          </cell>
          <cell r="F438">
            <v>4282102</v>
          </cell>
          <cell r="G438">
            <v>45059.000347222223</v>
          </cell>
          <cell r="J438" t="str">
            <v>Do Thi Bich Lieu</v>
          </cell>
          <cell r="M438" t="str">
            <v>No</v>
          </cell>
          <cell r="O438" t="str">
            <v>06/Đã thanh toán 26/2023</v>
          </cell>
        </row>
        <row r="439">
          <cell r="D439">
            <v>28274</v>
          </cell>
          <cell r="E439">
            <v>15120731</v>
          </cell>
          <cell r="F439">
            <v>3234033</v>
          </cell>
          <cell r="G439">
            <v>45059.000347222223</v>
          </cell>
          <cell r="J439" t="str">
            <v>Do Thi Bich Lieu</v>
          </cell>
          <cell r="M439" t="str">
            <v>No</v>
          </cell>
          <cell r="O439" t="str">
            <v>06/Đã thanh toán 26/2023</v>
          </cell>
        </row>
        <row r="440">
          <cell r="D440">
            <v>28264</v>
          </cell>
          <cell r="E440">
            <v>22346700</v>
          </cell>
          <cell r="F440">
            <v>2950660</v>
          </cell>
          <cell r="G440">
            <v>45059.000347222223</v>
          </cell>
          <cell r="J440" t="str">
            <v>Do Thi Bich Lieu</v>
          </cell>
          <cell r="M440" t="str">
            <v>No</v>
          </cell>
          <cell r="O440" t="str">
            <v>06/Đã thanh toán 26/2023</v>
          </cell>
        </row>
        <row r="441">
          <cell r="D441">
            <v>28275</v>
          </cell>
          <cell r="E441">
            <v>18169555</v>
          </cell>
          <cell r="F441">
            <v>7721813</v>
          </cell>
          <cell r="G441">
            <v>45059.000347222223</v>
          </cell>
          <cell r="J441" t="str">
            <v>Do Thi Bich Lieu</v>
          </cell>
          <cell r="M441" t="str">
            <v>No</v>
          </cell>
          <cell r="O441" t="str">
            <v>06/Đã thanh toán 26/2023</v>
          </cell>
        </row>
        <row r="442">
          <cell r="D442">
            <v>28273</v>
          </cell>
          <cell r="E442">
            <v>15120466</v>
          </cell>
          <cell r="F442">
            <v>1954612</v>
          </cell>
          <cell r="G442">
            <v>45059.000347222223</v>
          </cell>
          <cell r="J442" t="str">
            <v>Do Thi Bich Lieu</v>
          </cell>
          <cell r="M442" t="str">
            <v>No</v>
          </cell>
          <cell r="O442" t="str">
            <v>06/Đã thanh toán 26/2023</v>
          </cell>
        </row>
        <row r="443">
          <cell r="D443">
            <v>28262</v>
          </cell>
          <cell r="E443">
            <v>16434624</v>
          </cell>
          <cell r="F443">
            <v>3072850</v>
          </cell>
          <cell r="G443">
            <v>45059.000347222223</v>
          </cell>
          <cell r="J443" t="str">
            <v>Do Thi Bich Lieu</v>
          </cell>
          <cell r="M443" t="str">
            <v>No</v>
          </cell>
          <cell r="O443" t="str">
            <v>06/Đã thanh toán 26/2023</v>
          </cell>
        </row>
        <row r="444">
          <cell r="D444">
            <v>28261</v>
          </cell>
          <cell r="E444">
            <v>23219022</v>
          </cell>
          <cell r="F444">
            <v>1551215</v>
          </cell>
          <cell r="G444">
            <v>45059.000347222223</v>
          </cell>
          <cell r="J444" t="str">
            <v>Do Thi Bich Lieu</v>
          </cell>
          <cell r="M444" t="str">
            <v>No</v>
          </cell>
          <cell r="O444" t="str">
            <v>06/Đã thanh toán 26/2023</v>
          </cell>
        </row>
        <row r="445">
          <cell r="D445">
            <v>28254</v>
          </cell>
          <cell r="E445">
            <v>29173686</v>
          </cell>
          <cell r="F445">
            <v>2619452</v>
          </cell>
          <cell r="G445">
            <v>45059.000347222223</v>
          </cell>
          <cell r="J445" t="str">
            <v>Do Thi Bich Lieu</v>
          </cell>
          <cell r="M445" t="str">
            <v>No</v>
          </cell>
          <cell r="O445" t="str">
            <v>06/Đã thanh toán 12/2023</v>
          </cell>
        </row>
        <row r="446">
          <cell r="D446">
            <v>28251</v>
          </cell>
          <cell r="E446">
            <v>10229295</v>
          </cell>
          <cell r="F446">
            <v>2095544</v>
          </cell>
          <cell r="G446">
            <v>45059.000347222223</v>
          </cell>
          <cell r="J446" t="str">
            <v>Do Thi Bich Lieu</v>
          </cell>
          <cell r="M446" t="str">
            <v>No</v>
          </cell>
          <cell r="O446" t="str">
            <v>06/Đã thanh toán 12/2023</v>
          </cell>
        </row>
        <row r="447">
          <cell r="D447">
            <v>28260</v>
          </cell>
          <cell r="E447">
            <v>19396177</v>
          </cell>
          <cell r="F447">
            <v>977306</v>
          </cell>
          <cell r="G447">
            <v>45059.000347222223</v>
          </cell>
          <cell r="J447" t="str">
            <v>Do Thi Bich Lieu</v>
          </cell>
          <cell r="M447" t="str">
            <v>No</v>
          </cell>
          <cell r="O447" t="str">
            <v>06/Đã thanh toán 26/2023</v>
          </cell>
        </row>
        <row r="448">
          <cell r="D448">
            <v>28245</v>
          </cell>
          <cell r="E448">
            <v>16433164</v>
          </cell>
          <cell r="F448">
            <v>2933992</v>
          </cell>
          <cell r="G448">
            <v>45059.000347222223</v>
          </cell>
          <cell r="J448" t="str">
            <v>Do Thi Bich Lieu</v>
          </cell>
          <cell r="M448" t="str">
            <v>No</v>
          </cell>
          <cell r="O448" t="str">
            <v>06/Đã thanh toán 26/2023</v>
          </cell>
        </row>
        <row r="449">
          <cell r="D449">
            <v>28269</v>
          </cell>
          <cell r="E449">
            <v>16435456</v>
          </cell>
          <cell r="F449">
            <v>1954612</v>
          </cell>
          <cell r="G449">
            <v>45059.000347222223</v>
          </cell>
          <cell r="J449" t="str">
            <v>Do Thi Bich Lieu</v>
          </cell>
          <cell r="M449" t="str">
            <v>No</v>
          </cell>
          <cell r="O449" t="str">
            <v>06/Đã thanh toán 26/2023</v>
          </cell>
        </row>
        <row r="450">
          <cell r="D450">
            <v>28276</v>
          </cell>
          <cell r="E450">
            <v>14107421</v>
          </cell>
          <cell r="F450">
            <v>2931918</v>
          </cell>
          <cell r="G450">
            <v>45059.000347222223</v>
          </cell>
          <cell r="J450" t="str">
            <v>Do Thi Bich Lieu</v>
          </cell>
          <cell r="M450" t="str">
            <v>No</v>
          </cell>
          <cell r="O450" t="str">
            <v>06/Đã thanh toán 12/2023</v>
          </cell>
        </row>
        <row r="451">
          <cell r="D451">
            <v>28268</v>
          </cell>
          <cell r="E451">
            <v>12157285</v>
          </cell>
          <cell r="F451">
            <v>998250</v>
          </cell>
          <cell r="G451">
            <v>45059.000347222223</v>
          </cell>
          <cell r="J451" t="str">
            <v>Do Thi Bich Lieu</v>
          </cell>
          <cell r="M451" t="str">
            <v>No</v>
          </cell>
          <cell r="O451" t="str">
            <v>06/Đã thanh toán 26/2023</v>
          </cell>
        </row>
        <row r="452">
          <cell r="D452">
            <v>28246</v>
          </cell>
          <cell r="E452">
            <v>20370361</v>
          </cell>
          <cell r="F452">
            <v>3391017</v>
          </cell>
          <cell r="G452">
            <v>45059.000347222223</v>
          </cell>
          <cell r="J452" t="str">
            <v>Do Thi Bich Lieu</v>
          </cell>
          <cell r="M452" t="str">
            <v>No</v>
          </cell>
          <cell r="O452" t="str">
            <v>06/Đã thanh toán 12/2023</v>
          </cell>
        </row>
        <row r="453">
          <cell r="D453">
            <v>28271</v>
          </cell>
          <cell r="E453">
            <v>20373305</v>
          </cell>
          <cell r="F453">
            <v>2095544</v>
          </cell>
          <cell r="G453">
            <v>45059.000347222223</v>
          </cell>
          <cell r="J453" t="str">
            <v>Do Thi Bich Lieu</v>
          </cell>
          <cell r="M453" t="str">
            <v>No</v>
          </cell>
          <cell r="O453" t="str">
            <v>06/Đã thanh toán 26/2023</v>
          </cell>
        </row>
        <row r="454">
          <cell r="D454">
            <v>28277</v>
          </cell>
          <cell r="E454">
            <v>13255443</v>
          </cell>
          <cell r="F454">
            <v>1954612</v>
          </cell>
          <cell r="G454">
            <v>45059.000347222223</v>
          </cell>
          <cell r="J454" t="str">
            <v>Do Thi Bich Lieu</v>
          </cell>
          <cell r="M454" t="str">
            <v>No</v>
          </cell>
          <cell r="O454" t="str">
            <v>06/Đã thanh toán 12/2023</v>
          </cell>
        </row>
        <row r="455">
          <cell r="D455">
            <v>28256</v>
          </cell>
          <cell r="E455">
            <v>10234016</v>
          </cell>
          <cell r="F455">
            <v>4674120</v>
          </cell>
          <cell r="G455">
            <v>45059.000347222223</v>
          </cell>
          <cell r="J455" t="str">
            <v>Do Thi Bich Lieu</v>
          </cell>
          <cell r="M455" t="str">
            <v>No</v>
          </cell>
          <cell r="O455" t="str">
            <v>06/Đã thanh toán 12/2023</v>
          </cell>
        </row>
        <row r="456">
          <cell r="D456">
            <v>28253</v>
          </cell>
          <cell r="E456">
            <v>10231436</v>
          </cell>
          <cell r="F456">
            <v>9345600</v>
          </cell>
          <cell r="G456">
            <v>45059.000347222223</v>
          </cell>
          <cell r="J456" t="str">
            <v>Do Thi Bich Lieu</v>
          </cell>
          <cell r="M456" t="str">
            <v>No</v>
          </cell>
          <cell r="O456" t="str">
            <v>06/Đã thanh toán 12/2023</v>
          </cell>
        </row>
        <row r="457">
          <cell r="D457">
            <v>28265</v>
          </cell>
          <cell r="E457">
            <v>17202067</v>
          </cell>
          <cell r="F457">
            <v>2703191</v>
          </cell>
          <cell r="G457">
            <v>45059.000347222223</v>
          </cell>
          <cell r="J457" t="str">
            <v>Do Thi Bich Lieu</v>
          </cell>
          <cell r="M457" t="str">
            <v>No</v>
          </cell>
          <cell r="O457" t="str">
            <v>06/Đã thanh toán 26/2023</v>
          </cell>
        </row>
        <row r="458">
          <cell r="D458">
            <v>28272</v>
          </cell>
          <cell r="E458">
            <v>22343678</v>
          </cell>
          <cell r="F458">
            <v>2336400</v>
          </cell>
          <cell r="G458">
            <v>45059.000347222223</v>
          </cell>
          <cell r="J458" t="str">
            <v>Do Thi Bich Lieu</v>
          </cell>
          <cell r="M458" t="str">
            <v>No</v>
          </cell>
          <cell r="O458" t="str">
            <v>06/Đã thanh toán 26/2023</v>
          </cell>
        </row>
        <row r="459">
          <cell r="D459">
            <v>28258</v>
          </cell>
          <cell r="E459">
            <v>11197928</v>
          </cell>
          <cell r="F459">
            <v>2095544</v>
          </cell>
          <cell r="G459">
            <v>45059.000347222223</v>
          </cell>
          <cell r="J459" t="str">
            <v>Do Thi Bich Lieu</v>
          </cell>
          <cell r="M459" t="str">
            <v>No</v>
          </cell>
          <cell r="O459" t="str">
            <v>06/Đã thanh toán 26/2023</v>
          </cell>
        </row>
        <row r="460">
          <cell r="D460">
            <v>28255</v>
          </cell>
          <cell r="E460">
            <v>10233736</v>
          </cell>
          <cell r="F460">
            <v>2095544</v>
          </cell>
          <cell r="G460">
            <v>45059.000347222223</v>
          </cell>
          <cell r="J460" t="str">
            <v>Do Thi Bich Lieu</v>
          </cell>
          <cell r="M460" t="str">
            <v>No</v>
          </cell>
          <cell r="O460" t="str">
            <v>06/Đã thanh toán 12/2023</v>
          </cell>
        </row>
        <row r="461">
          <cell r="D461">
            <v>28250</v>
          </cell>
          <cell r="E461">
            <v>25341759</v>
          </cell>
          <cell r="F461">
            <v>6246405</v>
          </cell>
          <cell r="G461">
            <v>45059.000347222223</v>
          </cell>
          <cell r="J461" t="str">
            <v>Do Thi Bich Lieu</v>
          </cell>
          <cell r="M461" t="str">
            <v>No</v>
          </cell>
          <cell r="O461" t="str">
            <v>06/Đã thanh toán 12/2023</v>
          </cell>
        </row>
        <row r="462">
          <cell r="D462">
            <v>28270</v>
          </cell>
          <cell r="E462">
            <v>16435752</v>
          </cell>
          <cell r="F462">
            <v>1615482</v>
          </cell>
          <cell r="G462">
            <v>45059.000347222223</v>
          </cell>
          <cell r="J462" t="str">
            <v>Do Thi Bich Lieu</v>
          </cell>
          <cell r="M462" t="str">
            <v>No</v>
          </cell>
          <cell r="O462" t="str">
            <v>06/Đã thanh toán 26/2023</v>
          </cell>
        </row>
        <row r="463">
          <cell r="D463">
            <v>28247</v>
          </cell>
          <cell r="E463">
            <v>20371268</v>
          </cell>
          <cell r="F463">
            <v>1253313</v>
          </cell>
          <cell r="G463">
            <v>45059.000347222223</v>
          </cell>
          <cell r="J463" t="str">
            <v>Do Thi Bich Lieu</v>
          </cell>
          <cell r="M463" t="str">
            <v>No</v>
          </cell>
          <cell r="O463" t="str">
            <v>06/Đã thanh toán 12/2023</v>
          </cell>
        </row>
        <row r="464">
          <cell r="D464">
            <v>28242</v>
          </cell>
          <cell r="E464">
            <v>29172360</v>
          </cell>
          <cell r="F464">
            <v>276007</v>
          </cell>
          <cell r="G464">
            <v>45059.000347222223</v>
          </cell>
          <cell r="J464" t="str">
            <v>Do Thi Bich Lieu</v>
          </cell>
          <cell r="M464" t="str">
            <v>No</v>
          </cell>
          <cell r="O464" t="str">
            <v>06/Đã thanh toán 12/2023</v>
          </cell>
        </row>
        <row r="465">
          <cell r="D465">
            <v>28248</v>
          </cell>
          <cell r="E465">
            <v>15118282</v>
          </cell>
          <cell r="F465">
            <v>1253313</v>
          </cell>
          <cell r="G465">
            <v>45059.000347222223</v>
          </cell>
          <cell r="J465" t="str">
            <v>Do Thi Bich Lieu</v>
          </cell>
          <cell r="M465" t="str">
            <v>No</v>
          </cell>
          <cell r="O465" t="str">
            <v>06/Đã thanh toán 12/2023</v>
          </cell>
        </row>
        <row r="466">
          <cell r="D466">
            <v>28266</v>
          </cell>
          <cell r="E466">
            <v>25343619</v>
          </cell>
          <cell r="F466">
            <v>6092977</v>
          </cell>
          <cell r="G466">
            <v>45059.000347222223</v>
          </cell>
          <cell r="J466" t="str">
            <v>Do Thi Bich Lieu</v>
          </cell>
          <cell r="M466" t="str">
            <v>No</v>
          </cell>
          <cell r="O466" t="str">
            <v>06/Đã thanh toán 26/2023</v>
          </cell>
        </row>
        <row r="467">
          <cell r="D467">
            <v>28243</v>
          </cell>
          <cell r="E467">
            <v>19393307</v>
          </cell>
          <cell r="F467">
            <v>3234033</v>
          </cell>
          <cell r="G467">
            <v>45059.000347222223</v>
          </cell>
          <cell r="J467" t="str">
            <v>Do Thi Bich Lieu</v>
          </cell>
          <cell r="M467" t="str">
            <v>No</v>
          </cell>
          <cell r="O467" t="str">
            <v>06/Đã thanh toán 12/2023</v>
          </cell>
        </row>
        <row r="468">
          <cell r="D468">
            <v>28249</v>
          </cell>
          <cell r="E468">
            <v>17198705</v>
          </cell>
          <cell r="F468">
            <v>2205947</v>
          </cell>
          <cell r="G468">
            <v>45059.000347222223</v>
          </cell>
          <cell r="J468" t="str">
            <v>Do Thi Bich Lieu</v>
          </cell>
          <cell r="M468" t="str">
            <v>No</v>
          </cell>
          <cell r="O468" t="str">
            <v>06/Đã thanh toán 12/2023</v>
          </cell>
        </row>
        <row r="469">
          <cell r="D469">
            <v>28244</v>
          </cell>
          <cell r="E469">
            <v>19393403</v>
          </cell>
          <cell r="F469">
            <v>623040</v>
          </cell>
          <cell r="G469">
            <v>45059.000347222223</v>
          </cell>
          <cell r="J469" t="str">
            <v>Do Thi Bich Lieu</v>
          </cell>
          <cell r="M469" t="str">
            <v>No</v>
          </cell>
          <cell r="O469" t="str">
            <v>06/Đã thanh toán 12/2023</v>
          </cell>
        </row>
        <row r="470">
          <cell r="D470">
            <v>28257</v>
          </cell>
          <cell r="E470">
            <v>11197866</v>
          </cell>
          <cell r="F470">
            <v>3909224</v>
          </cell>
          <cell r="G470">
            <v>45059.000347222223</v>
          </cell>
          <cell r="J470" t="str">
            <v>Do Thi Bich Lieu</v>
          </cell>
          <cell r="M470" t="str">
            <v>No</v>
          </cell>
          <cell r="O470" t="str">
            <v>06/Đã thanh toán 26/2023</v>
          </cell>
        </row>
        <row r="471">
          <cell r="D471">
            <v>28263</v>
          </cell>
          <cell r="E471">
            <v>16434733</v>
          </cell>
          <cell r="F471">
            <v>4744894</v>
          </cell>
          <cell r="G471">
            <v>45059.000347222223</v>
          </cell>
          <cell r="J471" t="str">
            <v>Do Thi Bich Lieu</v>
          </cell>
          <cell r="M471" t="str">
            <v>No</v>
          </cell>
          <cell r="O471" t="str">
            <v>06/Đã thanh toán 26/2023</v>
          </cell>
        </row>
        <row r="472">
          <cell r="D472">
            <v>28278</v>
          </cell>
          <cell r="E472">
            <v>90323119</v>
          </cell>
          <cell r="F472">
            <v>1221638</v>
          </cell>
          <cell r="G472">
            <v>45059.000347222223</v>
          </cell>
          <cell r="J472" t="str">
            <v>Do Thi Bich Lieu</v>
          </cell>
          <cell r="M472" t="str">
            <v>No</v>
          </cell>
          <cell r="O472" t="str">
            <v>06/Đã thanh toán 12/2023</v>
          </cell>
        </row>
        <row r="473">
          <cell r="D473">
            <v>29219</v>
          </cell>
          <cell r="E473">
            <v>12151469</v>
          </cell>
          <cell r="F473">
            <v>6037361</v>
          </cell>
          <cell r="G473">
            <v>45063.000347222223</v>
          </cell>
          <cell r="J473" t="str">
            <v>Do Thi Bich Lieu</v>
          </cell>
          <cell r="M473" t="str">
            <v>No</v>
          </cell>
          <cell r="O473" t="str">
            <v>06/Đã thanh toán 12/2023</v>
          </cell>
        </row>
        <row r="474">
          <cell r="D474">
            <v>29787</v>
          </cell>
          <cell r="E474">
            <v>28338495</v>
          </cell>
          <cell r="F474">
            <v>5367266</v>
          </cell>
          <cell r="G474">
            <v>45065.000347222223</v>
          </cell>
          <cell r="J474" t="str">
            <v>Do Thi Bich Lieu</v>
          </cell>
          <cell r="M474" t="str">
            <v>No</v>
          </cell>
          <cell r="O474" t="str">
            <v>06/Đã thanh toán 26/2023</v>
          </cell>
        </row>
        <row r="475">
          <cell r="D475">
            <v>29797</v>
          </cell>
          <cell r="E475">
            <v>14109446</v>
          </cell>
          <cell r="F475">
            <v>4886530</v>
          </cell>
          <cell r="G475">
            <v>45065.000347222223</v>
          </cell>
          <cell r="J475" t="str">
            <v>Do Thi Bich Lieu</v>
          </cell>
          <cell r="M475" t="str">
            <v>No</v>
          </cell>
          <cell r="O475" t="str">
            <v>06/Đã thanh toán 26/2023</v>
          </cell>
        </row>
        <row r="476">
          <cell r="D476">
            <v>29795</v>
          </cell>
          <cell r="E476">
            <v>15123799</v>
          </cell>
          <cell r="F476">
            <v>3796408</v>
          </cell>
          <cell r="G476">
            <v>45065.000347222223</v>
          </cell>
          <cell r="J476" t="str">
            <v>Do Thi Bich Lieu</v>
          </cell>
          <cell r="M476" t="str">
            <v>No</v>
          </cell>
          <cell r="O476" t="str">
            <v>06/Đã thanh toán 26/2023</v>
          </cell>
        </row>
        <row r="477">
          <cell r="D477">
            <v>29799</v>
          </cell>
          <cell r="E477">
            <v>26400018</v>
          </cell>
          <cell r="F477">
            <v>1615482</v>
          </cell>
          <cell r="G477">
            <v>45065.000347222223</v>
          </cell>
          <cell r="J477" t="str">
            <v>Do Thi Bich Lieu</v>
          </cell>
          <cell r="M477" t="str">
            <v>No</v>
          </cell>
          <cell r="O477" t="str">
            <v>06/Đã thanh toán 26/2023</v>
          </cell>
        </row>
        <row r="478">
          <cell r="D478">
            <v>29775</v>
          </cell>
          <cell r="E478">
            <v>23220736</v>
          </cell>
          <cell r="F478">
            <v>2358510</v>
          </cell>
          <cell r="G478">
            <v>45065.000347222223</v>
          </cell>
          <cell r="J478" t="str">
            <v>Do Thi Bich Lieu</v>
          </cell>
          <cell r="M478" t="str">
            <v>No</v>
          </cell>
          <cell r="O478" t="str">
            <v>06/Đã thanh toán 26/2023</v>
          </cell>
        </row>
        <row r="479">
          <cell r="D479">
            <v>29786</v>
          </cell>
          <cell r="E479">
            <v>12160141</v>
          </cell>
          <cell r="F479">
            <v>1615482</v>
          </cell>
          <cell r="G479">
            <v>45065.000347222223</v>
          </cell>
          <cell r="J479" t="str">
            <v>Do Thi Bich Lieu</v>
          </cell>
          <cell r="M479" t="str">
            <v>No</v>
          </cell>
          <cell r="O479" t="str">
            <v>06/Đã thanh toán 26/2023</v>
          </cell>
        </row>
        <row r="480">
          <cell r="D480">
            <v>29793</v>
          </cell>
          <cell r="E480">
            <v>16438404</v>
          </cell>
          <cell r="F480">
            <v>3194934</v>
          </cell>
          <cell r="G480">
            <v>45065.000347222223</v>
          </cell>
          <cell r="H480">
            <v>45069.000347222223</v>
          </cell>
          <cell r="I480">
            <v>45103.000347222223</v>
          </cell>
          <cell r="J480" t="str">
            <v>Do Thi Bich Lieu</v>
          </cell>
          <cell r="M480" t="str">
            <v>No</v>
          </cell>
          <cell r="O480" t="str">
            <v>Lịch thanh toán: Monthly at 10 &amp; 24</v>
          </cell>
        </row>
        <row r="481">
          <cell r="D481">
            <v>29790</v>
          </cell>
          <cell r="E481">
            <v>24317905</v>
          </cell>
          <cell r="F481">
            <v>1946690</v>
          </cell>
          <cell r="G481">
            <v>45065.000347222223</v>
          </cell>
          <cell r="H481">
            <v>45069.000347222223</v>
          </cell>
          <cell r="I481">
            <v>45103.000347222223</v>
          </cell>
          <cell r="J481" t="str">
            <v>Do Thi Bich Lieu</v>
          </cell>
          <cell r="M481" t="str">
            <v>No</v>
          </cell>
          <cell r="O481" t="str">
            <v>Lịch thanh toán: Monthly at 10 &amp; 24</v>
          </cell>
        </row>
        <row r="482">
          <cell r="D482">
            <v>29794</v>
          </cell>
          <cell r="E482">
            <v>16438132</v>
          </cell>
          <cell r="F482">
            <v>977306</v>
          </cell>
          <cell r="G482">
            <v>45065.000347222223</v>
          </cell>
          <cell r="H482">
            <v>45069.000347222223</v>
          </cell>
          <cell r="I482">
            <v>45103.000347222223</v>
          </cell>
          <cell r="J482" t="str">
            <v>Do Thi Bich Lieu</v>
          </cell>
          <cell r="M482" t="str">
            <v>No</v>
          </cell>
          <cell r="O482" t="str">
            <v>Lịch thanh toán: Monthly at 10 &amp; 24</v>
          </cell>
        </row>
        <row r="483">
          <cell r="D483">
            <v>29801</v>
          </cell>
          <cell r="E483">
            <v>14109503</v>
          </cell>
          <cell r="F483">
            <v>203239</v>
          </cell>
          <cell r="G483">
            <v>45065.000347222223</v>
          </cell>
          <cell r="J483" t="str">
            <v>Do Thi Bich Lieu</v>
          </cell>
          <cell r="M483" t="str">
            <v>No</v>
          </cell>
          <cell r="O483" t="str">
            <v>06/Đã thanh toán 26/2023</v>
          </cell>
        </row>
        <row r="484">
          <cell r="D484">
            <v>29792</v>
          </cell>
          <cell r="E484">
            <v>20375673</v>
          </cell>
          <cell r="F484">
            <v>977306</v>
          </cell>
          <cell r="G484">
            <v>45065.000347222223</v>
          </cell>
          <cell r="J484" t="str">
            <v>Do Thi Bich Lieu</v>
          </cell>
          <cell r="M484" t="str">
            <v>No</v>
          </cell>
          <cell r="O484" t="str">
            <v>06/Đã thanh toán 26/2023</v>
          </cell>
        </row>
        <row r="485">
          <cell r="D485">
            <v>29800</v>
          </cell>
          <cell r="E485">
            <v>13258249</v>
          </cell>
          <cell r="F485">
            <v>4050156</v>
          </cell>
          <cell r="G485">
            <v>45065.000347222223</v>
          </cell>
          <cell r="J485" t="str">
            <v>Do Thi Bich Lieu</v>
          </cell>
          <cell r="M485" t="str">
            <v>No</v>
          </cell>
          <cell r="O485" t="str">
            <v>06/Đã thanh toán 26/2023</v>
          </cell>
        </row>
        <row r="486">
          <cell r="D486">
            <v>29798</v>
          </cell>
          <cell r="E486">
            <v>14107909</v>
          </cell>
          <cell r="F486">
            <v>778800</v>
          </cell>
          <cell r="G486">
            <v>45065.000347222223</v>
          </cell>
          <cell r="J486" t="str">
            <v>Do Thi Bich Lieu</v>
          </cell>
          <cell r="M486" t="str">
            <v>No</v>
          </cell>
          <cell r="O486" t="str">
            <v>06/Đã thanh toán 26/2023</v>
          </cell>
        </row>
        <row r="487">
          <cell r="D487">
            <v>29789</v>
          </cell>
          <cell r="E487">
            <v>25346852</v>
          </cell>
          <cell r="F487">
            <v>2880284</v>
          </cell>
          <cell r="G487">
            <v>45065.000347222223</v>
          </cell>
          <cell r="H487">
            <v>45068.000347222223</v>
          </cell>
          <cell r="I487">
            <v>45102.000347222223</v>
          </cell>
          <cell r="J487" t="str">
            <v>Do Thi Bich Lieu</v>
          </cell>
          <cell r="M487" t="str">
            <v>No</v>
          </cell>
          <cell r="O487" t="str">
            <v>Lịch thanh toán: Monthly at 10 &amp; 24</v>
          </cell>
        </row>
        <row r="488">
          <cell r="D488">
            <v>29791</v>
          </cell>
          <cell r="E488">
            <v>24317587</v>
          </cell>
          <cell r="F488">
            <v>598950</v>
          </cell>
          <cell r="G488">
            <v>45065.000347222223</v>
          </cell>
          <cell r="H488">
            <v>45069.000347222223</v>
          </cell>
          <cell r="I488">
            <v>45103.000347222223</v>
          </cell>
          <cell r="J488" t="str">
            <v>Do Thi Bich Lieu</v>
          </cell>
          <cell r="M488" t="str">
            <v>No</v>
          </cell>
          <cell r="O488" t="str">
            <v>Lịch thanh toán: Monthly at 10 &amp; 24</v>
          </cell>
        </row>
        <row r="489">
          <cell r="D489">
            <v>29781</v>
          </cell>
          <cell r="E489">
            <v>17204149</v>
          </cell>
          <cell r="F489">
            <v>3596758</v>
          </cell>
          <cell r="G489">
            <v>45065.000347222223</v>
          </cell>
          <cell r="J489" t="str">
            <v>Do Thi Bich Lieu</v>
          </cell>
          <cell r="M489" t="str">
            <v>No</v>
          </cell>
          <cell r="O489" t="str">
            <v>06/Đã thanh toán 26/2023</v>
          </cell>
        </row>
        <row r="490">
          <cell r="D490">
            <v>29788</v>
          </cell>
          <cell r="E490">
            <v>28338112</v>
          </cell>
          <cell r="F490">
            <v>1551215</v>
          </cell>
          <cell r="G490">
            <v>45065.000347222223</v>
          </cell>
          <cell r="J490" t="str">
            <v>Do Thi Bich Lieu</v>
          </cell>
          <cell r="M490" t="str">
            <v>No</v>
          </cell>
          <cell r="O490" t="str">
            <v>06/Đã thanh toán 26/2023</v>
          </cell>
        </row>
        <row r="491">
          <cell r="D491">
            <v>29780</v>
          </cell>
          <cell r="E491">
            <v>17205052</v>
          </cell>
          <cell r="F491">
            <v>2175417</v>
          </cell>
          <cell r="G491">
            <v>45065.000347222223</v>
          </cell>
          <cell r="J491" t="str">
            <v>Do Thi Bich Lieu</v>
          </cell>
          <cell r="M491" t="str">
            <v>No</v>
          </cell>
          <cell r="O491" t="str">
            <v>06/Đã thanh toán 26/2023</v>
          </cell>
        </row>
        <row r="492">
          <cell r="D492">
            <v>29774</v>
          </cell>
          <cell r="E492">
            <v>27337015</v>
          </cell>
          <cell r="F492">
            <v>3234033</v>
          </cell>
          <cell r="G492">
            <v>45065.000347222223</v>
          </cell>
          <cell r="J492" t="str">
            <v>Do Thi Bich Lieu</v>
          </cell>
          <cell r="M492" t="str">
            <v>No</v>
          </cell>
          <cell r="O492" t="str">
            <v>06/Đã thanh toán 26/2023</v>
          </cell>
        </row>
        <row r="493">
          <cell r="D493">
            <v>29770</v>
          </cell>
          <cell r="E493">
            <v>10237078</v>
          </cell>
          <cell r="F493">
            <v>5027462</v>
          </cell>
          <cell r="G493">
            <v>45065.000347222223</v>
          </cell>
          <cell r="J493" t="str">
            <v>Do Thi Bich Lieu</v>
          </cell>
          <cell r="M493" t="str">
            <v>No</v>
          </cell>
          <cell r="O493" t="str">
            <v>06/Đã thanh toán 26/2023</v>
          </cell>
        </row>
        <row r="494">
          <cell r="D494">
            <v>29773</v>
          </cell>
          <cell r="E494">
            <v>19397623</v>
          </cell>
          <cell r="F494">
            <v>1557600</v>
          </cell>
          <cell r="G494">
            <v>45065.000347222223</v>
          </cell>
          <cell r="H494">
            <v>45110.000347222223</v>
          </cell>
          <cell r="I494">
            <v>45096.000347222223</v>
          </cell>
          <cell r="J494" t="str">
            <v>Do Thi Bich Lieu</v>
          </cell>
          <cell r="M494" t="str">
            <v>No</v>
          </cell>
          <cell r="O494" t="str">
            <v>Lịch thanh toán: Monthly at 10 &amp; 24</v>
          </cell>
        </row>
        <row r="495">
          <cell r="D495">
            <v>29777</v>
          </cell>
          <cell r="E495">
            <v>25346105</v>
          </cell>
          <cell r="F495">
            <v>778800</v>
          </cell>
          <cell r="G495">
            <v>45065.000347222223</v>
          </cell>
          <cell r="J495" t="str">
            <v>Do Thi Bich Lieu</v>
          </cell>
          <cell r="M495" t="str">
            <v>No</v>
          </cell>
          <cell r="O495" t="str">
            <v>Chúng tôi đang xử lý hóa đơn, vui lòng liên hệ Do Thi Bich Lieu</v>
          </cell>
        </row>
        <row r="496">
          <cell r="D496">
            <v>29993</v>
          </cell>
          <cell r="E496">
            <v>26298800</v>
          </cell>
          <cell r="F496">
            <v>1413958</v>
          </cell>
          <cell r="G496">
            <v>45069.000347222223</v>
          </cell>
          <cell r="J496" t="str">
            <v>Do Thi Bich Lieu</v>
          </cell>
          <cell r="M496" t="str">
            <v>No</v>
          </cell>
          <cell r="O496" t="str">
            <v>Chúng tôi đang xử lý hóa đơn, vui lòng liên hệ Do Thi Bich Lieu</v>
          </cell>
        </row>
        <row r="497">
          <cell r="D497">
            <v>30029</v>
          </cell>
          <cell r="E497">
            <v>12100509</v>
          </cell>
          <cell r="F497">
            <v>763656</v>
          </cell>
          <cell r="G497">
            <v>45069.000347222223</v>
          </cell>
          <cell r="J497" t="str">
            <v>Do Thi Bich Lieu</v>
          </cell>
          <cell r="M497" t="str">
            <v>No</v>
          </cell>
          <cell r="O497" t="str">
            <v>06/Đã thanh toán 12/2023</v>
          </cell>
        </row>
        <row r="498">
          <cell r="D498">
            <v>30032</v>
          </cell>
          <cell r="E498">
            <v>14026511</v>
          </cell>
          <cell r="F498">
            <v>930329</v>
          </cell>
          <cell r="G498">
            <v>45069.000347222223</v>
          </cell>
          <cell r="J498" t="str">
            <v>Do Thi Bich Lieu</v>
          </cell>
          <cell r="M498" t="str">
            <v>No</v>
          </cell>
          <cell r="O498" t="str">
            <v>06/Đã thanh toán 12/2023</v>
          </cell>
        </row>
        <row r="499">
          <cell r="D499">
            <v>30031</v>
          </cell>
          <cell r="E499">
            <v>13197255</v>
          </cell>
          <cell r="F499">
            <v>4612526</v>
          </cell>
          <cell r="G499">
            <v>45069.000347222223</v>
          </cell>
          <cell r="J499" t="str">
            <v>Do Thi Bich Lieu</v>
          </cell>
          <cell r="M499" t="str">
            <v>No</v>
          </cell>
          <cell r="O499" t="str">
            <v>06/Đã thanh toán 12/2023</v>
          </cell>
        </row>
        <row r="500">
          <cell r="D500">
            <v>30030</v>
          </cell>
          <cell r="E500">
            <v>10171704</v>
          </cell>
          <cell r="F500">
            <v>23586080</v>
          </cell>
          <cell r="G500">
            <v>45069.000347222223</v>
          </cell>
          <cell r="J500" t="str">
            <v>Do Thi Bich Lieu</v>
          </cell>
          <cell r="M500" t="str">
            <v>No</v>
          </cell>
          <cell r="O500" t="str">
            <v>Chúng tôi đang xử lý hóa đơn, vui lòng liên hệ Do Thi Bich Lieu</v>
          </cell>
        </row>
        <row r="501">
          <cell r="D501">
            <v>31447</v>
          </cell>
          <cell r="E501">
            <v>17208494</v>
          </cell>
          <cell r="F501">
            <v>2050340</v>
          </cell>
          <cell r="G501">
            <v>45073.000347222223</v>
          </cell>
          <cell r="H501">
            <v>45074.000347222223</v>
          </cell>
          <cell r="I501">
            <v>45108.000347222223</v>
          </cell>
          <cell r="J501" t="str">
            <v>Do Thi Bich Lieu</v>
          </cell>
          <cell r="M501" t="str">
            <v>No</v>
          </cell>
          <cell r="O501" t="str">
            <v>Lịch thanh toán: Monthly at 10 &amp; 24</v>
          </cell>
        </row>
        <row r="502">
          <cell r="D502">
            <v>31449</v>
          </cell>
          <cell r="E502">
            <v>20378013</v>
          </cell>
          <cell r="F502">
            <v>977306</v>
          </cell>
          <cell r="G502">
            <v>45073.000347222223</v>
          </cell>
          <cell r="H502">
            <v>45074.000347222223</v>
          </cell>
          <cell r="I502">
            <v>45108.000347222223</v>
          </cell>
          <cell r="J502" t="str">
            <v>Do Thi Bich Lieu</v>
          </cell>
          <cell r="M502" t="str">
            <v>No</v>
          </cell>
          <cell r="O502" t="str">
            <v>Lịch thanh toán: Monthly at 10 &amp; 24</v>
          </cell>
        </row>
        <row r="503">
          <cell r="D503">
            <v>31460</v>
          </cell>
          <cell r="E503">
            <v>26401718</v>
          </cell>
          <cell r="F503">
            <v>1557600</v>
          </cell>
          <cell r="G503">
            <v>45073.000347222223</v>
          </cell>
          <cell r="H503">
            <v>45110.000347222223</v>
          </cell>
          <cell r="I503">
            <v>45097.000347222223</v>
          </cell>
          <cell r="J503" t="str">
            <v>Do Thi Bich Lieu</v>
          </cell>
          <cell r="M503" t="str">
            <v>No</v>
          </cell>
          <cell r="O503" t="str">
            <v>Lịch thanh toán: Monthly at 10 &amp; 24</v>
          </cell>
        </row>
        <row r="504">
          <cell r="D504">
            <v>31452</v>
          </cell>
          <cell r="E504">
            <v>24319960</v>
          </cell>
          <cell r="F504">
            <v>2619452</v>
          </cell>
          <cell r="G504">
            <v>45073.000347222223</v>
          </cell>
          <cell r="H504">
            <v>45076.000347222223</v>
          </cell>
          <cell r="I504">
            <v>45110.000347222223</v>
          </cell>
          <cell r="J504" t="str">
            <v>Do Thi Bich Lieu</v>
          </cell>
          <cell r="M504" t="str">
            <v>No</v>
          </cell>
          <cell r="O504" t="str">
            <v>Lịch thanh toán: Monthly at 10 &amp; 24</v>
          </cell>
        </row>
        <row r="505">
          <cell r="D505">
            <v>31453</v>
          </cell>
          <cell r="E505">
            <v>24319707</v>
          </cell>
          <cell r="F505">
            <v>977306</v>
          </cell>
          <cell r="G505">
            <v>45073.000347222223</v>
          </cell>
          <cell r="H505">
            <v>45076.000347222223</v>
          </cell>
          <cell r="I505">
            <v>45110.000347222223</v>
          </cell>
          <cell r="J505" t="str">
            <v>Do Thi Bich Lieu</v>
          </cell>
          <cell r="M505" t="str">
            <v>No</v>
          </cell>
          <cell r="O505" t="str">
            <v>Lịch thanh toán: Monthly at 10 &amp; 24</v>
          </cell>
        </row>
        <row r="506">
          <cell r="D506">
            <v>31463</v>
          </cell>
          <cell r="E506">
            <v>14112312</v>
          </cell>
          <cell r="F506">
            <v>4249070</v>
          </cell>
          <cell r="G506">
            <v>45073.000347222223</v>
          </cell>
          <cell r="J506" t="str">
            <v>Do Thi Bich Lieu</v>
          </cell>
          <cell r="M506" t="str">
            <v>No</v>
          </cell>
          <cell r="O506" t="str">
            <v>06/Đã thanh toán 26/2023</v>
          </cell>
        </row>
        <row r="507">
          <cell r="D507">
            <v>31459</v>
          </cell>
          <cell r="E507">
            <v>14111528</v>
          </cell>
          <cell r="F507">
            <v>778800</v>
          </cell>
          <cell r="G507">
            <v>45073.000347222223</v>
          </cell>
          <cell r="H507">
            <v>45110.000347222223</v>
          </cell>
          <cell r="I507">
            <v>45097.000347222223</v>
          </cell>
          <cell r="J507" t="str">
            <v>Do Thi Bich Lieu</v>
          </cell>
          <cell r="M507" t="str">
            <v>No</v>
          </cell>
          <cell r="O507" t="str">
            <v>Lịch thanh toán: Monthly at 10 &amp; 24</v>
          </cell>
        </row>
        <row r="508">
          <cell r="D508">
            <v>31465</v>
          </cell>
          <cell r="E508">
            <v>90325901</v>
          </cell>
          <cell r="F508">
            <v>1615482</v>
          </cell>
          <cell r="G508">
            <v>45073.000347222223</v>
          </cell>
          <cell r="J508" t="str">
            <v>Do Thi Bich Lieu</v>
          </cell>
          <cell r="M508" t="str">
            <v>No</v>
          </cell>
          <cell r="O508" t="str">
            <v>06/Đã thanh toán 26/2023</v>
          </cell>
        </row>
        <row r="509">
          <cell r="D509">
            <v>31431</v>
          </cell>
          <cell r="E509">
            <v>27339950</v>
          </cell>
          <cell r="F509">
            <v>977306</v>
          </cell>
          <cell r="G509">
            <v>45073.000347222223</v>
          </cell>
          <cell r="H509">
            <v>45074.000347222223</v>
          </cell>
          <cell r="I509">
            <v>45104.000347222223</v>
          </cell>
          <cell r="J509" t="str">
            <v>Do Thi Bich Lieu</v>
          </cell>
          <cell r="M509" t="str">
            <v>No</v>
          </cell>
          <cell r="O509" t="str">
            <v>Lịch thanh toán: Monthly at 10 &amp; 24</v>
          </cell>
        </row>
        <row r="510">
          <cell r="D510">
            <v>31469</v>
          </cell>
          <cell r="E510">
            <v>29177701</v>
          </cell>
          <cell r="F510">
            <v>1179255</v>
          </cell>
          <cell r="G510">
            <v>45073.000347222223</v>
          </cell>
          <cell r="H510">
            <v>45074.000347222223</v>
          </cell>
          <cell r="I510">
            <v>45106.000347222223</v>
          </cell>
          <cell r="J510" t="str">
            <v>Do Thi Bich Lieu</v>
          </cell>
          <cell r="M510" t="str">
            <v>No</v>
          </cell>
          <cell r="O510" t="str">
            <v>Lịch thanh toán: Monthly at 10 &amp; 24</v>
          </cell>
        </row>
        <row r="511">
          <cell r="D511">
            <v>31442</v>
          </cell>
          <cell r="E511">
            <v>15124285</v>
          </cell>
          <cell r="F511">
            <v>1557600</v>
          </cell>
          <cell r="G511">
            <v>45073.000347222223</v>
          </cell>
          <cell r="H511">
            <v>45110.000347222223</v>
          </cell>
          <cell r="I511">
            <v>45107.000347222223</v>
          </cell>
          <cell r="J511" t="str">
            <v>Do Thi Bich Lieu</v>
          </cell>
          <cell r="M511" t="str">
            <v>No</v>
          </cell>
          <cell r="O511" t="str">
            <v>Lịch thanh toán: Monthly at 10 &amp; 24</v>
          </cell>
        </row>
        <row r="512">
          <cell r="D512">
            <v>31471</v>
          </cell>
          <cell r="E512">
            <v>10244328</v>
          </cell>
          <cell r="F512">
            <v>13876055</v>
          </cell>
          <cell r="G512">
            <v>45073.000347222223</v>
          </cell>
          <cell r="H512">
            <v>45074.000347222223</v>
          </cell>
          <cell r="I512">
            <v>45107.000347222223</v>
          </cell>
          <cell r="J512" t="str">
            <v>Do Thi Bich Lieu</v>
          </cell>
          <cell r="M512" t="str">
            <v>No</v>
          </cell>
          <cell r="O512" t="str">
            <v>Lịch thanh toán: Monthly at 10 &amp; 24</v>
          </cell>
        </row>
        <row r="513">
          <cell r="D513">
            <v>31440</v>
          </cell>
          <cell r="E513">
            <v>15125495</v>
          </cell>
          <cell r="F513">
            <v>1557600</v>
          </cell>
          <cell r="G513">
            <v>45073.000347222223</v>
          </cell>
          <cell r="H513">
            <v>45110.000347222223</v>
          </cell>
          <cell r="I513">
            <v>45107.000347222223</v>
          </cell>
          <cell r="J513" t="str">
            <v>Do Thi Bich Lieu</v>
          </cell>
          <cell r="M513" t="str">
            <v>No</v>
          </cell>
          <cell r="O513" t="str">
            <v>Lịch thanh toán: Monthly at 10 &amp; 24</v>
          </cell>
        </row>
        <row r="514">
          <cell r="D514">
            <v>31462</v>
          </cell>
          <cell r="E514">
            <v>26401522</v>
          </cell>
          <cell r="F514">
            <v>977306</v>
          </cell>
          <cell r="G514">
            <v>45073.000347222223</v>
          </cell>
          <cell r="J514" t="str">
            <v>Do Thi Bich Lieu</v>
          </cell>
          <cell r="M514" t="str">
            <v>No</v>
          </cell>
          <cell r="O514" t="str">
            <v>06/Đã thanh toán 26/2023</v>
          </cell>
        </row>
        <row r="515">
          <cell r="D515">
            <v>31466</v>
          </cell>
          <cell r="E515">
            <v>13260751</v>
          </cell>
          <cell r="F515">
            <v>6230400</v>
          </cell>
          <cell r="G515">
            <v>45073.000347222223</v>
          </cell>
          <cell r="H515">
            <v>45110.000347222223</v>
          </cell>
          <cell r="I515">
            <v>45097.000347222223</v>
          </cell>
          <cell r="J515" t="str">
            <v>Do Thi Bich Lieu</v>
          </cell>
          <cell r="M515" t="str">
            <v>No</v>
          </cell>
          <cell r="O515" t="str">
            <v>Lịch thanh toán: Monthly at 10 &amp; 24</v>
          </cell>
        </row>
        <row r="516">
          <cell r="D516">
            <v>31446</v>
          </cell>
          <cell r="E516">
            <v>17206642</v>
          </cell>
          <cell r="F516">
            <v>1557600</v>
          </cell>
          <cell r="G516">
            <v>45073.000347222223</v>
          </cell>
          <cell r="J516" t="str">
            <v>Do Thi Bich Lieu</v>
          </cell>
          <cell r="M516" t="str">
            <v>No</v>
          </cell>
          <cell r="O516" t="str">
            <v>Chúng tôi đang xử lý hóa đơn, vui lòng liên hệ Do Thi Bich Lieu</v>
          </cell>
        </row>
        <row r="517">
          <cell r="D517">
            <v>31437</v>
          </cell>
          <cell r="E517">
            <v>18173792</v>
          </cell>
          <cell r="F517">
            <v>998250</v>
          </cell>
          <cell r="G517">
            <v>45073.000347222223</v>
          </cell>
          <cell r="H517">
            <v>45074.000347222223</v>
          </cell>
          <cell r="I517">
            <v>45104.000347222223</v>
          </cell>
          <cell r="J517" t="str">
            <v>Do Thi Bich Lieu</v>
          </cell>
          <cell r="M517" t="str">
            <v>No</v>
          </cell>
          <cell r="O517" t="str">
            <v>Lịch thanh toán: Monthly at 10 &amp; 24</v>
          </cell>
        </row>
        <row r="518">
          <cell r="D518">
            <v>31430</v>
          </cell>
          <cell r="E518">
            <v>20377348</v>
          </cell>
          <cell r="F518">
            <v>1615482</v>
          </cell>
          <cell r="G518">
            <v>45073.000347222223</v>
          </cell>
          <cell r="H518">
            <v>45074.000347222223</v>
          </cell>
          <cell r="I518">
            <v>45104.000347222223</v>
          </cell>
          <cell r="J518" t="str">
            <v>Do Thi Bich Lieu</v>
          </cell>
          <cell r="M518" t="str">
            <v>No</v>
          </cell>
          <cell r="O518" t="str">
            <v>Lịch thanh toán: Monthly at 10 &amp; 24</v>
          </cell>
        </row>
        <row r="519">
          <cell r="D519">
            <v>31426</v>
          </cell>
          <cell r="E519">
            <v>10240795</v>
          </cell>
          <cell r="F519">
            <v>11915305</v>
          </cell>
          <cell r="G519">
            <v>45073.000347222223</v>
          </cell>
          <cell r="J519" t="str">
            <v>Do Thi Bich Lieu</v>
          </cell>
          <cell r="M519" t="str">
            <v>No</v>
          </cell>
          <cell r="O519" t="str">
            <v>06/Đã thanh toán 26/2023</v>
          </cell>
        </row>
        <row r="520">
          <cell r="D520">
            <v>31461</v>
          </cell>
          <cell r="E520">
            <v>26401619</v>
          </cell>
          <cell r="F520">
            <v>3784732</v>
          </cell>
          <cell r="G520">
            <v>45073.000347222223</v>
          </cell>
          <cell r="J520" t="str">
            <v>Do Thi Bich Lieu</v>
          </cell>
          <cell r="M520" t="str">
            <v>No</v>
          </cell>
          <cell r="O520" t="str">
            <v>06/Đã thanh toán 26/2023</v>
          </cell>
        </row>
        <row r="521">
          <cell r="D521">
            <v>31427</v>
          </cell>
          <cell r="E521">
            <v>19400179</v>
          </cell>
          <cell r="F521">
            <v>2619452</v>
          </cell>
          <cell r="G521">
            <v>45073.000347222223</v>
          </cell>
          <cell r="H521">
            <v>45074.000347222223</v>
          </cell>
          <cell r="I521">
            <v>45103.000347222223</v>
          </cell>
          <cell r="J521" t="str">
            <v>Do Thi Bich Lieu</v>
          </cell>
          <cell r="M521" t="str">
            <v>No</v>
          </cell>
          <cell r="O521" t="str">
            <v>Lịch thanh toán: Monthly at 10 &amp; 24</v>
          </cell>
        </row>
        <row r="522">
          <cell r="D522">
            <v>31457</v>
          </cell>
          <cell r="E522">
            <v>13257407</v>
          </cell>
          <cell r="F522">
            <v>560940</v>
          </cell>
          <cell r="G522">
            <v>45073.000347222223</v>
          </cell>
          <cell r="J522" t="str">
            <v>Do Thi Bich Lieu</v>
          </cell>
          <cell r="M522" t="str">
            <v>No</v>
          </cell>
          <cell r="O522" t="str">
            <v>06/Đã thanh toán 26/2023</v>
          </cell>
        </row>
        <row r="523">
          <cell r="D523">
            <v>31464</v>
          </cell>
          <cell r="E523">
            <v>14112056</v>
          </cell>
          <cell r="F523">
            <v>1954612</v>
          </cell>
          <cell r="G523">
            <v>45073.000347222223</v>
          </cell>
          <cell r="J523" t="str">
            <v>Do Thi Bich Lieu</v>
          </cell>
          <cell r="M523" t="str">
            <v>No</v>
          </cell>
          <cell r="O523" t="str">
            <v>06/Đã thanh toán 26/2023</v>
          </cell>
        </row>
        <row r="524">
          <cell r="D524">
            <v>31428</v>
          </cell>
          <cell r="E524">
            <v>20377251</v>
          </cell>
          <cell r="F524">
            <v>977306</v>
          </cell>
          <cell r="G524">
            <v>45073.000347222223</v>
          </cell>
          <cell r="H524">
            <v>45074.000347222223</v>
          </cell>
          <cell r="I524">
            <v>45104.000347222223</v>
          </cell>
          <cell r="J524" t="str">
            <v>Do Thi Bich Lieu</v>
          </cell>
          <cell r="M524" t="str">
            <v>No</v>
          </cell>
          <cell r="O524" t="str">
            <v>Lịch thanh toán: Monthly at 10 &amp; 24</v>
          </cell>
        </row>
        <row r="525">
          <cell r="D525">
            <v>31443</v>
          </cell>
          <cell r="E525">
            <v>16441544</v>
          </cell>
          <cell r="F525">
            <v>1246080</v>
          </cell>
          <cell r="G525">
            <v>45073.000347222223</v>
          </cell>
          <cell r="H525">
            <v>45082.000347222223</v>
          </cell>
          <cell r="I525">
            <v>45110.000347222223</v>
          </cell>
          <cell r="J525" t="str">
            <v>Do Thi Bich Lieu</v>
          </cell>
          <cell r="M525" t="str">
            <v>No</v>
          </cell>
          <cell r="O525" t="str">
            <v>Lịch thanh toán: Monthly at 10 &amp; 24</v>
          </cell>
        </row>
        <row r="526">
          <cell r="D526">
            <v>31444</v>
          </cell>
          <cell r="E526">
            <v>16440702</v>
          </cell>
          <cell r="F526">
            <v>977306</v>
          </cell>
          <cell r="G526">
            <v>45073.000347222223</v>
          </cell>
          <cell r="H526">
            <v>45075.000347222223</v>
          </cell>
          <cell r="I526">
            <v>45110.000347222223</v>
          </cell>
          <cell r="J526" t="str">
            <v>Do Thi Bich Lieu</v>
          </cell>
          <cell r="M526" t="str">
            <v>No</v>
          </cell>
          <cell r="O526" t="str">
            <v>Lịch thanh toán: Monthly at 10 &amp; 24</v>
          </cell>
        </row>
        <row r="527">
          <cell r="D527">
            <v>31454</v>
          </cell>
          <cell r="E527">
            <v>25349075</v>
          </cell>
          <cell r="F527">
            <v>2729855</v>
          </cell>
          <cell r="G527">
            <v>45073.000347222223</v>
          </cell>
          <cell r="H527">
            <v>45074.000347222223</v>
          </cell>
          <cell r="I527">
            <v>45107.000347222223</v>
          </cell>
          <cell r="J527" t="str">
            <v>Do Thi Bich Lieu</v>
          </cell>
          <cell r="M527" t="str">
            <v>No</v>
          </cell>
          <cell r="O527" t="str">
            <v>Lịch thanh toán: Monthly at 10 &amp; 24</v>
          </cell>
        </row>
        <row r="528">
          <cell r="D528">
            <v>31436</v>
          </cell>
          <cell r="E528">
            <v>25348218</v>
          </cell>
          <cell r="F528">
            <v>8804901</v>
          </cell>
          <cell r="G528">
            <v>45073.000347222223</v>
          </cell>
          <cell r="H528">
            <v>45074.000347222223</v>
          </cell>
          <cell r="I528">
            <v>45104.000347222223</v>
          </cell>
          <cell r="J528" t="str">
            <v>Do Thi Bich Lieu</v>
          </cell>
          <cell r="M528" t="str">
            <v>No</v>
          </cell>
          <cell r="O528" t="str">
            <v>Lịch thanh toán: Monthly at 10 &amp; 24</v>
          </cell>
        </row>
        <row r="529">
          <cell r="D529">
            <v>31470</v>
          </cell>
          <cell r="E529">
            <v>10244067</v>
          </cell>
          <cell r="F529">
            <v>1954612</v>
          </cell>
          <cell r="G529">
            <v>45073.000347222223</v>
          </cell>
          <cell r="H529">
            <v>45074.000347222223</v>
          </cell>
          <cell r="I529">
            <v>45107.000347222223</v>
          </cell>
          <cell r="J529" t="str">
            <v>Do Thi Bich Lieu</v>
          </cell>
          <cell r="M529" t="str">
            <v>No</v>
          </cell>
          <cell r="O529" t="str">
            <v>Lịch thanh toán: Monthly at 10 &amp; 24</v>
          </cell>
        </row>
        <row r="530">
          <cell r="D530">
            <v>31425</v>
          </cell>
          <cell r="E530">
            <v>10240540</v>
          </cell>
          <cell r="F530">
            <v>3909224</v>
          </cell>
          <cell r="G530">
            <v>45073.000347222223</v>
          </cell>
          <cell r="J530" t="str">
            <v>Do Thi Bich Lieu</v>
          </cell>
          <cell r="M530" t="str">
            <v>No</v>
          </cell>
          <cell r="O530" t="str">
            <v>06/Đã thanh toán 26/2023</v>
          </cell>
        </row>
        <row r="531">
          <cell r="D531">
            <v>31448</v>
          </cell>
          <cell r="E531">
            <v>17209450</v>
          </cell>
          <cell r="F531">
            <v>2785056</v>
          </cell>
          <cell r="G531">
            <v>45073.000347222223</v>
          </cell>
          <cell r="H531">
            <v>45074.000347222223</v>
          </cell>
          <cell r="I531">
            <v>45108.000347222223</v>
          </cell>
          <cell r="J531" t="str">
            <v>Do Thi Bich Lieu</v>
          </cell>
          <cell r="M531" t="str">
            <v>No</v>
          </cell>
          <cell r="O531" t="str">
            <v>Lịch thanh toán: Monthly at 10 &amp; 24</v>
          </cell>
        </row>
        <row r="532">
          <cell r="D532">
            <v>31458</v>
          </cell>
          <cell r="E532">
            <v>14111337</v>
          </cell>
          <cell r="F532">
            <v>2931918</v>
          </cell>
          <cell r="G532">
            <v>45073.000347222223</v>
          </cell>
          <cell r="J532" t="str">
            <v>Do Thi Bich Lieu</v>
          </cell>
          <cell r="M532" t="str">
            <v>No</v>
          </cell>
          <cell r="O532" t="str">
            <v>06/Đã thanh toán 26/2023</v>
          </cell>
        </row>
        <row r="533">
          <cell r="D533">
            <v>31451</v>
          </cell>
          <cell r="E533">
            <v>21232369</v>
          </cell>
          <cell r="F533">
            <v>3230964</v>
          </cell>
          <cell r="G533">
            <v>45073.000347222223</v>
          </cell>
          <cell r="H533">
            <v>45074.000347222223</v>
          </cell>
          <cell r="I533">
            <v>45108.000347222223</v>
          </cell>
          <cell r="J533" t="str">
            <v>Do Thi Bich Lieu</v>
          </cell>
          <cell r="M533" t="str">
            <v>No</v>
          </cell>
          <cell r="O533" t="str">
            <v>Lịch thanh toán: Monthly at 10 &amp; 24</v>
          </cell>
        </row>
        <row r="534">
          <cell r="D534">
            <v>31434</v>
          </cell>
          <cell r="E534">
            <v>25348123</v>
          </cell>
          <cell r="F534">
            <v>977306</v>
          </cell>
          <cell r="G534">
            <v>45073.000347222223</v>
          </cell>
          <cell r="H534">
            <v>45074.000347222223</v>
          </cell>
          <cell r="I534">
            <v>45104.000347222223</v>
          </cell>
          <cell r="J534" t="str">
            <v>Do Thi Bich Lieu</v>
          </cell>
          <cell r="M534" t="str">
            <v>No</v>
          </cell>
          <cell r="O534" t="str">
            <v>Lịch thanh toán: Monthly at 10 &amp; 24</v>
          </cell>
        </row>
        <row r="535">
          <cell r="D535">
            <v>31433</v>
          </cell>
          <cell r="E535">
            <v>17208034</v>
          </cell>
          <cell r="F535">
            <v>2758392</v>
          </cell>
          <cell r="G535">
            <v>45073.000347222223</v>
          </cell>
          <cell r="H535">
            <v>45074.000347222223</v>
          </cell>
          <cell r="I535">
            <v>45105.000347222223</v>
          </cell>
          <cell r="J535" t="str">
            <v>Do Thi Bich Lieu</v>
          </cell>
          <cell r="M535" t="str">
            <v>No</v>
          </cell>
          <cell r="O535" t="str">
            <v>Lịch thanh toán: Monthly at 10 &amp; 24</v>
          </cell>
        </row>
        <row r="536">
          <cell r="D536">
            <v>31608</v>
          </cell>
          <cell r="E536">
            <v>16440980</v>
          </cell>
          <cell r="F536">
            <v>1534708</v>
          </cell>
          <cell r="G536">
            <v>45076.000347222223</v>
          </cell>
          <cell r="H536">
            <v>45078.000347222223</v>
          </cell>
          <cell r="I536">
            <v>45112.000347222223</v>
          </cell>
          <cell r="J536" t="str">
            <v>Do Thi Bich Lieu</v>
          </cell>
          <cell r="M536" t="str">
            <v>No</v>
          </cell>
          <cell r="O536" t="str">
            <v>Lịch thanh toán: Monthly at 10 &amp; 24</v>
          </cell>
        </row>
        <row r="537">
          <cell r="D537">
            <v>32661</v>
          </cell>
          <cell r="E537">
            <v>14113728</v>
          </cell>
          <cell r="F537">
            <v>2931918</v>
          </cell>
          <cell r="G537">
            <v>45077.000347222223</v>
          </cell>
          <cell r="H537">
            <v>45104.000347222223</v>
          </cell>
          <cell r="I537">
            <v>45103.000347222223</v>
          </cell>
          <cell r="J537" t="str">
            <v>Do Thi Bich Lieu</v>
          </cell>
          <cell r="M537" t="str">
            <v>No</v>
          </cell>
          <cell r="O537" t="str">
            <v>Lịch thanh toán: Monthly at 10 &amp; 24</v>
          </cell>
        </row>
        <row r="538">
          <cell r="D538">
            <v>32674</v>
          </cell>
          <cell r="E538">
            <v>14066526</v>
          </cell>
          <cell r="F538">
            <v>3115167</v>
          </cell>
          <cell r="G538">
            <v>45077.000347222223</v>
          </cell>
          <cell r="J538" t="str">
            <v>Do Thi Bich Lieu</v>
          </cell>
          <cell r="M538" t="str">
            <v>No</v>
          </cell>
          <cell r="O538" t="str">
            <v>06/Đã thanh toán 12/2023</v>
          </cell>
        </row>
        <row r="539">
          <cell r="D539">
            <v>32659</v>
          </cell>
          <cell r="E539">
            <v>12162830</v>
          </cell>
          <cell r="F539">
            <v>1954612</v>
          </cell>
          <cell r="G539">
            <v>45077.000347222223</v>
          </cell>
          <cell r="H539">
            <v>45078.000347222223</v>
          </cell>
          <cell r="I539">
            <v>45108.000347222223</v>
          </cell>
          <cell r="J539" t="str">
            <v>Do Thi Bich Lieu</v>
          </cell>
          <cell r="M539" t="str">
            <v>No</v>
          </cell>
          <cell r="O539" t="str">
            <v>Lịch thanh toán: Monthly at 10 &amp; 24</v>
          </cell>
        </row>
        <row r="540">
          <cell r="D540">
            <v>32679</v>
          </cell>
          <cell r="E540">
            <v>16391225</v>
          </cell>
          <cell r="F540">
            <v>5545023</v>
          </cell>
          <cell r="G540">
            <v>45077.000347222223</v>
          </cell>
          <cell r="J540" t="str">
            <v>Do Thi Bich Lieu</v>
          </cell>
          <cell r="M540" t="str">
            <v>No</v>
          </cell>
          <cell r="O540" t="str">
            <v>06/Đã thanh toán 12/2023</v>
          </cell>
        </row>
        <row r="541">
          <cell r="D541">
            <v>32677</v>
          </cell>
          <cell r="E541">
            <v>26363583</v>
          </cell>
          <cell r="F541">
            <v>2592238</v>
          </cell>
          <cell r="G541">
            <v>45077.000347222223</v>
          </cell>
          <cell r="J541" t="str">
            <v>Do Thi Bich Lieu</v>
          </cell>
          <cell r="M541" t="str">
            <v>No</v>
          </cell>
          <cell r="O541" t="str">
            <v>06/Đã thanh toán 12/2023</v>
          </cell>
        </row>
        <row r="542">
          <cell r="D542">
            <v>32667</v>
          </cell>
          <cell r="E542">
            <v>13264550</v>
          </cell>
          <cell r="F542">
            <v>1954612</v>
          </cell>
          <cell r="G542">
            <v>45077.000347222223</v>
          </cell>
          <cell r="H542">
            <v>45078.000347222223</v>
          </cell>
          <cell r="I542">
            <v>45104.000347222223</v>
          </cell>
          <cell r="J542" t="str">
            <v>Do Thi Bich Lieu</v>
          </cell>
          <cell r="M542" t="str">
            <v>No</v>
          </cell>
          <cell r="O542" t="str">
            <v>Lịch thanh toán: Monthly at 10 &amp; 24</v>
          </cell>
        </row>
        <row r="543">
          <cell r="D543">
            <v>32676</v>
          </cell>
          <cell r="E543">
            <v>15069804</v>
          </cell>
          <cell r="F543">
            <v>169701</v>
          </cell>
          <cell r="G543">
            <v>45077.000347222223</v>
          </cell>
          <cell r="J543" t="str">
            <v>Do Thi Bich Lieu</v>
          </cell>
          <cell r="M543" t="str">
            <v>No</v>
          </cell>
          <cell r="O543" t="str">
            <v>06/Đã thanh toán 12/2023</v>
          </cell>
        </row>
        <row r="544">
          <cell r="D544">
            <v>32673</v>
          </cell>
          <cell r="E544">
            <v>13266471</v>
          </cell>
          <cell r="F544">
            <v>1557600</v>
          </cell>
          <cell r="G544">
            <v>45077.000347222223</v>
          </cell>
          <cell r="H544">
            <v>45110.000347222223</v>
          </cell>
          <cell r="I544">
            <v>45110.000347222223</v>
          </cell>
          <cell r="J544" t="str">
            <v>Do Thi Bich Lieu</v>
          </cell>
          <cell r="M544" t="str">
            <v>No</v>
          </cell>
          <cell r="O544" t="str">
            <v>Lịch thanh toán: Monthly at 10 &amp; 24</v>
          </cell>
        </row>
        <row r="545">
          <cell r="D545">
            <v>32669</v>
          </cell>
          <cell r="E545">
            <v>14115734</v>
          </cell>
          <cell r="F545">
            <v>3448799</v>
          </cell>
          <cell r="G545">
            <v>45077.000347222223</v>
          </cell>
          <cell r="J545" t="str">
            <v>Do Thi Bich Lieu</v>
          </cell>
          <cell r="M545" t="str">
            <v>No</v>
          </cell>
          <cell r="O545" t="str">
            <v>Chúng tôi đang xử lý hóa đơn, vui lòng liên hệ Do Thi Bich Lieu</v>
          </cell>
        </row>
        <row r="546">
          <cell r="D546">
            <v>32668</v>
          </cell>
          <cell r="E546">
            <v>26404995</v>
          </cell>
          <cell r="F546">
            <v>4234934</v>
          </cell>
          <cell r="G546">
            <v>45077.000347222223</v>
          </cell>
          <cell r="H546">
            <v>45078.000347222223</v>
          </cell>
          <cell r="I546">
            <v>45105.000347222223</v>
          </cell>
          <cell r="J546" t="str">
            <v>Do Thi Bich Lieu</v>
          </cell>
          <cell r="M546" t="str">
            <v>No</v>
          </cell>
          <cell r="O546" t="str">
            <v>Lịch thanh toán: Monthly at 10 &amp; 24</v>
          </cell>
        </row>
        <row r="547">
          <cell r="D547">
            <v>32665</v>
          </cell>
          <cell r="E547">
            <v>26403996</v>
          </cell>
          <cell r="F547">
            <v>977306</v>
          </cell>
          <cell r="G547">
            <v>45077.000347222223</v>
          </cell>
          <cell r="H547">
            <v>45078.000347222223</v>
          </cell>
          <cell r="I547">
            <v>45104.000347222223</v>
          </cell>
          <cell r="J547" t="str">
            <v>Do Thi Bich Lieu</v>
          </cell>
          <cell r="M547" t="str">
            <v>No</v>
          </cell>
          <cell r="O547" t="str">
            <v>Lịch thanh toán: Monthly at 10 &amp; 24</v>
          </cell>
        </row>
        <row r="548">
          <cell r="D548">
            <v>32652</v>
          </cell>
          <cell r="E548">
            <v>18176008</v>
          </cell>
          <cell r="F548">
            <v>5609973</v>
          </cell>
          <cell r="G548">
            <v>45077.000347222223</v>
          </cell>
          <cell r="H548">
            <v>45078.000347222223</v>
          </cell>
          <cell r="I548">
            <v>45108.000347222223</v>
          </cell>
          <cell r="J548" t="str">
            <v>Do Thi Bich Lieu</v>
          </cell>
          <cell r="M548" t="str">
            <v>No</v>
          </cell>
          <cell r="O548" t="str">
            <v>Lịch thanh toán: Monthly at 10 &amp; 24</v>
          </cell>
        </row>
        <row r="549">
          <cell r="D549">
            <v>32660</v>
          </cell>
          <cell r="E549">
            <v>12163086</v>
          </cell>
          <cell r="F549">
            <v>552013</v>
          </cell>
          <cell r="G549">
            <v>45077.000347222223</v>
          </cell>
          <cell r="H549">
            <v>45078.000347222223</v>
          </cell>
          <cell r="I549">
            <v>45108.000347222223</v>
          </cell>
          <cell r="J549" t="str">
            <v>Do Thi Bich Lieu</v>
          </cell>
          <cell r="M549" t="str">
            <v>No</v>
          </cell>
          <cell r="O549" t="str">
            <v>Lịch thanh toán: Monthly at 10 &amp; 24</v>
          </cell>
        </row>
        <row r="550">
          <cell r="D550">
            <v>32657</v>
          </cell>
          <cell r="E550">
            <v>12165737</v>
          </cell>
          <cell r="F550">
            <v>1886808</v>
          </cell>
          <cell r="G550">
            <v>45077.000347222223</v>
          </cell>
          <cell r="H550">
            <v>45078.000347222223</v>
          </cell>
          <cell r="I550">
            <v>45111.000347222223</v>
          </cell>
          <cell r="J550" t="str">
            <v>Do Thi Bich Lieu</v>
          </cell>
          <cell r="M550" t="str">
            <v>No</v>
          </cell>
          <cell r="O550" t="str">
            <v>Lịch thanh toán: Monthly at 10 &amp; 24</v>
          </cell>
        </row>
        <row r="551">
          <cell r="D551">
            <v>32653</v>
          </cell>
          <cell r="E551">
            <v>25350439</v>
          </cell>
          <cell r="F551">
            <v>4234934</v>
          </cell>
          <cell r="G551">
            <v>45077.000347222223</v>
          </cell>
          <cell r="H551">
            <v>45078.000347222223</v>
          </cell>
          <cell r="I551">
            <v>45112.000347222223</v>
          </cell>
          <cell r="J551" t="str">
            <v>Do Thi Bich Lieu</v>
          </cell>
          <cell r="M551" t="str">
            <v>No</v>
          </cell>
          <cell r="O551" t="str">
            <v>Lịch thanh toán: Monthly at 10 &amp; 24</v>
          </cell>
        </row>
        <row r="552">
          <cell r="D552">
            <v>32678</v>
          </cell>
          <cell r="E552">
            <v>17154727</v>
          </cell>
          <cell r="F552">
            <v>6019965</v>
          </cell>
          <cell r="G552">
            <v>45077.000347222223</v>
          </cell>
          <cell r="J552" t="str">
            <v>Do Thi Bich Lieu</v>
          </cell>
          <cell r="M552" t="str">
            <v>No</v>
          </cell>
          <cell r="O552" t="str">
            <v>06/Đã thanh toán 12/2023</v>
          </cell>
        </row>
        <row r="553">
          <cell r="D553">
            <v>32670</v>
          </cell>
          <cell r="E553">
            <v>90328199</v>
          </cell>
          <cell r="F553">
            <v>3408992</v>
          </cell>
          <cell r="G553">
            <v>45077.000347222223</v>
          </cell>
          <cell r="H553">
            <v>45078.000347222223</v>
          </cell>
          <cell r="I553">
            <v>45106.000347222223</v>
          </cell>
          <cell r="J553" t="str">
            <v>Do Thi Bich Lieu</v>
          </cell>
          <cell r="M553" t="str">
            <v>No</v>
          </cell>
          <cell r="O553" t="str">
            <v>Lịch thanh toán: Monthly at 10 &amp; 24</v>
          </cell>
        </row>
        <row r="554">
          <cell r="D554">
            <v>32666</v>
          </cell>
          <cell r="E554">
            <v>13264820</v>
          </cell>
          <cell r="F554">
            <v>276007</v>
          </cell>
          <cell r="G554">
            <v>45077.000347222223</v>
          </cell>
          <cell r="H554">
            <v>45078.000347222223</v>
          </cell>
          <cell r="I554">
            <v>45104.000347222223</v>
          </cell>
          <cell r="J554" t="str">
            <v>Do Thi Bich Lieu</v>
          </cell>
          <cell r="M554" t="str">
            <v>No</v>
          </cell>
          <cell r="O554" t="str">
            <v>Lịch thanh toán: Monthly at 10 &amp; 24</v>
          </cell>
        </row>
        <row r="555">
          <cell r="D555">
            <v>32662</v>
          </cell>
          <cell r="E555">
            <v>14113899</v>
          </cell>
          <cell r="F555">
            <v>1557600</v>
          </cell>
          <cell r="G555">
            <v>45077.000347222223</v>
          </cell>
          <cell r="H555">
            <v>45110.000347222223</v>
          </cell>
          <cell r="I555">
            <v>45103.000347222223</v>
          </cell>
          <cell r="J555" t="str">
            <v>Do Thi Bich Lieu</v>
          </cell>
          <cell r="M555" t="str">
            <v>No</v>
          </cell>
          <cell r="O555" t="str">
            <v>Lịch thanh toán: Monthly at 10 &amp; 24</v>
          </cell>
        </row>
        <row r="556">
          <cell r="D556">
            <v>32680</v>
          </cell>
          <cell r="E556">
            <v>11153889</v>
          </cell>
          <cell r="F556">
            <v>10616408</v>
          </cell>
          <cell r="G556">
            <v>45077.000347222223</v>
          </cell>
          <cell r="J556" t="str">
            <v>Do Thi Bich Lieu</v>
          </cell>
          <cell r="M556" t="str">
            <v>No</v>
          </cell>
          <cell r="O556" t="str">
            <v>06/Đã thanh toán 12/2023</v>
          </cell>
        </row>
        <row r="557">
          <cell r="D557">
            <v>32663</v>
          </cell>
          <cell r="E557">
            <v>26404095</v>
          </cell>
          <cell r="F557">
            <v>1309726</v>
          </cell>
          <cell r="G557">
            <v>45077.000347222223</v>
          </cell>
          <cell r="H557">
            <v>45104.000347222223</v>
          </cell>
          <cell r="I557">
            <v>45103.000347222223</v>
          </cell>
          <cell r="J557" t="str">
            <v>Do Thi Bich Lieu</v>
          </cell>
          <cell r="M557" t="str">
            <v>No</v>
          </cell>
          <cell r="O557" t="str">
            <v>Lịch thanh toán: Monthly at 10 &amp; 24</v>
          </cell>
        </row>
        <row r="558">
          <cell r="D558">
            <v>34509</v>
          </cell>
          <cell r="E558">
            <v>11208688</v>
          </cell>
          <cell r="F558">
            <v>2443276</v>
          </cell>
          <cell r="G558">
            <v>45087.000347222223</v>
          </cell>
          <cell r="H558">
            <v>45088.000347222223</v>
          </cell>
          <cell r="I558">
            <v>45115.000347222223</v>
          </cell>
          <cell r="J558" t="str">
            <v>Do Thi Bich Lieu</v>
          </cell>
          <cell r="M558" t="str">
            <v>No</v>
          </cell>
          <cell r="O558" t="str">
            <v>Lịch thanh toán: Monthly at 10 &amp; 24</v>
          </cell>
        </row>
        <row r="559">
          <cell r="D559">
            <v>34510</v>
          </cell>
          <cell r="E559">
            <v>18178674</v>
          </cell>
          <cell r="F559">
            <v>1221638</v>
          </cell>
          <cell r="G559">
            <v>45087.000347222223</v>
          </cell>
          <cell r="H559">
            <v>45088.000347222223</v>
          </cell>
          <cell r="I559">
            <v>45115.000347222223</v>
          </cell>
          <cell r="J559" t="str">
            <v>Do Thi Bich Lieu</v>
          </cell>
          <cell r="M559" t="str">
            <v>No</v>
          </cell>
          <cell r="O559" t="str">
            <v>Lịch thanh toán: Monthly at 10 &amp; 24</v>
          </cell>
        </row>
        <row r="560">
          <cell r="D560">
            <v>34515</v>
          </cell>
          <cell r="E560">
            <v>28343917</v>
          </cell>
          <cell r="F560">
            <v>2443276</v>
          </cell>
          <cell r="G560">
            <v>45087.000347222223</v>
          </cell>
          <cell r="H560">
            <v>45088.000347222223</v>
          </cell>
          <cell r="I560">
            <v>45119.000347222223</v>
          </cell>
          <cell r="J560" t="str">
            <v>Do Thi Bich Lieu</v>
          </cell>
          <cell r="M560" t="str">
            <v>No</v>
          </cell>
          <cell r="O560" t="str">
            <v>Lịch thanh toán: Monthly at 10 &amp; 24</v>
          </cell>
        </row>
        <row r="561">
          <cell r="D561">
            <v>34520</v>
          </cell>
          <cell r="E561">
            <v>17213073</v>
          </cell>
          <cell r="F561">
            <v>2162815</v>
          </cell>
          <cell r="G561">
            <v>45087.000347222223</v>
          </cell>
          <cell r="H561">
            <v>45088.000347222223</v>
          </cell>
          <cell r="I561">
            <v>45119.000347222223</v>
          </cell>
          <cell r="J561" t="str">
            <v>Do Thi Bich Lieu</v>
          </cell>
          <cell r="M561" t="str">
            <v>No</v>
          </cell>
          <cell r="O561" t="str">
            <v>Lịch thanh toán: Monthly at 10 &amp; 24</v>
          </cell>
        </row>
        <row r="562">
          <cell r="D562">
            <v>34521</v>
          </cell>
          <cell r="E562">
            <v>16445288</v>
          </cell>
          <cell r="F562">
            <v>1891489</v>
          </cell>
          <cell r="G562">
            <v>45087.000347222223</v>
          </cell>
          <cell r="H562">
            <v>45088.000347222223</v>
          </cell>
          <cell r="I562">
            <v>45121.000347222223</v>
          </cell>
          <cell r="J562" t="str">
            <v>Do Thi Bich Lieu</v>
          </cell>
          <cell r="M562" t="str">
            <v>No</v>
          </cell>
          <cell r="O562" t="str">
            <v>Lịch thanh toán: Monthly at 10 &amp; 24</v>
          </cell>
        </row>
        <row r="563">
          <cell r="D563">
            <v>34519</v>
          </cell>
          <cell r="E563">
            <v>17212893</v>
          </cell>
          <cell r="F563">
            <v>3664914</v>
          </cell>
          <cell r="G563">
            <v>45087.000347222223</v>
          </cell>
          <cell r="H563">
            <v>45088.000347222223</v>
          </cell>
          <cell r="I563">
            <v>45119.000347222223</v>
          </cell>
          <cell r="J563" t="str">
            <v>Do Thi Bich Lieu</v>
          </cell>
          <cell r="M563" t="str">
            <v>No</v>
          </cell>
          <cell r="O563" t="str">
            <v>Lịch thanh toán: Monthly at 10 &amp; 24</v>
          </cell>
        </row>
        <row r="564">
          <cell r="D564">
            <v>34495</v>
          </cell>
          <cell r="E564">
            <v>15128445</v>
          </cell>
          <cell r="F564">
            <v>2880284</v>
          </cell>
          <cell r="G564">
            <v>45087.000347222223</v>
          </cell>
          <cell r="H564">
            <v>45088.000347222223</v>
          </cell>
          <cell r="I564">
            <v>45114.000347222223</v>
          </cell>
          <cell r="J564" t="str">
            <v>Do Thi Bich Lieu</v>
          </cell>
          <cell r="M564" t="str">
            <v>No</v>
          </cell>
          <cell r="O564" t="str">
            <v>Lịch thanh toán: Monthly at 10 &amp; 24</v>
          </cell>
        </row>
        <row r="565">
          <cell r="D565">
            <v>34516</v>
          </cell>
          <cell r="E565">
            <v>27343967</v>
          </cell>
          <cell r="F565">
            <v>1221638</v>
          </cell>
          <cell r="G565">
            <v>45087.000347222223</v>
          </cell>
          <cell r="H565">
            <v>45088.000347222223</v>
          </cell>
          <cell r="I565">
            <v>45118.000347222223</v>
          </cell>
          <cell r="J565" t="str">
            <v>Do Thi Bich Lieu</v>
          </cell>
          <cell r="M565" t="str">
            <v>No</v>
          </cell>
          <cell r="O565" t="str">
            <v>Lịch thanh toán: Monthly at 10 &amp; 24</v>
          </cell>
        </row>
        <row r="566">
          <cell r="D566">
            <v>34498</v>
          </cell>
          <cell r="E566">
            <v>23225259</v>
          </cell>
          <cell r="F566">
            <v>1423468</v>
          </cell>
          <cell r="G566">
            <v>45087.000347222223</v>
          </cell>
          <cell r="H566">
            <v>45088.000347222223</v>
          </cell>
          <cell r="I566">
            <v>45117.000347222223</v>
          </cell>
          <cell r="J566" t="str">
            <v>Do Thi Bich Lieu</v>
          </cell>
          <cell r="M566" t="str">
            <v>No</v>
          </cell>
          <cell r="O566" t="str">
            <v>Lịch thanh toán: Monthly at 10 &amp; 24</v>
          </cell>
        </row>
        <row r="567">
          <cell r="D567">
            <v>34508</v>
          </cell>
          <cell r="E567">
            <v>11208247</v>
          </cell>
          <cell r="F567">
            <v>3234033</v>
          </cell>
          <cell r="G567">
            <v>45087.000347222223</v>
          </cell>
          <cell r="H567">
            <v>45088.000347222223</v>
          </cell>
          <cell r="I567">
            <v>45115.000347222223</v>
          </cell>
          <cell r="J567" t="str">
            <v>Do Thi Bich Lieu</v>
          </cell>
          <cell r="M567" t="str">
            <v>No</v>
          </cell>
          <cell r="O567" t="str">
            <v>Lịch thanh toán: Monthly at 10 &amp; 24</v>
          </cell>
        </row>
        <row r="568">
          <cell r="D568">
            <v>34504</v>
          </cell>
          <cell r="E568">
            <v>25351245</v>
          </cell>
          <cell r="F568">
            <v>2840257</v>
          </cell>
          <cell r="G568">
            <v>45087.000347222223</v>
          </cell>
          <cell r="H568">
            <v>45088.000347222223</v>
          </cell>
          <cell r="I568">
            <v>45114.000347222223</v>
          </cell>
          <cell r="J568" t="str">
            <v>Do Thi Bich Lieu</v>
          </cell>
          <cell r="M568" t="str">
            <v>No</v>
          </cell>
          <cell r="O568" t="str">
            <v>Lịch thanh toán: Monthly at 10 &amp; 24</v>
          </cell>
        </row>
        <row r="569">
          <cell r="D569">
            <v>34526</v>
          </cell>
          <cell r="E569">
            <v>17213731</v>
          </cell>
          <cell r="F569">
            <v>2372447</v>
          </cell>
          <cell r="G569">
            <v>45087.000347222223</v>
          </cell>
          <cell r="H569">
            <v>45088.000347222223</v>
          </cell>
          <cell r="I569">
            <v>45122.000347222223</v>
          </cell>
          <cell r="J569" t="str">
            <v>Do Thi Bich Lieu</v>
          </cell>
          <cell r="M569" t="str">
            <v>No</v>
          </cell>
          <cell r="O569" t="str">
            <v>Lịch thanh toán: Monthly at 10 &amp; 24</v>
          </cell>
        </row>
        <row r="570">
          <cell r="D570">
            <v>34513</v>
          </cell>
          <cell r="E570">
            <v>28343977</v>
          </cell>
          <cell r="F570">
            <v>2443276</v>
          </cell>
          <cell r="G570">
            <v>45087.000347222223</v>
          </cell>
          <cell r="H570">
            <v>45088.000347222223</v>
          </cell>
          <cell r="I570">
            <v>45119.000347222223</v>
          </cell>
          <cell r="J570" t="str">
            <v>Do Thi Bich Lieu</v>
          </cell>
          <cell r="M570" t="str">
            <v>No</v>
          </cell>
          <cell r="O570" t="str">
            <v>Lịch thanh toán: Monthly at 10 &amp; 24</v>
          </cell>
        </row>
        <row r="571">
          <cell r="D571">
            <v>34500</v>
          </cell>
          <cell r="E571">
            <v>21233473</v>
          </cell>
          <cell r="F571">
            <v>1886808</v>
          </cell>
          <cell r="G571">
            <v>45087.000347222223</v>
          </cell>
          <cell r="H571">
            <v>45088.000347222223</v>
          </cell>
          <cell r="I571">
            <v>45115.000347222223</v>
          </cell>
          <cell r="J571" t="str">
            <v>Do Thi Bich Lieu</v>
          </cell>
          <cell r="M571" t="str">
            <v>No</v>
          </cell>
          <cell r="O571" t="str">
            <v>Lịch thanh toán: Monthly at 10 &amp; 24</v>
          </cell>
        </row>
        <row r="572">
          <cell r="D572">
            <v>34499</v>
          </cell>
          <cell r="E572">
            <v>21233670</v>
          </cell>
          <cell r="F572">
            <v>1186224</v>
          </cell>
          <cell r="G572">
            <v>45087.000347222223</v>
          </cell>
          <cell r="H572">
            <v>45088.000347222223</v>
          </cell>
          <cell r="I572">
            <v>45115.000347222223</v>
          </cell>
          <cell r="J572" t="str">
            <v>Do Thi Bich Lieu</v>
          </cell>
          <cell r="M572" t="str">
            <v>No</v>
          </cell>
          <cell r="O572" t="str">
            <v>Lịch thanh toán: Monthly at 10 &amp; 24</v>
          </cell>
        </row>
        <row r="573">
          <cell r="D573">
            <v>34506</v>
          </cell>
          <cell r="E573">
            <v>10246730</v>
          </cell>
          <cell r="F573">
            <v>4886552</v>
          </cell>
          <cell r="G573">
            <v>45087.000347222223</v>
          </cell>
          <cell r="H573">
            <v>45088.000347222223</v>
          </cell>
          <cell r="I573">
            <v>45114.000347222223</v>
          </cell>
          <cell r="J573" t="str">
            <v>Do Thi Bich Lieu</v>
          </cell>
          <cell r="M573" t="str">
            <v>No</v>
          </cell>
          <cell r="O573" t="str">
            <v>Lịch thanh toán: Monthly at 10 &amp; 24</v>
          </cell>
        </row>
        <row r="574">
          <cell r="D574">
            <v>34507</v>
          </cell>
          <cell r="E574">
            <v>12167620</v>
          </cell>
          <cell r="F574">
            <v>2443276</v>
          </cell>
          <cell r="G574">
            <v>45087.000347222223</v>
          </cell>
          <cell r="H574">
            <v>45088.000347222223</v>
          </cell>
          <cell r="I574">
            <v>45115.000347222223</v>
          </cell>
          <cell r="J574" t="str">
            <v>Do Thi Bich Lieu</v>
          </cell>
          <cell r="M574" t="str">
            <v>No</v>
          </cell>
          <cell r="O574" t="str">
            <v>Lịch thanh toán: Monthly at 10 &amp; 24</v>
          </cell>
        </row>
        <row r="575">
          <cell r="D575">
            <v>34529</v>
          </cell>
          <cell r="E575">
            <v>15130965</v>
          </cell>
          <cell r="F575">
            <v>2352785</v>
          </cell>
          <cell r="G575">
            <v>45087.000347222223</v>
          </cell>
          <cell r="H575">
            <v>45088.000347222223</v>
          </cell>
          <cell r="I575">
            <v>45121.000347222223</v>
          </cell>
          <cell r="J575" t="str">
            <v>Do Thi Bich Lieu</v>
          </cell>
          <cell r="M575" t="str">
            <v>No</v>
          </cell>
          <cell r="O575" t="str">
            <v>Lịch thanh toán: Monthly at 10 &amp; 24</v>
          </cell>
        </row>
        <row r="576">
          <cell r="D576">
            <v>34525</v>
          </cell>
          <cell r="E576">
            <v>27344664</v>
          </cell>
          <cell r="F576">
            <v>775132</v>
          </cell>
          <cell r="G576">
            <v>45087.000347222223</v>
          </cell>
          <cell r="H576">
            <v>45088.000347222223</v>
          </cell>
          <cell r="I576">
            <v>45122.000347222223</v>
          </cell>
          <cell r="J576" t="str">
            <v>Do Thi Bich Lieu</v>
          </cell>
          <cell r="M576" t="str">
            <v>No</v>
          </cell>
          <cell r="O576" t="str">
            <v>Lịch thanh toán: Monthly at 10 &amp; 24</v>
          </cell>
        </row>
        <row r="577">
          <cell r="D577">
            <v>34524</v>
          </cell>
          <cell r="E577">
            <v>20382965</v>
          </cell>
          <cell r="F577">
            <v>1309726</v>
          </cell>
          <cell r="G577">
            <v>45087.000347222223</v>
          </cell>
          <cell r="H577">
            <v>45088.000347222223</v>
          </cell>
          <cell r="I577">
            <v>45122.000347222223</v>
          </cell>
          <cell r="J577" t="str">
            <v>Do Thi Bich Lieu</v>
          </cell>
          <cell r="M577" t="str">
            <v>No</v>
          </cell>
          <cell r="O577" t="str">
            <v>Lịch thanh toán: Monthly at 10 &amp; 24</v>
          </cell>
        </row>
        <row r="578">
          <cell r="D578">
            <v>34523</v>
          </cell>
          <cell r="E578">
            <v>12168857</v>
          </cell>
          <cell r="F578">
            <v>4655974</v>
          </cell>
          <cell r="G578">
            <v>45087.000347222223</v>
          </cell>
          <cell r="H578">
            <v>45088.000347222223</v>
          </cell>
          <cell r="I578">
            <v>45119.000347222223</v>
          </cell>
          <cell r="J578" t="str">
            <v>Do Thi Bich Lieu</v>
          </cell>
          <cell r="M578" t="str">
            <v>No</v>
          </cell>
          <cell r="O578" t="str">
            <v>Lịch thanh toán: Monthly at 10 &amp; 24</v>
          </cell>
        </row>
        <row r="579">
          <cell r="D579">
            <v>34558</v>
          </cell>
          <cell r="E579">
            <v>10251273</v>
          </cell>
          <cell r="F579">
            <v>2167495</v>
          </cell>
          <cell r="G579">
            <v>45087.000347222223</v>
          </cell>
          <cell r="H579">
            <v>45088.000347222223</v>
          </cell>
          <cell r="I579">
            <v>45121.000347222223</v>
          </cell>
          <cell r="J579" t="str">
            <v>Do Thi Bich Lieu</v>
          </cell>
          <cell r="M579" t="str">
            <v>No</v>
          </cell>
          <cell r="O579" t="str">
            <v>Lịch thanh toán: Monthly at 10 &amp; 24</v>
          </cell>
        </row>
        <row r="580">
          <cell r="D580">
            <v>34557</v>
          </cell>
          <cell r="E580">
            <v>10251016</v>
          </cell>
          <cell r="F580">
            <v>1886808</v>
          </cell>
          <cell r="G580">
            <v>45087.000347222223</v>
          </cell>
          <cell r="H580">
            <v>45088.000347222223</v>
          </cell>
          <cell r="I580">
            <v>45121.000347222223</v>
          </cell>
          <cell r="J580" t="str">
            <v>Do Thi Bich Lieu</v>
          </cell>
          <cell r="M580" t="str">
            <v>No</v>
          </cell>
          <cell r="O580" t="str">
            <v>Lịch thanh toán: Monthly at 10 &amp; 24</v>
          </cell>
        </row>
        <row r="581">
          <cell r="D581">
            <v>34497</v>
          </cell>
          <cell r="E581">
            <v>17210890</v>
          </cell>
          <cell r="F581">
            <v>4668733</v>
          </cell>
          <cell r="G581">
            <v>45087.000347222223</v>
          </cell>
          <cell r="H581">
            <v>45088.000347222223</v>
          </cell>
          <cell r="I581">
            <v>45115.000347222223</v>
          </cell>
          <cell r="J581" t="str">
            <v>Do Thi Bich Lieu</v>
          </cell>
          <cell r="M581" t="str">
            <v>No</v>
          </cell>
          <cell r="O581" t="str">
            <v>Lịch thanh toán: Monthly at 10 &amp; 24</v>
          </cell>
        </row>
        <row r="582">
          <cell r="D582">
            <v>34522</v>
          </cell>
          <cell r="E582">
            <v>18179588</v>
          </cell>
          <cell r="F582">
            <v>2619452</v>
          </cell>
          <cell r="G582">
            <v>45087.000347222223</v>
          </cell>
          <cell r="H582">
            <v>45088.000347222223</v>
          </cell>
          <cell r="I582">
            <v>45118.000347222223</v>
          </cell>
          <cell r="J582" t="str">
            <v>Do Thi Bich Lieu</v>
          </cell>
          <cell r="M582" t="str">
            <v>No</v>
          </cell>
          <cell r="O582" t="str">
            <v>Lịch thanh toán: Monthly at 10 &amp; 24</v>
          </cell>
        </row>
        <row r="583">
          <cell r="D583">
            <v>34501</v>
          </cell>
          <cell r="E583">
            <v>22355768</v>
          </cell>
          <cell r="F583">
            <v>1615482</v>
          </cell>
          <cell r="G583">
            <v>45087.000347222223</v>
          </cell>
          <cell r="H583">
            <v>45088.000347222223</v>
          </cell>
          <cell r="I583">
            <v>45115.000347222223</v>
          </cell>
          <cell r="J583" t="str">
            <v>Do Thi Bich Lieu</v>
          </cell>
          <cell r="M583" t="str">
            <v>No</v>
          </cell>
          <cell r="O583" t="str">
            <v>Lịch thanh toán: Monthly at 10 &amp; 24</v>
          </cell>
        </row>
        <row r="584">
          <cell r="D584">
            <v>34514</v>
          </cell>
          <cell r="E584">
            <v>16445152</v>
          </cell>
          <cell r="F584">
            <v>2443276</v>
          </cell>
          <cell r="G584">
            <v>45087.000347222223</v>
          </cell>
          <cell r="H584">
            <v>45088.000347222223</v>
          </cell>
          <cell r="I584">
            <v>45121.000347222223</v>
          </cell>
          <cell r="J584" t="str">
            <v>Do Thi Bich Lieu</v>
          </cell>
          <cell r="M584" t="str">
            <v>No</v>
          </cell>
          <cell r="O584" t="str">
            <v>Lịch thanh toán: Monthly at 10 &amp; 24</v>
          </cell>
        </row>
        <row r="585">
          <cell r="D585">
            <v>34518</v>
          </cell>
          <cell r="E585">
            <v>22356837</v>
          </cell>
          <cell r="F585">
            <v>552013</v>
          </cell>
          <cell r="G585">
            <v>45087.000347222223</v>
          </cell>
          <cell r="H585">
            <v>45088.000347222223</v>
          </cell>
          <cell r="I585">
            <v>45118.000347222223</v>
          </cell>
          <cell r="J585" t="str">
            <v>Do Thi Bich Lieu</v>
          </cell>
          <cell r="M585" t="str">
            <v>No</v>
          </cell>
          <cell r="O585" t="str">
            <v>Lịch thanh toán: Monthly at 10 &amp; 24</v>
          </cell>
        </row>
        <row r="586">
          <cell r="D586">
            <v>34503</v>
          </cell>
          <cell r="E586">
            <v>24322110</v>
          </cell>
          <cell r="F586">
            <v>3125262</v>
          </cell>
          <cell r="G586">
            <v>45087.000347222223</v>
          </cell>
          <cell r="H586">
            <v>45088.000347222223</v>
          </cell>
          <cell r="I586">
            <v>45117.000347222223</v>
          </cell>
          <cell r="J586" t="str">
            <v>Do Thi Bich Lieu</v>
          </cell>
          <cell r="M586" t="str">
            <v>No</v>
          </cell>
          <cell r="O586" t="str">
            <v>Lịch thanh toán: Monthly at 10 &amp; 24</v>
          </cell>
        </row>
        <row r="587">
          <cell r="D587">
            <v>34502</v>
          </cell>
          <cell r="E587">
            <v>22355353</v>
          </cell>
          <cell r="F587">
            <v>3344436</v>
          </cell>
          <cell r="G587">
            <v>45087.000347222223</v>
          </cell>
          <cell r="H587">
            <v>45088.000347222223</v>
          </cell>
          <cell r="I587">
            <v>45115.000347222223</v>
          </cell>
          <cell r="J587" t="str">
            <v>Do Thi Bich Lieu</v>
          </cell>
          <cell r="M587" t="str">
            <v>No</v>
          </cell>
          <cell r="O587" t="str">
            <v>Lịch thanh toán: Monthly at 10 &amp; 24</v>
          </cell>
        </row>
        <row r="588">
          <cell r="D588">
            <v>34528</v>
          </cell>
          <cell r="E588">
            <v>15130662</v>
          </cell>
          <cell r="F588">
            <v>2372447</v>
          </cell>
          <cell r="G588">
            <v>45087.000347222223</v>
          </cell>
          <cell r="H588">
            <v>45088.000347222223</v>
          </cell>
          <cell r="I588">
            <v>45121.000347222223</v>
          </cell>
          <cell r="J588" t="str">
            <v>Do Thi Bich Lieu</v>
          </cell>
          <cell r="M588" t="str">
            <v>No</v>
          </cell>
          <cell r="O588" t="str">
            <v>Lịch thanh toán: Monthly at 10 &amp; 24</v>
          </cell>
        </row>
        <row r="589">
          <cell r="D589">
            <v>34512</v>
          </cell>
          <cell r="E589">
            <v>19405222</v>
          </cell>
          <cell r="F589">
            <v>1221638</v>
          </cell>
          <cell r="G589">
            <v>45087.000347222223</v>
          </cell>
          <cell r="H589">
            <v>45088.000347222223</v>
          </cell>
          <cell r="I589">
            <v>45117.000347222223</v>
          </cell>
          <cell r="J589" t="str">
            <v>Do Thi Bich Lieu</v>
          </cell>
          <cell r="M589" t="str">
            <v>No</v>
          </cell>
          <cell r="O589" t="str">
            <v>Lịch thanh toán: Monthly at 10 &amp; 24</v>
          </cell>
        </row>
        <row r="590">
          <cell r="D590">
            <v>34527</v>
          </cell>
          <cell r="E590">
            <v>16446230</v>
          </cell>
          <cell r="F590">
            <v>1914957</v>
          </cell>
          <cell r="G590">
            <v>45087.000347222223</v>
          </cell>
          <cell r="H590">
            <v>45090.000347222223</v>
          </cell>
          <cell r="I590">
            <v>45124.000347222223</v>
          </cell>
          <cell r="J590" t="str">
            <v>Do Thi Bich Lieu</v>
          </cell>
          <cell r="M590" t="str">
            <v>No</v>
          </cell>
          <cell r="O590" t="str">
            <v>Lịch thanh toán: Monthly at 10 &amp; 24</v>
          </cell>
        </row>
        <row r="591">
          <cell r="D591">
            <v>36174</v>
          </cell>
          <cell r="E591">
            <v>17217861</v>
          </cell>
          <cell r="F591">
            <v>2076778</v>
          </cell>
          <cell r="G591">
            <v>45094.000347222223</v>
          </cell>
          <cell r="H591">
            <v>45110.000347222223</v>
          </cell>
          <cell r="I591">
            <v>45129.000347222223</v>
          </cell>
          <cell r="J591" t="str">
            <v>Do Thi Bich Lieu</v>
          </cell>
          <cell r="M591" t="str">
            <v>No</v>
          </cell>
          <cell r="O591" t="str">
            <v>Lịch thanh toán: Monthly at 10 &amp; 24</v>
          </cell>
        </row>
        <row r="592">
          <cell r="D592">
            <v>36185</v>
          </cell>
          <cell r="E592">
            <v>14119423</v>
          </cell>
          <cell r="F592">
            <v>283021</v>
          </cell>
          <cell r="G592">
            <v>45094.000347222223</v>
          </cell>
          <cell r="H592">
            <v>45096.000347222223</v>
          </cell>
          <cell r="I592">
            <v>45121.000347222223</v>
          </cell>
          <cell r="J592" t="str">
            <v>Do Thi Bich Lieu</v>
          </cell>
          <cell r="M592" t="str">
            <v>No</v>
          </cell>
          <cell r="O592" t="str">
            <v>Lịch thanh toán: Monthly at 10 &amp; 24</v>
          </cell>
        </row>
        <row r="593">
          <cell r="D593">
            <v>36150</v>
          </cell>
          <cell r="E593">
            <v>10255137</v>
          </cell>
          <cell r="F593">
            <v>4153556</v>
          </cell>
          <cell r="G593">
            <v>45094.000347222223</v>
          </cell>
          <cell r="H593">
            <v>45110.000347222223</v>
          </cell>
          <cell r="I593">
            <v>45125.000347222223</v>
          </cell>
          <cell r="J593" t="str">
            <v>Do Thi Bich Lieu</v>
          </cell>
          <cell r="M593" t="str">
            <v>No</v>
          </cell>
          <cell r="O593" t="str">
            <v>Lịch thanh toán: Monthly at 10 &amp; 24</v>
          </cell>
        </row>
        <row r="594">
          <cell r="D594">
            <v>36144</v>
          </cell>
          <cell r="E594">
            <v>16447852</v>
          </cell>
          <cell r="F594">
            <v>1038389</v>
          </cell>
          <cell r="G594">
            <v>45094.000347222223</v>
          </cell>
          <cell r="H594">
            <v>45110.000347222223</v>
          </cell>
          <cell r="I594">
            <v>45128.000347222223</v>
          </cell>
          <cell r="J594" t="str">
            <v>Do Thi Bich Lieu</v>
          </cell>
          <cell r="M594" t="str">
            <v>No</v>
          </cell>
          <cell r="O594" t="str">
            <v>Lịch thanh toán: Monthly at 10 &amp; 24</v>
          </cell>
        </row>
        <row r="595">
          <cell r="D595">
            <v>36182</v>
          </cell>
          <cell r="E595">
            <v>26406420</v>
          </cell>
          <cell r="F595">
            <v>623040</v>
          </cell>
          <cell r="G595">
            <v>45094.000347222223</v>
          </cell>
          <cell r="H595">
            <v>45110.000347222223</v>
          </cell>
          <cell r="I595">
            <v>45117.000347222223</v>
          </cell>
          <cell r="J595" t="str">
            <v>Do Thi Bich Lieu</v>
          </cell>
          <cell r="M595" t="str">
            <v>No</v>
          </cell>
          <cell r="O595" t="str">
            <v>Lịch thanh toán: Monthly at 10 &amp; 24</v>
          </cell>
        </row>
        <row r="596">
          <cell r="D596">
            <v>36181</v>
          </cell>
          <cell r="E596">
            <v>14118775</v>
          </cell>
          <cell r="F596">
            <v>3664914</v>
          </cell>
          <cell r="G596">
            <v>45094.000347222223</v>
          </cell>
          <cell r="H596">
            <v>45096.000347222223</v>
          </cell>
          <cell r="I596">
            <v>45115.000347222223</v>
          </cell>
          <cell r="J596" t="str">
            <v>Do Thi Bich Lieu</v>
          </cell>
          <cell r="M596" t="str">
            <v>No</v>
          </cell>
          <cell r="O596" t="str">
            <v>Lịch thanh toán: Monthly at 10 &amp; 24</v>
          </cell>
        </row>
        <row r="597">
          <cell r="D597">
            <v>36164</v>
          </cell>
          <cell r="E597">
            <v>24326516</v>
          </cell>
          <cell r="F597">
            <v>2880284</v>
          </cell>
          <cell r="G597">
            <v>45094.000347222223</v>
          </cell>
          <cell r="H597">
            <v>45097.000347222223</v>
          </cell>
          <cell r="I597">
            <v>45131.000347222223</v>
          </cell>
          <cell r="J597" t="str">
            <v>Do Thi Bich Lieu</v>
          </cell>
          <cell r="M597" t="str">
            <v>No</v>
          </cell>
          <cell r="O597" t="str">
            <v>Lịch thanh toán: Monthly at 10 &amp; 24</v>
          </cell>
        </row>
        <row r="598">
          <cell r="D598">
            <v>36177</v>
          </cell>
          <cell r="E598">
            <v>14118600</v>
          </cell>
          <cell r="F598">
            <v>6600399</v>
          </cell>
          <cell r="G598">
            <v>45094.000347222223</v>
          </cell>
          <cell r="H598">
            <v>45096.000347222223</v>
          </cell>
          <cell r="I598">
            <v>45114.000347222223</v>
          </cell>
          <cell r="J598" t="str">
            <v>Do Thi Bich Lieu</v>
          </cell>
          <cell r="M598" t="str">
            <v>No</v>
          </cell>
          <cell r="O598" t="str">
            <v>Lịch thanh toán: Monthly at 10 &amp; 24</v>
          </cell>
        </row>
        <row r="599">
          <cell r="D599">
            <v>36146</v>
          </cell>
          <cell r="E599">
            <v>28346594</v>
          </cell>
          <cell r="F599">
            <v>1615482</v>
          </cell>
          <cell r="G599">
            <v>45094.000347222223</v>
          </cell>
          <cell r="H599">
            <v>45096.000347222223</v>
          </cell>
          <cell r="I599">
            <v>45126.000347222223</v>
          </cell>
          <cell r="J599" t="str">
            <v>Do Thi Bich Lieu</v>
          </cell>
          <cell r="M599" t="str">
            <v>No</v>
          </cell>
          <cell r="O599" t="str">
            <v>Lịch thanh toán: Monthly at 10 &amp; 24</v>
          </cell>
        </row>
        <row r="600">
          <cell r="D600">
            <v>36171</v>
          </cell>
          <cell r="E600">
            <v>27347513</v>
          </cell>
          <cell r="F600">
            <v>1615482</v>
          </cell>
          <cell r="G600">
            <v>45094.000347222223</v>
          </cell>
          <cell r="H600">
            <v>45096.000347222223</v>
          </cell>
          <cell r="I600">
            <v>45129.000347222223</v>
          </cell>
          <cell r="J600" t="str">
            <v>Do Thi Bich Lieu</v>
          </cell>
          <cell r="M600" t="str">
            <v>No</v>
          </cell>
          <cell r="O600" t="str">
            <v>Lịch thanh toán: Monthly at 10 &amp; 24</v>
          </cell>
        </row>
        <row r="601">
          <cell r="D601">
            <v>36187</v>
          </cell>
          <cell r="E601">
            <v>13270362</v>
          </cell>
          <cell r="F601">
            <v>471702</v>
          </cell>
          <cell r="G601">
            <v>45094.000347222223</v>
          </cell>
          <cell r="H601">
            <v>45096.000347222223</v>
          </cell>
          <cell r="I601">
            <v>45121.000347222223</v>
          </cell>
          <cell r="J601" t="str">
            <v>Do Thi Bich Lieu</v>
          </cell>
          <cell r="M601" t="str">
            <v>No</v>
          </cell>
          <cell r="O601" t="str">
            <v>Lịch thanh toán: Monthly at 10 &amp; 24</v>
          </cell>
        </row>
        <row r="602">
          <cell r="D602">
            <v>36167</v>
          </cell>
          <cell r="E602">
            <v>20385429</v>
          </cell>
          <cell r="F602">
            <v>575482</v>
          </cell>
          <cell r="G602">
            <v>45094.000347222223</v>
          </cell>
          <cell r="H602">
            <v>45096.000347222223</v>
          </cell>
          <cell r="I602">
            <v>45129.000347222223</v>
          </cell>
          <cell r="J602" t="str">
            <v>Do Thi Bich Lieu</v>
          </cell>
          <cell r="M602" t="str">
            <v>No</v>
          </cell>
          <cell r="O602" t="str">
            <v>Lịch thanh toán: Monthly at 10 &amp; 24</v>
          </cell>
        </row>
        <row r="603">
          <cell r="D603">
            <v>36149</v>
          </cell>
          <cell r="E603">
            <v>25354941</v>
          </cell>
          <cell r="F603">
            <v>2619452</v>
          </cell>
          <cell r="G603">
            <v>45094.000347222223</v>
          </cell>
          <cell r="H603">
            <v>45096.000347222223</v>
          </cell>
          <cell r="I603">
            <v>45125.000347222223</v>
          </cell>
          <cell r="J603" t="str">
            <v>Do Thi Bich Lieu</v>
          </cell>
          <cell r="M603" t="str">
            <v>No</v>
          </cell>
          <cell r="O603" t="str">
            <v>Lịch thanh toán: Monthly at 10 &amp; 24</v>
          </cell>
        </row>
        <row r="604">
          <cell r="D604">
            <v>36160</v>
          </cell>
          <cell r="E604">
            <v>16449632</v>
          </cell>
          <cell r="F604">
            <v>1038389</v>
          </cell>
          <cell r="G604">
            <v>45094.000347222223</v>
          </cell>
          <cell r="H604">
            <v>45110.000347222223</v>
          </cell>
          <cell r="I604">
            <v>45131.000347222223</v>
          </cell>
          <cell r="J604" t="str">
            <v>Do Thi Bich Lieu</v>
          </cell>
          <cell r="M604" t="str">
            <v>No</v>
          </cell>
          <cell r="O604" t="str">
            <v>Lịch thanh toán: Monthly at 10 &amp; 24</v>
          </cell>
        </row>
        <row r="605">
          <cell r="D605">
            <v>36148</v>
          </cell>
          <cell r="E605">
            <v>24325650</v>
          </cell>
          <cell r="F605">
            <v>2112294</v>
          </cell>
          <cell r="G605">
            <v>45094.000347222223</v>
          </cell>
          <cell r="H605">
            <v>45096.000347222223</v>
          </cell>
          <cell r="I605">
            <v>45128.000347222223</v>
          </cell>
          <cell r="J605" t="str">
            <v>Do Thi Bich Lieu</v>
          </cell>
          <cell r="M605" t="str">
            <v>No</v>
          </cell>
          <cell r="O605" t="str">
            <v>Lịch thanh toán: Monthly at 10 &amp; 24</v>
          </cell>
        </row>
        <row r="606">
          <cell r="D606">
            <v>36169</v>
          </cell>
          <cell r="E606">
            <v>22360223</v>
          </cell>
          <cell r="F606">
            <v>3657841</v>
          </cell>
          <cell r="G606">
            <v>45094.000347222223</v>
          </cell>
          <cell r="H606">
            <v>45110.000347222223</v>
          </cell>
          <cell r="I606">
            <v>45128.000347222223</v>
          </cell>
          <cell r="J606" t="str">
            <v>Do Thi Bich Lieu</v>
          </cell>
          <cell r="M606" t="str">
            <v>No</v>
          </cell>
          <cell r="O606" t="str">
            <v>Lịch thanh toán: Monthly at 10 &amp; 24</v>
          </cell>
        </row>
        <row r="607">
          <cell r="D607">
            <v>36161</v>
          </cell>
          <cell r="E607">
            <v>28347931</v>
          </cell>
          <cell r="F607">
            <v>2076778</v>
          </cell>
          <cell r="G607">
            <v>45094.000347222223</v>
          </cell>
          <cell r="H607">
            <v>45110.000347222223</v>
          </cell>
          <cell r="I607">
            <v>45129.000347222223</v>
          </cell>
          <cell r="J607" t="str">
            <v>Do Thi Bich Lieu</v>
          </cell>
          <cell r="M607" t="str">
            <v>No</v>
          </cell>
          <cell r="O607" t="str">
            <v>Lịch thanh toán: Monthly at 10 &amp; 24</v>
          </cell>
        </row>
        <row r="608">
          <cell r="D608">
            <v>36166</v>
          </cell>
          <cell r="E608">
            <v>20385169</v>
          </cell>
          <cell r="F608">
            <v>1038389</v>
          </cell>
          <cell r="G608">
            <v>45094.000347222223</v>
          </cell>
          <cell r="H608">
            <v>45110.000347222223</v>
          </cell>
          <cell r="I608">
            <v>45129.000347222223</v>
          </cell>
          <cell r="J608" t="str">
            <v>Do Thi Bich Lieu</v>
          </cell>
          <cell r="M608" t="str">
            <v>No</v>
          </cell>
          <cell r="O608" t="str">
            <v>Lịch thanh toán: Monthly at 10 &amp; 24</v>
          </cell>
        </row>
        <row r="609">
          <cell r="D609">
            <v>36172</v>
          </cell>
          <cell r="E609">
            <v>27347930</v>
          </cell>
          <cell r="F609">
            <v>1038389</v>
          </cell>
          <cell r="G609">
            <v>45094.000347222223</v>
          </cell>
          <cell r="H609">
            <v>45110.000347222223</v>
          </cell>
          <cell r="I609">
            <v>45129.000347222223</v>
          </cell>
          <cell r="J609" t="str">
            <v>Do Thi Bich Lieu</v>
          </cell>
          <cell r="M609" t="str">
            <v>No</v>
          </cell>
          <cell r="O609" t="str">
            <v>Lịch thanh toán: Monthly at 10 &amp; 24</v>
          </cell>
        </row>
        <row r="610">
          <cell r="D610">
            <v>36175</v>
          </cell>
          <cell r="E610">
            <v>25355618</v>
          </cell>
          <cell r="F610">
            <v>1038389</v>
          </cell>
          <cell r="G610">
            <v>45094.000347222223</v>
          </cell>
          <cell r="H610">
            <v>45110.000347222223</v>
          </cell>
          <cell r="I610">
            <v>45128.000347222223</v>
          </cell>
          <cell r="J610" t="str">
            <v>Do Thi Bich Lieu</v>
          </cell>
          <cell r="M610" t="str">
            <v>No</v>
          </cell>
          <cell r="O610" t="str">
            <v>Lịch thanh toán: Monthly at 10 &amp; 24</v>
          </cell>
        </row>
        <row r="611">
          <cell r="D611">
            <v>36178</v>
          </cell>
          <cell r="E611">
            <v>26407545</v>
          </cell>
          <cell r="F611">
            <v>4798475</v>
          </cell>
          <cell r="G611">
            <v>45094.000347222223</v>
          </cell>
          <cell r="H611">
            <v>45096.000347222223</v>
          </cell>
          <cell r="I611">
            <v>45114.000347222223</v>
          </cell>
          <cell r="J611" t="str">
            <v>Do Thi Bich Lieu</v>
          </cell>
          <cell r="M611" t="str">
            <v>No</v>
          </cell>
          <cell r="O611" t="str">
            <v>Lịch thanh toán: Monthly at 10 &amp; 24</v>
          </cell>
        </row>
        <row r="612">
          <cell r="D612">
            <v>36162</v>
          </cell>
          <cell r="E612">
            <v>28348410</v>
          </cell>
          <cell r="F612">
            <v>2846936</v>
          </cell>
          <cell r="G612">
            <v>45094.000347222223</v>
          </cell>
          <cell r="H612">
            <v>45096.000347222223</v>
          </cell>
          <cell r="I612">
            <v>45129.000347222223</v>
          </cell>
          <cell r="J612" t="str">
            <v>Do Thi Bich Lieu</v>
          </cell>
          <cell r="M612" t="str">
            <v>No</v>
          </cell>
          <cell r="O612" t="str">
            <v>Lịch thanh toán: Monthly at 10 &amp; 24</v>
          </cell>
        </row>
        <row r="613">
          <cell r="D613">
            <v>36145</v>
          </cell>
          <cell r="E613">
            <v>16447953</v>
          </cell>
          <cell r="F613">
            <v>5499736</v>
          </cell>
          <cell r="G613">
            <v>45094.000347222223</v>
          </cell>
          <cell r="H613">
            <v>45096.000347222223</v>
          </cell>
          <cell r="I613">
            <v>45128.000347222223</v>
          </cell>
          <cell r="J613" t="str">
            <v>Do Thi Bich Lieu</v>
          </cell>
          <cell r="M613" t="str">
            <v>No</v>
          </cell>
          <cell r="O613" t="str">
            <v>Lịch thanh toán: Monthly at 10 &amp; 24</v>
          </cell>
        </row>
        <row r="614">
          <cell r="D614">
            <v>36159</v>
          </cell>
          <cell r="E614">
            <v>16449065</v>
          </cell>
          <cell r="F614">
            <v>4234934</v>
          </cell>
          <cell r="G614">
            <v>45094.000347222223</v>
          </cell>
          <cell r="H614">
            <v>45096.000347222223</v>
          </cell>
          <cell r="I614">
            <v>45131.000347222223</v>
          </cell>
          <cell r="J614" t="str">
            <v>Do Thi Bich Lieu</v>
          </cell>
          <cell r="M614" t="str">
            <v>No</v>
          </cell>
          <cell r="O614" t="str">
            <v>Lịch thanh toán: Monthly at 10 &amp; 24</v>
          </cell>
        </row>
        <row r="615">
          <cell r="D615">
            <v>36156</v>
          </cell>
          <cell r="E615">
            <v>19408955</v>
          </cell>
          <cell r="F615">
            <v>2995075</v>
          </cell>
          <cell r="G615">
            <v>45094.000347222223</v>
          </cell>
          <cell r="H615">
            <v>45096.000347222223</v>
          </cell>
          <cell r="I615">
            <v>45126.000347222223</v>
          </cell>
          <cell r="J615" t="str">
            <v>Do Thi Bich Lieu</v>
          </cell>
          <cell r="M615" t="str">
            <v>No</v>
          </cell>
          <cell r="O615" t="str">
            <v>Lịch thanh toán: Monthly at 10 &amp; 24</v>
          </cell>
        </row>
        <row r="616">
          <cell r="D616">
            <v>36154</v>
          </cell>
          <cell r="E616">
            <v>12171632</v>
          </cell>
          <cell r="F616">
            <v>3115167</v>
          </cell>
          <cell r="G616">
            <v>45094.000347222223</v>
          </cell>
          <cell r="H616">
            <v>45110.000347222223</v>
          </cell>
          <cell r="I616">
            <v>45125.000347222223</v>
          </cell>
          <cell r="J616" t="str">
            <v>Do Thi Bich Lieu</v>
          </cell>
          <cell r="M616" t="str">
            <v>No</v>
          </cell>
          <cell r="O616" t="str">
            <v>Lịch thanh toán: Monthly at 10 &amp; 24</v>
          </cell>
        </row>
        <row r="617">
          <cell r="D617">
            <v>36147</v>
          </cell>
          <cell r="E617">
            <v>24325563</v>
          </cell>
          <cell r="F617">
            <v>1038389</v>
          </cell>
          <cell r="G617">
            <v>45094.000347222223</v>
          </cell>
          <cell r="H617">
            <v>45110.000347222223</v>
          </cell>
          <cell r="I617">
            <v>45128.000347222223</v>
          </cell>
          <cell r="J617" t="str">
            <v>Do Thi Bich Lieu</v>
          </cell>
          <cell r="M617" t="str">
            <v>No</v>
          </cell>
          <cell r="O617" t="str">
            <v>Lịch thanh toán: Monthly at 10 &amp; 24</v>
          </cell>
        </row>
        <row r="618">
          <cell r="D618">
            <v>36152</v>
          </cell>
          <cell r="E618">
            <v>12171899</v>
          </cell>
          <cell r="F618">
            <v>2619452</v>
          </cell>
          <cell r="G618">
            <v>45094.000347222223</v>
          </cell>
          <cell r="H618">
            <v>45096.000347222223</v>
          </cell>
          <cell r="I618">
            <v>45125.000347222223</v>
          </cell>
          <cell r="J618" t="str">
            <v>Do Thi Bich Lieu</v>
          </cell>
          <cell r="M618" t="str">
            <v>No</v>
          </cell>
          <cell r="O618" t="str">
            <v>Lịch thanh toán: Monthly at 10 &amp; 24</v>
          </cell>
        </row>
        <row r="619">
          <cell r="D619">
            <v>36143</v>
          </cell>
          <cell r="E619">
            <v>11212777</v>
          </cell>
          <cell r="F619">
            <v>4752506</v>
          </cell>
          <cell r="G619">
            <v>45094.000347222223</v>
          </cell>
          <cell r="H619">
            <v>45110.000347222223</v>
          </cell>
          <cell r="I619">
            <v>45124.000347222223</v>
          </cell>
          <cell r="J619" t="str">
            <v>Do Thi Bich Lieu</v>
          </cell>
          <cell r="M619" t="str">
            <v>No</v>
          </cell>
          <cell r="O619" t="str">
            <v>Lịch thanh toán: Monthly at 10 &amp; 24</v>
          </cell>
        </row>
        <row r="620">
          <cell r="D620">
            <v>36183</v>
          </cell>
          <cell r="E620">
            <v>26407279</v>
          </cell>
          <cell r="F620">
            <v>471702</v>
          </cell>
          <cell r="G620">
            <v>45094.000347222223</v>
          </cell>
          <cell r="H620">
            <v>45096.000347222223</v>
          </cell>
          <cell r="I620">
            <v>45117.000347222223</v>
          </cell>
          <cell r="J620" t="str">
            <v>Do Thi Bich Lieu</v>
          </cell>
          <cell r="M620" t="str">
            <v>No</v>
          </cell>
          <cell r="O620" t="str">
            <v>Lịch thanh toán: Monthly at 10 &amp; 24</v>
          </cell>
        </row>
        <row r="621">
          <cell r="D621">
            <v>36176</v>
          </cell>
          <cell r="E621">
            <v>25355867</v>
          </cell>
          <cell r="F621">
            <v>6854386</v>
          </cell>
          <cell r="G621">
            <v>45094.000347222223</v>
          </cell>
          <cell r="H621">
            <v>45096.000347222223</v>
          </cell>
          <cell r="I621">
            <v>45128.000347222223</v>
          </cell>
          <cell r="J621" t="str">
            <v>Do Thi Bich Lieu</v>
          </cell>
          <cell r="M621" t="str">
            <v>No</v>
          </cell>
          <cell r="O621" t="str">
            <v>Lịch thanh toán: Monthly at 10 &amp; 24</v>
          </cell>
        </row>
        <row r="622">
          <cell r="D622">
            <v>36170</v>
          </cell>
          <cell r="E622">
            <v>21236962</v>
          </cell>
          <cell r="F622">
            <v>1615482</v>
          </cell>
          <cell r="G622">
            <v>45094.000347222223</v>
          </cell>
          <cell r="H622">
            <v>45096.000347222223</v>
          </cell>
          <cell r="I622">
            <v>45129.000347222223</v>
          </cell>
          <cell r="J622" t="str">
            <v>Do Thi Bich Lieu</v>
          </cell>
          <cell r="M622" t="str">
            <v>No</v>
          </cell>
          <cell r="O622" t="str">
            <v>Lịch thanh toán: Monthly at 10 &amp; 24</v>
          </cell>
        </row>
        <row r="623">
          <cell r="D623">
            <v>36158</v>
          </cell>
          <cell r="E623">
            <v>23228769</v>
          </cell>
          <cell r="F623">
            <v>1615482</v>
          </cell>
          <cell r="G623">
            <v>45094.000347222223</v>
          </cell>
          <cell r="H623">
            <v>45096.000347222223</v>
          </cell>
          <cell r="I623">
            <v>45130.000347222223</v>
          </cell>
          <cell r="J623" t="str">
            <v>Do Thi Bich Lieu</v>
          </cell>
          <cell r="M623" t="str">
            <v>No</v>
          </cell>
          <cell r="O623" t="str">
            <v>Lịch thanh toán: Monthly at 10 &amp; 24</v>
          </cell>
        </row>
        <row r="624">
          <cell r="D624">
            <v>36173</v>
          </cell>
          <cell r="E624">
            <v>17216889</v>
          </cell>
          <cell r="F624">
            <v>2729855</v>
          </cell>
          <cell r="G624">
            <v>45094.000347222223</v>
          </cell>
          <cell r="H624">
            <v>45096.000347222223</v>
          </cell>
          <cell r="I624">
            <v>45129.000347222223</v>
          </cell>
          <cell r="J624" t="str">
            <v>Do Thi Bich Lieu</v>
          </cell>
          <cell r="M624" t="str">
            <v>No</v>
          </cell>
          <cell r="O624" t="str">
            <v>Lịch thanh toán: Monthly at 10 &amp; 24</v>
          </cell>
        </row>
        <row r="625">
          <cell r="D625">
            <v>36179</v>
          </cell>
          <cell r="E625">
            <v>13269415</v>
          </cell>
          <cell r="F625">
            <v>2443276</v>
          </cell>
          <cell r="G625">
            <v>45094.000347222223</v>
          </cell>
          <cell r="H625">
            <v>45096.000347222223</v>
          </cell>
          <cell r="I625">
            <v>45115.000347222223</v>
          </cell>
          <cell r="J625" t="str">
            <v>Do Thi Bich Lieu</v>
          </cell>
          <cell r="M625" t="str">
            <v>No</v>
          </cell>
          <cell r="O625" t="str">
            <v>Lịch thanh toán: Monthly at 10 &amp; 24</v>
          </cell>
        </row>
        <row r="626">
          <cell r="D626">
            <v>36184</v>
          </cell>
          <cell r="E626">
            <v>14119687</v>
          </cell>
          <cell r="F626">
            <v>3636370</v>
          </cell>
          <cell r="G626">
            <v>45094.000347222223</v>
          </cell>
          <cell r="H626">
            <v>45096.000347222223</v>
          </cell>
          <cell r="I626">
            <v>45121.000347222223</v>
          </cell>
          <cell r="J626" t="str">
            <v>Do Thi Bich Lieu</v>
          </cell>
          <cell r="M626" t="str">
            <v>No</v>
          </cell>
          <cell r="O626" t="str">
            <v>Lịch thanh toán: Monthly at 10 &amp; 24</v>
          </cell>
        </row>
        <row r="627">
          <cell r="D627">
            <v>36186</v>
          </cell>
          <cell r="E627">
            <v>13270630</v>
          </cell>
          <cell r="F627">
            <v>2564596</v>
          </cell>
          <cell r="G627">
            <v>45094.000347222223</v>
          </cell>
          <cell r="H627">
            <v>45096.000347222223</v>
          </cell>
          <cell r="I627">
            <v>45121.000347222223</v>
          </cell>
          <cell r="J627" t="str">
            <v>Do Thi Bich Lieu</v>
          </cell>
          <cell r="M627" t="str">
            <v>No</v>
          </cell>
          <cell r="O627" t="str">
            <v>Lịch thanh toán: Monthly at 10 &amp; 24</v>
          </cell>
        </row>
        <row r="628">
          <cell r="D628">
            <v>37510</v>
          </cell>
          <cell r="E628">
            <v>14064562</v>
          </cell>
          <cell r="F628">
            <v>2650786</v>
          </cell>
          <cell r="G628">
            <v>45100.000347222223</v>
          </cell>
          <cell r="J628" t="str">
            <v>Do Thi Bich Lieu</v>
          </cell>
          <cell r="M628" t="str">
            <v>No</v>
          </cell>
          <cell r="O628" t="str">
            <v>Chúng tôi đang xử lý hóa đơn, vui lòng liên hệ Do Thi Bich Lieu</v>
          </cell>
        </row>
        <row r="629">
          <cell r="D629">
            <v>37555</v>
          </cell>
          <cell r="E629">
            <v>28256017</v>
          </cell>
          <cell r="F629">
            <v>11215914</v>
          </cell>
          <cell r="G629">
            <v>45100.000347222223</v>
          </cell>
          <cell r="H629">
            <v>45104.000347222223</v>
          </cell>
          <cell r="I629">
            <v>44854.000347222223</v>
          </cell>
          <cell r="J629" t="str">
            <v>Do Thi Bich Lieu</v>
          </cell>
          <cell r="M629" t="str">
            <v>No</v>
          </cell>
          <cell r="O629" t="str">
            <v>Lịch thanh toán: Monthly at 10 &amp; 24</v>
          </cell>
        </row>
        <row r="630">
          <cell r="D630">
            <v>37556</v>
          </cell>
          <cell r="E630">
            <v>20293537</v>
          </cell>
          <cell r="F630">
            <v>2226532</v>
          </cell>
          <cell r="G630">
            <v>45100.000347222223</v>
          </cell>
          <cell r="H630">
            <v>45103.000347222223</v>
          </cell>
          <cell r="I630">
            <v>44852.000347222223</v>
          </cell>
          <cell r="J630" t="str">
            <v>Do Thi Bich Lieu</v>
          </cell>
          <cell r="M630" t="str">
            <v>No</v>
          </cell>
          <cell r="O630" t="str">
            <v>Lịch thanh toán: Monthly at 10 &amp; 24</v>
          </cell>
        </row>
        <row r="631">
          <cell r="D631">
            <v>37536</v>
          </cell>
          <cell r="E631">
            <v>25269261</v>
          </cell>
          <cell r="F631">
            <v>2311384</v>
          </cell>
          <cell r="G631">
            <v>45100.000347222223</v>
          </cell>
          <cell r="H631">
            <v>45103.000347222223</v>
          </cell>
          <cell r="I631">
            <v>44853.000347222223</v>
          </cell>
          <cell r="J631" t="str">
            <v>Do Thi Bich Lieu</v>
          </cell>
          <cell r="M631" t="str">
            <v>No</v>
          </cell>
          <cell r="O631" t="str">
            <v>Lịch thanh toán: Monthly at 10 &amp; 24</v>
          </cell>
        </row>
        <row r="632">
          <cell r="D632">
            <v>37553</v>
          </cell>
          <cell r="E632">
            <v>14080816</v>
          </cell>
          <cell r="F632">
            <v>4959499</v>
          </cell>
          <cell r="G632">
            <v>45100.000347222223</v>
          </cell>
          <cell r="H632">
            <v>45103.000347222223</v>
          </cell>
          <cell r="I632">
            <v>45015.000347222223</v>
          </cell>
          <cell r="J632" t="str">
            <v>Do Thi Bich Lieu</v>
          </cell>
          <cell r="M632" t="str">
            <v>No</v>
          </cell>
          <cell r="O632" t="str">
            <v>Lịch thanh toán: Monthly at 10 &amp; 24</v>
          </cell>
        </row>
        <row r="633">
          <cell r="D633">
            <v>37557</v>
          </cell>
          <cell r="E633">
            <v>22343251</v>
          </cell>
          <cell r="F633">
            <v>977306</v>
          </cell>
          <cell r="G633">
            <v>45100.000347222223</v>
          </cell>
          <cell r="H633">
            <v>45103.000347222223</v>
          </cell>
          <cell r="I633">
            <v>45079.000347222223</v>
          </cell>
          <cell r="J633" t="str">
            <v>Do Thi Bich Lieu</v>
          </cell>
          <cell r="M633" t="str">
            <v>No</v>
          </cell>
          <cell r="O633" t="str">
            <v>Lịch thanh toán: Monthly at 10 &amp; 24</v>
          </cell>
        </row>
        <row r="634">
          <cell r="D634">
            <v>37641</v>
          </cell>
          <cell r="E634">
            <v>13272625</v>
          </cell>
          <cell r="F634">
            <v>496812</v>
          </cell>
          <cell r="G634">
            <v>45101.000347222223</v>
          </cell>
          <cell r="H634">
            <v>45103.000347222223</v>
          </cell>
          <cell r="I634">
            <v>45124.000347222223</v>
          </cell>
          <cell r="J634" t="str">
            <v>Do Thi Bich Lieu</v>
          </cell>
          <cell r="M634" t="str">
            <v>No</v>
          </cell>
          <cell r="O634" t="str">
            <v>Lịch thanh toán: Monthly at 10 &amp; 24</v>
          </cell>
        </row>
        <row r="635">
          <cell r="D635">
            <v>37644</v>
          </cell>
          <cell r="E635">
            <v>26411759</v>
          </cell>
          <cell r="F635">
            <v>2856594</v>
          </cell>
          <cell r="G635">
            <v>45101.000347222223</v>
          </cell>
          <cell r="H635">
            <v>45103.000347222223</v>
          </cell>
          <cell r="I635">
            <v>45127.000347222223</v>
          </cell>
          <cell r="J635" t="str">
            <v>Do Thi Bich Lieu</v>
          </cell>
          <cell r="M635" t="str">
            <v>No</v>
          </cell>
          <cell r="O635" t="str">
            <v>Lịch thanh toán: Monthly at 10 &amp; 24</v>
          </cell>
        </row>
        <row r="636">
          <cell r="D636">
            <v>37621</v>
          </cell>
          <cell r="E636">
            <v>18183438</v>
          </cell>
          <cell r="F636">
            <v>1038389</v>
          </cell>
          <cell r="G636">
            <v>45101.000347222223</v>
          </cell>
          <cell r="J636" t="str">
            <v>Do Thi Bich Lieu</v>
          </cell>
          <cell r="M636" t="str">
            <v>No</v>
          </cell>
          <cell r="O636" t="str">
            <v>Chúng tôi đang xử lý hóa đơn, vui lòng liên hệ Do Thi Bich Lieu</v>
          </cell>
        </row>
        <row r="637">
          <cell r="D637">
            <v>37629</v>
          </cell>
          <cell r="E637">
            <v>12174919</v>
          </cell>
          <cell r="F637">
            <v>2167495</v>
          </cell>
          <cell r="G637">
            <v>45101.000347222223</v>
          </cell>
          <cell r="H637">
            <v>45103.000347222223</v>
          </cell>
          <cell r="I637">
            <v>45132.000347222223</v>
          </cell>
          <cell r="J637" t="str">
            <v>Do Thi Bich Lieu</v>
          </cell>
          <cell r="M637" t="str">
            <v>No</v>
          </cell>
          <cell r="O637" t="str">
            <v>Lịch thanh toán: Monthly at 10 &amp; 24</v>
          </cell>
        </row>
        <row r="638">
          <cell r="D638">
            <v>37627</v>
          </cell>
          <cell r="E638">
            <v>16450595</v>
          </cell>
          <cell r="F638">
            <v>3115167</v>
          </cell>
          <cell r="G638">
            <v>45101.000347222223</v>
          </cell>
          <cell r="H638">
            <v>45111.000347222223</v>
          </cell>
          <cell r="I638">
            <v>45135.000347222223</v>
          </cell>
          <cell r="J638" t="str">
            <v>Do Thi Bich Lieu</v>
          </cell>
          <cell r="M638" t="str">
            <v>No</v>
          </cell>
          <cell r="O638" t="str">
            <v>Lịch thanh toán: Monthly at 10 &amp; 24</v>
          </cell>
        </row>
        <row r="639">
          <cell r="D639">
            <v>37640</v>
          </cell>
          <cell r="E639">
            <v>14121232</v>
          </cell>
          <cell r="F639">
            <v>3115167</v>
          </cell>
          <cell r="G639">
            <v>45101.000347222223</v>
          </cell>
          <cell r="H639">
            <v>45108.000347222223</v>
          </cell>
          <cell r="I639">
            <v>45124.000347222223</v>
          </cell>
          <cell r="J639" t="str">
            <v>Do Thi Bich Lieu</v>
          </cell>
          <cell r="M639" t="str">
            <v>No</v>
          </cell>
          <cell r="O639" t="str">
            <v>Lịch thanh toán: Monthly at 10 &amp; 24</v>
          </cell>
        </row>
        <row r="640">
          <cell r="D640">
            <v>37642</v>
          </cell>
          <cell r="E640">
            <v>90333334</v>
          </cell>
          <cell r="F640">
            <v>1038389</v>
          </cell>
          <cell r="G640">
            <v>45101.000347222223</v>
          </cell>
          <cell r="H640">
            <v>45108.000347222223</v>
          </cell>
          <cell r="I640">
            <v>45126.000347222223</v>
          </cell>
          <cell r="J640" t="str">
            <v>Do Thi Bich Lieu</v>
          </cell>
          <cell r="M640" t="str">
            <v>No</v>
          </cell>
          <cell r="O640" t="str">
            <v>Lịch thanh toán: Monthly at 10 &amp; 24</v>
          </cell>
        </row>
        <row r="641">
          <cell r="D641">
            <v>37635</v>
          </cell>
          <cell r="E641">
            <v>50993255</v>
          </cell>
          <cell r="F641">
            <v>1038389</v>
          </cell>
          <cell r="G641">
            <v>45101.000347222223</v>
          </cell>
          <cell r="H641">
            <v>45108.000347222223</v>
          </cell>
          <cell r="I641">
            <v>45133.000347222223</v>
          </cell>
          <cell r="J641" t="str">
            <v>Do Thi Bich Lieu</v>
          </cell>
          <cell r="M641" t="str">
            <v>No</v>
          </cell>
          <cell r="O641" t="str">
            <v>Lịch thanh toán: Monthly at 10 &amp; 24</v>
          </cell>
        </row>
        <row r="642">
          <cell r="D642">
            <v>37633</v>
          </cell>
          <cell r="E642">
            <v>18186319</v>
          </cell>
          <cell r="F642">
            <v>2076778</v>
          </cell>
          <cell r="G642">
            <v>45101.000347222223</v>
          </cell>
          <cell r="H642">
            <v>45110.000347222223</v>
          </cell>
          <cell r="I642">
            <v>45133.000347222223</v>
          </cell>
          <cell r="J642" t="str">
            <v>Do Thi Bich Lieu</v>
          </cell>
          <cell r="M642" t="str">
            <v>No</v>
          </cell>
          <cell r="O642" t="str">
            <v>Lịch thanh toán: Monthly at 10 &amp; 24</v>
          </cell>
        </row>
        <row r="643">
          <cell r="D643">
            <v>37637</v>
          </cell>
          <cell r="E643">
            <v>16451871</v>
          </cell>
          <cell r="F643">
            <v>4141489</v>
          </cell>
          <cell r="G643">
            <v>45101.000347222223</v>
          </cell>
          <cell r="H643">
            <v>45108.000347222223</v>
          </cell>
          <cell r="I643">
            <v>45138.000347222223</v>
          </cell>
          <cell r="J643" t="str">
            <v>Do Thi Bich Lieu</v>
          </cell>
          <cell r="M643" t="str">
            <v>No</v>
          </cell>
          <cell r="O643" t="str">
            <v>Lịch thanh toán: Monthly at 10 &amp; 24</v>
          </cell>
        </row>
        <row r="644">
          <cell r="D644">
            <v>37634</v>
          </cell>
          <cell r="E644">
            <v>18186431</v>
          </cell>
          <cell r="F644">
            <v>2076778</v>
          </cell>
          <cell r="G644">
            <v>45101.000347222223</v>
          </cell>
          <cell r="H644">
            <v>45110.000347222223</v>
          </cell>
          <cell r="I644">
            <v>45133.000347222223</v>
          </cell>
          <cell r="J644" t="str">
            <v>Do Thi Bich Lieu</v>
          </cell>
          <cell r="M644" t="str">
            <v>No</v>
          </cell>
          <cell r="O644" t="str">
            <v>Lịch thanh toán: Monthly at 10 &amp; 24</v>
          </cell>
        </row>
        <row r="645">
          <cell r="D645">
            <v>37638</v>
          </cell>
          <cell r="E645">
            <v>25357982</v>
          </cell>
          <cell r="F645">
            <v>1038389</v>
          </cell>
          <cell r="G645">
            <v>45101.000347222223</v>
          </cell>
          <cell r="H645">
            <v>45111.000347222223</v>
          </cell>
          <cell r="I645">
            <v>45135.000347222223</v>
          </cell>
          <cell r="J645" t="str">
            <v>Do Thi Bich Lieu</v>
          </cell>
          <cell r="M645" t="str">
            <v>No</v>
          </cell>
          <cell r="O645" t="str">
            <v>Lịch thanh toán: Monthly at 10 &amp; 24</v>
          </cell>
        </row>
        <row r="646">
          <cell r="D646">
            <v>37620</v>
          </cell>
          <cell r="E646">
            <v>10254872</v>
          </cell>
          <cell r="F646">
            <v>5850416</v>
          </cell>
          <cell r="G646">
            <v>45101.000347222223</v>
          </cell>
          <cell r="H646">
            <v>45103.000347222223</v>
          </cell>
          <cell r="I646">
            <v>45129.000347222223</v>
          </cell>
          <cell r="J646" t="str">
            <v>Do Thi Bich Lieu</v>
          </cell>
          <cell r="M646" t="str">
            <v>No</v>
          </cell>
          <cell r="O646" t="str">
            <v>Lịch thanh toán: Monthly at 10 &amp; 24</v>
          </cell>
        </row>
        <row r="647">
          <cell r="D647">
            <v>37639</v>
          </cell>
          <cell r="E647">
            <v>25358234</v>
          </cell>
          <cell r="F647">
            <v>4178313</v>
          </cell>
          <cell r="G647">
            <v>45101.000347222223</v>
          </cell>
          <cell r="H647">
            <v>45103.000347222223</v>
          </cell>
          <cell r="I647">
            <v>45135.000347222223</v>
          </cell>
          <cell r="J647" t="str">
            <v>Do Thi Bich Lieu</v>
          </cell>
          <cell r="M647" t="str">
            <v>No</v>
          </cell>
          <cell r="O647" t="str">
            <v>Lịch thanh toán: Monthly at 10 &amp; 24</v>
          </cell>
        </row>
        <row r="648">
          <cell r="D648">
            <v>37646</v>
          </cell>
          <cell r="E648">
            <v>13274402</v>
          </cell>
          <cell r="F648">
            <v>1038389</v>
          </cell>
          <cell r="G648">
            <v>45101.000347222223</v>
          </cell>
          <cell r="J648" t="str">
            <v>Do Thi Bich Lieu</v>
          </cell>
          <cell r="M648" t="str">
            <v>No</v>
          </cell>
          <cell r="O648" t="str">
            <v>Chúng tôi đang xử lý hóa đơn, vui lòng liên hệ Do Thi Bich Lieu</v>
          </cell>
        </row>
        <row r="649">
          <cell r="D649">
            <v>37643</v>
          </cell>
          <cell r="E649">
            <v>26413286</v>
          </cell>
          <cell r="F649">
            <v>1038389</v>
          </cell>
          <cell r="G649">
            <v>45101.000347222223</v>
          </cell>
          <cell r="H649">
            <v>45108.000347222223</v>
          </cell>
          <cell r="I649">
            <v>45126.000347222223</v>
          </cell>
          <cell r="J649" t="str">
            <v>Do Thi Bich Lieu</v>
          </cell>
          <cell r="M649" t="str">
            <v>No</v>
          </cell>
          <cell r="O649" t="str">
            <v>Lịch thanh toán: Monthly at 10 &amp; 24</v>
          </cell>
        </row>
        <row r="650">
          <cell r="D650">
            <v>37636</v>
          </cell>
          <cell r="E650">
            <v>12174650</v>
          </cell>
          <cell r="F650">
            <v>8099434</v>
          </cell>
          <cell r="G650">
            <v>45101.000347222223</v>
          </cell>
          <cell r="H650">
            <v>45108.000347222223</v>
          </cell>
          <cell r="I650">
            <v>45133.000347222223</v>
          </cell>
          <cell r="J650" t="str">
            <v>Do Thi Bich Lieu</v>
          </cell>
          <cell r="M650" t="str">
            <v>No</v>
          </cell>
          <cell r="O650" t="str">
            <v>Lịch thanh toán: Monthly at 10 &amp; 24</v>
          </cell>
        </row>
        <row r="651">
          <cell r="D651">
            <v>37630</v>
          </cell>
          <cell r="E651">
            <v>11215746</v>
          </cell>
          <cell r="F651">
            <v>5191945</v>
          </cell>
          <cell r="G651">
            <v>45101.000347222223</v>
          </cell>
          <cell r="H651">
            <v>45110.000347222223</v>
          </cell>
          <cell r="I651">
            <v>45133.000347222223</v>
          </cell>
          <cell r="J651" t="str">
            <v>Do Thi Bich Lieu</v>
          </cell>
          <cell r="M651" t="str">
            <v>No</v>
          </cell>
          <cell r="O651" t="str">
            <v>Lịch thanh toán: Monthly at 10 &amp; 24</v>
          </cell>
        </row>
        <row r="652">
          <cell r="D652">
            <v>37632</v>
          </cell>
          <cell r="E652">
            <v>18186358</v>
          </cell>
          <cell r="F652">
            <v>2619452</v>
          </cell>
          <cell r="G652">
            <v>45101.000347222223</v>
          </cell>
          <cell r="H652">
            <v>45103.000347222223</v>
          </cell>
          <cell r="I652">
            <v>45133.000347222223</v>
          </cell>
          <cell r="J652" t="str">
            <v>Do Thi Bich Lieu</v>
          </cell>
          <cell r="M652" t="str">
            <v>No</v>
          </cell>
          <cell r="O652" t="str">
            <v>Lịch thanh toán: Monthly at 10 &amp; 24</v>
          </cell>
        </row>
        <row r="653">
          <cell r="D653">
            <v>37624</v>
          </cell>
          <cell r="E653">
            <v>17218910</v>
          </cell>
          <cell r="F653">
            <v>3692260</v>
          </cell>
          <cell r="G653">
            <v>45101.000347222223</v>
          </cell>
          <cell r="H653">
            <v>45110.000347222223</v>
          </cell>
          <cell r="I653">
            <v>45133.000347222223</v>
          </cell>
          <cell r="J653" t="str">
            <v>Do Thi Bich Lieu</v>
          </cell>
          <cell r="M653" t="str">
            <v>No</v>
          </cell>
          <cell r="O653" t="str">
            <v>Lịch thanh toán: Monthly at 10 &amp; 24</v>
          </cell>
        </row>
        <row r="654">
          <cell r="D654">
            <v>37623</v>
          </cell>
          <cell r="E654">
            <v>21238342</v>
          </cell>
          <cell r="F654">
            <v>1034143</v>
          </cell>
          <cell r="G654">
            <v>45101.000347222223</v>
          </cell>
          <cell r="H654">
            <v>45103.000347222223</v>
          </cell>
          <cell r="I654">
            <v>45134.000347222223</v>
          </cell>
          <cell r="J654" t="str">
            <v>Do Thi Bich Lieu</v>
          </cell>
          <cell r="M654" t="str">
            <v>No</v>
          </cell>
          <cell r="O654" t="str">
            <v>Lịch thanh toán: Monthly at 10 &amp; 24</v>
          </cell>
        </row>
        <row r="655">
          <cell r="D655">
            <v>37631</v>
          </cell>
          <cell r="E655">
            <v>11216187</v>
          </cell>
          <cell r="F655">
            <v>5629773</v>
          </cell>
          <cell r="G655">
            <v>45101.000347222223</v>
          </cell>
          <cell r="H655">
            <v>45103.000347222223</v>
          </cell>
          <cell r="I655">
            <v>45133.000347222223</v>
          </cell>
          <cell r="J655" t="str">
            <v>Do Thi Bich Lieu</v>
          </cell>
          <cell r="M655" t="str">
            <v>No</v>
          </cell>
          <cell r="O655" t="str">
            <v>Lịch thanh toán: Monthly at 10 &amp; 24</v>
          </cell>
        </row>
        <row r="656">
          <cell r="D656">
            <v>37647</v>
          </cell>
          <cell r="E656">
            <v>18187362</v>
          </cell>
          <cell r="F656">
            <v>3812589</v>
          </cell>
          <cell r="G656">
            <v>45101.000347222223</v>
          </cell>
          <cell r="H656">
            <v>45103.000347222223</v>
          </cell>
          <cell r="I656">
            <v>45135.000347222223</v>
          </cell>
          <cell r="J656" t="str">
            <v>Do Thi Bich Lieu</v>
          </cell>
          <cell r="M656" t="str">
            <v>No</v>
          </cell>
          <cell r="O656" t="str">
            <v>Lịch thanh toán: Monthly at 10 &amp; 24</v>
          </cell>
        </row>
        <row r="657">
          <cell r="D657">
            <v>37648</v>
          </cell>
          <cell r="E657">
            <v>29183693</v>
          </cell>
          <cell r="F657">
            <v>552013</v>
          </cell>
          <cell r="G657">
            <v>45101.000347222223</v>
          </cell>
          <cell r="H657">
            <v>45103.000347222223</v>
          </cell>
          <cell r="I657">
            <v>45135.000347222223</v>
          </cell>
          <cell r="J657" t="str">
            <v>Do Thi Bich Lieu</v>
          </cell>
          <cell r="M657" t="str">
            <v>No</v>
          </cell>
          <cell r="O657" t="str">
            <v>Lịch thanh toán: Monthly at 10 &amp; 24</v>
          </cell>
        </row>
        <row r="658">
          <cell r="D658">
            <v>37619</v>
          </cell>
          <cell r="E658">
            <v>10249806</v>
          </cell>
          <cell r="F658">
            <v>2076778</v>
          </cell>
          <cell r="G658">
            <v>45101.000347222223</v>
          </cell>
          <cell r="J658" t="str">
            <v>Do Thi Bich Lieu</v>
          </cell>
          <cell r="M658" t="str">
            <v>No</v>
          </cell>
          <cell r="O658" t="str">
            <v>Chúng tôi đang xử lý hóa đơn, vui lòng liên hệ Do Thi Bich Lieu</v>
          </cell>
        </row>
        <row r="659">
          <cell r="D659">
            <v>37626</v>
          </cell>
          <cell r="E659">
            <v>16450772</v>
          </cell>
          <cell r="F659">
            <v>1891489</v>
          </cell>
          <cell r="G659">
            <v>45101.000347222223</v>
          </cell>
          <cell r="H659">
            <v>45103.000347222223</v>
          </cell>
          <cell r="I659">
            <v>45135.000347222223</v>
          </cell>
          <cell r="J659" t="str">
            <v>Do Thi Bich Lieu</v>
          </cell>
          <cell r="M659" t="str">
            <v>No</v>
          </cell>
          <cell r="O659" t="str">
            <v>Lịch thanh toán: Monthly at 10 &amp; 24</v>
          </cell>
        </row>
        <row r="660">
          <cell r="D660">
            <v>37622</v>
          </cell>
          <cell r="E660">
            <v>10255621</v>
          </cell>
          <cell r="F660">
            <v>5191945</v>
          </cell>
          <cell r="G660">
            <v>45101.000347222223</v>
          </cell>
          <cell r="J660" t="str">
            <v>Do Thi Bich Lieu</v>
          </cell>
          <cell r="M660" t="str">
            <v>No</v>
          </cell>
          <cell r="O660" t="str">
            <v>Chúng tôi đang xử lý hóa đơn, vui lòng liên hệ Do Thi Bich Lieu</v>
          </cell>
        </row>
        <row r="661">
          <cell r="D661">
            <v>37645</v>
          </cell>
          <cell r="E661">
            <v>26414192</v>
          </cell>
          <cell r="F661">
            <v>2076778</v>
          </cell>
          <cell r="G661">
            <v>45101.000347222223</v>
          </cell>
          <cell r="H661">
            <v>45108.000347222223</v>
          </cell>
          <cell r="I661">
            <v>45128.000347222223</v>
          </cell>
          <cell r="J661" t="str">
            <v>Do Thi Bich Lieu</v>
          </cell>
          <cell r="M661" t="str">
            <v>No</v>
          </cell>
          <cell r="O661" t="str">
            <v>Lịch thanh toán: Monthly at 10 &amp; 24</v>
          </cell>
        </row>
        <row r="662">
          <cell r="D662">
            <v>37628</v>
          </cell>
          <cell r="E662">
            <v>15135255</v>
          </cell>
          <cell r="F662">
            <v>2156022</v>
          </cell>
          <cell r="G662">
            <v>45101.000347222223</v>
          </cell>
          <cell r="H662">
            <v>45103.000347222223</v>
          </cell>
          <cell r="I662">
            <v>45132.000347222223</v>
          </cell>
          <cell r="J662" t="str">
            <v>Do Thi Bich Lieu</v>
          </cell>
          <cell r="M662" t="str">
            <v>No</v>
          </cell>
          <cell r="O662" t="str">
            <v>Lịch thanh toán: Monthly at 10 &amp; 24</v>
          </cell>
        </row>
        <row r="663">
          <cell r="D663">
            <v>37649</v>
          </cell>
          <cell r="E663">
            <v>29183716</v>
          </cell>
          <cell r="F663">
            <v>2619452</v>
          </cell>
          <cell r="G663">
            <v>45101.000347222223</v>
          </cell>
          <cell r="H663">
            <v>45104.000347222223</v>
          </cell>
          <cell r="I663">
            <v>45135.000347222223</v>
          </cell>
          <cell r="J663" t="str">
            <v>Do Thi Bich Lieu</v>
          </cell>
          <cell r="M663" t="str">
            <v>No</v>
          </cell>
          <cell r="O663" t="str">
            <v>Lịch thanh toán: Monthly at 10 &amp; 24</v>
          </cell>
        </row>
        <row r="664">
          <cell r="D664">
            <v>34496</v>
          </cell>
          <cell r="E664">
            <v>16443682</v>
          </cell>
          <cell r="F664">
            <v>2785056</v>
          </cell>
          <cell r="G664">
            <v>45087.000347222223</v>
          </cell>
          <cell r="H664">
            <v>45088.000347222223</v>
          </cell>
          <cell r="I664">
            <v>45117.000347222223</v>
          </cell>
          <cell r="J664" t="str">
            <v>Do Thi Bich Lieu</v>
          </cell>
          <cell r="M664" t="str">
            <v>No</v>
          </cell>
          <cell r="O664" t="str">
            <v>Lịch thanh toán: Monthly at 10 &amp; 24</v>
          </cell>
        </row>
        <row r="665">
          <cell r="D665">
            <v>34517</v>
          </cell>
          <cell r="E665">
            <v>24323446</v>
          </cell>
          <cell r="F665">
            <v>4500363</v>
          </cell>
          <cell r="G665">
            <v>45087.000347222223</v>
          </cell>
          <cell r="H665">
            <v>45088.000347222223</v>
          </cell>
          <cell r="I665">
            <v>45122.000347222223</v>
          </cell>
          <cell r="J665" t="str">
            <v>Do Thi Bich Lieu</v>
          </cell>
          <cell r="M665" t="str">
            <v>No</v>
          </cell>
          <cell r="O665" t="str">
            <v>Lịch thanh toán: Monthly at 10 &amp; 24</v>
          </cell>
        </row>
        <row r="666">
          <cell r="D666">
            <v>34511</v>
          </cell>
          <cell r="E666">
            <v>29178839</v>
          </cell>
          <cell r="F666">
            <v>1615482</v>
          </cell>
          <cell r="G666">
            <v>45087.000347222223</v>
          </cell>
          <cell r="H666">
            <v>45088.000347222223</v>
          </cell>
          <cell r="I666">
            <v>45112.000347222223</v>
          </cell>
          <cell r="J666" t="str">
            <v>Do Thi Bich Lieu</v>
          </cell>
          <cell r="M666" t="str">
            <v>No</v>
          </cell>
          <cell r="O666" t="str">
            <v>Lịch thanh toán: Monthly at 10 &amp; 24</v>
          </cell>
        </row>
        <row r="667">
          <cell r="D667">
            <v>34505</v>
          </cell>
          <cell r="E667">
            <v>10247806</v>
          </cell>
          <cell r="F667">
            <v>8020980</v>
          </cell>
          <cell r="G667">
            <v>45087.000347222223</v>
          </cell>
          <cell r="H667">
            <v>45088.000347222223</v>
          </cell>
          <cell r="I667">
            <v>45114.000347222223</v>
          </cell>
          <cell r="J667" t="str">
            <v>Do Thi Bich Lieu</v>
          </cell>
          <cell r="M667" t="str">
            <v>No</v>
          </cell>
          <cell r="O667" t="str">
            <v>Lịch thanh toán: Monthly at 10 &amp; 24</v>
          </cell>
        </row>
        <row r="668">
          <cell r="D668">
            <v>37509</v>
          </cell>
          <cell r="E668">
            <v>14085720</v>
          </cell>
          <cell r="F668">
            <v>3115167</v>
          </cell>
          <cell r="G668">
            <v>45100.000347222223</v>
          </cell>
          <cell r="H668">
            <v>45103.000347222223</v>
          </cell>
          <cell r="I668">
            <v>45024.000347222223</v>
          </cell>
          <cell r="J668" t="str">
            <v>Do Thi Bich Lieu</v>
          </cell>
          <cell r="M668" t="str">
            <v>No</v>
          </cell>
          <cell r="O668" t="str">
            <v>Lịch thanh toán: Monthly at 10 &amp; 24</v>
          </cell>
        </row>
        <row r="669">
          <cell r="D669">
            <v>37554</v>
          </cell>
          <cell r="E669">
            <v>14088540</v>
          </cell>
          <cell r="F669">
            <v>4921533</v>
          </cell>
          <cell r="G669">
            <v>45100.000347222223</v>
          </cell>
          <cell r="H669">
            <v>45104.000347222223</v>
          </cell>
          <cell r="I669">
            <v>45033.000347222223</v>
          </cell>
          <cell r="J669" t="str">
            <v>Do Thi Bich Lieu</v>
          </cell>
          <cell r="M669" t="str">
            <v>No</v>
          </cell>
          <cell r="O669" t="str">
            <v>Lịch thanh toán: Monthly at 10 &amp; 24</v>
          </cell>
        </row>
        <row r="670">
          <cell r="D670">
            <v>57730</v>
          </cell>
          <cell r="E670">
            <v>14064562</v>
          </cell>
          <cell r="F670">
            <v>2570400</v>
          </cell>
          <cell r="G670">
            <v>44926.000347222223</v>
          </cell>
          <cell r="J670" t="str">
            <v>Do Thi Bich Lieu</v>
          </cell>
          <cell r="M670" t="str">
            <v>No</v>
          </cell>
          <cell r="O670" t="str">
            <v>Chúng tôi đang xử lý hóa đơn, vui lòng liên hệ Do Thi Bich Lieu</v>
          </cell>
        </row>
        <row r="671">
          <cell r="D671">
            <v>10499</v>
          </cell>
          <cell r="E671">
            <v>14080816</v>
          </cell>
          <cell r="F671">
            <v>5074636</v>
          </cell>
          <cell r="G671">
            <v>44987.000347222223</v>
          </cell>
          <cell r="J671" t="str">
            <v>Do Thi Bich Lieu</v>
          </cell>
          <cell r="M671" t="str">
            <v>No</v>
          </cell>
          <cell r="O671" t="str">
            <v>Chúng tôi đang xử lý hóa đơn, vui lòng liên hệ Do Thi Bich Lieu</v>
          </cell>
        </row>
        <row r="672">
          <cell r="D672">
            <v>14857</v>
          </cell>
          <cell r="E672">
            <v>14085720</v>
          </cell>
          <cell r="F672">
            <v>122164</v>
          </cell>
          <cell r="G672">
            <v>45001.000347222223</v>
          </cell>
          <cell r="J672" t="str">
            <v>Do Thi Bich Lieu</v>
          </cell>
          <cell r="M672" t="str">
            <v>No</v>
          </cell>
          <cell r="O672" t="str">
            <v>Chúng tôi đang xử lý hóa đơn, vui lòng liên hệ Do Thi Bich Lieu</v>
          </cell>
        </row>
        <row r="673">
          <cell r="D673">
            <v>15720</v>
          </cell>
          <cell r="E673">
            <v>20293537</v>
          </cell>
          <cell r="F673">
            <v>2619452</v>
          </cell>
          <cell r="G673">
            <v>45003.000347222223</v>
          </cell>
          <cell r="J673" t="str">
            <v>Do Thi Bich Lieu</v>
          </cell>
          <cell r="M673" t="str">
            <v>No</v>
          </cell>
          <cell r="O673" t="str">
            <v>Chúng tôi đang xử lý hóa đơn, vui lòng liên hệ Do Thi Bich Lieu</v>
          </cell>
        </row>
        <row r="674">
          <cell r="D674">
            <v>15717</v>
          </cell>
          <cell r="E674">
            <v>25269261</v>
          </cell>
          <cell r="F674">
            <v>2719277</v>
          </cell>
          <cell r="G674">
            <v>45003.000347222223</v>
          </cell>
          <cell r="J674" t="str">
            <v>Do Thi Bich Lieu</v>
          </cell>
          <cell r="M674" t="str">
            <v>No</v>
          </cell>
          <cell r="O674" t="str">
            <v>Chúng tôi đang xử lý hóa đơn, vui lòng liên hệ Do Thi Bich Lieu</v>
          </cell>
        </row>
        <row r="675">
          <cell r="D675">
            <v>15716</v>
          </cell>
          <cell r="E675">
            <v>28256017</v>
          </cell>
          <cell r="F675">
            <v>11608834</v>
          </cell>
          <cell r="G675">
            <v>45003.000347222223</v>
          </cell>
          <cell r="J675" t="str">
            <v>Do Thi Bich Lieu</v>
          </cell>
          <cell r="M675" t="str">
            <v>No</v>
          </cell>
          <cell r="O675" t="str">
            <v>Chúng tôi đang xử lý hóa đơn, vui lòng liên hệ Do Thi Bich Lieu</v>
          </cell>
        </row>
        <row r="676">
          <cell r="D676">
            <v>16743</v>
          </cell>
          <cell r="E676">
            <v>14088540</v>
          </cell>
          <cell r="F676">
            <v>5036672</v>
          </cell>
          <cell r="G676">
            <v>45008.000347222223</v>
          </cell>
          <cell r="J676" t="str">
            <v>Do Thi Bich Lieu</v>
          </cell>
          <cell r="M676" t="str">
            <v>No</v>
          </cell>
          <cell r="O676" t="str">
            <v>Chúng tôi đang xử lý hóa đơn, vui lòng liên hệ Do Thi Bich Lieu</v>
          </cell>
        </row>
        <row r="677">
          <cell r="D677">
            <v>22184</v>
          </cell>
          <cell r="E677">
            <v>24306895</v>
          </cell>
          <cell r="F677">
            <v>1958825</v>
          </cell>
          <cell r="G677">
            <v>45030.000347222223</v>
          </cell>
          <cell r="J677" t="str">
            <v>Do Thi Bich Lieu</v>
          </cell>
          <cell r="M677" t="str">
            <v>No</v>
          </cell>
          <cell r="O677" t="str">
            <v>05/Đã thanh toán 24/2023</v>
          </cell>
        </row>
        <row r="678">
          <cell r="D678">
            <v>23406</v>
          </cell>
          <cell r="E678">
            <v>10221235</v>
          </cell>
          <cell r="F678">
            <v>1954612</v>
          </cell>
          <cell r="G678">
            <v>45036.000347222223</v>
          </cell>
          <cell r="J678" t="str">
            <v>Do Thi Bich Lieu</v>
          </cell>
          <cell r="M678" t="str">
            <v>No</v>
          </cell>
          <cell r="O678" t="str">
            <v>05/Đã thanh toán 24/2023</v>
          </cell>
        </row>
        <row r="679">
          <cell r="D679">
            <v>23407</v>
          </cell>
          <cell r="E679">
            <v>10222868</v>
          </cell>
          <cell r="F679">
            <v>3144801</v>
          </cell>
          <cell r="G679">
            <v>45036.000347222223</v>
          </cell>
          <cell r="J679" t="str">
            <v>Do Thi Bich Lieu</v>
          </cell>
          <cell r="M679" t="str">
            <v>No</v>
          </cell>
          <cell r="O679" t="str">
            <v>05/Đã thanh toán 24/2023</v>
          </cell>
        </row>
        <row r="680">
          <cell r="D680">
            <v>23414</v>
          </cell>
          <cell r="E680">
            <v>20365332</v>
          </cell>
          <cell r="F680">
            <v>5728125</v>
          </cell>
          <cell r="G680">
            <v>45036.000347222223</v>
          </cell>
          <cell r="J680" t="str">
            <v>Do Thi Bich Lieu</v>
          </cell>
          <cell r="M680" t="str">
            <v>No</v>
          </cell>
          <cell r="O680" t="str">
            <v>05/Đã thanh toán 24/2023</v>
          </cell>
        </row>
        <row r="681">
          <cell r="D681">
            <v>23404</v>
          </cell>
          <cell r="E681">
            <v>16423396</v>
          </cell>
          <cell r="F681">
            <v>1792468</v>
          </cell>
          <cell r="G681">
            <v>45036.000347222223</v>
          </cell>
          <cell r="H681">
            <v>45100.000347222223</v>
          </cell>
          <cell r="I681">
            <v>45067.000347222223</v>
          </cell>
          <cell r="J681" t="str">
            <v>Do Thi Bich Lieu</v>
          </cell>
          <cell r="M681" t="str">
            <v>No</v>
          </cell>
          <cell r="O681" t="str">
            <v>Lịch thanh toán: Monthly at 10 &amp; 24</v>
          </cell>
        </row>
        <row r="682">
          <cell r="D682">
            <v>25248</v>
          </cell>
          <cell r="E682">
            <v>22343251</v>
          </cell>
          <cell r="F682">
            <v>1221638</v>
          </cell>
          <cell r="G682">
            <v>45044.000347222223</v>
          </cell>
          <cell r="J682" t="str">
            <v>Do Thi Bich Lieu</v>
          </cell>
          <cell r="M682" t="str">
            <v>No</v>
          </cell>
          <cell r="O682" t="str">
            <v>Chúng tôi đang xử lý hóa đơn, vui lòng liên hệ Do Thi Bich Lieu</v>
          </cell>
        </row>
        <row r="683">
          <cell r="D683">
            <v>28140</v>
          </cell>
          <cell r="E683">
            <v>10183289</v>
          </cell>
          <cell r="F683">
            <v>36449300</v>
          </cell>
          <cell r="G683">
            <v>45058.000347222223</v>
          </cell>
          <cell r="J683" t="str">
            <v>Do Thi Bich Lieu</v>
          </cell>
          <cell r="M683" t="str">
            <v>No</v>
          </cell>
          <cell r="O683" t="str">
            <v>05/Đã thanh toán 24/2023</v>
          </cell>
        </row>
        <row r="684">
          <cell r="D684">
            <v>29782</v>
          </cell>
          <cell r="E684">
            <v>15122237</v>
          </cell>
          <cell r="F684">
            <v>1954612</v>
          </cell>
          <cell r="G684">
            <v>45065.000347222223</v>
          </cell>
          <cell r="J684" t="str">
            <v>Do Thi Bich Lieu</v>
          </cell>
          <cell r="M684" t="str">
            <v>No</v>
          </cell>
          <cell r="O684" t="str">
            <v>06/Đã thanh toán 26/2023</v>
          </cell>
        </row>
        <row r="685">
          <cell r="D685">
            <v>29784</v>
          </cell>
          <cell r="E685">
            <v>22349126</v>
          </cell>
          <cell r="F685">
            <v>1557600</v>
          </cell>
          <cell r="G685">
            <v>45065.000347222223</v>
          </cell>
          <cell r="J685" t="str">
            <v>Do Thi Bich Lieu</v>
          </cell>
          <cell r="M685" t="str">
            <v>No</v>
          </cell>
          <cell r="O685" t="str">
            <v>Chúng tôi đang xử lý hóa đơn, vui lòng liên hệ Do Thi Bich Lieu</v>
          </cell>
        </row>
        <row r="686">
          <cell r="D686">
            <v>29785</v>
          </cell>
          <cell r="E686">
            <v>28337212</v>
          </cell>
          <cell r="F686">
            <v>1557600</v>
          </cell>
          <cell r="G686">
            <v>45065.000347222223</v>
          </cell>
          <cell r="H686">
            <v>45110.000347222223</v>
          </cell>
          <cell r="I686">
            <v>45098.000347222223</v>
          </cell>
          <cell r="J686" t="str">
            <v>Do Thi Bich Lieu</v>
          </cell>
          <cell r="M686" t="str">
            <v>No</v>
          </cell>
          <cell r="O686" t="str">
            <v>Lịch thanh toán: Monthly at 10 &amp; 24</v>
          </cell>
        </row>
        <row r="687">
          <cell r="D687">
            <v>29776</v>
          </cell>
          <cell r="E687">
            <v>24317189</v>
          </cell>
          <cell r="F687">
            <v>1557600</v>
          </cell>
          <cell r="G687">
            <v>45065.000347222223</v>
          </cell>
          <cell r="J687" t="str">
            <v>Do Thi Bich Lieu</v>
          </cell>
          <cell r="M687" t="str">
            <v>No</v>
          </cell>
          <cell r="O687" t="str">
            <v>Chúng tôi đang xử lý hóa đơn, vui lòng liên hệ Do Thi Bich Lieu</v>
          </cell>
        </row>
        <row r="688">
          <cell r="D688">
            <v>29778</v>
          </cell>
          <cell r="E688">
            <v>27337223</v>
          </cell>
          <cell r="F688">
            <v>1557600</v>
          </cell>
          <cell r="G688">
            <v>45065.000347222223</v>
          </cell>
          <cell r="J688" t="str">
            <v>Do Thi Bich Lieu</v>
          </cell>
          <cell r="M688" t="str">
            <v>No</v>
          </cell>
          <cell r="O688" t="str">
            <v>Chúng tôi đang xử lý hóa đơn, vui lòng liên hệ Do Thi Bich Lieu</v>
          </cell>
        </row>
        <row r="689">
          <cell r="D689">
            <v>29779</v>
          </cell>
          <cell r="E689">
            <v>20375114</v>
          </cell>
          <cell r="F689">
            <v>1557600</v>
          </cell>
          <cell r="G689">
            <v>45065.000347222223</v>
          </cell>
          <cell r="H689">
            <v>45110.000347222223</v>
          </cell>
          <cell r="I689">
            <v>45097.000347222223</v>
          </cell>
          <cell r="J689" t="str">
            <v>Do Thi Bich Lieu</v>
          </cell>
          <cell r="M689" t="str">
            <v>No</v>
          </cell>
          <cell r="O689" t="str">
            <v>Lịch thanh toán: Monthly at 10 &amp; 24</v>
          </cell>
        </row>
        <row r="690">
          <cell r="D690">
            <v>29783</v>
          </cell>
          <cell r="E690">
            <v>16437514</v>
          </cell>
          <cell r="F690">
            <v>1557600</v>
          </cell>
          <cell r="G690">
            <v>45065.000347222223</v>
          </cell>
          <cell r="H690">
            <v>45110.000347222223</v>
          </cell>
          <cell r="I690">
            <v>45100.000347222223</v>
          </cell>
          <cell r="J690" t="str">
            <v>Do Thi Bich Lieu</v>
          </cell>
          <cell r="M690" t="str">
            <v>No</v>
          </cell>
          <cell r="O690" t="str">
            <v>Lịch thanh toán: Monthly at 10 &amp; 24</v>
          </cell>
        </row>
        <row r="691">
          <cell r="D691">
            <v>29796</v>
          </cell>
          <cell r="E691">
            <v>18171959</v>
          </cell>
          <cell r="F691">
            <v>5734652</v>
          </cell>
          <cell r="G691">
            <v>45065.000347222223</v>
          </cell>
          <cell r="H691">
            <v>45110.000347222223</v>
          </cell>
          <cell r="I691">
            <v>45099.000347222223</v>
          </cell>
          <cell r="J691" t="str">
            <v>Do Thi Bich Lieu</v>
          </cell>
          <cell r="M691" t="str">
            <v>No</v>
          </cell>
          <cell r="O691" t="str">
            <v>Lịch thanh toán: Monthly at 10 &amp; 24</v>
          </cell>
        </row>
        <row r="692">
          <cell r="D692">
            <v>29769</v>
          </cell>
          <cell r="E692">
            <v>10237358</v>
          </cell>
          <cell r="F692">
            <v>6899855</v>
          </cell>
          <cell r="G692">
            <v>45065.000347222223</v>
          </cell>
          <cell r="J692" t="str">
            <v>Do Thi Bich Lieu</v>
          </cell>
          <cell r="M692" t="str">
            <v>No</v>
          </cell>
          <cell r="O692" t="str">
            <v>06/Đã thanh toán 26/2023</v>
          </cell>
        </row>
        <row r="693">
          <cell r="D693">
            <v>29772</v>
          </cell>
          <cell r="E693">
            <v>19397650</v>
          </cell>
          <cell r="F693">
            <v>778800</v>
          </cell>
          <cell r="G693">
            <v>45065.000347222223</v>
          </cell>
          <cell r="H693">
            <v>45110.000347222223</v>
          </cell>
          <cell r="I693">
            <v>45096.000347222223</v>
          </cell>
          <cell r="J693" t="str">
            <v>Do Thi Bich Lieu</v>
          </cell>
          <cell r="M693" t="str">
            <v>No</v>
          </cell>
          <cell r="O693" t="str">
            <v>Lịch thanh toán: Monthly at 10 &amp; 24</v>
          </cell>
        </row>
        <row r="694">
          <cell r="D694">
            <v>29771</v>
          </cell>
          <cell r="E694">
            <v>11200164</v>
          </cell>
          <cell r="F694">
            <v>3115200</v>
          </cell>
          <cell r="G694">
            <v>45065.000347222223</v>
          </cell>
          <cell r="H694">
            <v>45110.000347222223</v>
          </cell>
          <cell r="I694">
            <v>45094.000347222223</v>
          </cell>
          <cell r="J694" t="str">
            <v>Do Thi Bich Lieu</v>
          </cell>
          <cell r="M694" t="str">
            <v>No</v>
          </cell>
          <cell r="O694" t="str">
            <v>Lịch thanh toán: Monthly at 10 &amp; 24</v>
          </cell>
        </row>
        <row r="695">
          <cell r="D695">
            <v>32658</v>
          </cell>
          <cell r="E695">
            <v>11207034</v>
          </cell>
          <cell r="F695">
            <v>1104026</v>
          </cell>
          <cell r="G695">
            <v>45077.000347222223</v>
          </cell>
          <cell r="H695">
            <v>45078.000347222223</v>
          </cell>
          <cell r="I695">
            <v>45111.000347222223</v>
          </cell>
          <cell r="J695" t="str">
            <v>Do Thi Bich Lieu</v>
          </cell>
          <cell r="M695" t="str">
            <v>No</v>
          </cell>
          <cell r="O695" t="str">
            <v>Lịch thanh toán: Monthly at 10 &amp; 24</v>
          </cell>
        </row>
        <row r="696">
          <cell r="D696">
            <v>32655</v>
          </cell>
          <cell r="E696">
            <v>16442542</v>
          </cell>
          <cell r="F696">
            <v>1886808</v>
          </cell>
          <cell r="G696">
            <v>45077.000347222223</v>
          </cell>
          <cell r="H696">
            <v>45082.000347222223</v>
          </cell>
          <cell r="I696">
            <v>45115.000347222223</v>
          </cell>
          <cell r="J696" t="str">
            <v>Do Thi Bich Lieu</v>
          </cell>
          <cell r="M696" t="str">
            <v>No</v>
          </cell>
          <cell r="O696" t="str">
            <v>Lịch thanh toán: Monthly at 10 &amp; 24</v>
          </cell>
        </row>
        <row r="697">
          <cell r="D697">
            <v>32675</v>
          </cell>
          <cell r="E697">
            <v>18115377</v>
          </cell>
          <cell r="F697">
            <v>848507</v>
          </cell>
          <cell r="G697">
            <v>45077.000347222223</v>
          </cell>
          <cell r="J697" t="str">
            <v>Do Thi Bich Lieu</v>
          </cell>
          <cell r="M697" t="str">
            <v>No</v>
          </cell>
          <cell r="O697" t="str">
            <v>06/Đã thanh toán 12/2023</v>
          </cell>
        </row>
        <row r="698">
          <cell r="D698">
            <v>32682</v>
          </cell>
          <cell r="E698">
            <v>28298123</v>
          </cell>
          <cell r="F698">
            <v>9300883</v>
          </cell>
          <cell r="G698">
            <v>45077.000347222223</v>
          </cell>
          <cell r="J698" t="str">
            <v>Do Thi Bich Lieu</v>
          </cell>
          <cell r="M698" t="str">
            <v>No</v>
          </cell>
          <cell r="O698" t="str">
            <v>06/Đã thanh toán 12/2023</v>
          </cell>
        </row>
        <row r="699">
          <cell r="D699">
            <v>32654</v>
          </cell>
          <cell r="E699">
            <v>22353983</v>
          </cell>
          <cell r="F699">
            <v>4340215</v>
          </cell>
          <cell r="G699">
            <v>45077.000347222223</v>
          </cell>
          <cell r="H699">
            <v>45078.000347222223</v>
          </cell>
          <cell r="I699">
            <v>45111.000347222223</v>
          </cell>
          <cell r="J699" t="str">
            <v>Do Thi Bich Lieu</v>
          </cell>
          <cell r="M699" t="str">
            <v>No</v>
          </cell>
          <cell r="O699" t="str">
            <v>Lịch thanh toán: Monthly at 10 &amp; 24</v>
          </cell>
        </row>
        <row r="700">
          <cell r="D700">
            <v>32664</v>
          </cell>
          <cell r="E700">
            <v>13263686</v>
          </cell>
          <cell r="F700">
            <v>5491014</v>
          </cell>
          <cell r="G700">
            <v>45077.000347222223</v>
          </cell>
          <cell r="H700">
            <v>45078.000347222223</v>
          </cell>
          <cell r="I700">
            <v>45103.000347222223</v>
          </cell>
          <cell r="J700" t="str">
            <v>Do Thi Bich Lieu</v>
          </cell>
          <cell r="M700" t="str">
            <v>No</v>
          </cell>
          <cell r="O700" t="str">
            <v>Lịch thanh toán: Monthly at 10 &amp; 24</v>
          </cell>
        </row>
        <row r="701">
          <cell r="D701">
            <v>32681</v>
          </cell>
          <cell r="E701">
            <v>15012701</v>
          </cell>
          <cell r="F701">
            <v>496815</v>
          </cell>
          <cell r="G701">
            <v>45077.000347222223</v>
          </cell>
          <cell r="J701" t="str">
            <v>Do Thi Bich Lieu</v>
          </cell>
          <cell r="M701" t="str">
            <v>No</v>
          </cell>
          <cell r="O701" t="str">
            <v>Chúng tôi đang xử lý hóa đơn, vui lòng liên hệ Do Thi Bich Lieu</v>
          </cell>
        </row>
        <row r="702">
          <cell r="D702">
            <v>32672</v>
          </cell>
          <cell r="E702">
            <v>26406428</v>
          </cell>
          <cell r="F702">
            <v>2336400</v>
          </cell>
          <cell r="G702">
            <v>45077.000347222223</v>
          </cell>
          <cell r="H702">
            <v>45110.000347222223</v>
          </cell>
          <cell r="I702">
            <v>45110.000347222223</v>
          </cell>
          <cell r="J702" t="str">
            <v>Do Thi Bich Lieu</v>
          </cell>
          <cell r="M702" t="str">
            <v>No</v>
          </cell>
          <cell r="O702" t="str">
            <v>Lịch thanh toán: Monthly at 10 &amp; 24</v>
          </cell>
        </row>
        <row r="703">
          <cell r="D703">
            <v>644</v>
          </cell>
          <cell r="E703">
            <v>12102972</v>
          </cell>
          <cell r="F703">
            <v>1942919</v>
          </cell>
          <cell r="G703">
            <v>44932.000347222223</v>
          </cell>
          <cell r="J703" t="str">
            <v>Do Thi Bich Lieu</v>
          </cell>
          <cell r="M703" t="str">
            <v>No</v>
          </cell>
          <cell r="O703" t="str">
            <v>Chúng tôi đang xử lý hóa đơn, vui lòng liên hệ Do Thi Bich Lieu</v>
          </cell>
        </row>
        <row r="704">
          <cell r="D704">
            <v>23421</v>
          </cell>
          <cell r="E704">
            <v>26386858</v>
          </cell>
          <cell r="F704">
            <v>2586309</v>
          </cell>
          <cell r="G704">
            <v>45036.000347222223</v>
          </cell>
          <cell r="J704" t="str">
            <v>Do Thi Bich Lieu</v>
          </cell>
          <cell r="M704" t="str">
            <v>No</v>
          </cell>
          <cell r="O704" t="str">
            <v>05/Đã thanh toán 24/2023</v>
          </cell>
        </row>
        <row r="705">
          <cell r="D705">
            <v>23410</v>
          </cell>
          <cell r="E705">
            <v>12147912</v>
          </cell>
          <cell r="F705">
            <v>778800</v>
          </cell>
          <cell r="G705">
            <v>45036.000347222223</v>
          </cell>
          <cell r="J705" t="str">
            <v>Do Thi Bich Lieu</v>
          </cell>
          <cell r="M705" t="str">
            <v>No</v>
          </cell>
          <cell r="O705" t="str">
            <v>06/Đã thanh toán 12/2023</v>
          </cell>
        </row>
        <row r="706">
          <cell r="D706">
            <v>32656</v>
          </cell>
          <cell r="E706">
            <v>12165991</v>
          </cell>
          <cell r="F706">
            <v>3664914</v>
          </cell>
          <cell r="G706">
            <v>45077.000347222223</v>
          </cell>
          <cell r="H706">
            <v>45078.000347222223</v>
          </cell>
          <cell r="I706">
            <v>45111.000347222223</v>
          </cell>
          <cell r="J706" t="str">
            <v>Do Thi Bich Lieu</v>
          </cell>
          <cell r="M706" t="str">
            <v>No</v>
          </cell>
          <cell r="O706" t="str">
            <v>Lịch thanh toán: Monthly at 10 &amp; 24</v>
          </cell>
        </row>
        <row r="707">
          <cell r="D707">
            <v>23422</v>
          </cell>
          <cell r="E707">
            <v>90314767</v>
          </cell>
          <cell r="F707">
            <v>3380546</v>
          </cell>
          <cell r="G707">
            <v>45036.000347222223</v>
          </cell>
          <cell r="J707" t="str">
            <v>Do Thi Bich Lieu</v>
          </cell>
          <cell r="M707" t="str">
            <v>No</v>
          </cell>
          <cell r="O707" t="str">
            <v>05/Đã thanh toán 24/2023</v>
          </cell>
        </row>
        <row r="708">
          <cell r="D708">
            <v>13165</v>
          </cell>
          <cell r="E708">
            <v>16407983</v>
          </cell>
          <cell r="F708">
            <v>2400893</v>
          </cell>
          <cell r="G708">
            <v>44994.000347222223</v>
          </cell>
          <cell r="J708" t="str">
            <v>Do Thi Bich Lieu</v>
          </cell>
          <cell r="M708" t="str">
            <v>No</v>
          </cell>
          <cell r="O708" t="str">
            <v>06/Đã thanh toán 26/2023</v>
          </cell>
        </row>
        <row r="709">
          <cell r="D709">
            <v>25879</v>
          </cell>
          <cell r="E709">
            <v>13109905</v>
          </cell>
          <cell r="F709">
            <v>8242430</v>
          </cell>
          <cell r="G709">
            <v>44758.000347222223</v>
          </cell>
          <cell r="J709" t="str">
            <v>Do Thi Bich Lieu</v>
          </cell>
          <cell r="M709" t="str">
            <v>No</v>
          </cell>
          <cell r="O709" t="str">
            <v>Chúng tôi đang xử lý hóa đơn, vui lòng liên hệ Do Thi Bich Lieu</v>
          </cell>
        </row>
        <row r="710">
          <cell r="D710">
            <v>56277</v>
          </cell>
          <cell r="E710">
            <v>15069804</v>
          </cell>
          <cell r="F710">
            <v>196020</v>
          </cell>
          <cell r="G710">
            <v>44916.000347222223</v>
          </cell>
          <cell r="J710" t="str">
            <v>Do Thi Bich Lieu</v>
          </cell>
          <cell r="M710" t="str">
            <v>No</v>
          </cell>
          <cell r="O710" t="str">
            <v>Chúng tôi đang xử lý hóa đơn, vui lòng liên hệ Do Thi Bich Lieu</v>
          </cell>
        </row>
        <row r="711">
          <cell r="D711">
            <v>56991</v>
          </cell>
          <cell r="E711">
            <v>12100509</v>
          </cell>
          <cell r="F711">
            <v>882090</v>
          </cell>
          <cell r="G711">
            <v>44922.000347222223</v>
          </cell>
          <cell r="J711" t="str">
            <v>Do Thi Bich Lieu</v>
          </cell>
          <cell r="M711" t="str">
            <v>No</v>
          </cell>
          <cell r="O711" t="str">
            <v>Chúng tôi đang xử lý hóa đơn, vui lòng liên hệ Do Thi Bich Lieu</v>
          </cell>
        </row>
        <row r="712">
          <cell r="D712">
            <v>57169</v>
          </cell>
          <cell r="E712">
            <v>18115377</v>
          </cell>
          <cell r="F712">
            <v>980100</v>
          </cell>
          <cell r="G712">
            <v>44924.000347222223</v>
          </cell>
          <cell r="J712" t="str">
            <v>Do Thi Bich Lieu</v>
          </cell>
          <cell r="M712" t="str">
            <v>No</v>
          </cell>
          <cell r="O712" t="str">
            <v>Chúng tôi đang xử lý hóa đơn, vui lòng liên hệ Do Thi Bich Lieu</v>
          </cell>
        </row>
        <row r="713">
          <cell r="D713">
            <v>57873</v>
          </cell>
          <cell r="E713">
            <v>14066526</v>
          </cell>
          <cell r="F713">
            <v>3598279</v>
          </cell>
          <cell r="G713">
            <v>44926.000347222223</v>
          </cell>
          <cell r="J713" t="str">
            <v>Do Thi Bich Lieu</v>
          </cell>
          <cell r="M713" t="str">
            <v>No</v>
          </cell>
          <cell r="O713" t="str">
            <v>Chúng tôi đang xử lý hóa đơn, vui lòng liên hệ Do Thi Bich Lieu</v>
          </cell>
        </row>
        <row r="714">
          <cell r="D714">
            <v>13715</v>
          </cell>
          <cell r="E714">
            <v>28276097</v>
          </cell>
          <cell r="F714">
            <v>-1199426</v>
          </cell>
          <cell r="G714">
            <v>45000.000347222223</v>
          </cell>
          <cell r="J714" t="str">
            <v>Do Thi Bich Lieu</v>
          </cell>
          <cell r="M714" t="str">
            <v>No</v>
          </cell>
          <cell r="O714" t="str">
            <v>Chúng tôi đang xử lý hóa đơn, vui lòng liên hệ Do Thi Bich Lieu</v>
          </cell>
        </row>
        <row r="715">
          <cell r="D715">
            <v>31445</v>
          </cell>
          <cell r="E715">
            <v>16440980</v>
          </cell>
          <cell r="F715">
            <v>1615482</v>
          </cell>
          <cell r="G715">
            <v>45073.000347222223</v>
          </cell>
          <cell r="J715" t="str">
            <v>Do Thi Bich Lieu</v>
          </cell>
          <cell r="M715" t="str">
            <v>No</v>
          </cell>
          <cell r="O715" t="str">
            <v>Chúng tôi đang xử lý hóa đơn, vui lòng liên hệ Do Thi Bich Lieu</v>
          </cell>
        </row>
        <row r="716">
          <cell r="D716">
            <v>1376</v>
          </cell>
          <cell r="E716">
            <v>17154727</v>
          </cell>
          <cell r="F716">
            <v>6936193</v>
          </cell>
          <cell r="G716">
            <v>44938.000347222223</v>
          </cell>
          <cell r="J716" t="str">
            <v>Do Thi Bich Lieu</v>
          </cell>
          <cell r="M716" t="str">
            <v>No</v>
          </cell>
          <cell r="O716" t="str">
            <v>Chúng tôi đang xử lý hóa đơn, vui lòng liên hệ Do Thi Bich Lieu</v>
          </cell>
        </row>
        <row r="717">
          <cell r="D717">
            <v>1477</v>
          </cell>
          <cell r="E717">
            <v>28298123</v>
          </cell>
          <cell r="F717">
            <v>9484132</v>
          </cell>
          <cell r="G717">
            <v>44939.000347222223</v>
          </cell>
          <cell r="J717" t="str">
            <v>Do Thi Bich Lieu</v>
          </cell>
          <cell r="M717" t="str">
            <v>No</v>
          </cell>
          <cell r="O717" t="str">
            <v>Chúng tôi đang xử lý hóa đơn, vui lòng liên hệ Do Thi Bich Lieu</v>
          </cell>
        </row>
        <row r="718">
          <cell r="D718">
            <v>2116</v>
          </cell>
          <cell r="E718">
            <v>16391225</v>
          </cell>
          <cell r="F718">
            <v>6094770</v>
          </cell>
          <cell r="G718">
            <v>44957.000347222223</v>
          </cell>
          <cell r="J718" t="str">
            <v>Do Thi Bich Lieu</v>
          </cell>
          <cell r="M718" t="str">
            <v>No</v>
          </cell>
          <cell r="O718" t="str">
            <v>Chúng tôi đang xử lý hóa đơn, vui lòng liên hệ Do Thi Bich Lieu</v>
          </cell>
        </row>
        <row r="719">
          <cell r="D719">
            <v>2127</v>
          </cell>
          <cell r="E719">
            <v>11153889</v>
          </cell>
          <cell r="F719">
            <v>11166133</v>
          </cell>
          <cell r="G719">
            <v>44957.000347222223</v>
          </cell>
          <cell r="J719" t="str">
            <v>Do Thi Bich Lieu</v>
          </cell>
          <cell r="M719" t="str">
            <v>No</v>
          </cell>
          <cell r="O719" t="str">
            <v>Chúng tôi đang xử lý hóa đơn, vui lòng liên hệ Do Thi Bich Lieu</v>
          </cell>
        </row>
        <row r="720">
          <cell r="D720">
            <v>6277</v>
          </cell>
          <cell r="E720">
            <v>26363583</v>
          </cell>
          <cell r="F720">
            <v>2880284</v>
          </cell>
          <cell r="G720">
            <v>44973.000347222223</v>
          </cell>
          <cell r="J720" t="str">
            <v>Do Thi Bich Lieu</v>
          </cell>
          <cell r="M720" t="str">
            <v>No</v>
          </cell>
          <cell r="O720" t="str">
            <v>Chúng tôi đang xử lý hóa đơn, vui lòng liên hệ Do Thi Bich Lieu</v>
          </cell>
        </row>
        <row r="721">
          <cell r="D721">
            <v>56990</v>
          </cell>
          <cell r="E721">
            <v>10171704</v>
          </cell>
          <cell r="F721">
            <v>23304240</v>
          </cell>
          <cell r="G721">
            <v>44922.000347222223</v>
          </cell>
          <cell r="J721" t="str">
            <v>Do Thi Bich Lieu</v>
          </cell>
          <cell r="M721" t="str">
            <v>No</v>
          </cell>
          <cell r="O721" t="str">
            <v>Chúng tôi đang xử lý hóa đơn, vui lòng liên hệ Do Thi Bich Lieu</v>
          </cell>
        </row>
        <row r="722">
          <cell r="D722">
            <v>641</v>
          </cell>
          <cell r="E722">
            <v>16386568</v>
          </cell>
          <cell r="F722">
            <v>1827216</v>
          </cell>
          <cell r="G722">
            <v>44932.000347222223</v>
          </cell>
          <cell r="J722" t="str">
            <v>Do Thi Bich Lieu</v>
          </cell>
          <cell r="M722" t="str">
            <v>No</v>
          </cell>
          <cell r="O722" t="str">
            <v>Chúng tôi đang xử lý hóa đơn, vui lòng liên hệ Do Thi Bich Lieu</v>
          </cell>
        </row>
        <row r="723">
          <cell r="D723">
            <v>832</v>
          </cell>
          <cell r="E723">
            <v>17151843</v>
          </cell>
          <cell r="F723">
            <v>26410406</v>
          </cell>
          <cell r="G723">
            <v>44933.000347222223</v>
          </cell>
          <cell r="J723" t="str">
            <v>Do Thi Bich Lieu</v>
          </cell>
          <cell r="M723" t="str">
            <v>No</v>
          </cell>
          <cell r="O723" t="str">
            <v>Chúng tôi đang xử lý hóa đơn, vui lòng liên hệ Do Thi Bich Lieu</v>
          </cell>
        </row>
        <row r="724">
          <cell r="D724">
            <v>1372</v>
          </cell>
          <cell r="E724">
            <v>10176136</v>
          </cell>
          <cell r="F724">
            <v>5280396</v>
          </cell>
          <cell r="G724">
            <v>44938.000347222223</v>
          </cell>
          <cell r="J724" t="str">
            <v>Do Thi Bich Lieu</v>
          </cell>
          <cell r="M724" t="str">
            <v>No</v>
          </cell>
          <cell r="O724" t="str">
            <v>Chúng tôi đang xử lý hóa đơn, vui lòng liên hệ Do Thi Bich Lieu</v>
          </cell>
        </row>
        <row r="725">
          <cell r="D725">
            <v>1379</v>
          </cell>
          <cell r="E725">
            <v>24280678</v>
          </cell>
          <cell r="F725">
            <v>8581829</v>
          </cell>
          <cell r="G725">
            <v>44938.000347222223</v>
          </cell>
          <cell r="J725" t="str">
            <v>Do Thi Bich Lieu</v>
          </cell>
          <cell r="M725" t="str">
            <v>No</v>
          </cell>
          <cell r="O725" t="str">
            <v>Chúng tôi đang xử lý hóa đơn, vui lòng liên hệ Do Thi Bich Lieu</v>
          </cell>
        </row>
        <row r="726">
          <cell r="D726">
            <v>1375</v>
          </cell>
          <cell r="E726">
            <v>10179448</v>
          </cell>
          <cell r="F726">
            <v>12216380</v>
          </cell>
          <cell r="G726">
            <v>44938.000347222223</v>
          </cell>
          <cell r="J726" t="str">
            <v>Do Thi Bich Lieu</v>
          </cell>
          <cell r="M726" t="str">
            <v>No</v>
          </cell>
          <cell r="O726" t="str">
            <v>Chúng tôi đang xử lý hóa đơn, vui lòng liên hệ Do Thi Bich Lieu</v>
          </cell>
        </row>
        <row r="727">
          <cell r="D727">
            <v>1373</v>
          </cell>
          <cell r="E727">
            <v>50984121</v>
          </cell>
          <cell r="F727">
            <v>13511344</v>
          </cell>
          <cell r="G727">
            <v>44938.000347222223</v>
          </cell>
          <cell r="J727" t="str">
            <v>Do Thi Bich Lieu</v>
          </cell>
          <cell r="M727" t="str">
            <v>No</v>
          </cell>
          <cell r="O727" t="str">
            <v>Chúng tôi đang xử lý hóa đơn, vui lòng liên hệ Do Thi Bich Lieu</v>
          </cell>
        </row>
        <row r="728">
          <cell r="D728">
            <v>1382</v>
          </cell>
          <cell r="E728">
            <v>16389594</v>
          </cell>
          <cell r="F728">
            <v>6108190</v>
          </cell>
          <cell r="G728">
            <v>44938.000347222223</v>
          </cell>
          <cell r="J728" t="str">
            <v>Do Thi Bich Lieu</v>
          </cell>
          <cell r="M728" t="str">
            <v>No</v>
          </cell>
          <cell r="O728" t="str">
            <v>Chúng tôi đang xử lý hóa đơn, vui lòng liên hệ Do Thi Bich Lieu</v>
          </cell>
        </row>
        <row r="729">
          <cell r="D729">
            <v>1370</v>
          </cell>
          <cell r="E729">
            <v>19353021</v>
          </cell>
          <cell r="F729">
            <v>1221638</v>
          </cell>
          <cell r="G729">
            <v>44938.000347222223</v>
          </cell>
          <cell r="J729" t="str">
            <v>Do Thi Bich Lieu</v>
          </cell>
          <cell r="M729" t="str">
            <v>No</v>
          </cell>
          <cell r="O729" t="str">
            <v>Chúng tôi đang xử lý hóa đơn, vui lòng liên hệ Do Thi Bich Lieu</v>
          </cell>
        </row>
        <row r="730">
          <cell r="D730">
            <v>1368</v>
          </cell>
          <cell r="E730">
            <v>13204346</v>
          </cell>
          <cell r="F730">
            <v>13589208</v>
          </cell>
          <cell r="G730">
            <v>44938.000347222223</v>
          </cell>
          <cell r="J730" t="str">
            <v>Do Thi Bich Lieu</v>
          </cell>
          <cell r="M730" t="str">
            <v>No</v>
          </cell>
          <cell r="O730" t="str">
            <v>Chúng tôi đang xử lý hóa đơn, vui lòng liên hệ Do Thi Bich Lieu</v>
          </cell>
        </row>
        <row r="731">
          <cell r="D731">
            <v>1374</v>
          </cell>
          <cell r="E731">
            <v>10177524</v>
          </cell>
          <cell r="F731">
            <v>5054124</v>
          </cell>
          <cell r="G731">
            <v>44938.000347222223</v>
          </cell>
          <cell r="J731" t="str">
            <v>Do Thi Bich Lieu</v>
          </cell>
          <cell r="M731" t="str">
            <v>No</v>
          </cell>
          <cell r="O731" t="str">
            <v>Chúng tôi đang xử lý hóa đơn, vui lòng liên hệ Do Thi Bich Lieu</v>
          </cell>
        </row>
        <row r="732">
          <cell r="D732">
            <v>1377</v>
          </cell>
          <cell r="E732">
            <v>20335101</v>
          </cell>
          <cell r="F732">
            <v>8672587</v>
          </cell>
          <cell r="G732">
            <v>44938.000347222223</v>
          </cell>
          <cell r="J732" t="str">
            <v>Do Thi Bich Lieu</v>
          </cell>
          <cell r="M732" t="str">
            <v>No</v>
          </cell>
          <cell r="O732" t="str">
            <v>Chúng tôi đang xử lý hóa đơn, vui lòng liên hệ Do Thi Bich Lieu</v>
          </cell>
        </row>
        <row r="733">
          <cell r="D733">
            <v>1378</v>
          </cell>
          <cell r="E733">
            <v>22308735</v>
          </cell>
          <cell r="F733">
            <v>19025138</v>
          </cell>
          <cell r="G733">
            <v>44938.000347222223</v>
          </cell>
          <cell r="J733" t="str">
            <v>Do Thi Bich Lieu</v>
          </cell>
          <cell r="M733" t="str">
            <v>No</v>
          </cell>
          <cell r="O733" t="str">
            <v>Chúng tôi đang xử lý hóa đơn, vui lòng liên hệ Do Thi Bich Lieu</v>
          </cell>
        </row>
        <row r="734">
          <cell r="D734">
            <v>1371</v>
          </cell>
          <cell r="E734">
            <v>18118684</v>
          </cell>
          <cell r="F734">
            <v>4216916</v>
          </cell>
          <cell r="G734">
            <v>44938.000347222223</v>
          </cell>
          <cell r="J734" t="str">
            <v>Do Thi Bich Lieu</v>
          </cell>
          <cell r="M734" t="str">
            <v>No</v>
          </cell>
          <cell r="O734" t="str">
            <v>Chúng tôi đang xử lý hóa đơn, vui lòng liên hệ Do Thi Bich Lieu</v>
          </cell>
        </row>
        <row r="735">
          <cell r="D735">
            <v>1482</v>
          </cell>
          <cell r="E735">
            <v>15079249</v>
          </cell>
          <cell r="F735">
            <v>11958606</v>
          </cell>
          <cell r="G735">
            <v>44939.000347222223</v>
          </cell>
          <cell r="J735" t="str">
            <v>Do Thi Bich Lieu</v>
          </cell>
          <cell r="M735" t="str">
            <v>No</v>
          </cell>
          <cell r="O735" t="str">
            <v>Chúng tôi đang xử lý hóa đơn, vui lòng liên hệ Do Thi Bich Lieu</v>
          </cell>
        </row>
        <row r="736">
          <cell r="D736">
            <v>1480</v>
          </cell>
          <cell r="E736">
            <v>16391750</v>
          </cell>
          <cell r="F736">
            <v>10859211</v>
          </cell>
          <cell r="G736">
            <v>44939.000347222223</v>
          </cell>
          <cell r="J736" t="str">
            <v>Do Thi Bich Lieu</v>
          </cell>
          <cell r="M736" t="str">
            <v>No</v>
          </cell>
          <cell r="O736" t="str">
            <v>Chúng tôi đang xử lý hóa đơn, vui lòng liên hệ Do Thi Bich Lieu</v>
          </cell>
        </row>
        <row r="737">
          <cell r="D737">
            <v>2133</v>
          </cell>
          <cell r="E737">
            <v>13205002</v>
          </cell>
          <cell r="F737">
            <v>1305424</v>
          </cell>
          <cell r="G737">
            <v>44957.000347222223</v>
          </cell>
          <cell r="J737" t="str">
            <v>Do Thi Bich Lieu</v>
          </cell>
          <cell r="M737" t="str">
            <v>No</v>
          </cell>
          <cell r="O737" t="str">
            <v>Chúng tôi đang xử lý hóa đơn, vui lòng liên hệ Do Thi Bich Lieu</v>
          </cell>
        </row>
        <row r="738">
          <cell r="D738">
            <v>2137</v>
          </cell>
          <cell r="E738">
            <v>26359222</v>
          </cell>
          <cell r="F738">
            <v>14355022</v>
          </cell>
          <cell r="G738">
            <v>44957.000347222223</v>
          </cell>
          <cell r="J738" t="str">
            <v>Do Thi Bich Lieu</v>
          </cell>
          <cell r="M738" t="str">
            <v>No</v>
          </cell>
          <cell r="O738" t="str">
            <v>Chúng tôi đang xử lý hóa đơn, vui lòng liên hệ Do Thi Bich Lieu</v>
          </cell>
        </row>
        <row r="739">
          <cell r="D739">
            <v>2136</v>
          </cell>
          <cell r="E739">
            <v>14069880</v>
          </cell>
          <cell r="F739">
            <v>12207721</v>
          </cell>
          <cell r="G739">
            <v>44957.000347222223</v>
          </cell>
          <cell r="J739" t="str">
            <v>Do Thi Bich Lieu</v>
          </cell>
          <cell r="M739" t="str">
            <v>No</v>
          </cell>
          <cell r="O739" t="str">
            <v>Chúng tôi đang xử lý hóa đơn, vui lòng liên hệ Do Thi Bich Lieu</v>
          </cell>
        </row>
        <row r="740">
          <cell r="D740">
            <v>2121</v>
          </cell>
          <cell r="E740">
            <v>10183289</v>
          </cell>
          <cell r="F740">
            <v>37365490</v>
          </cell>
          <cell r="G740">
            <v>44957.000347222223</v>
          </cell>
          <cell r="J740" t="str">
            <v>Do Thi Bich Lieu</v>
          </cell>
          <cell r="M740" t="str">
            <v>No</v>
          </cell>
          <cell r="O740" t="str">
            <v>Chúng tôi đang xử lý hóa đơn, vui lòng liên hệ Do Thi Bich Lieu</v>
          </cell>
        </row>
        <row r="741">
          <cell r="D741">
            <v>2115</v>
          </cell>
          <cell r="E741">
            <v>18123159</v>
          </cell>
          <cell r="F741">
            <v>12081581</v>
          </cell>
          <cell r="G741">
            <v>44957.000347222223</v>
          </cell>
          <cell r="J741" t="str">
            <v>Do Thi Bich Lieu</v>
          </cell>
          <cell r="M741" t="str">
            <v>No</v>
          </cell>
          <cell r="O741" t="str">
            <v>Chúng tôi đang xử lý hóa đơn, vui lòng liên hệ Do Thi Bich Lieu</v>
          </cell>
        </row>
        <row r="742">
          <cell r="D742">
            <v>2138</v>
          </cell>
          <cell r="E742">
            <v>14068906</v>
          </cell>
          <cell r="F742">
            <v>65661684</v>
          </cell>
          <cell r="G742">
            <v>44957.000347222223</v>
          </cell>
          <cell r="J742" t="str">
            <v>Do Thi Bich Lieu</v>
          </cell>
          <cell r="M742" t="str">
            <v>No</v>
          </cell>
          <cell r="O742" t="str">
            <v>Chúng tôi đang xử lý hóa đơn, vui lòng liên hệ Do Thi Bich Lieu</v>
          </cell>
        </row>
        <row r="743">
          <cell r="D743">
            <v>2181</v>
          </cell>
          <cell r="E743">
            <v>26360918</v>
          </cell>
          <cell r="F743">
            <v>13559590</v>
          </cell>
          <cell r="G743">
            <v>44957.000347222223</v>
          </cell>
          <cell r="J743" t="str">
            <v>Do Thi Bich Lieu</v>
          </cell>
          <cell r="M743" t="str">
            <v>No</v>
          </cell>
          <cell r="O743" t="str">
            <v>Chúng tôi đang xử lý hóa đơn, vui lòng liên hệ Do Thi Bich Lieu</v>
          </cell>
        </row>
        <row r="744">
          <cell r="D744">
            <v>2183</v>
          </cell>
          <cell r="E744">
            <v>16393469</v>
          </cell>
          <cell r="F744">
            <v>9018636</v>
          </cell>
          <cell r="G744">
            <v>44957.000347222223</v>
          </cell>
          <cell r="J744" t="str">
            <v>Do Thi Bich Lieu</v>
          </cell>
          <cell r="M744" t="str">
            <v>No</v>
          </cell>
          <cell r="O744" t="str">
            <v>Chúng tôi đang xử lý hóa đơn, vui lòng liên hệ Do Thi Bich Lieu</v>
          </cell>
        </row>
        <row r="745">
          <cell r="D745">
            <v>2182</v>
          </cell>
          <cell r="E745">
            <v>13209920</v>
          </cell>
          <cell r="F745">
            <v>12568622</v>
          </cell>
          <cell r="G745">
            <v>44957.000347222223</v>
          </cell>
          <cell r="J745" t="str">
            <v>Do Thi Bich Lieu</v>
          </cell>
          <cell r="M745" t="str">
            <v>No</v>
          </cell>
          <cell r="O745" t="str">
            <v>Chúng tôi đang xử lý hóa đơn, vui lòng liên hệ Do Thi Bich Lieu</v>
          </cell>
        </row>
        <row r="746">
          <cell r="D746">
            <v>2184</v>
          </cell>
          <cell r="E746">
            <v>26359891</v>
          </cell>
          <cell r="F746">
            <v>2900942</v>
          </cell>
          <cell r="G746">
            <v>44957.000347222223</v>
          </cell>
          <cell r="J746" t="str">
            <v>Do Thi Bich Lieu</v>
          </cell>
          <cell r="M746" t="str">
            <v>No</v>
          </cell>
          <cell r="O746" t="str">
            <v>Chúng tôi đang xử lý hóa đơn, vui lòng liên hệ Do Thi Bich Lieu</v>
          </cell>
        </row>
        <row r="747">
          <cell r="D747">
            <v>2131</v>
          </cell>
          <cell r="E747">
            <v>14071199</v>
          </cell>
          <cell r="F747">
            <v>6108190</v>
          </cell>
          <cell r="G747">
            <v>44957.000347222223</v>
          </cell>
          <cell r="J747" t="str">
            <v>Do Thi Bich Lieu</v>
          </cell>
          <cell r="M747" t="str">
            <v>No</v>
          </cell>
          <cell r="O747" t="str">
            <v>Chúng tôi đang xử lý hóa đơn, vui lòng liên hệ Do Thi Bich Lieu</v>
          </cell>
        </row>
        <row r="748">
          <cell r="D748">
            <v>2134</v>
          </cell>
          <cell r="E748">
            <v>13207268</v>
          </cell>
          <cell r="F748">
            <v>33855750</v>
          </cell>
          <cell r="G748">
            <v>44957.000347222223</v>
          </cell>
          <cell r="J748" t="str">
            <v>Do Thi Bich Lieu</v>
          </cell>
          <cell r="M748" t="str">
            <v>No</v>
          </cell>
          <cell r="O748" t="str">
            <v>Chúng tôi đang xử lý hóa đơn, vui lòng liên hệ Do Thi Bich Lieu</v>
          </cell>
        </row>
        <row r="749">
          <cell r="D749">
            <v>2124</v>
          </cell>
          <cell r="E749">
            <v>18123935</v>
          </cell>
          <cell r="F749">
            <v>6023424</v>
          </cell>
          <cell r="G749">
            <v>44957.000347222223</v>
          </cell>
          <cell r="J749" t="str">
            <v>Do Thi Bich Lieu</v>
          </cell>
          <cell r="M749" t="str">
            <v>No</v>
          </cell>
          <cell r="O749" t="str">
            <v>Chúng tôi đang xử lý hóa đơn, vui lòng liên hệ Do Thi Bich Lieu</v>
          </cell>
        </row>
        <row r="750">
          <cell r="D750">
            <v>2117</v>
          </cell>
          <cell r="E750">
            <v>15080920</v>
          </cell>
          <cell r="F750">
            <v>7899848</v>
          </cell>
          <cell r="G750">
            <v>44957.000347222223</v>
          </cell>
          <cell r="J750" t="str">
            <v>Do Thi Bich Lieu</v>
          </cell>
          <cell r="M750" t="str">
            <v>No</v>
          </cell>
          <cell r="O750" t="str">
            <v>Chúng tôi đang xử lý hóa đơn, vui lòng liên hệ Do Thi Bich Lieu</v>
          </cell>
        </row>
        <row r="751">
          <cell r="D751">
            <v>8663</v>
          </cell>
          <cell r="E751">
            <v>14076654</v>
          </cell>
          <cell r="F751">
            <v>1490071</v>
          </cell>
          <cell r="G751">
            <v>44981.000347222223</v>
          </cell>
          <cell r="J751" t="str">
            <v>Do Thi Bich Lieu</v>
          </cell>
          <cell r="M751" t="str">
            <v>No</v>
          </cell>
          <cell r="O751" t="str">
            <v>Chúng tôi đang xử lý hóa đơn, vui lòng liên hệ Do Thi Bich Lieu</v>
          </cell>
        </row>
        <row r="752">
          <cell r="D752">
            <v>15722</v>
          </cell>
          <cell r="E752">
            <v>15043397</v>
          </cell>
          <cell r="F752">
            <v>2358510</v>
          </cell>
          <cell r="G752">
            <v>45003.000347222223</v>
          </cell>
          <cell r="J752" t="str">
            <v>Do Thi Bich Lieu</v>
          </cell>
          <cell r="M752" t="str">
            <v>No</v>
          </cell>
          <cell r="O752" t="str">
            <v>Chúng tôi đang xử lý hóa đơn, vui lòng liên hệ Do Thi Bich Lieu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InvoiceList"/>
    </sheetNames>
    <sheetDataSet>
      <sheetData sheetId="0">
        <row r="1">
          <cell r="D1" t="str">
            <v>Số hóa đơn</v>
          </cell>
          <cell r="E1" t="str">
            <v>Số đặt hàng</v>
          </cell>
          <cell r="F1" t="str">
            <v>Tổng giá trị</v>
          </cell>
          <cell r="G1" t="str">
            <v>Ngày nhập HĐ</v>
          </cell>
          <cell r="H1" t="str">
            <v>Ngày xử lý</v>
          </cell>
          <cell r="I1" t="str">
            <v>Ngày đến hạn</v>
          </cell>
          <cell r="J1" t="str">
            <v>Phụ trách</v>
          </cell>
          <cell r="K1" t="str">
            <v>Khóa bởi</v>
          </cell>
          <cell r="L1" t="str">
            <v>Ngày khóa</v>
          </cell>
          <cell r="M1" t="str">
            <v>Trạng thái giữ</v>
          </cell>
          <cell r="N1" t="str">
            <v>Lý do giữ</v>
          </cell>
          <cell r="O1" t="str">
            <v>Ghi chú</v>
          </cell>
        </row>
        <row r="2">
          <cell r="D2">
            <v>42473</v>
          </cell>
          <cell r="E2">
            <v>13275736</v>
          </cell>
          <cell r="F2">
            <v>5218906</v>
          </cell>
          <cell r="G2">
            <v>45126.000347222223</v>
          </cell>
          <cell r="H2">
            <v>45127.000347222223</v>
          </cell>
          <cell r="I2">
            <v>45134.000347222223</v>
          </cell>
          <cell r="J2" t="str">
            <v>Do Thi Bich Lieu</v>
          </cell>
          <cell r="M2" t="str">
            <v>No</v>
          </cell>
          <cell r="O2" t="str">
            <v>Lịch thanh toán: Monthly at 10 &amp; 24</v>
          </cell>
        </row>
        <row r="3">
          <cell r="D3">
            <v>42278</v>
          </cell>
          <cell r="E3">
            <v>19421522</v>
          </cell>
          <cell r="F3">
            <v>1835136</v>
          </cell>
          <cell r="G3">
            <v>45124.000347222223</v>
          </cell>
          <cell r="H3">
            <v>45125.000347222223</v>
          </cell>
          <cell r="I3">
            <v>45157.000347222223</v>
          </cell>
          <cell r="J3" t="str">
            <v>Do Thi Bich Lieu</v>
          </cell>
          <cell r="M3" t="str">
            <v>No</v>
          </cell>
          <cell r="O3" t="str">
            <v>Lịch thanh toán: Monthly at 10 &amp; 24</v>
          </cell>
        </row>
        <row r="4">
          <cell r="D4">
            <v>42276</v>
          </cell>
          <cell r="E4">
            <v>13285554</v>
          </cell>
          <cell r="F4">
            <v>2669344</v>
          </cell>
          <cell r="G4">
            <v>45124.000347222223</v>
          </cell>
          <cell r="H4">
            <v>45125.000347222223</v>
          </cell>
          <cell r="I4">
            <v>45152.000347222223</v>
          </cell>
          <cell r="J4" t="str">
            <v>Do Thi Bich Lieu</v>
          </cell>
          <cell r="M4" t="str">
            <v>No</v>
          </cell>
          <cell r="O4" t="str">
            <v>Lịch thanh toán: Monthly at 10 &amp; 24</v>
          </cell>
        </row>
        <row r="5">
          <cell r="D5">
            <v>42279</v>
          </cell>
          <cell r="E5">
            <v>19421721</v>
          </cell>
          <cell r="F5">
            <v>196020</v>
          </cell>
          <cell r="G5">
            <v>45124.000347222223</v>
          </cell>
          <cell r="H5">
            <v>45125.000347222223</v>
          </cell>
          <cell r="I5">
            <v>45157.000347222223</v>
          </cell>
          <cell r="J5" t="str">
            <v>Do Thi Bich Lieu</v>
          </cell>
          <cell r="M5" t="str">
            <v>No</v>
          </cell>
          <cell r="O5" t="str">
            <v>Lịch thanh toán: Monthly at 10 &amp; 24</v>
          </cell>
        </row>
        <row r="6">
          <cell r="D6">
            <v>42280</v>
          </cell>
          <cell r="E6">
            <v>19421615</v>
          </cell>
          <cell r="F6">
            <v>1093025</v>
          </cell>
          <cell r="G6">
            <v>45124.000347222223</v>
          </cell>
          <cell r="H6">
            <v>45125.000347222223</v>
          </cell>
          <cell r="I6">
            <v>45157.000347222223</v>
          </cell>
          <cell r="J6" t="str">
            <v>Do Thi Bich Lieu</v>
          </cell>
          <cell r="M6" t="str">
            <v>No</v>
          </cell>
          <cell r="O6" t="str">
            <v>Lịch thanh toán: Monthly at 10 &amp; 24</v>
          </cell>
        </row>
        <row r="7">
          <cell r="D7">
            <v>42275</v>
          </cell>
          <cell r="E7">
            <v>14133049</v>
          </cell>
          <cell r="F7">
            <v>1928210</v>
          </cell>
          <cell r="G7">
            <v>45124.000347222223</v>
          </cell>
          <cell r="H7">
            <v>45125.000347222223</v>
          </cell>
          <cell r="I7">
            <v>45154.000347222223</v>
          </cell>
          <cell r="J7" t="str">
            <v>Do Thi Bich Lieu</v>
          </cell>
          <cell r="M7" t="str">
            <v>No</v>
          </cell>
          <cell r="O7" t="str">
            <v>Lịch thanh toán: Monthly at 10 &amp; 24</v>
          </cell>
        </row>
        <row r="8">
          <cell r="D8">
            <v>42277</v>
          </cell>
          <cell r="E8">
            <v>14132015</v>
          </cell>
          <cell r="F8">
            <v>5997132</v>
          </cell>
          <cell r="G8">
            <v>45124.000347222223</v>
          </cell>
          <cell r="H8">
            <v>45125.000347222223</v>
          </cell>
          <cell r="I8">
            <v>45150.000347222223</v>
          </cell>
          <cell r="J8" t="str">
            <v>Do Thi Bich Lieu</v>
          </cell>
          <cell r="M8" t="str">
            <v>No</v>
          </cell>
          <cell r="O8" t="str">
            <v>Lịch thanh toán: Monthly at 10 &amp; 24</v>
          </cell>
        </row>
        <row r="9">
          <cell r="D9">
            <v>42274</v>
          </cell>
          <cell r="E9">
            <v>14132770</v>
          </cell>
          <cell r="F9">
            <v>546512</v>
          </cell>
          <cell r="G9">
            <v>45124.000347222223</v>
          </cell>
          <cell r="H9">
            <v>45125.000347222223</v>
          </cell>
          <cell r="I9">
            <v>45154.000347222223</v>
          </cell>
          <cell r="J9" t="str">
            <v>Do Thi Bich Lieu</v>
          </cell>
          <cell r="M9" t="str">
            <v>No</v>
          </cell>
          <cell r="O9" t="str">
            <v>Lịch thanh toán: Monthly at 10 &amp; 24</v>
          </cell>
        </row>
        <row r="10">
          <cell r="D10">
            <v>42273</v>
          </cell>
          <cell r="E10">
            <v>13287128</v>
          </cell>
          <cell r="F10">
            <v>4862283</v>
          </cell>
          <cell r="G10">
            <v>45124.000347222223</v>
          </cell>
          <cell r="H10">
            <v>45125.000347222223</v>
          </cell>
          <cell r="I10">
            <v>45154.000347222223</v>
          </cell>
          <cell r="J10" t="str">
            <v>Do Thi Bich Lieu</v>
          </cell>
          <cell r="M10" t="str">
            <v>No</v>
          </cell>
          <cell r="O10" t="str">
            <v>Lịch thanh toán: Monthly at 10 &amp; 24</v>
          </cell>
        </row>
        <row r="11">
          <cell r="D11">
            <v>42165</v>
          </cell>
          <cell r="E11">
            <v>20395439</v>
          </cell>
          <cell r="F11">
            <v>3056524</v>
          </cell>
          <cell r="G11">
            <v>45121.000347222223</v>
          </cell>
          <cell r="H11">
            <v>45123.000347222223</v>
          </cell>
          <cell r="I11">
            <v>45157.000347222223</v>
          </cell>
          <cell r="J11" t="str">
            <v>Do Thi Bich Lieu</v>
          </cell>
          <cell r="M11" t="str">
            <v>No</v>
          </cell>
          <cell r="O11" t="str">
            <v>Lịch thanh toán: Monthly at 10 &amp; 24</v>
          </cell>
        </row>
        <row r="12">
          <cell r="D12">
            <v>42161</v>
          </cell>
          <cell r="E12">
            <v>28358398</v>
          </cell>
          <cell r="F12">
            <v>1835136</v>
          </cell>
          <cell r="G12">
            <v>45121.000347222223</v>
          </cell>
          <cell r="H12">
            <v>45123.000347222223</v>
          </cell>
          <cell r="I12">
            <v>45157.000347222223</v>
          </cell>
          <cell r="J12" t="str">
            <v>Do Thi Bich Lieu</v>
          </cell>
          <cell r="M12" t="str">
            <v>No</v>
          </cell>
          <cell r="O12" t="str">
            <v>Lịch thanh toán: Monthly at 10 &amp; 24</v>
          </cell>
        </row>
        <row r="13">
          <cell r="D13">
            <v>42167</v>
          </cell>
          <cell r="E13">
            <v>17229441</v>
          </cell>
          <cell r="F13">
            <v>1707097</v>
          </cell>
          <cell r="G13">
            <v>45121.000347222223</v>
          </cell>
          <cell r="H13">
            <v>45123.000347222223</v>
          </cell>
          <cell r="I13">
            <v>45157.000347222223</v>
          </cell>
          <cell r="J13" t="str">
            <v>Do Thi Bich Lieu</v>
          </cell>
          <cell r="M13" t="str">
            <v>No</v>
          </cell>
          <cell r="O13" t="str">
            <v>Lịch thanh toán: Monthly at 10 &amp; 24</v>
          </cell>
        </row>
        <row r="14">
          <cell r="D14">
            <v>42170</v>
          </cell>
          <cell r="E14">
            <v>18195549</v>
          </cell>
          <cell r="F14">
            <v>4202912</v>
          </cell>
          <cell r="G14">
            <v>45121.000347222223</v>
          </cell>
          <cell r="H14">
            <v>45121.000347222223</v>
          </cell>
          <cell r="I14">
            <v>45155.000347222223</v>
          </cell>
          <cell r="J14" t="str">
            <v>Do Thi Bich Lieu</v>
          </cell>
          <cell r="M14" t="str">
            <v>No</v>
          </cell>
          <cell r="O14" t="str">
            <v>Lịch thanh toán: Monthly at 10 &amp; 24</v>
          </cell>
        </row>
        <row r="15">
          <cell r="D15">
            <v>42171</v>
          </cell>
          <cell r="E15">
            <v>19419928</v>
          </cell>
          <cell r="F15">
            <v>1743563</v>
          </cell>
          <cell r="G15">
            <v>45121.000347222223</v>
          </cell>
          <cell r="H15">
            <v>45121.000347222223</v>
          </cell>
          <cell r="I15">
            <v>45155.000347222223</v>
          </cell>
          <cell r="J15" t="str">
            <v>Do Thi Bich Lieu</v>
          </cell>
          <cell r="M15" t="str">
            <v>No</v>
          </cell>
          <cell r="O15" t="str">
            <v>Lịch thanh toán: Monthly at 10 &amp; 24</v>
          </cell>
        </row>
        <row r="16">
          <cell r="D16">
            <v>42168</v>
          </cell>
          <cell r="E16">
            <v>18195543</v>
          </cell>
          <cell r="F16">
            <v>1835136</v>
          </cell>
          <cell r="G16">
            <v>45121.000347222223</v>
          </cell>
          <cell r="H16">
            <v>45121.000347222223</v>
          </cell>
          <cell r="I16">
            <v>45155.000347222223</v>
          </cell>
          <cell r="J16" t="str">
            <v>Do Thi Bich Lieu</v>
          </cell>
          <cell r="M16" t="str">
            <v>No</v>
          </cell>
          <cell r="O16" t="str">
            <v>Lịch thanh toán: Monthly at 10 &amp; 24</v>
          </cell>
        </row>
        <row r="17">
          <cell r="D17">
            <v>42164</v>
          </cell>
          <cell r="E17">
            <v>22369904</v>
          </cell>
          <cell r="F17">
            <v>1586110</v>
          </cell>
          <cell r="G17">
            <v>45121.000347222223</v>
          </cell>
          <cell r="H17">
            <v>45121.000347222223</v>
          </cell>
          <cell r="I17">
            <v>45156.000347222223</v>
          </cell>
          <cell r="J17" t="str">
            <v>Do Thi Bich Lieu</v>
          </cell>
          <cell r="M17" t="str">
            <v>No</v>
          </cell>
          <cell r="O17" t="str">
            <v>Lịch thanh toán: Monthly at 10 &amp; 24</v>
          </cell>
        </row>
        <row r="18">
          <cell r="D18">
            <v>42163</v>
          </cell>
          <cell r="E18">
            <v>25365151</v>
          </cell>
          <cell r="F18">
            <v>2186050</v>
          </cell>
          <cell r="G18">
            <v>45121.000347222223</v>
          </cell>
          <cell r="H18">
            <v>45122.000347222223</v>
          </cell>
          <cell r="I18">
            <v>45156.000347222223</v>
          </cell>
          <cell r="J18" t="str">
            <v>Do Thi Bich Lieu</v>
          </cell>
          <cell r="M18" t="str">
            <v>No</v>
          </cell>
          <cell r="O18" t="str">
            <v>Lịch thanh toán: Monthly at 10 &amp; 24</v>
          </cell>
        </row>
        <row r="19">
          <cell r="D19">
            <v>42162</v>
          </cell>
          <cell r="E19">
            <v>25365404</v>
          </cell>
          <cell r="F19">
            <v>801700</v>
          </cell>
          <cell r="G19">
            <v>45121.000347222223</v>
          </cell>
          <cell r="H19">
            <v>45122.000347222223</v>
          </cell>
          <cell r="I19">
            <v>45156.000347222223</v>
          </cell>
          <cell r="J19" t="str">
            <v>Do Thi Bich Lieu</v>
          </cell>
          <cell r="M19" t="str">
            <v>No</v>
          </cell>
          <cell r="O19" t="str">
            <v>Lịch thanh toán: Monthly at 10 &amp; 24</v>
          </cell>
        </row>
        <row r="20">
          <cell r="D20">
            <v>42166</v>
          </cell>
          <cell r="E20">
            <v>17230969</v>
          </cell>
          <cell r="F20">
            <v>4223119</v>
          </cell>
          <cell r="G20">
            <v>45121.000347222223</v>
          </cell>
          <cell r="H20">
            <v>45123.000347222223</v>
          </cell>
          <cell r="I20">
            <v>45157.000347222223</v>
          </cell>
          <cell r="J20" t="str">
            <v>Do Thi Bich Lieu</v>
          </cell>
          <cell r="M20" t="str">
            <v>No</v>
          </cell>
          <cell r="O20" t="str">
            <v>Lịch thanh toán: Monthly at 10 &amp; 24</v>
          </cell>
        </row>
        <row r="21">
          <cell r="D21">
            <v>42073</v>
          </cell>
          <cell r="E21">
            <v>29186913</v>
          </cell>
          <cell r="F21">
            <v>1928869</v>
          </cell>
          <cell r="G21">
            <v>45120.000347222223</v>
          </cell>
          <cell r="H21">
            <v>45122.000347222223</v>
          </cell>
          <cell r="I21">
            <v>45154.000347222223</v>
          </cell>
          <cell r="J21" t="str">
            <v>Do Thi Bich Lieu</v>
          </cell>
          <cell r="M21" t="str">
            <v>No</v>
          </cell>
          <cell r="O21" t="str">
            <v>Lịch thanh toán: Monthly at 10 &amp; 24</v>
          </cell>
        </row>
        <row r="22">
          <cell r="D22">
            <v>42071</v>
          </cell>
          <cell r="E22">
            <v>12185052</v>
          </cell>
          <cell r="F22">
            <v>2752704</v>
          </cell>
          <cell r="G22">
            <v>45120.000347222223</v>
          </cell>
          <cell r="H22">
            <v>45121.000347222223</v>
          </cell>
          <cell r="I22">
            <v>45154.000347222223</v>
          </cell>
          <cell r="J22" t="str">
            <v>Do Thi Bich Lieu</v>
          </cell>
          <cell r="M22" t="str">
            <v>No</v>
          </cell>
          <cell r="O22" t="str">
            <v>Lịch thanh toán: Monthly at 10 &amp; 24</v>
          </cell>
        </row>
        <row r="23">
          <cell r="D23">
            <v>42072</v>
          </cell>
          <cell r="E23">
            <v>29187067</v>
          </cell>
          <cell r="F23">
            <v>578907</v>
          </cell>
          <cell r="G23">
            <v>45120.000347222223</v>
          </cell>
          <cell r="H23">
            <v>45121.000347222223</v>
          </cell>
          <cell r="I23">
            <v>45154.000347222223</v>
          </cell>
          <cell r="J23" t="str">
            <v>Do Thi Bich Lieu</v>
          </cell>
          <cell r="M23" t="str">
            <v>No</v>
          </cell>
          <cell r="O23" t="str">
            <v>Lịch thanh toán: Monthly at 10 &amp; 24</v>
          </cell>
        </row>
        <row r="24">
          <cell r="D24">
            <v>42069</v>
          </cell>
          <cell r="E24">
            <v>12184389</v>
          </cell>
          <cell r="F24">
            <v>5997132</v>
          </cell>
          <cell r="G24">
            <v>45120.000347222223</v>
          </cell>
          <cell r="H24">
            <v>45121.000347222223</v>
          </cell>
          <cell r="I24">
            <v>45154.000347222223</v>
          </cell>
          <cell r="J24" t="str">
            <v>Do Thi Bich Lieu</v>
          </cell>
          <cell r="M24" t="str">
            <v>No</v>
          </cell>
          <cell r="O24" t="str">
            <v>Lịch thanh toán: Monthly at 10 &amp; 24</v>
          </cell>
        </row>
        <row r="25">
          <cell r="D25">
            <v>42070</v>
          </cell>
          <cell r="E25">
            <v>11225603</v>
          </cell>
          <cell r="F25">
            <v>490050</v>
          </cell>
          <cell r="G25">
            <v>45120.000347222223</v>
          </cell>
          <cell r="H25">
            <v>45121.000347222223</v>
          </cell>
          <cell r="I25">
            <v>45154.000347222223</v>
          </cell>
          <cell r="J25" t="str">
            <v>Do Thi Bich Lieu</v>
          </cell>
          <cell r="M25" t="str">
            <v>No</v>
          </cell>
          <cell r="O25" t="str">
            <v>Lịch thanh toán: Monthly at 10 &amp; 24</v>
          </cell>
        </row>
        <row r="26">
          <cell r="D26">
            <v>42074</v>
          </cell>
          <cell r="E26">
            <v>11226309</v>
          </cell>
          <cell r="F26">
            <v>3670272</v>
          </cell>
          <cell r="G26">
            <v>45120.000347222223</v>
          </cell>
          <cell r="H26">
            <v>45121.000347222223</v>
          </cell>
          <cell r="I26">
            <v>45154.000347222223</v>
          </cell>
          <cell r="J26" t="str">
            <v>Do Thi Bich Lieu</v>
          </cell>
          <cell r="M26" t="str">
            <v>No</v>
          </cell>
          <cell r="O26" t="str">
            <v>Lịch thanh toán: Monthly at 10 &amp; 24</v>
          </cell>
        </row>
        <row r="27">
          <cell r="D27">
            <v>41096</v>
          </cell>
          <cell r="E27">
            <v>15143456</v>
          </cell>
          <cell r="F27">
            <v>490050</v>
          </cell>
          <cell r="G27">
            <v>45119.000347222223</v>
          </cell>
          <cell r="H27">
            <v>45119.000347222223</v>
          </cell>
          <cell r="I27">
            <v>45154.000347222223</v>
          </cell>
          <cell r="J27" t="str">
            <v>Do Thi Bich Lieu</v>
          </cell>
          <cell r="M27" t="str">
            <v>No</v>
          </cell>
          <cell r="O27" t="str">
            <v>Lịch thanh toán: Monthly at 10 &amp; 24</v>
          </cell>
        </row>
        <row r="28">
          <cell r="D28">
            <v>41092</v>
          </cell>
          <cell r="E28">
            <v>10265841</v>
          </cell>
          <cell r="F28">
            <v>6571800</v>
          </cell>
          <cell r="G28">
            <v>45119.000347222223</v>
          </cell>
          <cell r="H28">
            <v>45119.000347222223</v>
          </cell>
          <cell r="I28">
            <v>45150.000347222223</v>
          </cell>
          <cell r="J28" t="str">
            <v>Do Thi Bich Lieu</v>
          </cell>
          <cell r="M28" t="str">
            <v>No</v>
          </cell>
          <cell r="O28" t="str">
            <v>Lịch thanh toán: Monthly at 10 &amp; 24</v>
          </cell>
        </row>
        <row r="29">
          <cell r="D29">
            <v>41094</v>
          </cell>
          <cell r="E29">
            <v>19418323</v>
          </cell>
          <cell r="F29">
            <v>1101481</v>
          </cell>
          <cell r="G29">
            <v>45119.000347222223</v>
          </cell>
          <cell r="H29">
            <v>45119.000347222223</v>
          </cell>
          <cell r="I29">
            <v>45150.000347222223</v>
          </cell>
          <cell r="J29" t="str">
            <v>Do Thi Bich Lieu</v>
          </cell>
          <cell r="M29" t="str">
            <v>No</v>
          </cell>
          <cell r="O29" t="str">
            <v>Lịch thanh toán: Monthly at 10 &amp; 24</v>
          </cell>
        </row>
        <row r="30">
          <cell r="D30">
            <v>41095</v>
          </cell>
          <cell r="E30">
            <v>15143349</v>
          </cell>
          <cell r="F30">
            <v>2186050</v>
          </cell>
          <cell r="G30">
            <v>45119.000347222223</v>
          </cell>
          <cell r="H30">
            <v>45119.000347222223</v>
          </cell>
          <cell r="I30">
            <v>45154.000347222223</v>
          </cell>
          <cell r="J30" t="str">
            <v>Do Thi Bich Lieu</v>
          </cell>
          <cell r="M30" t="str">
            <v>No</v>
          </cell>
          <cell r="O30" t="str">
            <v>Lịch thanh toán: Monthly at 10 &amp; 24</v>
          </cell>
        </row>
        <row r="31">
          <cell r="D31">
            <v>41100</v>
          </cell>
          <cell r="E31">
            <v>20394381</v>
          </cell>
          <cell r="F31">
            <v>1199426</v>
          </cell>
          <cell r="G31">
            <v>45119.000347222223</v>
          </cell>
          <cell r="H31">
            <v>45119.000347222223</v>
          </cell>
          <cell r="I31">
            <v>45153.000347222223</v>
          </cell>
          <cell r="J31" t="str">
            <v>Do Thi Bich Lieu</v>
          </cell>
          <cell r="M31" t="str">
            <v>No</v>
          </cell>
          <cell r="O31" t="str">
            <v>Lịch thanh toán: Monthly at 10 &amp; 24</v>
          </cell>
        </row>
        <row r="32">
          <cell r="D32">
            <v>41103</v>
          </cell>
          <cell r="E32">
            <v>28356993</v>
          </cell>
          <cell r="F32">
            <v>550541</v>
          </cell>
          <cell r="G32">
            <v>45119.000347222223</v>
          </cell>
          <cell r="H32">
            <v>45119.000347222223</v>
          </cell>
          <cell r="I32">
            <v>45153.000347222223</v>
          </cell>
          <cell r="J32" t="str">
            <v>Do Thi Bich Lieu</v>
          </cell>
          <cell r="M32" t="str">
            <v>No</v>
          </cell>
          <cell r="O32" t="str">
            <v>Lịch thanh toán: Monthly at 10 &amp; 24</v>
          </cell>
        </row>
        <row r="33">
          <cell r="D33">
            <v>41107</v>
          </cell>
          <cell r="E33">
            <v>14130008</v>
          </cell>
          <cell r="F33">
            <v>3301284</v>
          </cell>
          <cell r="G33">
            <v>45119.000347222223</v>
          </cell>
          <cell r="H33">
            <v>45119.000347222223</v>
          </cell>
          <cell r="I33">
            <v>45146.000347222223</v>
          </cell>
          <cell r="J33" t="str">
            <v>Do Thi Bich Lieu</v>
          </cell>
          <cell r="M33" t="str">
            <v>No</v>
          </cell>
          <cell r="O33" t="str">
            <v>Lịch thanh toán: Monthly at 10 &amp; 24</v>
          </cell>
        </row>
        <row r="34">
          <cell r="D34">
            <v>41093</v>
          </cell>
          <cell r="E34">
            <v>10265556</v>
          </cell>
          <cell r="F34">
            <v>3598279</v>
          </cell>
          <cell r="G34">
            <v>45119.000347222223</v>
          </cell>
          <cell r="J34" t="str">
            <v>Do Thi Bich Lieu</v>
          </cell>
          <cell r="M34" t="str">
            <v>No</v>
          </cell>
          <cell r="O34" t="str">
            <v>Chúng tôi đang xử lý hóa đơn, vui lòng liên hệ Do Thi Bich Lieu</v>
          </cell>
        </row>
        <row r="35">
          <cell r="D35">
            <v>41102</v>
          </cell>
          <cell r="E35">
            <v>25364327</v>
          </cell>
          <cell r="F35">
            <v>2186050</v>
          </cell>
          <cell r="G35">
            <v>45119.000347222223</v>
          </cell>
          <cell r="H35">
            <v>45120.000347222223</v>
          </cell>
          <cell r="I35">
            <v>45154.000347222223</v>
          </cell>
          <cell r="J35" t="str">
            <v>Do Thi Bich Lieu</v>
          </cell>
          <cell r="M35" t="str">
            <v>No</v>
          </cell>
          <cell r="O35" t="str">
            <v>Lịch thanh toán: Monthly at 10 &amp; 24</v>
          </cell>
        </row>
        <row r="36">
          <cell r="D36">
            <v>40873</v>
          </cell>
          <cell r="E36">
            <v>10261977</v>
          </cell>
          <cell r="F36">
            <v>2039018</v>
          </cell>
          <cell r="G36">
            <v>45117.000347222223</v>
          </cell>
          <cell r="J36" t="str">
            <v>Do Thi Bich Lieu</v>
          </cell>
          <cell r="M36" t="str">
            <v>No</v>
          </cell>
          <cell r="O36" t="str">
            <v>Chúng tôi đang xử lý hóa đơn, vui lòng liên hệ Do Thi Bich Lieu</v>
          </cell>
        </row>
        <row r="37">
          <cell r="D37">
            <v>40874</v>
          </cell>
          <cell r="E37">
            <v>22365749</v>
          </cell>
          <cell r="F37">
            <v>1019509</v>
          </cell>
          <cell r="G37">
            <v>45117.000347222223</v>
          </cell>
          <cell r="J37" t="str">
            <v>Do Thi Bich Lieu</v>
          </cell>
          <cell r="M37" t="str">
            <v>No</v>
          </cell>
          <cell r="O37" t="str">
            <v>Chúng tôi đang xử lý hóa đơn, vui lòng liên hệ Do Thi Bich Lieu</v>
          </cell>
        </row>
        <row r="38">
          <cell r="D38">
            <v>40816</v>
          </cell>
          <cell r="E38">
            <v>12180963</v>
          </cell>
          <cell r="F38">
            <v>5784329</v>
          </cell>
          <cell r="G38">
            <v>45115.000347222223</v>
          </cell>
          <cell r="J38" t="str">
            <v>Do Thi Bich Lieu</v>
          </cell>
          <cell r="M38" t="str">
            <v>No</v>
          </cell>
          <cell r="O38" t="str">
            <v>Chúng tôi đang xử lý hóa đơn, vui lòng liên hệ Do Thi Bich Lieu</v>
          </cell>
        </row>
        <row r="39">
          <cell r="D39">
            <v>40820</v>
          </cell>
          <cell r="E39">
            <v>15141499</v>
          </cell>
          <cell r="F39">
            <v>3385476</v>
          </cell>
          <cell r="G39">
            <v>45115.000347222223</v>
          </cell>
          <cell r="J39" t="str">
            <v>Do Thi Bich Lieu</v>
          </cell>
          <cell r="M39" t="str">
            <v>No</v>
          </cell>
          <cell r="O39" t="str">
            <v>Chúng tôi đang xử lý hóa đơn, vui lòng liên hệ Do Thi Bich Lieu</v>
          </cell>
        </row>
        <row r="40">
          <cell r="D40">
            <v>40826</v>
          </cell>
          <cell r="E40">
            <v>17226286</v>
          </cell>
          <cell r="F40">
            <v>3719812</v>
          </cell>
          <cell r="G40">
            <v>45115.000347222223</v>
          </cell>
          <cell r="H40">
            <v>45127.000347222223</v>
          </cell>
          <cell r="I40">
            <v>45150.000347222223</v>
          </cell>
          <cell r="J40" t="str">
            <v>Do Thi Bich Lieu</v>
          </cell>
          <cell r="M40" t="str">
            <v>No</v>
          </cell>
          <cell r="O40" t="str">
            <v>Lịch thanh toán: Monthly at 10 &amp; 24</v>
          </cell>
        </row>
        <row r="41">
          <cell r="D41">
            <v>40824</v>
          </cell>
          <cell r="E41">
            <v>28355849</v>
          </cell>
          <cell r="F41">
            <v>2398853</v>
          </cell>
          <cell r="G41">
            <v>45115.000347222223</v>
          </cell>
          <cell r="H41">
            <v>45116.000347222223</v>
          </cell>
          <cell r="I41">
            <v>45150.000347222223</v>
          </cell>
          <cell r="J41" t="str">
            <v>Do Thi Bich Lieu</v>
          </cell>
          <cell r="M41" t="str">
            <v>No</v>
          </cell>
          <cell r="O41" t="str">
            <v>Lịch thanh toán: Monthly at 10 &amp; 24</v>
          </cell>
        </row>
        <row r="42">
          <cell r="D42">
            <v>40815</v>
          </cell>
          <cell r="E42">
            <v>11222472</v>
          </cell>
          <cell r="F42">
            <v>4692308</v>
          </cell>
          <cell r="G42">
            <v>45115.000347222223</v>
          </cell>
          <cell r="H42">
            <v>45115.000347222223</v>
          </cell>
          <cell r="I42">
            <v>45148.000347222223</v>
          </cell>
          <cell r="J42" t="str">
            <v>Do Thi Bich Lieu</v>
          </cell>
          <cell r="M42" t="str">
            <v>No</v>
          </cell>
          <cell r="O42" t="str">
            <v>Lịch thanh toán: Monthly at 10 &amp; 24</v>
          </cell>
        </row>
        <row r="43">
          <cell r="D43">
            <v>40817</v>
          </cell>
          <cell r="E43">
            <v>12181245</v>
          </cell>
          <cell r="F43">
            <v>2783138</v>
          </cell>
          <cell r="G43">
            <v>45115.000347222223</v>
          </cell>
          <cell r="H43">
            <v>45115.000347222223</v>
          </cell>
          <cell r="I43">
            <v>45148.000347222223</v>
          </cell>
          <cell r="J43" t="str">
            <v>Do Thi Bich Lieu</v>
          </cell>
          <cell r="M43" t="str">
            <v>No</v>
          </cell>
          <cell r="O43" t="str">
            <v>Lịch thanh toán: Monthly at 10 &amp; 24</v>
          </cell>
        </row>
        <row r="44">
          <cell r="D44">
            <v>40821</v>
          </cell>
          <cell r="E44">
            <v>21242618</v>
          </cell>
          <cell r="F44">
            <v>1586110</v>
          </cell>
          <cell r="G44">
            <v>45115.000347222223</v>
          </cell>
          <cell r="H44">
            <v>45115.000347222223</v>
          </cell>
          <cell r="I44">
            <v>45150.000347222223</v>
          </cell>
          <cell r="J44" t="str">
            <v>Do Thi Bich Lieu</v>
          </cell>
          <cell r="M44" t="str">
            <v>No</v>
          </cell>
          <cell r="O44" t="str">
            <v>Lịch thanh toán: Monthly at 10 &amp; 24</v>
          </cell>
        </row>
        <row r="45">
          <cell r="D45">
            <v>40827</v>
          </cell>
          <cell r="E45">
            <v>17226231</v>
          </cell>
          <cell r="F45">
            <v>1040791</v>
          </cell>
          <cell r="G45">
            <v>45115.000347222223</v>
          </cell>
          <cell r="H45">
            <v>45116.000347222223</v>
          </cell>
          <cell r="I45">
            <v>45150.000347222223</v>
          </cell>
          <cell r="J45" t="str">
            <v>Do Thi Bich Lieu</v>
          </cell>
          <cell r="M45" t="str">
            <v>No</v>
          </cell>
          <cell r="O45" t="str">
            <v>Lịch thanh toán: Monthly at 10 &amp; 24</v>
          </cell>
        </row>
        <row r="46">
          <cell r="D46">
            <v>40825</v>
          </cell>
          <cell r="E46">
            <v>28354547</v>
          </cell>
          <cell r="F46">
            <v>2315628</v>
          </cell>
          <cell r="G46">
            <v>45115.000347222223</v>
          </cell>
          <cell r="H46">
            <v>45116.000347222223</v>
          </cell>
          <cell r="I46">
            <v>45150.000347222223</v>
          </cell>
          <cell r="J46" t="str">
            <v>Do Thi Bich Lieu</v>
          </cell>
          <cell r="M46" t="str">
            <v>No</v>
          </cell>
          <cell r="O46" t="str">
            <v>Lịch thanh toán: Monthly at 10 &amp; 24</v>
          </cell>
        </row>
        <row r="47">
          <cell r="D47">
            <v>39749</v>
          </cell>
          <cell r="E47">
            <v>14129428</v>
          </cell>
          <cell r="F47">
            <v>5191945</v>
          </cell>
          <cell r="G47">
            <v>45113.000347222223</v>
          </cell>
          <cell r="J47" t="str">
            <v>Do Thi Bich Lieu</v>
          </cell>
          <cell r="M47" t="str">
            <v>No</v>
          </cell>
          <cell r="O47" t="str">
            <v>Chúng tôi đang xử lý hóa đơn, vui lòng liên hệ Do Thi Bich Lieu</v>
          </cell>
        </row>
        <row r="48">
          <cell r="D48">
            <v>39427</v>
          </cell>
          <cell r="E48">
            <v>10262265</v>
          </cell>
          <cell r="F48">
            <v>4443714</v>
          </cell>
          <cell r="G48">
            <v>45111.000347222223</v>
          </cell>
          <cell r="H48">
            <v>45113.000347222223</v>
          </cell>
          <cell r="I48">
            <v>45142.000347222223</v>
          </cell>
          <cell r="J48" t="str">
            <v>Do Thi Bich Lieu</v>
          </cell>
          <cell r="M48" t="str">
            <v>No</v>
          </cell>
          <cell r="O48" t="str">
            <v>Lịch thanh toán: Monthly at 10 &amp; 24</v>
          </cell>
        </row>
        <row r="49">
          <cell r="D49">
            <v>39428</v>
          </cell>
          <cell r="E49">
            <v>10261977</v>
          </cell>
          <cell r="F49">
            <v>2398853</v>
          </cell>
          <cell r="G49">
            <v>45111.000347222223</v>
          </cell>
          <cell r="J49" t="str">
            <v>Do Thi Bich Lieu</v>
          </cell>
          <cell r="M49" t="str">
            <v>No</v>
          </cell>
          <cell r="O49" t="str">
            <v>Chúng tôi đang xử lý hóa đơn, vui lòng liên hệ Do Thi Bich Lieu</v>
          </cell>
        </row>
        <row r="50">
          <cell r="D50">
            <v>39439</v>
          </cell>
          <cell r="E50">
            <v>10262985</v>
          </cell>
          <cell r="F50">
            <v>490050</v>
          </cell>
          <cell r="G50">
            <v>45111.000347222223</v>
          </cell>
          <cell r="H50">
            <v>45112.000347222223</v>
          </cell>
          <cell r="I50">
            <v>45145.000347222223</v>
          </cell>
          <cell r="J50" t="str">
            <v>Do Thi Bich Lieu</v>
          </cell>
          <cell r="M50" t="str">
            <v>No</v>
          </cell>
          <cell r="O50" t="str">
            <v>Lịch thanh toán: Monthly at 10 &amp; 24</v>
          </cell>
        </row>
        <row r="51">
          <cell r="D51">
            <v>39443</v>
          </cell>
          <cell r="E51">
            <v>15140789</v>
          </cell>
          <cell r="F51">
            <v>9382090</v>
          </cell>
          <cell r="G51">
            <v>45111.000347222223</v>
          </cell>
          <cell r="H51">
            <v>45112.000347222223</v>
          </cell>
          <cell r="I51">
            <v>45146.000347222223</v>
          </cell>
          <cell r="J51" t="str">
            <v>Do Thi Bich Lieu</v>
          </cell>
          <cell r="M51" t="str">
            <v>No</v>
          </cell>
          <cell r="O51" t="str">
            <v>Lịch thanh toán: Monthly at 10 &amp; 24</v>
          </cell>
        </row>
        <row r="52">
          <cell r="D52">
            <v>39440</v>
          </cell>
          <cell r="E52">
            <v>22365749</v>
          </cell>
          <cell r="F52">
            <v>1199426</v>
          </cell>
          <cell r="G52">
            <v>45111.000347222223</v>
          </cell>
          <cell r="J52" t="str">
            <v>Do Thi Bich Lieu</v>
          </cell>
          <cell r="M52" t="str">
            <v>No</v>
          </cell>
          <cell r="O52" t="str">
            <v>Chúng tôi đang xử lý hóa đơn, vui lòng liên hệ Do Thi Bich Lieu</v>
          </cell>
        </row>
        <row r="53">
          <cell r="D53">
            <v>39074</v>
          </cell>
          <cell r="E53">
            <v>20389437</v>
          </cell>
          <cell r="F53">
            <v>2226532</v>
          </cell>
          <cell r="G53">
            <v>45107.000347222223</v>
          </cell>
          <cell r="H53">
            <v>45111.000347222223</v>
          </cell>
          <cell r="I53">
            <v>45139.000347222223</v>
          </cell>
          <cell r="J53" t="str">
            <v>Do Thi Bich Lieu</v>
          </cell>
          <cell r="M53" t="str">
            <v>No</v>
          </cell>
          <cell r="O53" t="str">
            <v>Lịch thanh toán: Monthly at 10 &amp; 24</v>
          </cell>
        </row>
        <row r="54">
          <cell r="D54">
            <v>39082</v>
          </cell>
          <cell r="E54">
            <v>50993664</v>
          </cell>
          <cell r="F54">
            <v>1221638</v>
          </cell>
          <cell r="G54">
            <v>45107.000347222223</v>
          </cell>
          <cell r="H54">
            <v>45111.000347222223</v>
          </cell>
          <cell r="I54">
            <v>45141.000347222223</v>
          </cell>
          <cell r="J54" t="str">
            <v>Do Thi Bich Lieu</v>
          </cell>
          <cell r="M54" t="str">
            <v>No</v>
          </cell>
          <cell r="O54" t="str">
            <v>Lịch thanh toán: Monthly at 10 &amp; 24</v>
          </cell>
        </row>
        <row r="55">
          <cell r="D55">
            <v>39090</v>
          </cell>
          <cell r="E55">
            <v>25360553</v>
          </cell>
          <cell r="F55">
            <v>1298816</v>
          </cell>
          <cell r="G55">
            <v>45107.000347222223</v>
          </cell>
          <cell r="H55">
            <v>45111.000347222223</v>
          </cell>
          <cell r="I55">
            <v>45142.000347222223</v>
          </cell>
          <cell r="J55" t="str">
            <v>Do Thi Bich Lieu</v>
          </cell>
          <cell r="M55" t="str">
            <v>No</v>
          </cell>
          <cell r="O55" t="str">
            <v>Lịch thanh toán: Monthly at 10 &amp; 24</v>
          </cell>
        </row>
        <row r="56">
          <cell r="D56">
            <v>39050</v>
          </cell>
          <cell r="E56">
            <v>13275736</v>
          </cell>
          <cell r="F56">
            <v>4901895</v>
          </cell>
          <cell r="G56">
            <v>45107.000347222223</v>
          </cell>
          <cell r="J56" t="str">
            <v>Do Thi Bich Lieu</v>
          </cell>
          <cell r="M56" t="str">
            <v>No</v>
          </cell>
          <cell r="O56" t="str">
            <v>Chúng tôi đang xử lý hóa đơn, vui lòng liên hệ Do Thi Bich Lieu</v>
          </cell>
        </row>
        <row r="57">
          <cell r="D57">
            <v>39051</v>
          </cell>
          <cell r="E57">
            <v>13277067</v>
          </cell>
          <cell r="F57">
            <v>943404</v>
          </cell>
          <cell r="G57">
            <v>45107.000347222223</v>
          </cell>
          <cell r="H57">
            <v>45108.000347222223</v>
          </cell>
          <cell r="I57">
            <v>45134.000347222223</v>
          </cell>
          <cell r="J57" t="str">
            <v>Do Thi Bich Lieu</v>
          </cell>
          <cell r="M57" t="str">
            <v>No</v>
          </cell>
          <cell r="O57" t="str">
            <v>Lịch thanh toán: Monthly at 10 &amp; 24</v>
          </cell>
        </row>
        <row r="58">
          <cell r="D58">
            <v>39052</v>
          </cell>
          <cell r="E58">
            <v>13276642</v>
          </cell>
          <cell r="F58">
            <v>4153556</v>
          </cell>
          <cell r="G58">
            <v>45107.000347222223</v>
          </cell>
          <cell r="H58">
            <v>45113.000347222223</v>
          </cell>
          <cell r="I58">
            <v>45134.000347222223</v>
          </cell>
          <cell r="J58" t="str">
            <v>Do Thi Bich Lieu</v>
          </cell>
          <cell r="M58" t="str">
            <v>No</v>
          </cell>
          <cell r="O58" t="str">
            <v>Lịch thanh toán: Monthly at 10 &amp; 24</v>
          </cell>
        </row>
        <row r="59">
          <cell r="D59">
            <v>39054</v>
          </cell>
          <cell r="E59">
            <v>14124647</v>
          </cell>
          <cell r="F59">
            <v>2076778</v>
          </cell>
          <cell r="G59">
            <v>45107.000347222223</v>
          </cell>
          <cell r="H59">
            <v>45113.000347222223</v>
          </cell>
          <cell r="I59">
            <v>45136.000347222223</v>
          </cell>
          <cell r="J59" t="str">
            <v>Do Thi Bich Lieu</v>
          </cell>
          <cell r="M59" t="str">
            <v>No</v>
          </cell>
          <cell r="O59" t="str">
            <v>Lịch thanh toán: Monthly at 10 &amp; 24</v>
          </cell>
        </row>
        <row r="60">
          <cell r="D60">
            <v>39048</v>
          </cell>
          <cell r="E60">
            <v>14123855</v>
          </cell>
          <cell r="F60">
            <v>1972939</v>
          </cell>
          <cell r="G60">
            <v>45107.000347222223</v>
          </cell>
          <cell r="H60">
            <v>45113.000347222223</v>
          </cell>
          <cell r="I60">
            <v>45129.000347222223</v>
          </cell>
          <cell r="J60" t="str">
            <v>Do Thi Bich Lieu</v>
          </cell>
          <cell r="M60" t="str">
            <v>No</v>
          </cell>
          <cell r="O60" t="str">
            <v>Lịch thanh toán: Monthly at 10 &amp; 24</v>
          </cell>
        </row>
        <row r="61">
          <cell r="D61">
            <v>39049</v>
          </cell>
          <cell r="E61">
            <v>14125189</v>
          </cell>
          <cell r="F61">
            <v>5191945</v>
          </cell>
          <cell r="G61">
            <v>45107.000347222223</v>
          </cell>
          <cell r="H61">
            <v>45113.000347222223</v>
          </cell>
          <cell r="I61">
            <v>45132.000347222223</v>
          </cell>
          <cell r="J61" t="str">
            <v>Do Thi Bich Lieu</v>
          </cell>
          <cell r="M61" t="str">
            <v>No</v>
          </cell>
          <cell r="O61" t="str">
            <v>Lịch thanh toán: Monthly at 10 &amp; 24</v>
          </cell>
        </row>
        <row r="62">
          <cell r="D62">
            <v>39055</v>
          </cell>
          <cell r="E62">
            <v>26415098</v>
          </cell>
          <cell r="F62">
            <v>1628017</v>
          </cell>
          <cell r="G62">
            <v>45107.000347222223</v>
          </cell>
          <cell r="J62" t="str">
            <v>Do Thi Bich Lieu</v>
          </cell>
          <cell r="M62" t="str">
            <v>No</v>
          </cell>
          <cell r="O62" t="str">
            <v>Chúng tôi đang xử lý hóa đơn, vui lòng liên hệ Do Thi Bich Lieu</v>
          </cell>
        </row>
        <row r="63">
          <cell r="D63">
            <v>39060</v>
          </cell>
          <cell r="E63">
            <v>14129428</v>
          </cell>
          <cell r="F63">
            <v>6108190</v>
          </cell>
          <cell r="G63">
            <v>45107.000347222223</v>
          </cell>
          <cell r="J63" t="str">
            <v>Do Thi Bich Lieu</v>
          </cell>
          <cell r="M63" t="str">
            <v>No</v>
          </cell>
          <cell r="O63" t="str">
            <v>Chúng tôi đang xử lý hóa đơn, vui lòng liên hệ Do Thi Bich Lieu</v>
          </cell>
        </row>
        <row r="64">
          <cell r="D64">
            <v>39071</v>
          </cell>
          <cell r="E64">
            <v>17221485</v>
          </cell>
          <cell r="F64">
            <v>2242382</v>
          </cell>
          <cell r="G64">
            <v>45107.000347222223</v>
          </cell>
          <cell r="H64">
            <v>45113.000347222223</v>
          </cell>
          <cell r="I64">
            <v>45140.000347222223</v>
          </cell>
          <cell r="J64" t="str">
            <v>Do Thi Bich Lieu</v>
          </cell>
          <cell r="M64" t="str">
            <v>No</v>
          </cell>
          <cell r="O64" t="str">
            <v>Lịch thanh toán: Monthly at 10 &amp; 24</v>
          </cell>
        </row>
        <row r="65">
          <cell r="D65">
            <v>39079</v>
          </cell>
          <cell r="E65">
            <v>12178237</v>
          </cell>
          <cell r="F65">
            <v>2233483</v>
          </cell>
          <cell r="G65">
            <v>45107.000347222223</v>
          </cell>
          <cell r="H65">
            <v>45111.000347222223</v>
          </cell>
          <cell r="I65">
            <v>45139.000347222223</v>
          </cell>
          <cell r="J65" t="str">
            <v>Do Thi Bich Lieu</v>
          </cell>
          <cell r="M65" t="str">
            <v>No</v>
          </cell>
          <cell r="O65" t="str">
            <v>Lịch thanh toán: Monthly at 10 &amp; 24</v>
          </cell>
        </row>
        <row r="66">
          <cell r="D66">
            <v>39068</v>
          </cell>
          <cell r="E66">
            <v>28351392</v>
          </cell>
          <cell r="F66">
            <v>2675284</v>
          </cell>
          <cell r="G66">
            <v>45107.000347222223</v>
          </cell>
          <cell r="H66">
            <v>45111.000347222223</v>
          </cell>
          <cell r="I66">
            <v>45139.000347222223</v>
          </cell>
          <cell r="J66" t="str">
            <v>Do Thi Bich Lieu</v>
          </cell>
          <cell r="M66" t="str">
            <v>No</v>
          </cell>
          <cell r="O66" t="str">
            <v>Lịch thanh toán: Monthly at 10 &amp; 24</v>
          </cell>
        </row>
        <row r="67">
          <cell r="D67">
            <v>39081</v>
          </cell>
          <cell r="E67">
            <v>11219135</v>
          </cell>
          <cell r="F67">
            <v>2226532</v>
          </cell>
          <cell r="G67">
            <v>45107.000347222223</v>
          </cell>
          <cell r="H67">
            <v>45111.000347222223</v>
          </cell>
          <cell r="I67">
            <v>45139.000347222223</v>
          </cell>
          <cell r="J67" t="str">
            <v>Do Thi Bich Lieu</v>
          </cell>
          <cell r="M67" t="str">
            <v>No</v>
          </cell>
          <cell r="O67" t="str">
            <v>Lịch thanh toán: Monthly at 10 &amp; 24</v>
          </cell>
        </row>
        <row r="68">
          <cell r="D68">
            <v>39073</v>
          </cell>
          <cell r="E68">
            <v>20389539</v>
          </cell>
          <cell r="F68">
            <v>2634517</v>
          </cell>
          <cell r="G68">
            <v>45107.000347222223</v>
          </cell>
          <cell r="H68">
            <v>45111.000347222223</v>
          </cell>
          <cell r="I68">
            <v>45139.000347222223</v>
          </cell>
          <cell r="J68" t="str">
            <v>Do Thi Bich Lieu</v>
          </cell>
          <cell r="M68" t="str">
            <v>No</v>
          </cell>
          <cell r="O68" t="str">
            <v>Lịch thanh toán: Monthly at 10 &amp; 24</v>
          </cell>
        </row>
        <row r="69">
          <cell r="D69">
            <v>39067</v>
          </cell>
          <cell r="E69">
            <v>10258492</v>
          </cell>
          <cell r="F69">
            <v>6451202</v>
          </cell>
          <cell r="G69">
            <v>45107.000347222223</v>
          </cell>
          <cell r="H69">
            <v>45113.000347222223</v>
          </cell>
          <cell r="I69">
            <v>45136.000347222223</v>
          </cell>
          <cell r="J69" t="str">
            <v>Do Thi Bich Lieu</v>
          </cell>
          <cell r="M69" t="str">
            <v>No</v>
          </cell>
          <cell r="O69" t="str">
            <v>Lịch thanh toán: Monthly at 10 &amp; 24</v>
          </cell>
        </row>
        <row r="70">
          <cell r="D70">
            <v>39076</v>
          </cell>
          <cell r="E70">
            <v>15138013</v>
          </cell>
          <cell r="F70">
            <v>4669808</v>
          </cell>
          <cell r="G70">
            <v>45107.000347222223</v>
          </cell>
          <cell r="J70" t="str">
            <v>Do Thi Bich Lieu</v>
          </cell>
          <cell r="M70" t="str">
            <v>No</v>
          </cell>
          <cell r="O70" t="str">
            <v>Chúng tôi đang xử lý hóa đơn, vui lòng liên hệ Do Thi Bich Lieu</v>
          </cell>
        </row>
        <row r="71">
          <cell r="D71">
            <v>39077</v>
          </cell>
          <cell r="E71">
            <v>19413422</v>
          </cell>
          <cell r="F71">
            <v>2844936</v>
          </cell>
          <cell r="G71">
            <v>45107.000347222223</v>
          </cell>
          <cell r="H71">
            <v>45111.000347222223</v>
          </cell>
          <cell r="I71">
            <v>45138.000347222223</v>
          </cell>
          <cell r="J71" t="str">
            <v>Do Thi Bich Lieu</v>
          </cell>
          <cell r="M71" t="str">
            <v>No</v>
          </cell>
          <cell r="O71" t="str">
            <v>Lịch thanh toán: Monthly at 10 &amp; 24</v>
          </cell>
        </row>
        <row r="72">
          <cell r="D72">
            <v>39091</v>
          </cell>
          <cell r="E72">
            <v>28353032</v>
          </cell>
          <cell r="F72">
            <v>1738710</v>
          </cell>
          <cell r="G72">
            <v>45107.000347222223</v>
          </cell>
          <cell r="J72" t="str">
            <v>Do Thi Bich Lieu</v>
          </cell>
          <cell r="M72" t="str">
            <v>No</v>
          </cell>
          <cell r="O72" t="str">
            <v>Chúng tôi đang xử lý hóa đơn, vui lòng liên hệ Do Thi Bich Lieu</v>
          </cell>
        </row>
        <row r="73">
          <cell r="D73">
            <v>39080</v>
          </cell>
          <cell r="E73">
            <v>12177951</v>
          </cell>
          <cell r="F73">
            <v>3420586</v>
          </cell>
          <cell r="G73">
            <v>45107.000347222223</v>
          </cell>
          <cell r="J73" t="str">
            <v>Do Thi Bich Lieu</v>
          </cell>
          <cell r="M73" t="str">
            <v>No</v>
          </cell>
          <cell r="O73" t="str">
            <v>Chúng tôi đang xử lý hóa đơn, vui lòng liên hệ Do Thi Bich Lieu</v>
          </cell>
        </row>
        <row r="74">
          <cell r="D74">
            <v>39083</v>
          </cell>
          <cell r="E74">
            <v>15140207</v>
          </cell>
          <cell r="F74">
            <v>2226532</v>
          </cell>
          <cell r="G74">
            <v>45107.000347222223</v>
          </cell>
          <cell r="H74">
            <v>45118.000347222223</v>
          </cell>
          <cell r="I74">
            <v>45142.000347222223</v>
          </cell>
          <cell r="J74" t="str">
            <v>Do Thi Bich Lieu</v>
          </cell>
          <cell r="M74" t="str">
            <v>No</v>
          </cell>
          <cell r="O74" t="str">
            <v>Lịch thanh toán: Monthly at 10 &amp; 24</v>
          </cell>
        </row>
        <row r="75">
          <cell r="D75">
            <v>39069</v>
          </cell>
          <cell r="E75">
            <v>16453735</v>
          </cell>
          <cell r="F75">
            <v>2634517</v>
          </cell>
          <cell r="G75">
            <v>45107.000347222223</v>
          </cell>
          <cell r="H75">
            <v>45111.000347222223</v>
          </cell>
          <cell r="I75">
            <v>45142.000347222223</v>
          </cell>
          <cell r="J75" t="str">
            <v>Do Thi Bich Lieu</v>
          </cell>
          <cell r="M75" t="str">
            <v>No</v>
          </cell>
          <cell r="O75" t="str">
            <v>Lịch thanh toán: Monthly at 10 &amp; 24</v>
          </cell>
        </row>
        <row r="76">
          <cell r="D76">
            <v>39078</v>
          </cell>
          <cell r="E76">
            <v>19413318</v>
          </cell>
          <cell r="F76">
            <v>2226532</v>
          </cell>
          <cell r="G76">
            <v>45107.000347222223</v>
          </cell>
          <cell r="H76">
            <v>45111.000347222223</v>
          </cell>
          <cell r="I76">
            <v>45138.000347222223</v>
          </cell>
          <cell r="J76" t="str">
            <v>Do Thi Bich Lieu</v>
          </cell>
          <cell r="M76" t="str">
            <v>No</v>
          </cell>
          <cell r="O76" t="str">
            <v>Lịch thanh toán: Monthly at 10 &amp; 24</v>
          </cell>
        </row>
        <row r="77">
          <cell r="D77">
            <v>39072</v>
          </cell>
          <cell r="E77">
            <v>23231209</v>
          </cell>
          <cell r="F77">
            <v>2132554</v>
          </cell>
          <cell r="G77">
            <v>45107.000347222223</v>
          </cell>
          <cell r="H77">
            <v>45109.000347222223</v>
          </cell>
          <cell r="I77">
            <v>45143.000347222223</v>
          </cell>
          <cell r="J77" t="str">
            <v>Do Thi Bich Lieu</v>
          </cell>
          <cell r="M77" t="str">
            <v>No</v>
          </cell>
          <cell r="O77" t="str">
            <v>Lịch thanh toán: Monthly at 10 &amp; 24</v>
          </cell>
        </row>
        <row r="78">
          <cell r="D78">
            <v>39089</v>
          </cell>
          <cell r="E78">
            <v>25360293</v>
          </cell>
          <cell r="F78">
            <v>2226532</v>
          </cell>
          <cell r="G78">
            <v>45107.000347222223</v>
          </cell>
          <cell r="H78">
            <v>45111.000347222223</v>
          </cell>
          <cell r="I78">
            <v>45142.000347222223</v>
          </cell>
          <cell r="J78" t="str">
            <v>Do Thi Bich Lieu</v>
          </cell>
          <cell r="M78" t="str">
            <v>No</v>
          </cell>
          <cell r="O78" t="str">
            <v>Lịch thanh toán: Monthly at 10 &amp; 24</v>
          </cell>
        </row>
        <row r="79">
          <cell r="D79">
            <v>39070</v>
          </cell>
          <cell r="E79">
            <v>24330165</v>
          </cell>
          <cell r="F79">
            <v>3448170</v>
          </cell>
          <cell r="G79">
            <v>45107.000347222223</v>
          </cell>
          <cell r="J79" t="str">
            <v>Do Thi Bich Lieu</v>
          </cell>
          <cell r="M79" t="str">
            <v>No</v>
          </cell>
          <cell r="O79" t="str">
            <v>Chúng tôi đang xử lý hóa đơn, vui lòng liên hệ Do Thi Bich Lieu</v>
          </cell>
        </row>
        <row r="80">
          <cell r="D80">
            <v>39075</v>
          </cell>
          <cell r="E80">
            <v>20389396</v>
          </cell>
          <cell r="F80">
            <v>1615482</v>
          </cell>
          <cell r="G80">
            <v>45107.000347222223</v>
          </cell>
          <cell r="H80">
            <v>45111.000347222223</v>
          </cell>
          <cell r="I80">
            <v>45139.000347222223</v>
          </cell>
          <cell r="J80" t="str">
            <v>Do Thi Bich Lieu</v>
          </cell>
          <cell r="M80" t="str">
            <v>No</v>
          </cell>
          <cell r="O80" t="str">
            <v>Lịch thanh toán: Monthly at 10 &amp; 24</v>
          </cell>
        </row>
        <row r="81">
          <cell r="D81">
            <v>39086</v>
          </cell>
          <cell r="E81">
            <v>17223223</v>
          </cell>
          <cell r="F81">
            <v>5063652</v>
          </cell>
          <cell r="G81">
            <v>45107.000347222223</v>
          </cell>
          <cell r="J81" t="str">
            <v>Do Thi Bich Lieu</v>
          </cell>
          <cell r="M81" t="str">
            <v>No</v>
          </cell>
          <cell r="O81" t="str">
            <v>Chúng tôi đang xử lý hóa đơn, vui lòng liên hệ Do Thi Bich Lieu</v>
          </cell>
        </row>
        <row r="82">
          <cell r="D82">
            <v>39053</v>
          </cell>
          <cell r="E82">
            <v>90335674</v>
          </cell>
          <cell r="F82">
            <v>2117467</v>
          </cell>
          <cell r="G82">
            <v>45107.000347222223</v>
          </cell>
          <cell r="H82">
            <v>45108.000347222223</v>
          </cell>
          <cell r="I82">
            <v>45135.000347222223</v>
          </cell>
          <cell r="J82" t="str">
            <v>Do Thi Bich Lieu</v>
          </cell>
          <cell r="M82" t="str">
            <v>No</v>
          </cell>
          <cell r="O82" t="str">
            <v>Lịch thanh toán: Monthly at 10 &amp; 24</v>
          </cell>
        </row>
        <row r="83">
          <cell r="D83">
            <v>39059</v>
          </cell>
          <cell r="E83">
            <v>13280380</v>
          </cell>
          <cell r="F83">
            <v>1354018</v>
          </cell>
          <cell r="G83">
            <v>45107.000347222223</v>
          </cell>
          <cell r="H83">
            <v>45108.000347222223</v>
          </cell>
          <cell r="I83">
            <v>45140.000347222223</v>
          </cell>
          <cell r="J83" t="str">
            <v>Do Thi Bich Lieu</v>
          </cell>
          <cell r="M83" t="str">
            <v>No</v>
          </cell>
          <cell r="O83" t="str">
            <v>Lịch thanh toán: Monthly at 10 &amp; 24</v>
          </cell>
        </row>
        <row r="84">
          <cell r="D84">
            <v>39056</v>
          </cell>
          <cell r="E84">
            <v>14125995</v>
          </cell>
          <cell r="F84">
            <v>435501</v>
          </cell>
          <cell r="G84">
            <v>45107.000347222223</v>
          </cell>
          <cell r="H84">
            <v>45108.000347222223</v>
          </cell>
          <cell r="I84">
            <v>45136.000347222223</v>
          </cell>
          <cell r="J84" t="str">
            <v>Do Thi Bich Lieu</v>
          </cell>
          <cell r="M84" t="str">
            <v>No</v>
          </cell>
          <cell r="O84" t="str">
            <v>Lịch thanh toán: Monthly at 10 &amp; 24</v>
          </cell>
        </row>
        <row r="85">
          <cell r="D85">
            <v>39047</v>
          </cell>
          <cell r="E85">
            <v>14123950</v>
          </cell>
          <cell r="F85">
            <v>514273</v>
          </cell>
          <cell r="G85">
            <v>45107.000347222223</v>
          </cell>
          <cell r="H85">
            <v>45108.000347222223</v>
          </cell>
          <cell r="I85">
            <v>45129.000347222223</v>
          </cell>
          <cell r="J85" t="str">
            <v>Do Thi Bich Lieu</v>
          </cell>
          <cell r="M85" t="str">
            <v>No</v>
          </cell>
          <cell r="O85" t="str">
            <v>Lịch thanh toán: Monthly at 10 &amp; 24</v>
          </cell>
        </row>
        <row r="86">
          <cell r="D86">
            <v>39058</v>
          </cell>
          <cell r="E86">
            <v>26415381</v>
          </cell>
          <cell r="F86">
            <v>1078011</v>
          </cell>
          <cell r="G86">
            <v>45107.000347222223</v>
          </cell>
          <cell r="H86">
            <v>45108.000347222223</v>
          </cell>
          <cell r="I86">
            <v>45141.000347222223</v>
          </cell>
          <cell r="J86" t="str">
            <v>Do Thi Bich Lieu</v>
          </cell>
          <cell r="M86" t="str">
            <v>No</v>
          </cell>
          <cell r="O86" t="str">
            <v>Lịch thanh toán: Monthly at 10 &amp; 24</v>
          </cell>
        </row>
        <row r="87">
          <cell r="D87">
            <v>39057</v>
          </cell>
          <cell r="E87">
            <v>14124927</v>
          </cell>
          <cell r="F87">
            <v>403871</v>
          </cell>
          <cell r="G87">
            <v>45107.000347222223</v>
          </cell>
          <cell r="H87">
            <v>45108.000347222223</v>
          </cell>
          <cell r="I87">
            <v>45136.000347222223</v>
          </cell>
          <cell r="J87" t="str">
            <v>Do Thi Bich Lieu</v>
          </cell>
          <cell r="M87" t="str">
            <v>No</v>
          </cell>
          <cell r="O87" t="str">
            <v>Lịch thanh toán: Monthly at 10 &amp; 24</v>
          </cell>
        </row>
        <row r="88">
          <cell r="D88">
            <v>39087</v>
          </cell>
          <cell r="E88">
            <v>21240847</v>
          </cell>
          <cell r="F88">
            <v>1615482</v>
          </cell>
          <cell r="G88">
            <v>45107.000347222223</v>
          </cell>
          <cell r="H88">
            <v>45108.000347222223</v>
          </cell>
          <cell r="I88">
            <v>45143.000347222223</v>
          </cell>
          <cell r="J88" t="str">
            <v>Do Thi Bich Lieu</v>
          </cell>
          <cell r="M88" t="str">
            <v>No</v>
          </cell>
          <cell r="O88" t="str">
            <v>Lịch thanh toán: Monthly at 10 &amp; 24</v>
          </cell>
        </row>
        <row r="89">
          <cell r="D89">
            <v>646</v>
          </cell>
          <cell r="E89">
            <v>50984034</v>
          </cell>
          <cell r="F89">
            <v>4312396</v>
          </cell>
          <cell r="G89">
            <v>44932.000347222223</v>
          </cell>
          <cell r="J89" t="str">
            <v>Do Thi Bich Lieu</v>
          </cell>
          <cell r="M89" t="str">
            <v>No</v>
          </cell>
          <cell r="O89" t="str">
            <v>06/Đã thanh toán 12/2023</v>
          </cell>
        </row>
        <row r="90">
          <cell r="D90">
            <v>645</v>
          </cell>
          <cell r="E90">
            <v>29150448</v>
          </cell>
          <cell r="F90">
            <v>1332038</v>
          </cell>
          <cell r="G90">
            <v>44932.000347222223</v>
          </cell>
          <cell r="J90" t="str">
            <v>Do Thi Bich Lieu</v>
          </cell>
          <cell r="M90" t="str">
            <v>No</v>
          </cell>
          <cell r="O90" t="str">
            <v>02/Đã thanh toán 10/2023</v>
          </cell>
        </row>
        <row r="91">
          <cell r="D91">
            <v>644</v>
          </cell>
          <cell r="E91">
            <v>12102972</v>
          </cell>
          <cell r="F91">
            <v>1978899</v>
          </cell>
          <cell r="G91">
            <v>44932.000347222223</v>
          </cell>
          <cell r="J91" t="str">
            <v>Do Thi Bich Lieu</v>
          </cell>
          <cell r="M91" t="str">
            <v>No</v>
          </cell>
          <cell r="O91" t="str">
            <v>02/Đã thanh toán 24/2023</v>
          </cell>
        </row>
        <row r="92">
          <cell r="D92">
            <v>643</v>
          </cell>
          <cell r="E92">
            <v>24278449</v>
          </cell>
          <cell r="F92">
            <v>1882469</v>
          </cell>
          <cell r="G92">
            <v>44932.000347222223</v>
          </cell>
          <cell r="J92" t="str">
            <v>Do Thi Bich Lieu</v>
          </cell>
          <cell r="M92" t="str">
            <v>No</v>
          </cell>
          <cell r="O92" t="str">
            <v>02/Đã thanh toán 10/2023</v>
          </cell>
        </row>
        <row r="93">
          <cell r="D93">
            <v>642</v>
          </cell>
          <cell r="E93">
            <v>21199249</v>
          </cell>
          <cell r="F93">
            <v>1615482</v>
          </cell>
          <cell r="G93">
            <v>44932.000347222223</v>
          </cell>
          <cell r="J93" t="str">
            <v>Do Thi Bich Lieu</v>
          </cell>
          <cell r="M93" t="str">
            <v>No</v>
          </cell>
          <cell r="O93" t="str">
            <v>02/Đã thanh toán 10/2023</v>
          </cell>
        </row>
        <row r="94">
          <cell r="D94">
            <v>844</v>
          </cell>
          <cell r="E94">
            <v>26347517</v>
          </cell>
          <cell r="F94">
            <v>3738240</v>
          </cell>
          <cell r="G94">
            <v>44933.000347222223</v>
          </cell>
          <cell r="J94" t="str">
            <v>Do Thi Bich Lieu</v>
          </cell>
          <cell r="M94" t="str">
            <v>No</v>
          </cell>
          <cell r="O94" t="str">
            <v>06/Đã thanh toán 26/2023</v>
          </cell>
        </row>
        <row r="95">
          <cell r="D95">
            <v>847</v>
          </cell>
          <cell r="E95">
            <v>14060853</v>
          </cell>
          <cell r="F95">
            <v>4886552</v>
          </cell>
          <cell r="G95">
            <v>44933.000347222223</v>
          </cell>
          <cell r="J95" t="str">
            <v>Do Thi Bich Lieu</v>
          </cell>
          <cell r="M95" t="str">
            <v>No</v>
          </cell>
          <cell r="O95" t="str">
            <v>03/Đã thanh toán 10/2023</v>
          </cell>
        </row>
        <row r="96">
          <cell r="D96">
            <v>840</v>
          </cell>
          <cell r="E96">
            <v>13193192</v>
          </cell>
          <cell r="F96">
            <v>7476480</v>
          </cell>
          <cell r="G96">
            <v>44933.000347222223</v>
          </cell>
          <cell r="J96" t="str">
            <v>Do Thi Bich Lieu</v>
          </cell>
          <cell r="M96" t="str">
            <v>No</v>
          </cell>
          <cell r="O96" t="str">
            <v>03/Đã thanh toán 10/2023</v>
          </cell>
        </row>
        <row r="97">
          <cell r="D97">
            <v>841</v>
          </cell>
          <cell r="E97">
            <v>14058402</v>
          </cell>
          <cell r="F97">
            <v>3664914</v>
          </cell>
          <cell r="G97">
            <v>44933.000347222223</v>
          </cell>
          <cell r="J97" t="str">
            <v>Do Thi Bich Lieu</v>
          </cell>
          <cell r="M97" t="str">
            <v>No</v>
          </cell>
          <cell r="O97" t="str">
            <v>03/Đã thanh toán 10/2023</v>
          </cell>
        </row>
        <row r="98">
          <cell r="D98">
            <v>851</v>
          </cell>
          <cell r="E98">
            <v>13194511</v>
          </cell>
          <cell r="F98">
            <v>3227560</v>
          </cell>
          <cell r="G98">
            <v>44933.000347222223</v>
          </cell>
          <cell r="J98" t="str">
            <v>Do Thi Bich Lieu</v>
          </cell>
          <cell r="M98" t="str">
            <v>No</v>
          </cell>
          <cell r="O98" t="str">
            <v>03/Đã thanh toán 10/2023</v>
          </cell>
        </row>
        <row r="99">
          <cell r="D99">
            <v>846</v>
          </cell>
          <cell r="E99">
            <v>13195567</v>
          </cell>
          <cell r="F99">
            <v>3883418</v>
          </cell>
          <cell r="G99">
            <v>44933.000347222223</v>
          </cell>
          <cell r="J99" t="str">
            <v>Do Thi Bich Lieu</v>
          </cell>
          <cell r="M99" t="str">
            <v>No</v>
          </cell>
          <cell r="O99" t="str">
            <v>03/Đã thanh toán 10/2023</v>
          </cell>
        </row>
        <row r="100">
          <cell r="D100">
            <v>839</v>
          </cell>
          <cell r="E100">
            <v>14056774</v>
          </cell>
          <cell r="F100">
            <v>1428467</v>
          </cell>
          <cell r="G100">
            <v>44933.000347222223</v>
          </cell>
          <cell r="J100" t="str">
            <v>Do Thi Bich Lieu</v>
          </cell>
          <cell r="M100" t="str">
            <v>No</v>
          </cell>
          <cell r="O100" t="str">
            <v>03/Đã thanh toán 10/2023</v>
          </cell>
        </row>
        <row r="101">
          <cell r="D101">
            <v>845</v>
          </cell>
          <cell r="E101">
            <v>14059930</v>
          </cell>
          <cell r="F101">
            <v>3664914</v>
          </cell>
          <cell r="G101">
            <v>44933.000347222223</v>
          </cell>
          <cell r="J101" t="str">
            <v>Do Thi Bich Lieu</v>
          </cell>
          <cell r="M101" t="str">
            <v>No</v>
          </cell>
          <cell r="O101" t="str">
            <v>03/Đã thanh toán 10/2023</v>
          </cell>
        </row>
        <row r="102">
          <cell r="D102">
            <v>842</v>
          </cell>
          <cell r="E102">
            <v>26348398</v>
          </cell>
          <cell r="F102">
            <v>2452428</v>
          </cell>
          <cell r="G102">
            <v>44933.000347222223</v>
          </cell>
          <cell r="J102" t="str">
            <v>Do Thi Bich Lieu</v>
          </cell>
          <cell r="M102" t="str">
            <v>No</v>
          </cell>
          <cell r="O102" t="str">
            <v>03/Đã thanh toán 10/2023</v>
          </cell>
        </row>
        <row r="103">
          <cell r="D103">
            <v>829</v>
          </cell>
          <cell r="E103">
            <v>28295202</v>
          </cell>
          <cell r="F103">
            <v>276001</v>
          </cell>
          <cell r="G103">
            <v>44933.000347222223</v>
          </cell>
          <cell r="J103" t="str">
            <v>Do Thi Bich Lieu</v>
          </cell>
          <cell r="M103" t="str">
            <v>No</v>
          </cell>
          <cell r="O103" t="str">
            <v>02/Đã thanh toán 24/2023</v>
          </cell>
        </row>
        <row r="104">
          <cell r="D104">
            <v>843</v>
          </cell>
          <cell r="E104">
            <v>26348124</v>
          </cell>
          <cell r="F104">
            <v>2226534</v>
          </cell>
          <cell r="G104">
            <v>44933.000347222223</v>
          </cell>
          <cell r="J104" t="str">
            <v>Do Thi Bich Lieu</v>
          </cell>
          <cell r="M104" t="str">
            <v>No</v>
          </cell>
          <cell r="O104" t="str">
            <v>03/Đã thanh toán 10/2023</v>
          </cell>
        </row>
        <row r="105">
          <cell r="D105">
            <v>849</v>
          </cell>
          <cell r="E105">
            <v>11147774</v>
          </cell>
          <cell r="F105">
            <v>16777085</v>
          </cell>
          <cell r="G105">
            <v>44933.000347222223</v>
          </cell>
          <cell r="J105" t="str">
            <v>Do Thi Bich Lieu</v>
          </cell>
          <cell r="M105" t="str">
            <v>No</v>
          </cell>
          <cell r="O105" t="str">
            <v>02/Đã thanh toán 10/2023</v>
          </cell>
        </row>
        <row r="106">
          <cell r="D106">
            <v>831</v>
          </cell>
          <cell r="E106">
            <v>21199964</v>
          </cell>
          <cell r="F106">
            <v>1615482</v>
          </cell>
          <cell r="G106">
            <v>44933.000347222223</v>
          </cell>
          <cell r="J106" t="str">
            <v>Do Thi Bich Lieu</v>
          </cell>
          <cell r="M106" t="str">
            <v>No</v>
          </cell>
          <cell r="O106" t="str">
            <v>02/Đã thanh toán 24/2023</v>
          </cell>
        </row>
        <row r="107">
          <cell r="D107">
            <v>833</v>
          </cell>
          <cell r="E107">
            <v>15076561</v>
          </cell>
          <cell r="F107">
            <v>2619452</v>
          </cell>
          <cell r="G107">
            <v>44933.000347222223</v>
          </cell>
          <cell r="J107" t="str">
            <v>Do Thi Bich Lieu</v>
          </cell>
          <cell r="M107" t="str">
            <v>No</v>
          </cell>
          <cell r="O107" t="str">
            <v>02/Đã thanh toán 10/2023</v>
          </cell>
        </row>
        <row r="108">
          <cell r="D108">
            <v>830</v>
          </cell>
          <cell r="E108">
            <v>22307179</v>
          </cell>
          <cell r="F108">
            <v>4103941</v>
          </cell>
          <cell r="G108">
            <v>44933.000347222223</v>
          </cell>
          <cell r="J108" t="str">
            <v>Do Thi Bich Lieu</v>
          </cell>
          <cell r="M108" t="str">
            <v>No</v>
          </cell>
          <cell r="O108" t="str">
            <v>02/Đã thanh toán 24/2023</v>
          </cell>
        </row>
        <row r="109">
          <cell r="D109">
            <v>834</v>
          </cell>
          <cell r="E109">
            <v>16387878</v>
          </cell>
          <cell r="F109">
            <v>7130387</v>
          </cell>
          <cell r="G109">
            <v>44933.000347222223</v>
          </cell>
          <cell r="J109" t="str">
            <v>Do Thi Bich Lieu</v>
          </cell>
          <cell r="M109" t="str">
            <v>No</v>
          </cell>
          <cell r="O109" t="str">
            <v>02/Đã thanh toán 24/2023</v>
          </cell>
        </row>
        <row r="110">
          <cell r="D110">
            <v>1381</v>
          </cell>
          <cell r="E110">
            <v>27298878</v>
          </cell>
          <cell r="F110">
            <v>499125</v>
          </cell>
          <cell r="G110">
            <v>44938.000347222223</v>
          </cell>
          <cell r="J110" t="str">
            <v>Do Thi Bich Lieu</v>
          </cell>
          <cell r="M110" t="str">
            <v>No</v>
          </cell>
          <cell r="O110" t="str">
            <v>05/Đã thanh toán 24/2023</v>
          </cell>
        </row>
        <row r="111">
          <cell r="D111">
            <v>1380</v>
          </cell>
          <cell r="E111">
            <v>25308599</v>
          </cell>
          <cell r="F111">
            <v>17943706</v>
          </cell>
          <cell r="G111">
            <v>44938.000347222223</v>
          </cell>
          <cell r="J111" t="str">
            <v>Do Thi Bich Lieu</v>
          </cell>
          <cell r="M111" t="str">
            <v>No</v>
          </cell>
          <cell r="O111" t="str">
            <v>05/Đã thanh toán 24/2023</v>
          </cell>
        </row>
        <row r="112">
          <cell r="D112">
            <v>1369</v>
          </cell>
          <cell r="E112">
            <v>26356515</v>
          </cell>
          <cell r="F112">
            <v>3954874</v>
          </cell>
          <cell r="G112">
            <v>44938.000347222223</v>
          </cell>
          <cell r="J112" t="str">
            <v>Do Thi Bich Lieu</v>
          </cell>
          <cell r="M112" t="str">
            <v>No</v>
          </cell>
          <cell r="O112" t="str">
            <v>02/Đã thanh toán 10/2023</v>
          </cell>
        </row>
        <row r="113">
          <cell r="D113">
            <v>1397</v>
          </cell>
          <cell r="E113">
            <v>18119815</v>
          </cell>
          <cell r="F113">
            <v>12404673</v>
          </cell>
          <cell r="G113">
            <v>44938.000347222223</v>
          </cell>
          <cell r="J113" t="str">
            <v>Do Thi Bich Lieu</v>
          </cell>
          <cell r="M113" t="str">
            <v>No</v>
          </cell>
          <cell r="O113" t="str">
            <v>02/Đã thanh toán 24/2023</v>
          </cell>
        </row>
        <row r="114">
          <cell r="D114">
            <v>1398</v>
          </cell>
          <cell r="E114">
            <v>12110026</v>
          </cell>
          <cell r="F114">
            <v>37402800</v>
          </cell>
          <cell r="G114">
            <v>44938.000347222223</v>
          </cell>
          <cell r="J114" t="str">
            <v>Do Thi Bich Lieu</v>
          </cell>
          <cell r="M114" t="str">
            <v>No</v>
          </cell>
          <cell r="O114" t="str">
            <v>02/Đã thanh toán 24/2023</v>
          </cell>
        </row>
        <row r="115">
          <cell r="D115">
            <v>1473</v>
          </cell>
          <cell r="E115">
            <v>50984429</v>
          </cell>
          <cell r="F115">
            <v>15654122</v>
          </cell>
          <cell r="G115">
            <v>44939.000347222223</v>
          </cell>
          <cell r="J115" t="str">
            <v>Do Thi Bich Lieu</v>
          </cell>
          <cell r="M115" t="str">
            <v>No</v>
          </cell>
          <cell r="O115" t="str">
            <v>02/Đã thanh toán 24/2023</v>
          </cell>
        </row>
        <row r="116">
          <cell r="D116">
            <v>1476</v>
          </cell>
          <cell r="E116">
            <v>28298636</v>
          </cell>
          <cell r="F116">
            <v>13249500</v>
          </cell>
          <cell r="G116">
            <v>44939.000347222223</v>
          </cell>
          <cell r="J116" t="str">
            <v>Do Thi Bich Lieu</v>
          </cell>
          <cell r="M116" t="str">
            <v>No</v>
          </cell>
          <cell r="O116" t="str">
            <v>03/Đã thanh toán 10/2023</v>
          </cell>
        </row>
        <row r="117">
          <cell r="D117">
            <v>1478</v>
          </cell>
          <cell r="E117">
            <v>28298103</v>
          </cell>
          <cell r="F117">
            <v>2457945</v>
          </cell>
          <cell r="G117">
            <v>44939.000347222223</v>
          </cell>
          <cell r="J117" t="str">
            <v>Do Thi Bich Lieu</v>
          </cell>
          <cell r="M117" t="str">
            <v>No</v>
          </cell>
          <cell r="O117" t="str">
            <v>02/Đã thanh toán 24/2023</v>
          </cell>
        </row>
        <row r="118">
          <cell r="D118">
            <v>1483</v>
          </cell>
          <cell r="E118">
            <v>16391057</v>
          </cell>
          <cell r="F118">
            <v>575476</v>
          </cell>
          <cell r="G118">
            <v>44939.000347222223</v>
          </cell>
          <cell r="J118" t="str">
            <v>Do Thi Bich Lieu</v>
          </cell>
          <cell r="M118" t="str">
            <v>No</v>
          </cell>
          <cell r="O118" t="str">
            <v>02/Đã thanh toán 24/2023</v>
          </cell>
        </row>
        <row r="119">
          <cell r="D119">
            <v>1481</v>
          </cell>
          <cell r="E119">
            <v>16391216</v>
          </cell>
          <cell r="F119">
            <v>3738240</v>
          </cell>
          <cell r="G119">
            <v>44939.000347222223</v>
          </cell>
          <cell r="J119" t="str">
            <v>Do Thi Bich Lieu</v>
          </cell>
          <cell r="M119" t="str">
            <v>No</v>
          </cell>
          <cell r="O119" t="str">
            <v>02/Đã thanh toán 24/2023</v>
          </cell>
        </row>
        <row r="120">
          <cell r="D120">
            <v>1479</v>
          </cell>
          <cell r="E120">
            <v>25309394</v>
          </cell>
          <cell r="F120">
            <v>331201</v>
          </cell>
          <cell r="G120">
            <v>44939.000347222223</v>
          </cell>
          <cell r="J120" t="str">
            <v>Do Thi Bich Lieu</v>
          </cell>
          <cell r="M120" t="str">
            <v>No</v>
          </cell>
          <cell r="O120" t="str">
            <v>02/Đã thanh toán 24/2023</v>
          </cell>
        </row>
        <row r="121">
          <cell r="D121">
            <v>1475</v>
          </cell>
          <cell r="E121">
            <v>19354340</v>
          </cell>
          <cell r="F121">
            <v>6059287</v>
          </cell>
          <cell r="G121">
            <v>44939.000347222223</v>
          </cell>
          <cell r="J121" t="str">
            <v>Do Thi Bich Lieu</v>
          </cell>
          <cell r="M121" t="str">
            <v>No</v>
          </cell>
          <cell r="O121" t="str">
            <v>02/Đã thanh toán 24/2023</v>
          </cell>
        </row>
        <row r="122">
          <cell r="D122">
            <v>1474</v>
          </cell>
          <cell r="E122">
            <v>18122078</v>
          </cell>
          <cell r="F122">
            <v>4744894</v>
          </cell>
          <cell r="G122">
            <v>44939.000347222223</v>
          </cell>
          <cell r="J122" t="str">
            <v>Do Thi Bich Lieu</v>
          </cell>
          <cell r="M122" t="str">
            <v>No</v>
          </cell>
          <cell r="O122" t="str">
            <v>02/Đã thanh toán 24/2023</v>
          </cell>
        </row>
        <row r="123">
          <cell r="D123">
            <v>1472</v>
          </cell>
          <cell r="E123">
            <v>11150933</v>
          </cell>
          <cell r="F123">
            <v>15644207</v>
          </cell>
          <cell r="G123">
            <v>44939.000347222223</v>
          </cell>
          <cell r="J123" t="str">
            <v>Do Thi Bich Lieu</v>
          </cell>
          <cell r="M123" t="str">
            <v>No</v>
          </cell>
          <cell r="O123" t="str">
            <v>02/Đã thanh toán 24/2023</v>
          </cell>
        </row>
        <row r="124">
          <cell r="D124">
            <v>2135</v>
          </cell>
          <cell r="E124">
            <v>13207322</v>
          </cell>
          <cell r="F124">
            <v>4715370</v>
          </cell>
          <cell r="G124">
            <v>44957.000347222223</v>
          </cell>
          <cell r="J124" t="str">
            <v>Do Thi Bich Lieu</v>
          </cell>
          <cell r="M124" t="str">
            <v>No</v>
          </cell>
          <cell r="O124" t="str">
            <v>03/Đã thanh toán 24/2023</v>
          </cell>
        </row>
        <row r="125">
          <cell r="D125">
            <v>2128</v>
          </cell>
          <cell r="E125">
            <v>10185012</v>
          </cell>
          <cell r="F125">
            <v>3377836</v>
          </cell>
          <cell r="G125">
            <v>44957.000347222223</v>
          </cell>
          <cell r="J125" t="str">
            <v>Do Thi Bich Lieu</v>
          </cell>
          <cell r="M125" t="str">
            <v>No</v>
          </cell>
          <cell r="O125" t="str">
            <v>05/Đã thanh toán 24/2023</v>
          </cell>
        </row>
        <row r="126">
          <cell r="D126">
            <v>2129</v>
          </cell>
          <cell r="E126">
            <v>18125879</v>
          </cell>
          <cell r="F126">
            <v>4744894</v>
          </cell>
          <cell r="G126">
            <v>44957.000347222223</v>
          </cell>
          <cell r="J126" t="str">
            <v>Do Thi Bich Lieu</v>
          </cell>
          <cell r="M126" t="str">
            <v>No</v>
          </cell>
          <cell r="O126" t="str">
            <v>05/Đã thanh toán 24/2023</v>
          </cell>
        </row>
        <row r="127">
          <cell r="D127">
            <v>2125</v>
          </cell>
          <cell r="E127">
            <v>10184554</v>
          </cell>
          <cell r="F127">
            <v>3230964</v>
          </cell>
          <cell r="G127">
            <v>44957.000347222223</v>
          </cell>
          <cell r="J127" t="str">
            <v>Do Thi Bich Lieu</v>
          </cell>
          <cell r="M127" t="str">
            <v>No</v>
          </cell>
          <cell r="O127" t="str">
            <v>05/Đã thanh toán 24/2023</v>
          </cell>
        </row>
        <row r="128">
          <cell r="D128">
            <v>2126</v>
          </cell>
          <cell r="E128">
            <v>10184038</v>
          </cell>
          <cell r="F128">
            <v>7543021</v>
          </cell>
          <cell r="G128">
            <v>44957.000347222223</v>
          </cell>
          <cell r="J128" t="str">
            <v>Do Thi Bich Lieu</v>
          </cell>
          <cell r="M128" t="str">
            <v>No</v>
          </cell>
          <cell r="O128" t="str">
            <v>05/Đã thanh toán 24/2023</v>
          </cell>
        </row>
        <row r="129">
          <cell r="D129">
            <v>2139</v>
          </cell>
          <cell r="E129">
            <v>10179940</v>
          </cell>
          <cell r="F129">
            <v>15094768</v>
          </cell>
          <cell r="G129">
            <v>44957.000347222223</v>
          </cell>
          <cell r="J129" t="str">
            <v>Do Thi Bich Lieu</v>
          </cell>
          <cell r="M129" t="str">
            <v>No</v>
          </cell>
          <cell r="O129" t="str">
            <v>03/Đã thanh toán 24/2023</v>
          </cell>
        </row>
        <row r="130">
          <cell r="D130">
            <v>2120</v>
          </cell>
          <cell r="E130">
            <v>22311704</v>
          </cell>
          <cell r="F130">
            <v>1550252</v>
          </cell>
          <cell r="G130">
            <v>44957.000347222223</v>
          </cell>
          <cell r="J130" t="str">
            <v>Do Thi Bich Lieu</v>
          </cell>
          <cell r="M130" t="str">
            <v>No</v>
          </cell>
          <cell r="O130" t="str">
            <v>02/Đã thanh toán 24/2023</v>
          </cell>
        </row>
        <row r="131">
          <cell r="D131">
            <v>2118</v>
          </cell>
          <cell r="E131">
            <v>16392929</v>
          </cell>
          <cell r="F131">
            <v>9021870</v>
          </cell>
          <cell r="G131">
            <v>44957.000347222223</v>
          </cell>
          <cell r="J131" t="str">
            <v>Do Thi Bich Lieu</v>
          </cell>
          <cell r="M131" t="str">
            <v>No</v>
          </cell>
          <cell r="O131" t="str">
            <v>02/Đã thanh toán 24/2023</v>
          </cell>
        </row>
        <row r="132">
          <cell r="D132">
            <v>2119</v>
          </cell>
          <cell r="E132">
            <v>17156773</v>
          </cell>
          <cell r="F132">
            <v>7350111</v>
          </cell>
          <cell r="G132">
            <v>44957.000347222223</v>
          </cell>
          <cell r="J132" t="str">
            <v>Do Thi Bich Lieu</v>
          </cell>
          <cell r="M132" t="str">
            <v>No</v>
          </cell>
          <cell r="O132" t="str">
            <v>02/Đã thanh toán 24/2023</v>
          </cell>
        </row>
        <row r="133">
          <cell r="D133">
            <v>2122</v>
          </cell>
          <cell r="E133">
            <v>10183089</v>
          </cell>
          <cell r="F133">
            <v>5607360</v>
          </cell>
          <cell r="G133">
            <v>44957.000347222223</v>
          </cell>
          <cell r="J133" t="str">
            <v>Do Thi Bich Lieu</v>
          </cell>
          <cell r="M133" t="str">
            <v>No</v>
          </cell>
          <cell r="O133" t="str">
            <v>02/Đã thanh toán 24/2023</v>
          </cell>
        </row>
        <row r="134">
          <cell r="D134">
            <v>2132</v>
          </cell>
          <cell r="E134">
            <v>90294852</v>
          </cell>
          <cell r="F134">
            <v>4058758</v>
          </cell>
          <cell r="G134">
            <v>44957.000347222223</v>
          </cell>
          <cell r="J134" t="str">
            <v>Do Thi Bich Lieu</v>
          </cell>
          <cell r="M134" t="str">
            <v>No</v>
          </cell>
          <cell r="O134" t="str">
            <v>02/Đã thanh toán 24/2023</v>
          </cell>
        </row>
        <row r="135">
          <cell r="D135">
            <v>2123</v>
          </cell>
          <cell r="E135">
            <v>10183967</v>
          </cell>
          <cell r="F135">
            <v>14398439</v>
          </cell>
          <cell r="G135">
            <v>44957.000347222223</v>
          </cell>
          <cell r="J135" t="str">
            <v>Do Thi Bich Lieu</v>
          </cell>
          <cell r="M135" t="str">
            <v>No</v>
          </cell>
          <cell r="O135" t="str">
            <v>02/Đã thanh toán 24/2023</v>
          </cell>
        </row>
        <row r="136">
          <cell r="D136">
            <v>3517</v>
          </cell>
          <cell r="E136">
            <v>28303644</v>
          </cell>
          <cell r="F136">
            <v>2050340</v>
          </cell>
          <cell r="G136">
            <v>44966.000347222223</v>
          </cell>
          <cell r="J136" t="str">
            <v>Do Thi Bich Lieu</v>
          </cell>
          <cell r="M136" t="str">
            <v>No</v>
          </cell>
          <cell r="O136" t="str">
            <v>03/Đã thanh toán 24/2023</v>
          </cell>
        </row>
        <row r="137">
          <cell r="D137">
            <v>3522</v>
          </cell>
          <cell r="E137">
            <v>18127779</v>
          </cell>
          <cell r="F137">
            <v>4536290</v>
          </cell>
          <cell r="G137">
            <v>44966.000347222223</v>
          </cell>
          <cell r="J137" t="str">
            <v>Do Thi Bich Lieu</v>
          </cell>
          <cell r="M137" t="str">
            <v>No</v>
          </cell>
          <cell r="O137" t="str">
            <v>03/Đã thanh toán 24/2023</v>
          </cell>
        </row>
        <row r="138">
          <cell r="D138">
            <v>3519</v>
          </cell>
          <cell r="E138">
            <v>17162293</v>
          </cell>
          <cell r="F138">
            <v>20171932</v>
          </cell>
          <cell r="G138">
            <v>44966.000347222223</v>
          </cell>
          <cell r="J138" t="str">
            <v>Do Thi Bich Lieu</v>
          </cell>
          <cell r="M138" t="str">
            <v>No</v>
          </cell>
          <cell r="O138" t="str">
            <v>03/Đã thanh toán 24/2023</v>
          </cell>
        </row>
        <row r="139">
          <cell r="D139">
            <v>3520</v>
          </cell>
          <cell r="E139">
            <v>15085577</v>
          </cell>
          <cell r="F139">
            <v>2619452</v>
          </cell>
          <cell r="G139">
            <v>44966.000347222223</v>
          </cell>
          <cell r="J139" t="str">
            <v>Do Thi Bich Lieu</v>
          </cell>
          <cell r="M139" t="str">
            <v>No</v>
          </cell>
          <cell r="O139" t="str">
            <v>03/Đã thanh toán 24/2023</v>
          </cell>
        </row>
        <row r="140">
          <cell r="D140">
            <v>3521</v>
          </cell>
          <cell r="E140">
            <v>18127794</v>
          </cell>
          <cell r="F140">
            <v>1104004</v>
          </cell>
          <cell r="G140">
            <v>44966.000347222223</v>
          </cell>
          <cell r="J140" t="str">
            <v>Do Thi Bich Lieu</v>
          </cell>
          <cell r="M140" t="str">
            <v>No</v>
          </cell>
          <cell r="O140" t="str">
            <v>03/Đã thanh toán 24/2023</v>
          </cell>
        </row>
        <row r="141">
          <cell r="D141">
            <v>3518</v>
          </cell>
          <cell r="E141">
            <v>28303613</v>
          </cell>
          <cell r="F141">
            <v>13081750</v>
          </cell>
          <cell r="G141">
            <v>44966.000347222223</v>
          </cell>
          <cell r="J141" t="str">
            <v>Do Thi Bich Lieu</v>
          </cell>
          <cell r="M141" t="str">
            <v>No</v>
          </cell>
          <cell r="O141" t="str">
            <v>03/Đã thanh toán 24/2023</v>
          </cell>
        </row>
        <row r="142">
          <cell r="D142">
            <v>3850</v>
          </cell>
          <cell r="E142">
            <v>10190881</v>
          </cell>
          <cell r="F142">
            <v>14403193</v>
          </cell>
          <cell r="G142">
            <v>44967.000347222223</v>
          </cell>
          <cell r="J142" t="str">
            <v>Do Thi Bich Lieu</v>
          </cell>
          <cell r="M142" t="str">
            <v>No</v>
          </cell>
          <cell r="O142" t="str">
            <v>03/Đã thanh toán 24/2023</v>
          </cell>
        </row>
        <row r="143">
          <cell r="D143">
            <v>3849</v>
          </cell>
          <cell r="E143">
            <v>10186805</v>
          </cell>
          <cell r="F143">
            <v>7924246</v>
          </cell>
          <cell r="G143">
            <v>44967.000347222223</v>
          </cell>
          <cell r="J143" t="str">
            <v>Do Thi Bich Lieu</v>
          </cell>
          <cell r="M143" t="str">
            <v>No</v>
          </cell>
          <cell r="O143" t="str">
            <v>03/Đã thanh toán 24/2023</v>
          </cell>
        </row>
        <row r="144">
          <cell r="D144">
            <v>3909</v>
          </cell>
          <cell r="E144">
            <v>16399033</v>
          </cell>
          <cell r="F144">
            <v>7899848</v>
          </cell>
          <cell r="G144">
            <v>44968.000347222223</v>
          </cell>
          <cell r="J144" t="str">
            <v>Do Thi Bich Lieu</v>
          </cell>
          <cell r="M144" t="str">
            <v>No</v>
          </cell>
          <cell r="O144" t="str">
            <v>03/Đã thanh toán 24/2023</v>
          </cell>
        </row>
        <row r="145">
          <cell r="D145">
            <v>3906</v>
          </cell>
          <cell r="E145">
            <v>25315910</v>
          </cell>
          <cell r="F145">
            <v>4455671</v>
          </cell>
          <cell r="G145">
            <v>44968.000347222223</v>
          </cell>
          <cell r="J145" t="str">
            <v>Do Thi Bich Lieu</v>
          </cell>
          <cell r="M145" t="str">
            <v>No</v>
          </cell>
          <cell r="O145" t="str">
            <v>03/Đã thanh toán 24/2023</v>
          </cell>
        </row>
        <row r="146">
          <cell r="D146">
            <v>3907</v>
          </cell>
          <cell r="E146">
            <v>25315469</v>
          </cell>
          <cell r="F146">
            <v>2837120</v>
          </cell>
          <cell r="G146">
            <v>44968.000347222223</v>
          </cell>
          <cell r="J146" t="str">
            <v>Do Thi Bich Lieu</v>
          </cell>
          <cell r="M146" t="str">
            <v>No</v>
          </cell>
          <cell r="O146" t="str">
            <v>03/Đã thanh toán 24/2023</v>
          </cell>
        </row>
        <row r="147">
          <cell r="D147">
            <v>3908</v>
          </cell>
          <cell r="E147">
            <v>22317031</v>
          </cell>
          <cell r="F147">
            <v>5732573</v>
          </cell>
          <cell r="G147">
            <v>44968.000347222223</v>
          </cell>
          <cell r="J147" t="str">
            <v>Do Thi Bich Lieu</v>
          </cell>
          <cell r="M147" t="str">
            <v>No</v>
          </cell>
          <cell r="O147" t="str">
            <v>03/Đã thanh toán 24/2023</v>
          </cell>
        </row>
        <row r="148">
          <cell r="D148">
            <v>3903</v>
          </cell>
          <cell r="E148">
            <v>11159414</v>
          </cell>
          <cell r="F148">
            <v>4511364</v>
          </cell>
          <cell r="G148">
            <v>44968.000347222223</v>
          </cell>
          <cell r="J148" t="str">
            <v>Do Thi Bich Lieu</v>
          </cell>
          <cell r="M148" t="str">
            <v>No</v>
          </cell>
          <cell r="O148" t="str">
            <v>03/Đã thanh toán 24/2023</v>
          </cell>
        </row>
        <row r="149">
          <cell r="D149">
            <v>3904</v>
          </cell>
          <cell r="E149">
            <v>12114274</v>
          </cell>
          <cell r="F149">
            <v>10523106</v>
          </cell>
          <cell r="G149">
            <v>44968.000347222223</v>
          </cell>
          <cell r="J149" t="str">
            <v>Do Thi Bich Lieu</v>
          </cell>
          <cell r="M149" t="str">
            <v>No</v>
          </cell>
          <cell r="O149" t="str">
            <v>03/Đã thanh toán 24/2023</v>
          </cell>
        </row>
        <row r="150">
          <cell r="D150">
            <v>3905</v>
          </cell>
          <cell r="E150">
            <v>27305466</v>
          </cell>
          <cell r="F150">
            <v>1551215</v>
          </cell>
          <cell r="G150">
            <v>44968.000347222223</v>
          </cell>
          <cell r="J150" t="str">
            <v>Do Thi Bich Lieu</v>
          </cell>
          <cell r="M150" t="str">
            <v>No</v>
          </cell>
          <cell r="O150" t="str">
            <v>03/Đã thanh toán 24/2023</v>
          </cell>
        </row>
        <row r="151">
          <cell r="D151">
            <v>3901</v>
          </cell>
          <cell r="E151">
            <v>11155152</v>
          </cell>
          <cell r="F151">
            <v>11705793</v>
          </cell>
          <cell r="G151">
            <v>44968.000347222223</v>
          </cell>
          <cell r="J151" t="str">
            <v>Do Thi Bich Lieu</v>
          </cell>
          <cell r="M151" t="str">
            <v>No</v>
          </cell>
          <cell r="O151" t="str">
            <v>03/Đã thanh toán 24/2023</v>
          </cell>
        </row>
        <row r="152">
          <cell r="D152">
            <v>3902</v>
          </cell>
          <cell r="E152">
            <v>11155838</v>
          </cell>
          <cell r="F152">
            <v>16235032</v>
          </cell>
          <cell r="G152">
            <v>44968.000347222223</v>
          </cell>
          <cell r="J152" t="str">
            <v>Do Thi Bich Lieu</v>
          </cell>
          <cell r="M152" t="str">
            <v>No</v>
          </cell>
          <cell r="O152" t="str">
            <v>03/Đã thanh toán 24/2023</v>
          </cell>
        </row>
        <row r="153">
          <cell r="D153">
            <v>6287</v>
          </cell>
          <cell r="E153">
            <v>10190576</v>
          </cell>
          <cell r="F153">
            <v>7594719</v>
          </cell>
          <cell r="G153">
            <v>44973.000347222223</v>
          </cell>
          <cell r="J153" t="str">
            <v>Do Thi Bich Lieu</v>
          </cell>
          <cell r="M153" t="str">
            <v>No</v>
          </cell>
          <cell r="O153" t="str">
            <v>05/Đã thanh toán 24/2023</v>
          </cell>
        </row>
        <row r="154">
          <cell r="D154">
            <v>6280</v>
          </cell>
          <cell r="E154">
            <v>16400842</v>
          </cell>
          <cell r="F154">
            <v>1615482</v>
          </cell>
          <cell r="G154">
            <v>44973.000347222223</v>
          </cell>
          <cell r="J154" t="str">
            <v>Do Thi Bich Lieu</v>
          </cell>
          <cell r="M154" t="str">
            <v>No</v>
          </cell>
          <cell r="O154" t="str">
            <v>05/Đã thanh toán 24/2023</v>
          </cell>
        </row>
        <row r="155">
          <cell r="D155">
            <v>6281</v>
          </cell>
          <cell r="E155">
            <v>15088038</v>
          </cell>
          <cell r="F155">
            <v>3709684</v>
          </cell>
          <cell r="G155">
            <v>44973.000347222223</v>
          </cell>
          <cell r="J155" t="str">
            <v>Do Thi Bich Lieu</v>
          </cell>
          <cell r="M155" t="str">
            <v>No</v>
          </cell>
          <cell r="O155" t="str">
            <v>05/Đã thanh toán 24/2023</v>
          </cell>
        </row>
        <row r="156">
          <cell r="D156">
            <v>6279</v>
          </cell>
          <cell r="E156">
            <v>20344643</v>
          </cell>
          <cell r="F156">
            <v>4646318</v>
          </cell>
          <cell r="G156">
            <v>44973.000347222223</v>
          </cell>
          <cell r="J156" t="str">
            <v>Do Thi Bich Lieu</v>
          </cell>
          <cell r="M156" t="str">
            <v>No</v>
          </cell>
          <cell r="O156" t="str">
            <v>05/Đã thanh toán 24/2023</v>
          </cell>
        </row>
        <row r="157">
          <cell r="D157">
            <v>6272</v>
          </cell>
          <cell r="E157">
            <v>90296099</v>
          </cell>
          <cell r="F157">
            <v>3841090</v>
          </cell>
          <cell r="G157">
            <v>44973.000347222223</v>
          </cell>
          <cell r="J157" t="str">
            <v>Do Thi Bich Lieu</v>
          </cell>
          <cell r="M157" t="str">
            <v>No</v>
          </cell>
          <cell r="O157" t="str">
            <v>05/Đã thanh toán 24/2023</v>
          </cell>
        </row>
        <row r="158">
          <cell r="D158">
            <v>6275</v>
          </cell>
          <cell r="E158">
            <v>26365259</v>
          </cell>
          <cell r="F158">
            <v>1996764</v>
          </cell>
          <cell r="G158">
            <v>44973.000347222223</v>
          </cell>
          <cell r="J158" t="str">
            <v>Do Thi Bich Lieu</v>
          </cell>
          <cell r="M158" t="str">
            <v>No</v>
          </cell>
          <cell r="O158" t="str">
            <v>05/Đã thanh toán 24/2023</v>
          </cell>
        </row>
        <row r="159">
          <cell r="D159">
            <v>6270</v>
          </cell>
          <cell r="E159">
            <v>26362655</v>
          </cell>
          <cell r="F159">
            <v>4234934</v>
          </cell>
          <cell r="G159">
            <v>44973.000347222223</v>
          </cell>
          <cell r="J159" t="str">
            <v>Do Thi Bich Lieu</v>
          </cell>
          <cell r="M159" t="str">
            <v>No</v>
          </cell>
          <cell r="O159" t="str">
            <v>05/Đã thanh toán 24/2023</v>
          </cell>
        </row>
        <row r="160">
          <cell r="D160">
            <v>6282</v>
          </cell>
          <cell r="E160">
            <v>29155061</v>
          </cell>
          <cell r="F160">
            <v>2837120</v>
          </cell>
          <cell r="G160">
            <v>44973.000347222223</v>
          </cell>
          <cell r="J160" t="str">
            <v>Do Thi Bich Lieu</v>
          </cell>
          <cell r="M160" t="str">
            <v>No</v>
          </cell>
          <cell r="O160" t="str">
            <v>05/Đã thanh toán 24/2023</v>
          </cell>
        </row>
        <row r="161">
          <cell r="D161">
            <v>6289</v>
          </cell>
          <cell r="E161">
            <v>19361459</v>
          </cell>
          <cell r="F161">
            <v>6933854</v>
          </cell>
          <cell r="G161">
            <v>44973.000347222223</v>
          </cell>
          <cell r="J161" t="str">
            <v>Do Thi Bich Lieu</v>
          </cell>
          <cell r="M161" t="str">
            <v>No</v>
          </cell>
          <cell r="O161" t="str">
            <v>05/Đã thanh toán 24/2023</v>
          </cell>
        </row>
        <row r="162">
          <cell r="D162">
            <v>6288</v>
          </cell>
          <cell r="E162">
            <v>19361776</v>
          </cell>
          <cell r="F162">
            <v>3612246</v>
          </cell>
          <cell r="G162">
            <v>44973.000347222223</v>
          </cell>
          <cell r="J162" t="str">
            <v>Do Thi Bich Lieu</v>
          </cell>
          <cell r="M162" t="str">
            <v>No</v>
          </cell>
          <cell r="O162" t="str">
            <v>05/Đã thanh toán 24/2023</v>
          </cell>
        </row>
        <row r="163">
          <cell r="D163">
            <v>6274</v>
          </cell>
          <cell r="E163">
            <v>13212304</v>
          </cell>
          <cell r="F163">
            <v>6813410</v>
          </cell>
          <cell r="G163">
            <v>44973.000347222223</v>
          </cell>
          <cell r="J163" t="str">
            <v>Do Thi Bich Lieu</v>
          </cell>
          <cell r="M163" t="str">
            <v>No</v>
          </cell>
          <cell r="O163" t="str">
            <v>05/Đã thanh toán 24/2023</v>
          </cell>
        </row>
        <row r="164">
          <cell r="D164">
            <v>6278</v>
          </cell>
          <cell r="E164">
            <v>27307406</v>
          </cell>
          <cell r="F164">
            <v>1697289</v>
          </cell>
          <cell r="G164">
            <v>44973.000347222223</v>
          </cell>
          <cell r="J164" t="str">
            <v>Do Thi Bich Lieu</v>
          </cell>
          <cell r="M164" t="str">
            <v>No</v>
          </cell>
          <cell r="O164" t="str">
            <v>05/Đã thanh toán 24/2023</v>
          </cell>
        </row>
        <row r="165">
          <cell r="D165">
            <v>6276</v>
          </cell>
          <cell r="E165">
            <v>13217952</v>
          </cell>
          <cell r="F165">
            <v>4059594</v>
          </cell>
          <cell r="G165">
            <v>44973.000347222223</v>
          </cell>
          <cell r="J165" t="str">
            <v>Do Thi Bich Lieu</v>
          </cell>
          <cell r="M165" t="str">
            <v>No</v>
          </cell>
          <cell r="O165" t="str">
            <v>05/Đã thanh toán 24/2023</v>
          </cell>
        </row>
        <row r="166">
          <cell r="D166">
            <v>6271</v>
          </cell>
          <cell r="E166">
            <v>90296715</v>
          </cell>
          <cell r="F166">
            <v>1615482</v>
          </cell>
          <cell r="G166">
            <v>44973.000347222223</v>
          </cell>
          <cell r="J166" t="str">
            <v>Do Thi Bich Lieu</v>
          </cell>
          <cell r="M166" t="str">
            <v>No</v>
          </cell>
          <cell r="O166" t="str">
            <v>05/Đã thanh toán 24/2023</v>
          </cell>
        </row>
        <row r="167">
          <cell r="D167">
            <v>6273</v>
          </cell>
          <cell r="E167">
            <v>14073240</v>
          </cell>
          <cell r="F167">
            <v>6512061</v>
          </cell>
          <cell r="G167">
            <v>44973.000347222223</v>
          </cell>
          <cell r="J167" t="str">
            <v>Do Thi Bich Lieu</v>
          </cell>
          <cell r="M167" t="str">
            <v>No</v>
          </cell>
          <cell r="O167" t="str">
            <v>05/Đã thanh toán 24/2023</v>
          </cell>
        </row>
        <row r="168">
          <cell r="D168">
            <v>8664</v>
          </cell>
          <cell r="E168">
            <v>14078741</v>
          </cell>
          <cell r="F168">
            <v>6108190</v>
          </cell>
          <cell r="G168">
            <v>44981.000347222223</v>
          </cell>
          <cell r="J168" t="str">
            <v>Do Thi Bich Lieu</v>
          </cell>
          <cell r="M168" t="str">
            <v>No</v>
          </cell>
          <cell r="O168" t="str">
            <v>06/Đã thanh toán 12/2023</v>
          </cell>
        </row>
        <row r="169">
          <cell r="D169">
            <v>8666</v>
          </cell>
          <cell r="E169">
            <v>13219893</v>
          </cell>
          <cell r="F169">
            <v>3708590</v>
          </cell>
          <cell r="G169">
            <v>44981.000347222223</v>
          </cell>
          <cell r="J169" t="str">
            <v>Do Thi Bich Lieu</v>
          </cell>
          <cell r="M169" t="str">
            <v>No</v>
          </cell>
          <cell r="O169" t="str">
            <v>03/Đã thanh toán 24/2023</v>
          </cell>
        </row>
        <row r="170">
          <cell r="D170">
            <v>8659</v>
          </cell>
          <cell r="E170">
            <v>23199700</v>
          </cell>
          <cell r="F170">
            <v>8718886</v>
          </cell>
          <cell r="G170">
            <v>44981.000347222223</v>
          </cell>
          <cell r="J170" t="str">
            <v>Do Thi Bich Lieu</v>
          </cell>
          <cell r="M170" t="str">
            <v>No</v>
          </cell>
          <cell r="O170" t="str">
            <v>04/Đã thanh toán 10/2023</v>
          </cell>
        </row>
        <row r="171">
          <cell r="D171">
            <v>8649</v>
          </cell>
          <cell r="E171">
            <v>18133089</v>
          </cell>
          <cell r="F171">
            <v>7815082</v>
          </cell>
          <cell r="G171">
            <v>44981.000347222223</v>
          </cell>
          <cell r="J171" t="str">
            <v>Do Thi Bich Lieu</v>
          </cell>
          <cell r="M171" t="str">
            <v>No</v>
          </cell>
          <cell r="O171" t="str">
            <v>03/Đã thanh toán 24/2023</v>
          </cell>
        </row>
        <row r="172">
          <cell r="D172">
            <v>8665</v>
          </cell>
          <cell r="E172">
            <v>26367100</v>
          </cell>
          <cell r="F172">
            <v>1186224</v>
          </cell>
          <cell r="G172">
            <v>44981.000347222223</v>
          </cell>
          <cell r="J172" t="str">
            <v>Do Thi Bich Lieu</v>
          </cell>
          <cell r="M172" t="str">
            <v>No</v>
          </cell>
          <cell r="O172" t="str">
            <v>03/Đã thanh toán 24/2023</v>
          </cell>
        </row>
        <row r="173">
          <cell r="D173">
            <v>8657</v>
          </cell>
          <cell r="E173">
            <v>25318783</v>
          </cell>
          <cell r="F173">
            <v>8198768</v>
          </cell>
          <cell r="G173">
            <v>44981.000347222223</v>
          </cell>
          <cell r="J173" t="str">
            <v>Do Thi Bich Lieu</v>
          </cell>
          <cell r="M173" t="str">
            <v>No</v>
          </cell>
          <cell r="O173" t="str">
            <v>04/Đã thanh toán 10/2023</v>
          </cell>
        </row>
        <row r="174">
          <cell r="D174">
            <v>8656</v>
          </cell>
          <cell r="E174">
            <v>15088961</v>
          </cell>
          <cell r="F174">
            <v>1221638</v>
          </cell>
          <cell r="G174">
            <v>44981.000347222223</v>
          </cell>
          <cell r="J174" t="str">
            <v>Do Thi Bich Lieu</v>
          </cell>
          <cell r="M174" t="str">
            <v>No</v>
          </cell>
          <cell r="O174" t="str">
            <v>03/Đã thanh toán 24/2023</v>
          </cell>
        </row>
        <row r="175">
          <cell r="D175">
            <v>8654</v>
          </cell>
          <cell r="E175">
            <v>20344952</v>
          </cell>
          <cell r="F175">
            <v>2837120</v>
          </cell>
          <cell r="G175">
            <v>44981.000347222223</v>
          </cell>
          <cell r="J175" t="str">
            <v>Do Thi Bich Lieu</v>
          </cell>
          <cell r="M175" t="str">
            <v>No</v>
          </cell>
          <cell r="O175" t="str">
            <v>04/Đã thanh toán 10/2023</v>
          </cell>
        </row>
        <row r="176">
          <cell r="D176">
            <v>8655</v>
          </cell>
          <cell r="E176">
            <v>16402265</v>
          </cell>
          <cell r="F176">
            <v>2880284</v>
          </cell>
          <cell r="G176">
            <v>44981.000347222223</v>
          </cell>
          <cell r="J176" t="str">
            <v>Do Thi Bich Lieu</v>
          </cell>
          <cell r="M176" t="str">
            <v>No</v>
          </cell>
          <cell r="O176" t="str">
            <v>04/Đã thanh toán 10/2023</v>
          </cell>
        </row>
        <row r="177">
          <cell r="D177">
            <v>8660</v>
          </cell>
          <cell r="E177">
            <v>17168261</v>
          </cell>
          <cell r="F177">
            <v>2443276</v>
          </cell>
          <cell r="G177">
            <v>44981.000347222223</v>
          </cell>
          <cell r="J177" t="str">
            <v>Do Thi Bich Lieu</v>
          </cell>
          <cell r="M177" t="str">
            <v>No</v>
          </cell>
          <cell r="O177" t="str">
            <v>04/Đã thanh toán 10/2023</v>
          </cell>
        </row>
        <row r="178">
          <cell r="D178">
            <v>8648</v>
          </cell>
          <cell r="E178">
            <v>10194056</v>
          </cell>
          <cell r="F178">
            <v>1051127</v>
          </cell>
          <cell r="G178">
            <v>44981.000347222223</v>
          </cell>
          <cell r="J178" t="str">
            <v>Do Thi Bich Lieu</v>
          </cell>
          <cell r="M178" t="str">
            <v>No</v>
          </cell>
          <cell r="O178" t="str">
            <v>04/Đã thanh toán 10/2023</v>
          </cell>
        </row>
        <row r="179">
          <cell r="D179">
            <v>8652</v>
          </cell>
          <cell r="E179">
            <v>24289140</v>
          </cell>
          <cell r="F179">
            <v>299475</v>
          </cell>
          <cell r="G179">
            <v>44981.000347222223</v>
          </cell>
          <cell r="J179" t="str">
            <v>Do Thi Bich Lieu</v>
          </cell>
          <cell r="M179" t="str">
            <v>No</v>
          </cell>
          <cell r="O179" t="str">
            <v>04/Đã thanh toán 10/2023</v>
          </cell>
        </row>
        <row r="180">
          <cell r="D180">
            <v>8650</v>
          </cell>
          <cell r="E180">
            <v>12121474</v>
          </cell>
          <cell r="F180">
            <v>552002</v>
          </cell>
          <cell r="G180">
            <v>44981.000347222223</v>
          </cell>
          <cell r="J180" t="str">
            <v>Do Thi Bich Lieu</v>
          </cell>
          <cell r="M180" t="str">
            <v>No</v>
          </cell>
          <cell r="O180" t="str">
            <v>03/Đã thanh toán 24/2023</v>
          </cell>
        </row>
        <row r="181">
          <cell r="D181">
            <v>8651</v>
          </cell>
          <cell r="E181">
            <v>25317571</v>
          </cell>
          <cell r="F181">
            <v>12795724</v>
          </cell>
          <cell r="G181">
            <v>44981.000347222223</v>
          </cell>
          <cell r="J181" t="str">
            <v>Do Thi Bich Lieu</v>
          </cell>
          <cell r="M181" t="str">
            <v>No</v>
          </cell>
          <cell r="O181" t="str">
            <v>03/Đã thanh toán 24/2023</v>
          </cell>
        </row>
        <row r="182">
          <cell r="D182">
            <v>8662</v>
          </cell>
          <cell r="E182">
            <v>15090533</v>
          </cell>
          <cell r="F182">
            <v>1179255</v>
          </cell>
          <cell r="G182">
            <v>44981.000347222223</v>
          </cell>
          <cell r="J182" t="str">
            <v>Do Thi Bich Lieu</v>
          </cell>
          <cell r="M182" t="str">
            <v>No</v>
          </cell>
          <cell r="O182" t="str">
            <v>04/Đã thanh toán 10/2023</v>
          </cell>
        </row>
        <row r="183">
          <cell r="D183">
            <v>8658</v>
          </cell>
          <cell r="E183">
            <v>24290450</v>
          </cell>
          <cell r="F183">
            <v>10019675</v>
          </cell>
          <cell r="G183">
            <v>44981.000347222223</v>
          </cell>
          <cell r="J183" t="str">
            <v>Do Thi Bich Lieu</v>
          </cell>
          <cell r="M183" t="str">
            <v>No</v>
          </cell>
          <cell r="O183" t="str">
            <v>04/Đã thanh toán 10/2023</v>
          </cell>
        </row>
        <row r="184">
          <cell r="D184">
            <v>8653</v>
          </cell>
          <cell r="E184">
            <v>22319062</v>
          </cell>
          <cell r="F184">
            <v>1682819</v>
          </cell>
          <cell r="G184">
            <v>44981.000347222223</v>
          </cell>
          <cell r="J184" t="str">
            <v>Do Thi Bich Lieu</v>
          </cell>
          <cell r="M184" t="str">
            <v>No</v>
          </cell>
          <cell r="O184" t="str">
            <v>03/Đã thanh toán 24/2023</v>
          </cell>
        </row>
        <row r="185">
          <cell r="D185">
            <v>8661</v>
          </cell>
          <cell r="E185">
            <v>16403761</v>
          </cell>
          <cell r="F185">
            <v>2358510</v>
          </cell>
          <cell r="G185">
            <v>44981.000347222223</v>
          </cell>
          <cell r="J185" t="str">
            <v>Do Thi Bich Lieu</v>
          </cell>
          <cell r="M185" t="str">
            <v>No</v>
          </cell>
          <cell r="O185" t="str">
            <v>04/Đã thanh toán 10/2023</v>
          </cell>
        </row>
        <row r="186">
          <cell r="D186">
            <v>9021</v>
          </cell>
          <cell r="E186">
            <v>12124372</v>
          </cell>
          <cell r="F186">
            <v>2772853</v>
          </cell>
          <cell r="G186">
            <v>44982.000347222223</v>
          </cell>
          <cell r="J186" t="str">
            <v>Do Thi Bich Lieu</v>
          </cell>
          <cell r="M186" t="str">
            <v>No</v>
          </cell>
          <cell r="O186" t="str">
            <v>05/Đã thanh toán 24/2023</v>
          </cell>
        </row>
        <row r="187">
          <cell r="D187">
            <v>9022</v>
          </cell>
          <cell r="E187">
            <v>10197729</v>
          </cell>
          <cell r="F187">
            <v>4099282</v>
          </cell>
          <cell r="G187">
            <v>44982.000347222223</v>
          </cell>
          <cell r="J187" t="str">
            <v>Do Thi Bich Lieu</v>
          </cell>
          <cell r="M187" t="str">
            <v>No</v>
          </cell>
          <cell r="O187" t="str">
            <v>05/Đã thanh toán 24/2023</v>
          </cell>
        </row>
        <row r="188">
          <cell r="D188">
            <v>9019</v>
          </cell>
          <cell r="E188">
            <v>25319825</v>
          </cell>
          <cell r="F188">
            <v>3230964</v>
          </cell>
          <cell r="G188">
            <v>44982.000347222223</v>
          </cell>
          <cell r="J188" t="str">
            <v>Do Thi Bich Lieu</v>
          </cell>
          <cell r="M188" t="str">
            <v>No</v>
          </cell>
          <cell r="O188" t="str">
            <v>05/Đã thanh toán 24/2023</v>
          </cell>
        </row>
        <row r="189">
          <cell r="D189">
            <v>9020</v>
          </cell>
          <cell r="E189">
            <v>15091622</v>
          </cell>
          <cell r="F189">
            <v>6678210</v>
          </cell>
          <cell r="G189">
            <v>44982.000347222223</v>
          </cell>
          <cell r="J189" t="str">
            <v>Do Thi Bich Lieu</v>
          </cell>
          <cell r="M189" t="str">
            <v>No</v>
          </cell>
          <cell r="O189" t="str">
            <v>05/Đã thanh toán 24/2023</v>
          </cell>
        </row>
        <row r="190">
          <cell r="D190">
            <v>10489</v>
          </cell>
          <cell r="E190">
            <v>15093068</v>
          </cell>
          <cell r="F190">
            <v>2880284</v>
          </cell>
          <cell r="G190">
            <v>44987.000347222223</v>
          </cell>
          <cell r="J190" t="str">
            <v>Do Thi Bich Lieu</v>
          </cell>
          <cell r="M190" t="str">
            <v>No</v>
          </cell>
          <cell r="O190" t="str">
            <v>06/Đã thanh toán 26/2023</v>
          </cell>
        </row>
        <row r="191">
          <cell r="D191">
            <v>10482</v>
          </cell>
          <cell r="E191">
            <v>27311198</v>
          </cell>
          <cell r="F191">
            <v>1682819</v>
          </cell>
          <cell r="G191">
            <v>44987.000347222223</v>
          </cell>
          <cell r="J191" t="str">
            <v>Do Thi Bich Lieu</v>
          </cell>
          <cell r="M191" t="str">
            <v>No</v>
          </cell>
          <cell r="O191" t="str">
            <v>06/Đã thanh toán 26/2023</v>
          </cell>
        </row>
        <row r="192">
          <cell r="D192">
            <v>10495</v>
          </cell>
          <cell r="E192">
            <v>14080141</v>
          </cell>
          <cell r="F192">
            <v>711734</v>
          </cell>
          <cell r="G192">
            <v>44987.000347222223</v>
          </cell>
          <cell r="J192" t="str">
            <v>Do Thi Bich Lieu</v>
          </cell>
          <cell r="M192" t="str">
            <v>No</v>
          </cell>
          <cell r="O192" t="str">
            <v>06/Đã thanh toán 26/2023</v>
          </cell>
        </row>
        <row r="193">
          <cell r="D193">
            <v>10484</v>
          </cell>
          <cell r="E193">
            <v>22322670</v>
          </cell>
          <cell r="F193">
            <v>1615482</v>
          </cell>
          <cell r="G193">
            <v>44987.000347222223</v>
          </cell>
          <cell r="J193" t="str">
            <v>Do Thi Bich Lieu</v>
          </cell>
          <cell r="M193" t="str">
            <v>No</v>
          </cell>
          <cell r="O193" t="str">
            <v>06/Đã thanh toán 26/2023</v>
          </cell>
        </row>
        <row r="194">
          <cell r="D194">
            <v>10500</v>
          </cell>
          <cell r="E194">
            <v>26370979</v>
          </cell>
          <cell r="F194">
            <v>2619452</v>
          </cell>
          <cell r="G194">
            <v>44987.000347222223</v>
          </cell>
          <cell r="J194" t="str">
            <v>Do Thi Bich Lieu</v>
          </cell>
          <cell r="M194" t="str">
            <v>No</v>
          </cell>
          <cell r="O194" t="str">
            <v>06/Đã thanh toán 26/2023</v>
          </cell>
        </row>
        <row r="195">
          <cell r="D195">
            <v>10498</v>
          </cell>
          <cell r="E195">
            <v>13222719</v>
          </cell>
          <cell r="F195">
            <v>3594085</v>
          </cell>
          <cell r="G195">
            <v>44987.000347222223</v>
          </cell>
          <cell r="J195" t="str">
            <v>Do Thi Bich Lieu</v>
          </cell>
          <cell r="M195" t="str">
            <v>No</v>
          </cell>
          <cell r="O195" t="str">
            <v>06/Đã thanh toán 26/2023</v>
          </cell>
        </row>
        <row r="196">
          <cell r="D196">
            <v>10497</v>
          </cell>
          <cell r="E196">
            <v>14078179</v>
          </cell>
          <cell r="F196">
            <v>3664914</v>
          </cell>
          <cell r="G196">
            <v>44987.000347222223</v>
          </cell>
          <cell r="J196" t="str">
            <v>Do Thi Bich Lieu</v>
          </cell>
          <cell r="M196" t="str">
            <v>No</v>
          </cell>
          <cell r="O196" t="str">
            <v>06/Đã thanh toán 26/2023</v>
          </cell>
        </row>
        <row r="197">
          <cell r="D197">
            <v>10490</v>
          </cell>
          <cell r="E197">
            <v>28310702</v>
          </cell>
          <cell r="F197">
            <v>2443276</v>
          </cell>
          <cell r="G197">
            <v>44987.000347222223</v>
          </cell>
          <cell r="J197" t="str">
            <v>Do Thi Bich Lieu</v>
          </cell>
          <cell r="M197" t="str">
            <v>No</v>
          </cell>
          <cell r="O197" t="str">
            <v>06/Đã thanh toán 26/2023</v>
          </cell>
        </row>
        <row r="198">
          <cell r="D198">
            <v>10487</v>
          </cell>
          <cell r="E198">
            <v>17171050</v>
          </cell>
          <cell r="F198">
            <v>5495105</v>
          </cell>
          <cell r="G198">
            <v>44987.000347222223</v>
          </cell>
          <cell r="J198" t="str">
            <v>Do Thi Bich Lieu</v>
          </cell>
          <cell r="M198" t="str">
            <v>No</v>
          </cell>
          <cell r="O198" t="str">
            <v>06/Đã thanh toán 26/2023</v>
          </cell>
        </row>
        <row r="199">
          <cell r="D199">
            <v>10483</v>
          </cell>
          <cell r="E199">
            <v>25321308</v>
          </cell>
          <cell r="F199">
            <v>1551215</v>
          </cell>
          <cell r="G199">
            <v>44987.000347222223</v>
          </cell>
          <cell r="J199" t="str">
            <v>Do Thi Bich Lieu</v>
          </cell>
          <cell r="M199" t="str">
            <v>No</v>
          </cell>
          <cell r="O199" t="str">
            <v>06/Đã thanh toán 26/2023</v>
          </cell>
        </row>
        <row r="200">
          <cell r="D200">
            <v>10485</v>
          </cell>
          <cell r="E200">
            <v>21210823</v>
          </cell>
          <cell r="F200">
            <v>3166697</v>
          </cell>
          <cell r="G200">
            <v>44987.000347222223</v>
          </cell>
          <cell r="J200" t="str">
            <v>Do Thi Bich Lieu</v>
          </cell>
          <cell r="M200" t="str">
            <v>No</v>
          </cell>
          <cell r="O200" t="str">
            <v>06/Đã thanh toán 26/2023</v>
          </cell>
        </row>
        <row r="201">
          <cell r="D201">
            <v>10491</v>
          </cell>
          <cell r="E201">
            <v>27311942</v>
          </cell>
          <cell r="F201">
            <v>299475</v>
          </cell>
          <cell r="G201">
            <v>44987.000347222223</v>
          </cell>
          <cell r="J201" t="str">
            <v>Do Thi Bich Lieu</v>
          </cell>
          <cell r="M201" t="str">
            <v>No</v>
          </cell>
          <cell r="O201" t="str">
            <v>06/Đã thanh toán 26/2023</v>
          </cell>
        </row>
        <row r="202">
          <cell r="D202">
            <v>10492</v>
          </cell>
          <cell r="E202">
            <v>19369518</v>
          </cell>
          <cell r="F202">
            <v>2619452</v>
          </cell>
          <cell r="G202">
            <v>44987.000347222223</v>
          </cell>
          <cell r="J202" t="str">
            <v>Do Thi Bich Lieu</v>
          </cell>
          <cell r="M202" t="str">
            <v>No</v>
          </cell>
          <cell r="O202" t="str">
            <v>06/Đã thanh toán 26/2023</v>
          </cell>
        </row>
        <row r="203">
          <cell r="D203">
            <v>10486</v>
          </cell>
          <cell r="E203">
            <v>20348762</v>
          </cell>
          <cell r="F203">
            <v>1221638</v>
          </cell>
          <cell r="G203">
            <v>44987.000347222223</v>
          </cell>
          <cell r="J203" t="str">
            <v>Do Thi Bich Lieu</v>
          </cell>
          <cell r="M203" t="str">
            <v>No</v>
          </cell>
          <cell r="O203" t="str">
            <v>06/Đã thanh toán 26/2023</v>
          </cell>
        </row>
        <row r="204">
          <cell r="D204">
            <v>10488</v>
          </cell>
          <cell r="E204">
            <v>16406877</v>
          </cell>
          <cell r="F204">
            <v>4400535</v>
          </cell>
          <cell r="G204">
            <v>44987.000347222223</v>
          </cell>
          <cell r="J204" t="str">
            <v>Do Thi Bich Lieu</v>
          </cell>
          <cell r="M204" t="str">
            <v>No</v>
          </cell>
          <cell r="O204" t="str">
            <v>06/Đã thanh toán 26/2023</v>
          </cell>
        </row>
        <row r="205">
          <cell r="D205">
            <v>10493</v>
          </cell>
          <cell r="E205">
            <v>11168083</v>
          </cell>
          <cell r="F205">
            <v>4170667</v>
          </cell>
          <cell r="G205">
            <v>44987.000347222223</v>
          </cell>
          <cell r="J205" t="str">
            <v>Do Thi Bich Lieu</v>
          </cell>
          <cell r="M205" t="str">
            <v>No</v>
          </cell>
          <cell r="O205" t="str">
            <v>06/Đã thanh toán 26/2023</v>
          </cell>
        </row>
        <row r="206">
          <cell r="D206">
            <v>10480</v>
          </cell>
          <cell r="E206">
            <v>29159395</v>
          </cell>
          <cell r="F206">
            <v>1179255</v>
          </cell>
          <cell r="G206">
            <v>44987.000347222223</v>
          </cell>
          <cell r="J206" t="str">
            <v>Do Thi Bich Lieu</v>
          </cell>
          <cell r="M206" t="str">
            <v>No</v>
          </cell>
          <cell r="O206" t="str">
            <v>06/Đã thanh toán 26/2023</v>
          </cell>
        </row>
        <row r="207">
          <cell r="D207">
            <v>10496</v>
          </cell>
          <cell r="E207">
            <v>14080913</v>
          </cell>
          <cell r="F207">
            <v>2160213</v>
          </cell>
          <cell r="G207">
            <v>44987.000347222223</v>
          </cell>
          <cell r="J207" t="str">
            <v>Do Thi Bich Lieu</v>
          </cell>
          <cell r="M207" t="str">
            <v>No</v>
          </cell>
          <cell r="O207" t="str">
            <v>06/Đã thanh toán 26/2023</v>
          </cell>
        </row>
        <row r="208">
          <cell r="D208">
            <v>10494</v>
          </cell>
          <cell r="E208">
            <v>12127235</v>
          </cell>
          <cell r="F208">
            <v>6678210</v>
          </cell>
          <cell r="G208">
            <v>44987.000347222223</v>
          </cell>
          <cell r="J208" t="str">
            <v>Do Thi Bich Lieu</v>
          </cell>
          <cell r="M208" t="str">
            <v>No</v>
          </cell>
          <cell r="O208" t="str">
            <v>06/Đã thanh toán 26/2023</v>
          </cell>
        </row>
        <row r="209">
          <cell r="D209">
            <v>10501</v>
          </cell>
          <cell r="E209">
            <v>26370368</v>
          </cell>
          <cell r="F209">
            <v>3868816</v>
          </cell>
          <cell r="G209">
            <v>44987.000347222223</v>
          </cell>
          <cell r="H209">
            <v>45125.000347222223</v>
          </cell>
          <cell r="I209">
            <v>45013.000347222223</v>
          </cell>
          <cell r="J209" t="str">
            <v>Do Thi Bich Lieu</v>
          </cell>
          <cell r="M209" t="str">
            <v>No</v>
          </cell>
          <cell r="O209" t="str">
            <v>Lịch thanh toán: Monthly at 10 &amp; 24</v>
          </cell>
        </row>
        <row r="210">
          <cell r="D210">
            <v>10481</v>
          </cell>
          <cell r="E210">
            <v>17168935</v>
          </cell>
          <cell r="F210">
            <v>3841090</v>
          </cell>
          <cell r="G210">
            <v>44987.000347222223</v>
          </cell>
          <cell r="J210" t="str">
            <v>Do Thi Bich Lieu</v>
          </cell>
          <cell r="M210" t="str">
            <v>No</v>
          </cell>
          <cell r="O210" t="str">
            <v>06/Đã thanh toán 26/2023</v>
          </cell>
        </row>
        <row r="211">
          <cell r="D211">
            <v>11267</v>
          </cell>
          <cell r="E211">
            <v>21211194</v>
          </cell>
          <cell r="F211">
            <v>7103404</v>
          </cell>
          <cell r="G211">
            <v>44988.000347222223</v>
          </cell>
          <cell r="J211" t="str">
            <v>Do Thi Bich Lieu</v>
          </cell>
          <cell r="M211" t="str">
            <v>No</v>
          </cell>
          <cell r="O211" t="str">
            <v>06/Đã thanh toán 26/2023</v>
          </cell>
        </row>
        <row r="212">
          <cell r="D212">
            <v>11265</v>
          </cell>
          <cell r="E212">
            <v>16407983</v>
          </cell>
          <cell r="F212">
            <v>1615482</v>
          </cell>
          <cell r="G212">
            <v>44988.000347222223</v>
          </cell>
          <cell r="J212" t="str">
            <v>Do Thi Bich Lieu</v>
          </cell>
          <cell r="M212" t="str">
            <v>No</v>
          </cell>
          <cell r="O212" t="str">
            <v>06/Đã thanh toán 26/2023</v>
          </cell>
        </row>
        <row r="213">
          <cell r="D213">
            <v>11268</v>
          </cell>
          <cell r="E213">
            <v>17172370</v>
          </cell>
          <cell r="F213">
            <v>2837120</v>
          </cell>
          <cell r="G213">
            <v>44988.000347222223</v>
          </cell>
          <cell r="J213" t="str">
            <v>Do Thi Bich Lieu</v>
          </cell>
          <cell r="M213" t="str">
            <v>No</v>
          </cell>
          <cell r="O213" t="str">
            <v>06/Đã thanh toán 26/2023</v>
          </cell>
        </row>
        <row r="214">
          <cell r="D214">
            <v>11266</v>
          </cell>
          <cell r="E214">
            <v>22324278</v>
          </cell>
          <cell r="F214">
            <v>1038392</v>
          </cell>
          <cell r="G214">
            <v>44988.000347222223</v>
          </cell>
          <cell r="J214" t="str">
            <v>Do Thi Bich Lieu</v>
          </cell>
          <cell r="M214" t="str">
            <v>No</v>
          </cell>
          <cell r="O214" t="str">
            <v>06/Đã thanh toán 26/2023</v>
          </cell>
        </row>
        <row r="215">
          <cell r="D215">
            <v>13165</v>
          </cell>
          <cell r="E215">
            <v>90303766</v>
          </cell>
          <cell r="F215">
            <v>2400893</v>
          </cell>
          <cell r="G215">
            <v>44994.000347222223</v>
          </cell>
          <cell r="J215" t="str">
            <v>Do Thi Bich Lieu</v>
          </cell>
          <cell r="M215" t="str">
            <v>No</v>
          </cell>
          <cell r="O215" t="str">
            <v>06/Đã thanh toán 26/2023</v>
          </cell>
        </row>
        <row r="216">
          <cell r="D216">
            <v>13200</v>
          </cell>
          <cell r="E216">
            <v>16410652</v>
          </cell>
          <cell r="F216">
            <v>2076778</v>
          </cell>
          <cell r="G216">
            <v>44994.000347222223</v>
          </cell>
          <cell r="J216" t="str">
            <v>Do Thi Bich Lieu</v>
          </cell>
          <cell r="M216" t="str">
            <v>No</v>
          </cell>
          <cell r="O216" t="str">
            <v>04/Đã thanh toán 24/2023</v>
          </cell>
        </row>
        <row r="217">
          <cell r="D217">
            <v>13196</v>
          </cell>
          <cell r="E217">
            <v>28314330</v>
          </cell>
          <cell r="F217">
            <v>2457945</v>
          </cell>
          <cell r="G217">
            <v>44994.000347222223</v>
          </cell>
          <cell r="J217" t="str">
            <v>Do Thi Bich Lieu</v>
          </cell>
          <cell r="M217" t="str">
            <v>No</v>
          </cell>
          <cell r="O217" t="str">
            <v>04/Đã thanh toán 24/2023</v>
          </cell>
        </row>
        <row r="218">
          <cell r="D218">
            <v>13194</v>
          </cell>
          <cell r="E218">
            <v>12129909</v>
          </cell>
          <cell r="F218">
            <v>4153569</v>
          </cell>
          <cell r="G218">
            <v>44994.000347222223</v>
          </cell>
          <cell r="J218" t="str">
            <v>Do Thi Bich Lieu</v>
          </cell>
          <cell r="M218" t="str">
            <v>No</v>
          </cell>
          <cell r="O218" t="str">
            <v>04/Đã thanh toán 24/2023</v>
          </cell>
        </row>
        <row r="219">
          <cell r="D219">
            <v>13197</v>
          </cell>
          <cell r="E219">
            <v>25324086</v>
          </cell>
          <cell r="F219">
            <v>1038389</v>
          </cell>
          <cell r="G219">
            <v>44994.000347222223</v>
          </cell>
          <cell r="J219" t="str">
            <v>Do Thi Bich Lieu</v>
          </cell>
          <cell r="M219" t="str">
            <v>No</v>
          </cell>
          <cell r="O219" t="str">
            <v>04/Đã thanh toán 24/2023</v>
          </cell>
        </row>
        <row r="220">
          <cell r="D220">
            <v>13201</v>
          </cell>
          <cell r="E220">
            <v>15096894</v>
          </cell>
          <cell r="F220">
            <v>4744894</v>
          </cell>
          <cell r="G220">
            <v>44994.000347222223</v>
          </cell>
          <cell r="J220" t="str">
            <v>Do Thi Bich Lieu</v>
          </cell>
          <cell r="M220" t="str">
            <v>No</v>
          </cell>
          <cell r="O220" t="str">
            <v>04/Đã thanh toán 24/2023</v>
          </cell>
        </row>
        <row r="221">
          <cell r="D221">
            <v>13202</v>
          </cell>
          <cell r="E221">
            <v>15096645</v>
          </cell>
          <cell r="F221">
            <v>1038389</v>
          </cell>
          <cell r="G221">
            <v>44994.000347222223</v>
          </cell>
          <cell r="J221" t="str">
            <v>Do Thi Bich Lieu</v>
          </cell>
          <cell r="M221" t="str">
            <v>No</v>
          </cell>
          <cell r="O221" t="str">
            <v>04/Đã thanh toán 24/2023</v>
          </cell>
        </row>
        <row r="222">
          <cell r="D222">
            <v>13157</v>
          </cell>
          <cell r="E222">
            <v>18141717</v>
          </cell>
          <cell r="F222">
            <v>1038392</v>
          </cell>
          <cell r="G222">
            <v>44994.000347222223</v>
          </cell>
          <cell r="J222" t="str">
            <v>Do Thi Bich Lieu</v>
          </cell>
          <cell r="M222" t="str">
            <v>No</v>
          </cell>
          <cell r="O222" t="str">
            <v>04/Đã thanh toán 24/2023</v>
          </cell>
        </row>
        <row r="223">
          <cell r="D223">
            <v>13195</v>
          </cell>
          <cell r="E223">
            <v>27314275</v>
          </cell>
          <cell r="F223">
            <v>1038389</v>
          </cell>
          <cell r="G223">
            <v>44994.000347222223</v>
          </cell>
          <cell r="J223" t="str">
            <v>Do Thi Bich Lieu</v>
          </cell>
          <cell r="M223" t="str">
            <v>No</v>
          </cell>
          <cell r="O223" t="str">
            <v>04/Đã thanh toán 24/2023</v>
          </cell>
        </row>
        <row r="224">
          <cell r="D224">
            <v>13199</v>
          </cell>
          <cell r="E224">
            <v>17175916</v>
          </cell>
          <cell r="F224">
            <v>2076778</v>
          </cell>
          <cell r="G224">
            <v>44994.000347222223</v>
          </cell>
          <cell r="J224" t="str">
            <v>Do Thi Bich Lieu</v>
          </cell>
          <cell r="M224" t="str">
            <v>No</v>
          </cell>
          <cell r="O224" t="str">
            <v>04/Đã thanh toán 24/2023</v>
          </cell>
        </row>
        <row r="225">
          <cell r="D225">
            <v>13198</v>
          </cell>
          <cell r="E225">
            <v>20351740</v>
          </cell>
          <cell r="F225">
            <v>1038389</v>
          </cell>
          <cell r="G225">
            <v>44994.000347222223</v>
          </cell>
          <cell r="J225" t="str">
            <v>Do Thi Bich Lieu</v>
          </cell>
          <cell r="M225" t="str">
            <v>No</v>
          </cell>
          <cell r="O225" t="str">
            <v>04/Đã thanh toán 24/2023</v>
          </cell>
        </row>
        <row r="226">
          <cell r="D226">
            <v>13166</v>
          </cell>
          <cell r="E226">
            <v>13224751</v>
          </cell>
          <cell r="F226">
            <v>7267838</v>
          </cell>
          <cell r="G226">
            <v>44994.000347222223</v>
          </cell>
          <cell r="J226" t="str">
            <v>Do Thi Bich Lieu</v>
          </cell>
          <cell r="M226" t="str">
            <v>No</v>
          </cell>
          <cell r="O226" t="str">
            <v>04/Đã thanh toán 10/2023</v>
          </cell>
        </row>
        <row r="227">
          <cell r="D227">
            <v>13163</v>
          </cell>
          <cell r="E227">
            <v>10201289</v>
          </cell>
          <cell r="F227">
            <v>4525994</v>
          </cell>
          <cell r="G227">
            <v>44994.000347222223</v>
          </cell>
          <cell r="J227" t="str">
            <v>Do Thi Bich Lieu</v>
          </cell>
          <cell r="M227" t="str">
            <v>No</v>
          </cell>
          <cell r="O227" t="str">
            <v>04/Đã thanh toán 10/2023</v>
          </cell>
        </row>
        <row r="228">
          <cell r="D228">
            <v>13164</v>
          </cell>
          <cell r="E228">
            <v>13225152</v>
          </cell>
          <cell r="F228">
            <v>828003</v>
          </cell>
          <cell r="G228">
            <v>44994.000347222223</v>
          </cell>
          <cell r="J228" t="str">
            <v>Do Thi Bich Lieu</v>
          </cell>
          <cell r="M228" t="str">
            <v>No</v>
          </cell>
          <cell r="O228" t="str">
            <v>04/Đã thanh toán 10/2023</v>
          </cell>
        </row>
        <row r="229">
          <cell r="D229">
            <v>13161</v>
          </cell>
          <cell r="E229">
            <v>24294867</v>
          </cell>
          <cell r="F229">
            <v>1038392</v>
          </cell>
          <cell r="G229">
            <v>44994.000347222223</v>
          </cell>
          <cell r="J229" t="str">
            <v>Do Thi Bich Lieu</v>
          </cell>
          <cell r="M229" t="str">
            <v>No</v>
          </cell>
          <cell r="O229" t="str">
            <v>04/Đã thanh toán 24/2023</v>
          </cell>
        </row>
        <row r="230">
          <cell r="D230">
            <v>13160</v>
          </cell>
          <cell r="E230">
            <v>21211824</v>
          </cell>
          <cell r="F230">
            <v>3230964</v>
          </cell>
          <cell r="G230">
            <v>44994.000347222223</v>
          </cell>
          <cell r="J230" t="str">
            <v>Do Thi Bich Lieu</v>
          </cell>
          <cell r="M230" t="str">
            <v>No</v>
          </cell>
          <cell r="O230" t="str">
            <v>04/Đã thanh toán 10/2023</v>
          </cell>
        </row>
        <row r="231">
          <cell r="D231">
            <v>13167</v>
          </cell>
          <cell r="E231">
            <v>13224849</v>
          </cell>
          <cell r="F231">
            <v>1221638</v>
          </cell>
          <cell r="G231">
            <v>44994.000347222223</v>
          </cell>
          <cell r="J231" t="str">
            <v>Do Thi Bich Lieu</v>
          </cell>
          <cell r="M231" t="str">
            <v>No</v>
          </cell>
          <cell r="O231" t="str">
            <v>04/Đã thanh toán 10/2023</v>
          </cell>
        </row>
        <row r="232">
          <cell r="D232">
            <v>13162</v>
          </cell>
          <cell r="E232">
            <v>21212486</v>
          </cell>
          <cell r="F232">
            <v>3230964</v>
          </cell>
          <cell r="G232">
            <v>44994.000347222223</v>
          </cell>
          <cell r="J232" t="str">
            <v>Do Thi Bich Lieu</v>
          </cell>
          <cell r="M232" t="str">
            <v>No</v>
          </cell>
          <cell r="O232" t="str">
            <v>04/Đã thanh toán 24/2023</v>
          </cell>
        </row>
        <row r="233">
          <cell r="D233">
            <v>14851</v>
          </cell>
          <cell r="E233">
            <v>19373558</v>
          </cell>
          <cell r="F233">
            <v>1038389</v>
          </cell>
          <cell r="G233">
            <v>45001.000347222223</v>
          </cell>
          <cell r="J233" t="str">
            <v>Do Thi Bich Lieu</v>
          </cell>
          <cell r="M233" t="str">
            <v>No</v>
          </cell>
          <cell r="O233" t="str">
            <v>06/Đã thanh toán 26/2023</v>
          </cell>
        </row>
        <row r="234">
          <cell r="D234">
            <v>14848</v>
          </cell>
          <cell r="E234">
            <v>11173631</v>
          </cell>
          <cell r="F234">
            <v>10383890</v>
          </cell>
          <cell r="G234">
            <v>45001.000347222223</v>
          </cell>
          <cell r="J234" t="str">
            <v>Do Thi Bich Lieu</v>
          </cell>
          <cell r="M234" t="str">
            <v>No</v>
          </cell>
          <cell r="O234" t="str">
            <v>06/Đã thanh toán 26/2023</v>
          </cell>
        </row>
        <row r="235">
          <cell r="D235">
            <v>14847</v>
          </cell>
          <cell r="E235">
            <v>10206798</v>
          </cell>
          <cell r="F235">
            <v>5191945</v>
          </cell>
          <cell r="G235">
            <v>45001.000347222223</v>
          </cell>
          <cell r="J235" t="str">
            <v>Do Thi Bich Lieu</v>
          </cell>
          <cell r="M235" t="str">
            <v>No</v>
          </cell>
          <cell r="O235" t="str">
            <v>06/Đã thanh toán 26/2023</v>
          </cell>
        </row>
        <row r="236">
          <cell r="D236">
            <v>14846</v>
          </cell>
          <cell r="E236">
            <v>10204861</v>
          </cell>
          <cell r="F236">
            <v>5338938</v>
          </cell>
          <cell r="G236">
            <v>45001.000347222223</v>
          </cell>
          <cell r="J236" t="str">
            <v>Do Thi Bich Lieu</v>
          </cell>
          <cell r="M236" t="str">
            <v>No</v>
          </cell>
          <cell r="O236" t="str">
            <v>06/Đã thanh toán 26/2023</v>
          </cell>
        </row>
        <row r="237">
          <cell r="D237">
            <v>14855</v>
          </cell>
          <cell r="E237">
            <v>12132881</v>
          </cell>
          <cell r="F237">
            <v>4153556</v>
          </cell>
          <cell r="G237">
            <v>45001.000347222223</v>
          </cell>
          <cell r="J237" t="str">
            <v>Do Thi Bich Lieu</v>
          </cell>
          <cell r="M237" t="str">
            <v>No</v>
          </cell>
          <cell r="O237" t="str">
            <v>06/Đã thanh toán 26/2023</v>
          </cell>
        </row>
        <row r="238">
          <cell r="D238">
            <v>14850</v>
          </cell>
          <cell r="E238">
            <v>11173964</v>
          </cell>
          <cell r="F238">
            <v>1104004</v>
          </cell>
          <cell r="G238">
            <v>45001.000347222223</v>
          </cell>
          <cell r="J238" t="str">
            <v>Do Thi Bich Lieu</v>
          </cell>
          <cell r="M238" t="str">
            <v>No</v>
          </cell>
          <cell r="O238" t="str">
            <v>06/Đã thanh toán 26/2023</v>
          </cell>
        </row>
        <row r="239">
          <cell r="D239">
            <v>14840</v>
          </cell>
          <cell r="E239">
            <v>25325468</v>
          </cell>
          <cell r="F239">
            <v>499125</v>
          </cell>
          <cell r="G239">
            <v>45001.000347222223</v>
          </cell>
          <cell r="J239" t="str">
            <v>Do Thi Bich Lieu</v>
          </cell>
          <cell r="M239" t="str">
            <v>No</v>
          </cell>
          <cell r="O239" t="str">
            <v>06/Đã thanh toán 26/2023</v>
          </cell>
        </row>
        <row r="240">
          <cell r="D240">
            <v>14842</v>
          </cell>
          <cell r="E240">
            <v>22327831</v>
          </cell>
          <cell r="F240">
            <v>1891483</v>
          </cell>
          <cell r="G240">
            <v>45001.000347222223</v>
          </cell>
          <cell r="J240" t="str">
            <v>Do Thi Bich Lieu</v>
          </cell>
          <cell r="M240" t="str">
            <v>No</v>
          </cell>
          <cell r="O240" t="str">
            <v>06/Đã thanh toán 26/2023</v>
          </cell>
        </row>
        <row r="241">
          <cell r="D241">
            <v>14841</v>
          </cell>
          <cell r="E241">
            <v>23205057</v>
          </cell>
          <cell r="F241">
            <v>1551215</v>
          </cell>
          <cell r="G241">
            <v>45001.000347222223</v>
          </cell>
          <cell r="J241" t="str">
            <v>Do Thi Bich Lieu</v>
          </cell>
          <cell r="M241" t="str">
            <v>No</v>
          </cell>
          <cell r="O241" t="str">
            <v>06/Đã thanh toán 26/2023</v>
          </cell>
        </row>
        <row r="242">
          <cell r="D242">
            <v>14844</v>
          </cell>
          <cell r="E242">
            <v>18143577</v>
          </cell>
          <cell r="F242">
            <v>1551215</v>
          </cell>
          <cell r="G242">
            <v>45001.000347222223</v>
          </cell>
          <cell r="J242" t="str">
            <v>Do Thi Bich Lieu</v>
          </cell>
          <cell r="M242" t="str">
            <v>No</v>
          </cell>
          <cell r="O242" t="str">
            <v>06/Đã thanh toán 26/2023</v>
          </cell>
        </row>
        <row r="243">
          <cell r="D243">
            <v>14854</v>
          </cell>
          <cell r="E243">
            <v>12132793</v>
          </cell>
          <cell r="F243">
            <v>4234934</v>
          </cell>
          <cell r="G243">
            <v>45001.000347222223</v>
          </cell>
          <cell r="J243" t="str">
            <v>Do Thi Bich Lieu</v>
          </cell>
          <cell r="M243" t="str">
            <v>No</v>
          </cell>
          <cell r="O243" t="str">
            <v>06/Đã thanh toán 26/2023</v>
          </cell>
        </row>
        <row r="244">
          <cell r="D244">
            <v>14845</v>
          </cell>
          <cell r="E244">
            <v>29162129</v>
          </cell>
          <cell r="F244">
            <v>2671558</v>
          </cell>
          <cell r="G244">
            <v>45001.000347222223</v>
          </cell>
          <cell r="J244" t="str">
            <v>Do Thi Bich Lieu</v>
          </cell>
          <cell r="M244" t="str">
            <v>No</v>
          </cell>
          <cell r="O244" t="str">
            <v>06/Đã thanh toán 26/2023</v>
          </cell>
        </row>
        <row r="245">
          <cell r="D245">
            <v>14843</v>
          </cell>
          <cell r="E245">
            <v>16412576</v>
          </cell>
          <cell r="F245">
            <v>4234934</v>
          </cell>
          <cell r="G245">
            <v>45001.000347222223</v>
          </cell>
          <cell r="J245" t="str">
            <v>Do Thi Bich Lieu</v>
          </cell>
          <cell r="M245" t="str">
            <v>No</v>
          </cell>
          <cell r="O245" t="str">
            <v>06/Đã thanh toán 26/2023</v>
          </cell>
        </row>
        <row r="246">
          <cell r="D246">
            <v>14852</v>
          </cell>
          <cell r="E246">
            <v>19373656</v>
          </cell>
          <cell r="F246">
            <v>3136524</v>
          </cell>
          <cell r="G246">
            <v>45001.000347222223</v>
          </cell>
          <cell r="J246" t="str">
            <v>Do Thi Bich Lieu</v>
          </cell>
          <cell r="M246" t="str">
            <v>No</v>
          </cell>
          <cell r="O246" t="str">
            <v>06/Đã thanh toán 26/2023</v>
          </cell>
        </row>
        <row r="247">
          <cell r="D247">
            <v>14849</v>
          </cell>
          <cell r="E247">
            <v>11174198</v>
          </cell>
          <cell r="F247">
            <v>3476451</v>
          </cell>
          <cell r="G247">
            <v>45001.000347222223</v>
          </cell>
          <cell r="J247" t="str">
            <v>Do Thi Bich Lieu</v>
          </cell>
          <cell r="M247" t="str">
            <v>No</v>
          </cell>
          <cell r="O247" t="str">
            <v>06/Đã thanh toán 26/2023</v>
          </cell>
        </row>
        <row r="248">
          <cell r="D248">
            <v>14853</v>
          </cell>
          <cell r="E248">
            <v>19373508</v>
          </cell>
          <cell r="F248">
            <v>1785920</v>
          </cell>
          <cell r="G248">
            <v>45001.000347222223</v>
          </cell>
          <cell r="J248" t="str">
            <v>Do Thi Bich Lieu</v>
          </cell>
          <cell r="M248" t="str">
            <v>No</v>
          </cell>
          <cell r="O248" t="str">
            <v>06/Đã thanh toán 26/2023</v>
          </cell>
        </row>
        <row r="249">
          <cell r="D249">
            <v>14861</v>
          </cell>
          <cell r="E249">
            <v>26373867</v>
          </cell>
          <cell r="F249">
            <v>5421158</v>
          </cell>
          <cell r="G249">
            <v>45001.000347222223</v>
          </cell>
          <cell r="J249" t="str">
            <v>Do Thi Bich Lieu</v>
          </cell>
          <cell r="M249" t="str">
            <v>No</v>
          </cell>
          <cell r="O249" t="str">
            <v>04/Đã thanh toán 10/2023</v>
          </cell>
        </row>
        <row r="250">
          <cell r="D250">
            <v>14856</v>
          </cell>
          <cell r="E250">
            <v>14085814</v>
          </cell>
          <cell r="F250">
            <v>403871</v>
          </cell>
          <cell r="G250">
            <v>45001.000347222223</v>
          </cell>
          <cell r="J250" t="str">
            <v>Do Thi Bich Lieu</v>
          </cell>
          <cell r="M250" t="str">
            <v>No</v>
          </cell>
          <cell r="O250" t="str">
            <v>04/Đã thanh toán 10/2023</v>
          </cell>
        </row>
        <row r="251">
          <cell r="D251">
            <v>14860</v>
          </cell>
          <cell r="E251">
            <v>26376419</v>
          </cell>
          <cell r="F251">
            <v>3514836</v>
          </cell>
          <cell r="G251">
            <v>45001.000347222223</v>
          </cell>
          <cell r="J251" t="str">
            <v>Do Thi Bich Lieu</v>
          </cell>
          <cell r="M251" t="str">
            <v>No</v>
          </cell>
          <cell r="O251" t="str">
            <v>04/Đã thanh toán 24/2023</v>
          </cell>
        </row>
        <row r="252">
          <cell r="D252">
            <v>14858</v>
          </cell>
          <cell r="E252">
            <v>13229084</v>
          </cell>
          <cell r="F252">
            <v>1939267</v>
          </cell>
          <cell r="G252">
            <v>45001.000347222223</v>
          </cell>
          <cell r="J252" t="str">
            <v>Do Thi Bich Lieu</v>
          </cell>
          <cell r="M252" t="str">
            <v>No</v>
          </cell>
          <cell r="O252" t="str">
            <v>04/Đã thanh toán 24/2023</v>
          </cell>
        </row>
        <row r="253">
          <cell r="D253">
            <v>14859</v>
          </cell>
          <cell r="E253">
            <v>26376150</v>
          </cell>
          <cell r="F253">
            <v>1038389</v>
          </cell>
          <cell r="G253">
            <v>45001.000347222223</v>
          </cell>
          <cell r="J253" t="str">
            <v>Do Thi Bich Lieu</v>
          </cell>
          <cell r="M253" t="str">
            <v>No</v>
          </cell>
          <cell r="O253" t="str">
            <v>04/Đã thanh toán 24/2023</v>
          </cell>
        </row>
        <row r="254">
          <cell r="D254">
            <v>15714</v>
          </cell>
          <cell r="E254">
            <v>27238722</v>
          </cell>
          <cell r="F254">
            <v>5079718</v>
          </cell>
          <cell r="G254">
            <v>45003.000347222223</v>
          </cell>
          <cell r="J254" t="str">
            <v>Do Thi Bich Lieu</v>
          </cell>
          <cell r="M254" t="str">
            <v>No</v>
          </cell>
          <cell r="O254" t="str">
            <v>07/Đã thanh toán 10/2023</v>
          </cell>
        </row>
        <row r="255">
          <cell r="D255">
            <v>15715</v>
          </cell>
          <cell r="E255">
            <v>20252702</v>
          </cell>
          <cell r="F255">
            <v>3918673</v>
          </cell>
          <cell r="G255">
            <v>45003.000347222223</v>
          </cell>
          <cell r="J255" t="str">
            <v>Do Thi Bich Lieu</v>
          </cell>
          <cell r="M255" t="str">
            <v>No</v>
          </cell>
          <cell r="O255" t="str">
            <v>Chúng tôi đang xử lý hóa đơn, vui lòng liên hệ Do Thi Bich Lieu</v>
          </cell>
        </row>
        <row r="256">
          <cell r="D256">
            <v>15719</v>
          </cell>
          <cell r="E256">
            <v>22277844</v>
          </cell>
          <cell r="F256">
            <v>5238904</v>
          </cell>
          <cell r="G256">
            <v>45003.000347222223</v>
          </cell>
          <cell r="J256" t="str">
            <v>Do Thi Bich Lieu</v>
          </cell>
          <cell r="M256" t="str">
            <v>No</v>
          </cell>
          <cell r="O256" t="str">
            <v>06/Đã thanh toán 26/2023</v>
          </cell>
        </row>
        <row r="257">
          <cell r="D257">
            <v>15723</v>
          </cell>
          <cell r="E257">
            <v>15043657</v>
          </cell>
          <cell r="F257">
            <v>6799447</v>
          </cell>
          <cell r="G257">
            <v>45003.000347222223</v>
          </cell>
          <cell r="J257" t="str">
            <v>Do Thi Bich Lieu</v>
          </cell>
          <cell r="M257" t="str">
            <v>No</v>
          </cell>
          <cell r="O257" t="str">
            <v>06/Đã thanh toán 26/2023</v>
          </cell>
        </row>
        <row r="258">
          <cell r="D258">
            <v>15713</v>
          </cell>
          <cell r="E258">
            <v>25231094</v>
          </cell>
          <cell r="F258">
            <v>552002</v>
          </cell>
          <cell r="G258">
            <v>45003.000347222223</v>
          </cell>
          <cell r="J258" t="str">
            <v>Do Thi Bich Lieu</v>
          </cell>
          <cell r="M258" t="str">
            <v>No</v>
          </cell>
          <cell r="O258" t="str">
            <v>05/Đã thanh toán 10/2023</v>
          </cell>
        </row>
        <row r="259">
          <cell r="D259">
            <v>15724</v>
          </cell>
          <cell r="E259">
            <v>13129281</v>
          </cell>
          <cell r="F259">
            <v>4506260</v>
          </cell>
          <cell r="G259">
            <v>45003.000347222223</v>
          </cell>
          <cell r="J259" t="str">
            <v>Do Thi Bich Lieu</v>
          </cell>
          <cell r="M259" t="str">
            <v>No</v>
          </cell>
          <cell r="O259" t="str">
            <v>05/Đã thanh toán 10/2023</v>
          </cell>
        </row>
        <row r="260">
          <cell r="D260">
            <v>15707</v>
          </cell>
          <cell r="E260">
            <v>16413585</v>
          </cell>
          <cell r="F260">
            <v>1615482</v>
          </cell>
          <cell r="G260">
            <v>45003.000347222223</v>
          </cell>
          <cell r="J260" t="str">
            <v>Do Thi Bich Lieu</v>
          </cell>
          <cell r="M260" t="str">
            <v>No</v>
          </cell>
          <cell r="O260" t="str">
            <v>04/Đã thanh toán 24/2023</v>
          </cell>
        </row>
        <row r="261">
          <cell r="D261">
            <v>15709</v>
          </cell>
          <cell r="E261">
            <v>24297736</v>
          </cell>
          <cell r="F261">
            <v>1038389</v>
          </cell>
          <cell r="G261">
            <v>45003.000347222223</v>
          </cell>
          <cell r="J261" t="str">
            <v>Do Thi Bich Lieu</v>
          </cell>
          <cell r="M261" t="str">
            <v>No</v>
          </cell>
          <cell r="O261" t="str">
            <v>04/Đã thanh toán 24/2023</v>
          </cell>
        </row>
        <row r="262">
          <cell r="D262">
            <v>15711</v>
          </cell>
          <cell r="E262">
            <v>28316136</v>
          </cell>
          <cell r="F262">
            <v>1615482</v>
          </cell>
          <cell r="G262">
            <v>45003.000347222223</v>
          </cell>
          <cell r="J262" t="str">
            <v>Do Thi Bich Lieu</v>
          </cell>
          <cell r="M262" t="str">
            <v>No</v>
          </cell>
          <cell r="O262" t="str">
            <v>04/Đã thanh toán 24/2023</v>
          </cell>
        </row>
        <row r="263">
          <cell r="D263">
            <v>15710</v>
          </cell>
          <cell r="E263">
            <v>25326408</v>
          </cell>
          <cell r="F263">
            <v>1551215</v>
          </cell>
          <cell r="G263">
            <v>45003.000347222223</v>
          </cell>
          <cell r="J263" t="str">
            <v>Do Thi Bich Lieu</v>
          </cell>
          <cell r="M263" t="str">
            <v>No</v>
          </cell>
          <cell r="O263" t="str">
            <v>04/Đã thanh toán 24/2023</v>
          </cell>
        </row>
        <row r="264">
          <cell r="D264">
            <v>15712</v>
          </cell>
          <cell r="E264">
            <v>17179185</v>
          </cell>
          <cell r="F264">
            <v>2352779</v>
          </cell>
          <cell r="G264">
            <v>45003.000347222223</v>
          </cell>
          <cell r="J264" t="str">
            <v>Do Thi Bich Lieu</v>
          </cell>
          <cell r="M264" t="str">
            <v>No</v>
          </cell>
          <cell r="O264" t="str">
            <v>04/Đã thanh toán 24/2023</v>
          </cell>
        </row>
        <row r="265">
          <cell r="D265">
            <v>15708</v>
          </cell>
          <cell r="E265">
            <v>20354100</v>
          </cell>
          <cell r="F265">
            <v>1038389</v>
          </cell>
          <cell r="G265">
            <v>45003.000347222223</v>
          </cell>
          <cell r="J265" t="str">
            <v>Do Thi Bich Lieu</v>
          </cell>
          <cell r="M265" t="str">
            <v>No</v>
          </cell>
          <cell r="O265" t="str">
            <v>04/Đã thanh toán 24/2023</v>
          </cell>
        </row>
        <row r="266">
          <cell r="D266">
            <v>15732</v>
          </cell>
          <cell r="E266">
            <v>21215183</v>
          </cell>
          <cell r="F266">
            <v>3069416</v>
          </cell>
          <cell r="G266">
            <v>45003.000347222223</v>
          </cell>
          <cell r="J266" t="str">
            <v>Do Thi Bich Lieu</v>
          </cell>
          <cell r="M266" t="str">
            <v>No</v>
          </cell>
          <cell r="O266" t="str">
            <v>04/Đã thanh toán 24/2023</v>
          </cell>
        </row>
        <row r="267">
          <cell r="D267">
            <v>15730</v>
          </cell>
          <cell r="E267">
            <v>10208391</v>
          </cell>
          <cell r="F267">
            <v>9800665</v>
          </cell>
          <cell r="G267">
            <v>45003.000347222223</v>
          </cell>
          <cell r="J267" t="str">
            <v>Do Thi Bich Lieu</v>
          </cell>
          <cell r="M267" t="str">
            <v>No</v>
          </cell>
          <cell r="O267" t="str">
            <v>04/Đã thanh toán 24/2023</v>
          </cell>
        </row>
        <row r="268">
          <cell r="D268">
            <v>15733</v>
          </cell>
          <cell r="E268">
            <v>16410927</v>
          </cell>
          <cell r="F268">
            <v>299475</v>
          </cell>
          <cell r="G268">
            <v>45003.000347222223</v>
          </cell>
          <cell r="J268" t="str">
            <v>Do Thi Bich Lieu</v>
          </cell>
          <cell r="M268" t="str">
            <v>No</v>
          </cell>
          <cell r="O268" t="str">
            <v>04/Đã thanh toán 24/2023</v>
          </cell>
        </row>
        <row r="269">
          <cell r="D269">
            <v>15706</v>
          </cell>
          <cell r="E269">
            <v>15099450</v>
          </cell>
          <cell r="F269">
            <v>4700010</v>
          </cell>
          <cell r="G269">
            <v>45003.000347222223</v>
          </cell>
          <cell r="J269" t="str">
            <v>Do Thi Bich Lieu</v>
          </cell>
          <cell r="M269" t="str">
            <v>No</v>
          </cell>
          <cell r="O269" t="str">
            <v>04/Đã thanh toán 24/2023</v>
          </cell>
        </row>
        <row r="270">
          <cell r="D270">
            <v>15718</v>
          </cell>
          <cell r="E270">
            <v>25269364</v>
          </cell>
          <cell r="F270">
            <v>6611119</v>
          </cell>
          <cell r="G270">
            <v>45003.000347222223</v>
          </cell>
          <cell r="J270" t="str">
            <v>Do Thi Bich Lieu</v>
          </cell>
          <cell r="M270" t="str">
            <v>No</v>
          </cell>
          <cell r="O270" t="str">
            <v>06/Đã thanh toán 26/2023</v>
          </cell>
        </row>
        <row r="271">
          <cell r="D271">
            <v>15705</v>
          </cell>
          <cell r="E271">
            <v>15099206</v>
          </cell>
          <cell r="F271">
            <v>3115167</v>
          </cell>
          <cell r="G271">
            <v>45003.000347222223</v>
          </cell>
          <cell r="J271" t="str">
            <v>Do Thi Bich Lieu</v>
          </cell>
          <cell r="M271" t="str">
            <v>No</v>
          </cell>
          <cell r="O271" t="str">
            <v>04/Đã thanh toán 24/2023</v>
          </cell>
        </row>
        <row r="272">
          <cell r="D272">
            <v>15721</v>
          </cell>
          <cell r="E272">
            <v>15012701</v>
          </cell>
          <cell r="F272">
            <v>552002</v>
          </cell>
          <cell r="G272">
            <v>45003.000347222223</v>
          </cell>
          <cell r="J272" t="str">
            <v>Do Thi Bich Lieu</v>
          </cell>
          <cell r="M272" t="str">
            <v>No</v>
          </cell>
          <cell r="O272" t="str">
            <v>06/Đã thanh toán 12/2023</v>
          </cell>
        </row>
        <row r="273">
          <cell r="D273">
            <v>16741</v>
          </cell>
          <cell r="E273">
            <v>14088203</v>
          </cell>
          <cell r="F273">
            <v>276001</v>
          </cell>
          <cell r="G273">
            <v>45008.000347222223</v>
          </cell>
          <cell r="J273" t="str">
            <v>Do Thi Bich Lieu</v>
          </cell>
          <cell r="M273" t="str">
            <v>No</v>
          </cell>
          <cell r="O273" t="str">
            <v>04/Đã thanh toán 24/2023</v>
          </cell>
        </row>
        <row r="274">
          <cell r="D274">
            <v>16754</v>
          </cell>
          <cell r="E274">
            <v>22330232</v>
          </cell>
          <cell r="F274">
            <v>1038389</v>
          </cell>
          <cell r="G274">
            <v>45008.000347222223</v>
          </cell>
          <cell r="J274" t="str">
            <v>Do Thi Bich Lieu</v>
          </cell>
          <cell r="M274" t="str">
            <v>No</v>
          </cell>
          <cell r="O274" t="str">
            <v>05/Đã thanh toán 10/2023</v>
          </cell>
        </row>
        <row r="275">
          <cell r="D275">
            <v>16755</v>
          </cell>
          <cell r="E275">
            <v>27318739</v>
          </cell>
          <cell r="F275">
            <v>1314390</v>
          </cell>
          <cell r="G275">
            <v>45008.000347222223</v>
          </cell>
          <cell r="J275" t="str">
            <v>Do Thi Bich Lieu</v>
          </cell>
          <cell r="M275" t="str">
            <v>No</v>
          </cell>
          <cell r="O275" t="str">
            <v>05/Đã thanh toán 10/2023</v>
          </cell>
        </row>
        <row r="276">
          <cell r="D276">
            <v>16752</v>
          </cell>
          <cell r="E276">
            <v>25328714</v>
          </cell>
          <cell r="F276">
            <v>8419296</v>
          </cell>
          <cell r="G276">
            <v>45008.000347222223</v>
          </cell>
          <cell r="J276" t="str">
            <v>Do Thi Bich Lieu</v>
          </cell>
          <cell r="M276" t="str">
            <v>No</v>
          </cell>
          <cell r="O276" t="str">
            <v>05/Đã thanh toán 10/2023</v>
          </cell>
        </row>
        <row r="277">
          <cell r="D277">
            <v>16751</v>
          </cell>
          <cell r="E277">
            <v>28317668</v>
          </cell>
          <cell r="F277">
            <v>1038389</v>
          </cell>
          <cell r="G277">
            <v>45008.000347222223</v>
          </cell>
          <cell r="J277" t="str">
            <v>Do Thi Bich Lieu</v>
          </cell>
          <cell r="M277" t="str">
            <v>No</v>
          </cell>
          <cell r="O277" t="str">
            <v>05/Đã thanh toán 10/2023</v>
          </cell>
        </row>
        <row r="278">
          <cell r="D278">
            <v>16742</v>
          </cell>
          <cell r="E278">
            <v>14088250</v>
          </cell>
          <cell r="F278">
            <v>5191962</v>
          </cell>
          <cell r="G278">
            <v>45008.000347222223</v>
          </cell>
          <cell r="J278" t="str">
            <v>Do Thi Bich Lieu</v>
          </cell>
          <cell r="M278" t="str">
            <v>No</v>
          </cell>
          <cell r="O278" t="str">
            <v>04/Đã thanh toán 24/2023</v>
          </cell>
        </row>
        <row r="279">
          <cell r="D279">
            <v>16744</v>
          </cell>
          <cell r="E279">
            <v>26378159</v>
          </cell>
          <cell r="F279">
            <v>5542631</v>
          </cell>
          <cell r="G279">
            <v>45008.000347222223</v>
          </cell>
          <cell r="J279" t="str">
            <v>Do Thi Bich Lieu</v>
          </cell>
          <cell r="M279" t="str">
            <v>No</v>
          </cell>
          <cell r="O279" t="str">
            <v>04/Đã thanh toán 24/2023</v>
          </cell>
        </row>
        <row r="280">
          <cell r="D280">
            <v>16745</v>
          </cell>
          <cell r="E280">
            <v>14089346</v>
          </cell>
          <cell r="F280">
            <v>499125</v>
          </cell>
          <cell r="G280">
            <v>45008.000347222223</v>
          </cell>
          <cell r="J280" t="str">
            <v>Do Thi Bich Lieu</v>
          </cell>
          <cell r="M280" t="str">
            <v>No</v>
          </cell>
          <cell r="O280" t="str">
            <v>04/Đã thanh toán 24/2023</v>
          </cell>
        </row>
        <row r="281">
          <cell r="D281">
            <v>16747</v>
          </cell>
          <cell r="E281">
            <v>20355734</v>
          </cell>
          <cell r="F281">
            <v>1682819</v>
          </cell>
          <cell r="G281">
            <v>45008.000347222223</v>
          </cell>
          <cell r="J281" t="str">
            <v>Do Thi Bich Lieu</v>
          </cell>
          <cell r="M281" t="str">
            <v>No</v>
          </cell>
          <cell r="O281" t="str">
            <v>05/Đã thanh toán 10/2023</v>
          </cell>
        </row>
        <row r="282">
          <cell r="D282">
            <v>16746</v>
          </cell>
          <cell r="E282">
            <v>18144542</v>
          </cell>
          <cell r="F282">
            <v>3115167</v>
          </cell>
          <cell r="G282">
            <v>45008.000347222223</v>
          </cell>
          <cell r="J282" t="str">
            <v>Do Thi Bich Lieu</v>
          </cell>
          <cell r="M282" t="str">
            <v>No</v>
          </cell>
          <cell r="O282" t="str">
            <v>04/Đã thanh toán 24/2023</v>
          </cell>
        </row>
        <row r="283">
          <cell r="D283">
            <v>16749</v>
          </cell>
          <cell r="E283">
            <v>21215809</v>
          </cell>
          <cell r="F283">
            <v>1615482</v>
          </cell>
          <cell r="G283">
            <v>45008.000347222223</v>
          </cell>
          <cell r="J283" t="str">
            <v>Do Thi Bich Lieu</v>
          </cell>
          <cell r="M283" t="str">
            <v>No</v>
          </cell>
          <cell r="O283" t="str">
            <v>05/Đã thanh toán 10/2023</v>
          </cell>
        </row>
        <row r="284">
          <cell r="D284">
            <v>16750</v>
          </cell>
          <cell r="E284">
            <v>22329490</v>
          </cell>
          <cell r="F284">
            <v>1551215</v>
          </cell>
          <cell r="G284">
            <v>45008.000347222223</v>
          </cell>
          <cell r="J284" t="str">
            <v>Do Thi Bich Lieu</v>
          </cell>
          <cell r="M284" t="str">
            <v>No</v>
          </cell>
          <cell r="O284" t="str">
            <v>05/Đã thanh toán 10/2023</v>
          </cell>
        </row>
        <row r="285">
          <cell r="D285">
            <v>16748</v>
          </cell>
          <cell r="E285">
            <v>16415222</v>
          </cell>
          <cell r="F285">
            <v>2358510</v>
          </cell>
          <cell r="G285">
            <v>45008.000347222223</v>
          </cell>
          <cell r="J285" t="str">
            <v>Do Thi Bich Lieu</v>
          </cell>
          <cell r="M285" t="str">
            <v>No</v>
          </cell>
          <cell r="O285" t="str">
            <v>05/Đã thanh toán 24/2023</v>
          </cell>
        </row>
        <row r="286">
          <cell r="D286">
            <v>17504</v>
          </cell>
          <cell r="E286">
            <v>12136041</v>
          </cell>
          <cell r="F286">
            <v>6022034</v>
          </cell>
          <cell r="G286">
            <v>45010.000347222223</v>
          </cell>
          <cell r="J286" t="str">
            <v>Do Thi Bich Lieu</v>
          </cell>
          <cell r="M286" t="str">
            <v>No</v>
          </cell>
          <cell r="O286" t="str">
            <v>06/Đã thanh toán 26/2023</v>
          </cell>
        </row>
        <row r="287">
          <cell r="D287">
            <v>17503</v>
          </cell>
          <cell r="E287">
            <v>19377162</v>
          </cell>
          <cell r="F287">
            <v>3719491</v>
          </cell>
          <cell r="G287">
            <v>45010.000347222223</v>
          </cell>
          <cell r="J287" t="str">
            <v>Do Thi Bich Lieu</v>
          </cell>
          <cell r="M287" t="str">
            <v>No</v>
          </cell>
          <cell r="O287" t="str">
            <v>05/Đã thanh toán 10/2023</v>
          </cell>
        </row>
        <row r="288">
          <cell r="D288">
            <v>18691</v>
          </cell>
          <cell r="E288">
            <v>29164422</v>
          </cell>
          <cell r="F288">
            <v>2076778</v>
          </cell>
          <cell r="G288">
            <v>45015.000347222223</v>
          </cell>
          <cell r="J288" t="str">
            <v>Do Thi Bich Lieu</v>
          </cell>
          <cell r="M288" t="str">
            <v>No</v>
          </cell>
          <cell r="O288" t="str">
            <v>07/Đã thanh toán 10/2023</v>
          </cell>
        </row>
        <row r="289">
          <cell r="D289">
            <v>18706</v>
          </cell>
          <cell r="E289">
            <v>10211867</v>
          </cell>
          <cell r="F289">
            <v>3711356</v>
          </cell>
          <cell r="G289">
            <v>45015.000347222223</v>
          </cell>
          <cell r="J289" t="str">
            <v>Do Thi Bich Lieu</v>
          </cell>
          <cell r="M289" t="str">
            <v>No</v>
          </cell>
          <cell r="O289" t="str">
            <v>06/Đã thanh toán 26/2023</v>
          </cell>
        </row>
        <row r="290">
          <cell r="D290">
            <v>18700</v>
          </cell>
          <cell r="E290">
            <v>28320264</v>
          </cell>
          <cell r="F290">
            <v>6016351</v>
          </cell>
          <cell r="G290">
            <v>45015.000347222223</v>
          </cell>
          <cell r="J290" t="str">
            <v>Do Thi Bich Lieu</v>
          </cell>
          <cell r="M290" t="str">
            <v>No</v>
          </cell>
          <cell r="O290" t="str">
            <v>05/Đã thanh toán 10/2023</v>
          </cell>
        </row>
        <row r="291">
          <cell r="D291">
            <v>18703</v>
          </cell>
          <cell r="E291">
            <v>20356376</v>
          </cell>
          <cell r="F291">
            <v>1038389</v>
          </cell>
          <cell r="G291">
            <v>45015.000347222223</v>
          </cell>
          <cell r="J291" t="str">
            <v>Do Thi Bich Lieu</v>
          </cell>
          <cell r="M291" t="str">
            <v>No</v>
          </cell>
          <cell r="O291" t="str">
            <v>05/Đã thanh toán 10/2023</v>
          </cell>
        </row>
        <row r="292">
          <cell r="D292">
            <v>18695</v>
          </cell>
          <cell r="E292">
            <v>15103633</v>
          </cell>
          <cell r="F292">
            <v>1038389</v>
          </cell>
          <cell r="G292">
            <v>45015.000347222223</v>
          </cell>
          <cell r="J292" t="str">
            <v>Do Thi Bich Lieu</v>
          </cell>
          <cell r="M292" t="str">
            <v>No</v>
          </cell>
          <cell r="O292" t="str">
            <v>05/Đã thanh toán 10/2023</v>
          </cell>
        </row>
        <row r="293">
          <cell r="D293">
            <v>18697</v>
          </cell>
          <cell r="E293">
            <v>15103732</v>
          </cell>
          <cell r="F293">
            <v>8144659</v>
          </cell>
          <cell r="G293">
            <v>45015.000347222223</v>
          </cell>
          <cell r="J293" t="str">
            <v>Do Thi Bich Lieu</v>
          </cell>
          <cell r="M293" t="str">
            <v>No</v>
          </cell>
          <cell r="O293" t="str">
            <v>05/Đã thanh toán 10/2023</v>
          </cell>
        </row>
        <row r="294">
          <cell r="D294">
            <v>18694</v>
          </cell>
          <cell r="E294">
            <v>18149591</v>
          </cell>
          <cell r="F294">
            <v>4234934</v>
          </cell>
          <cell r="G294">
            <v>45015.000347222223</v>
          </cell>
          <cell r="J294" t="str">
            <v>Do Thi Bich Lieu</v>
          </cell>
          <cell r="M294" t="str">
            <v>No</v>
          </cell>
          <cell r="O294" t="str">
            <v>05/Đã thanh toán 10/2023</v>
          </cell>
        </row>
        <row r="295">
          <cell r="D295">
            <v>18693</v>
          </cell>
          <cell r="E295">
            <v>11179991</v>
          </cell>
          <cell r="F295">
            <v>3230964</v>
          </cell>
          <cell r="G295">
            <v>45015.000347222223</v>
          </cell>
          <cell r="J295" t="str">
            <v>Do Thi Bich Lieu</v>
          </cell>
          <cell r="M295" t="str">
            <v>No</v>
          </cell>
          <cell r="O295" t="str">
            <v>05/Đã thanh toán 10/2023</v>
          </cell>
        </row>
        <row r="296">
          <cell r="D296">
            <v>18702</v>
          </cell>
          <cell r="E296">
            <v>20356620</v>
          </cell>
          <cell r="F296">
            <v>3973992</v>
          </cell>
          <cell r="G296">
            <v>45015.000347222223</v>
          </cell>
          <cell r="J296" t="str">
            <v>Do Thi Bich Lieu</v>
          </cell>
          <cell r="M296" t="str">
            <v>No</v>
          </cell>
          <cell r="O296" t="str">
            <v>05/Đã thanh toán 10/2023</v>
          </cell>
        </row>
        <row r="297">
          <cell r="D297">
            <v>18704</v>
          </cell>
          <cell r="E297">
            <v>16415945</v>
          </cell>
          <cell r="F297">
            <v>2076778</v>
          </cell>
          <cell r="G297">
            <v>45015.000347222223</v>
          </cell>
          <cell r="J297" t="str">
            <v>Do Thi Bich Lieu</v>
          </cell>
          <cell r="M297" t="str">
            <v>No</v>
          </cell>
          <cell r="O297" t="str">
            <v>05/Đã thanh toán 10/2023</v>
          </cell>
        </row>
        <row r="298">
          <cell r="D298">
            <v>18699</v>
          </cell>
          <cell r="E298">
            <v>17182705</v>
          </cell>
          <cell r="F298">
            <v>15080120</v>
          </cell>
          <cell r="G298">
            <v>45015.000347222223</v>
          </cell>
          <cell r="J298" t="str">
            <v>Do Thi Bich Lieu</v>
          </cell>
          <cell r="M298" t="str">
            <v>No</v>
          </cell>
          <cell r="O298" t="str">
            <v>05/Đã thanh toán 10/2023</v>
          </cell>
        </row>
        <row r="299">
          <cell r="D299">
            <v>18705</v>
          </cell>
          <cell r="E299">
            <v>10211608</v>
          </cell>
          <cell r="F299">
            <v>1038389</v>
          </cell>
          <cell r="G299">
            <v>45015.000347222223</v>
          </cell>
          <cell r="J299" t="str">
            <v>Do Thi Bich Lieu</v>
          </cell>
          <cell r="M299" t="str">
            <v>No</v>
          </cell>
          <cell r="O299" t="str">
            <v>05/Đã thanh toán 10/2023</v>
          </cell>
        </row>
        <row r="300">
          <cell r="D300">
            <v>18690</v>
          </cell>
          <cell r="E300">
            <v>50988210</v>
          </cell>
          <cell r="F300">
            <v>1038389</v>
          </cell>
          <cell r="G300">
            <v>45015.000347222223</v>
          </cell>
          <cell r="J300" t="str">
            <v>Do Thi Bich Lieu</v>
          </cell>
          <cell r="M300" t="str">
            <v>No</v>
          </cell>
          <cell r="O300" t="str">
            <v>07/Đã thanh toán 10/2023</v>
          </cell>
        </row>
        <row r="301">
          <cell r="D301">
            <v>18692</v>
          </cell>
          <cell r="E301">
            <v>11179683</v>
          </cell>
          <cell r="F301">
            <v>2757810</v>
          </cell>
          <cell r="G301">
            <v>45015.000347222223</v>
          </cell>
          <cell r="J301" t="str">
            <v>Do Thi Bich Lieu</v>
          </cell>
          <cell r="M301" t="str">
            <v>No</v>
          </cell>
          <cell r="O301" t="str">
            <v>05/Đã thanh toán 10/2023</v>
          </cell>
        </row>
        <row r="302">
          <cell r="D302">
            <v>19053</v>
          </cell>
          <cell r="E302">
            <v>90311519</v>
          </cell>
          <cell r="F302">
            <v>1038389</v>
          </cell>
          <cell r="G302">
            <v>45016.000347222223</v>
          </cell>
          <cell r="J302" t="str">
            <v>Do Thi Bich Lieu</v>
          </cell>
          <cell r="M302" t="str">
            <v>No</v>
          </cell>
          <cell r="O302" t="str">
            <v>07/Đã thanh toán 10/2023</v>
          </cell>
        </row>
        <row r="303">
          <cell r="D303">
            <v>19055</v>
          </cell>
          <cell r="E303">
            <v>14094464</v>
          </cell>
          <cell r="F303">
            <v>110400</v>
          </cell>
          <cell r="G303">
            <v>45016.000347222223</v>
          </cell>
          <cell r="J303" t="str">
            <v>Do Thi Bich Lieu</v>
          </cell>
          <cell r="M303" t="str">
            <v>No</v>
          </cell>
          <cell r="O303" t="str">
            <v>06/Đã thanh toán 26/2023</v>
          </cell>
        </row>
        <row r="304">
          <cell r="D304">
            <v>18760</v>
          </cell>
          <cell r="E304">
            <v>16419056</v>
          </cell>
          <cell r="F304">
            <v>2619452</v>
          </cell>
          <cell r="G304">
            <v>45016.000347222223</v>
          </cell>
          <cell r="J304" t="str">
            <v>Do Thi Bich Lieu</v>
          </cell>
          <cell r="M304" t="str">
            <v>No</v>
          </cell>
          <cell r="O304" t="str">
            <v>05/Đã thanh toán 10/2023</v>
          </cell>
        </row>
        <row r="305">
          <cell r="D305">
            <v>18761</v>
          </cell>
          <cell r="E305">
            <v>20358732</v>
          </cell>
          <cell r="F305">
            <v>1038389</v>
          </cell>
          <cell r="G305">
            <v>45016.000347222223</v>
          </cell>
          <cell r="J305" t="str">
            <v>Do Thi Bich Lieu</v>
          </cell>
          <cell r="M305" t="str">
            <v>No</v>
          </cell>
          <cell r="O305" t="str">
            <v>05/Đã thanh toán 10/2023</v>
          </cell>
        </row>
        <row r="306">
          <cell r="D306">
            <v>18767</v>
          </cell>
          <cell r="E306">
            <v>13237724</v>
          </cell>
          <cell r="F306">
            <v>517072</v>
          </cell>
          <cell r="G306">
            <v>45016.000347222223</v>
          </cell>
          <cell r="J306" t="str">
            <v>Do Thi Bich Lieu</v>
          </cell>
          <cell r="M306" t="str">
            <v>No</v>
          </cell>
          <cell r="O306" t="str">
            <v>05/Đã thanh toán 10/2023</v>
          </cell>
        </row>
        <row r="307">
          <cell r="D307">
            <v>18766</v>
          </cell>
          <cell r="E307">
            <v>13237335</v>
          </cell>
          <cell r="F307">
            <v>2301134</v>
          </cell>
          <cell r="G307">
            <v>45016.000347222223</v>
          </cell>
          <cell r="J307" t="str">
            <v>Do Thi Bich Lieu</v>
          </cell>
          <cell r="M307" t="str">
            <v>No</v>
          </cell>
          <cell r="O307" t="str">
            <v>05/Đã thanh toán 10/2023</v>
          </cell>
        </row>
        <row r="308">
          <cell r="D308">
            <v>18758</v>
          </cell>
          <cell r="E308">
            <v>10215276</v>
          </cell>
          <cell r="F308">
            <v>1038389</v>
          </cell>
          <cell r="G308">
            <v>45016.000347222223</v>
          </cell>
          <cell r="J308" t="str">
            <v>Do Thi Bich Lieu</v>
          </cell>
          <cell r="M308" t="str">
            <v>No</v>
          </cell>
          <cell r="O308" t="str">
            <v>05/Đã thanh toán 10/2023</v>
          </cell>
        </row>
        <row r="309">
          <cell r="D309">
            <v>18765</v>
          </cell>
          <cell r="E309">
            <v>18151455</v>
          </cell>
          <cell r="F309">
            <v>499125</v>
          </cell>
          <cell r="G309">
            <v>45016.000347222223</v>
          </cell>
          <cell r="J309" t="str">
            <v>Do Thi Bich Lieu</v>
          </cell>
          <cell r="M309" t="str">
            <v>No</v>
          </cell>
          <cell r="O309" t="str">
            <v>05/Đã thanh toán 10/2023</v>
          </cell>
        </row>
        <row r="310">
          <cell r="D310">
            <v>19054</v>
          </cell>
          <cell r="E310">
            <v>14094194</v>
          </cell>
          <cell r="F310">
            <v>2076778</v>
          </cell>
          <cell r="G310">
            <v>45016.000347222223</v>
          </cell>
          <cell r="J310" t="str">
            <v>Do Thi Bich Lieu</v>
          </cell>
          <cell r="M310" t="str">
            <v>No</v>
          </cell>
          <cell r="O310" t="str">
            <v>05/Đã thanh toán 10/2023</v>
          </cell>
        </row>
        <row r="311">
          <cell r="D311">
            <v>18763</v>
          </cell>
          <cell r="E311">
            <v>27321011</v>
          </cell>
          <cell r="F311">
            <v>4234934</v>
          </cell>
          <cell r="G311">
            <v>45016.000347222223</v>
          </cell>
          <cell r="J311" t="str">
            <v>Do Thi Bich Lieu</v>
          </cell>
          <cell r="M311" t="str">
            <v>No</v>
          </cell>
          <cell r="O311" t="str">
            <v>05/Đã thanh toán 10/2023</v>
          </cell>
        </row>
        <row r="312">
          <cell r="D312">
            <v>18759</v>
          </cell>
          <cell r="E312">
            <v>10215552</v>
          </cell>
          <cell r="F312">
            <v>3782966</v>
          </cell>
          <cell r="G312">
            <v>45016.000347222223</v>
          </cell>
          <cell r="J312" t="str">
            <v>Do Thi Bich Lieu</v>
          </cell>
          <cell r="M312" t="str">
            <v>No</v>
          </cell>
          <cell r="O312" t="str">
            <v>05/Đã thanh toán 10/2023</v>
          </cell>
        </row>
        <row r="313">
          <cell r="D313">
            <v>18762</v>
          </cell>
          <cell r="E313">
            <v>25330804</v>
          </cell>
          <cell r="F313">
            <v>2372447</v>
          </cell>
          <cell r="G313">
            <v>45016.000347222223</v>
          </cell>
          <cell r="J313" t="str">
            <v>Do Thi Bich Lieu</v>
          </cell>
          <cell r="M313" t="str">
            <v>No</v>
          </cell>
          <cell r="O313" t="str">
            <v>05/Đã thanh toán 10/2023</v>
          </cell>
        </row>
        <row r="314">
          <cell r="D314">
            <v>18764</v>
          </cell>
          <cell r="E314">
            <v>28320846</v>
          </cell>
          <cell r="F314">
            <v>1827216</v>
          </cell>
          <cell r="G314">
            <v>45016.000347222223</v>
          </cell>
          <cell r="J314" t="str">
            <v>Do Thi Bich Lieu</v>
          </cell>
          <cell r="M314" t="str">
            <v>No</v>
          </cell>
          <cell r="O314" t="str">
            <v>05/Đã thanh toán 10/2023</v>
          </cell>
        </row>
        <row r="315">
          <cell r="D315">
            <v>20183</v>
          </cell>
          <cell r="E315">
            <v>12142203</v>
          </cell>
          <cell r="F315">
            <v>6404281</v>
          </cell>
          <cell r="G315">
            <v>45022.000347222223</v>
          </cell>
          <cell r="J315" t="str">
            <v>Do Thi Bich Lieu</v>
          </cell>
          <cell r="M315" t="str">
            <v>No</v>
          </cell>
          <cell r="O315" t="str">
            <v>07/Đã thanh toán 10/2023</v>
          </cell>
        </row>
        <row r="316">
          <cell r="D316">
            <v>20186</v>
          </cell>
          <cell r="E316">
            <v>26385892</v>
          </cell>
          <cell r="F316">
            <v>4117091</v>
          </cell>
          <cell r="G316">
            <v>45022.000347222223</v>
          </cell>
          <cell r="J316" t="str">
            <v>Do Thi Bich Lieu</v>
          </cell>
          <cell r="M316" t="str">
            <v>No</v>
          </cell>
          <cell r="O316" t="str">
            <v>05/Đã thanh toán 10/2023</v>
          </cell>
        </row>
        <row r="317">
          <cell r="D317">
            <v>20180</v>
          </cell>
          <cell r="E317">
            <v>17186942</v>
          </cell>
          <cell r="F317">
            <v>3663551</v>
          </cell>
          <cell r="G317">
            <v>45022.000347222223</v>
          </cell>
          <cell r="J317" t="str">
            <v>Do Thi Bich Lieu</v>
          </cell>
          <cell r="M317" t="str">
            <v>No</v>
          </cell>
          <cell r="O317" t="str">
            <v>05/Đã thanh toán 10/2023</v>
          </cell>
        </row>
        <row r="318">
          <cell r="D318">
            <v>20178</v>
          </cell>
          <cell r="E318">
            <v>15106479</v>
          </cell>
          <cell r="F318">
            <v>1958820</v>
          </cell>
          <cell r="G318">
            <v>45022.000347222223</v>
          </cell>
          <cell r="J318" t="str">
            <v>Do Thi Bich Lieu</v>
          </cell>
          <cell r="M318" t="str">
            <v>No</v>
          </cell>
          <cell r="O318" t="str">
            <v>05/Đã thanh toán 10/2023</v>
          </cell>
        </row>
        <row r="319">
          <cell r="D319">
            <v>20185</v>
          </cell>
          <cell r="E319">
            <v>13240965</v>
          </cell>
          <cell r="F319">
            <v>3841090</v>
          </cell>
          <cell r="G319">
            <v>45022.000347222223</v>
          </cell>
          <cell r="J319" t="str">
            <v>Do Thi Bich Lieu</v>
          </cell>
          <cell r="M319" t="str">
            <v>No</v>
          </cell>
          <cell r="O319" t="str">
            <v>05/Đã thanh toán 10/2023</v>
          </cell>
        </row>
        <row r="320">
          <cell r="D320">
            <v>20179</v>
          </cell>
          <cell r="E320">
            <v>22334926</v>
          </cell>
          <cell r="F320">
            <v>4009159</v>
          </cell>
          <cell r="G320">
            <v>45022.000347222223</v>
          </cell>
          <cell r="J320" t="str">
            <v>Do Thi Bich Lieu</v>
          </cell>
          <cell r="M320" t="str">
            <v>No</v>
          </cell>
          <cell r="O320" t="str">
            <v>05/Đã thanh toán 10/2023</v>
          </cell>
        </row>
        <row r="321">
          <cell r="D321">
            <v>20177</v>
          </cell>
          <cell r="E321">
            <v>19381406</v>
          </cell>
          <cell r="F321">
            <v>1221638</v>
          </cell>
          <cell r="G321">
            <v>45022.000347222223</v>
          </cell>
          <cell r="J321" t="str">
            <v>Do Thi Bich Lieu</v>
          </cell>
          <cell r="M321" t="str">
            <v>No</v>
          </cell>
          <cell r="O321" t="str">
            <v>05/Đã thanh toán 10/2023</v>
          </cell>
        </row>
        <row r="322">
          <cell r="D322">
            <v>20184</v>
          </cell>
          <cell r="E322">
            <v>13240084</v>
          </cell>
          <cell r="F322">
            <v>3888247</v>
          </cell>
          <cell r="G322">
            <v>45022.000347222223</v>
          </cell>
          <cell r="J322" t="str">
            <v>Do Thi Bich Lieu</v>
          </cell>
          <cell r="M322" t="str">
            <v>No</v>
          </cell>
          <cell r="O322" t="str">
            <v>05/Đã thanh toán 10/2023</v>
          </cell>
        </row>
        <row r="323">
          <cell r="D323">
            <v>20181</v>
          </cell>
          <cell r="E323">
            <v>11183065</v>
          </cell>
          <cell r="F323">
            <v>4234934</v>
          </cell>
          <cell r="G323">
            <v>45022.000347222223</v>
          </cell>
          <cell r="J323" t="str">
            <v>Do Thi Bich Lieu</v>
          </cell>
          <cell r="M323" t="str">
            <v>No</v>
          </cell>
          <cell r="O323" t="str">
            <v>05/Đã thanh toán 10/2023</v>
          </cell>
        </row>
        <row r="324">
          <cell r="D324">
            <v>20182</v>
          </cell>
          <cell r="E324">
            <v>12141800</v>
          </cell>
          <cell r="F324">
            <v>1954612</v>
          </cell>
          <cell r="G324">
            <v>45022.000347222223</v>
          </cell>
          <cell r="J324" t="str">
            <v>Do Thi Bich Lieu</v>
          </cell>
          <cell r="M324" t="str">
            <v>No</v>
          </cell>
          <cell r="O324" t="str">
            <v>07/Đã thanh toán 10/2023</v>
          </cell>
        </row>
        <row r="325">
          <cell r="D325">
            <v>20479</v>
          </cell>
          <cell r="E325">
            <v>50989153</v>
          </cell>
          <cell r="F325">
            <v>977306</v>
          </cell>
          <cell r="G325">
            <v>45024.000347222223</v>
          </cell>
          <cell r="J325" t="str">
            <v>Do Thi Bich Lieu</v>
          </cell>
          <cell r="M325" t="str">
            <v>No</v>
          </cell>
          <cell r="O325" t="str">
            <v>07/Đã thanh toán 10/2023</v>
          </cell>
        </row>
        <row r="326">
          <cell r="D326">
            <v>20481</v>
          </cell>
          <cell r="E326">
            <v>24304654</v>
          </cell>
          <cell r="F326">
            <v>977306</v>
          </cell>
          <cell r="G326">
            <v>45024.000347222223</v>
          </cell>
          <cell r="J326" t="str">
            <v>Do Thi Bich Lieu</v>
          </cell>
          <cell r="M326" t="str">
            <v>No</v>
          </cell>
          <cell r="O326" t="str">
            <v>07/Đã thanh toán 10/2023</v>
          </cell>
        </row>
        <row r="327">
          <cell r="D327">
            <v>20499</v>
          </cell>
          <cell r="E327">
            <v>10216418</v>
          </cell>
          <cell r="F327">
            <v>499125</v>
          </cell>
          <cell r="G327">
            <v>45024.000347222223</v>
          </cell>
          <cell r="J327" t="str">
            <v>Do Thi Bich Lieu</v>
          </cell>
          <cell r="M327" t="str">
            <v>No</v>
          </cell>
          <cell r="O327" t="str">
            <v>06/Đã thanh toán 26/2023</v>
          </cell>
        </row>
        <row r="328">
          <cell r="D328">
            <v>20484</v>
          </cell>
          <cell r="E328">
            <v>22335483</v>
          </cell>
          <cell r="F328">
            <v>3025605</v>
          </cell>
          <cell r="G328">
            <v>45024.000347222223</v>
          </cell>
          <cell r="J328" t="str">
            <v>Do Thi Bich Lieu</v>
          </cell>
          <cell r="M328" t="str">
            <v>No</v>
          </cell>
          <cell r="O328" t="str">
            <v>06/Đã thanh toán 26/2023</v>
          </cell>
        </row>
        <row r="329">
          <cell r="D329">
            <v>20482</v>
          </cell>
          <cell r="E329">
            <v>27324142</v>
          </cell>
          <cell r="F329">
            <v>1476431</v>
          </cell>
          <cell r="G329">
            <v>45024.000347222223</v>
          </cell>
          <cell r="J329" t="str">
            <v>Do Thi Bich Lieu</v>
          </cell>
          <cell r="M329" t="str">
            <v>No</v>
          </cell>
          <cell r="O329" t="str">
            <v>07/Đã thanh toán 10/2023</v>
          </cell>
        </row>
        <row r="330">
          <cell r="D330">
            <v>20483</v>
          </cell>
          <cell r="E330">
            <v>20361443</v>
          </cell>
          <cell r="F330">
            <v>977306</v>
          </cell>
          <cell r="G330">
            <v>45024.000347222223</v>
          </cell>
          <cell r="J330" t="str">
            <v>Do Thi Bich Lieu</v>
          </cell>
          <cell r="M330" t="str">
            <v>No</v>
          </cell>
          <cell r="O330" t="str">
            <v>07/Đã thanh toán 10/2023</v>
          </cell>
        </row>
        <row r="331">
          <cell r="D331">
            <v>20498</v>
          </cell>
          <cell r="E331">
            <v>10219221</v>
          </cell>
          <cell r="F331">
            <v>5456902</v>
          </cell>
          <cell r="G331">
            <v>45024.000347222223</v>
          </cell>
          <cell r="J331" t="str">
            <v>Do Thi Bich Lieu</v>
          </cell>
          <cell r="M331" t="str">
            <v>No</v>
          </cell>
          <cell r="O331" t="str">
            <v>07/Đã thanh toán 10/2023</v>
          </cell>
        </row>
        <row r="332">
          <cell r="D332">
            <v>22046</v>
          </cell>
          <cell r="E332">
            <v>14096121</v>
          </cell>
          <cell r="F332">
            <v>3775314</v>
          </cell>
          <cell r="G332">
            <v>45029.000347222223</v>
          </cell>
          <cell r="J332" t="str">
            <v>Do Thi Bich Lieu</v>
          </cell>
          <cell r="M332" t="str">
            <v>No</v>
          </cell>
          <cell r="O332" t="str">
            <v>06/Đã thanh toán 26/2023</v>
          </cell>
        </row>
        <row r="333">
          <cell r="D333">
            <v>22033</v>
          </cell>
          <cell r="E333">
            <v>11185117</v>
          </cell>
          <cell r="F333">
            <v>7818448</v>
          </cell>
          <cell r="G333">
            <v>45029.000347222223</v>
          </cell>
          <cell r="J333" t="str">
            <v>Do Thi Bich Lieu</v>
          </cell>
          <cell r="M333" t="str">
            <v>No</v>
          </cell>
          <cell r="O333" t="str">
            <v>06/Đã thanh toán 26/2023</v>
          </cell>
        </row>
        <row r="334">
          <cell r="D334">
            <v>22032</v>
          </cell>
          <cell r="E334">
            <v>16421862</v>
          </cell>
          <cell r="F334">
            <v>5329058</v>
          </cell>
          <cell r="G334">
            <v>45029.000347222223</v>
          </cell>
          <cell r="J334" t="str">
            <v>Do Thi Bich Lieu</v>
          </cell>
          <cell r="M334" t="str">
            <v>No</v>
          </cell>
          <cell r="O334" t="str">
            <v>07/Đã thanh toán 10/2023</v>
          </cell>
        </row>
        <row r="335">
          <cell r="D335">
            <v>22042</v>
          </cell>
          <cell r="E335">
            <v>12145211</v>
          </cell>
          <cell r="F335">
            <v>21208644</v>
          </cell>
          <cell r="G335">
            <v>45029.000347222223</v>
          </cell>
          <cell r="J335" t="str">
            <v>Do Thi Bich Lieu</v>
          </cell>
          <cell r="M335" t="str">
            <v>No</v>
          </cell>
          <cell r="O335" t="str">
            <v>06/Đã thanh toán 26/2023</v>
          </cell>
        </row>
        <row r="336">
          <cell r="D336">
            <v>22041</v>
          </cell>
          <cell r="E336">
            <v>11186045</v>
          </cell>
          <cell r="F336">
            <v>5238794</v>
          </cell>
          <cell r="G336">
            <v>45029.000347222223</v>
          </cell>
          <cell r="J336" t="str">
            <v>Do Thi Bich Lieu</v>
          </cell>
          <cell r="M336" t="str">
            <v>No</v>
          </cell>
          <cell r="O336" t="str">
            <v>06/Đã thanh toán 26/2023</v>
          </cell>
        </row>
        <row r="337">
          <cell r="D337">
            <v>22039</v>
          </cell>
          <cell r="E337">
            <v>24306056</v>
          </cell>
          <cell r="F337">
            <v>1615482</v>
          </cell>
          <cell r="G337">
            <v>45029.000347222223</v>
          </cell>
          <cell r="J337" t="str">
            <v>Do Thi Bich Lieu</v>
          </cell>
          <cell r="M337" t="str">
            <v>No</v>
          </cell>
          <cell r="O337" t="str">
            <v>06/Đã thanh toán 26/2023</v>
          </cell>
        </row>
        <row r="338">
          <cell r="D338">
            <v>22036</v>
          </cell>
          <cell r="E338">
            <v>16423557</v>
          </cell>
          <cell r="F338">
            <v>1142910</v>
          </cell>
          <cell r="G338">
            <v>45029.000347222223</v>
          </cell>
          <cell r="J338" t="str">
            <v>Do Thi Bich Lieu</v>
          </cell>
          <cell r="M338" t="str">
            <v>No</v>
          </cell>
          <cell r="O338" t="str">
            <v>06/Đã thanh toán 26/2023</v>
          </cell>
        </row>
        <row r="339">
          <cell r="D339">
            <v>22037</v>
          </cell>
          <cell r="E339">
            <v>20362920</v>
          </cell>
          <cell r="F339">
            <v>3118577</v>
          </cell>
          <cell r="G339">
            <v>45029.000347222223</v>
          </cell>
          <cell r="J339" t="str">
            <v>Do Thi Bich Lieu</v>
          </cell>
          <cell r="M339" t="str">
            <v>No</v>
          </cell>
          <cell r="O339" t="str">
            <v>06/Đã thanh toán 26/2023</v>
          </cell>
        </row>
        <row r="340">
          <cell r="D340">
            <v>22038</v>
          </cell>
          <cell r="E340">
            <v>22337327</v>
          </cell>
          <cell r="F340">
            <v>598950</v>
          </cell>
          <cell r="G340">
            <v>45029.000347222223</v>
          </cell>
          <cell r="J340" t="str">
            <v>Do Thi Bich Lieu</v>
          </cell>
          <cell r="M340" t="str">
            <v>No</v>
          </cell>
          <cell r="O340" t="str">
            <v>06/Đã thanh toán 26/2023</v>
          </cell>
        </row>
        <row r="341">
          <cell r="D341">
            <v>22045</v>
          </cell>
          <cell r="E341">
            <v>13242151</v>
          </cell>
          <cell r="F341">
            <v>4806984</v>
          </cell>
          <cell r="G341">
            <v>45029.000347222223</v>
          </cell>
          <cell r="J341" t="str">
            <v>Do Thi Bich Lieu</v>
          </cell>
          <cell r="M341" t="str">
            <v>No</v>
          </cell>
          <cell r="O341" t="str">
            <v>06/Đã thanh toán 26/2023</v>
          </cell>
        </row>
        <row r="342">
          <cell r="D342">
            <v>22040</v>
          </cell>
          <cell r="E342">
            <v>12144845</v>
          </cell>
          <cell r="F342">
            <v>2931918</v>
          </cell>
          <cell r="G342">
            <v>45029.000347222223</v>
          </cell>
          <cell r="J342" t="str">
            <v>Do Thi Bich Lieu</v>
          </cell>
          <cell r="M342" t="str">
            <v>No</v>
          </cell>
          <cell r="O342" t="str">
            <v>06/Đã thanh toán 26/2023</v>
          </cell>
        </row>
        <row r="343">
          <cell r="D343">
            <v>22034</v>
          </cell>
          <cell r="E343">
            <v>18155630</v>
          </cell>
          <cell r="F343">
            <v>2931918</v>
          </cell>
          <cell r="G343">
            <v>45029.000347222223</v>
          </cell>
          <cell r="J343" t="str">
            <v>Do Thi Bich Lieu</v>
          </cell>
          <cell r="M343" t="str">
            <v>No</v>
          </cell>
          <cell r="O343" t="str">
            <v>06/Đã thanh toán 26/2023</v>
          </cell>
        </row>
        <row r="344">
          <cell r="D344">
            <v>22180</v>
          </cell>
          <cell r="E344">
            <v>15110161</v>
          </cell>
          <cell r="F344">
            <v>977306</v>
          </cell>
          <cell r="G344">
            <v>45030.000347222223</v>
          </cell>
          <cell r="J344" t="str">
            <v>Do Thi Bich Lieu</v>
          </cell>
          <cell r="M344" t="str">
            <v>No</v>
          </cell>
          <cell r="O344" t="str">
            <v>05/Đã thanh toán 24/2023</v>
          </cell>
        </row>
        <row r="345">
          <cell r="D345">
            <v>22182</v>
          </cell>
          <cell r="E345">
            <v>22337887</v>
          </cell>
          <cell r="F345">
            <v>1308514</v>
          </cell>
          <cell r="G345">
            <v>45030.000347222223</v>
          </cell>
          <cell r="J345" t="str">
            <v>Do Thi Bich Lieu</v>
          </cell>
          <cell r="M345" t="str">
            <v>No</v>
          </cell>
          <cell r="O345" t="str">
            <v>05/Đã thanh toán 24/2023</v>
          </cell>
        </row>
        <row r="346">
          <cell r="D346">
            <v>22185</v>
          </cell>
          <cell r="E346">
            <v>25335484</v>
          </cell>
          <cell r="F346">
            <v>2895459</v>
          </cell>
          <cell r="G346">
            <v>45030.000347222223</v>
          </cell>
          <cell r="J346" t="str">
            <v>Do Thi Bich Lieu</v>
          </cell>
          <cell r="M346" t="str">
            <v>No</v>
          </cell>
          <cell r="O346" t="str">
            <v>05/Đã thanh toán 24/2023</v>
          </cell>
        </row>
        <row r="347">
          <cell r="D347">
            <v>22183</v>
          </cell>
          <cell r="E347">
            <v>22338310</v>
          </cell>
          <cell r="F347">
            <v>977306</v>
          </cell>
          <cell r="G347">
            <v>45030.000347222223</v>
          </cell>
          <cell r="J347" t="str">
            <v>Do Thi Bich Lieu</v>
          </cell>
          <cell r="M347" t="str">
            <v>No</v>
          </cell>
          <cell r="O347" t="str">
            <v>05/Đã thanh toán 24/2023</v>
          </cell>
        </row>
        <row r="348">
          <cell r="D348">
            <v>22181</v>
          </cell>
          <cell r="E348">
            <v>17190462</v>
          </cell>
          <cell r="F348">
            <v>4646323</v>
          </cell>
          <cell r="G348">
            <v>45030.000347222223</v>
          </cell>
          <cell r="J348" t="str">
            <v>Do Thi Bich Lieu</v>
          </cell>
          <cell r="M348" t="str">
            <v>No</v>
          </cell>
          <cell r="O348" t="str">
            <v>05/Đã thanh toán 24/2023</v>
          </cell>
        </row>
        <row r="349">
          <cell r="D349">
            <v>22187</v>
          </cell>
          <cell r="E349">
            <v>28326076</v>
          </cell>
          <cell r="F349">
            <v>3570094</v>
          </cell>
          <cell r="G349">
            <v>45030.000347222223</v>
          </cell>
          <cell r="J349" t="str">
            <v>Do Thi Bich Lieu</v>
          </cell>
          <cell r="M349" t="str">
            <v>No</v>
          </cell>
          <cell r="O349" t="str">
            <v>05/Đã thanh toán 24/2023</v>
          </cell>
        </row>
        <row r="350">
          <cell r="D350">
            <v>22186</v>
          </cell>
          <cell r="E350">
            <v>27326618</v>
          </cell>
          <cell r="F350">
            <v>552013</v>
          </cell>
          <cell r="G350">
            <v>45030.000347222223</v>
          </cell>
          <cell r="J350" t="str">
            <v>Do Thi Bich Lieu</v>
          </cell>
          <cell r="M350" t="str">
            <v>No</v>
          </cell>
          <cell r="O350" t="str">
            <v>05/Đã thanh toán 24/2023</v>
          </cell>
        </row>
        <row r="351">
          <cell r="D351">
            <v>23405</v>
          </cell>
          <cell r="E351">
            <v>19385051</v>
          </cell>
          <cell r="F351">
            <v>5697159</v>
          </cell>
          <cell r="G351">
            <v>45036.000347222223</v>
          </cell>
          <cell r="J351" t="str">
            <v>Do Thi Bich Lieu</v>
          </cell>
          <cell r="M351" t="str">
            <v>No</v>
          </cell>
          <cell r="O351" t="str">
            <v>05/Đã thanh toán 24/2023</v>
          </cell>
        </row>
        <row r="352">
          <cell r="D352">
            <v>23425</v>
          </cell>
          <cell r="E352">
            <v>90317029</v>
          </cell>
          <cell r="F352">
            <v>977306</v>
          </cell>
          <cell r="G352">
            <v>45036.000347222223</v>
          </cell>
          <cell r="J352" t="str">
            <v>Do Thi Bich Lieu</v>
          </cell>
          <cell r="M352" t="str">
            <v>No</v>
          </cell>
          <cell r="O352" t="str">
            <v>05/Đã thanh toán 24/2023</v>
          </cell>
        </row>
        <row r="353">
          <cell r="D353">
            <v>23413</v>
          </cell>
          <cell r="E353">
            <v>23213768</v>
          </cell>
          <cell r="F353">
            <v>1615482</v>
          </cell>
          <cell r="G353">
            <v>45036.000347222223</v>
          </cell>
          <cell r="J353" t="str">
            <v>Do Thi Bich Lieu</v>
          </cell>
          <cell r="M353" t="str">
            <v>No</v>
          </cell>
          <cell r="O353" t="str">
            <v>06/Đã thanh toán 12/2023</v>
          </cell>
        </row>
        <row r="354">
          <cell r="D354">
            <v>23415</v>
          </cell>
          <cell r="E354">
            <v>16426394</v>
          </cell>
          <cell r="F354">
            <v>3795915</v>
          </cell>
          <cell r="G354">
            <v>45036.000347222223</v>
          </cell>
          <cell r="J354" t="str">
            <v>Do Thi Bich Lieu</v>
          </cell>
          <cell r="M354" t="str">
            <v>No</v>
          </cell>
          <cell r="O354" t="str">
            <v>06/Đã thanh toán 12/2023</v>
          </cell>
        </row>
        <row r="355">
          <cell r="D355">
            <v>23409</v>
          </cell>
          <cell r="E355">
            <v>18159296</v>
          </cell>
          <cell r="F355">
            <v>5525207</v>
          </cell>
          <cell r="G355">
            <v>45036.000347222223</v>
          </cell>
          <cell r="J355" t="str">
            <v>Do Thi Bich Lieu</v>
          </cell>
          <cell r="M355" t="str">
            <v>No</v>
          </cell>
          <cell r="O355" t="str">
            <v>05/Đã thanh toán 24/2023</v>
          </cell>
        </row>
        <row r="356">
          <cell r="D356">
            <v>23416</v>
          </cell>
          <cell r="E356">
            <v>15111840</v>
          </cell>
          <cell r="F356">
            <v>977306</v>
          </cell>
          <cell r="G356">
            <v>45036.000347222223</v>
          </cell>
          <cell r="J356" t="str">
            <v>Do Thi Bich Lieu</v>
          </cell>
          <cell r="M356" t="str">
            <v>No</v>
          </cell>
          <cell r="O356" t="str">
            <v>05/Đã thanh toán 24/2023</v>
          </cell>
        </row>
        <row r="357">
          <cell r="D357">
            <v>23420</v>
          </cell>
          <cell r="E357">
            <v>90314340</v>
          </cell>
          <cell r="F357">
            <v>807741</v>
          </cell>
          <cell r="G357">
            <v>45036.000347222223</v>
          </cell>
          <cell r="J357" t="str">
            <v>Do Thi Bich Lieu</v>
          </cell>
          <cell r="M357" t="str">
            <v>No</v>
          </cell>
          <cell r="O357" t="str">
            <v>05/Đã thanh toán 24/2023</v>
          </cell>
        </row>
        <row r="358">
          <cell r="D358">
            <v>23424</v>
          </cell>
          <cell r="E358">
            <v>13245693</v>
          </cell>
          <cell r="F358">
            <v>3909224</v>
          </cell>
          <cell r="G358">
            <v>45036.000347222223</v>
          </cell>
          <cell r="J358" t="str">
            <v>Do Thi Bich Lieu</v>
          </cell>
          <cell r="M358" t="str">
            <v>No</v>
          </cell>
          <cell r="O358" t="str">
            <v>05/Đã thanh toán 24/2023</v>
          </cell>
        </row>
        <row r="359">
          <cell r="D359">
            <v>23423</v>
          </cell>
          <cell r="E359">
            <v>14098662</v>
          </cell>
          <cell r="F359">
            <v>3335789</v>
          </cell>
          <cell r="G359">
            <v>45036.000347222223</v>
          </cell>
          <cell r="J359" t="str">
            <v>Do Thi Bich Lieu</v>
          </cell>
          <cell r="M359" t="str">
            <v>No</v>
          </cell>
          <cell r="O359" t="str">
            <v>05/Đã thanh toán 24/2023</v>
          </cell>
        </row>
        <row r="360">
          <cell r="D360">
            <v>23408</v>
          </cell>
          <cell r="E360">
            <v>19386605</v>
          </cell>
          <cell r="F360">
            <v>2919450</v>
          </cell>
          <cell r="G360">
            <v>45036.000347222223</v>
          </cell>
          <cell r="J360" t="str">
            <v>Do Thi Bich Lieu</v>
          </cell>
          <cell r="M360" t="str">
            <v>No</v>
          </cell>
          <cell r="O360" t="str">
            <v>05/Đã thanh toán 24/2023</v>
          </cell>
        </row>
        <row r="361">
          <cell r="D361">
            <v>23412</v>
          </cell>
          <cell r="E361">
            <v>27327514</v>
          </cell>
          <cell r="F361">
            <v>4066508</v>
          </cell>
          <cell r="G361">
            <v>45036.000347222223</v>
          </cell>
          <cell r="J361" t="str">
            <v>Do Thi Bich Lieu</v>
          </cell>
          <cell r="M361" t="str">
            <v>No</v>
          </cell>
          <cell r="O361" t="str">
            <v>05/Đã thanh toán 24/2023</v>
          </cell>
        </row>
        <row r="362">
          <cell r="D362">
            <v>23411</v>
          </cell>
          <cell r="E362">
            <v>11188732</v>
          </cell>
          <cell r="F362">
            <v>778800</v>
          </cell>
          <cell r="G362">
            <v>45036.000347222223</v>
          </cell>
          <cell r="J362" t="str">
            <v>Do Thi Bich Lieu</v>
          </cell>
          <cell r="M362" t="str">
            <v>No</v>
          </cell>
          <cell r="O362" t="str">
            <v>05/Đã thanh toán 24/2023</v>
          </cell>
        </row>
        <row r="363">
          <cell r="D363">
            <v>23417</v>
          </cell>
          <cell r="E363">
            <v>22339889</v>
          </cell>
          <cell r="F363">
            <v>2336400</v>
          </cell>
          <cell r="G363">
            <v>45036.000347222223</v>
          </cell>
          <cell r="J363" t="str">
            <v>Do Thi Bich Lieu</v>
          </cell>
          <cell r="M363" t="str">
            <v>No</v>
          </cell>
          <cell r="O363" t="str">
            <v>05/Đã thanh toán 24/2023</v>
          </cell>
        </row>
        <row r="364">
          <cell r="D364">
            <v>23589</v>
          </cell>
          <cell r="E364">
            <v>19389013</v>
          </cell>
          <cell r="F364">
            <v>8544476</v>
          </cell>
          <cell r="G364">
            <v>45040.000347222223</v>
          </cell>
          <cell r="J364" t="str">
            <v>Do Thi Bich Lieu</v>
          </cell>
          <cell r="M364" t="str">
            <v>No</v>
          </cell>
          <cell r="O364" t="str">
            <v>06/Đã thanh toán 12/2023</v>
          </cell>
        </row>
        <row r="365">
          <cell r="D365">
            <v>23587</v>
          </cell>
          <cell r="E365">
            <v>19386785</v>
          </cell>
          <cell r="F365">
            <v>977306</v>
          </cell>
          <cell r="G365">
            <v>45040.000347222223</v>
          </cell>
          <cell r="J365" t="str">
            <v>Do Thi Bich Lieu</v>
          </cell>
          <cell r="M365" t="str">
            <v>No</v>
          </cell>
          <cell r="O365" t="str">
            <v>05/Đã thanh toán 24/2023</v>
          </cell>
        </row>
        <row r="366">
          <cell r="D366">
            <v>23593</v>
          </cell>
          <cell r="E366">
            <v>20366260</v>
          </cell>
          <cell r="F366">
            <v>4058758</v>
          </cell>
          <cell r="G366">
            <v>45040.000347222223</v>
          </cell>
          <cell r="J366" t="str">
            <v>Do Thi Bich Lieu</v>
          </cell>
          <cell r="M366" t="str">
            <v>No</v>
          </cell>
          <cell r="O366" t="str">
            <v>06/Đã thanh toán 12/2023</v>
          </cell>
        </row>
        <row r="367">
          <cell r="D367">
            <v>23592</v>
          </cell>
          <cell r="E367">
            <v>17193595</v>
          </cell>
          <cell r="F367">
            <v>2837120</v>
          </cell>
          <cell r="G367">
            <v>45040.000347222223</v>
          </cell>
          <cell r="J367" t="str">
            <v>Do Thi Bich Lieu</v>
          </cell>
          <cell r="M367" t="str">
            <v>No</v>
          </cell>
          <cell r="O367" t="str">
            <v>06/Đã thanh toán 12/2023</v>
          </cell>
        </row>
        <row r="368">
          <cell r="D368">
            <v>23591</v>
          </cell>
          <cell r="E368">
            <v>16427460</v>
          </cell>
          <cell r="F368">
            <v>5446000</v>
          </cell>
          <cell r="G368">
            <v>45040.000347222223</v>
          </cell>
          <cell r="J368" t="str">
            <v>Do Thi Bich Lieu</v>
          </cell>
          <cell r="M368" t="str">
            <v>No</v>
          </cell>
          <cell r="O368" t="str">
            <v>06/Đã thanh toán 12/2023</v>
          </cell>
        </row>
        <row r="369">
          <cell r="D369">
            <v>23599</v>
          </cell>
          <cell r="E369">
            <v>28329414</v>
          </cell>
          <cell r="F369">
            <v>1557600</v>
          </cell>
          <cell r="G369">
            <v>45040.000347222223</v>
          </cell>
          <cell r="J369" t="str">
            <v>Do Thi Bich Lieu</v>
          </cell>
          <cell r="M369" t="str">
            <v>No</v>
          </cell>
          <cell r="O369" t="str">
            <v>06/Đã thanh toán 12/2023</v>
          </cell>
        </row>
        <row r="370">
          <cell r="D370">
            <v>23588</v>
          </cell>
          <cell r="E370">
            <v>19387758</v>
          </cell>
          <cell r="F370">
            <v>499125</v>
          </cell>
          <cell r="G370">
            <v>45040.000347222223</v>
          </cell>
          <cell r="J370" t="str">
            <v>Do Thi Bich Lieu</v>
          </cell>
          <cell r="M370" t="str">
            <v>No</v>
          </cell>
          <cell r="O370" t="str">
            <v>05/Đã thanh toán 24/2023</v>
          </cell>
        </row>
        <row r="371">
          <cell r="D371">
            <v>23598</v>
          </cell>
          <cell r="E371">
            <v>17194754</v>
          </cell>
          <cell r="F371">
            <v>6230400</v>
          </cell>
          <cell r="G371">
            <v>45040.000347222223</v>
          </cell>
          <cell r="J371" t="str">
            <v>Do Thi Bich Lieu</v>
          </cell>
          <cell r="M371" t="str">
            <v>No</v>
          </cell>
          <cell r="O371" t="str">
            <v>06/Đã thanh toán 12/2023</v>
          </cell>
        </row>
        <row r="372">
          <cell r="D372">
            <v>23577</v>
          </cell>
          <cell r="E372">
            <v>10224313</v>
          </cell>
          <cell r="F372">
            <v>2443276</v>
          </cell>
          <cell r="G372">
            <v>45040.000347222223</v>
          </cell>
          <cell r="J372" t="str">
            <v>Do Thi Bich Lieu</v>
          </cell>
          <cell r="M372" t="str">
            <v>No</v>
          </cell>
          <cell r="O372" t="str">
            <v>05/Đã thanh toán 24/2023</v>
          </cell>
        </row>
        <row r="373">
          <cell r="D373">
            <v>23597</v>
          </cell>
          <cell r="E373">
            <v>25338724</v>
          </cell>
          <cell r="F373">
            <v>3296310</v>
          </cell>
          <cell r="G373">
            <v>45040.000347222223</v>
          </cell>
          <cell r="J373" t="str">
            <v>Do Thi Bich Lieu</v>
          </cell>
          <cell r="M373" t="str">
            <v>No</v>
          </cell>
          <cell r="O373" t="str">
            <v>06/Đã thanh toán 12/2023</v>
          </cell>
        </row>
        <row r="374">
          <cell r="D374">
            <v>23590</v>
          </cell>
          <cell r="E374">
            <v>19389026</v>
          </cell>
          <cell r="F374">
            <v>517072</v>
          </cell>
          <cell r="G374">
            <v>45040.000347222223</v>
          </cell>
          <cell r="J374" t="str">
            <v>Do Thi Bich Lieu</v>
          </cell>
          <cell r="M374" t="str">
            <v>No</v>
          </cell>
          <cell r="O374" t="str">
            <v>06/Đã thanh toán 12/2023</v>
          </cell>
        </row>
        <row r="375">
          <cell r="D375">
            <v>23596</v>
          </cell>
          <cell r="E375">
            <v>27328673</v>
          </cell>
          <cell r="F375">
            <v>1335015</v>
          </cell>
          <cell r="G375">
            <v>45040.000347222223</v>
          </cell>
          <cell r="J375" t="str">
            <v>Do Thi Bich Lieu</v>
          </cell>
          <cell r="M375" t="str">
            <v>No</v>
          </cell>
          <cell r="O375" t="str">
            <v>06/Đã thanh toán 12/2023</v>
          </cell>
        </row>
        <row r="376">
          <cell r="D376">
            <v>23594</v>
          </cell>
          <cell r="E376">
            <v>20366805</v>
          </cell>
          <cell r="F376">
            <v>1557600</v>
          </cell>
          <cell r="G376">
            <v>45040.000347222223</v>
          </cell>
          <cell r="J376" t="str">
            <v>Do Thi Bich Lieu</v>
          </cell>
          <cell r="M376" t="str">
            <v>No</v>
          </cell>
          <cell r="O376" t="str">
            <v>06/Đã thanh toán 12/2023</v>
          </cell>
        </row>
        <row r="377">
          <cell r="D377">
            <v>23595</v>
          </cell>
          <cell r="E377">
            <v>22340375</v>
          </cell>
          <cell r="F377">
            <v>2837120</v>
          </cell>
          <cell r="G377">
            <v>45040.000347222223</v>
          </cell>
          <cell r="J377" t="str">
            <v>Do Thi Bich Lieu</v>
          </cell>
          <cell r="M377" t="str">
            <v>No</v>
          </cell>
          <cell r="O377" t="str">
            <v>06/Đã thanh toán 12/2023</v>
          </cell>
        </row>
        <row r="378">
          <cell r="D378">
            <v>23581</v>
          </cell>
          <cell r="E378">
            <v>50989971</v>
          </cell>
          <cell r="F378">
            <v>1221638</v>
          </cell>
          <cell r="G378">
            <v>45040.000347222223</v>
          </cell>
          <cell r="J378" t="str">
            <v>Do Thi Bich Lieu</v>
          </cell>
          <cell r="M378" t="str">
            <v>No</v>
          </cell>
          <cell r="O378" t="str">
            <v>05/Đã thanh toán 24/2023</v>
          </cell>
        </row>
        <row r="379">
          <cell r="D379">
            <v>23585</v>
          </cell>
          <cell r="E379">
            <v>12149515</v>
          </cell>
          <cell r="F379">
            <v>3115200</v>
          </cell>
          <cell r="G379">
            <v>45040.000347222223</v>
          </cell>
          <cell r="J379" t="str">
            <v>Do Thi Bich Lieu</v>
          </cell>
          <cell r="M379" t="str">
            <v>No</v>
          </cell>
          <cell r="O379" t="str">
            <v>06/Đã thanh toán 12/2023</v>
          </cell>
        </row>
        <row r="380">
          <cell r="D380">
            <v>23586</v>
          </cell>
          <cell r="E380">
            <v>19386653</v>
          </cell>
          <cell r="F380">
            <v>897503</v>
          </cell>
          <cell r="G380">
            <v>45040.000347222223</v>
          </cell>
          <cell r="J380" t="str">
            <v>Do Thi Bich Lieu</v>
          </cell>
          <cell r="M380" t="str">
            <v>No</v>
          </cell>
          <cell r="O380" t="str">
            <v>05/Đã thanh toán 24/2023</v>
          </cell>
        </row>
        <row r="381">
          <cell r="D381">
            <v>23578</v>
          </cell>
          <cell r="E381">
            <v>10226536</v>
          </cell>
          <cell r="F381">
            <v>9624522</v>
          </cell>
          <cell r="G381">
            <v>45040.000347222223</v>
          </cell>
          <cell r="J381" t="str">
            <v>Do Thi Bich Lieu</v>
          </cell>
          <cell r="M381" t="str">
            <v>No</v>
          </cell>
          <cell r="O381" t="str">
            <v>06/Đã thanh toán 12/2023</v>
          </cell>
        </row>
        <row r="382">
          <cell r="D382">
            <v>23582</v>
          </cell>
          <cell r="E382">
            <v>11190337</v>
          </cell>
          <cell r="F382">
            <v>3894000</v>
          </cell>
          <cell r="G382">
            <v>45040.000347222223</v>
          </cell>
          <cell r="J382" t="str">
            <v>Do Thi Bich Lieu</v>
          </cell>
          <cell r="M382" t="str">
            <v>No</v>
          </cell>
          <cell r="O382" t="str">
            <v>06/Đã thanh toán 12/2023</v>
          </cell>
        </row>
        <row r="383">
          <cell r="D383">
            <v>23580</v>
          </cell>
          <cell r="E383">
            <v>12148286</v>
          </cell>
          <cell r="F383">
            <v>7836360</v>
          </cell>
          <cell r="G383">
            <v>45040.000347222223</v>
          </cell>
          <cell r="J383" t="str">
            <v>Do Thi Bich Lieu</v>
          </cell>
          <cell r="M383" t="str">
            <v>No</v>
          </cell>
          <cell r="O383" t="str">
            <v>06/Đã thanh toán 12/2023</v>
          </cell>
        </row>
        <row r="384">
          <cell r="D384">
            <v>25160</v>
          </cell>
          <cell r="E384">
            <v>13132668</v>
          </cell>
          <cell r="F384">
            <v>3923458</v>
          </cell>
          <cell r="G384">
            <v>45043.000347222223</v>
          </cell>
          <cell r="J384" t="str">
            <v>Do Thi Bich Lieu</v>
          </cell>
          <cell r="M384" t="str">
            <v>No</v>
          </cell>
          <cell r="O384" t="str">
            <v>05/Đã thanh toán 10/2023</v>
          </cell>
        </row>
        <row r="385">
          <cell r="D385">
            <v>25148</v>
          </cell>
          <cell r="E385">
            <v>17080514</v>
          </cell>
          <cell r="F385">
            <v>1470046</v>
          </cell>
          <cell r="G385">
            <v>45043.000347222223</v>
          </cell>
          <cell r="J385" t="str">
            <v>Do Thi Bich Lieu</v>
          </cell>
          <cell r="M385" t="str">
            <v>No</v>
          </cell>
          <cell r="O385" t="str">
            <v>05/Đã thanh toán 10/2023</v>
          </cell>
        </row>
        <row r="386">
          <cell r="D386">
            <v>25162</v>
          </cell>
          <cell r="E386">
            <v>90245552</v>
          </cell>
          <cell r="F386">
            <v>1296130</v>
          </cell>
          <cell r="G386">
            <v>45043.000347222223</v>
          </cell>
          <cell r="J386" t="str">
            <v>Do Thi Bich Lieu</v>
          </cell>
          <cell r="M386" t="str">
            <v>No</v>
          </cell>
          <cell r="O386" t="str">
            <v>05/Đã thanh toán 10/2023</v>
          </cell>
        </row>
        <row r="387">
          <cell r="D387">
            <v>25161</v>
          </cell>
          <cell r="E387">
            <v>13118607</v>
          </cell>
          <cell r="F387">
            <v>4932257</v>
          </cell>
          <cell r="G387">
            <v>45043.000347222223</v>
          </cell>
          <cell r="J387" t="str">
            <v>Do Thi Bich Lieu</v>
          </cell>
          <cell r="M387" t="str">
            <v>No</v>
          </cell>
          <cell r="O387" t="str">
            <v>05/Đã thanh toán 10/2023</v>
          </cell>
        </row>
        <row r="388">
          <cell r="D388">
            <v>25152</v>
          </cell>
          <cell r="E388">
            <v>21198773</v>
          </cell>
          <cell r="F388">
            <v>2934014</v>
          </cell>
          <cell r="G388">
            <v>45043.000347222223</v>
          </cell>
          <cell r="J388" t="str">
            <v>Do Thi Bich Lieu</v>
          </cell>
          <cell r="M388" t="str">
            <v>No</v>
          </cell>
          <cell r="O388" t="str">
            <v>Chúng tôi đang xử lý hóa đơn, vui lòng liên hệ Do Thi Bich Lieu</v>
          </cell>
        </row>
        <row r="389">
          <cell r="D389">
            <v>25141</v>
          </cell>
          <cell r="E389">
            <v>14024299</v>
          </cell>
          <cell r="F389">
            <v>4778180</v>
          </cell>
          <cell r="G389">
            <v>45043.000347222223</v>
          </cell>
          <cell r="J389" t="str">
            <v>Do Thi Bich Lieu</v>
          </cell>
          <cell r="M389" t="str">
            <v>No</v>
          </cell>
          <cell r="O389" t="str">
            <v>05/Đã thanh toán 10/2023</v>
          </cell>
        </row>
        <row r="390">
          <cell r="D390">
            <v>25134</v>
          </cell>
          <cell r="E390">
            <v>20269760</v>
          </cell>
          <cell r="F390">
            <v>5425424</v>
          </cell>
          <cell r="G390">
            <v>45043.000347222223</v>
          </cell>
          <cell r="J390" t="str">
            <v>Do Thi Bich Lieu</v>
          </cell>
          <cell r="M390" t="str">
            <v>No</v>
          </cell>
          <cell r="O390" t="str">
            <v>05/Đã thanh toán 10/2023</v>
          </cell>
        </row>
        <row r="391">
          <cell r="D391">
            <v>25151</v>
          </cell>
          <cell r="E391">
            <v>10160456</v>
          </cell>
          <cell r="F391">
            <v>9756126</v>
          </cell>
          <cell r="G391">
            <v>45043.000347222223</v>
          </cell>
          <cell r="J391" t="str">
            <v>Do Thi Bich Lieu</v>
          </cell>
          <cell r="M391" t="str">
            <v>No</v>
          </cell>
          <cell r="O391" t="str">
            <v>Chúng tôi đang xử lý hóa đơn, vui lòng liên hệ Do Thi Bich Lieu</v>
          </cell>
        </row>
        <row r="392">
          <cell r="D392">
            <v>25138</v>
          </cell>
          <cell r="E392">
            <v>17093151</v>
          </cell>
          <cell r="F392">
            <v>5891446</v>
          </cell>
          <cell r="G392">
            <v>45043.000347222223</v>
          </cell>
          <cell r="J392" t="str">
            <v>Do Thi Bich Lieu</v>
          </cell>
          <cell r="M392" t="str">
            <v>No</v>
          </cell>
          <cell r="O392" t="str">
            <v>05/Đã thanh toán 10/2023</v>
          </cell>
        </row>
        <row r="393">
          <cell r="D393">
            <v>25140</v>
          </cell>
          <cell r="E393">
            <v>90257413</v>
          </cell>
          <cell r="F393">
            <v>1113266</v>
          </cell>
          <cell r="G393">
            <v>45043.000347222223</v>
          </cell>
          <cell r="J393" t="str">
            <v>Do Thi Bich Lieu</v>
          </cell>
          <cell r="M393" t="str">
            <v>No</v>
          </cell>
          <cell r="O393" t="str">
            <v>05/Đã thanh toán 10/2023</v>
          </cell>
        </row>
        <row r="394">
          <cell r="D394">
            <v>25139</v>
          </cell>
          <cell r="E394">
            <v>26298800</v>
          </cell>
          <cell r="F394">
            <v>1296130</v>
          </cell>
          <cell r="G394">
            <v>45043.000347222223</v>
          </cell>
          <cell r="J394" t="str">
            <v>Do Thi Bich Lieu</v>
          </cell>
          <cell r="M394" t="str">
            <v>No</v>
          </cell>
          <cell r="O394" t="str">
            <v>05/Đã thanh toán 10/2023</v>
          </cell>
        </row>
        <row r="395">
          <cell r="D395">
            <v>25163</v>
          </cell>
          <cell r="E395">
            <v>18025802</v>
          </cell>
          <cell r="F395">
            <v>2226532</v>
          </cell>
          <cell r="G395">
            <v>45043.000347222223</v>
          </cell>
          <cell r="J395" t="str">
            <v>Do Thi Bich Lieu</v>
          </cell>
          <cell r="M395" t="str">
            <v>No</v>
          </cell>
          <cell r="O395" t="str">
            <v>05/Đã thanh toán 10/2023</v>
          </cell>
        </row>
        <row r="396">
          <cell r="D396">
            <v>25159</v>
          </cell>
          <cell r="E396">
            <v>14000793</v>
          </cell>
          <cell r="F396">
            <v>5873090</v>
          </cell>
          <cell r="G396">
            <v>45043.000347222223</v>
          </cell>
          <cell r="J396" t="str">
            <v>Do Thi Bich Lieu</v>
          </cell>
          <cell r="M396" t="str">
            <v>No</v>
          </cell>
          <cell r="O396" t="str">
            <v>05/Đã thanh toán 10/2023</v>
          </cell>
        </row>
        <row r="397">
          <cell r="D397">
            <v>25142</v>
          </cell>
          <cell r="E397">
            <v>13157990</v>
          </cell>
          <cell r="F397">
            <v>5095165</v>
          </cell>
          <cell r="G397">
            <v>45043.000347222223</v>
          </cell>
          <cell r="J397" t="str">
            <v>Do Thi Bich Lieu</v>
          </cell>
          <cell r="M397" t="str">
            <v>No</v>
          </cell>
          <cell r="O397" t="str">
            <v>05/Đã thanh toán 10/2023</v>
          </cell>
        </row>
        <row r="398">
          <cell r="D398">
            <v>25144</v>
          </cell>
          <cell r="E398">
            <v>10101618</v>
          </cell>
          <cell r="F398">
            <v>8246346</v>
          </cell>
          <cell r="G398">
            <v>45043.000347222223</v>
          </cell>
          <cell r="J398" t="str">
            <v>Do Thi Bich Lieu</v>
          </cell>
          <cell r="M398" t="str">
            <v>No</v>
          </cell>
          <cell r="O398" t="str">
            <v>05/Đã thanh toán 10/2023</v>
          </cell>
        </row>
        <row r="399">
          <cell r="D399">
            <v>25153</v>
          </cell>
          <cell r="E399">
            <v>25305106</v>
          </cell>
          <cell r="F399">
            <v>14279089</v>
          </cell>
          <cell r="G399">
            <v>45043.000347222223</v>
          </cell>
          <cell r="J399" t="str">
            <v>Do Thi Bich Lieu</v>
          </cell>
          <cell r="M399" t="str">
            <v>No</v>
          </cell>
          <cell r="O399" t="str">
            <v>05/Đã thanh toán 10/2023</v>
          </cell>
        </row>
        <row r="400">
          <cell r="D400">
            <v>25145</v>
          </cell>
          <cell r="E400">
            <v>20277772</v>
          </cell>
          <cell r="F400">
            <v>248408</v>
          </cell>
          <cell r="G400">
            <v>45043.000347222223</v>
          </cell>
          <cell r="J400" t="str">
            <v>Do Thi Bich Lieu</v>
          </cell>
          <cell r="M400" t="str">
            <v>No</v>
          </cell>
          <cell r="O400" t="str">
            <v>05/Đã thanh toán 10/2023</v>
          </cell>
        </row>
        <row r="401">
          <cell r="D401">
            <v>25157</v>
          </cell>
          <cell r="E401">
            <v>24280678</v>
          </cell>
          <cell r="F401">
            <v>8215331</v>
          </cell>
          <cell r="G401">
            <v>45043.000347222223</v>
          </cell>
          <cell r="J401" t="str">
            <v>Do Thi Bich Lieu</v>
          </cell>
          <cell r="M401" t="str">
            <v>No</v>
          </cell>
          <cell r="O401" t="str">
            <v>05/Đã thanh toán 10/2023</v>
          </cell>
        </row>
        <row r="402">
          <cell r="D402">
            <v>25136</v>
          </cell>
          <cell r="E402">
            <v>13124739</v>
          </cell>
          <cell r="F402">
            <v>2592260</v>
          </cell>
          <cell r="G402">
            <v>45043.000347222223</v>
          </cell>
          <cell r="J402" t="str">
            <v>Do Thi Bich Lieu</v>
          </cell>
          <cell r="M402" t="str">
            <v>No</v>
          </cell>
          <cell r="O402" t="str">
            <v>05/Đã thanh toán 10/2023</v>
          </cell>
        </row>
        <row r="403">
          <cell r="D403">
            <v>25158</v>
          </cell>
          <cell r="E403">
            <v>15079249</v>
          </cell>
          <cell r="F403">
            <v>11042361</v>
          </cell>
          <cell r="G403">
            <v>45043.000347222223</v>
          </cell>
          <cell r="J403" t="str">
            <v>Do Thi Bich Lieu</v>
          </cell>
          <cell r="M403" t="str">
            <v>No</v>
          </cell>
          <cell r="O403" t="str">
            <v>05/Đã thanh toán 10/2023</v>
          </cell>
        </row>
        <row r="404">
          <cell r="D404">
            <v>25143</v>
          </cell>
          <cell r="E404">
            <v>22265300</v>
          </cell>
          <cell r="F404">
            <v>1221638</v>
          </cell>
          <cell r="G404">
            <v>45043.000347222223</v>
          </cell>
          <cell r="J404" t="str">
            <v>Do Thi Bich Lieu</v>
          </cell>
          <cell r="M404" t="str">
            <v>No</v>
          </cell>
          <cell r="O404" t="str">
            <v>05/Đã thanh toán 10/2023</v>
          </cell>
        </row>
        <row r="405">
          <cell r="D405">
            <v>25156</v>
          </cell>
          <cell r="E405">
            <v>18118684</v>
          </cell>
          <cell r="F405">
            <v>3667169</v>
          </cell>
          <cell r="G405">
            <v>45043.000347222223</v>
          </cell>
          <cell r="J405" t="str">
            <v>Do Thi Bich Lieu</v>
          </cell>
          <cell r="M405" t="str">
            <v>No</v>
          </cell>
          <cell r="O405" t="str">
            <v>05/Đã thanh toán 10/2023</v>
          </cell>
        </row>
        <row r="406">
          <cell r="D406">
            <v>25149</v>
          </cell>
          <cell r="E406">
            <v>25284108</v>
          </cell>
          <cell r="F406">
            <v>3608451</v>
          </cell>
          <cell r="G406">
            <v>45043.000347222223</v>
          </cell>
          <cell r="J406" t="str">
            <v>Do Thi Bich Lieu</v>
          </cell>
          <cell r="M406" t="str">
            <v>No</v>
          </cell>
          <cell r="O406" t="str">
            <v>05/Đã thanh toán 10/2023</v>
          </cell>
        </row>
        <row r="407">
          <cell r="D407">
            <v>25135</v>
          </cell>
          <cell r="E407">
            <v>26277702</v>
          </cell>
          <cell r="F407">
            <v>1002364</v>
          </cell>
          <cell r="G407">
            <v>45043.000347222223</v>
          </cell>
          <cell r="J407" t="str">
            <v>Do Thi Bich Lieu</v>
          </cell>
          <cell r="M407" t="str">
            <v>No</v>
          </cell>
          <cell r="O407" t="str">
            <v>05/Đã thanh toán 10/2023</v>
          </cell>
        </row>
        <row r="408">
          <cell r="D408">
            <v>25154</v>
          </cell>
          <cell r="E408">
            <v>16386568</v>
          </cell>
          <cell r="F408">
            <v>1594538</v>
          </cell>
          <cell r="G408">
            <v>45043.000347222223</v>
          </cell>
          <cell r="J408" t="str">
            <v>Do Thi Bich Lieu</v>
          </cell>
          <cell r="M408" t="str">
            <v>No</v>
          </cell>
          <cell r="O408" t="str">
            <v>05/Đã thanh toán 10/2023</v>
          </cell>
        </row>
        <row r="409">
          <cell r="D409">
            <v>25146</v>
          </cell>
          <cell r="E409">
            <v>25265548</v>
          </cell>
          <cell r="F409">
            <v>4453064</v>
          </cell>
          <cell r="G409">
            <v>45043.000347222223</v>
          </cell>
          <cell r="J409" t="str">
            <v>Do Thi Bich Lieu</v>
          </cell>
          <cell r="M409" t="str">
            <v>No</v>
          </cell>
          <cell r="O409" t="str">
            <v>05/Đã thanh toán 10/2023</v>
          </cell>
        </row>
        <row r="410">
          <cell r="D410">
            <v>25137</v>
          </cell>
          <cell r="E410">
            <v>13109905</v>
          </cell>
          <cell r="F410">
            <v>8546626</v>
          </cell>
          <cell r="G410">
            <v>45043.000347222223</v>
          </cell>
          <cell r="J410" t="str">
            <v>Do Thi Bich Lieu</v>
          </cell>
          <cell r="M410" t="str">
            <v>No</v>
          </cell>
          <cell r="O410" t="str">
            <v>05/Đã thanh toán 10/2023</v>
          </cell>
        </row>
        <row r="411">
          <cell r="D411">
            <v>25147</v>
          </cell>
          <cell r="E411">
            <v>25254485</v>
          </cell>
          <cell r="F411">
            <v>149045</v>
          </cell>
          <cell r="G411">
            <v>45043.000347222223</v>
          </cell>
          <cell r="J411" t="str">
            <v>Do Thi Bich Lieu</v>
          </cell>
          <cell r="M411" t="str">
            <v>No</v>
          </cell>
          <cell r="O411" t="str">
            <v>05/Đã thanh toán 10/2023</v>
          </cell>
        </row>
        <row r="412">
          <cell r="D412">
            <v>25150</v>
          </cell>
          <cell r="E412">
            <v>28276097</v>
          </cell>
          <cell r="F412">
            <v>1221638</v>
          </cell>
          <cell r="G412">
            <v>45043.000347222223</v>
          </cell>
          <cell r="J412" t="str">
            <v>Do Thi Bich Lieu</v>
          </cell>
          <cell r="M412" t="str">
            <v>No</v>
          </cell>
          <cell r="O412" t="str">
            <v>05/Đã thanh toán 10/2023</v>
          </cell>
        </row>
        <row r="413">
          <cell r="D413">
            <v>25253</v>
          </cell>
          <cell r="E413">
            <v>26391148</v>
          </cell>
          <cell r="F413">
            <v>1324813</v>
          </cell>
          <cell r="G413">
            <v>45044.000347222223</v>
          </cell>
          <cell r="J413" t="str">
            <v>Do Thi Bich Lieu</v>
          </cell>
          <cell r="M413" t="str">
            <v>No</v>
          </cell>
          <cell r="O413" t="str">
            <v>06/Đã thanh toán 12/2023</v>
          </cell>
        </row>
        <row r="414">
          <cell r="D414">
            <v>25251</v>
          </cell>
          <cell r="E414">
            <v>25340068</v>
          </cell>
          <cell r="F414">
            <v>2095544</v>
          </cell>
          <cell r="G414">
            <v>45044.000347222223</v>
          </cell>
          <cell r="J414" t="str">
            <v>Do Thi Bich Lieu</v>
          </cell>
          <cell r="M414" t="str">
            <v>No</v>
          </cell>
          <cell r="O414" t="str">
            <v>06/Đã thanh toán 12/2023</v>
          </cell>
        </row>
        <row r="415">
          <cell r="D415">
            <v>25245</v>
          </cell>
          <cell r="E415">
            <v>16430473</v>
          </cell>
          <cell r="F415">
            <v>4495766</v>
          </cell>
          <cell r="G415">
            <v>45044.000347222223</v>
          </cell>
          <cell r="J415" t="str">
            <v>Do Thi Bich Lieu</v>
          </cell>
          <cell r="M415" t="str">
            <v>No</v>
          </cell>
          <cell r="O415" t="str">
            <v>06/Đã thanh toán 12/2023</v>
          </cell>
        </row>
        <row r="416">
          <cell r="D416">
            <v>25230</v>
          </cell>
          <cell r="E416">
            <v>28330711</v>
          </cell>
          <cell r="F416">
            <v>9034586</v>
          </cell>
          <cell r="G416">
            <v>45044.000347222223</v>
          </cell>
          <cell r="J416" t="str">
            <v>Do Thi Bich Lieu</v>
          </cell>
          <cell r="M416" t="str">
            <v>No</v>
          </cell>
          <cell r="O416" t="str">
            <v>06/Đã thanh toán 12/2023</v>
          </cell>
        </row>
        <row r="417">
          <cell r="D417">
            <v>25263</v>
          </cell>
          <cell r="E417">
            <v>13250154</v>
          </cell>
          <cell r="F417">
            <v>7009200</v>
          </cell>
          <cell r="G417">
            <v>45044.000347222223</v>
          </cell>
          <cell r="J417" t="str">
            <v>Do Thi Bich Lieu</v>
          </cell>
          <cell r="M417" t="str">
            <v>No</v>
          </cell>
          <cell r="O417" t="str">
            <v>06/Đã thanh toán 12/2023</v>
          </cell>
        </row>
        <row r="418">
          <cell r="D418">
            <v>25250</v>
          </cell>
          <cell r="E418">
            <v>15115730</v>
          </cell>
          <cell r="F418">
            <v>2443276</v>
          </cell>
          <cell r="G418">
            <v>45044.000347222223</v>
          </cell>
          <cell r="J418" t="str">
            <v>Do Thi Bich Lieu</v>
          </cell>
          <cell r="M418" t="str">
            <v>No</v>
          </cell>
          <cell r="O418" t="str">
            <v>06/Đã thanh toán 12/2023</v>
          </cell>
        </row>
        <row r="419">
          <cell r="D419">
            <v>25264</v>
          </cell>
          <cell r="E419">
            <v>90319563</v>
          </cell>
          <cell r="F419">
            <v>2117467</v>
          </cell>
          <cell r="G419">
            <v>45044.000347222223</v>
          </cell>
          <cell r="J419" t="str">
            <v>Do Thi Bich Lieu</v>
          </cell>
          <cell r="M419" t="str">
            <v>No</v>
          </cell>
          <cell r="O419" t="str">
            <v>06/Đã thanh toán 12/2023</v>
          </cell>
        </row>
        <row r="420">
          <cell r="D420">
            <v>25255</v>
          </cell>
          <cell r="E420">
            <v>26391786</v>
          </cell>
          <cell r="F420">
            <v>1557600</v>
          </cell>
          <cell r="G420">
            <v>45044.000347222223</v>
          </cell>
          <cell r="J420" t="str">
            <v>Do Thi Bich Lieu</v>
          </cell>
          <cell r="M420" t="str">
            <v>No</v>
          </cell>
          <cell r="O420" t="str">
            <v>06/Đã thanh toán 12/2023</v>
          </cell>
        </row>
        <row r="421">
          <cell r="D421">
            <v>25259</v>
          </cell>
          <cell r="E421">
            <v>13250873</v>
          </cell>
          <cell r="F421">
            <v>6941308</v>
          </cell>
          <cell r="G421">
            <v>45044.000347222223</v>
          </cell>
          <cell r="J421" t="str">
            <v>Do Thi Bich Lieu</v>
          </cell>
          <cell r="M421" t="str">
            <v>No</v>
          </cell>
          <cell r="O421" t="str">
            <v>06/Đã thanh toán 12/2023</v>
          </cell>
        </row>
        <row r="422">
          <cell r="D422">
            <v>25249</v>
          </cell>
          <cell r="E422">
            <v>27331131</v>
          </cell>
          <cell r="F422">
            <v>1418560</v>
          </cell>
          <cell r="G422">
            <v>45044.000347222223</v>
          </cell>
          <cell r="J422" t="str">
            <v>Do Thi Bich Lieu</v>
          </cell>
          <cell r="M422" t="str">
            <v>No</v>
          </cell>
          <cell r="O422" t="str">
            <v>06/Đã thanh toán 12/2023</v>
          </cell>
        </row>
        <row r="423">
          <cell r="D423">
            <v>25246</v>
          </cell>
          <cell r="E423">
            <v>24311211</v>
          </cell>
          <cell r="F423">
            <v>2095544</v>
          </cell>
          <cell r="G423">
            <v>45044.000347222223</v>
          </cell>
          <cell r="J423" t="str">
            <v>Do Thi Bich Lieu</v>
          </cell>
          <cell r="M423" t="str">
            <v>No</v>
          </cell>
          <cell r="O423" t="str">
            <v>07/Đã thanh toán 10/2023</v>
          </cell>
        </row>
        <row r="424">
          <cell r="D424">
            <v>25225</v>
          </cell>
          <cell r="E424">
            <v>16429158</v>
          </cell>
          <cell r="F424">
            <v>2095544</v>
          </cell>
          <cell r="G424">
            <v>45044.000347222223</v>
          </cell>
          <cell r="J424" t="str">
            <v>Do Thi Bich Lieu</v>
          </cell>
          <cell r="M424" t="str">
            <v>No</v>
          </cell>
          <cell r="O424" t="str">
            <v>06/Đã thanh toán 12/2023</v>
          </cell>
        </row>
        <row r="425">
          <cell r="D425">
            <v>25258</v>
          </cell>
          <cell r="E425">
            <v>26393215</v>
          </cell>
          <cell r="F425">
            <v>778800</v>
          </cell>
          <cell r="G425">
            <v>45044.000347222223</v>
          </cell>
          <cell r="J425" t="str">
            <v>Do Thi Bich Lieu</v>
          </cell>
          <cell r="M425" t="str">
            <v>No</v>
          </cell>
          <cell r="O425" t="str">
            <v>06/Đã thanh toán 12/2023</v>
          </cell>
        </row>
        <row r="426">
          <cell r="D426">
            <v>25242</v>
          </cell>
          <cell r="E426">
            <v>15043397</v>
          </cell>
          <cell r="F426">
            <v>2004728</v>
          </cell>
          <cell r="G426">
            <v>45044.000347222223</v>
          </cell>
          <cell r="J426" t="str">
            <v>Do Thi Bich Lieu</v>
          </cell>
          <cell r="M426" t="str">
            <v>No</v>
          </cell>
          <cell r="O426" t="str">
            <v>05/Đã thanh toán 10/2023</v>
          </cell>
        </row>
        <row r="427">
          <cell r="D427">
            <v>25262</v>
          </cell>
          <cell r="E427">
            <v>13252274</v>
          </cell>
          <cell r="F427">
            <v>1221638</v>
          </cell>
          <cell r="G427">
            <v>45044.000347222223</v>
          </cell>
          <cell r="J427" t="str">
            <v>Do Thi Bich Lieu</v>
          </cell>
          <cell r="M427" t="str">
            <v>No</v>
          </cell>
          <cell r="O427" t="str">
            <v>06/Đã thanh toán 12/2023</v>
          </cell>
        </row>
        <row r="428">
          <cell r="D428">
            <v>25256</v>
          </cell>
          <cell r="E428">
            <v>26391721</v>
          </cell>
          <cell r="F428">
            <v>1941709</v>
          </cell>
          <cell r="G428">
            <v>45044.000347222223</v>
          </cell>
          <cell r="J428" t="str">
            <v>Do Thi Bich Lieu</v>
          </cell>
          <cell r="M428" t="str">
            <v>No</v>
          </cell>
          <cell r="O428" t="str">
            <v>06/Đã thanh toán 12/2023</v>
          </cell>
        </row>
        <row r="429">
          <cell r="D429">
            <v>25224</v>
          </cell>
          <cell r="E429">
            <v>16429120</v>
          </cell>
          <cell r="F429">
            <v>2336400</v>
          </cell>
          <cell r="G429">
            <v>45044.000347222223</v>
          </cell>
          <cell r="J429" t="str">
            <v>Do Thi Bich Lieu</v>
          </cell>
          <cell r="M429" t="str">
            <v>No</v>
          </cell>
          <cell r="O429" t="str">
            <v>06/Đã thanh toán 12/2023</v>
          </cell>
        </row>
        <row r="430">
          <cell r="D430">
            <v>25257</v>
          </cell>
          <cell r="E430">
            <v>14102213</v>
          </cell>
          <cell r="F430">
            <v>2667652</v>
          </cell>
          <cell r="G430">
            <v>45044.000347222223</v>
          </cell>
          <cell r="J430" t="str">
            <v>Do Thi Bich Lieu</v>
          </cell>
          <cell r="M430" t="str">
            <v>No</v>
          </cell>
          <cell r="O430" t="str">
            <v>06/Đã thanh toán 12/2023</v>
          </cell>
        </row>
        <row r="431">
          <cell r="D431">
            <v>25227</v>
          </cell>
          <cell r="E431">
            <v>20367862</v>
          </cell>
          <cell r="F431">
            <v>4744894</v>
          </cell>
          <cell r="G431">
            <v>45044.000347222223</v>
          </cell>
          <cell r="J431" t="str">
            <v>Do Thi Bich Lieu</v>
          </cell>
          <cell r="M431" t="str">
            <v>No</v>
          </cell>
          <cell r="O431" t="str">
            <v>06/Đã thanh toán 12/2023</v>
          </cell>
        </row>
        <row r="432">
          <cell r="D432">
            <v>25247</v>
          </cell>
          <cell r="E432">
            <v>24311486</v>
          </cell>
          <cell r="F432">
            <v>2837120</v>
          </cell>
          <cell r="G432">
            <v>45044.000347222223</v>
          </cell>
          <cell r="J432" t="str">
            <v>Do Thi Bich Lieu</v>
          </cell>
          <cell r="M432" t="str">
            <v>No</v>
          </cell>
          <cell r="O432" t="str">
            <v>06/Đã thanh toán 12/2023</v>
          </cell>
        </row>
        <row r="433">
          <cell r="D433">
            <v>25231</v>
          </cell>
          <cell r="E433">
            <v>11192367</v>
          </cell>
          <cell r="F433">
            <v>4334990</v>
          </cell>
          <cell r="G433">
            <v>45044.000347222223</v>
          </cell>
          <cell r="J433" t="str">
            <v>Do Thi Bich Lieu</v>
          </cell>
          <cell r="M433" t="str">
            <v>No</v>
          </cell>
          <cell r="O433" t="str">
            <v>06/Đã thanh toán 12/2023</v>
          </cell>
        </row>
        <row r="434">
          <cell r="D434">
            <v>25220</v>
          </cell>
          <cell r="E434">
            <v>10228155</v>
          </cell>
          <cell r="F434">
            <v>7788000</v>
          </cell>
          <cell r="G434">
            <v>45044.000347222223</v>
          </cell>
          <cell r="J434" t="str">
            <v>Do Thi Bich Lieu</v>
          </cell>
          <cell r="M434" t="str">
            <v>No</v>
          </cell>
          <cell r="O434" t="str">
            <v>06/Đã thanh toán 12/2023</v>
          </cell>
        </row>
        <row r="435">
          <cell r="D435">
            <v>25252</v>
          </cell>
          <cell r="E435">
            <v>21225613</v>
          </cell>
          <cell r="F435">
            <v>1551215</v>
          </cell>
          <cell r="G435">
            <v>45044.000347222223</v>
          </cell>
          <cell r="J435" t="str">
            <v>Do Thi Bich Lieu</v>
          </cell>
          <cell r="M435" t="str">
            <v>No</v>
          </cell>
          <cell r="O435" t="str">
            <v>06/Đã thanh toán 12/2023</v>
          </cell>
        </row>
        <row r="436">
          <cell r="D436">
            <v>25261</v>
          </cell>
          <cell r="E436">
            <v>26394958</v>
          </cell>
          <cell r="F436">
            <v>3557191</v>
          </cell>
          <cell r="G436">
            <v>45044.000347222223</v>
          </cell>
          <cell r="J436" t="str">
            <v>Do Thi Bich Lieu</v>
          </cell>
          <cell r="M436" t="str">
            <v>No</v>
          </cell>
          <cell r="O436" t="str">
            <v>06/Đã thanh toán 12/2023</v>
          </cell>
        </row>
        <row r="437">
          <cell r="D437">
            <v>25260</v>
          </cell>
          <cell r="E437">
            <v>14103665</v>
          </cell>
          <cell r="F437">
            <v>3222076</v>
          </cell>
          <cell r="G437">
            <v>45044.000347222223</v>
          </cell>
          <cell r="J437" t="str">
            <v>Do Thi Bich Lieu</v>
          </cell>
          <cell r="M437" t="str">
            <v>No</v>
          </cell>
          <cell r="O437" t="str">
            <v>06/Đã thanh toán 12/2023</v>
          </cell>
        </row>
        <row r="438">
          <cell r="D438">
            <v>25226</v>
          </cell>
          <cell r="E438">
            <v>17195217</v>
          </cell>
          <cell r="F438">
            <v>2468913</v>
          </cell>
          <cell r="G438">
            <v>45044.000347222223</v>
          </cell>
          <cell r="J438" t="str">
            <v>Do Thi Bich Lieu</v>
          </cell>
          <cell r="M438" t="str">
            <v>No</v>
          </cell>
          <cell r="O438" t="str">
            <v>06/Đã thanh toán 12/2023</v>
          </cell>
        </row>
        <row r="439">
          <cell r="D439">
            <v>25229</v>
          </cell>
          <cell r="E439">
            <v>28330662</v>
          </cell>
          <cell r="F439">
            <v>1958825</v>
          </cell>
          <cell r="G439">
            <v>45044.000347222223</v>
          </cell>
          <cell r="J439" t="str">
            <v>Do Thi Bich Lieu</v>
          </cell>
          <cell r="M439" t="str">
            <v>No</v>
          </cell>
          <cell r="O439" t="str">
            <v>06/Đã thanh toán 12/2023</v>
          </cell>
        </row>
        <row r="440">
          <cell r="D440">
            <v>25232</v>
          </cell>
          <cell r="E440">
            <v>14100190</v>
          </cell>
          <cell r="F440">
            <v>2931918</v>
          </cell>
          <cell r="G440">
            <v>45044.000347222223</v>
          </cell>
          <cell r="J440" t="str">
            <v>Do Thi Bich Lieu</v>
          </cell>
          <cell r="M440" t="str">
            <v>No</v>
          </cell>
          <cell r="O440" t="str">
            <v>05/Đã thanh toán 24/2023</v>
          </cell>
        </row>
        <row r="441">
          <cell r="D441">
            <v>25228</v>
          </cell>
          <cell r="E441">
            <v>24310643</v>
          </cell>
          <cell r="F441">
            <v>1557600</v>
          </cell>
          <cell r="G441">
            <v>45044.000347222223</v>
          </cell>
          <cell r="J441" t="str">
            <v>Do Thi Bich Lieu</v>
          </cell>
          <cell r="M441" t="str">
            <v>No</v>
          </cell>
          <cell r="O441" t="str">
            <v>06/Đã thanh toán 12/2023</v>
          </cell>
        </row>
        <row r="442">
          <cell r="D442">
            <v>25223</v>
          </cell>
          <cell r="E442">
            <v>18161462</v>
          </cell>
          <cell r="F442">
            <v>2336400</v>
          </cell>
          <cell r="G442">
            <v>45044.000347222223</v>
          </cell>
          <cell r="J442" t="str">
            <v>Do Thi Bich Lieu</v>
          </cell>
          <cell r="M442" t="str">
            <v>No</v>
          </cell>
          <cell r="O442" t="str">
            <v>06/Đã thanh toán 12/2023</v>
          </cell>
        </row>
        <row r="443">
          <cell r="D443">
            <v>25353</v>
          </cell>
          <cell r="E443">
            <v>13204346</v>
          </cell>
          <cell r="F443">
            <v>13222710</v>
          </cell>
          <cell r="G443">
            <v>45050.000347222223</v>
          </cell>
          <cell r="J443" t="str">
            <v>Do Thi Bich Lieu</v>
          </cell>
          <cell r="M443" t="str">
            <v>No</v>
          </cell>
          <cell r="O443" t="str">
            <v>05/Đã thanh toán 10/2023</v>
          </cell>
        </row>
        <row r="444">
          <cell r="D444">
            <v>25635</v>
          </cell>
          <cell r="E444">
            <v>14037412</v>
          </cell>
          <cell r="F444">
            <v>4723648</v>
          </cell>
          <cell r="G444">
            <v>45054.000347222223</v>
          </cell>
          <cell r="J444" t="str">
            <v>Do Thi Bich Lieu</v>
          </cell>
          <cell r="M444" t="str">
            <v>No</v>
          </cell>
          <cell r="O444" t="str">
            <v>05/Đã thanh toán 24/2023</v>
          </cell>
        </row>
        <row r="445">
          <cell r="D445">
            <v>25658</v>
          </cell>
          <cell r="E445">
            <v>26359222</v>
          </cell>
          <cell r="F445">
            <v>14591115</v>
          </cell>
          <cell r="G445">
            <v>45054.000347222223</v>
          </cell>
          <cell r="J445" t="str">
            <v>Do Thi Bich Lieu</v>
          </cell>
          <cell r="M445" t="str">
            <v>No</v>
          </cell>
          <cell r="O445" t="str">
            <v>05/Đã thanh toán 24/2023</v>
          </cell>
        </row>
        <row r="446">
          <cell r="D446">
            <v>25637</v>
          </cell>
          <cell r="E446">
            <v>14049209</v>
          </cell>
          <cell r="F446">
            <v>4319777</v>
          </cell>
          <cell r="G446">
            <v>45054.000347222223</v>
          </cell>
          <cell r="J446" t="str">
            <v>Do Thi Bich Lieu</v>
          </cell>
          <cell r="M446" t="str">
            <v>No</v>
          </cell>
          <cell r="O446" t="str">
            <v>05/Đã thanh toán 24/2023</v>
          </cell>
        </row>
        <row r="447">
          <cell r="D447">
            <v>25631</v>
          </cell>
          <cell r="E447">
            <v>18117255</v>
          </cell>
          <cell r="F447">
            <v>1038389</v>
          </cell>
          <cell r="G447">
            <v>45054.000347222223</v>
          </cell>
          <cell r="J447" t="str">
            <v>Do Thi Bich Lieu</v>
          </cell>
          <cell r="M447" t="str">
            <v>No</v>
          </cell>
          <cell r="O447" t="str">
            <v>05/Đã thanh toán 24/2023</v>
          </cell>
        </row>
        <row r="448">
          <cell r="D448">
            <v>25632</v>
          </cell>
          <cell r="E448">
            <v>13149857</v>
          </cell>
          <cell r="F448">
            <v>2226532</v>
          </cell>
          <cell r="G448">
            <v>45054.000347222223</v>
          </cell>
          <cell r="J448" t="str">
            <v>Do Thi Bich Lieu</v>
          </cell>
          <cell r="M448" t="str">
            <v>No</v>
          </cell>
          <cell r="O448" t="str">
            <v>05/Đã thanh toán 24/2023</v>
          </cell>
        </row>
        <row r="449">
          <cell r="D449">
            <v>25656</v>
          </cell>
          <cell r="E449">
            <v>13207268</v>
          </cell>
          <cell r="F449">
            <v>33175622</v>
          </cell>
          <cell r="G449">
            <v>45054.000347222223</v>
          </cell>
          <cell r="J449" t="str">
            <v>Do Thi Bich Lieu</v>
          </cell>
          <cell r="M449" t="str">
            <v>No</v>
          </cell>
          <cell r="O449" t="str">
            <v>05/Đã thanh toán 24/2023</v>
          </cell>
        </row>
        <row r="450">
          <cell r="D450">
            <v>25647</v>
          </cell>
          <cell r="E450">
            <v>22308735</v>
          </cell>
          <cell r="F450">
            <v>18658640</v>
          </cell>
          <cell r="G450">
            <v>45054.000347222223</v>
          </cell>
          <cell r="J450" t="str">
            <v>Do Thi Bich Lieu</v>
          </cell>
          <cell r="M450" t="str">
            <v>No</v>
          </cell>
          <cell r="O450" t="str">
            <v>05/Đã thanh toán 24/2023</v>
          </cell>
        </row>
        <row r="451">
          <cell r="D451">
            <v>25663</v>
          </cell>
          <cell r="E451">
            <v>26359891</v>
          </cell>
          <cell r="F451">
            <v>2610839</v>
          </cell>
          <cell r="G451">
            <v>45054.000347222223</v>
          </cell>
          <cell r="J451" t="str">
            <v>Do Thi Bich Lieu</v>
          </cell>
          <cell r="M451" t="str">
            <v>No</v>
          </cell>
          <cell r="O451" t="str">
            <v>05/Đã thanh toán 24/2023</v>
          </cell>
        </row>
        <row r="452">
          <cell r="D452">
            <v>25627</v>
          </cell>
          <cell r="E452">
            <v>11147300</v>
          </cell>
          <cell r="F452">
            <v>19286780</v>
          </cell>
          <cell r="G452">
            <v>45054.000347222223</v>
          </cell>
          <cell r="J452" t="str">
            <v>Do Thi Bich Lieu</v>
          </cell>
          <cell r="M452" t="str">
            <v>No</v>
          </cell>
          <cell r="O452" t="str">
            <v>05/Đã thanh toán 24/2023</v>
          </cell>
        </row>
        <row r="453">
          <cell r="D453">
            <v>25661</v>
          </cell>
          <cell r="E453">
            <v>13209920</v>
          </cell>
          <cell r="F453">
            <v>11181082</v>
          </cell>
          <cell r="G453">
            <v>45054.000347222223</v>
          </cell>
          <cell r="J453" t="str">
            <v>Do Thi Bich Lieu</v>
          </cell>
          <cell r="M453" t="str">
            <v>No</v>
          </cell>
          <cell r="O453" t="str">
            <v>05/Đã thanh toán 24/2023</v>
          </cell>
        </row>
        <row r="454">
          <cell r="D454">
            <v>25655</v>
          </cell>
          <cell r="E454">
            <v>13205002</v>
          </cell>
          <cell r="F454">
            <v>1325775</v>
          </cell>
          <cell r="G454">
            <v>45054.000347222223</v>
          </cell>
          <cell r="J454" t="str">
            <v>Do Thi Bich Lieu</v>
          </cell>
          <cell r="M454" t="str">
            <v>No</v>
          </cell>
          <cell r="O454" t="str">
            <v>05/Đã thanh toán 24/2023</v>
          </cell>
        </row>
        <row r="455">
          <cell r="D455">
            <v>25638</v>
          </cell>
          <cell r="E455">
            <v>14052983</v>
          </cell>
          <cell r="F455">
            <v>3321104</v>
          </cell>
          <cell r="G455">
            <v>45054.000347222223</v>
          </cell>
          <cell r="J455" t="str">
            <v>Do Thi Bich Lieu</v>
          </cell>
          <cell r="M455" t="str">
            <v>No</v>
          </cell>
          <cell r="O455" t="str">
            <v>05/Đã thanh toán 24/2023</v>
          </cell>
        </row>
        <row r="456">
          <cell r="D456">
            <v>25660</v>
          </cell>
          <cell r="E456">
            <v>26360918</v>
          </cell>
          <cell r="F456">
            <v>13690897</v>
          </cell>
          <cell r="G456">
            <v>45054.000347222223</v>
          </cell>
          <cell r="J456" t="str">
            <v>Do Thi Bich Lieu</v>
          </cell>
          <cell r="M456" t="str">
            <v>No</v>
          </cell>
          <cell r="O456" t="str">
            <v>05/Đã thanh toán 24/2023</v>
          </cell>
        </row>
        <row r="457">
          <cell r="D457">
            <v>25628</v>
          </cell>
          <cell r="E457">
            <v>28293930</v>
          </cell>
          <cell r="F457">
            <v>2076778</v>
          </cell>
          <cell r="G457">
            <v>45054.000347222223</v>
          </cell>
          <cell r="J457" t="str">
            <v>Do Thi Bich Lieu</v>
          </cell>
          <cell r="M457" t="str">
            <v>No</v>
          </cell>
          <cell r="O457" t="str">
            <v>05/Đã thanh toán 24/2023</v>
          </cell>
        </row>
        <row r="458">
          <cell r="D458">
            <v>25651</v>
          </cell>
          <cell r="E458">
            <v>15080920</v>
          </cell>
          <cell r="F458">
            <v>7350101</v>
          </cell>
          <cell r="G458">
            <v>45054.000347222223</v>
          </cell>
          <cell r="J458" t="str">
            <v>Do Thi Bich Lieu</v>
          </cell>
          <cell r="M458" t="str">
            <v>No</v>
          </cell>
          <cell r="O458" t="str">
            <v>05/Đã thanh toán 24/2023</v>
          </cell>
        </row>
        <row r="459">
          <cell r="D459">
            <v>25630</v>
          </cell>
          <cell r="E459">
            <v>22263799</v>
          </cell>
          <cell r="F459">
            <v>2226532</v>
          </cell>
          <cell r="G459">
            <v>45054.000347222223</v>
          </cell>
          <cell r="J459" t="str">
            <v>Do Thi Bich Lieu</v>
          </cell>
          <cell r="M459" t="str">
            <v>No</v>
          </cell>
          <cell r="O459" t="str">
            <v>05/Đã thanh toán 24/2023</v>
          </cell>
        </row>
        <row r="460">
          <cell r="D460">
            <v>25662</v>
          </cell>
          <cell r="E460">
            <v>16393469</v>
          </cell>
          <cell r="F460">
            <v>8468889</v>
          </cell>
          <cell r="G460">
            <v>45054.000347222223</v>
          </cell>
          <cell r="J460" t="str">
            <v>Do Thi Bich Lieu</v>
          </cell>
          <cell r="M460" t="str">
            <v>No</v>
          </cell>
          <cell r="O460" t="str">
            <v>05/Đã thanh toán 24/2023</v>
          </cell>
        </row>
        <row r="461">
          <cell r="D461">
            <v>25646</v>
          </cell>
          <cell r="E461">
            <v>20335101</v>
          </cell>
          <cell r="F461">
            <v>8306095</v>
          </cell>
          <cell r="G461">
            <v>45054.000347222223</v>
          </cell>
          <cell r="J461" t="str">
            <v>Do Thi Bich Lieu</v>
          </cell>
          <cell r="M461" t="str">
            <v>No</v>
          </cell>
          <cell r="O461" t="str">
            <v>05/Đã thanh toán 24/2023</v>
          </cell>
        </row>
        <row r="462">
          <cell r="D462">
            <v>25653</v>
          </cell>
          <cell r="E462">
            <v>18123935</v>
          </cell>
          <cell r="F462">
            <v>5473677</v>
          </cell>
          <cell r="G462">
            <v>45054.000347222223</v>
          </cell>
          <cell r="J462" t="str">
            <v>Do Thi Bich Lieu</v>
          </cell>
          <cell r="M462" t="str">
            <v>No</v>
          </cell>
          <cell r="O462" t="str">
            <v>05/Đã thanh toán 24/2023</v>
          </cell>
        </row>
        <row r="463">
          <cell r="D463">
            <v>25648</v>
          </cell>
          <cell r="E463">
            <v>16389594</v>
          </cell>
          <cell r="F463">
            <v>5191945</v>
          </cell>
          <cell r="G463">
            <v>45054.000347222223</v>
          </cell>
          <cell r="J463" t="str">
            <v>Do Thi Bich Lieu</v>
          </cell>
          <cell r="M463" t="str">
            <v>No</v>
          </cell>
          <cell r="O463" t="str">
            <v>05/Đã thanh toán 24/2023</v>
          </cell>
        </row>
        <row r="464">
          <cell r="D464">
            <v>25639</v>
          </cell>
          <cell r="E464">
            <v>14061825</v>
          </cell>
          <cell r="F464">
            <v>556633</v>
          </cell>
          <cell r="G464">
            <v>45054.000347222223</v>
          </cell>
          <cell r="J464" t="str">
            <v>Do Thi Bich Lieu</v>
          </cell>
          <cell r="M464" t="str">
            <v>No</v>
          </cell>
          <cell r="O464" t="str">
            <v>05/Đã thanh toán 24/2023</v>
          </cell>
        </row>
        <row r="465">
          <cell r="D465">
            <v>25644</v>
          </cell>
          <cell r="E465">
            <v>10177524</v>
          </cell>
          <cell r="F465">
            <v>4728328</v>
          </cell>
          <cell r="G465">
            <v>45054.000347222223</v>
          </cell>
          <cell r="J465" t="str">
            <v>Do Thi Bich Lieu</v>
          </cell>
          <cell r="M465" t="str">
            <v>No</v>
          </cell>
          <cell r="O465" t="str">
            <v>05/Đã thanh toán 24/2023</v>
          </cell>
        </row>
        <row r="466">
          <cell r="D466">
            <v>25640</v>
          </cell>
          <cell r="E466">
            <v>17151843</v>
          </cell>
          <cell r="F466">
            <v>25494160</v>
          </cell>
          <cell r="G466">
            <v>45054.000347222223</v>
          </cell>
          <cell r="J466" t="str">
            <v>Do Thi Bich Lieu</v>
          </cell>
          <cell r="M466" t="str">
            <v>No</v>
          </cell>
          <cell r="O466" t="str">
            <v>05/Đã thanh toán 24/2023</v>
          </cell>
        </row>
        <row r="467">
          <cell r="D467">
            <v>25664</v>
          </cell>
          <cell r="E467">
            <v>14076654</v>
          </cell>
          <cell r="F467">
            <v>1374934</v>
          </cell>
          <cell r="G467">
            <v>45054.000347222223</v>
          </cell>
          <cell r="J467" t="str">
            <v>Do Thi Bich Lieu</v>
          </cell>
          <cell r="M467" t="str">
            <v>No</v>
          </cell>
          <cell r="O467" t="str">
            <v>05/Đã thanh toán 24/2023</v>
          </cell>
        </row>
        <row r="468">
          <cell r="D468">
            <v>25634</v>
          </cell>
          <cell r="E468">
            <v>14029821</v>
          </cell>
          <cell r="F468">
            <v>4660502</v>
          </cell>
          <cell r="G468">
            <v>45054.000347222223</v>
          </cell>
          <cell r="J468" t="str">
            <v>Do Thi Bich Lieu</v>
          </cell>
          <cell r="M468" t="str">
            <v>No</v>
          </cell>
          <cell r="O468" t="str">
            <v>05/Đã thanh toán 24/2023</v>
          </cell>
        </row>
        <row r="469">
          <cell r="D469">
            <v>25654</v>
          </cell>
          <cell r="E469">
            <v>14071199</v>
          </cell>
          <cell r="F469">
            <v>5191945</v>
          </cell>
          <cell r="G469">
            <v>45054.000347222223</v>
          </cell>
          <cell r="J469" t="str">
            <v>Do Thi Bich Lieu</v>
          </cell>
          <cell r="M469" t="str">
            <v>No</v>
          </cell>
          <cell r="O469" t="str">
            <v>05/Đã thanh toán 24/2023</v>
          </cell>
        </row>
        <row r="470">
          <cell r="D470">
            <v>25645</v>
          </cell>
          <cell r="E470">
            <v>10179448</v>
          </cell>
          <cell r="F470">
            <v>10383890</v>
          </cell>
          <cell r="G470">
            <v>45054.000347222223</v>
          </cell>
          <cell r="J470" t="str">
            <v>Do Thi Bich Lieu</v>
          </cell>
          <cell r="M470" t="str">
            <v>No</v>
          </cell>
          <cell r="O470" t="str">
            <v>05/Đã thanh toán 24/2023</v>
          </cell>
        </row>
        <row r="471">
          <cell r="D471">
            <v>25641</v>
          </cell>
          <cell r="E471">
            <v>19353021</v>
          </cell>
          <cell r="F471">
            <v>1038389</v>
          </cell>
          <cell r="G471">
            <v>45054.000347222223</v>
          </cell>
          <cell r="J471" t="str">
            <v>Do Thi Bich Lieu</v>
          </cell>
          <cell r="M471" t="str">
            <v>No</v>
          </cell>
          <cell r="O471" t="str">
            <v>05/Đã thanh toán 24/2023</v>
          </cell>
        </row>
        <row r="472">
          <cell r="D472">
            <v>25642</v>
          </cell>
          <cell r="E472">
            <v>10176136</v>
          </cell>
          <cell r="F472">
            <v>4730649</v>
          </cell>
          <cell r="G472">
            <v>45054.000347222223</v>
          </cell>
          <cell r="J472" t="str">
            <v>Do Thi Bich Lieu</v>
          </cell>
          <cell r="M472" t="str">
            <v>No</v>
          </cell>
          <cell r="O472" t="str">
            <v>05/Đã thanh toán 24/2023</v>
          </cell>
        </row>
        <row r="473">
          <cell r="D473">
            <v>25633</v>
          </cell>
          <cell r="E473">
            <v>90261713</v>
          </cell>
          <cell r="F473">
            <v>3326301</v>
          </cell>
          <cell r="G473">
            <v>45054.000347222223</v>
          </cell>
          <cell r="J473" t="str">
            <v>Do Thi Bich Lieu</v>
          </cell>
          <cell r="M473" t="str">
            <v>No</v>
          </cell>
          <cell r="O473" t="str">
            <v>05/Đã thanh toán 24/2023</v>
          </cell>
        </row>
        <row r="474">
          <cell r="D474">
            <v>25649</v>
          </cell>
          <cell r="E474">
            <v>16391750</v>
          </cell>
          <cell r="F474">
            <v>10571165</v>
          </cell>
          <cell r="G474">
            <v>45054.000347222223</v>
          </cell>
          <cell r="J474" t="str">
            <v>Do Thi Bich Lieu</v>
          </cell>
          <cell r="M474" t="str">
            <v>No</v>
          </cell>
          <cell r="O474" t="str">
            <v>05/Đã thanh toán 24/2023</v>
          </cell>
        </row>
        <row r="475">
          <cell r="D475">
            <v>25636</v>
          </cell>
          <cell r="E475">
            <v>14042643</v>
          </cell>
          <cell r="F475">
            <v>5765791</v>
          </cell>
          <cell r="G475">
            <v>45054.000347222223</v>
          </cell>
          <cell r="J475" t="str">
            <v>Do Thi Bich Lieu</v>
          </cell>
          <cell r="M475" t="str">
            <v>No</v>
          </cell>
          <cell r="O475" t="str">
            <v>05/Đã thanh toán 24/2023</v>
          </cell>
        </row>
        <row r="476">
          <cell r="D476">
            <v>25643</v>
          </cell>
          <cell r="E476">
            <v>50984121</v>
          </cell>
          <cell r="F476">
            <v>14445904</v>
          </cell>
          <cell r="G476">
            <v>45054.000347222223</v>
          </cell>
          <cell r="J476" t="str">
            <v>Do Thi Bich Lieu</v>
          </cell>
          <cell r="M476" t="str">
            <v>No</v>
          </cell>
          <cell r="O476" t="str">
            <v>05/Đã thanh toán 24/2023</v>
          </cell>
        </row>
        <row r="477">
          <cell r="D477">
            <v>25657</v>
          </cell>
          <cell r="E477">
            <v>14069880</v>
          </cell>
          <cell r="F477">
            <v>12038024</v>
          </cell>
          <cell r="G477">
            <v>45054.000347222223</v>
          </cell>
          <cell r="J477" t="str">
            <v>Do Thi Bich Lieu</v>
          </cell>
          <cell r="M477" t="str">
            <v>No</v>
          </cell>
          <cell r="O477" t="str">
            <v>05/Đã thanh toán 24/2023</v>
          </cell>
        </row>
        <row r="478">
          <cell r="D478">
            <v>25650</v>
          </cell>
          <cell r="E478">
            <v>18123159</v>
          </cell>
          <cell r="F478">
            <v>11165380</v>
          </cell>
          <cell r="G478">
            <v>45054.000347222223</v>
          </cell>
          <cell r="J478" t="str">
            <v>Do Thi Bich Lieu</v>
          </cell>
          <cell r="M478" t="str">
            <v>No</v>
          </cell>
          <cell r="O478" t="str">
            <v>05/Đã thanh toán 24/2023</v>
          </cell>
        </row>
        <row r="479">
          <cell r="D479">
            <v>25629</v>
          </cell>
          <cell r="E479">
            <v>16333081</v>
          </cell>
          <cell r="F479">
            <v>2226532</v>
          </cell>
          <cell r="G479">
            <v>45054.000347222223</v>
          </cell>
          <cell r="J479" t="str">
            <v>Do Thi Bich Lieu</v>
          </cell>
          <cell r="M479" t="str">
            <v>No</v>
          </cell>
          <cell r="O479" t="str">
            <v>05/Đã thanh toán 24/2023</v>
          </cell>
        </row>
        <row r="480">
          <cell r="D480">
            <v>28139</v>
          </cell>
          <cell r="E480">
            <v>14068906</v>
          </cell>
          <cell r="F480">
            <v>70060024</v>
          </cell>
          <cell r="G480">
            <v>45058.000347222223</v>
          </cell>
          <cell r="J480" t="str">
            <v>Do Thi Bich Lieu</v>
          </cell>
          <cell r="M480" t="str">
            <v>No</v>
          </cell>
          <cell r="O480" t="str">
            <v>05/Đã thanh toán 24/2023</v>
          </cell>
        </row>
        <row r="481">
          <cell r="D481">
            <v>28252</v>
          </cell>
          <cell r="E481">
            <v>10230526</v>
          </cell>
          <cell r="F481">
            <v>7712249</v>
          </cell>
          <cell r="G481">
            <v>45059.000347222223</v>
          </cell>
          <cell r="J481" t="str">
            <v>Do Thi Bich Lieu</v>
          </cell>
          <cell r="M481" t="str">
            <v>No</v>
          </cell>
          <cell r="O481" t="str">
            <v>06/Đã thanh toán 12/2023</v>
          </cell>
        </row>
        <row r="482">
          <cell r="D482">
            <v>28259</v>
          </cell>
          <cell r="E482">
            <v>11198197</v>
          </cell>
          <cell r="F482">
            <v>4282102</v>
          </cell>
          <cell r="G482">
            <v>45059.000347222223</v>
          </cell>
          <cell r="J482" t="str">
            <v>Do Thi Bich Lieu</v>
          </cell>
          <cell r="M482" t="str">
            <v>No</v>
          </cell>
          <cell r="O482" t="str">
            <v>06/Đã thanh toán 26/2023</v>
          </cell>
        </row>
        <row r="483">
          <cell r="D483">
            <v>28267</v>
          </cell>
          <cell r="E483">
            <v>12157014</v>
          </cell>
          <cell r="F483">
            <v>4886530</v>
          </cell>
          <cell r="G483">
            <v>45059.000347222223</v>
          </cell>
          <cell r="J483" t="str">
            <v>Do Thi Bich Lieu</v>
          </cell>
          <cell r="M483" t="str">
            <v>No</v>
          </cell>
          <cell r="O483" t="str">
            <v>06/Đã thanh toán 26/2023</v>
          </cell>
        </row>
        <row r="484">
          <cell r="D484">
            <v>28274</v>
          </cell>
          <cell r="E484">
            <v>15120731</v>
          </cell>
          <cell r="F484">
            <v>3234033</v>
          </cell>
          <cell r="G484">
            <v>45059.000347222223</v>
          </cell>
          <cell r="J484" t="str">
            <v>Do Thi Bich Lieu</v>
          </cell>
          <cell r="M484" t="str">
            <v>No</v>
          </cell>
          <cell r="O484" t="str">
            <v>06/Đã thanh toán 26/2023</v>
          </cell>
        </row>
        <row r="485">
          <cell r="D485">
            <v>28264</v>
          </cell>
          <cell r="E485">
            <v>22346700</v>
          </cell>
          <cell r="F485">
            <v>2950660</v>
          </cell>
          <cell r="G485">
            <v>45059.000347222223</v>
          </cell>
          <cell r="J485" t="str">
            <v>Do Thi Bich Lieu</v>
          </cell>
          <cell r="M485" t="str">
            <v>No</v>
          </cell>
          <cell r="O485" t="str">
            <v>06/Đã thanh toán 26/2023</v>
          </cell>
        </row>
        <row r="486">
          <cell r="D486">
            <v>28275</v>
          </cell>
          <cell r="E486">
            <v>18169555</v>
          </cell>
          <cell r="F486">
            <v>7721813</v>
          </cell>
          <cell r="G486">
            <v>45059.000347222223</v>
          </cell>
          <cell r="J486" t="str">
            <v>Do Thi Bich Lieu</v>
          </cell>
          <cell r="M486" t="str">
            <v>No</v>
          </cell>
          <cell r="O486" t="str">
            <v>06/Đã thanh toán 26/2023</v>
          </cell>
        </row>
        <row r="487">
          <cell r="D487">
            <v>28273</v>
          </cell>
          <cell r="E487">
            <v>15120466</v>
          </cell>
          <cell r="F487">
            <v>1954612</v>
          </cell>
          <cell r="G487">
            <v>45059.000347222223</v>
          </cell>
          <cell r="J487" t="str">
            <v>Do Thi Bich Lieu</v>
          </cell>
          <cell r="M487" t="str">
            <v>No</v>
          </cell>
          <cell r="O487" t="str">
            <v>06/Đã thanh toán 26/2023</v>
          </cell>
        </row>
        <row r="488">
          <cell r="D488">
            <v>28261</v>
          </cell>
          <cell r="E488">
            <v>23219022</v>
          </cell>
          <cell r="F488">
            <v>1551215</v>
          </cell>
          <cell r="G488">
            <v>45059.000347222223</v>
          </cell>
          <cell r="J488" t="str">
            <v>Do Thi Bich Lieu</v>
          </cell>
          <cell r="M488" t="str">
            <v>No</v>
          </cell>
          <cell r="O488" t="str">
            <v>06/Đã thanh toán 26/2023</v>
          </cell>
        </row>
        <row r="489">
          <cell r="D489">
            <v>28262</v>
          </cell>
          <cell r="E489">
            <v>16434624</v>
          </cell>
          <cell r="F489">
            <v>3072850</v>
          </cell>
          <cell r="G489">
            <v>45059.000347222223</v>
          </cell>
          <cell r="J489" t="str">
            <v>Do Thi Bich Lieu</v>
          </cell>
          <cell r="M489" t="str">
            <v>No</v>
          </cell>
          <cell r="O489" t="str">
            <v>06/Đã thanh toán 26/2023</v>
          </cell>
        </row>
        <row r="490">
          <cell r="D490">
            <v>28254</v>
          </cell>
          <cell r="E490">
            <v>29173686</v>
          </cell>
          <cell r="F490">
            <v>2619452</v>
          </cell>
          <cell r="G490">
            <v>45059.000347222223</v>
          </cell>
          <cell r="J490" t="str">
            <v>Do Thi Bich Lieu</v>
          </cell>
          <cell r="M490" t="str">
            <v>No</v>
          </cell>
          <cell r="O490" t="str">
            <v>06/Đã thanh toán 12/2023</v>
          </cell>
        </row>
        <row r="491">
          <cell r="D491">
            <v>28260</v>
          </cell>
          <cell r="E491">
            <v>19396177</v>
          </cell>
          <cell r="F491">
            <v>977306</v>
          </cell>
          <cell r="G491">
            <v>45059.000347222223</v>
          </cell>
          <cell r="J491" t="str">
            <v>Do Thi Bich Lieu</v>
          </cell>
          <cell r="M491" t="str">
            <v>No</v>
          </cell>
          <cell r="O491" t="str">
            <v>06/Đã thanh toán 26/2023</v>
          </cell>
        </row>
        <row r="492">
          <cell r="D492">
            <v>28251</v>
          </cell>
          <cell r="E492">
            <v>10229295</v>
          </cell>
          <cell r="F492">
            <v>2095544</v>
          </cell>
          <cell r="G492">
            <v>45059.000347222223</v>
          </cell>
          <cell r="J492" t="str">
            <v>Do Thi Bich Lieu</v>
          </cell>
          <cell r="M492" t="str">
            <v>No</v>
          </cell>
          <cell r="O492" t="str">
            <v>06/Đã thanh toán 12/2023</v>
          </cell>
        </row>
        <row r="493">
          <cell r="D493">
            <v>28245</v>
          </cell>
          <cell r="E493">
            <v>16433164</v>
          </cell>
          <cell r="F493">
            <v>2933992</v>
          </cell>
          <cell r="G493">
            <v>45059.000347222223</v>
          </cell>
          <cell r="J493" t="str">
            <v>Do Thi Bich Lieu</v>
          </cell>
          <cell r="M493" t="str">
            <v>No</v>
          </cell>
          <cell r="O493" t="str">
            <v>06/Đã thanh toán 26/2023</v>
          </cell>
        </row>
        <row r="494">
          <cell r="D494">
            <v>28269</v>
          </cell>
          <cell r="E494">
            <v>16435456</v>
          </cell>
          <cell r="F494">
            <v>1954612</v>
          </cell>
          <cell r="G494">
            <v>45059.000347222223</v>
          </cell>
          <cell r="J494" t="str">
            <v>Do Thi Bich Lieu</v>
          </cell>
          <cell r="M494" t="str">
            <v>No</v>
          </cell>
          <cell r="O494" t="str">
            <v>06/Đã thanh toán 26/2023</v>
          </cell>
        </row>
        <row r="495">
          <cell r="D495">
            <v>28268</v>
          </cell>
          <cell r="E495">
            <v>12157285</v>
          </cell>
          <cell r="F495">
            <v>998250</v>
          </cell>
          <cell r="G495">
            <v>45059.000347222223</v>
          </cell>
          <cell r="J495" t="str">
            <v>Do Thi Bich Lieu</v>
          </cell>
          <cell r="M495" t="str">
            <v>No</v>
          </cell>
          <cell r="O495" t="str">
            <v>06/Đã thanh toán 26/2023</v>
          </cell>
        </row>
        <row r="496">
          <cell r="D496">
            <v>28276</v>
          </cell>
          <cell r="E496">
            <v>14107421</v>
          </cell>
          <cell r="F496">
            <v>2931918</v>
          </cell>
          <cell r="G496">
            <v>45059.000347222223</v>
          </cell>
          <cell r="J496" t="str">
            <v>Do Thi Bich Lieu</v>
          </cell>
          <cell r="M496" t="str">
            <v>No</v>
          </cell>
          <cell r="O496" t="str">
            <v>06/Đã thanh toán 12/2023</v>
          </cell>
        </row>
        <row r="497">
          <cell r="D497">
            <v>28246</v>
          </cell>
          <cell r="E497">
            <v>20370361</v>
          </cell>
          <cell r="F497">
            <v>3391017</v>
          </cell>
          <cell r="G497">
            <v>45059.000347222223</v>
          </cell>
          <cell r="J497" t="str">
            <v>Do Thi Bich Lieu</v>
          </cell>
          <cell r="M497" t="str">
            <v>No</v>
          </cell>
          <cell r="O497" t="str">
            <v>06/Đã thanh toán 12/2023</v>
          </cell>
        </row>
        <row r="498">
          <cell r="D498">
            <v>28271</v>
          </cell>
          <cell r="E498">
            <v>20373305</v>
          </cell>
          <cell r="F498">
            <v>2095544</v>
          </cell>
          <cell r="G498">
            <v>45059.000347222223</v>
          </cell>
          <cell r="J498" t="str">
            <v>Do Thi Bich Lieu</v>
          </cell>
          <cell r="M498" t="str">
            <v>No</v>
          </cell>
          <cell r="O498" t="str">
            <v>06/Đã thanh toán 26/2023</v>
          </cell>
        </row>
        <row r="499">
          <cell r="D499">
            <v>28277</v>
          </cell>
          <cell r="E499">
            <v>13255443</v>
          </cell>
          <cell r="F499">
            <v>1954612</v>
          </cell>
          <cell r="G499">
            <v>45059.000347222223</v>
          </cell>
          <cell r="J499" t="str">
            <v>Do Thi Bich Lieu</v>
          </cell>
          <cell r="M499" t="str">
            <v>No</v>
          </cell>
          <cell r="O499" t="str">
            <v>06/Đã thanh toán 12/2023</v>
          </cell>
        </row>
        <row r="500">
          <cell r="D500">
            <v>28256</v>
          </cell>
          <cell r="E500">
            <v>10234016</v>
          </cell>
          <cell r="F500">
            <v>4674120</v>
          </cell>
          <cell r="G500">
            <v>45059.000347222223</v>
          </cell>
          <cell r="J500" t="str">
            <v>Do Thi Bich Lieu</v>
          </cell>
          <cell r="M500" t="str">
            <v>No</v>
          </cell>
          <cell r="O500" t="str">
            <v>06/Đã thanh toán 12/2023</v>
          </cell>
        </row>
        <row r="501">
          <cell r="D501">
            <v>28253</v>
          </cell>
          <cell r="E501">
            <v>10231436</v>
          </cell>
          <cell r="F501">
            <v>9345600</v>
          </cell>
          <cell r="G501">
            <v>45059.000347222223</v>
          </cell>
          <cell r="J501" t="str">
            <v>Do Thi Bich Lieu</v>
          </cell>
          <cell r="M501" t="str">
            <v>No</v>
          </cell>
          <cell r="O501" t="str">
            <v>06/Đã thanh toán 12/2023</v>
          </cell>
        </row>
        <row r="502">
          <cell r="D502">
            <v>28265</v>
          </cell>
          <cell r="E502">
            <v>17202067</v>
          </cell>
          <cell r="F502">
            <v>2703191</v>
          </cell>
          <cell r="G502">
            <v>45059.000347222223</v>
          </cell>
          <cell r="J502" t="str">
            <v>Do Thi Bich Lieu</v>
          </cell>
          <cell r="M502" t="str">
            <v>No</v>
          </cell>
          <cell r="O502" t="str">
            <v>06/Đã thanh toán 26/2023</v>
          </cell>
        </row>
        <row r="503">
          <cell r="D503">
            <v>28272</v>
          </cell>
          <cell r="E503">
            <v>22343678</v>
          </cell>
          <cell r="F503">
            <v>2336400</v>
          </cell>
          <cell r="G503">
            <v>45059.000347222223</v>
          </cell>
          <cell r="J503" t="str">
            <v>Do Thi Bich Lieu</v>
          </cell>
          <cell r="M503" t="str">
            <v>No</v>
          </cell>
          <cell r="O503" t="str">
            <v>06/Đã thanh toán 26/2023</v>
          </cell>
        </row>
        <row r="504">
          <cell r="D504">
            <v>28258</v>
          </cell>
          <cell r="E504">
            <v>11197928</v>
          </cell>
          <cell r="F504">
            <v>2095544</v>
          </cell>
          <cell r="G504">
            <v>45059.000347222223</v>
          </cell>
          <cell r="J504" t="str">
            <v>Do Thi Bich Lieu</v>
          </cell>
          <cell r="M504" t="str">
            <v>No</v>
          </cell>
          <cell r="O504" t="str">
            <v>06/Đã thanh toán 26/2023</v>
          </cell>
        </row>
        <row r="505">
          <cell r="D505">
            <v>28255</v>
          </cell>
          <cell r="E505">
            <v>10233736</v>
          </cell>
          <cell r="F505">
            <v>2095544</v>
          </cell>
          <cell r="G505">
            <v>45059.000347222223</v>
          </cell>
          <cell r="J505" t="str">
            <v>Do Thi Bich Lieu</v>
          </cell>
          <cell r="M505" t="str">
            <v>No</v>
          </cell>
          <cell r="O505" t="str">
            <v>06/Đã thanh toán 12/2023</v>
          </cell>
        </row>
        <row r="506">
          <cell r="D506">
            <v>28250</v>
          </cell>
          <cell r="E506">
            <v>25341759</v>
          </cell>
          <cell r="F506">
            <v>6246405</v>
          </cell>
          <cell r="G506">
            <v>45059.000347222223</v>
          </cell>
          <cell r="J506" t="str">
            <v>Do Thi Bich Lieu</v>
          </cell>
          <cell r="M506" t="str">
            <v>No</v>
          </cell>
          <cell r="O506" t="str">
            <v>06/Đã thanh toán 12/2023</v>
          </cell>
        </row>
        <row r="507">
          <cell r="D507">
            <v>28270</v>
          </cell>
          <cell r="E507">
            <v>16435752</v>
          </cell>
          <cell r="F507">
            <v>1615482</v>
          </cell>
          <cell r="G507">
            <v>45059.000347222223</v>
          </cell>
          <cell r="J507" t="str">
            <v>Do Thi Bich Lieu</v>
          </cell>
          <cell r="M507" t="str">
            <v>No</v>
          </cell>
          <cell r="O507" t="str">
            <v>06/Đã thanh toán 26/2023</v>
          </cell>
        </row>
        <row r="508">
          <cell r="D508">
            <v>28247</v>
          </cell>
          <cell r="E508">
            <v>20371268</v>
          </cell>
          <cell r="F508">
            <v>1253313</v>
          </cell>
          <cell r="G508">
            <v>45059.000347222223</v>
          </cell>
          <cell r="J508" t="str">
            <v>Do Thi Bich Lieu</v>
          </cell>
          <cell r="M508" t="str">
            <v>No</v>
          </cell>
          <cell r="O508" t="str">
            <v>06/Đã thanh toán 12/2023</v>
          </cell>
        </row>
        <row r="509">
          <cell r="D509">
            <v>28242</v>
          </cell>
          <cell r="E509">
            <v>29172360</v>
          </cell>
          <cell r="F509">
            <v>276007</v>
          </cell>
          <cell r="G509">
            <v>45059.000347222223</v>
          </cell>
          <cell r="J509" t="str">
            <v>Do Thi Bich Lieu</v>
          </cell>
          <cell r="M509" t="str">
            <v>No</v>
          </cell>
          <cell r="O509" t="str">
            <v>06/Đã thanh toán 12/2023</v>
          </cell>
        </row>
        <row r="510">
          <cell r="D510">
            <v>28248</v>
          </cell>
          <cell r="E510">
            <v>15118282</v>
          </cell>
          <cell r="F510">
            <v>1253313</v>
          </cell>
          <cell r="G510">
            <v>45059.000347222223</v>
          </cell>
          <cell r="J510" t="str">
            <v>Do Thi Bich Lieu</v>
          </cell>
          <cell r="M510" t="str">
            <v>No</v>
          </cell>
          <cell r="O510" t="str">
            <v>06/Đã thanh toán 12/2023</v>
          </cell>
        </row>
        <row r="511">
          <cell r="D511">
            <v>28266</v>
          </cell>
          <cell r="E511">
            <v>25343619</v>
          </cell>
          <cell r="F511">
            <v>6092977</v>
          </cell>
          <cell r="G511">
            <v>45059.000347222223</v>
          </cell>
          <cell r="J511" t="str">
            <v>Do Thi Bich Lieu</v>
          </cell>
          <cell r="M511" t="str">
            <v>No</v>
          </cell>
          <cell r="O511" t="str">
            <v>06/Đã thanh toán 26/2023</v>
          </cell>
        </row>
        <row r="512">
          <cell r="D512">
            <v>28243</v>
          </cell>
          <cell r="E512">
            <v>19393307</v>
          </cell>
          <cell r="F512">
            <v>3234033</v>
          </cell>
          <cell r="G512">
            <v>45059.000347222223</v>
          </cell>
          <cell r="J512" t="str">
            <v>Do Thi Bich Lieu</v>
          </cell>
          <cell r="M512" t="str">
            <v>No</v>
          </cell>
          <cell r="O512" t="str">
            <v>06/Đã thanh toán 12/2023</v>
          </cell>
        </row>
        <row r="513">
          <cell r="D513">
            <v>28249</v>
          </cell>
          <cell r="E513">
            <v>17198705</v>
          </cell>
          <cell r="F513">
            <v>2205947</v>
          </cell>
          <cell r="G513">
            <v>45059.000347222223</v>
          </cell>
          <cell r="J513" t="str">
            <v>Do Thi Bich Lieu</v>
          </cell>
          <cell r="M513" t="str">
            <v>No</v>
          </cell>
          <cell r="O513" t="str">
            <v>06/Đã thanh toán 12/2023</v>
          </cell>
        </row>
        <row r="514">
          <cell r="D514">
            <v>28244</v>
          </cell>
          <cell r="E514">
            <v>19393403</v>
          </cell>
          <cell r="F514">
            <v>623040</v>
          </cell>
          <cell r="G514">
            <v>45059.000347222223</v>
          </cell>
          <cell r="J514" t="str">
            <v>Do Thi Bich Lieu</v>
          </cell>
          <cell r="M514" t="str">
            <v>No</v>
          </cell>
          <cell r="O514" t="str">
            <v>06/Đã thanh toán 12/2023</v>
          </cell>
        </row>
        <row r="515">
          <cell r="D515">
            <v>28257</v>
          </cell>
          <cell r="E515">
            <v>11197866</v>
          </cell>
          <cell r="F515">
            <v>3909224</v>
          </cell>
          <cell r="G515">
            <v>45059.000347222223</v>
          </cell>
          <cell r="J515" t="str">
            <v>Do Thi Bich Lieu</v>
          </cell>
          <cell r="M515" t="str">
            <v>No</v>
          </cell>
          <cell r="O515" t="str">
            <v>06/Đã thanh toán 26/2023</v>
          </cell>
        </row>
        <row r="516">
          <cell r="D516">
            <v>28263</v>
          </cell>
          <cell r="E516">
            <v>16434733</v>
          </cell>
          <cell r="F516">
            <v>4744894</v>
          </cell>
          <cell r="G516">
            <v>45059.000347222223</v>
          </cell>
          <cell r="J516" t="str">
            <v>Do Thi Bich Lieu</v>
          </cell>
          <cell r="M516" t="str">
            <v>No</v>
          </cell>
          <cell r="O516" t="str">
            <v>06/Đã thanh toán 26/2023</v>
          </cell>
        </row>
        <row r="517">
          <cell r="D517">
            <v>28278</v>
          </cell>
          <cell r="E517">
            <v>90323119</v>
          </cell>
          <cell r="F517">
            <v>1221638</v>
          </cell>
          <cell r="G517">
            <v>45059.000347222223</v>
          </cell>
          <cell r="J517" t="str">
            <v>Do Thi Bich Lieu</v>
          </cell>
          <cell r="M517" t="str">
            <v>No</v>
          </cell>
          <cell r="O517" t="str">
            <v>06/Đã thanh toán 12/2023</v>
          </cell>
        </row>
        <row r="518">
          <cell r="D518">
            <v>29219</v>
          </cell>
          <cell r="E518">
            <v>12151469</v>
          </cell>
          <cell r="F518">
            <v>6037361</v>
          </cell>
          <cell r="G518">
            <v>45063.000347222223</v>
          </cell>
          <cell r="J518" t="str">
            <v>Do Thi Bich Lieu</v>
          </cell>
          <cell r="M518" t="str">
            <v>No</v>
          </cell>
          <cell r="O518" t="str">
            <v>06/Đã thanh toán 12/2023</v>
          </cell>
        </row>
        <row r="519">
          <cell r="D519">
            <v>29787</v>
          </cell>
          <cell r="E519">
            <v>28338495</v>
          </cell>
          <cell r="F519">
            <v>5367266</v>
          </cell>
          <cell r="G519">
            <v>45065.000347222223</v>
          </cell>
          <cell r="J519" t="str">
            <v>Do Thi Bich Lieu</v>
          </cell>
          <cell r="M519" t="str">
            <v>No</v>
          </cell>
          <cell r="O519" t="str">
            <v>06/Đã thanh toán 26/2023</v>
          </cell>
        </row>
        <row r="520">
          <cell r="D520">
            <v>29797</v>
          </cell>
          <cell r="E520">
            <v>14109446</v>
          </cell>
          <cell r="F520">
            <v>4886530</v>
          </cell>
          <cell r="G520">
            <v>45065.000347222223</v>
          </cell>
          <cell r="J520" t="str">
            <v>Do Thi Bich Lieu</v>
          </cell>
          <cell r="M520" t="str">
            <v>No</v>
          </cell>
          <cell r="O520" t="str">
            <v>06/Đã thanh toán 26/2023</v>
          </cell>
        </row>
        <row r="521">
          <cell r="D521">
            <v>29795</v>
          </cell>
          <cell r="E521">
            <v>15123799</v>
          </cell>
          <cell r="F521">
            <v>3796408</v>
          </cell>
          <cell r="G521">
            <v>45065.000347222223</v>
          </cell>
          <cell r="J521" t="str">
            <v>Do Thi Bich Lieu</v>
          </cell>
          <cell r="M521" t="str">
            <v>No</v>
          </cell>
          <cell r="O521" t="str">
            <v>06/Đã thanh toán 26/2023</v>
          </cell>
        </row>
        <row r="522">
          <cell r="D522">
            <v>29799</v>
          </cell>
          <cell r="E522">
            <v>26400018</v>
          </cell>
          <cell r="F522">
            <v>1615482</v>
          </cell>
          <cell r="G522">
            <v>45065.000347222223</v>
          </cell>
          <cell r="J522" t="str">
            <v>Do Thi Bich Lieu</v>
          </cell>
          <cell r="M522" t="str">
            <v>No</v>
          </cell>
          <cell r="O522" t="str">
            <v>06/Đã thanh toán 26/2023</v>
          </cell>
        </row>
        <row r="523">
          <cell r="D523">
            <v>29775</v>
          </cell>
          <cell r="E523">
            <v>23220736</v>
          </cell>
          <cell r="F523">
            <v>2358510</v>
          </cell>
          <cell r="G523">
            <v>45065.000347222223</v>
          </cell>
          <cell r="J523" t="str">
            <v>Do Thi Bich Lieu</v>
          </cell>
          <cell r="M523" t="str">
            <v>No</v>
          </cell>
          <cell r="O523" t="str">
            <v>06/Đã thanh toán 26/2023</v>
          </cell>
        </row>
        <row r="524">
          <cell r="D524">
            <v>29786</v>
          </cell>
          <cell r="E524">
            <v>12160141</v>
          </cell>
          <cell r="F524">
            <v>1615482</v>
          </cell>
          <cell r="G524">
            <v>45065.000347222223</v>
          </cell>
          <cell r="J524" t="str">
            <v>Do Thi Bich Lieu</v>
          </cell>
          <cell r="M524" t="str">
            <v>No</v>
          </cell>
          <cell r="O524" t="str">
            <v>06/Đã thanh toán 26/2023</v>
          </cell>
        </row>
        <row r="525">
          <cell r="D525">
            <v>29793</v>
          </cell>
          <cell r="E525">
            <v>16438404</v>
          </cell>
          <cell r="F525">
            <v>3194934</v>
          </cell>
          <cell r="G525">
            <v>45065.000347222223</v>
          </cell>
          <cell r="J525" t="str">
            <v>Do Thi Bich Lieu</v>
          </cell>
          <cell r="M525" t="str">
            <v>No</v>
          </cell>
          <cell r="O525" t="str">
            <v>07/Đã thanh toán 10/2023</v>
          </cell>
        </row>
        <row r="526">
          <cell r="D526">
            <v>29790</v>
          </cell>
          <cell r="E526">
            <v>24317905</v>
          </cell>
          <cell r="F526">
            <v>1946690</v>
          </cell>
          <cell r="G526">
            <v>45065.000347222223</v>
          </cell>
          <cell r="J526" t="str">
            <v>Do Thi Bich Lieu</v>
          </cell>
          <cell r="M526" t="str">
            <v>No</v>
          </cell>
          <cell r="O526" t="str">
            <v>07/Đã thanh toán 10/2023</v>
          </cell>
        </row>
        <row r="527">
          <cell r="D527">
            <v>29794</v>
          </cell>
          <cell r="E527">
            <v>16438132</v>
          </cell>
          <cell r="F527">
            <v>977306</v>
          </cell>
          <cell r="G527">
            <v>45065.000347222223</v>
          </cell>
          <cell r="J527" t="str">
            <v>Do Thi Bich Lieu</v>
          </cell>
          <cell r="M527" t="str">
            <v>No</v>
          </cell>
          <cell r="O527" t="str">
            <v>07/Đã thanh toán 10/2023</v>
          </cell>
        </row>
        <row r="528">
          <cell r="D528">
            <v>29801</v>
          </cell>
          <cell r="E528">
            <v>14109503</v>
          </cell>
          <cell r="F528">
            <v>203239</v>
          </cell>
          <cell r="G528">
            <v>45065.000347222223</v>
          </cell>
          <cell r="J528" t="str">
            <v>Do Thi Bich Lieu</v>
          </cell>
          <cell r="M528" t="str">
            <v>No</v>
          </cell>
          <cell r="O528" t="str">
            <v>06/Đã thanh toán 26/2023</v>
          </cell>
        </row>
        <row r="529">
          <cell r="D529">
            <v>29792</v>
          </cell>
          <cell r="E529">
            <v>20375673</v>
          </cell>
          <cell r="F529">
            <v>977306</v>
          </cell>
          <cell r="G529">
            <v>45065.000347222223</v>
          </cell>
          <cell r="J529" t="str">
            <v>Do Thi Bich Lieu</v>
          </cell>
          <cell r="M529" t="str">
            <v>No</v>
          </cell>
          <cell r="O529" t="str">
            <v>06/Đã thanh toán 26/2023</v>
          </cell>
        </row>
        <row r="530">
          <cell r="D530">
            <v>29798</v>
          </cell>
          <cell r="E530">
            <v>14107909</v>
          </cell>
          <cell r="F530">
            <v>778800</v>
          </cell>
          <cell r="G530">
            <v>45065.000347222223</v>
          </cell>
          <cell r="J530" t="str">
            <v>Do Thi Bich Lieu</v>
          </cell>
          <cell r="M530" t="str">
            <v>No</v>
          </cell>
          <cell r="O530" t="str">
            <v>06/Đã thanh toán 26/2023</v>
          </cell>
        </row>
        <row r="531">
          <cell r="D531">
            <v>29800</v>
          </cell>
          <cell r="E531">
            <v>13258249</v>
          </cell>
          <cell r="F531">
            <v>4050156</v>
          </cell>
          <cell r="G531">
            <v>45065.000347222223</v>
          </cell>
          <cell r="J531" t="str">
            <v>Do Thi Bich Lieu</v>
          </cell>
          <cell r="M531" t="str">
            <v>No</v>
          </cell>
          <cell r="O531" t="str">
            <v>06/Đã thanh toán 26/2023</v>
          </cell>
        </row>
        <row r="532">
          <cell r="D532">
            <v>29789</v>
          </cell>
          <cell r="E532">
            <v>25346852</v>
          </cell>
          <cell r="F532">
            <v>2880284</v>
          </cell>
          <cell r="G532">
            <v>45065.000347222223</v>
          </cell>
          <cell r="J532" t="str">
            <v>Do Thi Bich Lieu</v>
          </cell>
          <cell r="M532" t="str">
            <v>No</v>
          </cell>
          <cell r="O532" t="str">
            <v>07/Đã thanh toán 10/2023</v>
          </cell>
        </row>
        <row r="533">
          <cell r="D533">
            <v>29791</v>
          </cell>
          <cell r="E533">
            <v>24317587</v>
          </cell>
          <cell r="F533">
            <v>598950</v>
          </cell>
          <cell r="G533">
            <v>45065.000347222223</v>
          </cell>
          <cell r="J533" t="str">
            <v>Do Thi Bich Lieu</v>
          </cell>
          <cell r="M533" t="str">
            <v>No</v>
          </cell>
          <cell r="O533" t="str">
            <v>07/Đã thanh toán 10/2023</v>
          </cell>
        </row>
        <row r="534">
          <cell r="D534">
            <v>29781</v>
          </cell>
          <cell r="E534">
            <v>17204149</v>
          </cell>
          <cell r="F534">
            <v>3596758</v>
          </cell>
          <cell r="G534">
            <v>45065.000347222223</v>
          </cell>
          <cell r="J534" t="str">
            <v>Do Thi Bich Lieu</v>
          </cell>
          <cell r="M534" t="str">
            <v>No</v>
          </cell>
          <cell r="O534" t="str">
            <v>06/Đã thanh toán 26/2023</v>
          </cell>
        </row>
        <row r="535">
          <cell r="D535">
            <v>29788</v>
          </cell>
          <cell r="E535">
            <v>28338112</v>
          </cell>
          <cell r="F535">
            <v>1551215</v>
          </cell>
          <cell r="G535">
            <v>45065.000347222223</v>
          </cell>
          <cell r="J535" t="str">
            <v>Do Thi Bich Lieu</v>
          </cell>
          <cell r="M535" t="str">
            <v>No</v>
          </cell>
          <cell r="O535" t="str">
            <v>06/Đã thanh toán 26/2023</v>
          </cell>
        </row>
        <row r="536">
          <cell r="D536">
            <v>29780</v>
          </cell>
          <cell r="E536">
            <v>17205052</v>
          </cell>
          <cell r="F536">
            <v>2175417</v>
          </cell>
          <cell r="G536">
            <v>45065.000347222223</v>
          </cell>
          <cell r="J536" t="str">
            <v>Do Thi Bich Lieu</v>
          </cell>
          <cell r="M536" t="str">
            <v>No</v>
          </cell>
          <cell r="O536" t="str">
            <v>06/Đã thanh toán 26/2023</v>
          </cell>
        </row>
        <row r="537">
          <cell r="D537">
            <v>29774</v>
          </cell>
          <cell r="E537">
            <v>27337015</v>
          </cell>
          <cell r="F537">
            <v>3234033</v>
          </cell>
          <cell r="G537">
            <v>45065.000347222223</v>
          </cell>
          <cell r="J537" t="str">
            <v>Do Thi Bich Lieu</v>
          </cell>
          <cell r="M537" t="str">
            <v>No</v>
          </cell>
          <cell r="O537" t="str">
            <v>06/Đã thanh toán 26/2023</v>
          </cell>
        </row>
        <row r="538">
          <cell r="D538">
            <v>29770</v>
          </cell>
          <cell r="E538">
            <v>10237078</v>
          </cell>
          <cell r="F538">
            <v>5027462</v>
          </cell>
          <cell r="G538">
            <v>45065.000347222223</v>
          </cell>
          <cell r="J538" t="str">
            <v>Do Thi Bich Lieu</v>
          </cell>
          <cell r="M538" t="str">
            <v>No</v>
          </cell>
          <cell r="O538" t="str">
            <v>06/Đã thanh toán 26/2023</v>
          </cell>
        </row>
        <row r="539">
          <cell r="D539">
            <v>29773</v>
          </cell>
          <cell r="E539">
            <v>19397623</v>
          </cell>
          <cell r="F539">
            <v>1557600</v>
          </cell>
          <cell r="G539">
            <v>45065.000347222223</v>
          </cell>
          <cell r="J539" t="str">
            <v>Do Thi Bich Lieu</v>
          </cell>
          <cell r="M539" t="str">
            <v>No</v>
          </cell>
          <cell r="O539" t="str">
            <v>07/Đã thanh toán 10/2023</v>
          </cell>
        </row>
        <row r="540">
          <cell r="D540">
            <v>29777</v>
          </cell>
          <cell r="E540">
            <v>25346105</v>
          </cell>
          <cell r="F540">
            <v>778800</v>
          </cell>
          <cell r="G540">
            <v>45065.000347222223</v>
          </cell>
          <cell r="J540" t="str">
            <v>Do Thi Bich Lieu</v>
          </cell>
          <cell r="M540" t="str">
            <v>No</v>
          </cell>
          <cell r="O540" t="str">
            <v>Chúng tôi đang xử lý hóa đơn, vui lòng liên hệ Do Thi Bich Lieu</v>
          </cell>
        </row>
        <row r="541">
          <cell r="D541">
            <v>29993</v>
          </cell>
          <cell r="E541">
            <v>26298800</v>
          </cell>
          <cell r="F541">
            <v>1413958</v>
          </cell>
          <cell r="G541">
            <v>45069.000347222223</v>
          </cell>
          <cell r="J541" t="str">
            <v>Do Thi Bich Lieu</v>
          </cell>
          <cell r="M541" t="str">
            <v>No</v>
          </cell>
          <cell r="O541" t="str">
            <v>Chúng tôi đang xử lý hóa đơn, vui lòng liên hệ Do Thi Bich Lieu</v>
          </cell>
        </row>
        <row r="542">
          <cell r="D542">
            <v>30029</v>
          </cell>
          <cell r="E542">
            <v>12100509</v>
          </cell>
          <cell r="F542">
            <v>763656</v>
          </cell>
          <cell r="G542">
            <v>45069.000347222223</v>
          </cell>
          <cell r="J542" t="str">
            <v>Do Thi Bich Lieu</v>
          </cell>
          <cell r="M542" t="str">
            <v>No</v>
          </cell>
          <cell r="O542" t="str">
            <v>06/Đã thanh toán 12/2023</v>
          </cell>
        </row>
        <row r="543">
          <cell r="D543">
            <v>30032</v>
          </cell>
          <cell r="E543">
            <v>14026511</v>
          </cell>
          <cell r="F543">
            <v>930329</v>
          </cell>
          <cell r="G543">
            <v>45069.000347222223</v>
          </cell>
          <cell r="J543" t="str">
            <v>Do Thi Bich Lieu</v>
          </cell>
          <cell r="M543" t="str">
            <v>No</v>
          </cell>
          <cell r="O543" t="str">
            <v>06/Đã thanh toán 12/2023</v>
          </cell>
        </row>
        <row r="544">
          <cell r="D544">
            <v>30031</v>
          </cell>
          <cell r="E544">
            <v>13197255</v>
          </cell>
          <cell r="F544">
            <v>4612526</v>
          </cell>
          <cell r="G544">
            <v>45069.000347222223</v>
          </cell>
          <cell r="J544" t="str">
            <v>Do Thi Bich Lieu</v>
          </cell>
          <cell r="M544" t="str">
            <v>No</v>
          </cell>
          <cell r="O544" t="str">
            <v>06/Đã thanh toán 12/2023</v>
          </cell>
        </row>
        <row r="545">
          <cell r="D545">
            <v>30030</v>
          </cell>
          <cell r="E545">
            <v>10171704</v>
          </cell>
          <cell r="F545">
            <v>23586080</v>
          </cell>
          <cell r="G545">
            <v>45069.000347222223</v>
          </cell>
          <cell r="J545" t="str">
            <v>Do Thi Bich Lieu</v>
          </cell>
          <cell r="M545" t="str">
            <v>No</v>
          </cell>
          <cell r="O545" t="str">
            <v>Chúng tôi đang xử lý hóa đơn, vui lòng liên hệ Do Thi Bich Lieu</v>
          </cell>
        </row>
        <row r="546">
          <cell r="D546">
            <v>31447</v>
          </cell>
          <cell r="E546">
            <v>17208494</v>
          </cell>
          <cell r="F546">
            <v>2050340</v>
          </cell>
          <cell r="G546">
            <v>45073.000347222223</v>
          </cell>
          <cell r="J546" t="str">
            <v>Do Thi Bich Lieu</v>
          </cell>
          <cell r="M546" t="str">
            <v>No</v>
          </cell>
          <cell r="O546" t="str">
            <v>07/Đã thanh toán 10/2023</v>
          </cell>
        </row>
        <row r="547">
          <cell r="D547">
            <v>31449</v>
          </cell>
          <cell r="E547">
            <v>20378013</v>
          </cell>
          <cell r="F547">
            <v>977306</v>
          </cell>
          <cell r="G547">
            <v>45073.000347222223</v>
          </cell>
          <cell r="J547" t="str">
            <v>Do Thi Bich Lieu</v>
          </cell>
          <cell r="M547" t="str">
            <v>No</v>
          </cell>
          <cell r="O547" t="str">
            <v>07/Đã thanh toán 10/2023</v>
          </cell>
        </row>
        <row r="548">
          <cell r="D548">
            <v>31460</v>
          </cell>
          <cell r="E548">
            <v>26401718</v>
          </cell>
          <cell r="F548">
            <v>1557600</v>
          </cell>
          <cell r="G548">
            <v>45073.000347222223</v>
          </cell>
          <cell r="J548" t="str">
            <v>Do Thi Bich Lieu</v>
          </cell>
          <cell r="M548" t="str">
            <v>No</v>
          </cell>
          <cell r="O548" t="str">
            <v>07/Đã thanh toán 10/2023</v>
          </cell>
        </row>
        <row r="549">
          <cell r="D549">
            <v>31452</v>
          </cell>
          <cell r="E549">
            <v>24319960</v>
          </cell>
          <cell r="F549">
            <v>2619452</v>
          </cell>
          <cell r="G549">
            <v>45073.000347222223</v>
          </cell>
          <cell r="J549" t="str">
            <v>Do Thi Bich Lieu</v>
          </cell>
          <cell r="M549" t="str">
            <v>No</v>
          </cell>
          <cell r="O549" t="str">
            <v>07/Đã thanh toán 10/2023</v>
          </cell>
        </row>
        <row r="550">
          <cell r="D550">
            <v>31453</v>
          </cell>
          <cell r="E550">
            <v>24319707</v>
          </cell>
          <cell r="F550">
            <v>977306</v>
          </cell>
          <cell r="G550">
            <v>45073.000347222223</v>
          </cell>
          <cell r="J550" t="str">
            <v>Do Thi Bich Lieu</v>
          </cell>
          <cell r="M550" t="str">
            <v>No</v>
          </cell>
          <cell r="O550" t="str">
            <v>07/Đã thanh toán 10/2023</v>
          </cell>
        </row>
        <row r="551">
          <cell r="D551">
            <v>31463</v>
          </cell>
          <cell r="E551">
            <v>14112312</v>
          </cell>
          <cell r="F551">
            <v>4249070</v>
          </cell>
          <cell r="G551">
            <v>45073.000347222223</v>
          </cell>
          <cell r="J551" t="str">
            <v>Do Thi Bich Lieu</v>
          </cell>
          <cell r="M551" t="str">
            <v>No</v>
          </cell>
          <cell r="O551" t="str">
            <v>06/Đã thanh toán 26/2023</v>
          </cell>
        </row>
        <row r="552">
          <cell r="D552">
            <v>31459</v>
          </cell>
          <cell r="E552">
            <v>14111528</v>
          </cell>
          <cell r="F552">
            <v>778800</v>
          </cell>
          <cell r="G552">
            <v>45073.000347222223</v>
          </cell>
          <cell r="J552" t="str">
            <v>Do Thi Bich Lieu</v>
          </cell>
          <cell r="M552" t="str">
            <v>No</v>
          </cell>
          <cell r="O552" t="str">
            <v>07/Đã thanh toán 10/2023</v>
          </cell>
        </row>
        <row r="553">
          <cell r="D553">
            <v>31465</v>
          </cell>
          <cell r="E553">
            <v>90325901</v>
          </cell>
          <cell r="F553">
            <v>1615482</v>
          </cell>
          <cell r="G553">
            <v>45073.000347222223</v>
          </cell>
          <cell r="J553" t="str">
            <v>Do Thi Bich Lieu</v>
          </cell>
          <cell r="M553" t="str">
            <v>No</v>
          </cell>
          <cell r="O553" t="str">
            <v>06/Đã thanh toán 26/2023</v>
          </cell>
        </row>
        <row r="554">
          <cell r="D554">
            <v>31431</v>
          </cell>
          <cell r="E554">
            <v>27339950</v>
          </cell>
          <cell r="F554">
            <v>977306</v>
          </cell>
          <cell r="G554">
            <v>45073.000347222223</v>
          </cell>
          <cell r="J554" t="str">
            <v>Do Thi Bich Lieu</v>
          </cell>
          <cell r="M554" t="str">
            <v>No</v>
          </cell>
          <cell r="O554" t="str">
            <v>07/Đã thanh toán 10/2023</v>
          </cell>
        </row>
        <row r="555">
          <cell r="D555">
            <v>31469</v>
          </cell>
          <cell r="E555">
            <v>29177701</v>
          </cell>
          <cell r="F555">
            <v>1179255</v>
          </cell>
          <cell r="G555">
            <v>45073.000347222223</v>
          </cell>
          <cell r="J555" t="str">
            <v>Do Thi Bich Lieu</v>
          </cell>
          <cell r="M555" t="str">
            <v>No</v>
          </cell>
          <cell r="O555" t="str">
            <v>07/Đã thanh toán 10/2023</v>
          </cell>
        </row>
        <row r="556">
          <cell r="D556">
            <v>31442</v>
          </cell>
          <cell r="E556">
            <v>15124285</v>
          </cell>
          <cell r="F556">
            <v>1557600</v>
          </cell>
          <cell r="G556">
            <v>45073.000347222223</v>
          </cell>
          <cell r="J556" t="str">
            <v>Do Thi Bich Lieu</v>
          </cell>
          <cell r="M556" t="str">
            <v>No</v>
          </cell>
          <cell r="O556" t="str">
            <v>07/Đã thanh toán 10/2023</v>
          </cell>
        </row>
        <row r="557">
          <cell r="D557">
            <v>31471</v>
          </cell>
          <cell r="E557">
            <v>10244328</v>
          </cell>
          <cell r="F557">
            <v>13876055</v>
          </cell>
          <cell r="G557">
            <v>45073.000347222223</v>
          </cell>
          <cell r="J557" t="str">
            <v>Do Thi Bich Lieu</v>
          </cell>
          <cell r="M557" t="str">
            <v>No</v>
          </cell>
          <cell r="O557" t="str">
            <v>07/Đã thanh toán 10/2023</v>
          </cell>
        </row>
        <row r="558">
          <cell r="D558">
            <v>31440</v>
          </cell>
          <cell r="E558">
            <v>15125495</v>
          </cell>
          <cell r="F558">
            <v>1557600</v>
          </cell>
          <cell r="G558">
            <v>45073.000347222223</v>
          </cell>
          <cell r="J558" t="str">
            <v>Do Thi Bich Lieu</v>
          </cell>
          <cell r="M558" t="str">
            <v>No</v>
          </cell>
          <cell r="O558" t="str">
            <v>07/Đã thanh toán 10/2023</v>
          </cell>
        </row>
        <row r="559">
          <cell r="D559">
            <v>31462</v>
          </cell>
          <cell r="E559">
            <v>26401522</v>
          </cell>
          <cell r="F559">
            <v>977306</v>
          </cell>
          <cell r="G559">
            <v>45073.000347222223</v>
          </cell>
          <cell r="J559" t="str">
            <v>Do Thi Bich Lieu</v>
          </cell>
          <cell r="M559" t="str">
            <v>No</v>
          </cell>
          <cell r="O559" t="str">
            <v>06/Đã thanh toán 26/2023</v>
          </cell>
        </row>
        <row r="560">
          <cell r="D560">
            <v>31466</v>
          </cell>
          <cell r="E560">
            <v>13260751</v>
          </cell>
          <cell r="F560">
            <v>6230400</v>
          </cell>
          <cell r="G560">
            <v>45073.000347222223</v>
          </cell>
          <cell r="J560" t="str">
            <v>Do Thi Bich Lieu</v>
          </cell>
          <cell r="M560" t="str">
            <v>No</v>
          </cell>
          <cell r="O560" t="str">
            <v>07/Đã thanh toán 10/2023</v>
          </cell>
        </row>
        <row r="561">
          <cell r="D561">
            <v>31446</v>
          </cell>
          <cell r="E561">
            <v>17206642</v>
          </cell>
          <cell r="F561">
            <v>1557600</v>
          </cell>
          <cell r="G561">
            <v>45073.000347222223</v>
          </cell>
          <cell r="H561">
            <v>45119.000347222223</v>
          </cell>
          <cell r="I561">
            <v>45108.000347222223</v>
          </cell>
          <cell r="J561" t="str">
            <v>Do Thi Bich Lieu</v>
          </cell>
          <cell r="M561" t="str">
            <v>No</v>
          </cell>
          <cell r="O561" t="str">
            <v>Lịch thanh toán: Monthly at 10 &amp; 24</v>
          </cell>
        </row>
        <row r="562">
          <cell r="D562">
            <v>31437</v>
          </cell>
          <cell r="E562">
            <v>18173792</v>
          </cell>
          <cell r="F562">
            <v>998250</v>
          </cell>
          <cell r="G562">
            <v>45073.000347222223</v>
          </cell>
          <cell r="J562" t="str">
            <v>Do Thi Bich Lieu</v>
          </cell>
          <cell r="M562" t="str">
            <v>No</v>
          </cell>
          <cell r="O562" t="str">
            <v>07/Đã thanh toán 10/2023</v>
          </cell>
        </row>
        <row r="563">
          <cell r="D563">
            <v>31430</v>
          </cell>
          <cell r="E563">
            <v>20377348</v>
          </cell>
          <cell r="F563">
            <v>1615482</v>
          </cell>
          <cell r="G563">
            <v>45073.000347222223</v>
          </cell>
          <cell r="J563" t="str">
            <v>Do Thi Bich Lieu</v>
          </cell>
          <cell r="M563" t="str">
            <v>No</v>
          </cell>
          <cell r="O563" t="str">
            <v>07/Đã thanh toán 10/2023</v>
          </cell>
        </row>
        <row r="564">
          <cell r="D564">
            <v>31426</v>
          </cell>
          <cell r="E564">
            <v>10240795</v>
          </cell>
          <cell r="F564">
            <v>11915305</v>
          </cell>
          <cell r="G564">
            <v>45073.000347222223</v>
          </cell>
          <cell r="J564" t="str">
            <v>Do Thi Bich Lieu</v>
          </cell>
          <cell r="M564" t="str">
            <v>No</v>
          </cell>
          <cell r="O564" t="str">
            <v>06/Đã thanh toán 26/2023</v>
          </cell>
        </row>
        <row r="565">
          <cell r="D565">
            <v>31461</v>
          </cell>
          <cell r="E565">
            <v>26401619</v>
          </cell>
          <cell r="F565">
            <v>3784732</v>
          </cell>
          <cell r="G565">
            <v>45073.000347222223</v>
          </cell>
          <cell r="J565" t="str">
            <v>Do Thi Bich Lieu</v>
          </cell>
          <cell r="M565" t="str">
            <v>No</v>
          </cell>
          <cell r="O565" t="str">
            <v>06/Đã thanh toán 26/2023</v>
          </cell>
        </row>
        <row r="566">
          <cell r="D566">
            <v>31427</v>
          </cell>
          <cell r="E566">
            <v>19400179</v>
          </cell>
          <cell r="F566">
            <v>2619452</v>
          </cell>
          <cell r="G566">
            <v>45073.000347222223</v>
          </cell>
          <cell r="J566" t="str">
            <v>Do Thi Bich Lieu</v>
          </cell>
          <cell r="M566" t="str">
            <v>No</v>
          </cell>
          <cell r="O566" t="str">
            <v>07/Đã thanh toán 10/2023</v>
          </cell>
        </row>
        <row r="567">
          <cell r="D567">
            <v>31457</v>
          </cell>
          <cell r="E567">
            <v>13257407</v>
          </cell>
          <cell r="F567">
            <v>560940</v>
          </cell>
          <cell r="G567">
            <v>45073.000347222223</v>
          </cell>
          <cell r="J567" t="str">
            <v>Do Thi Bich Lieu</v>
          </cell>
          <cell r="M567" t="str">
            <v>No</v>
          </cell>
          <cell r="O567" t="str">
            <v>06/Đã thanh toán 26/2023</v>
          </cell>
        </row>
        <row r="568">
          <cell r="D568">
            <v>31464</v>
          </cell>
          <cell r="E568">
            <v>14112056</v>
          </cell>
          <cell r="F568">
            <v>1954612</v>
          </cell>
          <cell r="G568">
            <v>45073.000347222223</v>
          </cell>
          <cell r="J568" t="str">
            <v>Do Thi Bich Lieu</v>
          </cell>
          <cell r="M568" t="str">
            <v>No</v>
          </cell>
          <cell r="O568" t="str">
            <v>06/Đã thanh toán 26/2023</v>
          </cell>
        </row>
        <row r="569">
          <cell r="D569">
            <v>31428</v>
          </cell>
          <cell r="E569">
            <v>20377251</v>
          </cell>
          <cell r="F569">
            <v>977306</v>
          </cell>
          <cell r="G569">
            <v>45073.000347222223</v>
          </cell>
          <cell r="J569" t="str">
            <v>Do Thi Bich Lieu</v>
          </cell>
          <cell r="M569" t="str">
            <v>No</v>
          </cell>
          <cell r="O569" t="str">
            <v>07/Đã thanh toán 10/2023</v>
          </cell>
        </row>
        <row r="570">
          <cell r="D570">
            <v>31443</v>
          </cell>
          <cell r="E570">
            <v>16441544</v>
          </cell>
          <cell r="F570">
            <v>1246080</v>
          </cell>
          <cell r="G570">
            <v>45073.000347222223</v>
          </cell>
          <cell r="J570" t="str">
            <v>Do Thi Bich Lieu</v>
          </cell>
          <cell r="M570" t="str">
            <v>No</v>
          </cell>
          <cell r="O570" t="str">
            <v>07/Đã thanh toán 10/2023</v>
          </cell>
        </row>
        <row r="571">
          <cell r="D571">
            <v>31444</v>
          </cell>
          <cell r="E571">
            <v>16440702</v>
          </cell>
          <cell r="F571">
            <v>977306</v>
          </cell>
          <cell r="G571">
            <v>45073.000347222223</v>
          </cell>
          <cell r="J571" t="str">
            <v>Do Thi Bich Lieu</v>
          </cell>
          <cell r="M571" t="str">
            <v>No</v>
          </cell>
          <cell r="O571" t="str">
            <v>07/Đã thanh toán 10/2023</v>
          </cell>
        </row>
        <row r="572">
          <cell r="D572">
            <v>31454</v>
          </cell>
          <cell r="E572">
            <v>25349075</v>
          </cell>
          <cell r="F572">
            <v>2729855</v>
          </cell>
          <cell r="G572">
            <v>45073.000347222223</v>
          </cell>
          <cell r="J572" t="str">
            <v>Do Thi Bich Lieu</v>
          </cell>
          <cell r="M572" t="str">
            <v>No</v>
          </cell>
          <cell r="O572" t="str">
            <v>07/Đã thanh toán 10/2023</v>
          </cell>
        </row>
        <row r="573">
          <cell r="D573">
            <v>31436</v>
          </cell>
          <cell r="E573">
            <v>25348218</v>
          </cell>
          <cell r="F573">
            <v>8804901</v>
          </cell>
          <cell r="G573">
            <v>45073.000347222223</v>
          </cell>
          <cell r="J573" t="str">
            <v>Do Thi Bich Lieu</v>
          </cell>
          <cell r="M573" t="str">
            <v>No</v>
          </cell>
          <cell r="O573" t="str">
            <v>07/Đã thanh toán 10/2023</v>
          </cell>
        </row>
        <row r="574">
          <cell r="D574">
            <v>31470</v>
          </cell>
          <cell r="E574">
            <v>10244067</v>
          </cell>
          <cell r="F574">
            <v>1954612</v>
          </cell>
          <cell r="G574">
            <v>45073.000347222223</v>
          </cell>
          <cell r="J574" t="str">
            <v>Do Thi Bich Lieu</v>
          </cell>
          <cell r="M574" t="str">
            <v>No</v>
          </cell>
          <cell r="O574" t="str">
            <v>07/Đã thanh toán 10/2023</v>
          </cell>
        </row>
        <row r="575">
          <cell r="D575">
            <v>31425</v>
          </cell>
          <cell r="E575">
            <v>10240540</v>
          </cell>
          <cell r="F575">
            <v>3909224</v>
          </cell>
          <cell r="G575">
            <v>45073.000347222223</v>
          </cell>
          <cell r="J575" t="str">
            <v>Do Thi Bich Lieu</v>
          </cell>
          <cell r="M575" t="str">
            <v>No</v>
          </cell>
          <cell r="O575" t="str">
            <v>06/Đã thanh toán 26/2023</v>
          </cell>
        </row>
        <row r="576">
          <cell r="D576">
            <v>31448</v>
          </cell>
          <cell r="E576">
            <v>17209450</v>
          </cell>
          <cell r="F576">
            <v>2785056</v>
          </cell>
          <cell r="G576">
            <v>45073.000347222223</v>
          </cell>
          <cell r="J576" t="str">
            <v>Do Thi Bich Lieu</v>
          </cell>
          <cell r="M576" t="str">
            <v>No</v>
          </cell>
          <cell r="O576" t="str">
            <v>07/Đã thanh toán 10/2023</v>
          </cell>
        </row>
        <row r="577">
          <cell r="D577">
            <v>31458</v>
          </cell>
          <cell r="E577">
            <v>14111337</v>
          </cell>
          <cell r="F577">
            <v>2931918</v>
          </cell>
          <cell r="G577">
            <v>45073.000347222223</v>
          </cell>
          <cell r="J577" t="str">
            <v>Do Thi Bich Lieu</v>
          </cell>
          <cell r="M577" t="str">
            <v>No</v>
          </cell>
          <cell r="O577" t="str">
            <v>06/Đã thanh toán 26/2023</v>
          </cell>
        </row>
        <row r="578">
          <cell r="D578">
            <v>31451</v>
          </cell>
          <cell r="E578">
            <v>21232369</v>
          </cell>
          <cell r="F578">
            <v>3230964</v>
          </cell>
          <cell r="G578">
            <v>45073.000347222223</v>
          </cell>
          <cell r="J578" t="str">
            <v>Do Thi Bich Lieu</v>
          </cell>
          <cell r="M578" t="str">
            <v>No</v>
          </cell>
          <cell r="O578" t="str">
            <v>07/Đã thanh toán 10/2023</v>
          </cell>
        </row>
        <row r="579">
          <cell r="D579">
            <v>31434</v>
          </cell>
          <cell r="E579">
            <v>25348123</v>
          </cell>
          <cell r="F579">
            <v>977306</v>
          </cell>
          <cell r="G579">
            <v>45073.000347222223</v>
          </cell>
          <cell r="J579" t="str">
            <v>Do Thi Bich Lieu</v>
          </cell>
          <cell r="M579" t="str">
            <v>No</v>
          </cell>
          <cell r="O579" t="str">
            <v>07/Đã thanh toán 10/2023</v>
          </cell>
        </row>
        <row r="580">
          <cell r="D580">
            <v>31433</v>
          </cell>
          <cell r="E580">
            <v>17208034</v>
          </cell>
          <cell r="F580">
            <v>2758392</v>
          </cell>
          <cell r="G580">
            <v>45073.000347222223</v>
          </cell>
          <cell r="J580" t="str">
            <v>Do Thi Bich Lieu</v>
          </cell>
          <cell r="M580" t="str">
            <v>No</v>
          </cell>
          <cell r="O580" t="str">
            <v>07/Đã thanh toán 10/2023</v>
          </cell>
        </row>
        <row r="581">
          <cell r="D581">
            <v>31608</v>
          </cell>
          <cell r="E581">
            <v>16440980</v>
          </cell>
          <cell r="F581">
            <v>1534708</v>
          </cell>
          <cell r="G581">
            <v>45076.000347222223</v>
          </cell>
          <cell r="J581" t="str">
            <v>Do Thi Bich Lieu</v>
          </cell>
          <cell r="M581" t="str">
            <v>No</v>
          </cell>
          <cell r="O581" t="str">
            <v>07/Đã thanh toán 10/2023</v>
          </cell>
        </row>
        <row r="582">
          <cell r="D582">
            <v>32661</v>
          </cell>
          <cell r="E582">
            <v>14113728</v>
          </cell>
          <cell r="F582">
            <v>2931918</v>
          </cell>
          <cell r="G582">
            <v>45077.000347222223</v>
          </cell>
          <cell r="J582" t="str">
            <v>Do Thi Bich Lieu</v>
          </cell>
          <cell r="M582" t="str">
            <v>No</v>
          </cell>
          <cell r="O582" t="str">
            <v>07/Đã thanh toán 10/2023</v>
          </cell>
        </row>
        <row r="583">
          <cell r="D583">
            <v>32674</v>
          </cell>
          <cell r="E583">
            <v>14066526</v>
          </cell>
          <cell r="F583">
            <v>3115167</v>
          </cell>
          <cell r="G583">
            <v>45077.000347222223</v>
          </cell>
          <cell r="J583" t="str">
            <v>Do Thi Bich Lieu</v>
          </cell>
          <cell r="M583" t="str">
            <v>No</v>
          </cell>
          <cell r="O583" t="str">
            <v>06/Đã thanh toán 12/2023</v>
          </cell>
        </row>
        <row r="584">
          <cell r="D584">
            <v>32659</v>
          </cell>
          <cell r="E584">
            <v>12162830</v>
          </cell>
          <cell r="F584">
            <v>1954612</v>
          </cell>
          <cell r="G584">
            <v>45077.000347222223</v>
          </cell>
          <cell r="J584" t="str">
            <v>Do Thi Bich Lieu</v>
          </cell>
          <cell r="M584" t="str">
            <v>No</v>
          </cell>
          <cell r="O584" t="str">
            <v>07/Đã thanh toán 10/2023</v>
          </cell>
        </row>
        <row r="585">
          <cell r="D585">
            <v>32679</v>
          </cell>
          <cell r="E585">
            <v>16391225</v>
          </cell>
          <cell r="F585">
            <v>5545023</v>
          </cell>
          <cell r="G585">
            <v>45077.000347222223</v>
          </cell>
          <cell r="J585" t="str">
            <v>Do Thi Bich Lieu</v>
          </cell>
          <cell r="M585" t="str">
            <v>No</v>
          </cell>
          <cell r="O585" t="str">
            <v>06/Đã thanh toán 12/2023</v>
          </cell>
        </row>
        <row r="586">
          <cell r="D586">
            <v>32677</v>
          </cell>
          <cell r="E586">
            <v>26363583</v>
          </cell>
          <cell r="F586">
            <v>2592238</v>
          </cell>
          <cell r="G586">
            <v>45077.000347222223</v>
          </cell>
          <cell r="J586" t="str">
            <v>Do Thi Bich Lieu</v>
          </cell>
          <cell r="M586" t="str">
            <v>No</v>
          </cell>
          <cell r="O586" t="str">
            <v>06/Đã thanh toán 12/2023</v>
          </cell>
        </row>
        <row r="587">
          <cell r="D587">
            <v>32667</v>
          </cell>
          <cell r="E587">
            <v>13264550</v>
          </cell>
          <cell r="F587">
            <v>1954612</v>
          </cell>
          <cell r="G587">
            <v>45077.000347222223</v>
          </cell>
          <cell r="J587" t="str">
            <v>Do Thi Bich Lieu</v>
          </cell>
          <cell r="M587" t="str">
            <v>No</v>
          </cell>
          <cell r="O587" t="str">
            <v>07/Đã thanh toán 10/2023</v>
          </cell>
        </row>
        <row r="588">
          <cell r="D588">
            <v>32676</v>
          </cell>
          <cell r="E588">
            <v>15069804</v>
          </cell>
          <cell r="F588">
            <v>169701</v>
          </cell>
          <cell r="G588">
            <v>45077.000347222223</v>
          </cell>
          <cell r="J588" t="str">
            <v>Do Thi Bich Lieu</v>
          </cell>
          <cell r="M588" t="str">
            <v>No</v>
          </cell>
          <cell r="O588" t="str">
            <v>06/Đã thanh toán 12/2023</v>
          </cell>
        </row>
        <row r="589">
          <cell r="D589">
            <v>32673</v>
          </cell>
          <cell r="E589">
            <v>13266471</v>
          </cell>
          <cell r="F589">
            <v>1557600</v>
          </cell>
          <cell r="G589">
            <v>45077.000347222223</v>
          </cell>
          <cell r="J589" t="str">
            <v>Do Thi Bich Lieu</v>
          </cell>
          <cell r="M589" t="str">
            <v>No</v>
          </cell>
          <cell r="O589" t="str">
            <v>07/Đã thanh toán 10/2023</v>
          </cell>
        </row>
        <row r="590">
          <cell r="D590">
            <v>32669</v>
          </cell>
          <cell r="E590">
            <v>14115734</v>
          </cell>
          <cell r="F590">
            <v>3448799</v>
          </cell>
          <cell r="G590">
            <v>45077.000347222223</v>
          </cell>
          <cell r="H590">
            <v>45127.000347222223</v>
          </cell>
          <cell r="I590">
            <v>45106.000347222223</v>
          </cell>
          <cell r="J590" t="str">
            <v>Do Thi Bich Lieu</v>
          </cell>
          <cell r="M590" t="str">
            <v>No</v>
          </cell>
          <cell r="O590" t="str">
            <v>Lịch thanh toán: Monthly at 10 &amp; 24</v>
          </cell>
        </row>
        <row r="591">
          <cell r="D591">
            <v>32665</v>
          </cell>
          <cell r="E591">
            <v>26403996</v>
          </cell>
          <cell r="F591">
            <v>977306</v>
          </cell>
          <cell r="G591">
            <v>45077.000347222223</v>
          </cell>
          <cell r="J591" t="str">
            <v>Do Thi Bich Lieu</v>
          </cell>
          <cell r="M591" t="str">
            <v>No</v>
          </cell>
          <cell r="O591" t="str">
            <v>07/Đã thanh toán 10/2023</v>
          </cell>
        </row>
        <row r="592">
          <cell r="D592">
            <v>32668</v>
          </cell>
          <cell r="E592">
            <v>26404995</v>
          </cell>
          <cell r="F592">
            <v>4234934</v>
          </cell>
          <cell r="G592">
            <v>45077.000347222223</v>
          </cell>
          <cell r="J592" t="str">
            <v>Do Thi Bich Lieu</v>
          </cell>
          <cell r="M592" t="str">
            <v>No</v>
          </cell>
          <cell r="O592" t="str">
            <v>07/Đã thanh toán 10/2023</v>
          </cell>
        </row>
        <row r="593">
          <cell r="D593">
            <v>32652</v>
          </cell>
          <cell r="E593">
            <v>18176008</v>
          </cell>
          <cell r="F593">
            <v>5609973</v>
          </cell>
          <cell r="G593">
            <v>45077.000347222223</v>
          </cell>
          <cell r="J593" t="str">
            <v>Do Thi Bich Lieu</v>
          </cell>
          <cell r="M593" t="str">
            <v>No</v>
          </cell>
          <cell r="O593" t="str">
            <v>07/Đã thanh toán 10/2023</v>
          </cell>
        </row>
        <row r="594">
          <cell r="D594">
            <v>32660</v>
          </cell>
          <cell r="E594">
            <v>12163086</v>
          </cell>
          <cell r="F594">
            <v>552013</v>
          </cell>
          <cell r="G594">
            <v>45077.000347222223</v>
          </cell>
          <cell r="J594" t="str">
            <v>Do Thi Bich Lieu</v>
          </cell>
          <cell r="M594" t="str">
            <v>No</v>
          </cell>
          <cell r="O594" t="str">
            <v>07/Đã thanh toán 10/2023</v>
          </cell>
        </row>
        <row r="595">
          <cell r="D595">
            <v>32657</v>
          </cell>
          <cell r="E595">
            <v>12165737</v>
          </cell>
          <cell r="F595">
            <v>1886808</v>
          </cell>
          <cell r="G595">
            <v>45077.000347222223</v>
          </cell>
          <cell r="J595" t="str">
            <v>Do Thi Bich Lieu</v>
          </cell>
          <cell r="M595" t="str">
            <v>No</v>
          </cell>
          <cell r="O595" t="str">
            <v>07/Đã thanh toán 10/2023</v>
          </cell>
        </row>
        <row r="596">
          <cell r="D596">
            <v>32653</v>
          </cell>
          <cell r="E596">
            <v>25350439</v>
          </cell>
          <cell r="F596">
            <v>4234934</v>
          </cell>
          <cell r="G596">
            <v>45077.000347222223</v>
          </cell>
          <cell r="J596" t="str">
            <v>Do Thi Bich Lieu</v>
          </cell>
          <cell r="M596" t="str">
            <v>No</v>
          </cell>
          <cell r="O596" t="str">
            <v>07/Đã thanh toán 10/2023</v>
          </cell>
        </row>
        <row r="597">
          <cell r="D597">
            <v>32678</v>
          </cell>
          <cell r="E597">
            <v>17154727</v>
          </cell>
          <cell r="F597">
            <v>6019965</v>
          </cell>
          <cell r="G597">
            <v>45077.000347222223</v>
          </cell>
          <cell r="J597" t="str">
            <v>Do Thi Bich Lieu</v>
          </cell>
          <cell r="M597" t="str">
            <v>No</v>
          </cell>
          <cell r="O597" t="str">
            <v>06/Đã thanh toán 12/2023</v>
          </cell>
        </row>
        <row r="598">
          <cell r="D598">
            <v>32670</v>
          </cell>
          <cell r="E598">
            <v>90328199</v>
          </cell>
          <cell r="F598">
            <v>3408992</v>
          </cell>
          <cell r="G598">
            <v>45077.000347222223</v>
          </cell>
          <cell r="J598" t="str">
            <v>Do Thi Bich Lieu</v>
          </cell>
          <cell r="M598" t="str">
            <v>No</v>
          </cell>
          <cell r="O598" t="str">
            <v>07/Đã thanh toán 10/2023</v>
          </cell>
        </row>
        <row r="599">
          <cell r="D599">
            <v>32666</v>
          </cell>
          <cell r="E599">
            <v>13264820</v>
          </cell>
          <cell r="F599">
            <v>276007</v>
          </cell>
          <cell r="G599">
            <v>45077.000347222223</v>
          </cell>
          <cell r="J599" t="str">
            <v>Do Thi Bich Lieu</v>
          </cell>
          <cell r="M599" t="str">
            <v>No</v>
          </cell>
          <cell r="O599" t="str">
            <v>07/Đã thanh toán 10/2023</v>
          </cell>
        </row>
        <row r="600">
          <cell r="D600">
            <v>32662</v>
          </cell>
          <cell r="E600">
            <v>14113899</v>
          </cell>
          <cell r="F600">
            <v>1557600</v>
          </cell>
          <cell r="G600">
            <v>45077.000347222223</v>
          </cell>
          <cell r="J600" t="str">
            <v>Do Thi Bich Lieu</v>
          </cell>
          <cell r="M600" t="str">
            <v>No</v>
          </cell>
          <cell r="O600" t="str">
            <v>07/Đã thanh toán 10/2023</v>
          </cell>
        </row>
        <row r="601">
          <cell r="D601">
            <v>32680</v>
          </cell>
          <cell r="E601">
            <v>11153889</v>
          </cell>
          <cell r="F601">
            <v>10616408</v>
          </cell>
          <cell r="G601">
            <v>45077.000347222223</v>
          </cell>
          <cell r="J601" t="str">
            <v>Do Thi Bich Lieu</v>
          </cell>
          <cell r="M601" t="str">
            <v>No</v>
          </cell>
          <cell r="O601" t="str">
            <v>06/Đã thanh toán 12/2023</v>
          </cell>
        </row>
        <row r="602">
          <cell r="D602">
            <v>32663</v>
          </cell>
          <cell r="E602">
            <v>26404095</v>
          </cell>
          <cell r="F602">
            <v>1309726</v>
          </cell>
          <cell r="G602">
            <v>45077.000347222223</v>
          </cell>
          <cell r="J602" t="str">
            <v>Do Thi Bich Lieu</v>
          </cell>
          <cell r="M602" t="str">
            <v>No</v>
          </cell>
          <cell r="O602" t="str">
            <v>07/Đã thanh toán 10/2023</v>
          </cell>
        </row>
        <row r="603">
          <cell r="D603">
            <v>34509</v>
          </cell>
          <cell r="E603">
            <v>11208688</v>
          </cell>
          <cell r="F603">
            <v>2443276</v>
          </cell>
          <cell r="G603">
            <v>45087.000347222223</v>
          </cell>
          <cell r="J603" t="str">
            <v>Do Thi Bich Lieu</v>
          </cell>
          <cell r="M603" t="str">
            <v>No</v>
          </cell>
          <cell r="O603" t="str">
            <v>07/Đã thanh toán 10/2023</v>
          </cell>
        </row>
        <row r="604">
          <cell r="D604">
            <v>34510</v>
          </cell>
          <cell r="E604">
            <v>18178674</v>
          </cell>
          <cell r="F604">
            <v>1221638</v>
          </cell>
          <cell r="G604">
            <v>45087.000347222223</v>
          </cell>
          <cell r="J604" t="str">
            <v>Do Thi Bich Lieu</v>
          </cell>
          <cell r="M604" t="str">
            <v>No</v>
          </cell>
          <cell r="O604" t="str">
            <v>07/Đã thanh toán 10/2023</v>
          </cell>
        </row>
        <row r="605">
          <cell r="D605">
            <v>34515</v>
          </cell>
          <cell r="E605">
            <v>28343917</v>
          </cell>
          <cell r="F605">
            <v>2443276</v>
          </cell>
          <cell r="G605">
            <v>45087.000347222223</v>
          </cell>
          <cell r="H605">
            <v>45088.000347222223</v>
          </cell>
          <cell r="I605">
            <v>45119.000347222223</v>
          </cell>
          <cell r="J605" t="str">
            <v>Do Thi Bich Lieu</v>
          </cell>
          <cell r="M605" t="str">
            <v>No</v>
          </cell>
          <cell r="O605" t="str">
            <v>Lịch thanh toán: Monthly at 10 &amp; 24</v>
          </cell>
        </row>
        <row r="606">
          <cell r="D606">
            <v>34520</v>
          </cell>
          <cell r="E606">
            <v>17213073</v>
          </cell>
          <cell r="F606">
            <v>2162815</v>
          </cell>
          <cell r="G606">
            <v>45087.000347222223</v>
          </cell>
          <cell r="H606">
            <v>45088.000347222223</v>
          </cell>
          <cell r="I606">
            <v>45119.000347222223</v>
          </cell>
          <cell r="J606" t="str">
            <v>Do Thi Bich Lieu</v>
          </cell>
          <cell r="M606" t="str">
            <v>No</v>
          </cell>
          <cell r="O606" t="str">
            <v>Lịch thanh toán: Monthly at 10 &amp; 24</v>
          </cell>
        </row>
        <row r="607">
          <cell r="D607">
            <v>34521</v>
          </cell>
          <cell r="E607">
            <v>16445288</v>
          </cell>
          <cell r="F607">
            <v>1891489</v>
          </cell>
          <cell r="G607">
            <v>45087.000347222223</v>
          </cell>
          <cell r="H607">
            <v>45088.000347222223</v>
          </cell>
          <cell r="I607">
            <v>45121.000347222223</v>
          </cell>
          <cell r="J607" t="str">
            <v>Do Thi Bich Lieu</v>
          </cell>
          <cell r="M607" t="str">
            <v>No</v>
          </cell>
          <cell r="O607" t="str">
            <v>Lịch thanh toán: Monthly at 10 &amp; 24</v>
          </cell>
        </row>
        <row r="608">
          <cell r="D608">
            <v>34519</v>
          </cell>
          <cell r="E608">
            <v>17212893</v>
          </cell>
          <cell r="F608">
            <v>3664914</v>
          </cell>
          <cell r="G608">
            <v>45087.000347222223</v>
          </cell>
          <cell r="H608">
            <v>45088.000347222223</v>
          </cell>
          <cell r="I608">
            <v>45119.000347222223</v>
          </cell>
          <cell r="J608" t="str">
            <v>Do Thi Bich Lieu</v>
          </cell>
          <cell r="M608" t="str">
            <v>No</v>
          </cell>
          <cell r="O608" t="str">
            <v>Lịch thanh toán: Monthly at 10 &amp; 24</v>
          </cell>
        </row>
        <row r="609">
          <cell r="D609">
            <v>34495</v>
          </cell>
          <cell r="E609">
            <v>15128445</v>
          </cell>
          <cell r="F609">
            <v>2880284</v>
          </cell>
          <cell r="G609">
            <v>45087.000347222223</v>
          </cell>
          <cell r="J609" t="str">
            <v>Do Thi Bich Lieu</v>
          </cell>
          <cell r="M609" t="str">
            <v>No</v>
          </cell>
          <cell r="O609" t="str">
            <v>07/Đã thanh toán 10/2023</v>
          </cell>
        </row>
        <row r="610">
          <cell r="D610">
            <v>34516</v>
          </cell>
          <cell r="E610">
            <v>27343967</v>
          </cell>
          <cell r="F610">
            <v>1221638</v>
          </cell>
          <cell r="G610">
            <v>45087.000347222223</v>
          </cell>
          <cell r="H610">
            <v>45088.000347222223</v>
          </cell>
          <cell r="I610">
            <v>45118.000347222223</v>
          </cell>
          <cell r="J610" t="str">
            <v>Do Thi Bich Lieu</v>
          </cell>
          <cell r="M610" t="str">
            <v>No</v>
          </cell>
          <cell r="O610" t="str">
            <v>Lịch thanh toán: Monthly at 10 &amp; 24</v>
          </cell>
        </row>
        <row r="611">
          <cell r="D611">
            <v>34498</v>
          </cell>
          <cell r="E611">
            <v>23225259</v>
          </cell>
          <cell r="F611">
            <v>1423468</v>
          </cell>
          <cell r="G611">
            <v>45087.000347222223</v>
          </cell>
          <cell r="J611" t="str">
            <v>Do Thi Bich Lieu</v>
          </cell>
          <cell r="M611" t="str">
            <v>No</v>
          </cell>
          <cell r="O611" t="str">
            <v>07/Đã thanh toán 10/2023</v>
          </cell>
        </row>
        <row r="612">
          <cell r="D612">
            <v>34508</v>
          </cell>
          <cell r="E612">
            <v>11208247</v>
          </cell>
          <cell r="F612">
            <v>3234033</v>
          </cell>
          <cell r="G612">
            <v>45087.000347222223</v>
          </cell>
          <cell r="J612" t="str">
            <v>Do Thi Bich Lieu</v>
          </cell>
          <cell r="M612" t="str">
            <v>No</v>
          </cell>
          <cell r="O612" t="str">
            <v>07/Đã thanh toán 10/2023</v>
          </cell>
        </row>
        <row r="613">
          <cell r="D613">
            <v>34504</v>
          </cell>
          <cell r="E613">
            <v>25351245</v>
          </cell>
          <cell r="F613">
            <v>2840257</v>
          </cell>
          <cell r="G613">
            <v>45087.000347222223</v>
          </cell>
          <cell r="J613" t="str">
            <v>Do Thi Bich Lieu</v>
          </cell>
          <cell r="M613" t="str">
            <v>No</v>
          </cell>
          <cell r="O613" t="str">
            <v>07/Đã thanh toán 10/2023</v>
          </cell>
        </row>
        <row r="614">
          <cell r="D614">
            <v>34526</v>
          </cell>
          <cell r="E614">
            <v>17213731</v>
          </cell>
          <cell r="F614">
            <v>2372447</v>
          </cell>
          <cell r="G614">
            <v>45087.000347222223</v>
          </cell>
          <cell r="H614">
            <v>45088.000347222223</v>
          </cell>
          <cell r="I614">
            <v>45122.000347222223</v>
          </cell>
          <cell r="J614" t="str">
            <v>Do Thi Bich Lieu</v>
          </cell>
          <cell r="M614" t="str">
            <v>No</v>
          </cell>
          <cell r="O614" t="str">
            <v>Lịch thanh toán: Monthly at 10 &amp; 24</v>
          </cell>
        </row>
        <row r="615">
          <cell r="D615">
            <v>34513</v>
          </cell>
          <cell r="E615">
            <v>28343977</v>
          </cell>
          <cell r="F615">
            <v>2443276</v>
          </cell>
          <cell r="G615">
            <v>45087.000347222223</v>
          </cell>
          <cell r="H615">
            <v>45088.000347222223</v>
          </cell>
          <cell r="I615">
            <v>45119.000347222223</v>
          </cell>
          <cell r="J615" t="str">
            <v>Do Thi Bich Lieu</v>
          </cell>
          <cell r="M615" t="str">
            <v>No</v>
          </cell>
          <cell r="O615" t="str">
            <v>Lịch thanh toán: Monthly at 10 &amp; 24</v>
          </cell>
        </row>
        <row r="616">
          <cell r="D616">
            <v>34499</v>
          </cell>
          <cell r="E616">
            <v>21233670</v>
          </cell>
          <cell r="F616">
            <v>1186224</v>
          </cell>
          <cell r="G616">
            <v>45087.000347222223</v>
          </cell>
          <cell r="J616" t="str">
            <v>Do Thi Bich Lieu</v>
          </cell>
          <cell r="M616" t="str">
            <v>No</v>
          </cell>
          <cell r="O616" t="str">
            <v>07/Đã thanh toán 10/2023</v>
          </cell>
        </row>
        <row r="617">
          <cell r="D617">
            <v>34500</v>
          </cell>
          <cell r="E617">
            <v>21233473</v>
          </cell>
          <cell r="F617">
            <v>1886808</v>
          </cell>
          <cell r="G617">
            <v>45087.000347222223</v>
          </cell>
          <cell r="J617" t="str">
            <v>Do Thi Bich Lieu</v>
          </cell>
          <cell r="M617" t="str">
            <v>No</v>
          </cell>
          <cell r="O617" t="str">
            <v>07/Đã thanh toán 10/2023</v>
          </cell>
        </row>
        <row r="618">
          <cell r="D618">
            <v>34506</v>
          </cell>
          <cell r="E618">
            <v>10246730</v>
          </cell>
          <cell r="F618">
            <v>4886552</v>
          </cell>
          <cell r="G618">
            <v>45087.000347222223</v>
          </cell>
          <cell r="J618" t="str">
            <v>Do Thi Bich Lieu</v>
          </cell>
          <cell r="M618" t="str">
            <v>No</v>
          </cell>
          <cell r="O618" t="str">
            <v>07/Đã thanh toán 10/2023</v>
          </cell>
        </row>
        <row r="619">
          <cell r="D619">
            <v>34507</v>
          </cell>
          <cell r="E619">
            <v>12167620</v>
          </cell>
          <cell r="F619">
            <v>2443276</v>
          </cell>
          <cell r="G619">
            <v>45087.000347222223</v>
          </cell>
          <cell r="J619" t="str">
            <v>Do Thi Bich Lieu</v>
          </cell>
          <cell r="M619" t="str">
            <v>No</v>
          </cell>
          <cell r="O619" t="str">
            <v>07/Đã thanh toán 10/2023</v>
          </cell>
        </row>
        <row r="620">
          <cell r="D620">
            <v>34529</v>
          </cell>
          <cell r="E620">
            <v>15130965</v>
          </cell>
          <cell r="F620">
            <v>2352785</v>
          </cell>
          <cell r="G620">
            <v>45087.000347222223</v>
          </cell>
          <cell r="H620">
            <v>45088.000347222223</v>
          </cell>
          <cell r="I620">
            <v>45121.000347222223</v>
          </cell>
          <cell r="J620" t="str">
            <v>Do Thi Bich Lieu</v>
          </cell>
          <cell r="M620" t="str">
            <v>No</v>
          </cell>
          <cell r="O620" t="str">
            <v>Lịch thanh toán: Monthly at 10 &amp; 24</v>
          </cell>
        </row>
        <row r="621">
          <cell r="D621">
            <v>34525</v>
          </cell>
          <cell r="E621">
            <v>27344664</v>
          </cell>
          <cell r="F621">
            <v>775132</v>
          </cell>
          <cell r="G621">
            <v>45087.000347222223</v>
          </cell>
          <cell r="H621">
            <v>45088.000347222223</v>
          </cell>
          <cell r="I621">
            <v>45122.000347222223</v>
          </cell>
          <cell r="J621" t="str">
            <v>Do Thi Bich Lieu</v>
          </cell>
          <cell r="M621" t="str">
            <v>No</v>
          </cell>
          <cell r="O621" t="str">
            <v>Lịch thanh toán: Monthly at 10 &amp; 24</v>
          </cell>
        </row>
        <row r="622">
          <cell r="D622">
            <v>34524</v>
          </cell>
          <cell r="E622">
            <v>20382965</v>
          </cell>
          <cell r="F622">
            <v>1309726</v>
          </cell>
          <cell r="G622">
            <v>45087.000347222223</v>
          </cell>
          <cell r="H622">
            <v>45088.000347222223</v>
          </cell>
          <cell r="I622">
            <v>45122.000347222223</v>
          </cell>
          <cell r="J622" t="str">
            <v>Do Thi Bich Lieu</v>
          </cell>
          <cell r="M622" t="str">
            <v>No</v>
          </cell>
          <cell r="O622" t="str">
            <v>Lịch thanh toán: Monthly at 10 &amp; 24</v>
          </cell>
        </row>
        <row r="623">
          <cell r="D623">
            <v>34523</v>
          </cell>
          <cell r="E623">
            <v>12168857</v>
          </cell>
          <cell r="F623">
            <v>4655974</v>
          </cell>
          <cell r="G623">
            <v>45087.000347222223</v>
          </cell>
          <cell r="H623">
            <v>45088.000347222223</v>
          </cell>
          <cell r="I623">
            <v>45119.000347222223</v>
          </cell>
          <cell r="J623" t="str">
            <v>Do Thi Bich Lieu</v>
          </cell>
          <cell r="M623" t="str">
            <v>No</v>
          </cell>
          <cell r="O623" t="str">
            <v>Lịch thanh toán: Monthly at 10 &amp; 24</v>
          </cell>
        </row>
        <row r="624">
          <cell r="D624">
            <v>34558</v>
          </cell>
          <cell r="E624">
            <v>10251273</v>
          </cell>
          <cell r="F624">
            <v>2167495</v>
          </cell>
          <cell r="G624">
            <v>45087.000347222223</v>
          </cell>
          <cell r="H624">
            <v>45088.000347222223</v>
          </cell>
          <cell r="I624">
            <v>45121.000347222223</v>
          </cell>
          <cell r="J624" t="str">
            <v>Do Thi Bich Lieu</v>
          </cell>
          <cell r="M624" t="str">
            <v>No</v>
          </cell>
          <cell r="O624" t="str">
            <v>Lịch thanh toán: Monthly at 10 &amp; 24</v>
          </cell>
        </row>
        <row r="625">
          <cell r="D625">
            <v>34557</v>
          </cell>
          <cell r="E625">
            <v>10251016</v>
          </cell>
          <cell r="F625">
            <v>1886808</v>
          </cell>
          <cell r="G625">
            <v>45087.000347222223</v>
          </cell>
          <cell r="H625">
            <v>45088.000347222223</v>
          </cell>
          <cell r="I625">
            <v>45121.000347222223</v>
          </cell>
          <cell r="J625" t="str">
            <v>Do Thi Bich Lieu</v>
          </cell>
          <cell r="M625" t="str">
            <v>No</v>
          </cell>
          <cell r="O625" t="str">
            <v>Lịch thanh toán: Monthly at 10 &amp; 24</v>
          </cell>
        </row>
        <row r="626">
          <cell r="D626">
            <v>34497</v>
          </cell>
          <cell r="E626">
            <v>17210890</v>
          </cell>
          <cell r="F626">
            <v>4668733</v>
          </cell>
          <cell r="G626">
            <v>45087.000347222223</v>
          </cell>
          <cell r="J626" t="str">
            <v>Do Thi Bich Lieu</v>
          </cell>
          <cell r="M626" t="str">
            <v>No</v>
          </cell>
          <cell r="O626" t="str">
            <v>07/Đã thanh toán 10/2023</v>
          </cell>
        </row>
        <row r="627">
          <cell r="D627">
            <v>34522</v>
          </cell>
          <cell r="E627">
            <v>18179588</v>
          </cell>
          <cell r="F627">
            <v>2619452</v>
          </cell>
          <cell r="G627">
            <v>45087.000347222223</v>
          </cell>
          <cell r="H627">
            <v>45088.000347222223</v>
          </cell>
          <cell r="I627">
            <v>45118.000347222223</v>
          </cell>
          <cell r="J627" t="str">
            <v>Do Thi Bich Lieu</v>
          </cell>
          <cell r="M627" t="str">
            <v>No</v>
          </cell>
          <cell r="O627" t="str">
            <v>Lịch thanh toán: Monthly at 10 &amp; 24</v>
          </cell>
        </row>
        <row r="628">
          <cell r="D628">
            <v>34501</v>
          </cell>
          <cell r="E628">
            <v>22355768</v>
          </cell>
          <cell r="F628">
            <v>1615482</v>
          </cell>
          <cell r="G628">
            <v>45087.000347222223</v>
          </cell>
          <cell r="J628" t="str">
            <v>Do Thi Bich Lieu</v>
          </cell>
          <cell r="M628" t="str">
            <v>No</v>
          </cell>
          <cell r="O628" t="str">
            <v>07/Đã thanh toán 10/2023</v>
          </cell>
        </row>
        <row r="629">
          <cell r="D629">
            <v>34514</v>
          </cell>
          <cell r="E629">
            <v>16445152</v>
          </cell>
          <cell r="F629">
            <v>2443276</v>
          </cell>
          <cell r="G629">
            <v>45087.000347222223</v>
          </cell>
          <cell r="H629">
            <v>45088.000347222223</v>
          </cell>
          <cell r="I629">
            <v>45121.000347222223</v>
          </cell>
          <cell r="J629" t="str">
            <v>Do Thi Bich Lieu</v>
          </cell>
          <cell r="M629" t="str">
            <v>No</v>
          </cell>
          <cell r="O629" t="str">
            <v>Lịch thanh toán: Monthly at 10 &amp; 24</v>
          </cell>
        </row>
        <row r="630">
          <cell r="D630">
            <v>34518</v>
          </cell>
          <cell r="E630">
            <v>22356837</v>
          </cell>
          <cell r="F630">
            <v>552013</v>
          </cell>
          <cell r="G630">
            <v>45087.000347222223</v>
          </cell>
          <cell r="H630">
            <v>45088.000347222223</v>
          </cell>
          <cell r="I630">
            <v>45118.000347222223</v>
          </cell>
          <cell r="J630" t="str">
            <v>Do Thi Bich Lieu</v>
          </cell>
          <cell r="M630" t="str">
            <v>No</v>
          </cell>
          <cell r="O630" t="str">
            <v>Lịch thanh toán: Monthly at 10 &amp; 24</v>
          </cell>
        </row>
        <row r="631">
          <cell r="D631">
            <v>34503</v>
          </cell>
          <cell r="E631">
            <v>24322110</v>
          </cell>
          <cell r="F631">
            <v>3125262</v>
          </cell>
          <cell r="G631">
            <v>45087.000347222223</v>
          </cell>
          <cell r="J631" t="str">
            <v>Do Thi Bich Lieu</v>
          </cell>
          <cell r="M631" t="str">
            <v>No</v>
          </cell>
          <cell r="O631" t="str">
            <v>07/Đã thanh toán 10/2023</v>
          </cell>
        </row>
        <row r="632">
          <cell r="D632">
            <v>34528</v>
          </cell>
          <cell r="E632">
            <v>15130662</v>
          </cell>
          <cell r="F632">
            <v>2372447</v>
          </cell>
          <cell r="G632">
            <v>45087.000347222223</v>
          </cell>
          <cell r="H632">
            <v>45088.000347222223</v>
          </cell>
          <cell r="I632">
            <v>45121.000347222223</v>
          </cell>
          <cell r="J632" t="str">
            <v>Do Thi Bich Lieu</v>
          </cell>
          <cell r="M632" t="str">
            <v>No</v>
          </cell>
          <cell r="O632" t="str">
            <v>Lịch thanh toán: Monthly at 10 &amp; 24</v>
          </cell>
        </row>
        <row r="633">
          <cell r="D633">
            <v>34502</v>
          </cell>
          <cell r="E633">
            <v>22355353</v>
          </cell>
          <cell r="F633">
            <v>3344436</v>
          </cell>
          <cell r="G633">
            <v>45087.000347222223</v>
          </cell>
          <cell r="J633" t="str">
            <v>Do Thi Bich Lieu</v>
          </cell>
          <cell r="M633" t="str">
            <v>No</v>
          </cell>
          <cell r="O633" t="str">
            <v>07/Đã thanh toán 10/2023</v>
          </cell>
        </row>
        <row r="634">
          <cell r="D634">
            <v>34512</v>
          </cell>
          <cell r="E634">
            <v>19405222</v>
          </cell>
          <cell r="F634">
            <v>1221638</v>
          </cell>
          <cell r="G634">
            <v>45087.000347222223</v>
          </cell>
          <cell r="J634" t="str">
            <v>Do Thi Bich Lieu</v>
          </cell>
          <cell r="M634" t="str">
            <v>No</v>
          </cell>
          <cell r="O634" t="str">
            <v>07/Đã thanh toán 10/2023</v>
          </cell>
        </row>
        <row r="635">
          <cell r="D635">
            <v>34527</v>
          </cell>
          <cell r="E635">
            <v>16446230</v>
          </cell>
          <cell r="F635">
            <v>1914957</v>
          </cell>
          <cell r="G635">
            <v>45087.000347222223</v>
          </cell>
          <cell r="H635">
            <v>45090.000347222223</v>
          </cell>
          <cell r="I635">
            <v>45124.000347222223</v>
          </cell>
          <cell r="J635" t="str">
            <v>Do Thi Bich Lieu</v>
          </cell>
          <cell r="M635" t="str">
            <v>No</v>
          </cell>
          <cell r="O635" t="str">
            <v>Lịch thanh toán: Monthly at 10 &amp; 24</v>
          </cell>
        </row>
        <row r="636">
          <cell r="D636">
            <v>36174</v>
          </cell>
          <cell r="E636">
            <v>17217861</v>
          </cell>
          <cell r="F636">
            <v>2076778</v>
          </cell>
          <cell r="G636">
            <v>45094.000347222223</v>
          </cell>
          <cell r="H636">
            <v>45110.000347222223</v>
          </cell>
          <cell r="I636">
            <v>45129.000347222223</v>
          </cell>
          <cell r="J636" t="str">
            <v>Do Thi Bich Lieu</v>
          </cell>
          <cell r="M636" t="str">
            <v>No</v>
          </cell>
          <cell r="O636" t="str">
            <v>Lịch thanh toán: Monthly at 10 &amp; 24</v>
          </cell>
        </row>
        <row r="637">
          <cell r="D637">
            <v>36185</v>
          </cell>
          <cell r="E637">
            <v>14119423</v>
          </cell>
          <cell r="F637">
            <v>283021</v>
          </cell>
          <cell r="G637">
            <v>45094.000347222223</v>
          </cell>
          <cell r="H637">
            <v>45096.000347222223</v>
          </cell>
          <cell r="I637">
            <v>45121.000347222223</v>
          </cell>
          <cell r="J637" t="str">
            <v>Do Thi Bich Lieu</v>
          </cell>
          <cell r="M637" t="str">
            <v>No</v>
          </cell>
          <cell r="O637" t="str">
            <v>Lịch thanh toán: Monthly at 10 &amp; 24</v>
          </cell>
        </row>
        <row r="638">
          <cell r="D638">
            <v>36150</v>
          </cell>
          <cell r="E638">
            <v>10255137</v>
          </cell>
          <cell r="F638">
            <v>4153556</v>
          </cell>
          <cell r="G638">
            <v>45094.000347222223</v>
          </cell>
          <cell r="H638">
            <v>45110.000347222223</v>
          </cell>
          <cell r="I638">
            <v>45125.000347222223</v>
          </cell>
          <cell r="J638" t="str">
            <v>Do Thi Bich Lieu</v>
          </cell>
          <cell r="M638" t="str">
            <v>No</v>
          </cell>
          <cell r="O638" t="str">
            <v>Lịch thanh toán: Monthly at 10 &amp; 24</v>
          </cell>
        </row>
        <row r="639">
          <cell r="D639">
            <v>36144</v>
          </cell>
          <cell r="E639">
            <v>16447852</v>
          </cell>
          <cell r="F639">
            <v>1038389</v>
          </cell>
          <cell r="G639">
            <v>45094.000347222223</v>
          </cell>
          <cell r="H639">
            <v>45110.000347222223</v>
          </cell>
          <cell r="I639">
            <v>45128.000347222223</v>
          </cell>
          <cell r="J639" t="str">
            <v>Do Thi Bich Lieu</v>
          </cell>
          <cell r="M639" t="str">
            <v>No</v>
          </cell>
          <cell r="O639" t="str">
            <v>Lịch thanh toán: Monthly at 10 &amp; 24</v>
          </cell>
        </row>
        <row r="640">
          <cell r="D640">
            <v>36182</v>
          </cell>
          <cell r="E640">
            <v>26406420</v>
          </cell>
          <cell r="F640">
            <v>623040</v>
          </cell>
          <cell r="G640">
            <v>45094.000347222223</v>
          </cell>
          <cell r="J640" t="str">
            <v>Do Thi Bich Lieu</v>
          </cell>
          <cell r="M640" t="str">
            <v>No</v>
          </cell>
          <cell r="O640" t="str">
            <v>07/Đã thanh toán 10/2023</v>
          </cell>
        </row>
        <row r="641">
          <cell r="D641">
            <v>36181</v>
          </cell>
          <cell r="E641">
            <v>14118775</v>
          </cell>
          <cell r="F641">
            <v>3664914</v>
          </cell>
          <cell r="G641">
            <v>45094.000347222223</v>
          </cell>
          <cell r="J641" t="str">
            <v>Do Thi Bich Lieu</v>
          </cell>
          <cell r="M641" t="str">
            <v>No</v>
          </cell>
          <cell r="O641" t="str">
            <v>07/Đã thanh toán 10/2023</v>
          </cell>
        </row>
        <row r="642">
          <cell r="D642">
            <v>36164</v>
          </cell>
          <cell r="E642">
            <v>24326516</v>
          </cell>
          <cell r="F642">
            <v>2880284</v>
          </cell>
          <cell r="G642">
            <v>45094.000347222223</v>
          </cell>
          <cell r="H642">
            <v>45097.000347222223</v>
          </cell>
          <cell r="I642">
            <v>45131.000347222223</v>
          </cell>
          <cell r="J642" t="str">
            <v>Do Thi Bich Lieu</v>
          </cell>
          <cell r="M642" t="str">
            <v>No</v>
          </cell>
          <cell r="O642" t="str">
            <v>Lịch thanh toán: Monthly at 10 &amp; 24</v>
          </cell>
        </row>
        <row r="643">
          <cell r="D643">
            <v>36177</v>
          </cell>
          <cell r="E643">
            <v>14118600</v>
          </cell>
          <cell r="F643">
            <v>6600399</v>
          </cell>
          <cell r="G643">
            <v>45094.000347222223</v>
          </cell>
          <cell r="J643" t="str">
            <v>Do Thi Bich Lieu</v>
          </cell>
          <cell r="M643" t="str">
            <v>No</v>
          </cell>
          <cell r="O643" t="str">
            <v>07/Đã thanh toán 10/2023</v>
          </cell>
        </row>
        <row r="644">
          <cell r="D644">
            <v>36146</v>
          </cell>
          <cell r="E644">
            <v>28346594</v>
          </cell>
          <cell r="F644">
            <v>1615482</v>
          </cell>
          <cell r="G644">
            <v>45094.000347222223</v>
          </cell>
          <cell r="H644">
            <v>45096.000347222223</v>
          </cell>
          <cell r="I644">
            <v>45126.000347222223</v>
          </cell>
          <cell r="J644" t="str">
            <v>Do Thi Bich Lieu</v>
          </cell>
          <cell r="M644" t="str">
            <v>No</v>
          </cell>
          <cell r="O644" t="str">
            <v>Lịch thanh toán: Monthly at 10 &amp; 24</v>
          </cell>
        </row>
        <row r="645">
          <cell r="D645">
            <v>36171</v>
          </cell>
          <cell r="E645">
            <v>27347513</v>
          </cell>
          <cell r="F645">
            <v>1615482</v>
          </cell>
          <cell r="G645">
            <v>45094.000347222223</v>
          </cell>
          <cell r="H645">
            <v>45096.000347222223</v>
          </cell>
          <cell r="I645">
            <v>45129.000347222223</v>
          </cell>
          <cell r="J645" t="str">
            <v>Do Thi Bich Lieu</v>
          </cell>
          <cell r="M645" t="str">
            <v>No</v>
          </cell>
          <cell r="O645" t="str">
            <v>Lịch thanh toán: Monthly at 10 &amp; 24</v>
          </cell>
        </row>
        <row r="646">
          <cell r="D646">
            <v>36187</v>
          </cell>
          <cell r="E646">
            <v>13270362</v>
          </cell>
          <cell r="F646">
            <v>471702</v>
          </cell>
          <cell r="G646">
            <v>45094.000347222223</v>
          </cell>
          <cell r="H646">
            <v>45096.000347222223</v>
          </cell>
          <cell r="I646">
            <v>45121.000347222223</v>
          </cell>
          <cell r="J646" t="str">
            <v>Do Thi Bich Lieu</v>
          </cell>
          <cell r="M646" t="str">
            <v>No</v>
          </cell>
          <cell r="O646" t="str">
            <v>Lịch thanh toán: Monthly at 10 &amp; 24</v>
          </cell>
        </row>
        <row r="647">
          <cell r="D647">
            <v>36167</v>
          </cell>
          <cell r="E647">
            <v>20385429</v>
          </cell>
          <cell r="F647">
            <v>575482</v>
          </cell>
          <cell r="G647">
            <v>45094.000347222223</v>
          </cell>
          <cell r="H647">
            <v>45096.000347222223</v>
          </cell>
          <cell r="I647">
            <v>45129.000347222223</v>
          </cell>
          <cell r="J647" t="str">
            <v>Do Thi Bich Lieu</v>
          </cell>
          <cell r="M647" t="str">
            <v>No</v>
          </cell>
          <cell r="O647" t="str">
            <v>Lịch thanh toán: Monthly at 10 &amp; 24</v>
          </cell>
        </row>
        <row r="648">
          <cell r="D648">
            <v>36149</v>
          </cell>
          <cell r="E648">
            <v>25354941</v>
          </cell>
          <cell r="F648">
            <v>2619452</v>
          </cell>
          <cell r="G648">
            <v>45094.000347222223</v>
          </cell>
          <cell r="H648">
            <v>45096.000347222223</v>
          </cell>
          <cell r="I648">
            <v>45125.000347222223</v>
          </cell>
          <cell r="J648" t="str">
            <v>Do Thi Bich Lieu</v>
          </cell>
          <cell r="M648" t="str">
            <v>No</v>
          </cell>
          <cell r="O648" t="str">
            <v>Lịch thanh toán: Monthly at 10 &amp; 24</v>
          </cell>
        </row>
        <row r="649">
          <cell r="D649">
            <v>36160</v>
          </cell>
          <cell r="E649">
            <v>16449632</v>
          </cell>
          <cell r="F649">
            <v>1038389</v>
          </cell>
          <cell r="G649">
            <v>45094.000347222223</v>
          </cell>
          <cell r="H649">
            <v>45110.000347222223</v>
          </cell>
          <cell r="I649">
            <v>45131.000347222223</v>
          </cell>
          <cell r="J649" t="str">
            <v>Do Thi Bich Lieu</v>
          </cell>
          <cell r="M649" t="str">
            <v>No</v>
          </cell>
          <cell r="O649" t="str">
            <v>Lịch thanh toán: Monthly at 10 &amp; 24</v>
          </cell>
        </row>
        <row r="650">
          <cell r="D650">
            <v>36148</v>
          </cell>
          <cell r="E650">
            <v>24325650</v>
          </cell>
          <cell r="F650">
            <v>2112294</v>
          </cell>
          <cell r="G650">
            <v>45094.000347222223</v>
          </cell>
          <cell r="H650">
            <v>45096.000347222223</v>
          </cell>
          <cell r="I650">
            <v>45128.000347222223</v>
          </cell>
          <cell r="J650" t="str">
            <v>Do Thi Bich Lieu</v>
          </cell>
          <cell r="M650" t="str">
            <v>No</v>
          </cell>
          <cell r="O650" t="str">
            <v>Lịch thanh toán: Monthly at 10 &amp; 24</v>
          </cell>
        </row>
        <row r="651">
          <cell r="D651">
            <v>36169</v>
          </cell>
          <cell r="E651">
            <v>22360223</v>
          </cell>
          <cell r="F651">
            <v>3657841</v>
          </cell>
          <cell r="G651">
            <v>45094.000347222223</v>
          </cell>
          <cell r="H651">
            <v>45110.000347222223</v>
          </cell>
          <cell r="I651">
            <v>45128.000347222223</v>
          </cell>
          <cell r="J651" t="str">
            <v>Do Thi Bich Lieu</v>
          </cell>
          <cell r="M651" t="str">
            <v>No</v>
          </cell>
          <cell r="O651" t="str">
            <v>Lịch thanh toán: Monthly at 10 &amp; 24</v>
          </cell>
        </row>
        <row r="652">
          <cell r="D652">
            <v>36161</v>
          </cell>
          <cell r="E652">
            <v>28347931</v>
          </cell>
          <cell r="F652">
            <v>2076778</v>
          </cell>
          <cell r="G652">
            <v>45094.000347222223</v>
          </cell>
          <cell r="H652">
            <v>45110.000347222223</v>
          </cell>
          <cell r="I652">
            <v>45129.000347222223</v>
          </cell>
          <cell r="J652" t="str">
            <v>Do Thi Bich Lieu</v>
          </cell>
          <cell r="M652" t="str">
            <v>No</v>
          </cell>
          <cell r="O652" t="str">
            <v>Lịch thanh toán: Monthly at 10 &amp; 24</v>
          </cell>
        </row>
        <row r="653">
          <cell r="D653">
            <v>36166</v>
          </cell>
          <cell r="E653">
            <v>20385169</v>
          </cell>
          <cell r="F653">
            <v>1038389</v>
          </cell>
          <cell r="G653">
            <v>45094.000347222223</v>
          </cell>
          <cell r="H653">
            <v>45110.000347222223</v>
          </cell>
          <cell r="I653">
            <v>45129.000347222223</v>
          </cell>
          <cell r="J653" t="str">
            <v>Do Thi Bich Lieu</v>
          </cell>
          <cell r="M653" t="str">
            <v>No</v>
          </cell>
          <cell r="O653" t="str">
            <v>Lịch thanh toán: Monthly at 10 &amp; 24</v>
          </cell>
        </row>
        <row r="654">
          <cell r="D654">
            <v>36175</v>
          </cell>
          <cell r="E654">
            <v>25355618</v>
          </cell>
          <cell r="F654">
            <v>1038389</v>
          </cell>
          <cell r="G654">
            <v>45094.000347222223</v>
          </cell>
          <cell r="H654">
            <v>45110.000347222223</v>
          </cell>
          <cell r="I654">
            <v>45128.000347222223</v>
          </cell>
          <cell r="J654" t="str">
            <v>Do Thi Bich Lieu</v>
          </cell>
          <cell r="M654" t="str">
            <v>No</v>
          </cell>
          <cell r="O654" t="str">
            <v>Lịch thanh toán: Monthly at 10 &amp; 24</v>
          </cell>
        </row>
        <row r="655">
          <cell r="D655">
            <v>36172</v>
          </cell>
          <cell r="E655">
            <v>27347930</v>
          </cell>
          <cell r="F655">
            <v>1038389</v>
          </cell>
          <cell r="G655">
            <v>45094.000347222223</v>
          </cell>
          <cell r="H655">
            <v>45110.000347222223</v>
          </cell>
          <cell r="I655">
            <v>45129.000347222223</v>
          </cell>
          <cell r="J655" t="str">
            <v>Do Thi Bich Lieu</v>
          </cell>
          <cell r="M655" t="str">
            <v>No</v>
          </cell>
          <cell r="O655" t="str">
            <v>Lịch thanh toán: Monthly at 10 &amp; 24</v>
          </cell>
        </row>
        <row r="656">
          <cell r="D656">
            <v>36178</v>
          </cell>
          <cell r="E656">
            <v>26407545</v>
          </cell>
          <cell r="F656">
            <v>4798475</v>
          </cell>
          <cell r="G656">
            <v>45094.000347222223</v>
          </cell>
          <cell r="J656" t="str">
            <v>Do Thi Bich Lieu</v>
          </cell>
          <cell r="M656" t="str">
            <v>No</v>
          </cell>
          <cell r="O656" t="str">
            <v>07/Đã thanh toán 10/2023</v>
          </cell>
        </row>
        <row r="657">
          <cell r="D657">
            <v>36162</v>
          </cell>
          <cell r="E657">
            <v>28348410</v>
          </cell>
          <cell r="F657">
            <v>2846936</v>
          </cell>
          <cell r="G657">
            <v>45094.000347222223</v>
          </cell>
          <cell r="H657">
            <v>45096.000347222223</v>
          </cell>
          <cell r="I657">
            <v>45129.000347222223</v>
          </cell>
          <cell r="J657" t="str">
            <v>Do Thi Bich Lieu</v>
          </cell>
          <cell r="M657" t="str">
            <v>No</v>
          </cell>
          <cell r="O657" t="str">
            <v>Lịch thanh toán: Monthly at 10 &amp; 24</v>
          </cell>
        </row>
        <row r="658">
          <cell r="D658">
            <v>36145</v>
          </cell>
          <cell r="E658">
            <v>16447953</v>
          </cell>
          <cell r="F658">
            <v>5499736</v>
          </cell>
          <cell r="G658">
            <v>45094.000347222223</v>
          </cell>
          <cell r="H658">
            <v>45096.000347222223</v>
          </cell>
          <cell r="I658">
            <v>45128.000347222223</v>
          </cell>
          <cell r="J658" t="str">
            <v>Do Thi Bich Lieu</v>
          </cell>
          <cell r="M658" t="str">
            <v>No</v>
          </cell>
          <cell r="O658" t="str">
            <v>Lịch thanh toán: Monthly at 10 &amp; 24</v>
          </cell>
        </row>
        <row r="659">
          <cell r="D659">
            <v>36159</v>
          </cell>
          <cell r="E659">
            <v>16449065</v>
          </cell>
          <cell r="F659">
            <v>4234934</v>
          </cell>
          <cell r="G659">
            <v>45094.000347222223</v>
          </cell>
          <cell r="H659">
            <v>45096.000347222223</v>
          </cell>
          <cell r="I659">
            <v>45131.000347222223</v>
          </cell>
          <cell r="J659" t="str">
            <v>Do Thi Bich Lieu</v>
          </cell>
          <cell r="M659" t="str">
            <v>No</v>
          </cell>
          <cell r="O659" t="str">
            <v>Lịch thanh toán: Monthly at 10 &amp; 24</v>
          </cell>
        </row>
        <row r="660">
          <cell r="D660">
            <v>36156</v>
          </cell>
          <cell r="E660">
            <v>19408955</v>
          </cell>
          <cell r="F660">
            <v>2995075</v>
          </cell>
          <cell r="G660">
            <v>45094.000347222223</v>
          </cell>
          <cell r="H660">
            <v>45096.000347222223</v>
          </cell>
          <cell r="I660">
            <v>45126.000347222223</v>
          </cell>
          <cell r="J660" t="str">
            <v>Do Thi Bich Lieu</v>
          </cell>
          <cell r="M660" t="str">
            <v>No</v>
          </cell>
          <cell r="O660" t="str">
            <v>Lịch thanh toán: Monthly at 10 &amp; 24</v>
          </cell>
        </row>
        <row r="661">
          <cell r="D661">
            <v>36154</v>
          </cell>
          <cell r="E661">
            <v>12171632</v>
          </cell>
          <cell r="F661">
            <v>3115167</v>
          </cell>
          <cell r="G661">
            <v>45094.000347222223</v>
          </cell>
          <cell r="H661">
            <v>45110.000347222223</v>
          </cell>
          <cell r="I661">
            <v>45125.000347222223</v>
          </cell>
          <cell r="J661" t="str">
            <v>Do Thi Bich Lieu</v>
          </cell>
          <cell r="M661" t="str">
            <v>No</v>
          </cell>
          <cell r="O661" t="str">
            <v>Lịch thanh toán: Monthly at 10 &amp; 24</v>
          </cell>
        </row>
        <row r="662">
          <cell r="D662">
            <v>36147</v>
          </cell>
          <cell r="E662">
            <v>24325563</v>
          </cell>
          <cell r="F662">
            <v>1038389</v>
          </cell>
          <cell r="G662">
            <v>45094.000347222223</v>
          </cell>
          <cell r="H662">
            <v>45110.000347222223</v>
          </cell>
          <cell r="I662">
            <v>45128.000347222223</v>
          </cell>
          <cell r="J662" t="str">
            <v>Do Thi Bich Lieu</v>
          </cell>
          <cell r="M662" t="str">
            <v>No</v>
          </cell>
          <cell r="O662" t="str">
            <v>Lịch thanh toán: Monthly at 10 &amp; 24</v>
          </cell>
        </row>
        <row r="663">
          <cell r="D663">
            <v>36152</v>
          </cell>
          <cell r="E663">
            <v>12171899</v>
          </cell>
          <cell r="F663">
            <v>2619452</v>
          </cell>
          <cell r="G663">
            <v>45094.000347222223</v>
          </cell>
          <cell r="H663">
            <v>45096.000347222223</v>
          </cell>
          <cell r="I663">
            <v>45125.000347222223</v>
          </cell>
          <cell r="J663" t="str">
            <v>Do Thi Bich Lieu</v>
          </cell>
          <cell r="M663" t="str">
            <v>No</v>
          </cell>
          <cell r="O663" t="str">
            <v>Lịch thanh toán: Monthly at 10 &amp; 24</v>
          </cell>
        </row>
        <row r="664">
          <cell r="D664">
            <v>36143</v>
          </cell>
          <cell r="E664">
            <v>11212777</v>
          </cell>
          <cell r="F664">
            <v>4752506</v>
          </cell>
          <cell r="G664">
            <v>45094.000347222223</v>
          </cell>
          <cell r="H664">
            <v>45110.000347222223</v>
          </cell>
          <cell r="I664">
            <v>45124.000347222223</v>
          </cell>
          <cell r="J664" t="str">
            <v>Do Thi Bich Lieu</v>
          </cell>
          <cell r="M664" t="str">
            <v>No</v>
          </cell>
          <cell r="O664" t="str">
            <v>Lịch thanh toán: Monthly at 10 &amp; 24</v>
          </cell>
        </row>
        <row r="665">
          <cell r="D665">
            <v>36183</v>
          </cell>
          <cell r="E665">
            <v>26407279</v>
          </cell>
          <cell r="F665">
            <v>471702</v>
          </cell>
          <cell r="G665">
            <v>45094.000347222223</v>
          </cell>
          <cell r="J665" t="str">
            <v>Do Thi Bich Lieu</v>
          </cell>
          <cell r="M665" t="str">
            <v>No</v>
          </cell>
          <cell r="O665" t="str">
            <v>07/Đã thanh toán 10/2023</v>
          </cell>
        </row>
        <row r="666">
          <cell r="D666">
            <v>36176</v>
          </cell>
          <cell r="E666">
            <v>25355867</v>
          </cell>
          <cell r="F666">
            <v>6854386</v>
          </cell>
          <cell r="G666">
            <v>45094.000347222223</v>
          </cell>
          <cell r="H666">
            <v>45096.000347222223</v>
          </cell>
          <cell r="I666">
            <v>45128.000347222223</v>
          </cell>
          <cell r="J666" t="str">
            <v>Do Thi Bich Lieu</v>
          </cell>
          <cell r="M666" t="str">
            <v>No</v>
          </cell>
          <cell r="O666" t="str">
            <v>Lịch thanh toán: Monthly at 10 &amp; 24</v>
          </cell>
        </row>
        <row r="667">
          <cell r="D667">
            <v>36170</v>
          </cell>
          <cell r="E667">
            <v>21236962</v>
          </cell>
          <cell r="F667">
            <v>1615482</v>
          </cell>
          <cell r="G667">
            <v>45094.000347222223</v>
          </cell>
          <cell r="H667">
            <v>45096.000347222223</v>
          </cell>
          <cell r="I667">
            <v>45129.000347222223</v>
          </cell>
          <cell r="J667" t="str">
            <v>Do Thi Bich Lieu</v>
          </cell>
          <cell r="M667" t="str">
            <v>No</v>
          </cell>
          <cell r="O667" t="str">
            <v>Lịch thanh toán: Monthly at 10 &amp; 24</v>
          </cell>
        </row>
        <row r="668">
          <cell r="D668">
            <v>36158</v>
          </cell>
          <cell r="E668">
            <v>23228769</v>
          </cell>
          <cell r="F668">
            <v>1615482</v>
          </cell>
          <cell r="G668">
            <v>45094.000347222223</v>
          </cell>
          <cell r="H668">
            <v>45096.000347222223</v>
          </cell>
          <cell r="I668">
            <v>45130.000347222223</v>
          </cell>
          <cell r="J668" t="str">
            <v>Do Thi Bich Lieu</v>
          </cell>
          <cell r="M668" t="str">
            <v>No</v>
          </cell>
          <cell r="O668" t="str">
            <v>Lịch thanh toán: Monthly at 10 &amp; 24</v>
          </cell>
        </row>
        <row r="669">
          <cell r="D669">
            <v>36173</v>
          </cell>
          <cell r="E669">
            <v>17216889</v>
          </cell>
          <cell r="F669">
            <v>2729855</v>
          </cell>
          <cell r="G669">
            <v>45094.000347222223</v>
          </cell>
          <cell r="H669">
            <v>45096.000347222223</v>
          </cell>
          <cell r="I669">
            <v>45129.000347222223</v>
          </cell>
          <cell r="J669" t="str">
            <v>Do Thi Bich Lieu</v>
          </cell>
          <cell r="M669" t="str">
            <v>No</v>
          </cell>
          <cell r="O669" t="str">
            <v>Lịch thanh toán: Monthly at 10 &amp; 24</v>
          </cell>
        </row>
        <row r="670">
          <cell r="D670">
            <v>36179</v>
          </cell>
          <cell r="E670">
            <v>13269415</v>
          </cell>
          <cell r="F670">
            <v>2443276</v>
          </cell>
          <cell r="G670">
            <v>45094.000347222223</v>
          </cell>
          <cell r="J670" t="str">
            <v>Do Thi Bich Lieu</v>
          </cell>
          <cell r="M670" t="str">
            <v>No</v>
          </cell>
          <cell r="O670" t="str">
            <v>07/Đã thanh toán 10/2023</v>
          </cell>
        </row>
        <row r="671">
          <cell r="D671">
            <v>36184</v>
          </cell>
          <cell r="E671">
            <v>14119687</v>
          </cell>
          <cell r="F671">
            <v>3636370</v>
          </cell>
          <cell r="G671">
            <v>45094.000347222223</v>
          </cell>
          <cell r="H671">
            <v>45096.000347222223</v>
          </cell>
          <cell r="I671">
            <v>45121.000347222223</v>
          </cell>
          <cell r="J671" t="str">
            <v>Do Thi Bich Lieu</v>
          </cell>
          <cell r="M671" t="str">
            <v>No</v>
          </cell>
          <cell r="O671" t="str">
            <v>Lịch thanh toán: Monthly at 10 &amp; 24</v>
          </cell>
        </row>
        <row r="672">
          <cell r="D672">
            <v>36186</v>
          </cell>
          <cell r="E672">
            <v>13270630</v>
          </cell>
          <cell r="F672">
            <v>2564596</v>
          </cell>
          <cell r="G672">
            <v>45094.000347222223</v>
          </cell>
          <cell r="H672">
            <v>45096.000347222223</v>
          </cell>
          <cell r="I672">
            <v>45121.000347222223</v>
          </cell>
          <cell r="J672" t="str">
            <v>Do Thi Bich Lieu</v>
          </cell>
          <cell r="M672" t="str">
            <v>No</v>
          </cell>
          <cell r="O672" t="str">
            <v>Lịch thanh toán: Monthly at 10 &amp; 24</v>
          </cell>
        </row>
        <row r="673">
          <cell r="D673">
            <v>37510</v>
          </cell>
          <cell r="E673">
            <v>14064562</v>
          </cell>
          <cell r="F673">
            <v>2650786</v>
          </cell>
          <cell r="G673">
            <v>45100.000347222223</v>
          </cell>
          <cell r="H673">
            <v>45119.000347222223</v>
          </cell>
          <cell r="I673">
            <v>44958.000347222223</v>
          </cell>
          <cell r="J673" t="str">
            <v>Do Thi Bich Lieu</v>
          </cell>
          <cell r="M673" t="str">
            <v>No</v>
          </cell>
          <cell r="O673" t="str">
            <v>Lịch thanh toán: Monthly at 10 &amp; 24</v>
          </cell>
        </row>
        <row r="674">
          <cell r="D674">
            <v>37555</v>
          </cell>
          <cell r="E674">
            <v>28256017</v>
          </cell>
          <cell r="F674">
            <v>11215914</v>
          </cell>
          <cell r="G674">
            <v>45100.000347222223</v>
          </cell>
          <cell r="J674" t="str">
            <v>Do Thi Bich Lieu</v>
          </cell>
          <cell r="M674" t="str">
            <v>No</v>
          </cell>
          <cell r="O674" t="str">
            <v>07/Đã thanh toán 10/2023</v>
          </cell>
        </row>
        <row r="675">
          <cell r="D675">
            <v>37556</v>
          </cell>
          <cell r="E675">
            <v>20293537</v>
          </cell>
          <cell r="F675">
            <v>2226532</v>
          </cell>
          <cell r="G675">
            <v>45100.000347222223</v>
          </cell>
          <cell r="J675" t="str">
            <v>Do Thi Bich Lieu</v>
          </cell>
          <cell r="M675" t="str">
            <v>No</v>
          </cell>
          <cell r="O675" t="str">
            <v>07/Đã thanh toán 10/2023</v>
          </cell>
        </row>
        <row r="676">
          <cell r="D676">
            <v>37536</v>
          </cell>
          <cell r="E676">
            <v>25269261</v>
          </cell>
          <cell r="F676">
            <v>2311384</v>
          </cell>
          <cell r="G676">
            <v>45100.000347222223</v>
          </cell>
          <cell r="J676" t="str">
            <v>Do Thi Bich Lieu</v>
          </cell>
          <cell r="M676" t="str">
            <v>No</v>
          </cell>
          <cell r="O676" t="str">
            <v>07/Đã thanh toán 10/2023</v>
          </cell>
        </row>
        <row r="677">
          <cell r="D677">
            <v>37553</v>
          </cell>
          <cell r="E677">
            <v>14080816</v>
          </cell>
          <cell r="F677">
            <v>4959499</v>
          </cell>
          <cell r="G677">
            <v>45100.000347222223</v>
          </cell>
          <cell r="J677" t="str">
            <v>Do Thi Bich Lieu</v>
          </cell>
          <cell r="M677" t="str">
            <v>No</v>
          </cell>
          <cell r="O677" t="str">
            <v>07/Đã thanh toán 10/2023</v>
          </cell>
        </row>
        <row r="678">
          <cell r="D678">
            <v>37557</v>
          </cell>
          <cell r="E678">
            <v>22343251</v>
          </cell>
          <cell r="F678">
            <v>977306</v>
          </cell>
          <cell r="G678">
            <v>45100.000347222223</v>
          </cell>
          <cell r="J678" t="str">
            <v>Do Thi Bich Lieu</v>
          </cell>
          <cell r="M678" t="str">
            <v>No</v>
          </cell>
          <cell r="O678" t="str">
            <v>07/Đã thanh toán 10/2023</v>
          </cell>
        </row>
        <row r="679">
          <cell r="D679">
            <v>37641</v>
          </cell>
          <cell r="E679">
            <v>13272625</v>
          </cell>
          <cell r="F679">
            <v>496812</v>
          </cell>
          <cell r="G679">
            <v>45101.000347222223</v>
          </cell>
          <cell r="H679">
            <v>45103.000347222223</v>
          </cell>
          <cell r="I679">
            <v>45124.000347222223</v>
          </cell>
          <cell r="J679" t="str">
            <v>Do Thi Bich Lieu</v>
          </cell>
          <cell r="M679" t="str">
            <v>No</v>
          </cell>
          <cell r="O679" t="str">
            <v>Lịch thanh toán: Monthly at 10 &amp; 24</v>
          </cell>
        </row>
        <row r="680">
          <cell r="D680">
            <v>37644</v>
          </cell>
          <cell r="E680">
            <v>26411759</v>
          </cell>
          <cell r="F680">
            <v>2856594</v>
          </cell>
          <cell r="G680">
            <v>45101.000347222223</v>
          </cell>
          <cell r="H680">
            <v>45103.000347222223</v>
          </cell>
          <cell r="I680">
            <v>45127.000347222223</v>
          </cell>
          <cell r="J680" t="str">
            <v>Do Thi Bich Lieu</v>
          </cell>
          <cell r="M680" t="str">
            <v>No</v>
          </cell>
          <cell r="O680" t="str">
            <v>Lịch thanh toán: Monthly at 10 &amp; 24</v>
          </cell>
        </row>
        <row r="681">
          <cell r="D681">
            <v>37621</v>
          </cell>
          <cell r="E681">
            <v>18183438</v>
          </cell>
          <cell r="F681">
            <v>1038389</v>
          </cell>
          <cell r="G681">
            <v>45101.000347222223</v>
          </cell>
          <cell r="H681">
            <v>45127.000347222223</v>
          </cell>
          <cell r="I681">
            <v>45129.000347222223</v>
          </cell>
          <cell r="J681" t="str">
            <v>Do Thi Bich Lieu</v>
          </cell>
          <cell r="M681" t="str">
            <v>No</v>
          </cell>
          <cell r="O681" t="str">
            <v>Lịch thanh toán: Monthly at 10 &amp; 24</v>
          </cell>
        </row>
        <row r="682">
          <cell r="D682">
            <v>37629</v>
          </cell>
          <cell r="E682">
            <v>12174919</v>
          </cell>
          <cell r="F682">
            <v>2167495</v>
          </cell>
          <cell r="G682">
            <v>45101.000347222223</v>
          </cell>
          <cell r="H682">
            <v>45103.000347222223</v>
          </cell>
          <cell r="I682">
            <v>45132.000347222223</v>
          </cell>
          <cell r="J682" t="str">
            <v>Do Thi Bich Lieu</v>
          </cell>
          <cell r="M682" t="str">
            <v>No</v>
          </cell>
          <cell r="O682" t="str">
            <v>Lịch thanh toán: Monthly at 10 &amp; 24</v>
          </cell>
        </row>
        <row r="683">
          <cell r="D683">
            <v>37627</v>
          </cell>
          <cell r="E683">
            <v>16450595</v>
          </cell>
          <cell r="F683">
            <v>3115167</v>
          </cell>
          <cell r="G683">
            <v>45101.000347222223</v>
          </cell>
          <cell r="H683">
            <v>45111.000347222223</v>
          </cell>
          <cell r="I683">
            <v>45135.000347222223</v>
          </cell>
          <cell r="J683" t="str">
            <v>Do Thi Bich Lieu</v>
          </cell>
          <cell r="M683" t="str">
            <v>No</v>
          </cell>
          <cell r="O683" t="str">
            <v>Lịch thanh toán: Monthly at 10 &amp; 24</v>
          </cell>
        </row>
        <row r="684">
          <cell r="D684">
            <v>37640</v>
          </cell>
          <cell r="E684">
            <v>14121232</v>
          </cell>
          <cell r="F684">
            <v>3115167</v>
          </cell>
          <cell r="G684">
            <v>45101.000347222223</v>
          </cell>
          <cell r="H684">
            <v>45108.000347222223</v>
          </cell>
          <cell r="I684">
            <v>45124.000347222223</v>
          </cell>
          <cell r="J684" t="str">
            <v>Do Thi Bich Lieu</v>
          </cell>
          <cell r="M684" t="str">
            <v>No</v>
          </cell>
          <cell r="O684" t="str">
            <v>Lịch thanh toán: Monthly at 10 &amp; 24</v>
          </cell>
        </row>
        <row r="685">
          <cell r="D685">
            <v>37642</v>
          </cell>
          <cell r="E685">
            <v>90333334</v>
          </cell>
          <cell r="F685">
            <v>1038389</v>
          </cell>
          <cell r="G685">
            <v>45101.000347222223</v>
          </cell>
          <cell r="H685">
            <v>45108.000347222223</v>
          </cell>
          <cell r="I685">
            <v>45126.000347222223</v>
          </cell>
          <cell r="J685" t="str">
            <v>Do Thi Bich Lieu</v>
          </cell>
          <cell r="M685" t="str">
            <v>No</v>
          </cell>
          <cell r="O685" t="str">
            <v>Lịch thanh toán: Monthly at 10 &amp; 24</v>
          </cell>
        </row>
        <row r="686">
          <cell r="D686">
            <v>37635</v>
          </cell>
          <cell r="E686">
            <v>50993255</v>
          </cell>
          <cell r="F686">
            <v>1038389</v>
          </cell>
          <cell r="G686">
            <v>45101.000347222223</v>
          </cell>
          <cell r="H686">
            <v>45108.000347222223</v>
          </cell>
          <cell r="I686">
            <v>45133.000347222223</v>
          </cell>
          <cell r="J686" t="str">
            <v>Do Thi Bich Lieu</v>
          </cell>
          <cell r="M686" t="str">
            <v>No</v>
          </cell>
          <cell r="O686" t="str">
            <v>Lịch thanh toán: Monthly at 10 &amp; 24</v>
          </cell>
        </row>
        <row r="687">
          <cell r="D687">
            <v>37633</v>
          </cell>
          <cell r="E687">
            <v>18186319</v>
          </cell>
          <cell r="F687">
            <v>2076778</v>
          </cell>
          <cell r="G687">
            <v>45101.000347222223</v>
          </cell>
          <cell r="H687">
            <v>45110.000347222223</v>
          </cell>
          <cell r="I687">
            <v>45133.000347222223</v>
          </cell>
          <cell r="J687" t="str">
            <v>Do Thi Bich Lieu</v>
          </cell>
          <cell r="M687" t="str">
            <v>No</v>
          </cell>
          <cell r="O687" t="str">
            <v>Lịch thanh toán: Monthly at 10 &amp; 24</v>
          </cell>
        </row>
        <row r="688">
          <cell r="D688">
            <v>37634</v>
          </cell>
          <cell r="E688">
            <v>18186431</v>
          </cell>
          <cell r="F688">
            <v>2076778</v>
          </cell>
          <cell r="G688">
            <v>45101.000347222223</v>
          </cell>
          <cell r="H688">
            <v>45110.000347222223</v>
          </cell>
          <cell r="I688">
            <v>45133.000347222223</v>
          </cell>
          <cell r="J688" t="str">
            <v>Do Thi Bich Lieu</v>
          </cell>
          <cell r="M688" t="str">
            <v>No</v>
          </cell>
          <cell r="O688" t="str">
            <v>Lịch thanh toán: Monthly at 10 &amp; 24</v>
          </cell>
        </row>
        <row r="689">
          <cell r="D689">
            <v>37637</v>
          </cell>
          <cell r="E689">
            <v>16451871</v>
          </cell>
          <cell r="F689">
            <v>4141489</v>
          </cell>
          <cell r="G689">
            <v>45101.000347222223</v>
          </cell>
          <cell r="H689">
            <v>45108.000347222223</v>
          </cell>
          <cell r="I689">
            <v>45138.000347222223</v>
          </cell>
          <cell r="J689" t="str">
            <v>Do Thi Bich Lieu</v>
          </cell>
          <cell r="M689" t="str">
            <v>No</v>
          </cell>
          <cell r="O689" t="str">
            <v>Lịch thanh toán: Monthly at 10 &amp; 24</v>
          </cell>
        </row>
        <row r="690">
          <cell r="D690">
            <v>37638</v>
          </cell>
          <cell r="E690">
            <v>25357982</v>
          </cell>
          <cell r="F690">
            <v>1038389</v>
          </cell>
          <cell r="G690">
            <v>45101.000347222223</v>
          </cell>
          <cell r="H690">
            <v>45111.000347222223</v>
          </cell>
          <cell r="I690">
            <v>45135.000347222223</v>
          </cell>
          <cell r="J690" t="str">
            <v>Do Thi Bich Lieu</v>
          </cell>
          <cell r="M690" t="str">
            <v>No</v>
          </cell>
          <cell r="O690" t="str">
            <v>Lịch thanh toán: Monthly at 10 &amp; 24</v>
          </cell>
        </row>
        <row r="691">
          <cell r="D691">
            <v>37620</v>
          </cell>
          <cell r="E691">
            <v>10254872</v>
          </cell>
          <cell r="F691">
            <v>5850416</v>
          </cell>
          <cell r="G691">
            <v>45101.000347222223</v>
          </cell>
          <cell r="H691">
            <v>45103.000347222223</v>
          </cell>
          <cell r="I691">
            <v>45129.000347222223</v>
          </cell>
          <cell r="J691" t="str">
            <v>Do Thi Bich Lieu</v>
          </cell>
          <cell r="M691" t="str">
            <v>No</v>
          </cell>
          <cell r="O691" t="str">
            <v>Lịch thanh toán: Monthly at 10 &amp; 24</v>
          </cell>
        </row>
        <row r="692">
          <cell r="D692">
            <v>37639</v>
          </cell>
          <cell r="E692">
            <v>25358234</v>
          </cell>
          <cell r="F692">
            <v>4178313</v>
          </cell>
          <cell r="G692">
            <v>45101.000347222223</v>
          </cell>
          <cell r="H692">
            <v>45103.000347222223</v>
          </cell>
          <cell r="I692">
            <v>45135.000347222223</v>
          </cell>
          <cell r="J692" t="str">
            <v>Do Thi Bich Lieu</v>
          </cell>
          <cell r="M692" t="str">
            <v>No</v>
          </cell>
          <cell r="O692" t="str">
            <v>Lịch thanh toán: Monthly at 10 &amp; 24</v>
          </cell>
        </row>
        <row r="693">
          <cell r="D693">
            <v>37646</v>
          </cell>
          <cell r="E693">
            <v>13274402</v>
          </cell>
          <cell r="F693">
            <v>1038389</v>
          </cell>
          <cell r="G693">
            <v>45101.000347222223</v>
          </cell>
          <cell r="H693">
            <v>45119.000347222223</v>
          </cell>
          <cell r="I693">
            <v>45128.000347222223</v>
          </cell>
          <cell r="J693" t="str">
            <v>Do Thi Bich Lieu</v>
          </cell>
          <cell r="M693" t="str">
            <v>No</v>
          </cell>
          <cell r="O693" t="str">
            <v>Lịch thanh toán: Monthly at 10 &amp; 24</v>
          </cell>
        </row>
        <row r="694">
          <cell r="D694">
            <v>37643</v>
          </cell>
          <cell r="E694">
            <v>26413286</v>
          </cell>
          <cell r="F694">
            <v>1038389</v>
          </cell>
          <cell r="G694">
            <v>45101.000347222223</v>
          </cell>
          <cell r="H694">
            <v>45108.000347222223</v>
          </cell>
          <cell r="I694">
            <v>45126.000347222223</v>
          </cell>
          <cell r="J694" t="str">
            <v>Do Thi Bich Lieu</v>
          </cell>
          <cell r="M694" t="str">
            <v>No</v>
          </cell>
          <cell r="O694" t="str">
            <v>Lịch thanh toán: Monthly at 10 &amp; 24</v>
          </cell>
        </row>
        <row r="695">
          <cell r="D695">
            <v>37636</v>
          </cell>
          <cell r="E695">
            <v>12174650</v>
          </cell>
          <cell r="F695">
            <v>8099434</v>
          </cell>
          <cell r="G695">
            <v>45101.000347222223</v>
          </cell>
          <cell r="H695">
            <v>45108.000347222223</v>
          </cell>
          <cell r="I695">
            <v>45133.000347222223</v>
          </cell>
          <cell r="J695" t="str">
            <v>Do Thi Bich Lieu</v>
          </cell>
          <cell r="M695" t="str">
            <v>No</v>
          </cell>
          <cell r="O695" t="str">
            <v>Lịch thanh toán: Monthly at 10 &amp; 24</v>
          </cell>
        </row>
        <row r="696">
          <cell r="D696">
            <v>37630</v>
          </cell>
          <cell r="E696">
            <v>11215746</v>
          </cell>
          <cell r="F696">
            <v>5191945</v>
          </cell>
          <cell r="G696">
            <v>45101.000347222223</v>
          </cell>
          <cell r="H696">
            <v>45110.000347222223</v>
          </cell>
          <cell r="I696">
            <v>45133.000347222223</v>
          </cell>
          <cell r="J696" t="str">
            <v>Do Thi Bich Lieu</v>
          </cell>
          <cell r="M696" t="str">
            <v>No</v>
          </cell>
          <cell r="O696" t="str">
            <v>Lịch thanh toán: Monthly at 10 &amp; 24</v>
          </cell>
        </row>
        <row r="697">
          <cell r="D697">
            <v>37632</v>
          </cell>
          <cell r="E697">
            <v>18186358</v>
          </cell>
          <cell r="F697">
            <v>2619452</v>
          </cell>
          <cell r="G697">
            <v>45101.000347222223</v>
          </cell>
          <cell r="H697">
            <v>45103.000347222223</v>
          </cell>
          <cell r="I697">
            <v>45133.000347222223</v>
          </cell>
          <cell r="J697" t="str">
            <v>Do Thi Bich Lieu</v>
          </cell>
          <cell r="M697" t="str">
            <v>No</v>
          </cell>
          <cell r="O697" t="str">
            <v>Lịch thanh toán: Monthly at 10 &amp; 24</v>
          </cell>
        </row>
        <row r="698">
          <cell r="D698">
            <v>37624</v>
          </cell>
          <cell r="E698">
            <v>17218910</v>
          </cell>
          <cell r="F698">
            <v>3692260</v>
          </cell>
          <cell r="G698">
            <v>45101.000347222223</v>
          </cell>
          <cell r="H698">
            <v>45110.000347222223</v>
          </cell>
          <cell r="I698">
            <v>45133.000347222223</v>
          </cell>
          <cell r="J698" t="str">
            <v>Do Thi Bich Lieu</v>
          </cell>
          <cell r="M698" t="str">
            <v>No</v>
          </cell>
          <cell r="O698" t="str">
            <v>Lịch thanh toán: Monthly at 10 &amp; 24</v>
          </cell>
        </row>
        <row r="699">
          <cell r="D699">
            <v>37623</v>
          </cell>
          <cell r="E699">
            <v>21238342</v>
          </cell>
          <cell r="F699">
            <v>1034143</v>
          </cell>
          <cell r="G699">
            <v>45101.000347222223</v>
          </cell>
          <cell r="H699">
            <v>45103.000347222223</v>
          </cell>
          <cell r="I699">
            <v>45134.000347222223</v>
          </cell>
          <cell r="J699" t="str">
            <v>Do Thi Bich Lieu</v>
          </cell>
          <cell r="M699" t="str">
            <v>No</v>
          </cell>
          <cell r="O699" t="str">
            <v>Lịch thanh toán: Monthly at 10 &amp; 24</v>
          </cell>
        </row>
        <row r="700">
          <cell r="D700">
            <v>37631</v>
          </cell>
          <cell r="E700">
            <v>11216187</v>
          </cell>
          <cell r="F700">
            <v>5629773</v>
          </cell>
          <cell r="G700">
            <v>45101.000347222223</v>
          </cell>
          <cell r="H700">
            <v>45103.000347222223</v>
          </cell>
          <cell r="I700">
            <v>45133.000347222223</v>
          </cell>
          <cell r="J700" t="str">
            <v>Do Thi Bich Lieu</v>
          </cell>
          <cell r="M700" t="str">
            <v>No</v>
          </cell>
          <cell r="O700" t="str">
            <v>Lịch thanh toán: Monthly at 10 &amp; 24</v>
          </cell>
        </row>
        <row r="701">
          <cell r="D701">
            <v>37647</v>
          </cell>
          <cell r="E701">
            <v>18187362</v>
          </cell>
          <cell r="F701">
            <v>3812589</v>
          </cell>
          <cell r="G701">
            <v>45101.000347222223</v>
          </cell>
          <cell r="H701">
            <v>45103.000347222223</v>
          </cell>
          <cell r="I701">
            <v>45135.000347222223</v>
          </cell>
          <cell r="J701" t="str">
            <v>Do Thi Bich Lieu</v>
          </cell>
          <cell r="M701" t="str">
            <v>No</v>
          </cell>
          <cell r="O701" t="str">
            <v>Lịch thanh toán: Monthly at 10 &amp; 24</v>
          </cell>
        </row>
        <row r="702">
          <cell r="D702">
            <v>37648</v>
          </cell>
          <cell r="E702">
            <v>29183693</v>
          </cell>
          <cell r="F702">
            <v>552013</v>
          </cell>
          <cell r="G702">
            <v>45101.000347222223</v>
          </cell>
          <cell r="H702">
            <v>45103.000347222223</v>
          </cell>
          <cell r="I702">
            <v>45135.000347222223</v>
          </cell>
          <cell r="J702" t="str">
            <v>Do Thi Bich Lieu</v>
          </cell>
          <cell r="M702" t="str">
            <v>No</v>
          </cell>
          <cell r="O702" t="str">
            <v>Lịch thanh toán: Monthly at 10 &amp; 24</v>
          </cell>
        </row>
        <row r="703">
          <cell r="D703">
            <v>37619</v>
          </cell>
          <cell r="E703">
            <v>10249806</v>
          </cell>
          <cell r="F703">
            <v>2076778</v>
          </cell>
          <cell r="G703">
            <v>45101.000347222223</v>
          </cell>
          <cell r="H703">
            <v>45127.000347222223</v>
          </cell>
          <cell r="I703">
            <v>45124.000347222223</v>
          </cell>
          <cell r="J703" t="str">
            <v>Do Thi Bich Lieu</v>
          </cell>
          <cell r="M703" t="str">
            <v>No</v>
          </cell>
          <cell r="O703" t="str">
            <v>Lịch thanh toán: Monthly at 10 &amp; 24</v>
          </cell>
        </row>
        <row r="704">
          <cell r="D704">
            <v>37626</v>
          </cell>
          <cell r="E704">
            <v>16450772</v>
          </cell>
          <cell r="F704">
            <v>1891489</v>
          </cell>
          <cell r="G704">
            <v>45101.000347222223</v>
          </cell>
          <cell r="H704">
            <v>45103.000347222223</v>
          </cell>
          <cell r="I704">
            <v>45135.000347222223</v>
          </cell>
          <cell r="J704" t="str">
            <v>Do Thi Bich Lieu</v>
          </cell>
          <cell r="M704" t="str">
            <v>No</v>
          </cell>
          <cell r="O704" t="str">
            <v>Lịch thanh toán: Monthly at 10 &amp; 24</v>
          </cell>
        </row>
        <row r="705">
          <cell r="D705">
            <v>37622</v>
          </cell>
          <cell r="E705">
            <v>10255621</v>
          </cell>
          <cell r="F705">
            <v>5191945</v>
          </cell>
          <cell r="G705">
            <v>45101.000347222223</v>
          </cell>
          <cell r="H705">
            <v>45127.000347222223</v>
          </cell>
          <cell r="I705">
            <v>45131.000347222223</v>
          </cell>
          <cell r="J705" t="str">
            <v>Do Thi Bich Lieu</v>
          </cell>
          <cell r="M705" t="str">
            <v>No</v>
          </cell>
          <cell r="O705" t="str">
            <v>Lịch thanh toán: Monthly at 10 &amp; 24</v>
          </cell>
        </row>
        <row r="706">
          <cell r="D706">
            <v>37645</v>
          </cell>
          <cell r="E706">
            <v>26414192</v>
          </cell>
          <cell r="F706">
            <v>2076778</v>
          </cell>
          <cell r="G706">
            <v>45101.000347222223</v>
          </cell>
          <cell r="H706">
            <v>45108.000347222223</v>
          </cell>
          <cell r="I706">
            <v>45128.000347222223</v>
          </cell>
          <cell r="J706" t="str">
            <v>Do Thi Bich Lieu</v>
          </cell>
          <cell r="M706" t="str">
            <v>No</v>
          </cell>
          <cell r="O706" t="str">
            <v>Lịch thanh toán: Monthly at 10 &amp; 24</v>
          </cell>
        </row>
        <row r="707">
          <cell r="D707">
            <v>37628</v>
          </cell>
          <cell r="E707">
            <v>15135255</v>
          </cell>
          <cell r="F707">
            <v>2156022</v>
          </cell>
          <cell r="G707">
            <v>45101.000347222223</v>
          </cell>
          <cell r="H707">
            <v>45103.000347222223</v>
          </cell>
          <cell r="I707">
            <v>45132.000347222223</v>
          </cell>
          <cell r="J707" t="str">
            <v>Do Thi Bich Lieu</v>
          </cell>
          <cell r="M707" t="str">
            <v>No</v>
          </cell>
          <cell r="O707" t="str">
            <v>Lịch thanh toán: Monthly at 10 &amp; 24</v>
          </cell>
        </row>
        <row r="708">
          <cell r="D708">
            <v>37649</v>
          </cell>
          <cell r="E708">
            <v>29183716</v>
          </cell>
          <cell r="F708">
            <v>2619452</v>
          </cell>
          <cell r="G708">
            <v>45101.000347222223</v>
          </cell>
          <cell r="H708">
            <v>45104.000347222223</v>
          </cell>
          <cell r="I708">
            <v>45135.000347222223</v>
          </cell>
          <cell r="J708" t="str">
            <v>Do Thi Bich Lieu</v>
          </cell>
          <cell r="M708" t="str">
            <v>No</v>
          </cell>
          <cell r="O708" t="str">
            <v>Lịch thanh toán: Monthly at 10 &amp; 24</v>
          </cell>
        </row>
        <row r="709">
          <cell r="D709">
            <v>34496</v>
          </cell>
          <cell r="E709">
            <v>16443682</v>
          </cell>
          <cell r="F709">
            <v>2785056</v>
          </cell>
          <cell r="G709">
            <v>45087.000347222223</v>
          </cell>
          <cell r="J709" t="str">
            <v>Do Thi Bich Lieu</v>
          </cell>
          <cell r="M709" t="str">
            <v>No</v>
          </cell>
          <cell r="O709" t="str">
            <v>07/Đã thanh toán 10/2023</v>
          </cell>
        </row>
        <row r="710">
          <cell r="D710">
            <v>34517</v>
          </cell>
          <cell r="E710">
            <v>24323446</v>
          </cell>
          <cell r="F710">
            <v>4500363</v>
          </cell>
          <cell r="G710">
            <v>45087.000347222223</v>
          </cell>
          <cell r="H710">
            <v>45088.000347222223</v>
          </cell>
          <cell r="I710">
            <v>45122.000347222223</v>
          </cell>
          <cell r="J710" t="str">
            <v>Do Thi Bich Lieu</v>
          </cell>
          <cell r="M710" t="str">
            <v>No</v>
          </cell>
          <cell r="O710" t="str">
            <v>Lịch thanh toán: Monthly at 10 &amp; 24</v>
          </cell>
        </row>
        <row r="711">
          <cell r="D711">
            <v>34511</v>
          </cell>
          <cell r="E711">
            <v>29178839</v>
          </cell>
          <cell r="F711">
            <v>1615482</v>
          </cell>
          <cell r="G711">
            <v>45087.000347222223</v>
          </cell>
          <cell r="J711" t="str">
            <v>Do Thi Bich Lieu</v>
          </cell>
          <cell r="M711" t="str">
            <v>No</v>
          </cell>
          <cell r="O711" t="str">
            <v>07/Đã thanh toán 10/2023</v>
          </cell>
        </row>
        <row r="712">
          <cell r="D712">
            <v>34505</v>
          </cell>
          <cell r="E712">
            <v>10247806</v>
          </cell>
          <cell r="F712">
            <v>8020980</v>
          </cell>
          <cell r="G712">
            <v>45087.000347222223</v>
          </cell>
          <cell r="J712" t="str">
            <v>Do Thi Bich Lieu</v>
          </cell>
          <cell r="M712" t="str">
            <v>No</v>
          </cell>
          <cell r="O712" t="str">
            <v>07/Đã thanh toán 10/2023</v>
          </cell>
        </row>
        <row r="713">
          <cell r="D713">
            <v>37509</v>
          </cell>
          <cell r="E713">
            <v>14085720</v>
          </cell>
          <cell r="F713">
            <v>3115167</v>
          </cell>
          <cell r="G713">
            <v>45100.000347222223</v>
          </cell>
          <cell r="J713" t="str">
            <v>Do Thi Bich Lieu</v>
          </cell>
          <cell r="M713" t="str">
            <v>No</v>
          </cell>
          <cell r="O713" t="str">
            <v>07/Đã thanh toán 10/2023</v>
          </cell>
        </row>
        <row r="714">
          <cell r="D714">
            <v>37554</v>
          </cell>
          <cell r="E714">
            <v>14088540</v>
          </cell>
          <cell r="F714">
            <v>4921533</v>
          </cell>
          <cell r="G714">
            <v>45100.000347222223</v>
          </cell>
          <cell r="J714" t="str">
            <v>Do Thi Bich Lieu</v>
          </cell>
          <cell r="M714" t="str">
            <v>No</v>
          </cell>
          <cell r="O714" t="str">
            <v>07/Đã thanh toán 10/2023</v>
          </cell>
        </row>
        <row r="715">
          <cell r="D715">
            <v>57730</v>
          </cell>
          <cell r="E715">
            <v>14064562</v>
          </cell>
          <cell r="F715">
            <v>2570400</v>
          </cell>
          <cell r="G715">
            <v>44926.000347222223</v>
          </cell>
          <cell r="J715" t="str">
            <v>Do Thi Bich Lieu</v>
          </cell>
          <cell r="M715" t="str">
            <v>No</v>
          </cell>
          <cell r="O715" t="str">
            <v>Chúng tôi đang xử lý hóa đơn, vui lòng liên hệ Do Thi Bich Lieu</v>
          </cell>
        </row>
        <row r="716">
          <cell r="D716">
            <v>10499</v>
          </cell>
          <cell r="E716">
            <v>14080816</v>
          </cell>
          <cell r="F716">
            <v>5074636</v>
          </cell>
          <cell r="G716">
            <v>44987.000347222223</v>
          </cell>
          <cell r="J716" t="str">
            <v>Do Thi Bich Lieu</v>
          </cell>
          <cell r="M716" t="str">
            <v>No</v>
          </cell>
          <cell r="O716" t="str">
            <v>Chúng tôi đang xử lý hóa đơn, vui lòng liên hệ Do Thi Bich Lieu</v>
          </cell>
        </row>
        <row r="717">
          <cell r="D717">
            <v>14857</v>
          </cell>
          <cell r="E717">
            <v>14085720</v>
          </cell>
          <cell r="F717">
            <v>122164</v>
          </cell>
          <cell r="G717">
            <v>45001.000347222223</v>
          </cell>
          <cell r="J717" t="str">
            <v>Do Thi Bich Lieu</v>
          </cell>
          <cell r="M717" t="str">
            <v>No</v>
          </cell>
          <cell r="O717" t="str">
            <v>Chúng tôi đang xử lý hóa đơn, vui lòng liên hệ Do Thi Bich Lieu</v>
          </cell>
        </row>
        <row r="718">
          <cell r="D718">
            <v>15720</v>
          </cell>
          <cell r="E718">
            <v>20293537</v>
          </cell>
          <cell r="F718">
            <v>2619452</v>
          </cell>
          <cell r="G718">
            <v>45003.000347222223</v>
          </cell>
          <cell r="J718" t="str">
            <v>Do Thi Bich Lieu</v>
          </cell>
          <cell r="M718" t="str">
            <v>No</v>
          </cell>
          <cell r="O718" t="str">
            <v>Chúng tôi đang xử lý hóa đơn, vui lòng liên hệ Do Thi Bich Lieu</v>
          </cell>
        </row>
        <row r="719">
          <cell r="D719">
            <v>15717</v>
          </cell>
          <cell r="E719">
            <v>25269261</v>
          </cell>
          <cell r="F719">
            <v>2719277</v>
          </cell>
          <cell r="G719">
            <v>45003.000347222223</v>
          </cell>
          <cell r="J719" t="str">
            <v>Do Thi Bich Lieu</v>
          </cell>
          <cell r="M719" t="str">
            <v>No</v>
          </cell>
          <cell r="O719" t="str">
            <v>Chúng tôi đang xử lý hóa đơn, vui lòng liên hệ Do Thi Bich Lieu</v>
          </cell>
        </row>
        <row r="720">
          <cell r="D720">
            <v>15716</v>
          </cell>
          <cell r="E720">
            <v>28256017</v>
          </cell>
          <cell r="F720">
            <v>11608834</v>
          </cell>
          <cell r="G720">
            <v>45003.000347222223</v>
          </cell>
          <cell r="J720" t="str">
            <v>Do Thi Bich Lieu</v>
          </cell>
          <cell r="M720" t="str">
            <v>No</v>
          </cell>
          <cell r="O720" t="str">
            <v>Chúng tôi đang xử lý hóa đơn, vui lòng liên hệ Do Thi Bich Lieu</v>
          </cell>
        </row>
        <row r="721">
          <cell r="D721">
            <v>16743</v>
          </cell>
          <cell r="E721">
            <v>14088540</v>
          </cell>
          <cell r="F721">
            <v>5036672</v>
          </cell>
          <cell r="G721">
            <v>45008.000347222223</v>
          </cell>
          <cell r="J721" t="str">
            <v>Do Thi Bich Lieu</v>
          </cell>
          <cell r="M721" t="str">
            <v>No</v>
          </cell>
          <cell r="O721" t="str">
            <v>Chúng tôi đang xử lý hóa đơn, vui lòng liên hệ Do Thi Bich Lieu</v>
          </cell>
        </row>
        <row r="722">
          <cell r="D722">
            <v>22184</v>
          </cell>
          <cell r="E722">
            <v>24306895</v>
          </cell>
          <cell r="F722">
            <v>1958825</v>
          </cell>
          <cell r="G722">
            <v>45030.000347222223</v>
          </cell>
          <cell r="J722" t="str">
            <v>Do Thi Bich Lieu</v>
          </cell>
          <cell r="M722" t="str">
            <v>No</v>
          </cell>
          <cell r="O722" t="str">
            <v>05/Đã thanh toán 24/2023</v>
          </cell>
        </row>
        <row r="723">
          <cell r="D723">
            <v>23406</v>
          </cell>
          <cell r="E723">
            <v>10221235</v>
          </cell>
          <cell r="F723">
            <v>1954612</v>
          </cell>
          <cell r="G723">
            <v>45036.000347222223</v>
          </cell>
          <cell r="J723" t="str">
            <v>Do Thi Bich Lieu</v>
          </cell>
          <cell r="M723" t="str">
            <v>No</v>
          </cell>
          <cell r="O723" t="str">
            <v>05/Đã thanh toán 24/2023</v>
          </cell>
        </row>
        <row r="724">
          <cell r="D724">
            <v>23407</v>
          </cell>
          <cell r="E724">
            <v>10222868</v>
          </cell>
          <cell r="F724">
            <v>3144801</v>
          </cell>
          <cell r="G724">
            <v>45036.000347222223</v>
          </cell>
          <cell r="J724" t="str">
            <v>Do Thi Bich Lieu</v>
          </cell>
          <cell r="M724" t="str">
            <v>No</v>
          </cell>
          <cell r="O724" t="str">
            <v>05/Đã thanh toán 24/2023</v>
          </cell>
        </row>
        <row r="725">
          <cell r="D725">
            <v>23414</v>
          </cell>
          <cell r="E725">
            <v>20365332</v>
          </cell>
          <cell r="F725">
            <v>5728125</v>
          </cell>
          <cell r="G725">
            <v>45036.000347222223</v>
          </cell>
          <cell r="J725" t="str">
            <v>Do Thi Bich Lieu</v>
          </cell>
          <cell r="M725" t="str">
            <v>No</v>
          </cell>
          <cell r="O725" t="str">
            <v>05/Đã thanh toán 24/2023</v>
          </cell>
        </row>
        <row r="726">
          <cell r="D726">
            <v>23404</v>
          </cell>
          <cell r="E726">
            <v>16423396</v>
          </cell>
          <cell r="F726">
            <v>1792468</v>
          </cell>
          <cell r="G726">
            <v>45036.000347222223</v>
          </cell>
          <cell r="J726" t="str">
            <v>Do Thi Bich Lieu</v>
          </cell>
          <cell r="M726" t="str">
            <v>No</v>
          </cell>
          <cell r="O726" t="str">
            <v>07/Đã thanh toán 10/2023</v>
          </cell>
        </row>
        <row r="727">
          <cell r="D727">
            <v>25248</v>
          </cell>
          <cell r="E727">
            <v>22343251</v>
          </cell>
          <cell r="F727">
            <v>1221638</v>
          </cell>
          <cell r="G727">
            <v>45044.000347222223</v>
          </cell>
          <cell r="J727" t="str">
            <v>Do Thi Bich Lieu</v>
          </cell>
          <cell r="M727" t="str">
            <v>No</v>
          </cell>
          <cell r="O727" t="str">
            <v>Chúng tôi đang xử lý hóa đơn, vui lòng liên hệ Do Thi Bich Lieu</v>
          </cell>
        </row>
        <row r="728">
          <cell r="D728">
            <v>28140</v>
          </cell>
          <cell r="E728">
            <v>10183289</v>
          </cell>
          <cell r="F728">
            <v>36449300</v>
          </cell>
          <cell r="G728">
            <v>45058.000347222223</v>
          </cell>
          <cell r="J728" t="str">
            <v>Do Thi Bich Lieu</v>
          </cell>
          <cell r="M728" t="str">
            <v>No</v>
          </cell>
          <cell r="O728" t="str">
            <v>05/Đã thanh toán 24/2023</v>
          </cell>
        </row>
        <row r="729">
          <cell r="D729">
            <v>29782</v>
          </cell>
          <cell r="E729">
            <v>15122237</v>
          </cell>
          <cell r="F729">
            <v>1954612</v>
          </cell>
          <cell r="G729">
            <v>45065.000347222223</v>
          </cell>
          <cell r="J729" t="str">
            <v>Do Thi Bich Lieu</v>
          </cell>
          <cell r="M729" t="str">
            <v>No</v>
          </cell>
          <cell r="O729" t="str">
            <v>06/Đã thanh toán 26/2023</v>
          </cell>
        </row>
        <row r="730">
          <cell r="D730">
            <v>29784</v>
          </cell>
          <cell r="E730">
            <v>22349126</v>
          </cell>
          <cell r="F730">
            <v>1557600</v>
          </cell>
          <cell r="G730">
            <v>45065.000347222223</v>
          </cell>
          <cell r="J730" t="str">
            <v>Do Thi Bich Lieu</v>
          </cell>
          <cell r="M730" t="str">
            <v>No</v>
          </cell>
          <cell r="O730" t="str">
            <v>Chúng tôi đang xử lý hóa đơn, vui lòng liên hệ Do Thi Bich Lieu</v>
          </cell>
        </row>
        <row r="731">
          <cell r="D731">
            <v>29785</v>
          </cell>
          <cell r="E731">
            <v>28337212</v>
          </cell>
          <cell r="F731">
            <v>1557600</v>
          </cell>
          <cell r="G731">
            <v>45065.000347222223</v>
          </cell>
          <cell r="J731" t="str">
            <v>Do Thi Bich Lieu</v>
          </cell>
          <cell r="M731" t="str">
            <v>No</v>
          </cell>
          <cell r="O731" t="str">
            <v>07/Đã thanh toán 10/2023</v>
          </cell>
        </row>
        <row r="732">
          <cell r="D732">
            <v>29776</v>
          </cell>
          <cell r="E732">
            <v>24317189</v>
          </cell>
          <cell r="F732">
            <v>1557600</v>
          </cell>
          <cell r="G732">
            <v>45065.000347222223</v>
          </cell>
          <cell r="J732" t="str">
            <v>Do Thi Bich Lieu</v>
          </cell>
          <cell r="M732" t="str">
            <v>No</v>
          </cell>
          <cell r="O732" t="str">
            <v>Chúng tôi đang xử lý hóa đơn, vui lòng liên hệ Do Thi Bich Lieu</v>
          </cell>
        </row>
        <row r="733">
          <cell r="D733">
            <v>29778</v>
          </cell>
          <cell r="E733">
            <v>27337223</v>
          </cell>
          <cell r="F733">
            <v>1557600</v>
          </cell>
          <cell r="G733">
            <v>45065.000347222223</v>
          </cell>
          <cell r="J733" t="str">
            <v>Do Thi Bich Lieu</v>
          </cell>
          <cell r="M733" t="str">
            <v>No</v>
          </cell>
          <cell r="O733" t="str">
            <v>Chúng tôi đang xử lý hóa đơn, vui lòng liên hệ Do Thi Bich Lieu</v>
          </cell>
        </row>
        <row r="734">
          <cell r="D734">
            <v>29783</v>
          </cell>
          <cell r="E734">
            <v>16437514</v>
          </cell>
          <cell r="F734">
            <v>1557600</v>
          </cell>
          <cell r="G734">
            <v>45065.000347222223</v>
          </cell>
          <cell r="J734" t="str">
            <v>Do Thi Bich Lieu</v>
          </cell>
          <cell r="M734" t="str">
            <v>No</v>
          </cell>
          <cell r="O734" t="str">
            <v>07/Đã thanh toán 10/2023</v>
          </cell>
        </row>
        <row r="735">
          <cell r="D735">
            <v>29779</v>
          </cell>
          <cell r="E735">
            <v>20375114</v>
          </cell>
          <cell r="F735">
            <v>1557600</v>
          </cell>
          <cell r="G735">
            <v>45065.000347222223</v>
          </cell>
          <cell r="J735" t="str">
            <v>Do Thi Bich Lieu</v>
          </cell>
          <cell r="M735" t="str">
            <v>No</v>
          </cell>
          <cell r="O735" t="str">
            <v>07/Đã thanh toán 10/2023</v>
          </cell>
        </row>
        <row r="736">
          <cell r="D736">
            <v>29796</v>
          </cell>
          <cell r="E736">
            <v>18171959</v>
          </cell>
          <cell r="F736">
            <v>5734652</v>
          </cell>
          <cell r="G736">
            <v>45065.000347222223</v>
          </cell>
          <cell r="J736" t="str">
            <v>Do Thi Bich Lieu</v>
          </cell>
          <cell r="M736" t="str">
            <v>No</v>
          </cell>
          <cell r="O736" t="str">
            <v>07/Đã thanh toán 10/2023</v>
          </cell>
        </row>
        <row r="737">
          <cell r="D737">
            <v>29769</v>
          </cell>
          <cell r="E737">
            <v>10237358</v>
          </cell>
          <cell r="F737">
            <v>6899855</v>
          </cell>
          <cell r="G737">
            <v>45065.000347222223</v>
          </cell>
          <cell r="J737" t="str">
            <v>Do Thi Bich Lieu</v>
          </cell>
          <cell r="M737" t="str">
            <v>No</v>
          </cell>
          <cell r="O737" t="str">
            <v>06/Đã thanh toán 26/2023</v>
          </cell>
        </row>
        <row r="738">
          <cell r="D738">
            <v>29772</v>
          </cell>
          <cell r="E738">
            <v>19397650</v>
          </cell>
          <cell r="F738">
            <v>778800</v>
          </cell>
          <cell r="G738">
            <v>45065.000347222223</v>
          </cell>
          <cell r="J738" t="str">
            <v>Do Thi Bich Lieu</v>
          </cell>
          <cell r="M738" t="str">
            <v>No</v>
          </cell>
          <cell r="O738" t="str">
            <v>07/Đã thanh toán 10/2023</v>
          </cell>
        </row>
        <row r="739">
          <cell r="D739">
            <v>29771</v>
          </cell>
          <cell r="E739">
            <v>11200164</v>
          </cell>
          <cell r="F739">
            <v>3115200</v>
          </cell>
          <cell r="G739">
            <v>45065.000347222223</v>
          </cell>
          <cell r="J739" t="str">
            <v>Do Thi Bich Lieu</v>
          </cell>
          <cell r="M739" t="str">
            <v>No</v>
          </cell>
          <cell r="O739" t="str">
            <v>07/Đã thanh toán 10/2023</v>
          </cell>
        </row>
        <row r="740">
          <cell r="D740">
            <v>32658</v>
          </cell>
          <cell r="E740">
            <v>11207034</v>
          </cell>
          <cell r="F740">
            <v>1104026</v>
          </cell>
          <cell r="G740">
            <v>45077.000347222223</v>
          </cell>
          <cell r="J740" t="str">
            <v>Do Thi Bich Lieu</v>
          </cell>
          <cell r="M740" t="str">
            <v>No</v>
          </cell>
          <cell r="O740" t="str">
            <v>07/Đã thanh toán 10/2023</v>
          </cell>
        </row>
        <row r="741">
          <cell r="D741">
            <v>32655</v>
          </cell>
          <cell r="E741">
            <v>16442542</v>
          </cell>
          <cell r="F741">
            <v>1886808</v>
          </cell>
          <cell r="G741">
            <v>45077.000347222223</v>
          </cell>
          <cell r="J741" t="str">
            <v>Do Thi Bich Lieu</v>
          </cell>
          <cell r="M741" t="str">
            <v>No</v>
          </cell>
          <cell r="O741" t="str">
            <v>07/Đã thanh toán 10/2023</v>
          </cell>
        </row>
        <row r="742">
          <cell r="D742">
            <v>32675</v>
          </cell>
          <cell r="E742">
            <v>18115377</v>
          </cell>
          <cell r="F742">
            <v>848507</v>
          </cell>
          <cell r="G742">
            <v>45077.000347222223</v>
          </cell>
          <cell r="J742" t="str">
            <v>Do Thi Bich Lieu</v>
          </cell>
          <cell r="M742" t="str">
            <v>No</v>
          </cell>
          <cell r="O742" t="str">
            <v>06/Đã thanh toán 12/2023</v>
          </cell>
        </row>
        <row r="743">
          <cell r="D743">
            <v>32682</v>
          </cell>
          <cell r="E743">
            <v>28298123</v>
          </cell>
          <cell r="F743">
            <v>9300883</v>
          </cell>
          <cell r="G743">
            <v>45077.000347222223</v>
          </cell>
          <cell r="J743" t="str">
            <v>Do Thi Bich Lieu</v>
          </cell>
          <cell r="M743" t="str">
            <v>No</v>
          </cell>
          <cell r="O743" t="str">
            <v>06/Đã thanh toán 12/2023</v>
          </cell>
        </row>
        <row r="744">
          <cell r="D744">
            <v>32654</v>
          </cell>
          <cell r="E744">
            <v>22353983</v>
          </cell>
          <cell r="F744">
            <v>4340215</v>
          </cell>
          <cell r="G744">
            <v>45077.000347222223</v>
          </cell>
          <cell r="J744" t="str">
            <v>Do Thi Bich Lieu</v>
          </cell>
          <cell r="M744" t="str">
            <v>No</v>
          </cell>
          <cell r="O744" t="str">
            <v>07/Đã thanh toán 10/2023</v>
          </cell>
        </row>
        <row r="745">
          <cell r="D745">
            <v>32664</v>
          </cell>
          <cell r="E745">
            <v>13263686</v>
          </cell>
          <cell r="F745">
            <v>5491014</v>
          </cell>
          <cell r="G745">
            <v>45077.000347222223</v>
          </cell>
          <cell r="J745" t="str">
            <v>Do Thi Bich Lieu</v>
          </cell>
          <cell r="M745" t="str">
            <v>No</v>
          </cell>
          <cell r="O745" t="str">
            <v>07/Đã thanh toán 10/2023</v>
          </cell>
        </row>
        <row r="746">
          <cell r="D746">
            <v>32681</v>
          </cell>
          <cell r="E746">
            <v>15012701</v>
          </cell>
          <cell r="F746">
            <v>496815</v>
          </cell>
          <cell r="G746">
            <v>45077.000347222223</v>
          </cell>
          <cell r="J746" t="str">
            <v>Do Thi Bich Lieu</v>
          </cell>
          <cell r="M746" t="str">
            <v>No</v>
          </cell>
          <cell r="O746" t="str">
            <v>Chúng tôi đang xử lý hóa đơn, vui lòng liên hệ Do Thi Bich Lieu</v>
          </cell>
        </row>
        <row r="747">
          <cell r="D747">
            <v>32672</v>
          </cell>
          <cell r="E747">
            <v>26406428</v>
          </cell>
          <cell r="F747">
            <v>2336400</v>
          </cell>
          <cell r="G747">
            <v>45077.000347222223</v>
          </cell>
          <cell r="J747" t="str">
            <v>Do Thi Bich Lieu</v>
          </cell>
          <cell r="M747" t="str">
            <v>No</v>
          </cell>
          <cell r="O747" t="str">
            <v>07/Đã thanh toán 10/2023</v>
          </cell>
        </row>
        <row r="748">
          <cell r="D748">
            <v>644</v>
          </cell>
          <cell r="E748">
            <v>12102972</v>
          </cell>
          <cell r="F748">
            <v>1942919</v>
          </cell>
          <cell r="G748">
            <v>44932.000347222223</v>
          </cell>
          <cell r="J748" t="str">
            <v>Do Thi Bich Lieu</v>
          </cell>
          <cell r="M748" t="str">
            <v>No</v>
          </cell>
          <cell r="O748" t="str">
            <v>Chúng tôi đang xử lý hóa đơn, vui lòng liên hệ Do Thi Bich Lieu</v>
          </cell>
        </row>
        <row r="749">
          <cell r="D749">
            <v>23421</v>
          </cell>
          <cell r="E749">
            <v>26386858</v>
          </cell>
          <cell r="F749">
            <v>2586309</v>
          </cell>
          <cell r="G749">
            <v>45036.000347222223</v>
          </cell>
          <cell r="J749" t="str">
            <v>Do Thi Bich Lieu</v>
          </cell>
          <cell r="M749" t="str">
            <v>No</v>
          </cell>
          <cell r="O749" t="str">
            <v>05/Đã thanh toán 24/2023</v>
          </cell>
        </row>
        <row r="750">
          <cell r="D750">
            <v>23410</v>
          </cell>
          <cell r="E750">
            <v>12147912</v>
          </cell>
          <cell r="F750">
            <v>778800</v>
          </cell>
          <cell r="G750">
            <v>45036.000347222223</v>
          </cell>
          <cell r="J750" t="str">
            <v>Do Thi Bich Lieu</v>
          </cell>
          <cell r="M750" t="str">
            <v>No</v>
          </cell>
          <cell r="O750" t="str">
            <v>06/Đã thanh toán 12/2023</v>
          </cell>
        </row>
        <row r="751">
          <cell r="D751">
            <v>32656</v>
          </cell>
          <cell r="E751">
            <v>12165991</v>
          </cell>
          <cell r="F751">
            <v>3664914</v>
          </cell>
          <cell r="G751">
            <v>45077.000347222223</v>
          </cell>
          <cell r="J751" t="str">
            <v>Do Thi Bich Lieu</v>
          </cell>
          <cell r="M751" t="str">
            <v>No</v>
          </cell>
          <cell r="O751" t="str">
            <v>07/Đã thanh toán 10/2023</v>
          </cell>
        </row>
        <row r="752">
          <cell r="D752">
            <v>23422</v>
          </cell>
          <cell r="E752">
            <v>90314767</v>
          </cell>
          <cell r="F752">
            <v>3380546</v>
          </cell>
          <cell r="G752">
            <v>45036.000347222223</v>
          </cell>
          <cell r="J752" t="str">
            <v>Do Thi Bich Lieu</v>
          </cell>
          <cell r="M752" t="str">
            <v>No</v>
          </cell>
          <cell r="O752" t="str">
            <v>05/Đã thanh toán 24/2023</v>
          </cell>
        </row>
        <row r="753">
          <cell r="D753">
            <v>13165</v>
          </cell>
          <cell r="E753">
            <v>16407983</v>
          </cell>
          <cell r="F753">
            <v>2400893</v>
          </cell>
          <cell r="G753">
            <v>44994.000347222223</v>
          </cell>
          <cell r="J753" t="str">
            <v>Do Thi Bich Lieu</v>
          </cell>
          <cell r="M753" t="str">
            <v>No</v>
          </cell>
          <cell r="O753" t="str">
            <v>06/Đã thanh toán 26/2023</v>
          </cell>
        </row>
        <row r="754">
          <cell r="D754">
            <v>25879</v>
          </cell>
          <cell r="E754">
            <v>13109905</v>
          </cell>
          <cell r="F754">
            <v>8242430</v>
          </cell>
          <cell r="G754">
            <v>44758.000347222223</v>
          </cell>
          <cell r="J754" t="str">
            <v>Do Thi Bich Lieu</v>
          </cell>
          <cell r="M754" t="str">
            <v>No</v>
          </cell>
          <cell r="O754" t="str">
            <v>Chúng tôi đang xử lý hóa đơn, vui lòng liên hệ Do Thi Bich Lieu</v>
          </cell>
        </row>
        <row r="755">
          <cell r="D755">
            <v>56277</v>
          </cell>
          <cell r="E755">
            <v>15069804</v>
          </cell>
          <cell r="F755">
            <v>196020</v>
          </cell>
          <cell r="G755">
            <v>44916.000347222223</v>
          </cell>
          <cell r="J755" t="str">
            <v>Do Thi Bich Lieu</v>
          </cell>
          <cell r="M755" t="str">
            <v>No</v>
          </cell>
          <cell r="O755" t="str">
            <v>Chúng tôi đang xử lý hóa đơn, vui lòng liên hệ Do Thi Bich Lieu</v>
          </cell>
        </row>
        <row r="756">
          <cell r="D756">
            <v>56991</v>
          </cell>
          <cell r="E756">
            <v>12100509</v>
          </cell>
          <cell r="F756">
            <v>882090</v>
          </cell>
          <cell r="G756">
            <v>44922.000347222223</v>
          </cell>
          <cell r="J756" t="str">
            <v>Do Thi Bich Lieu</v>
          </cell>
          <cell r="M756" t="str">
            <v>No</v>
          </cell>
          <cell r="O756" t="str">
            <v>Chúng tôi đang xử lý hóa đơn, vui lòng liên hệ Do Thi Bich Lieu</v>
          </cell>
        </row>
        <row r="757">
          <cell r="D757">
            <v>57169</v>
          </cell>
          <cell r="E757">
            <v>18115377</v>
          </cell>
          <cell r="F757">
            <v>980100</v>
          </cell>
          <cell r="G757">
            <v>44924.000347222223</v>
          </cell>
          <cell r="J757" t="str">
            <v>Do Thi Bich Lieu</v>
          </cell>
          <cell r="M757" t="str">
            <v>No</v>
          </cell>
          <cell r="O757" t="str">
            <v>Chúng tôi đang xử lý hóa đơn, vui lòng liên hệ Do Thi Bich Lieu</v>
          </cell>
        </row>
        <row r="758">
          <cell r="D758">
            <v>57873</v>
          </cell>
          <cell r="E758">
            <v>14066526</v>
          </cell>
          <cell r="F758">
            <v>3598279</v>
          </cell>
          <cell r="G758">
            <v>44926.000347222223</v>
          </cell>
          <cell r="J758" t="str">
            <v>Do Thi Bich Lieu</v>
          </cell>
          <cell r="M758" t="str">
            <v>No</v>
          </cell>
          <cell r="O758" t="str">
            <v>Chúng tôi đang xử lý hóa đơn, vui lòng liên hệ Do Thi Bich Lieu</v>
          </cell>
        </row>
        <row r="759">
          <cell r="D759">
            <v>13715</v>
          </cell>
          <cell r="E759">
            <v>28276097</v>
          </cell>
          <cell r="F759">
            <v>-1199426</v>
          </cell>
          <cell r="G759">
            <v>45000.000347222223</v>
          </cell>
          <cell r="J759" t="str">
            <v>Do Thi Bich Lieu</v>
          </cell>
          <cell r="M759" t="str">
            <v>No</v>
          </cell>
          <cell r="O759" t="str">
            <v>Chúng tôi đang xử lý hóa đơn, vui lòng liên hệ Do Thi Bich Lieu</v>
          </cell>
        </row>
        <row r="760">
          <cell r="D760">
            <v>31445</v>
          </cell>
          <cell r="E760">
            <v>16440980</v>
          </cell>
          <cell r="F760">
            <v>1615482</v>
          </cell>
          <cell r="G760">
            <v>45073.000347222223</v>
          </cell>
          <cell r="J760" t="str">
            <v>Do Thi Bich Lieu</v>
          </cell>
          <cell r="M760" t="str">
            <v>No</v>
          </cell>
          <cell r="O760" t="str">
            <v>Chúng tôi đang xử lý hóa đơn, vui lòng liên hệ Do Thi Bich Lieu</v>
          </cell>
        </row>
        <row r="761">
          <cell r="D761">
            <v>1376</v>
          </cell>
          <cell r="E761">
            <v>17154727</v>
          </cell>
          <cell r="F761">
            <v>6936193</v>
          </cell>
          <cell r="G761">
            <v>44938.000347222223</v>
          </cell>
          <cell r="J761" t="str">
            <v>Do Thi Bich Lieu</v>
          </cell>
          <cell r="M761" t="str">
            <v>No</v>
          </cell>
          <cell r="O761" t="str">
            <v>Chúng tôi đang xử lý hóa đơn, vui lòng liên hệ Do Thi Bich Lieu</v>
          </cell>
        </row>
        <row r="762">
          <cell r="D762">
            <v>1477</v>
          </cell>
          <cell r="E762">
            <v>28298123</v>
          </cell>
          <cell r="F762">
            <v>9484132</v>
          </cell>
          <cell r="G762">
            <v>44939.000347222223</v>
          </cell>
          <cell r="J762" t="str">
            <v>Do Thi Bich Lieu</v>
          </cell>
          <cell r="M762" t="str">
            <v>No</v>
          </cell>
          <cell r="O762" t="str">
            <v>Chúng tôi đang xử lý hóa đơn, vui lòng liên hệ Do Thi Bich Lieu</v>
          </cell>
        </row>
        <row r="763">
          <cell r="D763">
            <v>2116</v>
          </cell>
          <cell r="E763">
            <v>16391225</v>
          </cell>
          <cell r="F763">
            <v>6094770</v>
          </cell>
          <cell r="G763">
            <v>44957.000347222223</v>
          </cell>
          <cell r="J763" t="str">
            <v>Do Thi Bich Lieu</v>
          </cell>
          <cell r="M763" t="str">
            <v>No</v>
          </cell>
          <cell r="O763" t="str">
            <v>Chúng tôi đang xử lý hóa đơn, vui lòng liên hệ Do Thi Bich Lieu</v>
          </cell>
        </row>
        <row r="764">
          <cell r="D764">
            <v>2127</v>
          </cell>
          <cell r="E764">
            <v>11153889</v>
          </cell>
          <cell r="F764">
            <v>11166133</v>
          </cell>
          <cell r="G764">
            <v>44957.000347222223</v>
          </cell>
          <cell r="J764" t="str">
            <v>Do Thi Bich Lieu</v>
          </cell>
          <cell r="M764" t="str">
            <v>No</v>
          </cell>
          <cell r="O764" t="str">
            <v>Chúng tôi đang xử lý hóa đơn, vui lòng liên hệ Do Thi Bich Lieu</v>
          </cell>
        </row>
        <row r="765">
          <cell r="D765">
            <v>6277</v>
          </cell>
          <cell r="E765">
            <v>26363583</v>
          </cell>
          <cell r="F765">
            <v>2880284</v>
          </cell>
          <cell r="G765">
            <v>44973.000347222223</v>
          </cell>
          <cell r="J765" t="str">
            <v>Do Thi Bich Lieu</v>
          </cell>
          <cell r="M765" t="str">
            <v>No</v>
          </cell>
          <cell r="O765" t="str">
            <v>Chúng tôi đang xử lý hóa đơn, vui lòng liên hệ Do Thi Bich Lieu</v>
          </cell>
        </row>
        <row r="766">
          <cell r="D766">
            <v>56990</v>
          </cell>
          <cell r="E766">
            <v>10171704</v>
          </cell>
          <cell r="F766">
            <v>23304240</v>
          </cell>
          <cell r="G766">
            <v>44922.000347222223</v>
          </cell>
          <cell r="J766" t="str">
            <v>Do Thi Bich Lieu</v>
          </cell>
          <cell r="M766" t="str">
            <v>No</v>
          </cell>
          <cell r="O766" t="str">
            <v>Chúng tôi đang xử lý hóa đơn, vui lòng liên hệ Do Thi Bich Lieu</v>
          </cell>
        </row>
        <row r="767">
          <cell r="D767">
            <v>641</v>
          </cell>
          <cell r="E767">
            <v>16386568</v>
          </cell>
          <cell r="F767">
            <v>1827216</v>
          </cell>
          <cell r="G767">
            <v>44932.000347222223</v>
          </cell>
          <cell r="J767" t="str">
            <v>Do Thi Bich Lieu</v>
          </cell>
          <cell r="M767" t="str">
            <v>No</v>
          </cell>
          <cell r="O767" t="str">
            <v>Chúng tôi đang xử lý hóa đơn, vui lòng liên hệ Do Thi Bich Lieu</v>
          </cell>
        </row>
        <row r="768">
          <cell r="D768">
            <v>832</v>
          </cell>
          <cell r="E768">
            <v>17151843</v>
          </cell>
          <cell r="F768">
            <v>26410406</v>
          </cell>
          <cell r="G768">
            <v>44933.000347222223</v>
          </cell>
          <cell r="J768" t="str">
            <v>Do Thi Bich Lieu</v>
          </cell>
          <cell r="M768" t="str">
            <v>No</v>
          </cell>
          <cell r="O768" t="str">
            <v>Chúng tôi đang xử lý hóa đơn, vui lòng liên hệ Do Thi Bich Lieu</v>
          </cell>
        </row>
        <row r="769">
          <cell r="D769">
            <v>1372</v>
          </cell>
          <cell r="E769">
            <v>10176136</v>
          </cell>
          <cell r="F769">
            <v>5280396</v>
          </cell>
          <cell r="G769">
            <v>44938.000347222223</v>
          </cell>
          <cell r="J769" t="str">
            <v>Do Thi Bich Lieu</v>
          </cell>
          <cell r="M769" t="str">
            <v>No</v>
          </cell>
          <cell r="O769" t="str">
            <v>Chúng tôi đang xử lý hóa đơn, vui lòng liên hệ Do Thi Bich Lieu</v>
          </cell>
        </row>
        <row r="770">
          <cell r="D770">
            <v>1379</v>
          </cell>
          <cell r="E770">
            <v>24280678</v>
          </cell>
          <cell r="F770">
            <v>8581829</v>
          </cell>
          <cell r="G770">
            <v>44938.000347222223</v>
          </cell>
          <cell r="J770" t="str">
            <v>Do Thi Bich Lieu</v>
          </cell>
          <cell r="M770" t="str">
            <v>No</v>
          </cell>
          <cell r="O770" t="str">
            <v>Chúng tôi đang xử lý hóa đơn, vui lòng liên hệ Do Thi Bich Lieu</v>
          </cell>
        </row>
        <row r="771">
          <cell r="D771">
            <v>1375</v>
          </cell>
          <cell r="E771">
            <v>10179448</v>
          </cell>
          <cell r="F771">
            <v>12216380</v>
          </cell>
          <cell r="G771">
            <v>44938.000347222223</v>
          </cell>
          <cell r="J771" t="str">
            <v>Do Thi Bich Lieu</v>
          </cell>
          <cell r="M771" t="str">
            <v>No</v>
          </cell>
          <cell r="O771" t="str">
            <v>Chúng tôi đang xử lý hóa đơn, vui lòng liên hệ Do Thi Bich Lieu</v>
          </cell>
        </row>
        <row r="772">
          <cell r="D772">
            <v>1373</v>
          </cell>
          <cell r="E772">
            <v>50984121</v>
          </cell>
          <cell r="F772">
            <v>13511344</v>
          </cell>
          <cell r="G772">
            <v>44938.000347222223</v>
          </cell>
          <cell r="J772" t="str">
            <v>Do Thi Bich Lieu</v>
          </cell>
          <cell r="M772" t="str">
            <v>No</v>
          </cell>
          <cell r="O772" t="str">
            <v>Chúng tôi đang xử lý hóa đơn, vui lòng liên hệ Do Thi Bich Lieu</v>
          </cell>
        </row>
        <row r="773">
          <cell r="D773">
            <v>1382</v>
          </cell>
          <cell r="E773">
            <v>16389594</v>
          </cell>
          <cell r="F773">
            <v>6108190</v>
          </cell>
          <cell r="G773">
            <v>44938.000347222223</v>
          </cell>
          <cell r="J773" t="str">
            <v>Do Thi Bich Lieu</v>
          </cell>
          <cell r="M773" t="str">
            <v>No</v>
          </cell>
          <cell r="O773" t="str">
            <v>Chúng tôi đang xử lý hóa đơn, vui lòng liên hệ Do Thi Bich Lieu</v>
          </cell>
        </row>
        <row r="774">
          <cell r="D774">
            <v>1370</v>
          </cell>
          <cell r="E774">
            <v>19353021</v>
          </cell>
          <cell r="F774">
            <v>1221638</v>
          </cell>
          <cell r="G774">
            <v>44938.000347222223</v>
          </cell>
          <cell r="J774" t="str">
            <v>Do Thi Bich Lieu</v>
          </cell>
          <cell r="M774" t="str">
            <v>No</v>
          </cell>
          <cell r="O774" t="str">
            <v>Chúng tôi đang xử lý hóa đơn, vui lòng liên hệ Do Thi Bich Lieu</v>
          </cell>
        </row>
        <row r="775">
          <cell r="D775">
            <v>1368</v>
          </cell>
          <cell r="E775">
            <v>13204346</v>
          </cell>
          <cell r="F775">
            <v>13589208</v>
          </cell>
          <cell r="G775">
            <v>44938.000347222223</v>
          </cell>
          <cell r="J775" t="str">
            <v>Do Thi Bich Lieu</v>
          </cell>
          <cell r="M775" t="str">
            <v>No</v>
          </cell>
          <cell r="O775" t="str">
            <v>Chúng tôi đang xử lý hóa đơn, vui lòng liên hệ Do Thi Bich Lieu</v>
          </cell>
        </row>
        <row r="776">
          <cell r="D776">
            <v>1374</v>
          </cell>
          <cell r="E776">
            <v>10177524</v>
          </cell>
          <cell r="F776">
            <v>5054124</v>
          </cell>
          <cell r="G776">
            <v>44938.000347222223</v>
          </cell>
          <cell r="J776" t="str">
            <v>Do Thi Bich Lieu</v>
          </cell>
          <cell r="M776" t="str">
            <v>No</v>
          </cell>
          <cell r="O776" t="str">
            <v>Chúng tôi đang xử lý hóa đơn, vui lòng liên hệ Do Thi Bich Lieu</v>
          </cell>
        </row>
        <row r="777">
          <cell r="D777">
            <v>1378</v>
          </cell>
          <cell r="E777">
            <v>22308735</v>
          </cell>
          <cell r="F777">
            <v>19025138</v>
          </cell>
          <cell r="G777">
            <v>44938.000347222223</v>
          </cell>
          <cell r="J777" t="str">
            <v>Do Thi Bich Lieu</v>
          </cell>
          <cell r="M777" t="str">
            <v>No</v>
          </cell>
          <cell r="O777" t="str">
            <v>Chúng tôi đang xử lý hóa đơn, vui lòng liên hệ Do Thi Bich Lieu</v>
          </cell>
        </row>
        <row r="778">
          <cell r="D778">
            <v>1377</v>
          </cell>
          <cell r="E778">
            <v>20335101</v>
          </cell>
          <cell r="F778">
            <v>8672587</v>
          </cell>
          <cell r="G778">
            <v>44938.000347222223</v>
          </cell>
          <cell r="J778" t="str">
            <v>Do Thi Bich Lieu</v>
          </cell>
          <cell r="M778" t="str">
            <v>No</v>
          </cell>
          <cell r="O778" t="str">
            <v>Chúng tôi đang xử lý hóa đơn, vui lòng liên hệ Do Thi Bich Lieu</v>
          </cell>
        </row>
        <row r="779">
          <cell r="D779">
            <v>1371</v>
          </cell>
          <cell r="E779">
            <v>18118684</v>
          </cell>
          <cell r="F779">
            <v>4216916</v>
          </cell>
          <cell r="G779">
            <v>44938.000347222223</v>
          </cell>
          <cell r="J779" t="str">
            <v>Do Thi Bich Lieu</v>
          </cell>
          <cell r="M779" t="str">
            <v>No</v>
          </cell>
          <cell r="O779" t="str">
            <v>Chúng tôi đang xử lý hóa đơn, vui lòng liên hệ Do Thi Bich Lieu</v>
          </cell>
        </row>
        <row r="780">
          <cell r="D780">
            <v>1482</v>
          </cell>
          <cell r="E780">
            <v>15079249</v>
          </cell>
          <cell r="F780">
            <v>11958606</v>
          </cell>
          <cell r="G780">
            <v>44939.000347222223</v>
          </cell>
          <cell r="J780" t="str">
            <v>Do Thi Bich Lieu</v>
          </cell>
          <cell r="M780" t="str">
            <v>No</v>
          </cell>
          <cell r="O780" t="str">
            <v>Chúng tôi đang xử lý hóa đơn, vui lòng liên hệ Do Thi Bich Lieu</v>
          </cell>
        </row>
        <row r="781">
          <cell r="D781">
            <v>1480</v>
          </cell>
          <cell r="E781">
            <v>16391750</v>
          </cell>
          <cell r="F781">
            <v>10859211</v>
          </cell>
          <cell r="G781">
            <v>44939.000347222223</v>
          </cell>
          <cell r="J781" t="str">
            <v>Do Thi Bich Lieu</v>
          </cell>
          <cell r="M781" t="str">
            <v>No</v>
          </cell>
          <cell r="O781" t="str">
            <v>Chúng tôi đang xử lý hóa đơn, vui lòng liên hệ Do Thi Bich Lieu</v>
          </cell>
        </row>
        <row r="782">
          <cell r="D782">
            <v>2133</v>
          </cell>
          <cell r="E782">
            <v>13205002</v>
          </cell>
          <cell r="F782">
            <v>1305424</v>
          </cell>
          <cell r="G782">
            <v>44957.000347222223</v>
          </cell>
          <cell r="J782" t="str">
            <v>Do Thi Bich Lieu</v>
          </cell>
          <cell r="M782" t="str">
            <v>No</v>
          </cell>
          <cell r="O782" t="str">
            <v>Chúng tôi đang xử lý hóa đơn, vui lòng liên hệ Do Thi Bich Lieu</v>
          </cell>
        </row>
        <row r="783">
          <cell r="D783">
            <v>2137</v>
          </cell>
          <cell r="E783">
            <v>26359222</v>
          </cell>
          <cell r="F783">
            <v>14355022</v>
          </cell>
          <cell r="G783">
            <v>44957.000347222223</v>
          </cell>
          <cell r="J783" t="str">
            <v>Do Thi Bich Lieu</v>
          </cell>
          <cell r="M783" t="str">
            <v>No</v>
          </cell>
          <cell r="O783" t="str">
            <v>Chúng tôi đang xử lý hóa đơn, vui lòng liên hệ Do Thi Bich Lieu</v>
          </cell>
        </row>
        <row r="784">
          <cell r="D784">
            <v>2136</v>
          </cell>
          <cell r="E784">
            <v>14069880</v>
          </cell>
          <cell r="F784">
            <v>12207721</v>
          </cell>
          <cell r="G784">
            <v>44957.000347222223</v>
          </cell>
          <cell r="J784" t="str">
            <v>Do Thi Bich Lieu</v>
          </cell>
          <cell r="M784" t="str">
            <v>No</v>
          </cell>
          <cell r="O784" t="str">
            <v>Chúng tôi đang xử lý hóa đơn, vui lòng liên hệ Do Thi Bich Lieu</v>
          </cell>
        </row>
        <row r="785">
          <cell r="D785">
            <v>2121</v>
          </cell>
          <cell r="E785">
            <v>10183289</v>
          </cell>
          <cell r="F785">
            <v>37365490</v>
          </cell>
          <cell r="G785">
            <v>44957.000347222223</v>
          </cell>
          <cell r="J785" t="str">
            <v>Do Thi Bich Lieu</v>
          </cell>
          <cell r="M785" t="str">
            <v>No</v>
          </cell>
          <cell r="O785" t="str">
            <v>Chúng tôi đang xử lý hóa đơn, vui lòng liên hệ Do Thi Bich Lieu</v>
          </cell>
        </row>
        <row r="786">
          <cell r="D786">
            <v>2115</v>
          </cell>
          <cell r="E786">
            <v>18123159</v>
          </cell>
          <cell r="F786">
            <v>12081581</v>
          </cell>
          <cell r="G786">
            <v>44957.000347222223</v>
          </cell>
          <cell r="J786" t="str">
            <v>Do Thi Bich Lieu</v>
          </cell>
          <cell r="M786" t="str">
            <v>No</v>
          </cell>
          <cell r="O786" t="str">
            <v>Chúng tôi đang xử lý hóa đơn, vui lòng liên hệ Do Thi Bich Lieu</v>
          </cell>
        </row>
        <row r="787">
          <cell r="D787">
            <v>2138</v>
          </cell>
          <cell r="E787">
            <v>14068906</v>
          </cell>
          <cell r="F787">
            <v>65661684</v>
          </cell>
          <cell r="G787">
            <v>44957.000347222223</v>
          </cell>
          <cell r="J787" t="str">
            <v>Do Thi Bich Lieu</v>
          </cell>
          <cell r="M787" t="str">
            <v>No</v>
          </cell>
          <cell r="O787" t="str">
            <v>Chúng tôi đang xử lý hóa đơn, vui lòng liên hệ Do Thi Bich Lieu</v>
          </cell>
        </row>
        <row r="788">
          <cell r="D788">
            <v>2181</v>
          </cell>
          <cell r="E788">
            <v>26360918</v>
          </cell>
          <cell r="F788">
            <v>13559590</v>
          </cell>
          <cell r="G788">
            <v>44957.000347222223</v>
          </cell>
          <cell r="J788" t="str">
            <v>Do Thi Bich Lieu</v>
          </cell>
          <cell r="M788" t="str">
            <v>No</v>
          </cell>
          <cell r="O788" t="str">
            <v>Chúng tôi đang xử lý hóa đơn, vui lòng liên hệ Do Thi Bich Lieu</v>
          </cell>
        </row>
        <row r="789">
          <cell r="D789">
            <v>2183</v>
          </cell>
          <cell r="E789">
            <v>16393469</v>
          </cell>
          <cell r="F789">
            <v>9018636</v>
          </cell>
          <cell r="G789">
            <v>44957.000347222223</v>
          </cell>
          <cell r="J789" t="str">
            <v>Do Thi Bich Lieu</v>
          </cell>
          <cell r="M789" t="str">
            <v>No</v>
          </cell>
          <cell r="O789" t="str">
            <v>Chúng tôi đang xử lý hóa đơn, vui lòng liên hệ Do Thi Bich Lieu</v>
          </cell>
        </row>
        <row r="790">
          <cell r="D790">
            <v>2182</v>
          </cell>
          <cell r="E790">
            <v>13209920</v>
          </cell>
          <cell r="F790">
            <v>12568622</v>
          </cell>
          <cell r="G790">
            <v>44957.000347222223</v>
          </cell>
          <cell r="J790" t="str">
            <v>Do Thi Bich Lieu</v>
          </cell>
          <cell r="M790" t="str">
            <v>No</v>
          </cell>
          <cell r="O790" t="str">
            <v>Chúng tôi đang xử lý hóa đơn, vui lòng liên hệ Do Thi Bich Lieu</v>
          </cell>
        </row>
        <row r="791">
          <cell r="D791">
            <v>2184</v>
          </cell>
          <cell r="E791">
            <v>26359891</v>
          </cell>
          <cell r="F791">
            <v>2900942</v>
          </cell>
          <cell r="G791">
            <v>44957.000347222223</v>
          </cell>
          <cell r="J791" t="str">
            <v>Do Thi Bich Lieu</v>
          </cell>
          <cell r="M791" t="str">
            <v>No</v>
          </cell>
          <cell r="O791" t="str">
            <v>Chúng tôi đang xử lý hóa đơn, vui lòng liên hệ Do Thi Bich Lieu</v>
          </cell>
        </row>
        <row r="792">
          <cell r="D792">
            <v>2131</v>
          </cell>
          <cell r="E792">
            <v>14071199</v>
          </cell>
          <cell r="F792">
            <v>6108190</v>
          </cell>
          <cell r="G792">
            <v>44957.000347222223</v>
          </cell>
          <cell r="J792" t="str">
            <v>Do Thi Bich Lieu</v>
          </cell>
          <cell r="M792" t="str">
            <v>No</v>
          </cell>
          <cell r="O792" t="str">
            <v>Chúng tôi đang xử lý hóa đơn, vui lòng liên hệ Do Thi Bich Lieu</v>
          </cell>
        </row>
        <row r="793">
          <cell r="D793">
            <v>2134</v>
          </cell>
          <cell r="E793">
            <v>13207268</v>
          </cell>
          <cell r="F793">
            <v>33855750</v>
          </cell>
          <cell r="G793">
            <v>44957.000347222223</v>
          </cell>
          <cell r="J793" t="str">
            <v>Do Thi Bich Lieu</v>
          </cell>
          <cell r="M793" t="str">
            <v>No</v>
          </cell>
          <cell r="O793" t="str">
            <v>Chúng tôi đang xử lý hóa đơn, vui lòng liên hệ Do Thi Bich Lieu</v>
          </cell>
        </row>
        <row r="794">
          <cell r="D794">
            <v>2124</v>
          </cell>
          <cell r="E794">
            <v>18123935</v>
          </cell>
          <cell r="F794">
            <v>6023424</v>
          </cell>
          <cell r="G794">
            <v>44957.000347222223</v>
          </cell>
          <cell r="J794" t="str">
            <v>Do Thi Bich Lieu</v>
          </cell>
          <cell r="M794" t="str">
            <v>No</v>
          </cell>
          <cell r="O794" t="str">
            <v>Chúng tôi đang xử lý hóa đơn, vui lòng liên hệ Do Thi Bich Lieu</v>
          </cell>
        </row>
        <row r="795">
          <cell r="D795">
            <v>2117</v>
          </cell>
          <cell r="E795">
            <v>15080920</v>
          </cell>
          <cell r="F795">
            <v>7899848</v>
          </cell>
          <cell r="G795">
            <v>44957.000347222223</v>
          </cell>
          <cell r="J795" t="str">
            <v>Do Thi Bich Lieu</v>
          </cell>
          <cell r="M795" t="str">
            <v>No</v>
          </cell>
          <cell r="O795" t="str">
            <v>Chúng tôi đang xử lý hóa đơn, vui lòng liên hệ Do Thi Bich Lieu</v>
          </cell>
        </row>
        <row r="796">
          <cell r="D796">
            <v>8663</v>
          </cell>
          <cell r="E796">
            <v>14076654</v>
          </cell>
          <cell r="F796">
            <v>1490071</v>
          </cell>
          <cell r="G796">
            <v>44981.000347222223</v>
          </cell>
          <cell r="J796" t="str">
            <v>Do Thi Bich Lieu</v>
          </cell>
          <cell r="M796" t="str">
            <v>No</v>
          </cell>
          <cell r="O796" t="str">
            <v>Chúng tôi đang xử lý hóa đơn, vui lòng liên hệ Do Thi Bich Lieu</v>
          </cell>
        </row>
        <row r="797">
          <cell r="D797">
            <v>15722</v>
          </cell>
          <cell r="E797">
            <v>15043397</v>
          </cell>
          <cell r="F797">
            <v>2358510</v>
          </cell>
          <cell r="G797">
            <v>45003.000347222223</v>
          </cell>
          <cell r="J797" t="str">
            <v>Do Thi Bich Lieu</v>
          </cell>
          <cell r="M797" t="str">
            <v>No</v>
          </cell>
          <cell r="O797" t="str">
            <v>Chúng tôi đang xử lý hóa đơn, vui lòng liên hệ Do Thi Bich Lieu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InvoiceList"/>
    </sheetNames>
    <sheetDataSet>
      <sheetData sheetId="0">
        <row r="1">
          <cell r="D1" t="str">
            <v>Số hóa đơn</v>
          </cell>
          <cell r="E1" t="str">
            <v>Số đặt hàng</v>
          </cell>
          <cell r="F1" t="str">
            <v>Tổng giá trị</v>
          </cell>
          <cell r="G1" t="str">
            <v>Ngày nhập HĐ</v>
          </cell>
          <cell r="H1" t="str">
            <v>Ngày xử lý</v>
          </cell>
          <cell r="I1" t="str">
            <v>Ngày đến hạn</v>
          </cell>
          <cell r="J1" t="str">
            <v>Phụ trách</v>
          </cell>
          <cell r="K1" t="str">
            <v>Khóa bởi</v>
          </cell>
          <cell r="L1" t="str">
            <v>Ngày khóa</v>
          </cell>
          <cell r="M1" t="str">
            <v>Trạng thái giữ</v>
          </cell>
          <cell r="N1" t="str">
            <v>Lý do giữ</v>
          </cell>
          <cell r="O1" t="str">
            <v>Ghi chú</v>
          </cell>
        </row>
        <row r="2">
          <cell r="D2">
            <v>39427</v>
          </cell>
          <cell r="E2">
            <v>10262265</v>
          </cell>
          <cell r="F2">
            <v>4443714</v>
          </cell>
          <cell r="G2">
            <v>45111.000347222223</v>
          </cell>
          <cell r="J2" t="str">
            <v>Do Thi Bich Lieu</v>
          </cell>
          <cell r="M2" t="str">
            <v>No</v>
          </cell>
          <cell r="O2" t="str">
            <v>Chúng tôi đang xử lý hóa đơn, vui lòng liên hệ Do Thi Bich Lieu</v>
          </cell>
        </row>
        <row r="3">
          <cell r="D3">
            <v>39428</v>
          </cell>
          <cell r="E3">
            <v>10261977</v>
          </cell>
          <cell r="F3">
            <v>2398853</v>
          </cell>
          <cell r="G3">
            <v>45111.000347222223</v>
          </cell>
          <cell r="J3" t="str">
            <v>Do Thi Bich Lieu</v>
          </cell>
          <cell r="M3" t="str">
            <v>No</v>
          </cell>
          <cell r="O3" t="str">
            <v>Chúng tôi đang xử lý hóa đơn, vui lòng liên hệ Do Thi Bich Lieu</v>
          </cell>
        </row>
        <row r="4">
          <cell r="D4">
            <v>39439</v>
          </cell>
          <cell r="E4">
            <v>10262985</v>
          </cell>
          <cell r="F4">
            <v>490050</v>
          </cell>
          <cell r="G4">
            <v>45111.000347222223</v>
          </cell>
          <cell r="J4" t="str">
            <v>Do Thi Bich Lieu</v>
          </cell>
          <cell r="M4" t="str">
            <v>No</v>
          </cell>
          <cell r="O4" t="str">
            <v>Chúng tôi đang xử lý hóa đơn, vui lòng liên hệ Do Thi Bich Lieu</v>
          </cell>
        </row>
        <row r="5">
          <cell r="D5">
            <v>39443</v>
          </cell>
          <cell r="E5">
            <v>15140789</v>
          </cell>
          <cell r="F5">
            <v>9382090</v>
          </cell>
          <cell r="G5">
            <v>45111.000347222223</v>
          </cell>
          <cell r="J5" t="str">
            <v>Do Thi Bich Lieu</v>
          </cell>
          <cell r="M5" t="str">
            <v>No</v>
          </cell>
          <cell r="O5" t="str">
            <v>Chúng tôi đang xử lý hóa đơn, vui lòng liên hệ Do Thi Bich Lieu</v>
          </cell>
        </row>
        <row r="6">
          <cell r="D6">
            <v>39440</v>
          </cell>
          <cell r="E6">
            <v>22365749</v>
          </cell>
          <cell r="F6">
            <v>1199426</v>
          </cell>
          <cell r="G6">
            <v>45111.000347222223</v>
          </cell>
          <cell r="J6" t="str">
            <v>Do Thi Bich Lieu</v>
          </cell>
          <cell r="M6" t="str">
            <v>No</v>
          </cell>
          <cell r="O6" t="str">
            <v>Chúng tôi đang xử lý hóa đơn, vui lòng liên hệ Do Thi Bich Lieu</v>
          </cell>
        </row>
        <row r="7">
          <cell r="D7">
            <v>39074</v>
          </cell>
          <cell r="E7">
            <v>20389437</v>
          </cell>
          <cell r="F7">
            <v>2226532</v>
          </cell>
          <cell r="G7">
            <v>45107.000347222223</v>
          </cell>
          <cell r="H7">
            <v>45111.000347222223</v>
          </cell>
          <cell r="I7">
            <v>45139.000347222223</v>
          </cell>
          <cell r="J7" t="str">
            <v>Do Thi Bich Lieu</v>
          </cell>
          <cell r="L7">
            <v>32</v>
          </cell>
          <cell r="M7" t="str">
            <v>No</v>
          </cell>
          <cell r="O7" t="str">
            <v>Lịch thanh toán: Monthly at 10 &amp; 24</v>
          </cell>
        </row>
        <row r="8">
          <cell r="D8">
            <v>39082</v>
          </cell>
          <cell r="E8">
            <v>50993664</v>
          </cell>
          <cell r="F8">
            <v>1221638</v>
          </cell>
          <cell r="G8">
            <v>45107.000347222223</v>
          </cell>
          <cell r="H8">
            <v>45111.000347222223</v>
          </cell>
          <cell r="I8">
            <v>45141.000347222223</v>
          </cell>
          <cell r="J8" t="str">
            <v>Do Thi Bich Lieu</v>
          </cell>
          <cell r="L8">
            <v>34</v>
          </cell>
          <cell r="M8" t="str">
            <v>No</v>
          </cell>
          <cell r="O8" t="str">
            <v>Lịch thanh toán: Monthly at 10 &amp; 24</v>
          </cell>
        </row>
        <row r="9">
          <cell r="D9">
            <v>39090</v>
          </cell>
          <cell r="E9">
            <v>25360553</v>
          </cell>
          <cell r="F9">
            <v>1298816</v>
          </cell>
          <cell r="G9">
            <v>45107.000347222223</v>
          </cell>
          <cell r="H9">
            <v>45111.000347222223</v>
          </cell>
          <cell r="I9">
            <v>45142.000347222223</v>
          </cell>
          <cell r="J9" t="str">
            <v>Do Thi Bich Lieu</v>
          </cell>
          <cell r="L9">
            <v>35</v>
          </cell>
          <cell r="M9" t="str">
            <v>No</v>
          </cell>
          <cell r="O9" t="str">
            <v>Lịch thanh toán: Monthly at 10 &amp; 24</v>
          </cell>
        </row>
        <row r="10">
          <cell r="D10">
            <v>39051</v>
          </cell>
          <cell r="E10">
            <v>13277067</v>
          </cell>
          <cell r="F10">
            <v>943404</v>
          </cell>
          <cell r="G10">
            <v>45107.000347222223</v>
          </cell>
          <cell r="H10">
            <v>45108.000347222223</v>
          </cell>
          <cell r="I10">
            <v>45134.000347222223</v>
          </cell>
          <cell r="J10" t="str">
            <v>Do Thi Bich Lieu</v>
          </cell>
          <cell r="L10">
            <v>27</v>
          </cell>
          <cell r="M10" t="str">
            <v>No</v>
          </cell>
          <cell r="O10" t="str">
            <v>Lịch thanh toán: Monthly at 10 &amp; 24</v>
          </cell>
        </row>
        <row r="11">
          <cell r="D11">
            <v>39050</v>
          </cell>
          <cell r="E11">
            <v>13275736</v>
          </cell>
          <cell r="F11">
            <v>4901895</v>
          </cell>
          <cell r="G11">
            <v>45107.000347222223</v>
          </cell>
          <cell r="J11" t="str">
            <v>Do Thi Bich Lieu</v>
          </cell>
          <cell r="L11">
            <v>0</v>
          </cell>
          <cell r="M11" t="str">
            <v>No</v>
          </cell>
          <cell r="O11" t="str">
            <v>Chúng tôi đang xử lý hóa đơn, vui lòng liên hệ Do Thi Bich Lieu</v>
          </cell>
        </row>
        <row r="12">
          <cell r="D12">
            <v>39052</v>
          </cell>
          <cell r="E12">
            <v>13276642</v>
          </cell>
          <cell r="F12">
            <v>4153556</v>
          </cell>
          <cell r="G12">
            <v>45107.000347222223</v>
          </cell>
          <cell r="J12" t="str">
            <v>Do Thi Bich Lieu</v>
          </cell>
          <cell r="L12">
            <v>0</v>
          </cell>
          <cell r="M12" t="str">
            <v>No</v>
          </cell>
          <cell r="O12" t="str">
            <v>Chúng tôi đang xử lý hóa đơn, vui lòng liên hệ Do Thi Bich Lieu</v>
          </cell>
        </row>
        <row r="13">
          <cell r="D13">
            <v>39054</v>
          </cell>
          <cell r="E13">
            <v>14124647</v>
          </cell>
          <cell r="F13">
            <v>2076778</v>
          </cell>
          <cell r="G13">
            <v>45107.000347222223</v>
          </cell>
          <cell r="J13" t="str">
            <v>Do Thi Bich Lieu</v>
          </cell>
          <cell r="L13">
            <v>0</v>
          </cell>
          <cell r="M13" t="str">
            <v>No</v>
          </cell>
          <cell r="O13" t="str">
            <v>Chúng tôi đang xử lý hóa đơn, vui lòng liên hệ Do Thi Bich Lieu</v>
          </cell>
        </row>
        <row r="14">
          <cell r="D14">
            <v>39048</v>
          </cell>
          <cell r="E14">
            <v>14123855</v>
          </cell>
          <cell r="F14">
            <v>1972939</v>
          </cell>
          <cell r="G14">
            <v>45107.000347222223</v>
          </cell>
          <cell r="J14" t="str">
            <v>Do Thi Bich Lieu</v>
          </cell>
          <cell r="L14">
            <v>0</v>
          </cell>
          <cell r="M14" t="str">
            <v>No</v>
          </cell>
          <cell r="O14" t="str">
            <v>Chúng tôi đang xử lý hóa đơn, vui lòng liên hệ Do Thi Bich Lieu</v>
          </cell>
        </row>
        <row r="15">
          <cell r="D15">
            <v>39049</v>
          </cell>
          <cell r="E15">
            <v>14125189</v>
          </cell>
          <cell r="F15">
            <v>5191945</v>
          </cell>
          <cell r="G15">
            <v>45107.000347222223</v>
          </cell>
          <cell r="J15" t="str">
            <v>Do Thi Bich Lieu</v>
          </cell>
          <cell r="L15">
            <v>0</v>
          </cell>
          <cell r="M15" t="str">
            <v>No</v>
          </cell>
          <cell r="O15" t="str">
            <v>Chúng tôi đang xử lý hóa đơn, vui lòng liên hệ Do Thi Bich Lieu</v>
          </cell>
        </row>
        <row r="16">
          <cell r="D16">
            <v>39055</v>
          </cell>
          <cell r="E16">
            <v>26415098</v>
          </cell>
          <cell r="F16">
            <v>1628017</v>
          </cell>
          <cell r="G16">
            <v>45107.000347222223</v>
          </cell>
          <cell r="J16" t="str">
            <v>Do Thi Bich Lieu</v>
          </cell>
          <cell r="L16">
            <v>0</v>
          </cell>
          <cell r="M16" t="str">
            <v>No</v>
          </cell>
          <cell r="O16" t="str">
            <v>Chúng tôi đang xử lý hóa đơn, vui lòng liên hệ Do Thi Bich Lieu</v>
          </cell>
        </row>
        <row r="17">
          <cell r="D17">
            <v>39060</v>
          </cell>
          <cell r="E17">
            <v>14129428</v>
          </cell>
          <cell r="F17">
            <v>6108190</v>
          </cell>
          <cell r="G17">
            <v>45107.000347222223</v>
          </cell>
          <cell r="J17" t="str">
            <v>Do Thi Bich Lieu</v>
          </cell>
          <cell r="L17">
            <v>0</v>
          </cell>
          <cell r="M17" t="str">
            <v>No</v>
          </cell>
          <cell r="O17" t="str">
            <v>Chúng tôi đang xử lý hóa đơn, vui lòng liên hệ Do Thi Bich Lieu</v>
          </cell>
        </row>
        <row r="18">
          <cell r="D18">
            <v>39071</v>
          </cell>
          <cell r="E18">
            <v>17221485</v>
          </cell>
          <cell r="F18">
            <v>2242382</v>
          </cell>
          <cell r="G18">
            <v>45107.000347222223</v>
          </cell>
          <cell r="J18" t="str">
            <v>Do Thi Bich Lieu</v>
          </cell>
          <cell r="L18">
            <v>0</v>
          </cell>
          <cell r="M18" t="str">
            <v>No</v>
          </cell>
          <cell r="O18" t="str">
            <v>Chúng tôi đang xử lý hóa đơn, vui lòng liên hệ Do Thi Bich Lieu</v>
          </cell>
        </row>
        <row r="19">
          <cell r="D19">
            <v>39079</v>
          </cell>
          <cell r="E19">
            <v>12178237</v>
          </cell>
          <cell r="F19">
            <v>2233483</v>
          </cell>
          <cell r="G19">
            <v>45107.000347222223</v>
          </cell>
          <cell r="H19">
            <v>45111.000347222223</v>
          </cell>
          <cell r="I19">
            <v>45139.000347222223</v>
          </cell>
          <cell r="J19" t="str">
            <v>Do Thi Bich Lieu</v>
          </cell>
          <cell r="L19">
            <v>32</v>
          </cell>
          <cell r="M19" t="str">
            <v>No</v>
          </cell>
          <cell r="O19" t="str">
            <v>Lịch thanh toán: Monthly at 10 &amp; 24</v>
          </cell>
        </row>
        <row r="20">
          <cell r="D20">
            <v>39068</v>
          </cell>
          <cell r="E20">
            <v>28351392</v>
          </cell>
          <cell r="F20">
            <v>2675284</v>
          </cell>
          <cell r="G20">
            <v>45107.000347222223</v>
          </cell>
          <cell r="H20">
            <v>45111.000347222223</v>
          </cell>
          <cell r="I20">
            <v>45139.000347222223</v>
          </cell>
          <cell r="J20" t="str">
            <v>Do Thi Bich Lieu</v>
          </cell>
          <cell r="L20">
            <v>32</v>
          </cell>
          <cell r="M20" t="str">
            <v>No</v>
          </cell>
          <cell r="O20" t="str">
            <v>Lịch thanh toán: Monthly at 10 &amp; 24</v>
          </cell>
        </row>
        <row r="21">
          <cell r="D21">
            <v>39081</v>
          </cell>
          <cell r="E21">
            <v>11219135</v>
          </cell>
          <cell r="F21">
            <v>2226532</v>
          </cell>
          <cell r="G21">
            <v>45107.000347222223</v>
          </cell>
          <cell r="H21">
            <v>45111.000347222223</v>
          </cell>
          <cell r="I21">
            <v>45139.000347222223</v>
          </cell>
          <cell r="J21" t="str">
            <v>Do Thi Bich Lieu</v>
          </cell>
          <cell r="L21">
            <v>32</v>
          </cell>
          <cell r="M21" t="str">
            <v>No</v>
          </cell>
          <cell r="O21" t="str">
            <v>Lịch thanh toán: Monthly at 10 &amp; 24</v>
          </cell>
        </row>
        <row r="22">
          <cell r="D22">
            <v>39073</v>
          </cell>
          <cell r="E22">
            <v>20389539</v>
          </cell>
          <cell r="F22">
            <v>2634517</v>
          </cell>
          <cell r="G22">
            <v>45107.000347222223</v>
          </cell>
          <cell r="H22">
            <v>45111.000347222223</v>
          </cell>
          <cell r="I22">
            <v>45139.000347222223</v>
          </cell>
          <cell r="J22" t="str">
            <v>Do Thi Bich Lieu</v>
          </cell>
          <cell r="L22">
            <v>32</v>
          </cell>
          <cell r="M22" t="str">
            <v>No</v>
          </cell>
          <cell r="O22" t="str">
            <v>Lịch thanh toán: Monthly at 10 &amp; 24</v>
          </cell>
        </row>
        <row r="23">
          <cell r="D23">
            <v>39067</v>
          </cell>
          <cell r="E23">
            <v>10258492</v>
          </cell>
          <cell r="F23">
            <v>6451202</v>
          </cell>
          <cell r="G23">
            <v>45107.000347222223</v>
          </cell>
          <cell r="J23" t="str">
            <v>Do Thi Bich Lieu</v>
          </cell>
          <cell r="L23">
            <v>0</v>
          </cell>
          <cell r="M23" t="str">
            <v>No</v>
          </cell>
          <cell r="O23" t="str">
            <v>Chúng tôi đang xử lý hóa đơn, vui lòng liên hệ Do Thi Bich Lieu</v>
          </cell>
        </row>
        <row r="24">
          <cell r="D24">
            <v>39076</v>
          </cell>
          <cell r="E24">
            <v>15138013</v>
          </cell>
          <cell r="F24">
            <v>4669808</v>
          </cell>
          <cell r="G24">
            <v>45107.000347222223</v>
          </cell>
          <cell r="J24" t="str">
            <v>Do Thi Bich Lieu</v>
          </cell>
          <cell r="L24">
            <v>0</v>
          </cell>
          <cell r="M24" t="str">
            <v>No</v>
          </cell>
          <cell r="O24" t="str">
            <v>Chúng tôi đang xử lý hóa đơn, vui lòng liên hệ Do Thi Bich Lieu</v>
          </cell>
        </row>
        <row r="25">
          <cell r="D25">
            <v>39077</v>
          </cell>
          <cell r="E25">
            <v>19413422</v>
          </cell>
          <cell r="F25">
            <v>2844936</v>
          </cell>
          <cell r="G25">
            <v>45107.000347222223</v>
          </cell>
          <cell r="H25">
            <v>45111.000347222223</v>
          </cell>
          <cell r="I25">
            <v>45138.000347222223</v>
          </cell>
          <cell r="J25" t="str">
            <v>Do Thi Bich Lieu</v>
          </cell>
          <cell r="L25">
            <v>31</v>
          </cell>
          <cell r="M25" t="str">
            <v>No</v>
          </cell>
          <cell r="O25" t="str">
            <v>Lịch thanh toán: Monthly at 10 &amp; 24</v>
          </cell>
        </row>
        <row r="26">
          <cell r="D26">
            <v>39091</v>
          </cell>
          <cell r="E26">
            <v>28353032</v>
          </cell>
          <cell r="F26">
            <v>1738710</v>
          </cell>
          <cell r="G26">
            <v>45107.000347222223</v>
          </cell>
          <cell r="J26" t="str">
            <v>Do Thi Bich Lieu</v>
          </cell>
          <cell r="L26">
            <v>0</v>
          </cell>
          <cell r="M26" t="str">
            <v>No</v>
          </cell>
          <cell r="O26" t="str">
            <v>Chúng tôi đang xử lý hóa đơn, vui lòng liên hệ Do Thi Bich Lieu</v>
          </cell>
        </row>
        <row r="27">
          <cell r="D27">
            <v>39080</v>
          </cell>
          <cell r="E27">
            <v>12177951</v>
          </cell>
          <cell r="F27">
            <v>3420586</v>
          </cell>
          <cell r="G27">
            <v>45107.000347222223</v>
          </cell>
          <cell r="J27" t="str">
            <v>Do Thi Bich Lieu</v>
          </cell>
          <cell r="L27">
            <v>0</v>
          </cell>
          <cell r="M27" t="str">
            <v>No</v>
          </cell>
          <cell r="O27" t="str">
            <v>Chúng tôi đang xử lý hóa đơn, vui lòng liên hệ Do Thi Bich Lieu</v>
          </cell>
        </row>
        <row r="28">
          <cell r="D28">
            <v>39083</v>
          </cell>
          <cell r="E28">
            <v>15140207</v>
          </cell>
          <cell r="F28">
            <v>2226532</v>
          </cell>
          <cell r="G28">
            <v>45107.000347222223</v>
          </cell>
          <cell r="J28" t="str">
            <v>Do Thi Bich Lieu</v>
          </cell>
          <cell r="L28">
            <v>0</v>
          </cell>
          <cell r="M28" t="str">
            <v>No</v>
          </cell>
          <cell r="O28" t="str">
            <v>Chúng tôi đang xử lý hóa đơn, vui lòng liên hệ Do Thi Bich Lieu</v>
          </cell>
        </row>
        <row r="29">
          <cell r="D29">
            <v>39069</v>
          </cell>
          <cell r="E29">
            <v>16453735</v>
          </cell>
          <cell r="F29">
            <v>2634517</v>
          </cell>
          <cell r="G29">
            <v>45107.000347222223</v>
          </cell>
          <cell r="H29">
            <v>45111.000347222223</v>
          </cell>
          <cell r="I29">
            <v>45142.000347222223</v>
          </cell>
          <cell r="J29" t="str">
            <v>Do Thi Bich Lieu</v>
          </cell>
          <cell r="L29">
            <v>35</v>
          </cell>
          <cell r="M29" t="str">
            <v>No</v>
          </cell>
          <cell r="O29" t="str">
            <v>Lịch thanh toán: Monthly at 10 &amp; 24</v>
          </cell>
        </row>
        <row r="30">
          <cell r="D30">
            <v>39078</v>
          </cell>
          <cell r="E30">
            <v>19413318</v>
          </cell>
          <cell r="F30">
            <v>2226532</v>
          </cell>
          <cell r="G30">
            <v>45107.000347222223</v>
          </cell>
          <cell r="H30">
            <v>45111.000347222223</v>
          </cell>
          <cell r="I30">
            <v>45138.000347222223</v>
          </cell>
          <cell r="J30" t="str">
            <v>Do Thi Bich Lieu</v>
          </cell>
          <cell r="L30">
            <v>31</v>
          </cell>
          <cell r="M30" t="str">
            <v>No</v>
          </cell>
          <cell r="O30" t="str">
            <v>Lịch thanh toán: Monthly at 10 &amp; 24</v>
          </cell>
        </row>
        <row r="31">
          <cell r="D31">
            <v>39072</v>
          </cell>
          <cell r="E31">
            <v>23231209</v>
          </cell>
          <cell r="F31">
            <v>2132554</v>
          </cell>
          <cell r="G31">
            <v>45107.000347222223</v>
          </cell>
          <cell r="H31">
            <v>45109.000347222223</v>
          </cell>
          <cell r="I31">
            <v>45143.000347222223</v>
          </cell>
          <cell r="J31" t="str">
            <v>Do Thi Bich Lieu</v>
          </cell>
          <cell r="L31">
            <v>36</v>
          </cell>
          <cell r="M31" t="str">
            <v>No</v>
          </cell>
          <cell r="O31" t="str">
            <v>Lịch thanh toán: Monthly at 10 &amp; 24</v>
          </cell>
        </row>
        <row r="32">
          <cell r="D32">
            <v>39089</v>
          </cell>
          <cell r="E32">
            <v>25360293</v>
          </cell>
          <cell r="F32">
            <v>2226532</v>
          </cell>
          <cell r="G32">
            <v>45107.000347222223</v>
          </cell>
          <cell r="H32">
            <v>45111.000347222223</v>
          </cell>
          <cell r="I32">
            <v>45142.000347222223</v>
          </cell>
          <cell r="J32" t="str">
            <v>Do Thi Bich Lieu</v>
          </cell>
          <cell r="L32">
            <v>35</v>
          </cell>
          <cell r="M32" t="str">
            <v>No</v>
          </cell>
          <cell r="O32" t="str">
            <v>Lịch thanh toán: Monthly at 10 &amp; 24</v>
          </cell>
        </row>
        <row r="33">
          <cell r="D33">
            <v>39070</v>
          </cell>
          <cell r="E33">
            <v>24330165</v>
          </cell>
          <cell r="F33">
            <v>3448170</v>
          </cell>
          <cell r="G33">
            <v>45107.000347222223</v>
          </cell>
          <cell r="J33" t="str">
            <v>Do Thi Bich Lieu</v>
          </cell>
          <cell r="L33">
            <v>0</v>
          </cell>
          <cell r="M33" t="str">
            <v>No</v>
          </cell>
          <cell r="O33" t="str">
            <v>Chúng tôi đang xử lý hóa đơn, vui lòng liên hệ Do Thi Bich Lieu</v>
          </cell>
        </row>
        <row r="34">
          <cell r="D34">
            <v>39075</v>
          </cell>
          <cell r="E34">
            <v>20389396</v>
          </cell>
          <cell r="F34">
            <v>1615482</v>
          </cell>
          <cell r="G34">
            <v>45107.000347222223</v>
          </cell>
          <cell r="H34">
            <v>45111.000347222223</v>
          </cell>
          <cell r="I34">
            <v>45139.000347222223</v>
          </cell>
          <cell r="J34" t="str">
            <v>Do Thi Bich Lieu</v>
          </cell>
          <cell r="L34">
            <v>32</v>
          </cell>
          <cell r="M34" t="str">
            <v>No</v>
          </cell>
          <cell r="O34" t="str">
            <v>Lịch thanh toán: Monthly at 10 &amp; 24</v>
          </cell>
        </row>
        <row r="35">
          <cell r="D35">
            <v>39086</v>
          </cell>
          <cell r="E35">
            <v>17223223</v>
          </cell>
          <cell r="F35">
            <v>5063652</v>
          </cell>
          <cell r="G35">
            <v>45107.000347222223</v>
          </cell>
          <cell r="J35" t="str">
            <v>Do Thi Bich Lieu</v>
          </cell>
          <cell r="L35">
            <v>0</v>
          </cell>
          <cell r="M35" t="str">
            <v>No</v>
          </cell>
          <cell r="O35" t="str">
            <v>Chúng tôi đang xử lý hóa đơn, vui lòng liên hệ Do Thi Bich Lieu</v>
          </cell>
        </row>
        <row r="36">
          <cell r="D36">
            <v>39053</v>
          </cell>
          <cell r="E36">
            <v>90335674</v>
          </cell>
          <cell r="F36">
            <v>2117467</v>
          </cell>
          <cell r="G36">
            <v>45107.000347222223</v>
          </cell>
          <cell r="H36">
            <v>45108.000347222223</v>
          </cell>
          <cell r="I36">
            <v>45135.000347222223</v>
          </cell>
          <cell r="J36" t="str">
            <v>Do Thi Bich Lieu</v>
          </cell>
          <cell r="L36">
            <v>28</v>
          </cell>
          <cell r="M36" t="str">
            <v>No</v>
          </cell>
          <cell r="O36" t="str">
            <v>Lịch thanh toán: Monthly at 10 &amp; 24</v>
          </cell>
        </row>
        <row r="37">
          <cell r="D37">
            <v>39059</v>
          </cell>
          <cell r="E37">
            <v>13280380</v>
          </cell>
          <cell r="F37">
            <v>1354018</v>
          </cell>
          <cell r="G37">
            <v>45107.000347222223</v>
          </cell>
          <cell r="H37">
            <v>45108.000347222223</v>
          </cell>
          <cell r="I37">
            <v>45140.000347222223</v>
          </cell>
          <cell r="J37" t="str">
            <v>Do Thi Bich Lieu</v>
          </cell>
          <cell r="L37">
            <v>33</v>
          </cell>
          <cell r="M37" t="str">
            <v>No</v>
          </cell>
          <cell r="O37" t="str">
            <v>Lịch thanh toán: Monthly at 10 &amp; 24</v>
          </cell>
        </row>
        <row r="38">
          <cell r="D38">
            <v>39056</v>
          </cell>
          <cell r="E38">
            <v>14125995</v>
          </cell>
          <cell r="F38">
            <v>435501</v>
          </cell>
          <cell r="G38">
            <v>45107.000347222223</v>
          </cell>
          <cell r="H38">
            <v>45108.000347222223</v>
          </cell>
          <cell r="I38">
            <v>45136.000347222223</v>
          </cell>
          <cell r="J38" t="str">
            <v>Do Thi Bich Lieu</v>
          </cell>
          <cell r="L38">
            <v>29</v>
          </cell>
          <cell r="M38" t="str">
            <v>No</v>
          </cell>
          <cell r="O38" t="str">
            <v>Lịch thanh toán: Monthly at 10 &amp; 24</v>
          </cell>
        </row>
        <row r="39">
          <cell r="D39">
            <v>39058</v>
          </cell>
          <cell r="E39">
            <v>26415381</v>
          </cell>
          <cell r="F39">
            <v>1078011</v>
          </cell>
          <cell r="G39">
            <v>45107.000347222223</v>
          </cell>
          <cell r="H39">
            <v>45108.000347222223</v>
          </cell>
          <cell r="I39">
            <v>45141.000347222223</v>
          </cell>
          <cell r="J39" t="str">
            <v>Do Thi Bich Lieu</v>
          </cell>
          <cell r="L39">
            <v>34</v>
          </cell>
          <cell r="M39" t="str">
            <v>No</v>
          </cell>
          <cell r="O39" t="str">
            <v>Lịch thanh toán: Monthly at 10 &amp; 24</v>
          </cell>
        </row>
        <row r="40">
          <cell r="D40">
            <v>39047</v>
          </cell>
          <cell r="E40">
            <v>14123950</v>
          </cell>
          <cell r="F40">
            <v>514273</v>
          </cell>
          <cell r="G40">
            <v>45107.000347222223</v>
          </cell>
          <cell r="H40">
            <v>45108.000347222223</v>
          </cell>
          <cell r="I40">
            <v>45129.000347222223</v>
          </cell>
          <cell r="J40" t="str">
            <v>Do Thi Bich Lieu</v>
          </cell>
          <cell r="L40">
            <v>22</v>
          </cell>
          <cell r="M40" t="str">
            <v>No</v>
          </cell>
          <cell r="O40" t="str">
            <v>Lịch thanh toán: Monthly at 10 &amp; 24</v>
          </cell>
        </row>
        <row r="41">
          <cell r="D41">
            <v>39057</v>
          </cell>
          <cell r="E41">
            <v>14124927</v>
          </cell>
          <cell r="F41">
            <v>403871</v>
          </cell>
          <cell r="G41">
            <v>45107.000347222223</v>
          </cell>
          <cell r="H41">
            <v>45108.000347222223</v>
          </cell>
          <cell r="I41">
            <v>45136.000347222223</v>
          </cell>
          <cell r="J41" t="str">
            <v>Do Thi Bich Lieu</v>
          </cell>
          <cell r="L41">
            <v>29</v>
          </cell>
          <cell r="M41" t="str">
            <v>No</v>
          </cell>
          <cell r="O41" t="str">
            <v>Lịch thanh toán: Monthly at 10 &amp; 24</v>
          </cell>
        </row>
        <row r="42">
          <cell r="D42">
            <v>39087</v>
          </cell>
          <cell r="E42">
            <v>21240847</v>
          </cell>
          <cell r="F42">
            <v>1615482</v>
          </cell>
          <cell r="G42">
            <v>45107.000347222223</v>
          </cell>
          <cell r="H42">
            <v>45108.000347222223</v>
          </cell>
          <cell r="I42">
            <v>45143.000347222223</v>
          </cell>
          <cell r="J42" t="str">
            <v>Do Thi Bich Lieu</v>
          </cell>
          <cell r="L42">
            <v>36</v>
          </cell>
          <cell r="M42" t="str">
            <v>No</v>
          </cell>
          <cell r="O42" t="str">
            <v>Lịch thanh toán: Monthly at 10 &amp; 24</v>
          </cell>
        </row>
        <row r="43">
          <cell r="D43">
            <v>646</v>
          </cell>
          <cell r="E43">
            <v>50984034</v>
          </cell>
          <cell r="F43">
            <v>4312396</v>
          </cell>
          <cell r="G43">
            <v>44932.000347222223</v>
          </cell>
          <cell r="J43" t="str">
            <v>Do Thi Bich Lieu</v>
          </cell>
          <cell r="M43" t="str">
            <v>No</v>
          </cell>
          <cell r="O43" t="str">
            <v>06/Đã thanh toán 12/2023</v>
          </cell>
        </row>
        <row r="44">
          <cell r="D44">
            <v>645</v>
          </cell>
          <cell r="E44">
            <v>29150448</v>
          </cell>
          <cell r="F44">
            <v>1332038</v>
          </cell>
          <cell r="G44">
            <v>44932.000347222223</v>
          </cell>
          <cell r="J44" t="str">
            <v>Do Thi Bich Lieu</v>
          </cell>
          <cell r="M44" t="str">
            <v>No</v>
          </cell>
          <cell r="O44" t="str">
            <v>02/Đã thanh toán 10/2023</v>
          </cell>
        </row>
        <row r="45">
          <cell r="D45">
            <v>644</v>
          </cell>
          <cell r="E45">
            <v>12102972</v>
          </cell>
          <cell r="F45">
            <v>1978899</v>
          </cell>
          <cell r="G45">
            <v>44932.000347222223</v>
          </cell>
          <cell r="J45" t="str">
            <v>Do Thi Bich Lieu</v>
          </cell>
          <cell r="M45" t="str">
            <v>No</v>
          </cell>
          <cell r="O45" t="str">
            <v>02/Đã thanh toán 24/2023</v>
          </cell>
        </row>
        <row r="46">
          <cell r="D46">
            <v>643</v>
          </cell>
          <cell r="E46">
            <v>24278449</v>
          </cell>
          <cell r="F46">
            <v>1882469</v>
          </cell>
          <cell r="G46">
            <v>44932.000347222223</v>
          </cell>
          <cell r="J46" t="str">
            <v>Do Thi Bich Lieu</v>
          </cell>
          <cell r="M46" t="str">
            <v>No</v>
          </cell>
          <cell r="O46" t="str">
            <v>02/Đã thanh toán 10/2023</v>
          </cell>
        </row>
        <row r="47">
          <cell r="D47">
            <v>642</v>
          </cell>
          <cell r="E47">
            <v>21199249</v>
          </cell>
          <cell r="F47">
            <v>1615482</v>
          </cell>
          <cell r="G47">
            <v>44932.000347222223</v>
          </cell>
          <cell r="J47" t="str">
            <v>Do Thi Bich Lieu</v>
          </cell>
          <cell r="M47" t="str">
            <v>No</v>
          </cell>
          <cell r="O47" t="str">
            <v>02/Đã thanh toán 10/2023</v>
          </cell>
        </row>
        <row r="48">
          <cell r="D48">
            <v>844</v>
          </cell>
          <cell r="E48">
            <v>26347517</v>
          </cell>
          <cell r="F48">
            <v>3738240</v>
          </cell>
          <cell r="G48">
            <v>44933.000347222223</v>
          </cell>
          <cell r="J48" t="str">
            <v>Do Thi Bich Lieu</v>
          </cell>
          <cell r="M48" t="str">
            <v>No</v>
          </cell>
          <cell r="O48" t="str">
            <v>06/Đã thanh toán 26/2023</v>
          </cell>
        </row>
        <row r="49">
          <cell r="D49">
            <v>840</v>
          </cell>
          <cell r="E49">
            <v>13193192</v>
          </cell>
          <cell r="F49">
            <v>7476480</v>
          </cell>
          <cell r="G49">
            <v>44933.000347222223</v>
          </cell>
          <cell r="J49" t="str">
            <v>Do Thi Bich Lieu</v>
          </cell>
          <cell r="M49" t="str">
            <v>No</v>
          </cell>
          <cell r="O49" t="str">
            <v>03/Đã thanh toán 10/2023</v>
          </cell>
        </row>
        <row r="50">
          <cell r="D50">
            <v>847</v>
          </cell>
          <cell r="E50">
            <v>14060853</v>
          </cell>
          <cell r="F50">
            <v>4886552</v>
          </cell>
          <cell r="G50">
            <v>44933.000347222223</v>
          </cell>
          <cell r="J50" t="str">
            <v>Do Thi Bich Lieu</v>
          </cell>
          <cell r="M50" t="str">
            <v>No</v>
          </cell>
          <cell r="O50" t="str">
            <v>03/Đã thanh toán 10/2023</v>
          </cell>
        </row>
        <row r="51">
          <cell r="D51">
            <v>841</v>
          </cell>
          <cell r="E51">
            <v>14058402</v>
          </cell>
          <cell r="F51">
            <v>3664914</v>
          </cell>
          <cell r="G51">
            <v>44933.000347222223</v>
          </cell>
          <cell r="J51" t="str">
            <v>Do Thi Bich Lieu</v>
          </cell>
          <cell r="M51" t="str">
            <v>No</v>
          </cell>
          <cell r="O51" t="str">
            <v>03/Đã thanh toán 10/2023</v>
          </cell>
        </row>
        <row r="52">
          <cell r="D52">
            <v>851</v>
          </cell>
          <cell r="E52">
            <v>13194511</v>
          </cell>
          <cell r="F52">
            <v>3227560</v>
          </cell>
          <cell r="G52">
            <v>44933.000347222223</v>
          </cell>
          <cell r="J52" t="str">
            <v>Do Thi Bich Lieu</v>
          </cell>
          <cell r="M52" t="str">
            <v>No</v>
          </cell>
          <cell r="O52" t="str">
            <v>03/Đã thanh toán 10/2023</v>
          </cell>
        </row>
        <row r="53">
          <cell r="D53">
            <v>846</v>
          </cell>
          <cell r="E53">
            <v>13195567</v>
          </cell>
          <cell r="F53">
            <v>3883418</v>
          </cell>
          <cell r="G53">
            <v>44933.000347222223</v>
          </cell>
          <cell r="J53" t="str">
            <v>Do Thi Bich Lieu</v>
          </cell>
          <cell r="M53" t="str">
            <v>No</v>
          </cell>
          <cell r="O53" t="str">
            <v>03/Đã thanh toán 10/2023</v>
          </cell>
        </row>
        <row r="54">
          <cell r="D54">
            <v>839</v>
          </cell>
          <cell r="E54">
            <v>14056774</v>
          </cell>
          <cell r="F54">
            <v>1428467</v>
          </cell>
          <cell r="G54">
            <v>44933.000347222223</v>
          </cell>
          <cell r="J54" t="str">
            <v>Do Thi Bich Lieu</v>
          </cell>
          <cell r="M54" t="str">
            <v>No</v>
          </cell>
          <cell r="O54" t="str">
            <v>03/Đã thanh toán 10/2023</v>
          </cell>
        </row>
        <row r="55">
          <cell r="D55">
            <v>845</v>
          </cell>
          <cell r="E55">
            <v>14059930</v>
          </cell>
          <cell r="F55">
            <v>3664914</v>
          </cell>
          <cell r="G55">
            <v>44933.000347222223</v>
          </cell>
          <cell r="J55" t="str">
            <v>Do Thi Bich Lieu</v>
          </cell>
          <cell r="M55" t="str">
            <v>No</v>
          </cell>
          <cell r="O55" t="str">
            <v>03/Đã thanh toán 10/2023</v>
          </cell>
        </row>
        <row r="56">
          <cell r="D56">
            <v>842</v>
          </cell>
          <cell r="E56">
            <v>26348398</v>
          </cell>
          <cell r="F56">
            <v>2452428</v>
          </cell>
          <cell r="G56">
            <v>44933.000347222223</v>
          </cell>
          <cell r="J56" t="str">
            <v>Do Thi Bich Lieu</v>
          </cell>
          <cell r="M56" t="str">
            <v>No</v>
          </cell>
          <cell r="O56" t="str">
            <v>03/Đã thanh toán 10/2023</v>
          </cell>
        </row>
        <row r="57">
          <cell r="D57">
            <v>829</v>
          </cell>
          <cell r="E57">
            <v>28295202</v>
          </cell>
          <cell r="F57">
            <v>276001</v>
          </cell>
          <cell r="G57">
            <v>44933.000347222223</v>
          </cell>
          <cell r="J57" t="str">
            <v>Do Thi Bich Lieu</v>
          </cell>
          <cell r="M57" t="str">
            <v>No</v>
          </cell>
          <cell r="O57" t="str">
            <v>02/Đã thanh toán 24/2023</v>
          </cell>
        </row>
        <row r="58">
          <cell r="D58">
            <v>843</v>
          </cell>
          <cell r="E58">
            <v>26348124</v>
          </cell>
          <cell r="F58">
            <v>2226534</v>
          </cell>
          <cell r="G58">
            <v>44933.000347222223</v>
          </cell>
          <cell r="J58" t="str">
            <v>Do Thi Bich Lieu</v>
          </cell>
          <cell r="M58" t="str">
            <v>No</v>
          </cell>
          <cell r="O58" t="str">
            <v>03/Đã thanh toán 10/2023</v>
          </cell>
        </row>
        <row r="59">
          <cell r="D59">
            <v>849</v>
          </cell>
          <cell r="E59">
            <v>11147774</v>
          </cell>
          <cell r="F59">
            <v>16777085</v>
          </cell>
          <cell r="G59">
            <v>44933.000347222223</v>
          </cell>
          <cell r="J59" t="str">
            <v>Do Thi Bich Lieu</v>
          </cell>
          <cell r="M59" t="str">
            <v>No</v>
          </cell>
          <cell r="O59" t="str">
            <v>02/Đã thanh toán 10/2023</v>
          </cell>
        </row>
        <row r="60">
          <cell r="D60">
            <v>831</v>
          </cell>
          <cell r="E60">
            <v>21199964</v>
          </cell>
          <cell r="F60">
            <v>1615482</v>
          </cell>
          <cell r="G60">
            <v>44933.000347222223</v>
          </cell>
          <cell r="J60" t="str">
            <v>Do Thi Bich Lieu</v>
          </cell>
          <cell r="M60" t="str">
            <v>No</v>
          </cell>
          <cell r="O60" t="str">
            <v>02/Đã thanh toán 24/2023</v>
          </cell>
        </row>
        <row r="61">
          <cell r="D61">
            <v>833</v>
          </cell>
          <cell r="E61">
            <v>15076561</v>
          </cell>
          <cell r="F61">
            <v>2619452</v>
          </cell>
          <cell r="G61">
            <v>44933.000347222223</v>
          </cell>
          <cell r="J61" t="str">
            <v>Do Thi Bich Lieu</v>
          </cell>
          <cell r="M61" t="str">
            <v>No</v>
          </cell>
          <cell r="O61" t="str">
            <v>02/Đã thanh toán 10/2023</v>
          </cell>
        </row>
        <row r="62">
          <cell r="D62">
            <v>830</v>
          </cell>
          <cell r="E62">
            <v>22307179</v>
          </cell>
          <cell r="F62">
            <v>4103941</v>
          </cell>
          <cell r="G62">
            <v>44933.000347222223</v>
          </cell>
          <cell r="J62" t="str">
            <v>Do Thi Bich Lieu</v>
          </cell>
          <cell r="M62" t="str">
            <v>No</v>
          </cell>
          <cell r="O62" t="str">
            <v>02/Đã thanh toán 24/2023</v>
          </cell>
        </row>
        <row r="63">
          <cell r="D63">
            <v>834</v>
          </cell>
          <cell r="E63">
            <v>16387878</v>
          </cell>
          <cell r="F63">
            <v>7130387</v>
          </cell>
          <cell r="G63">
            <v>44933.000347222223</v>
          </cell>
          <cell r="J63" t="str">
            <v>Do Thi Bich Lieu</v>
          </cell>
          <cell r="M63" t="str">
            <v>No</v>
          </cell>
          <cell r="O63" t="str">
            <v>02/Đã thanh toán 24/2023</v>
          </cell>
        </row>
        <row r="64">
          <cell r="D64">
            <v>1381</v>
          </cell>
          <cell r="E64">
            <v>27298878</v>
          </cell>
          <cell r="F64">
            <v>499125</v>
          </cell>
          <cell r="G64">
            <v>44938.000347222223</v>
          </cell>
          <cell r="J64" t="str">
            <v>Do Thi Bich Lieu</v>
          </cell>
          <cell r="M64" t="str">
            <v>No</v>
          </cell>
          <cell r="O64" t="str">
            <v>05/Đã thanh toán 24/2023</v>
          </cell>
        </row>
        <row r="65">
          <cell r="D65">
            <v>1380</v>
          </cell>
          <cell r="E65">
            <v>25308599</v>
          </cell>
          <cell r="F65">
            <v>17943706</v>
          </cell>
          <cell r="G65">
            <v>44938.000347222223</v>
          </cell>
          <cell r="J65" t="str">
            <v>Do Thi Bich Lieu</v>
          </cell>
          <cell r="M65" t="str">
            <v>No</v>
          </cell>
          <cell r="O65" t="str">
            <v>05/Đã thanh toán 24/2023</v>
          </cell>
        </row>
        <row r="66">
          <cell r="D66">
            <v>1369</v>
          </cell>
          <cell r="E66">
            <v>26356515</v>
          </cell>
          <cell r="F66">
            <v>3954874</v>
          </cell>
          <cell r="G66">
            <v>44938.000347222223</v>
          </cell>
          <cell r="J66" t="str">
            <v>Do Thi Bich Lieu</v>
          </cell>
          <cell r="M66" t="str">
            <v>No</v>
          </cell>
          <cell r="O66" t="str">
            <v>02/Đã thanh toán 10/2023</v>
          </cell>
        </row>
        <row r="67">
          <cell r="D67">
            <v>1397</v>
          </cell>
          <cell r="E67">
            <v>18119815</v>
          </cell>
          <cell r="F67">
            <v>12404673</v>
          </cell>
          <cell r="G67">
            <v>44938.000347222223</v>
          </cell>
          <cell r="J67" t="str">
            <v>Do Thi Bich Lieu</v>
          </cell>
          <cell r="M67" t="str">
            <v>No</v>
          </cell>
          <cell r="O67" t="str">
            <v>02/Đã thanh toán 24/2023</v>
          </cell>
        </row>
        <row r="68">
          <cell r="D68">
            <v>1398</v>
          </cell>
          <cell r="E68">
            <v>12110026</v>
          </cell>
          <cell r="F68">
            <v>37402800</v>
          </cell>
          <cell r="G68">
            <v>44938.000347222223</v>
          </cell>
          <cell r="J68" t="str">
            <v>Do Thi Bich Lieu</v>
          </cell>
          <cell r="M68" t="str">
            <v>No</v>
          </cell>
          <cell r="O68" t="str">
            <v>02/Đã thanh toán 24/2023</v>
          </cell>
        </row>
        <row r="69">
          <cell r="D69">
            <v>1473</v>
          </cell>
          <cell r="E69">
            <v>50984429</v>
          </cell>
          <cell r="F69">
            <v>15654122</v>
          </cell>
          <cell r="G69">
            <v>44939.000347222223</v>
          </cell>
          <cell r="J69" t="str">
            <v>Do Thi Bich Lieu</v>
          </cell>
          <cell r="M69" t="str">
            <v>No</v>
          </cell>
          <cell r="O69" t="str">
            <v>02/Đã thanh toán 24/2023</v>
          </cell>
        </row>
        <row r="70">
          <cell r="D70">
            <v>1476</v>
          </cell>
          <cell r="E70">
            <v>28298636</v>
          </cell>
          <cell r="F70">
            <v>13249500</v>
          </cell>
          <cell r="G70">
            <v>44939.000347222223</v>
          </cell>
          <cell r="J70" t="str">
            <v>Do Thi Bich Lieu</v>
          </cell>
          <cell r="M70" t="str">
            <v>No</v>
          </cell>
          <cell r="O70" t="str">
            <v>03/Đã thanh toán 10/2023</v>
          </cell>
        </row>
        <row r="71">
          <cell r="D71">
            <v>1478</v>
          </cell>
          <cell r="E71">
            <v>28298103</v>
          </cell>
          <cell r="F71">
            <v>2457945</v>
          </cell>
          <cell r="G71">
            <v>44939.000347222223</v>
          </cell>
          <cell r="J71" t="str">
            <v>Do Thi Bich Lieu</v>
          </cell>
          <cell r="M71" t="str">
            <v>No</v>
          </cell>
          <cell r="O71" t="str">
            <v>02/Đã thanh toán 24/2023</v>
          </cell>
        </row>
        <row r="72">
          <cell r="D72">
            <v>1483</v>
          </cell>
          <cell r="E72">
            <v>16391057</v>
          </cell>
          <cell r="F72">
            <v>575476</v>
          </cell>
          <cell r="G72">
            <v>44939.000347222223</v>
          </cell>
          <cell r="J72" t="str">
            <v>Do Thi Bich Lieu</v>
          </cell>
          <cell r="M72" t="str">
            <v>No</v>
          </cell>
          <cell r="O72" t="str">
            <v>02/Đã thanh toán 24/2023</v>
          </cell>
        </row>
        <row r="73">
          <cell r="D73">
            <v>1481</v>
          </cell>
          <cell r="E73">
            <v>16391216</v>
          </cell>
          <cell r="F73">
            <v>3738240</v>
          </cell>
          <cell r="G73">
            <v>44939.000347222223</v>
          </cell>
          <cell r="J73" t="str">
            <v>Do Thi Bich Lieu</v>
          </cell>
          <cell r="M73" t="str">
            <v>No</v>
          </cell>
          <cell r="O73" t="str">
            <v>02/Đã thanh toán 24/2023</v>
          </cell>
        </row>
        <row r="74">
          <cell r="D74">
            <v>1479</v>
          </cell>
          <cell r="E74">
            <v>25309394</v>
          </cell>
          <cell r="F74">
            <v>331201</v>
          </cell>
          <cell r="G74">
            <v>44939.000347222223</v>
          </cell>
          <cell r="J74" t="str">
            <v>Do Thi Bich Lieu</v>
          </cell>
          <cell r="M74" t="str">
            <v>No</v>
          </cell>
          <cell r="O74" t="str">
            <v>02/Đã thanh toán 24/2023</v>
          </cell>
        </row>
        <row r="75">
          <cell r="D75">
            <v>1475</v>
          </cell>
          <cell r="E75">
            <v>19354340</v>
          </cell>
          <cell r="F75">
            <v>6059287</v>
          </cell>
          <cell r="G75">
            <v>44939.000347222223</v>
          </cell>
          <cell r="J75" t="str">
            <v>Do Thi Bich Lieu</v>
          </cell>
          <cell r="M75" t="str">
            <v>No</v>
          </cell>
          <cell r="O75" t="str">
            <v>02/Đã thanh toán 24/2023</v>
          </cell>
        </row>
        <row r="76">
          <cell r="D76">
            <v>1474</v>
          </cell>
          <cell r="E76">
            <v>18122078</v>
          </cell>
          <cell r="F76">
            <v>4744894</v>
          </cell>
          <cell r="G76">
            <v>44939.000347222223</v>
          </cell>
          <cell r="J76" t="str">
            <v>Do Thi Bich Lieu</v>
          </cell>
          <cell r="M76" t="str">
            <v>No</v>
          </cell>
          <cell r="O76" t="str">
            <v>02/Đã thanh toán 24/2023</v>
          </cell>
        </row>
        <row r="77">
          <cell r="D77">
            <v>1472</v>
          </cell>
          <cell r="E77">
            <v>11150933</v>
          </cell>
          <cell r="F77">
            <v>15644207</v>
          </cell>
          <cell r="G77">
            <v>44939.000347222223</v>
          </cell>
          <cell r="J77" t="str">
            <v>Do Thi Bich Lieu</v>
          </cell>
          <cell r="M77" t="str">
            <v>No</v>
          </cell>
          <cell r="O77" t="str">
            <v>02/Đã thanh toán 24/2023</v>
          </cell>
        </row>
        <row r="78">
          <cell r="D78">
            <v>2135</v>
          </cell>
          <cell r="E78">
            <v>13207322</v>
          </cell>
          <cell r="F78">
            <v>4715370</v>
          </cell>
          <cell r="G78">
            <v>44957.000347222223</v>
          </cell>
          <cell r="J78" t="str">
            <v>Do Thi Bich Lieu</v>
          </cell>
          <cell r="M78" t="str">
            <v>No</v>
          </cell>
          <cell r="O78" t="str">
            <v>03/Đã thanh toán 24/2023</v>
          </cell>
        </row>
        <row r="79">
          <cell r="D79">
            <v>2128</v>
          </cell>
          <cell r="E79">
            <v>10185012</v>
          </cell>
          <cell r="F79">
            <v>3377836</v>
          </cell>
          <cell r="G79">
            <v>44957.000347222223</v>
          </cell>
          <cell r="J79" t="str">
            <v>Do Thi Bich Lieu</v>
          </cell>
          <cell r="M79" t="str">
            <v>No</v>
          </cell>
          <cell r="O79" t="str">
            <v>05/Đã thanh toán 24/2023</v>
          </cell>
        </row>
        <row r="80">
          <cell r="D80">
            <v>2129</v>
          </cell>
          <cell r="E80">
            <v>18125879</v>
          </cell>
          <cell r="F80">
            <v>4744894</v>
          </cell>
          <cell r="G80">
            <v>44957.000347222223</v>
          </cell>
          <cell r="J80" t="str">
            <v>Do Thi Bich Lieu</v>
          </cell>
          <cell r="M80" t="str">
            <v>No</v>
          </cell>
          <cell r="O80" t="str">
            <v>05/Đã thanh toán 24/2023</v>
          </cell>
        </row>
        <row r="81">
          <cell r="D81">
            <v>2125</v>
          </cell>
          <cell r="E81">
            <v>10184554</v>
          </cell>
          <cell r="F81">
            <v>3230964</v>
          </cell>
          <cell r="G81">
            <v>44957.000347222223</v>
          </cell>
          <cell r="J81" t="str">
            <v>Do Thi Bich Lieu</v>
          </cell>
          <cell r="M81" t="str">
            <v>No</v>
          </cell>
          <cell r="O81" t="str">
            <v>05/Đã thanh toán 24/2023</v>
          </cell>
        </row>
        <row r="82">
          <cell r="D82">
            <v>2126</v>
          </cell>
          <cell r="E82">
            <v>10184038</v>
          </cell>
          <cell r="F82">
            <v>7543021</v>
          </cell>
          <cell r="G82">
            <v>44957.000347222223</v>
          </cell>
          <cell r="J82" t="str">
            <v>Do Thi Bich Lieu</v>
          </cell>
          <cell r="M82" t="str">
            <v>No</v>
          </cell>
          <cell r="O82" t="str">
            <v>05/Đã thanh toán 24/2023</v>
          </cell>
        </row>
        <row r="83">
          <cell r="D83">
            <v>2139</v>
          </cell>
          <cell r="E83">
            <v>10179940</v>
          </cell>
          <cell r="F83">
            <v>15094768</v>
          </cell>
          <cell r="G83">
            <v>44957.000347222223</v>
          </cell>
          <cell r="J83" t="str">
            <v>Do Thi Bich Lieu</v>
          </cell>
          <cell r="M83" t="str">
            <v>No</v>
          </cell>
          <cell r="O83" t="str">
            <v>03/Đã thanh toán 24/2023</v>
          </cell>
        </row>
        <row r="84">
          <cell r="D84">
            <v>2120</v>
          </cell>
          <cell r="E84">
            <v>22311704</v>
          </cell>
          <cell r="F84">
            <v>1550252</v>
          </cell>
          <cell r="G84">
            <v>44957.000347222223</v>
          </cell>
          <cell r="J84" t="str">
            <v>Do Thi Bich Lieu</v>
          </cell>
          <cell r="M84" t="str">
            <v>No</v>
          </cell>
          <cell r="O84" t="str">
            <v>02/Đã thanh toán 24/2023</v>
          </cell>
        </row>
        <row r="85">
          <cell r="D85">
            <v>2118</v>
          </cell>
          <cell r="E85">
            <v>16392929</v>
          </cell>
          <cell r="F85">
            <v>9021870</v>
          </cell>
          <cell r="G85">
            <v>44957.000347222223</v>
          </cell>
          <cell r="J85" t="str">
            <v>Do Thi Bich Lieu</v>
          </cell>
          <cell r="M85" t="str">
            <v>No</v>
          </cell>
          <cell r="O85" t="str">
            <v>02/Đã thanh toán 24/2023</v>
          </cell>
        </row>
        <row r="86">
          <cell r="D86">
            <v>2119</v>
          </cell>
          <cell r="E86">
            <v>17156773</v>
          </cell>
          <cell r="F86">
            <v>7350111</v>
          </cell>
          <cell r="G86">
            <v>44957.000347222223</v>
          </cell>
          <cell r="J86" t="str">
            <v>Do Thi Bich Lieu</v>
          </cell>
          <cell r="M86" t="str">
            <v>No</v>
          </cell>
          <cell r="O86" t="str">
            <v>02/Đã thanh toán 24/2023</v>
          </cell>
        </row>
        <row r="87">
          <cell r="D87">
            <v>2122</v>
          </cell>
          <cell r="E87">
            <v>10183089</v>
          </cell>
          <cell r="F87">
            <v>5607360</v>
          </cell>
          <cell r="G87">
            <v>44957.000347222223</v>
          </cell>
          <cell r="J87" t="str">
            <v>Do Thi Bich Lieu</v>
          </cell>
          <cell r="M87" t="str">
            <v>No</v>
          </cell>
          <cell r="O87" t="str">
            <v>02/Đã thanh toán 24/2023</v>
          </cell>
        </row>
        <row r="88">
          <cell r="D88">
            <v>2132</v>
          </cell>
          <cell r="E88">
            <v>90294852</v>
          </cell>
          <cell r="F88">
            <v>4058758</v>
          </cell>
          <cell r="G88">
            <v>44957.000347222223</v>
          </cell>
          <cell r="J88" t="str">
            <v>Do Thi Bich Lieu</v>
          </cell>
          <cell r="M88" t="str">
            <v>No</v>
          </cell>
          <cell r="O88" t="str">
            <v>02/Đã thanh toán 24/2023</v>
          </cell>
        </row>
        <row r="89">
          <cell r="D89">
            <v>2123</v>
          </cell>
          <cell r="E89">
            <v>10183967</v>
          </cell>
          <cell r="F89">
            <v>14398439</v>
          </cell>
          <cell r="G89">
            <v>44957.000347222223</v>
          </cell>
          <cell r="J89" t="str">
            <v>Do Thi Bich Lieu</v>
          </cell>
          <cell r="M89" t="str">
            <v>No</v>
          </cell>
          <cell r="O89" t="str">
            <v>02/Đã thanh toán 24/2023</v>
          </cell>
        </row>
        <row r="90">
          <cell r="D90">
            <v>3517</v>
          </cell>
          <cell r="E90">
            <v>28303644</v>
          </cell>
          <cell r="F90">
            <v>2050340</v>
          </cell>
          <cell r="G90">
            <v>44966.000347222223</v>
          </cell>
          <cell r="J90" t="str">
            <v>Do Thi Bich Lieu</v>
          </cell>
          <cell r="M90" t="str">
            <v>No</v>
          </cell>
          <cell r="O90" t="str">
            <v>03/Đã thanh toán 24/2023</v>
          </cell>
        </row>
        <row r="91">
          <cell r="D91">
            <v>3519</v>
          </cell>
          <cell r="E91">
            <v>17162293</v>
          </cell>
          <cell r="F91">
            <v>20171932</v>
          </cell>
          <cell r="G91">
            <v>44966.000347222223</v>
          </cell>
          <cell r="J91" t="str">
            <v>Do Thi Bich Lieu</v>
          </cell>
          <cell r="M91" t="str">
            <v>No</v>
          </cell>
          <cell r="O91" t="str">
            <v>03/Đã thanh toán 24/2023</v>
          </cell>
        </row>
        <row r="92">
          <cell r="D92">
            <v>3522</v>
          </cell>
          <cell r="E92">
            <v>18127779</v>
          </cell>
          <cell r="F92">
            <v>4536290</v>
          </cell>
          <cell r="G92">
            <v>44966.000347222223</v>
          </cell>
          <cell r="J92" t="str">
            <v>Do Thi Bich Lieu</v>
          </cell>
          <cell r="M92" t="str">
            <v>No</v>
          </cell>
          <cell r="O92" t="str">
            <v>03/Đã thanh toán 24/2023</v>
          </cell>
        </row>
        <row r="93">
          <cell r="D93">
            <v>3520</v>
          </cell>
          <cell r="E93">
            <v>15085577</v>
          </cell>
          <cell r="F93">
            <v>2619452</v>
          </cell>
          <cell r="G93">
            <v>44966.000347222223</v>
          </cell>
          <cell r="J93" t="str">
            <v>Do Thi Bich Lieu</v>
          </cell>
          <cell r="M93" t="str">
            <v>No</v>
          </cell>
          <cell r="O93" t="str">
            <v>03/Đã thanh toán 24/2023</v>
          </cell>
        </row>
        <row r="94">
          <cell r="D94">
            <v>3521</v>
          </cell>
          <cell r="E94">
            <v>18127794</v>
          </cell>
          <cell r="F94">
            <v>1104004</v>
          </cell>
          <cell r="G94">
            <v>44966.000347222223</v>
          </cell>
          <cell r="J94" t="str">
            <v>Do Thi Bich Lieu</v>
          </cell>
          <cell r="M94" t="str">
            <v>No</v>
          </cell>
          <cell r="O94" t="str">
            <v>03/Đã thanh toán 24/2023</v>
          </cell>
        </row>
        <row r="95">
          <cell r="D95">
            <v>3518</v>
          </cell>
          <cell r="E95">
            <v>28303613</v>
          </cell>
          <cell r="F95">
            <v>13081750</v>
          </cell>
          <cell r="G95">
            <v>44966.000347222223</v>
          </cell>
          <cell r="J95" t="str">
            <v>Do Thi Bich Lieu</v>
          </cell>
          <cell r="M95" t="str">
            <v>No</v>
          </cell>
          <cell r="O95" t="str">
            <v>03/Đã thanh toán 24/2023</v>
          </cell>
        </row>
        <row r="96">
          <cell r="D96">
            <v>3850</v>
          </cell>
          <cell r="E96">
            <v>10190881</v>
          </cell>
          <cell r="F96">
            <v>14403193</v>
          </cell>
          <cell r="G96">
            <v>44967.000347222223</v>
          </cell>
          <cell r="J96" t="str">
            <v>Do Thi Bich Lieu</v>
          </cell>
          <cell r="M96" t="str">
            <v>No</v>
          </cell>
          <cell r="O96" t="str">
            <v>03/Đã thanh toán 24/2023</v>
          </cell>
        </row>
        <row r="97">
          <cell r="D97">
            <v>3849</v>
          </cell>
          <cell r="E97">
            <v>10186805</v>
          </cell>
          <cell r="F97">
            <v>7924246</v>
          </cell>
          <cell r="G97">
            <v>44967.000347222223</v>
          </cell>
          <cell r="J97" t="str">
            <v>Do Thi Bich Lieu</v>
          </cell>
          <cell r="M97" t="str">
            <v>No</v>
          </cell>
          <cell r="O97" t="str">
            <v>03/Đã thanh toán 24/2023</v>
          </cell>
        </row>
        <row r="98">
          <cell r="D98">
            <v>3909</v>
          </cell>
          <cell r="E98">
            <v>16399033</v>
          </cell>
          <cell r="F98">
            <v>7899848</v>
          </cell>
          <cell r="G98">
            <v>44968.000347222223</v>
          </cell>
          <cell r="J98" t="str">
            <v>Do Thi Bich Lieu</v>
          </cell>
          <cell r="M98" t="str">
            <v>No</v>
          </cell>
          <cell r="O98" t="str">
            <v>03/Đã thanh toán 24/2023</v>
          </cell>
        </row>
        <row r="99">
          <cell r="D99">
            <v>3906</v>
          </cell>
          <cell r="E99">
            <v>25315910</v>
          </cell>
          <cell r="F99">
            <v>4455671</v>
          </cell>
          <cell r="G99">
            <v>44968.000347222223</v>
          </cell>
          <cell r="J99" t="str">
            <v>Do Thi Bich Lieu</v>
          </cell>
          <cell r="M99" t="str">
            <v>No</v>
          </cell>
          <cell r="O99" t="str">
            <v>03/Đã thanh toán 24/2023</v>
          </cell>
        </row>
        <row r="100">
          <cell r="D100">
            <v>3907</v>
          </cell>
          <cell r="E100">
            <v>25315469</v>
          </cell>
          <cell r="F100">
            <v>2837120</v>
          </cell>
          <cell r="G100">
            <v>44968.000347222223</v>
          </cell>
          <cell r="J100" t="str">
            <v>Do Thi Bich Lieu</v>
          </cell>
          <cell r="M100" t="str">
            <v>No</v>
          </cell>
          <cell r="O100" t="str">
            <v>03/Đã thanh toán 24/2023</v>
          </cell>
        </row>
        <row r="101">
          <cell r="D101">
            <v>3908</v>
          </cell>
          <cell r="E101">
            <v>22317031</v>
          </cell>
          <cell r="F101">
            <v>5732573</v>
          </cell>
          <cell r="G101">
            <v>44968.000347222223</v>
          </cell>
          <cell r="J101" t="str">
            <v>Do Thi Bich Lieu</v>
          </cell>
          <cell r="M101" t="str">
            <v>No</v>
          </cell>
          <cell r="O101" t="str">
            <v>03/Đã thanh toán 24/2023</v>
          </cell>
        </row>
        <row r="102">
          <cell r="D102">
            <v>3903</v>
          </cell>
          <cell r="E102">
            <v>11159414</v>
          </cell>
          <cell r="F102">
            <v>4511364</v>
          </cell>
          <cell r="G102">
            <v>44968.000347222223</v>
          </cell>
          <cell r="J102" t="str">
            <v>Do Thi Bich Lieu</v>
          </cell>
          <cell r="M102" t="str">
            <v>No</v>
          </cell>
          <cell r="O102" t="str">
            <v>03/Đã thanh toán 24/2023</v>
          </cell>
        </row>
        <row r="103">
          <cell r="D103">
            <v>3904</v>
          </cell>
          <cell r="E103">
            <v>12114274</v>
          </cell>
          <cell r="F103">
            <v>10523106</v>
          </cell>
          <cell r="G103">
            <v>44968.000347222223</v>
          </cell>
          <cell r="J103" t="str">
            <v>Do Thi Bich Lieu</v>
          </cell>
          <cell r="M103" t="str">
            <v>No</v>
          </cell>
          <cell r="O103" t="str">
            <v>03/Đã thanh toán 24/2023</v>
          </cell>
        </row>
        <row r="104">
          <cell r="D104">
            <v>3905</v>
          </cell>
          <cell r="E104">
            <v>27305466</v>
          </cell>
          <cell r="F104">
            <v>1551215</v>
          </cell>
          <cell r="G104">
            <v>44968.000347222223</v>
          </cell>
          <cell r="J104" t="str">
            <v>Do Thi Bich Lieu</v>
          </cell>
          <cell r="M104" t="str">
            <v>No</v>
          </cell>
          <cell r="O104" t="str">
            <v>03/Đã thanh toán 24/2023</v>
          </cell>
        </row>
        <row r="105">
          <cell r="D105">
            <v>3902</v>
          </cell>
          <cell r="E105">
            <v>11155838</v>
          </cell>
          <cell r="F105">
            <v>16235032</v>
          </cell>
          <cell r="G105">
            <v>44968.000347222223</v>
          </cell>
          <cell r="J105" t="str">
            <v>Do Thi Bich Lieu</v>
          </cell>
          <cell r="M105" t="str">
            <v>No</v>
          </cell>
          <cell r="O105" t="str">
            <v>03/Đã thanh toán 24/2023</v>
          </cell>
        </row>
        <row r="106">
          <cell r="D106">
            <v>3901</v>
          </cell>
          <cell r="E106">
            <v>11155152</v>
          </cell>
          <cell r="F106">
            <v>11705793</v>
          </cell>
          <cell r="G106">
            <v>44968.000347222223</v>
          </cell>
          <cell r="J106" t="str">
            <v>Do Thi Bich Lieu</v>
          </cell>
          <cell r="M106" t="str">
            <v>No</v>
          </cell>
          <cell r="O106" t="str">
            <v>03/Đã thanh toán 24/2023</v>
          </cell>
        </row>
        <row r="107">
          <cell r="D107">
            <v>6280</v>
          </cell>
          <cell r="E107">
            <v>16400842</v>
          </cell>
          <cell r="F107">
            <v>1615482</v>
          </cell>
          <cell r="G107">
            <v>44973.000347222223</v>
          </cell>
          <cell r="J107" t="str">
            <v>Do Thi Bich Lieu</v>
          </cell>
          <cell r="M107" t="str">
            <v>No</v>
          </cell>
          <cell r="O107" t="str">
            <v>05/Đã thanh toán 24/2023</v>
          </cell>
        </row>
        <row r="108">
          <cell r="D108">
            <v>6281</v>
          </cell>
          <cell r="E108">
            <v>15088038</v>
          </cell>
          <cell r="F108">
            <v>3709684</v>
          </cell>
          <cell r="G108">
            <v>44973.000347222223</v>
          </cell>
          <cell r="J108" t="str">
            <v>Do Thi Bich Lieu</v>
          </cell>
          <cell r="M108" t="str">
            <v>No</v>
          </cell>
          <cell r="O108" t="str">
            <v>05/Đã thanh toán 24/2023</v>
          </cell>
        </row>
        <row r="109">
          <cell r="D109">
            <v>6287</v>
          </cell>
          <cell r="E109">
            <v>10190576</v>
          </cell>
          <cell r="F109">
            <v>7594719</v>
          </cell>
          <cell r="G109">
            <v>44973.000347222223</v>
          </cell>
          <cell r="J109" t="str">
            <v>Do Thi Bich Lieu</v>
          </cell>
          <cell r="M109" t="str">
            <v>No</v>
          </cell>
          <cell r="O109" t="str">
            <v>05/Đã thanh toán 24/2023</v>
          </cell>
        </row>
        <row r="110">
          <cell r="D110">
            <v>6272</v>
          </cell>
          <cell r="E110">
            <v>90296099</v>
          </cell>
          <cell r="F110">
            <v>3841090</v>
          </cell>
          <cell r="G110">
            <v>44973.000347222223</v>
          </cell>
          <cell r="J110" t="str">
            <v>Do Thi Bich Lieu</v>
          </cell>
          <cell r="M110" t="str">
            <v>No</v>
          </cell>
          <cell r="O110" t="str">
            <v>05/Đã thanh toán 24/2023</v>
          </cell>
        </row>
        <row r="111">
          <cell r="D111">
            <v>6279</v>
          </cell>
          <cell r="E111">
            <v>20344643</v>
          </cell>
          <cell r="F111">
            <v>4646318</v>
          </cell>
          <cell r="G111">
            <v>44973.000347222223</v>
          </cell>
          <cell r="J111" t="str">
            <v>Do Thi Bich Lieu</v>
          </cell>
          <cell r="M111" t="str">
            <v>No</v>
          </cell>
          <cell r="O111" t="str">
            <v>05/Đã thanh toán 24/2023</v>
          </cell>
        </row>
        <row r="112">
          <cell r="D112">
            <v>6270</v>
          </cell>
          <cell r="E112">
            <v>26362655</v>
          </cell>
          <cell r="F112">
            <v>4234934</v>
          </cell>
          <cell r="G112">
            <v>44973.000347222223</v>
          </cell>
          <cell r="J112" t="str">
            <v>Do Thi Bich Lieu</v>
          </cell>
          <cell r="M112" t="str">
            <v>No</v>
          </cell>
          <cell r="O112" t="str">
            <v>05/Đã thanh toán 24/2023</v>
          </cell>
        </row>
        <row r="113">
          <cell r="D113">
            <v>6275</v>
          </cell>
          <cell r="E113">
            <v>26365259</v>
          </cell>
          <cell r="F113">
            <v>1996764</v>
          </cell>
          <cell r="G113">
            <v>44973.000347222223</v>
          </cell>
          <cell r="J113" t="str">
            <v>Do Thi Bich Lieu</v>
          </cell>
          <cell r="M113" t="str">
            <v>No</v>
          </cell>
          <cell r="O113" t="str">
            <v>05/Đã thanh toán 24/2023</v>
          </cell>
        </row>
        <row r="114">
          <cell r="D114">
            <v>6289</v>
          </cell>
          <cell r="E114">
            <v>19361459</v>
          </cell>
          <cell r="F114">
            <v>6933854</v>
          </cell>
          <cell r="G114">
            <v>44973.000347222223</v>
          </cell>
          <cell r="J114" t="str">
            <v>Do Thi Bich Lieu</v>
          </cell>
          <cell r="M114" t="str">
            <v>No</v>
          </cell>
          <cell r="O114" t="str">
            <v>05/Đã thanh toán 24/2023</v>
          </cell>
        </row>
        <row r="115">
          <cell r="D115">
            <v>6282</v>
          </cell>
          <cell r="E115">
            <v>29155061</v>
          </cell>
          <cell r="F115">
            <v>2837120</v>
          </cell>
          <cell r="G115">
            <v>44973.000347222223</v>
          </cell>
          <cell r="J115" t="str">
            <v>Do Thi Bich Lieu</v>
          </cell>
          <cell r="M115" t="str">
            <v>No</v>
          </cell>
          <cell r="O115" t="str">
            <v>05/Đã thanh toán 24/2023</v>
          </cell>
        </row>
        <row r="116">
          <cell r="D116">
            <v>6288</v>
          </cell>
          <cell r="E116">
            <v>19361776</v>
          </cell>
          <cell r="F116">
            <v>3612246</v>
          </cell>
          <cell r="G116">
            <v>44973.000347222223</v>
          </cell>
          <cell r="J116" t="str">
            <v>Do Thi Bich Lieu</v>
          </cell>
          <cell r="M116" t="str">
            <v>No</v>
          </cell>
          <cell r="O116" t="str">
            <v>05/Đã thanh toán 24/2023</v>
          </cell>
        </row>
        <row r="117">
          <cell r="D117">
            <v>6278</v>
          </cell>
          <cell r="E117">
            <v>27307406</v>
          </cell>
          <cell r="F117">
            <v>1697289</v>
          </cell>
          <cell r="G117">
            <v>44973.000347222223</v>
          </cell>
          <cell r="J117" t="str">
            <v>Do Thi Bich Lieu</v>
          </cell>
          <cell r="M117" t="str">
            <v>No</v>
          </cell>
          <cell r="O117" t="str">
            <v>05/Đã thanh toán 24/2023</v>
          </cell>
        </row>
        <row r="118">
          <cell r="D118">
            <v>6274</v>
          </cell>
          <cell r="E118">
            <v>13212304</v>
          </cell>
          <cell r="F118">
            <v>6813410</v>
          </cell>
          <cell r="G118">
            <v>44973.000347222223</v>
          </cell>
          <cell r="J118" t="str">
            <v>Do Thi Bich Lieu</v>
          </cell>
          <cell r="M118" t="str">
            <v>No</v>
          </cell>
          <cell r="O118" t="str">
            <v>05/Đã thanh toán 24/2023</v>
          </cell>
        </row>
        <row r="119">
          <cell r="D119">
            <v>6276</v>
          </cell>
          <cell r="E119">
            <v>13217952</v>
          </cell>
          <cell r="F119">
            <v>4059594</v>
          </cell>
          <cell r="G119">
            <v>44973.000347222223</v>
          </cell>
          <cell r="J119" t="str">
            <v>Do Thi Bich Lieu</v>
          </cell>
          <cell r="M119" t="str">
            <v>No</v>
          </cell>
          <cell r="O119" t="str">
            <v>05/Đã thanh toán 24/2023</v>
          </cell>
        </row>
        <row r="120">
          <cell r="D120">
            <v>6271</v>
          </cell>
          <cell r="E120">
            <v>90296715</v>
          </cell>
          <cell r="F120">
            <v>1615482</v>
          </cell>
          <cell r="G120">
            <v>44973.000347222223</v>
          </cell>
          <cell r="J120" t="str">
            <v>Do Thi Bich Lieu</v>
          </cell>
          <cell r="M120" t="str">
            <v>No</v>
          </cell>
          <cell r="O120" t="str">
            <v>05/Đã thanh toán 24/2023</v>
          </cell>
        </row>
        <row r="121">
          <cell r="D121">
            <v>6273</v>
          </cell>
          <cell r="E121">
            <v>14073240</v>
          </cell>
          <cell r="F121">
            <v>6512061</v>
          </cell>
          <cell r="G121">
            <v>44973.000347222223</v>
          </cell>
          <cell r="J121" t="str">
            <v>Do Thi Bich Lieu</v>
          </cell>
          <cell r="M121" t="str">
            <v>No</v>
          </cell>
          <cell r="O121" t="str">
            <v>05/Đã thanh toán 24/2023</v>
          </cell>
        </row>
        <row r="122">
          <cell r="D122">
            <v>8664</v>
          </cell>
          <cell r="E122">
            <v>14078741</v>
          </cell>
          <cell r="F122">
            <v>6108190</v>
          </cell>
          <cell r="G122">
            <v>44981.000347222223</v>
          </cell>
          <cell r="J122" t="str">
            <v>Do Thi Bich Lieu</v>
          </cell>
          <cell r="M122" t="str">
            <v>No</v>
          </cell>
          <cell r="O122" t="str">
            <v>06/Đã thanh toán 12/2023</v>
          </cell>
        </row>
        <row r="123">
          <cell r="D123">
            <v>8666</v>
          </cell>
          <cell r="E123">
            <v>13219893</v>
          </cell>
          <cell r="F123">
            <v>3708590</v>
          </cell>
          <cell r="G123">
            <v>44981.000347222223</v>
          </cell>
          <cell r="J123" t="str">
            <v>Do Thi Bich Lieu</v>
          </cell>
          <cell r="M123" t="str">
            <v>No</v>
          </cell>
          <cell r="O123" t="str">
            <v>03/Đã thanh toán 24/2023</v>
          </cell>
        </row>
        <row r="124">
          <cell r="D124">
            <v>8659</v>
          </cell>
          <cell r="E124">
            <v>23199700</v>
          </cell>
          <cell r="F124">
            <v>8718886</v>
          </cell>
          <cell r="G124">
            <v>44981.000347222223</v>
          </cell>
          <cell r="J124" t="str">
            <v>Do Thi Bich Lieu</v>
          </cell>
          <cell r="M124" t="str">
            <v>No</v>
          </cell>
          <cell r="O124" t="str">
            <v>04/Đã thanh toán 10/2023</v>
          </cell>
        </row>
        <row r="125">
          <cell r="D125">
            <v>8649</v>
          </cell>
          <cell r="E125">
            <v>18133089</v>
          </cell>
          <cell r="F125">
            <v>7815082</v>
          </cell>
          <cell r="G125">
            <v>44981.000347222223</v>
          </cell>
          <cell r="J125" t="str">
            <v>Do Thi Bich Lieu</v>
          </cell>
          <cell r="M125" t="str">
            <v>No</v>
          </cell>
          <cell r="O125" t="str">
            <v>03/Đã thanh toán 24/2023</v>
          </cell>
        </row>
        <row r="126">
          <cell r="D126">
            <v>8657</v>
          </cell>
          <cell r="E126">
            <v>25318783</v>
          </cell>
          <cell r="F126">
            <v>8198768</v>
          </cell>
          <cell r="G126">
            <v>44981.000347222223</v>
          </cell>
          <cell r="J126" t="str">
            <v>Do Thi Bich Lieu</v>
          </cell>
          <cell r="M126" t="str">
            <v>No</v>
          </cell>
          <cell r="O126" t="str">
            <v>04/Đã thanh toán 10/2023</v>
          </cell>
        </row>
        <row r="127">
          <cell r="D127">
            <v>8665</v>
          </cell>
          <cell r="E127">
            <v>26367100</v>
          </cell>
          <cell r="F127">
            <v>1186224</v>
          </cell>
          <cell r="G127">
            <v>44981.000347222223</v>
          </cell>
          <cell r="J127" t="str">
            <v>Do Thi Bich Lieu</v>
          </cell>
          <cell r="M127" t="str">
            <v>No</v>
          </cell>
          <cell r="O127" t="str">
            <v>03/Đã thanh toán 24/2023</v>
          </cell>
        </row>
        <row r="128">
          <cell r="D128">
            <v>8656</v>
          </cell>
          <cell r="E128">
            <v>15088961</v>
          </cell>
          <cell r="F128">
            <v>1221638</v>
          </cell>
          <cell r="G128">
            <v>44981.000347222223</v>
          </cell>
          <cell r="J128" t="str">
            <v>Do Thi Bich Lieu</v>
          </cell>
          <cell r="M128" t="str">
            <v>No</v>
          </cell>
          <cell r="O128" t="str">
            <v>03/Đã thanh toán 24/2023</v>
          </cell>
        </row>
        <row r="129">
          <cell r="D129">
            <v>8654</v>
          </cell>
          <cell r="E129">
            <v>20344952</v>
          </cell>
          <cell r="F129">
            <v>2837120</v>
          </cell>
          <cell r="G129">
            <v>44981.000347222223</v>
          </cell>
          <cell r="J129" t="str">
            <v>Do Thi Bich Lieu</v>
          </cell>
          <cell r="M129" t="str">
            <v>No</v>
          </cell>
          <cell r="O129" t="str">
            <v>04/Đã thanh toán 10/2023</v>
          </cell>
        </row>
        <row r="130">
          <cell r="D130">
            <v>8655</v>
          </cell>
          <cell r="E130">
            <v>16402265</v>
          </cell>
          <cell r="F130">
            <v>2880284</v>
          </cell>
          <cell r="G130">
            <v>44981.000347222223</v>
          </cell>
          <cell r="J130" t="str">
            <v>Do Thi Bich Lieu</v>
          </cell>
          <cell r="M130" t="str">
            <v>No</v>
          </cell>
          <cell r="O130" t="str">
            <v>04/Đã thanh toán 10/2023</v>
          </cell>
        </row>
        <row r="131">
          <cell r="D131">
            <v>8660</v>
          </cell>
          <cell r="E131">
            <v>17168261</v>
          </cell>
          <cell r="F131">
            <v>2443276</v>
          </cell>
          <cell r="G131">
            <v>44981.000347222223</v>
          </cell>
          <cell r="J131" t="str">
            <v>Do Thi Bich Lieu</v>
          </cell>
          <cell r="M131" t="str">
            <v>No</v>
          </cell>
          <cell r="O131" t="str">
            <v>04/Đã thanh toán 10/2023</v>
          </cell>
        </row>
        <row r="132">
          <cell r="D132">
            <v>8648</v>
          </cell>
          <cell r="E132">
            <v>10194056</v>
          </cell>
          <cell r="F132">
            <v>1051127</v>
          </cell>
          <cell r="G132">
            <v>44981.000347222223</v>
          </cell>
          <cell r="J132" t="str">
            <v>Do Thi Bich Lieu</v>
          </cell>
          <cell r="M132" t="str">
            <v>No</v>
          </cell>
          <cell r="O132" t="str">
            <v>04/Đã thanh toán 10/2023</v>
          </cell>
        </row>
        <row r="133">
          <cell r="D133">
            <v>8652</v>
          </cell>
          <cell r="E133">
            <v>24289140</v>
          </cell>
          <cell r="F133">
            <v>299475</v>
          </cell>
          <cell r="G133">
            <v>44981.000347222223</v>
          </cell>
          <cell r="J133" t="str">
            <v>Do Thi Bich Lieu</v>
          </cell>
          <cell r="M133" t="str">
            <v>No</v>
          </cell>
          <cell r="O133" t="str">
            <v>04/Đã thanh toán 10/2023</v>
          </cell>
        </row>
        <row r="134">
          <cell r="D134">
            <v>8650</v>
          </cell>
          <cell r="E134">
            <v>12121474</v>
          </cell>
          <cell r="F134">
            <v>552002</v>
          </cell>
          <cell r="G134">
            <v>44981.000347222223</v>
          </cell>
          <cell r="J134" t="str">
            <v>Do Thi Bich Lieu</v>
          </cell>
          <cell r="M134" t="str">
            <v>No</v>
          </cell>
          <cell r="O134" t="str">
            <v>03/Đã thanh toán 24/2023</v>
          </cell>
        </row>
        <row r="135">
          <cell r="D135">
            <v>8651</v>
          </cell>
          <cell r="E135">
            <v>25317571</v>
          </cell>
          <cell r="F135">
            <v>12795724</v>
          </cell>
          <cell r="G135">
            <v>44981.000347222223</v>
          </cell>
          <cell r="J135" t="str">
            <v>Do Thi Bich Lieu</v>
          </cell>
          <cell r="M135" t="str">
            <v>No</v>
          </cell>
          <cell r="O135" t="str">
            <v>03/Đã thanh toán 24/2023</v>
          </cell>
        </row>
        <row r="136">
          <cell r="D136">
            <v>8662</v>
          </cell>
          <cell r="E136">
            <v>15090533</v>
          </cell>
          <cell r="F136">
            <v>1179255</v>
          </cell>
          <cell r="G136">
            <v>44981.000347222223</v>
          </cell>
          <cell r="J136" t="str">
            <v>Do Thi Bich Lieu</v>
          </cell>
          <cell r="M136" t="str">
            <v>No</v>
          </cell>
          <cell r="O136" t="str">
            <v>04/Đã thanh toán 10/2023</v>
          </cell>
        </row>
        <row r="137">
          <cell r="D137">
            <v>8658</v>
          </cell>
          <cell r="E137">
            <v>24290450</v>
          </cell>
          <cell r="F137">
            <v>10019675</v>
          </cell>
          <cell r="G137">
            <v>44981.000347222223</v>
          </cell>
          <cell r="J137" t="str">
            <v>Do Thi Bich Lieu</v>
          </cell>
          <cell r="M137" t="str">
            <v>No</v>
          </cell>
          <cell r="O137" t="str">
            <v>04/Đã thanh toán 10/2023</v>
          </cell>
        </row>
        <row r="138">
          <cell r="D138">
            <v>8653</v>
          </cell>
          <cell r="E138">
            <v>22319062</v>
          </cell>
          <cell r="F138">
            <v>1682819</v>
          </cell>
          <cell r="G138">
            <v>44981.000347222223</v>
          </cell>
          <cell r="J138" t="str">
            <v>Do Thi Bich Lieu</v>
          </cell>
          <cell r="M138" t="str">
            <v>No</v>
          </cell>
          <cell r="O138" t="str">
            <v>03/Đã thanh toán 24/2023</v>
          </cell>
        </row>
        <row r="139">
          <cell r="D139">
            <v>8661</v>
          </cell>
          <cell r="E139">
            <v>16403761</v>
          </cell>
          <cell r="F139">
            <v>2358510</v>
          </cell>
          <cell r="G139">
            <v>44981.000347222223</v>
          </cell>
          <cell r="J139" t="str">
            <v>Do Thi Bich Lieu</v>
          </cell>
          <cell r="M139" t="str">
            <v>No</v>
          </cell>
          <cell r="O139" t="str">
            <v>04/Đã thanh toán 10/2023</v>
          </cell>
        </row>
        <row r="140">
          <cell r="D140">
            <v>9021</v>
          </cell>
          <cell r="E140">
            <v>12124372</v>
          </cell>
          <cell r="F140">
            <v>2772853</v>
          </cell>
          <cell r="G140">
            <v>44982.000347222223</v>
          </cell>
          <cell r="J140" t="str">
            <v>Do Thi Bich Lieu</v>
          </cell>
          <cell r="M140" t="str">
            <v>No</v>
          </cell>
          <cell r="O140" t="str">
            <v>05/Đã thanh toán 24/2023</v>
          </cell>
        </row>
        <row r="141">
          <cell r="D141">
            <v>9022</v>
          </cell>
          <cell r="E141">
            <v>10197729</v>
          </cell>
          <cell r="F141">
            <v>4099282</v>
          </cell>
          <cell r="G141">
            <v>44982.000347222223</v>
          </cell>
          <cell r="J141" t="str">
            <v>Do Thi Bich Lieu</v>
          </cell>
          <cell r="M141" t="str">
            <v>No</v>
          </cell>
          <cell r="O141" t="str">
            <v>05/Đã thanh toán 24/2023</v>
          </cell>
        </row>
        <row r="142">
          <cell r="D142">
            <v>9019</v>
          </cell>
          <cell r="E142">
            <v>25319825</v>
          </cell>
          <cell r="F142">
            <v>3230964</v>
          </cell>
          <cell r="G142">
            <v>44982.000347222223</v>
          </cell>
          <cell r="J142" t="str">
            <v>Do Thi Bich Lieu</v>
          </cell>
          <cell r="M142" t="str">
            <v>No</v>
          </cell>
          <cell r="O142" t="str">
            <v>05/Đã thanh toán 24/2023</v>
          </cell>
        </row>
        <row r="143">
          <cell r="D143">
            <v>9020</v>
          </cell>
          <cell r="E143">
            <v>15091622</v>
          </cell>
          <cell r="F143">
            <v>6678210</v>
          </cell>
          <cell r="G143">
            <v>44982.000347222223</v>
          </cell>
          <cell r="J143" t="str">
            <v>Do Thi Bich Lieu</v>
          </cell>
          <cell r="M143" t="str">
            <v>No</v>
          </cell>
          <cell r="O143" t="str">
            <v>05/Đã thanh toán 24/2023</v>
          </cell>
        </row>
        <row r="144">
          <cell r="D144">
            <v>10489</v>
          </cell>
          <cell r="E144">
            <v>15093068</v>
          </cell>
          <cell r="F144">
            <v>2880284</v>
          </cell>
          <cell r="G144">
            <v>44987.000347222223</v>
          </cell>
          <cell r="J144" t="str">
            <v>Do Thi Bich Lieu</v>
          </cell>
          <cell r="M144" t="str">
            <v>No</v>
          </cell>
          <cell r="O144" t="str">
            <v>06/Đã thanh toán 26/2023</v>
          </cell>
        </row>
        <row r="145">
          <cell r="D145">
            <v>10495</v>
          </cell>
          <cell r="E145">
            <v>14080141</v>
          </cell>
          <cell r="F145">
            <v>711734</v>
          </cell>
          <cell r="G145">
            <v>44987.000347222223</v>
          </cell>
          <cell r="J145" t="str">
            <v>Do Thi Bich Lieu</v>
          </cell>
          <cell r="M145" t="str">
            <v>No</v>
          </cell>
          <cell r="O145" t="str">
            <v>06/Đã thanh toán 26/2023</v>
          </cell>
        </row>
        <row r="146">
          <cell r="D146">
            <v>10482</v>
          </cell>
          <cell r="E146">
            <v>27311198</v>
          </cell>
          <cell r="F146">
            <v>1682819</v>
          </cell>
          <cell r="G146">
            <v>44987.000347222223</v>
          </cell>
          <cell r="J146" t="str">
            <v>Do Thi Bich Lieu</v>
          </cell>
          <cell r="M146" t="str">
            <v>No</v>
          </cell>
          <cell r="O146" t="str">
            <v>06/Đã thanh toán 26/2023</v>
          </cell>
        </row>
        <row r="147">
          <cell r="D147">
            <v>10500</v>
          </cell>
          <cell r="E147">
            <v>26370979</v>
          </cell>
          <cell r="F147">
            <v>2619452</v>
          </cell>
          <cell r="G147">
            <v>44987.000347222223</v>
          </cell>
          <cell r="J147" t="str">
            <v>Do Thi Bich Lieu</v>
          </cell>
          <cell r="M147" t="str">
            <v>No</v>
          </cell>
          <cell r="O147" t="str">
            <v>06/Đã thanh toán 26/2023</v>
          </cell>
        </row>
        <row r="148">
          <cell r="D148">
            <v>10484</v>
          </cell>
          <cell r="E148">
            <v>22322670</v>
          </cell>
          <cell r="F148">
            <v>1615482</v>
          </cell>
          <cell r="G148">
            <v>44987.000347222223</v>
          </cell>
          <cell r="J148" t="str">
            <v>Do Thi Bich Lieu</v>
          </cell>
          <cell r="M148" t="str">
            <v>No</v>
          </cell>
          <cell r="O148" t="str">
            <v>06/Đã thanh toán 26/2023</v>
          </cell>
        </row>
        <row r="149">
          <cell r="D149">
            <v>10497</v>
          </cell>
          <cell r="E149">
            <v>14078179</v>
          </cell>
          <cell r="F149">
            <v>3664914</v>
          </cell>
          <cell r="G149">
            <v>44987.000347222223</v>
          </cell>
          <cell r="J149" t="str">
            <v>Do Thi Bich Lieu</v>
          </cell>
          <cell r="M149" t="str">
            <v>No</v>
          </cell>
          <cell r="O149" t="str">
            <v>06/Đã thanh toán 26/2023</v>
          </cell>
        </row>
        <row r="150">
          <cell r="D150">
            <v>10498</v>
          </cell>
          <cell r="E150">
            <v>13222719</v>
          </cell>
          <cell r="F150">
            <v>3594085</v>
          </cell>
          <cell r="G150">
            <v>44987.000347222223</v>
          </cell>
          <cell r="J150" t="str">
            <v>Do Thi Bich Lieu</v>
          </cell>
          <cell r="M150" t="str">
            <v>No</v>
          </cell>
          <cell r="O150" t="str">
            <v>06/Đã thanh toán 26/2023</v>
          </cell>
        </row>
        <row r="151">
          <cell r="D151">
            <v>10487</v>
          </cell>
          <cell r="E151">
            <v>17171050</v>
          </cell>
          <cell r="F151">
            <v>5495105</v>
          </cell>
          <cell r="G151">
            <v>44987.000347222223</v>
          </cell>
          <cell r="J151" t="str">
            <v>Do Thi Bich Lieu</v>
          </cell>
          <cell r="M151" t="str">
            <v>No</v>
          </cell>
          <cell r="O151" t="str">
            <v>06/Đã thanh toán 26/2023</v>
          </cell>
        </row>
        <row r="152">
          <cell r="D152">
            <v>10490</v>
          </cell>
          <cell r="E152">
            <v>28310702</v>
          </cell>
          <cell r="F152">
            <v>2443276</v>
          </cell>
          <cell r="G152">
            <v>44987.000347222223</v>
          </cell>
          <cell r="J152" t="str">
            <v>Do Thi Bich Lieu</v>
          </cell>
          <cell r="M152" t="str">
            <v>No</v>
          </cell>
          <cell r="O152" t="str">
            <v>06/Đã thanh toán 26/2023</v>
          </cell>
        </row>
        <row r="153">
          <cell r="D153">
            <v>10483</v>
          </cell>
          <cell r="E153">
            <v>25321308</v>
          </cell>
          <cell r="F153">
            <v>1551215</v>
          </cell>
          <cell r="G153">
            <v>44987.000347222223</v>
          </cell>
          <cell r="J153" t="str">
            <v>Do Thi Bich Lieu</v>
          </cell>
          <cell r="M153" t="str">
            <v>No</v>
          </cell>
          <cell r="O153" t="str">
            <v>06/Đã thanh toán 26/2023</v>
          </cell>
        </row>
        <row r="154">
          <cell r="D154">
            <v>10485</v>
          </cell>
          <cell r="E154">
            <v>21210823</v>
          </cell>
          <cell r="F154">
            <v>3166697</v>
          </cell>
          <cell r="G154">
            <v>44987.000347222223</v>
          </cell>
          <cell r="J154" t="str">
            <v>Do Thi Bich Lieu</v>
          </cell>
          <cell r="M154" t="str">
            <v>No</v>
          </cell>
          <cell r="O154" t="str">
            <v>06/Đã thanh toán 26/2023</v>
          </cell>
        </row>
        <row r="155">
          <cell r="D155">
            <v>10492</v>
          </cell>
          <cell r="E155">
            <v>19369518</v>
          </cell>
          <cell r="F155">
            <v>2619452</v>
          </cell>
          <cell r="G155">
            <v>44987.000347222223</v>
          </cell>
          <cell r="J155" t="str">
            <v>Do Thi Bich Lieu</v>
          </cell>
          <cell r="M155" t="str">
            <v>No</v>
          </cell>
          <cell r="O155" t="str">
            <v>06/Đã thanh toán 26/2023</v>
          </cell>
        </row>
        <row r="156">
          <cell r="D156">
            <v>10491</v>
          </cell>
          <cell r="E156">
            <v>27311942</v>
          </cell>
          <cell r="F156">
            <v>299475</v>
          </cell>
          <cell r="G156">
            <v>44987.000347222223</v>
          </cell>
          <cell r="J156" t="str">
            <v>Do Thi Bich Lieu</v>
          </cell>
          <cell r="M156" t="str">
            <v>No</v>
          </cell>
          <cell r="O156" t="str">
            <v>06/Đã thanh toán 26/2023</v>
          </cell>
        </row>
        <row r="157">
          <cell r="D157">
            <v>10488</v>
          </cell>
          <cell r="E157">
            <v>16406877</v>
          </cell>
          <cell r="F157">
            <v>4400535</v>
          </cell>
          <cell r="G157">
            <v>44987.000347222223</v>
          </cell>
          <cell r="J157" t="str">
            <v>Do Thi Bich Lieu</v>
          </cell>
          <cell r="M157" t="str">
            <v>No</v>
          </cell>
          <cell r="O157" t="str">
            <v>06/Đã thanh toán 26/2023</v>
          </cell>
        </row>
        <row r="158">
          <cell r="D158">
            <v>10486</v>
          </cell>
          <cell r="E158">
            <v>20348762</v>
          </cell>
          <cell r="F158">
            <v>1221638</v>
          </cell>
          <cell r="G158">
            <v>44987.000347222223</v>
          </cell>
          <cell r="J158" t="str">
            <v>Do Thi Bich Lieu</v>
          </cell>
          <cell r="M158" t="str">
            <v>No</v>
          </cell>
          <cell r="O158" t="str">
            <v>06/Đã thanh toán 26/2023</v>
          </cell>
        </row>
        <row r="159">
          <cell r="D159">
            <v>10480</v>
          </cell>
          <cell r="E159">
            <v>29159395</v>
          </cell>
          <cell r="F159">
            <v>1179255</v>
          </cell>
          <cell r="G159">
            <v>44987.000347222223</v>
          </cell>
          <cell r="J159" t="str">
            <v>Do Thi Bich Lieu</v>
          </cell>
          <cell r="M159" t="str">
            <v>No</v>
          </cell>
          <cell r="O159" t="str">
            <v>06/Đã thanh toán 26/2023</v>
          </cell>
        </row>
        <row r="160">
          <cell r="D160">
            <v>10493</v>
          </cell>
          <cell r="E160">
            <v>11168083</v>
          </cell>
          <cell r="F160">
            <v>4170667</v>
          </cell>
          <cell r="G160">
            <v>44987.000347222223</v>
          </cell>
          <cell r="J160" t="str">
            <v>Do Thi Bich Lieu</v>
          </cell>
          <cell r="M160" t="str">
            <v>No</v>
          </cell>
          <cell r="O160" t="str">
            <v>06/Đã thanh toán 26/2023</v>
          </cell>
        </row>
        <row r="161">
          <cell r="D161">
            <v>10496</v>
          </cell>
          <cell r="E161">
            <v>14080913</v>
          </cell>
          <cell r="F161">
            <v>2160213</v>
          </cell>
          <cell r="G161">
            <v>44987.000347222223</v>
          </cell>
          <cell r="J161" t="str">
            <v>Do Thi Bich Lieu</v>
          </cell>
          <cell r="M161" t="str">
            <v>No</v>
          </cell>
          <cell r="O161" t="str">
            <v>06/Đã thanh toán 26/2023</v>
          </cell>
        </row>
        <row r="162">
          <cell r="D162">
            <v>10494</v>
          </cell>
          <cell r="E162">
            <v>12127235</v>
          </cell>
          <cell r="F162">
            <v>6678210</v>
          </cell>
          <cell r="G162">
            <v>44987.000347222223</v>
          </cell>
          <cell r="J162" t="str">
            <v>Do Thi Bich Lieu</v>
          </cell>
          <cell r="M162" t="str">
            <v>No</v>
          </cell>
          <cell r="O162" t="str">
            <v>06/Đã thanh toán 26/2023</v>
          </cell>
        </row>
        <row r="163">
          <cell r="D163">
            <v>10501</v>
          </cell>
          <cell r="E163">
            <v>26370368</v>
          </cell>
          <cell r="F163">
            <v>3868816</v>
          </cell>
          <cell r="G163">
            <v>44987.000347222223</v>
          </cell>
          <cell r="J163" t="str">
            <v>Do Thi Bich Lieu</v>
          </cell>
          <cell r="M163" t="str">
            <v>No</v>
          </cell>
          <cell r="O163" t="str">
            <v>Chúng tôi đang xử lý hóa đơn, vui lòng liên hệ Do Thi Bich Lieu</v>
          </cell>
        </row>
        <row r="164">
          <cell r="D164">
            <v>10481</v>
          </cell>
          <cell r="E164">
            <v>17168935</v>
          </cell>
          <cell r="F164">
            <v>3841090</v>
          </cell>
          <cell r="G164">
            <v>44987.000347222223</v>
          </cell>
          <cell r="J164" t="str">
            <v>Do Thi Bich Lieu</v>
          </cell>
          <cell r="M164" t="str">
            <v>No</v>
          </cell>
          <cell r="O164" t="str">
            <v>06/Đã thanh toán 26/2023</v>
          </cell>
        </row>
        <row r="165">
          <cell r="D165">
            <v>11267</v>
          </cell>
          <cell r="E165">
            <v>21211194</v>
          </cell>
          <cell r="F165">
            <v>7103404</v>
          </cell>
          <cell r="G165">
            <v>44988.000347222223</v>
          </cell>
          <cell r="J165" t="str">
            <v>Do Thi Bich Lieu</v>
          </cell>
          <cell r="M165" t="str">
            <v>No</v>
          </cell>
          <cell r="O165" t="str">
            <v>06/Đã thanh toán 26/2023</v>
          </cell>
        </row>
        <row r="166">
          <cell r="D166">
            <v>11268</v>
          </cell>
          <cell r="E166">
            <v>17172370</v>
          </cell>
          <cell r="F166">
            <v>2837120</v>
          </cell>
          <cell r="G166">
            <v>44988.000347222223</v>
          </cell>
          <cell r="J166" t="str">
            <v>Do Thi Bich Lieu</v>
          </cell>
          <cell r="M166" t="str">
            <v>No</v>
          </cell>
          <cell r="O166" t="str">
            <v>06/Đã thanh toán 26/2023</v>
          </cell>
        </row>
        <row r="167">
          <cell r="D167">
            <v>11265</v>
          </cell>
          <cell r="E167">
            <v>16407983</v>
          </cell>
          <cell r="F167">
            <v>1615482</v>
          </cell>
          <cell r="G167">
            <v>44988.000347222223</v>
          </cell>
          <cell r="J167" t="str">
            <v>Do Thi Bich Lieu</v>
          </cell>
          <cell r="M167" t="str">
            <v>No</v>
          </cell>
          <cell r="O167" t="str">
            <v>06/Đã thanh toán 26/2023</v>
          </cell>
        </row>
        <row r="168">
          <cell r="D168">
            <v>11266</v>
          </cell>
          <cell r="E168">
            <v>22324278</v>
          </cell>
          <cell r="F168">
            <v>1038392</v>
          </cell>
          <cell r="G168">
            <v>44988.000347222223</v>
          </cell>
          <cell r="J168" t="str">
            <v>Do Thi Bich Lieu</v>
          </cell>
          <cell r="M168" t="str">
            <v>No</v>
          </cell>
          <cell r="O168" t="str">
            <v>06/Đã thanh toán 26/2023</v>
          </cell>
        </row>
        <row r="169">
          <cell r="D169">
            <v>13165</v>
          </cell>
          <cell r="E169">
            <v>90303766</v>
          </cell>
          <cell r="F169">
            <v>2400893</v>
          </cell>
          <cell r="G169">
            <v>44994.000347222223</v>
          </cell>
          <cell r="J169" t="str">
            <v>Do Thi Bich Lieu</v>
          </cell>
          <cell r="M169" t="str">
            <v>No</v>
          </cell>
          <cell r="O169" t="str">
            <v>06/Đã thanh toán 26/2023</v>
          </cell>
        </row>
        <row r="170">
          <cell r="D170">
            <v>13200</v>
          </cell>
          <cell r="E170">
            <v>16410652</v>
          </cell>
          <cell r="F170">
            <v>2076778</v>
          </cell>
          <cell r="G170">
            <v>44994.000347222223</v>
          </cell>
          <cell r="J170" t="str">
            <v>Do Thi Bich Lieu</v>
          </cell>
          <cell r="M170" t="str">
            <v>No</v>
          </cell>
          <cell r="O170" t="str">
            <v>04/Đã thanh toán 24/2023</v>
          </cell>
        </row>
        <row r="171">
          <cell r="D171">
            <v>13196</v>
          </cell>
          <cell r="E171">
            <v>28314330</v>
          </cell>
          <cell r="F171">
            <v>2457945</v>
          </cell>
          <cell r="G171">
            <v>44994.000347222223</v>
          </cell>
          <cell r="J171" t="str">
            <v>Do Thi Bich Lieu</v>
          </cell>
          <cell r="M171" t="str">
            <v>No</v>
          </cell>
          <cell r="O171" t="str">
            <v>04/Đã thanh toán 24/2023</v>
          </cell>
        </row>
        <row r="172">
          <cell r="D172">
            <v>13194</v>
          </cell>
          <cell r="E172">
            <v>12129909</v>
          </cell>
          <cell r="F172">
            <v>4153569</v>
          </cell>
          <cell r="G172">
            <v>44994.000347222223</v>
          </cell>
          <cell r="J172" t="str">
            <v>Do Thi Bich Lieu</v>
          </cell>
          <cell r="M172" t="str">
            <v>No</v>
          </cell>
          <cell r="O172" t="str">
            <v>04/Đã thanh toán 24/2023</v>
          </cell>
        </row>
        <row r="173">
          <cell r="D173">
            <v>13197</v>
          </cell>
          <cell r="E173">
            <v>25324086</v>
          </cell>
          <cell r="F173">
            <v>1038389</v>
          </cell>
          <cell r="G173">
            <v>44994.000347222223</v>
          </cell>
          <cell r="J173" t="str">
            <v>Do Thi Bich Lieu</v>
          </cell>
          <cell r="M173" t="str">
            <v>No</v>
          </cell>
          <cell r="O173" t="str">
            <v>04/Đã thanh toán 24/2023</v>
          </cell>
        </row>
        <row r="174">
          <cell r="D174">
            <v>13201</v>
          </cell>
          <cell r="E174">
            <v>15096894</v>
          </cell>
          <cell r="F174">
            <v>4744894</v>
          </cell>
          <cell r="G174">
            <v>44994.000347222223</v>
          </cell>
          <cell r="J174" t="str">
            <v>Do Thi Bich Lieu</v>
          </cell>
          <cell r="M174" t="str">
            <v>No</v>
          </cell>
          <cell r="O174" t="str">
            <v>04/Đã thanh toán 24/2023</v>
          </cell>
        </row>
        <row r="175">
          <cell r="D175">
            <v>13202</v>
          </cell>
          <cell r="E175">
            <v>15096645</v>
          </cell>
          <cell r="F175">
            <v>1038389</v>
          </cell>
          <cell r="G175">
            <v>44994.000347222223</v>
          </cell>
          <cell r="J175" t="str">
            <v>Do Thi Bich Lieu</v>
          </cell>
          <cell r="M175" t="str">
            <v>No</v>
          </cell>
          <cell r="O175" t="str">
            <v>04/Đã thanh toán 24/2023</v>
          </cell>
        </row>
        <row r="176">
          <cell r="D176">
            <v>13157</v>
          </cell>
          <cell r="E176">
            <v>18141717</v>
          </cell>
          <cell r="F176">
            <v>1038392</v>
          </cell>
          <cell r="G176">
            <v>44994.000347222223</v>
          </cell>
          <cell r="J176" t="str">
            <v>Do Thi Bich Lieu</v>
          </cell>
          <cell r="M176" t="str">
            <v>No</v>
          </cell>
          <cell r="O176" t="str">
            <v>04/Đã thanh toán 24/2023</v>
          </cell>
        </row>
        <row r="177">
          <cell r="D177">
            <v>13195</v>
          </cell>
          <cell r="E177">
            <v>27314275</v>
          </cell>
          <cell r="F177">
            <v>1038389</v>
          </cell>
          <cell r="G177">
            <v>44994.000347222223</v>
          </cell>
          <cell r="J177" t="str">
            <v>Do Thi Bich Lieu</v>
          </cell>
          <cell r="M177" t="str">
            <v>No</v>
          </cell>
          <cell r="O177" t="str">
            <v>04/Đã thanh toán 24/2023</v>
          </cell>
        </row>
        <row r="178">
          <cell r="D178">
            <v>13199</v>
          </cell>
          <cell r="E178">
            <v>17175916</v>
          </cell>
          <cell r="F178">
            <v>2076778</v>
          </cell>
          <cell r="G178">
            <v>44994.000347222223</v>
          </cell>
          <cell r="J178" t="str">
            <v>Do Thi Bich Lieu</v>
          </cell>
          <cell r="M178" t="str">
            <v>No</v>
          </cell>
          <cell r="O178" t="str">
            <v>04/Đã thanh toán 24/2023</v>
          </cell>
        </row>
        <row r="179">
          <cell r="D179">
            <v>13198</v>
          </cell>
          <cell r="E179">
            <v>20351740</v>
          </cell>
          <cell r="F179">
            <v>1038389</v>
          </cell>
          <cell r="G179">
            <v>44994.000347222223</v>
          </cell>
          <cell r="J179" t="str">
            <v>Do Thi Bich Lieu</v>
          </cell>
          <cell r="M179" t="str">
            <v>No</v>
          </cell>
          <cell r="O179" t="str">
            <v>04/Đã thanh toán 24/2023</v>
          </cell>
        </row>
        <row r="180">
          <cell r="D180">
            <v>13166</v>
          </cell>
          <cell r="E180">
            <v>13224751</v>
          </cell>
          <cell r="F180">
            <v>7267838</v>
          </cell>
          <cell r="G180">
            <v>44994.000347222223</v>
          </cell>
          <cell r="J180" t="str">
            <v>Do Thi Bich Lieu</v>
          </cell>
          <cell r="M180" t="str">
            <v>No</v>
          </cell>
          <cell r="O180" t="str">
            <v>04/Đã thanh toán 10/2023</v>
          </cell>
        </row>
        <row r="181">
          <cell r="D181">
            <v>13163</v>
          </cell>
          <cell r="E181">
            <v>10201289</v>
          </cell>
          <cell r="F181">
            <v>4525994</v>
          </cell>
          <cell r="G181">
            <v>44994.000347222223</v>
          </cell>
          <cell r="J181" t="str">
            <v>Do Thi Bich Lieu</v>
          </cell>
          <cell r="M181" t="str">
            <v>No</v>
          </cell>
          <cell r="O181" t="str">
            <v>04/Đã thanh toán 10/2023</v>
          </cell>
        </row>
        <row r="182">
          <cell r="D182">
            <v>13164</v>
          </cell>
          <cell r="E182">
            <v>13225152</v>
          </cell>
          <cell r="F182">
            <v>828003</v>
          </cell>
          <cell r="G182">
            <v>44994.000347222223</v>
          </cell>
          <cell r="J182" t="str">
            <v>Do Thi Bich Lieu</v>
          </cell>
          <cell r="M182" t="str">
            <v>No</v>
          </cell>
          <cell r="O182" t="str">
            <v>04/Đã thanh toán 10/2023</v>
          </cell>
        </row>
        <row r="183">
          <cell r="D183">
            <v>13161</v>
          </cell>
          <cell r="E183">
            <v>24294867</v>
          </cell>
          <cell r="F183">
            <v>1038392</v>
          </cell>
          <cell r="G183">
            <v>44994.000347222223</v>
          </cell>
          <cell r="J183" t="str">
            <v>Do Thi Bich Lieu</v>
          </cell>
          <cell r="M183" t="str">
            <v>No</v>
          </cell>
          <cell r="O183" t="str">
            <v>04/Đã thanh toán 24/2023</v>
          </cell>
        </row>
        <row r="184">
          <cell r="D184">
            <v>13160</v>
          </cell>
          <cell r="E184">
            <v>21211824</v>
          </cell>
          <cell r="F184">
            <v>3230964</v>
          </cell>
          <cell r="G184">
            <v>44994.000347222223</v>
          </cell>
          <cell r="J184" t="str">
            <v>Do Thi Bich Lieu</v>
          </cell>
          <cell r="M184" t="str">
            <v>No</v>
          </cell>
          <cell r="O184" t="str">
            <v>04/Đã thanh toán 10/2023</v>
          </cell>
        </row>
        <row r="185">
          <cell r="D185">
            <v>13167</v>
          </cell>
          <cell r="E185">
            <v>13224849</v>
          </cell>
          <cell r="F185">
            <v>1221638</v>
          </cell>
          <cell r="G185">
            <v>44994.000347222223</v>
          </cell>
          <cell r="J185" t="str">
            <v>Do Thi Bich Lieu</v>
          </cell>
          <cell r="M185" t="str">
            <v>No</v>
          </cell>
          <cell r="O185" t="str">
            <v>04/Đã thanh toán 10/2023</v>
          </cell>
        </row>
        <row r="186">
          <cell r="D186">
            <v>13162</v>
          </cell>
          <cell r="E186">
            <v>21212486</v>
          </cell>
          <cell r="F186">
            <v>3230964</v>
          </cell>
          <cell r="G186">
            <v>44994.000347222223</v>
          </cell>
          <cell r="J186" t="str">
            <v>Do Thi Bich Lieu</v>
          </cell>
          <cell r="M186" t="str">
            <v>No</v>
          </cell>
          <cell r="O186" t="str">
            <v>04/Đã thanh toán 24/2023</v>
          </cell>
        </row>
        <row r="187">
          <cell r="D187">
            <v>14851</v>
          </cell>
          <cell r="E187">
            <v>19373558</v>
          </cell>
          <cell r="F187">
            <v>1038389</v>
          </cell>
          <cell r="G187">
            <v>45001.000347222223</v>
          </cell>
          <cell r="J187" t="str">
            <v>Do Thi Bich Lieu</v>
          </cell>
          <cell r="M187" t="str">
            <v>No</v>
          </cell>
          <cell r="O187" t="str">
            <v>06/Đã thanh toán 26/2023</v>
          </cell>
        </row>
        <row r="188">
          <cell r="D188">
            <v>14848</v>
          </cell>
          <cell r="E188">
            <v>11173631</v>
          </cell>
          <cell r="F188">
            <v>10383890</v>
          </cell>
          <cell r="G188">
            <v>45001.000347222223</v>
          </cell>
          <cell r="J188" t="str">
            <v>Do Thi Bich Lieu</v>
          </cell>
          <cell r="M188" t="str">
            <v>No</v>
          </cell>
          <cell r="O188" t="str">
            <v>06/Đã thanh toán 26/2023</v>
          </cell>
        </row>
        <row r="189">
          <cell r="D189">
            <v>14847</v>
          </cell>
          <cell r="E189">
            <v>10206798</v>
          </cell>
          <cell r="F189">
            <v>5191945</v>
          </cell>
          <cell r="G189">
            <v>45001.000347222223</v>
          </cell>
          <cell r="J189" t="str">
            <v>Do Thi Bich Lieu</v>
          </cell>
          <cell r="M189" t="str">
            <v>No</v>
          </cell>
          <cell r="O189" t="str">
            <v>06/Đã thanh toán 26/2023</v>
          </cell>
        </row>
        <row r="190">
          <cell r="D190">
            <v>14846</v>
          </cell>
          <cell r="E190">
            <v>10204861</v>
          </cell>
          <cell r="F190">
            <v>5338938</v>
          </cell>
          <cell r="G190">
            <v>45001.000347222223</v>
          </cell>
          <cell r="J190" t="str">
            <v>Do Thi Bich Lieu</v>
          </cell>
          <cell r="M190" t="str">
            <v>No</v>
          </cell>
          <cell r="O190" t="str">
            <v>06/Đã thanh toán 26/2023</v>
          </cell>
        </row>
        <row r="191">
          <cell r="D191">
            <v>14850</v>
          </cell>
          <cell r="E191">
            <v>11173964</v>
          </cell>
          <cell r="F191">
            <v>1104004</v>
          </cell>
          <cell r="G191">
            <v>45001.000347222223</v>
          </cell>
          <cell r="J191" t="str">
            <v>Do Thi Bich Lieu</v>
          </cell>
          <cell r="M191" t="str">
            <v>No</v>
          </cell>
          <cell r="O191" t="str">
            <v>06/Đã thanh toán 26/2023</v>
          </cell>
        </row>
        <row r="192">
          <cell r="D192">
            <v>14855</v>
          </cell>
          <cell r="E192">
            <v>12132881</v>
          </cell>
          <cell r="F192">
            <v>4153556</v>
          </cell>
          <cell r="G192">
            <v>45001.000347222223</v>
          </cell>
          <cell r="J192" t="str">
            <v>Do Thi Bich Lieu</v>
          </cell>
          <cell r="M192" t="str">
            <v>No</v>
          </cell>
          <cell r="O192" t="str">
            <v>06/Đã thanh toán 26/2023</v>
          </cell>
        </row>
        <row r="193">
          <cell r="D193">
            <v>14840</v>
          </cell>
          <cell r="E193">
            <v>25325468</v>
          </cell>
          <cell r="F193">
            <v>499125</v>
          </cell>
          <cell r="G193">
            <v>45001.000347222223</v>
          </cell>
          <cell r="J193" t="str">
            <v>Do Thi Bich Lieu</v>
          </cell>
          <cell r="M193" t="str">
            <v>No</v>
          </cell>
          <cell r="O193" t="str">
            <v>06/Đã thanh toán 26/2023</v>
          </cell>
        </row>
        <row r="194">
          <cell r="D194">
            <v>14842</v>
          </cell>
          <cell r="E194">
            <v>22327831</v>
          </cell>
          <cell r="F194">
            <v>1891483</v>
          </cell>
          <cell r="G194">
            <v>45001.000347222223</v>
          </cell>
          <cell r="J194" t="str">
            <v>Do Thi Bich Lieu</v>
          </cell>
          <cell r="M194" t="str">
            <v>No</v>
          </cell>
          <cell r="O194" t="str">
            <v>06/Đã thanh toán 26/2023</v>
          </cell>
        </row>
        <row r="195">
          <cell r="D195">
            <v>14844</v>
          </cell>
          <cell r="E195">
            <v>18143577</v>
          </cell>
          <cell r="F195">
            <v>1551215</v>
          </cell>
          <cell r="G195">
            <v>45001.000347222223</v>
          </cell>
          <cell r="J195" t="str">
            <v>Do Thi Bich Lieu</v>
          </cell>
          <cell r="M195" t="str">
            <v>No</v>
          </cell>
          <cell r="O195" t="str">
            <v>06/Đã thanh toán 26/2023</v>
          </cell>
        </row>
        <row r="196">
          <cell r="D196">
            <v>14841</v>
          </cell>
          <cell r="E196">
            <v>23205057</v>
          </cell>
          <cell r="F196">
            <v>1551215</v>
          </cell>
          <cell r="G196">
            <v>45001.000347222223</v>
          </cell>
          <cell r="J196" t="str">
            <v>Do Thi Bich Lieu</v>
          </cell>
          <cell r="M196" t="str">
            <v>No</v>
          </cell>
          <cell r="O196" t="str">
            <v>06/Đã thanh toán 26/2023</v>
          </cell>
        </row>
        <row r="197">
          <cell r="D197">
            <v>14845</v>
          </cell>
          <cell r="E197">
            <v>29162129</v>
          </cell>
          <cell r="F197">
            <v>2671558</v>
          </cell>
          <cell r="G197">
            <v>45001.000347222223</v>
          </cell>
          <cell r="J197" t="str">
            <v>Do Thi Bich Lieu</v>
          </cell>
          <cell r="M197" t="str">
            <v>No</v>
          </cell>
          <cell r="O197" t="str">
            <v>06/Đã thanh toán 26/2023</v>
          </cell>
        </row>
        <row r="198">
          <cell r="D198">
            <v>14854</v>
          </cell>
          <cell r="E198">
            <v>12132793</v>
          </cell>
          <cell r="F198">
            <v>4234934</v>
          </cell>
          <cell r="G198">
            <v>45001.000347222223</v>
          </cell>
          <cell r="J198" t="str">
            <v>Do Thi Bich Lieu</v>
          </cell>
          <cell r="M198" t="str">
            <v>No</v>
          </cell>
          <cell r="O198" t="str">
            <v>06/Đã thanh toán 26/2023</v>
          </cell>
        </row>
        <row r="199">
          <cell r="D199">
            <v>14843</v>
          </cell>
          <cell r="E199">
            <v>16412576</v>
          </cell>
          <cell r="F199">
            <v>4234934</v>
          </cell>
          <cell r="G199">
            <v>45001.000347222223</v>
          </cell>
          <cell r="J199" t="str">
            <v>Do Thi Bich Lieu</v>
          </cell>
          <cell r="M199" t="str">
            <v>No</v>
          </cell>
          <cell r="O199" t="str">
            <v>06/Đã thanh toán 26/2023</v>
          </cell>
        </row>
        <row r="200">
          <cell r="D200">
            <v>14849</v>
          </cell>
          <cell r="E200">
            <v>11174198</v>
          </cell>
          <cell r="F200">
            <v>3476451</v>
          </cell>
          <cell r="G200">
            <v>45001.000347222223</v>
          </cell>
          <cell r="J200" t="str">
            <v>Do Thi Bich Lieu</v>
          </cell>
          <cell r="M200" t="str">
            <v>No</v>
          </cell>
          <cell r="O200" t="str">
            <v>06/Đã thanh toán 26/2023</v>
          </cell>
        </row>
        <row r="201">
          <cell r="D201">
            <v>14852</v>
          </cell>
          <cell r="E201">
            <v>19373656</v>
          </cell>
          <cell r="F201">
            <v>3136524</v>
          </cell>
          <cell r="G201">
            <v>45001.000347222223</v>
          </cell>
          <cell r="J201" t="str">
            <v>Do Thi Bich Lieu</v>
          </cell>
          <cell r="M201" t="str">
            <v>No</v>
          </cell>
          <cell r="O201" t="str">
            <v>06/Đã thanh toán 26/2023</v>
          </cell>
        </row>
        <row r="202">
          <cell r="D202">
            <v>14853</v>
          </cell>
          <cell r="E202">
            <v>19373508</v>
          </cell>
          <cell r="F202">
            <v>1785920</v>
          </cell>
          <cell r="G202">
            <v>45001.000347222223</v>
          </cell>
          <cell r="J202" t="str">
            <v>Do Thi Bich Lieu</v>
          </cell>
          <cell r="M202" t="str">
            <v>No</v>
          </cell>
          <cell r="O202" t="str">
            <v>06/Đã thanh toán 26/2023</v>
          </cell>
        </row>
        <row r="203">
          <cell r="D203">
            <v>14861</v>
          </cell>
          <cell r="E203">
            <v>26373867</v>
          </cell>
          <cell r="F203">
            <v>5421158</v>
          </cell>
          <cell r="G203">
            <v>45001.000347222223</v>
          </cell>
          <cell r="J203" t="str">
            <v>Do Thi Bich Lieu</v>
          </cell>
          <cell r="M203" t="str">
            <v>No</v>
          </cell>
          <cell r="O203" t="str">
            <v>04/Đã thanh toán 10/2023</v>
          </cell>
        </row>
        <row r="204">
          <cell r="D204">
            <v>14856</v>
          </cell>
          <cell r="E204">
            <v>14085814</v>
          </cell>
          <cell r="F204">
            <v>403871</v>
          </cell>
          <cell r="G204">
            <v>45001.000347222223</v>
          </cell>
          <cell r="J204" t="str">
            <v>Do Thi Bich Lieu</v>
          </cell>
          <cell r="M204" t="str">
            <v>No</v>
          </cell>
          <cell r="O204" t="str">
            <v>04/Đã thanh toán 10/2023</v>
          </cell>
        </row>
        <row r="205">
          <cell r="D205">
            <v>14858</v>
          </cell>
          <cell r="E205">
            <v>13229084</v>
          </cell>
          <cell r="F205">
            <v>1939267</v>
          </cell>
          <cell r="G205">
            <v>45001.000347222223</v>
          </cell>
          <cell r="J205" t="str">
            <v>Do Thi Bich Lieu</v>
          </cell>
          <cell r="M205" t="str">
            <v>No</v>
          </cell>
          <cell r="O205" t="str">
            <v>04/Đã thanh toán 24/2023</v>
          </cell>
        </row>
        <row r="206">
          <cell r="D206">
            <v>14860</v>
          </cell>
          <cell r="E206">
            <v>26376419</v>
          </cell>
          <cell r="F206">
            <v>3514836</v>
          </cell>
          <cell r="G206">
            <v>45001.000347222223</v>
          </cell>
          <cell r="J206" t="str">
            <v>Do Thi Bich Lieu</v>
          </cell>
          <cell r="M206" t="str">
            <v>No</v>
          </cell>
          <cell r="O206" t="str">
            <v>04/Đã thanh toán 24/2023</v>
          </cell>
        </row>
        <row r="207">
          <cell r="D207">
            <v>14859</v>
          </cell>
          <cell r="E207">
            <v>26376150</v>
          </cell>
          <cell r="F207">
            <v>1038389</v>
          </cell>
          <cell r="G207">
            <v>45001.000347222223</v>
          </cell>
          <cell r="J207" t="str">
            <v>Do Thi Bich Lieu</v>
          </cell>
          <cell r="M207" t="str">
            <v>No</v>
          </cell>
          <cell r="O207" t="str">
            <v>04/Đã thanh toán 24/2023</v>
          </cell>
        </row>
        <row r="208">
          <cell r="D208">
            <v>15714</v>
          </cell>
          <cell r="E208">
            <v>27238722</v>
          </cell>
          <cell r="F208">
            <v>5079718</v>
          </cell>
          <cell r="G208">
            <v>45003.000347222223</v>
          </cell>
          <cell r="H208">
            <v>45100.000347222223</v>
          </cell>
          <cell r="I208">
            <v>44796.000347222223</v>
          </cell>
          <cell r="J208" t="str">
            <v>Do Thi Bich Lieu</v>
          </cell>
          <cell r="M208" t="str">
            <v>No</v>
          </cell>
          <cell r="O208" t="str">
            <v>Lịch thanh toán: Monthly at 10 &amp; 24</v>
          </cell>
        </row>
        <row r="209">
          <cell r="D209">
            <v>15715</v>
          </cell>
          <cell r="E209">
            <v>20252702</v>
          </cell>
          <cell r="F209">
            <v>3918673</v>
          </cell>
          <cell r="G209">
            <v>45003.000347222223</v>
          </cell>
          <cell r="J209" t="str">
            <v>Do Thi Bich Lieu</v>
          </cell>
          <cell r="M209" t="str">
            <v>No</v>
          </cell>
          <cell r="O209" t="str">
            <v>Chúng tôi đang xử lý hóa đơn, vui lòng liên hệ Do Thi Bich Lieu</v>
          </cell>
        </row>
        <row r="210">
          <cell r="D210">
            <v>15719</v>
          </cell>
          <cell r="E210">
            <v>22277844</v>
          </cell>
          <cell r="F210">
            <v>5238904</v>
          </cell>
          <cell r="G210">
            <v>45003.000347222223</v>
          </cell>
          <cell r="J210" t="str">
            <v>Do Thi Bich Lieu</v>
          </cell>
          <cell r="M210" t="str">
            <v>No</v>
          </cell>
          <cell r="O210" t="str">
            <v>06/Đã thanh toán 26/2023</v>
          </cell>
        </row>
        <row r="211">
          <cell r="D211">
            <v>15723</v>
          </cell>
          <cell r="E211">
            <v>15043657</v>
          </cell>
          <cell r="F211">
            <v>6799447</v>
          </cell>
          <cell r="G211">
            <v>45003.000347222223</v>
          </cell>
          <cell r="J211" t="str">
            <v>Do Thi Bich Lieu</v>
          </cell>
          <cell r="M211" t="str">
            <v>No</v>
          </cell>
          <cell r="O211" t="str">
            <v>06/Đã thanh toán 26/2023</v>
          </cell>
        </row>
        <row r="212">
          <cell r="D212">
            <v>15724</v>
          </cell>
          <cell r="E212">
            <v>13129281</v>
          </cell>
          <cell r="F212">
            <v>4506260</v>
          </cell>
          <cell r="G212">
            <v>45003.000347222223</v>
          </cell>
          <cell r="J212" t="str">
            <v>Do Thi Bich Lieu</v>
          </cell>
          <cell r="M212" t="str">
            <v>No</v>
          </cell>
          <cell r="O212" t="str">
            <v>05/Đã thanh toán 10/2023</v>
          </cell>
        </row>
        <row r="213">
          <cell r="D213">
            <v>15713</v>
          </cell>
          <cell r="E213">
            <v>25231094</v>
          </cell>
          <cell r="F213">
            <v>552002</v>
          </cell>
          <cell r="G213">
            <v>45003.000347222223</v>
          </cell>
          <cell r="J213" t="str">
            <v>Do Thi Bich Lieu</v>
          </cell>
          <cell r="M213" t="str">
            <v>No</v>
          </cell>
          <cell r="O213" t="str">
            <v>05/Đã thanh toán 10/2023</v>
          </cell>
        </row>
        <row r="214">
          <cell r="D214">
            <v>15707</v>
          </cell>
          <cell r="E214">
            <v>16413585</v>
          </cell>
          <cell r="F214">
            <v>1615482</v>
          </cell>
          <cell r="G214">
            <v>45003.000347222223</v>
          </cell>
          <cell r="J214" t="str">
            <v>Do Thi Bich Lieu</v>
          </cell>
          <cell r="M214" t="str">
            <v>No</v>
          </cell>
          <cell r="O214" t="str">
            <v>04/Đã thanh toán 24/2023</v>
          </cell>
        </row>
        <row r="215">
          <cell r="D215">
            <v>15709</v>
          </cell>
          <cell r="E215">
            <v>24297736</v>
          </cell>
          <cell r="F215">
            <v>1038389</v>
          </cell>
          <cell r="G215">
            <v>45003.000347222223</v>
          </cell>
          <cell r="J215" t="str">
            <v>Do Thi Bich Lieu</v>
          </cell>
          <cell r="M215" t="str">
            <v>No</v>
          </cell>
          <cell r="O215" t="str">
            <v>04/Đã thanh toán 24/2023</v>
          </cell>
        </row>
        <row r="216">
          <cell r="D216">
            <v>15711</v>
          </cell>
          <cell r="E216">
            <v>28316136</v>
          </cell>
          <cell r="F216">
            <v>1615482</v>
          </cell>
          <cell r="G216">
            <v>45003.000347222223</v>
          </cell>
          <cell r="J216" t="str">
            <v>Do Thi Bich Lieu</v>
          </cell>
          <cell r="M216" t="str">
            <v>No</v>
          </cell>
          <cell r="O216" t="str">
            <v>04/Đã thanh toán 24/2023</v>
          </cell>
        </row>
        <row r="217">
          <cell r="D217">
            <v>15710</v>
          </cell>
          <cell r="E217">
            <v>25326408</v>
          </cell>
          <cell r="F217">
            <v>1551215</v>
          </cell>
          <cell r="G217">
            <v>45003.000347222223</v>
          </cell>
          <cell r="J217" t="str">
            <v>Do Thi Bich Lieu</v>
          </cell>
          <cell r="M217" t="str">
            <v>No</v>
          </cell>
          <cell r="O217" t="str">
            <v>04/Đã thanh toán 24/2023</v>
          </cell>
        </row>
        <row r="218">
          <cell r="D218">
            <v>15712</v>
          </cell>
          <cell r="E218">
            <v>17179185</v>
          </cell>
          <cell r="F218">
            <v>2352779</v>
          </cell>
          <cell r="G218">
            <v>45003.000347222223</v>
          </cell>
          <cell r="J218" t="str">
            <v>Do Thi Bich Lieu</v>
          </cell>
          <cell r="M218" t="str">
            <v>No</v>
          </cell>
          <cell r="O218" t="str">
            <v>04/Đã thanh toán 24/2023</v>
          </cell>
        </row>
        <row r="219">
          <cell r="D219">
            <v>15708</v>
          </cell>
          <cell r="E219">
            <v>20354100</v>
          </cell>
          <cell r="F219">
            <v>1038389</v>
          </cell>
          <cell r="G219">
            <v>45003.000347222223</v>
          </cell>
          <cell r="J219" t="str">
            <v>Do Thi Bich Lieu</v>
          </cell>
          <cell r="M219" t="str">
            <v>No</v>
          </cell>
          <cell r="O219" t="str">
            <v>04/Đã thanh toán 24/2023</v>
          </cell>
        </row>
        <row r="220">
          <cell r="D220">
            <v>15732</v>
          </cell>
          <cell r="E220">
            <v>21215183</v>
          </cell>
          <cell r="F220">
            <v>3069416</v>
          </cell>
          <cell r="G220">
            <v>45003.000347222223</v>
          </cell>
          <cell r="J220" t="str">
            <v>Do Thi Bich Lieu</v>
          </cell>
          <cell r="M220" t="str">
            <v>No</v>
          </cell>
          <cell r="O220" t="str">
            <v>04/Đã thanh toán 24/2023</v>
          </cell>
        </row>
        <row r="221">
          <cell r="D221">
            <v>15730</v>
          </cell>
          <cell r="E221">
            <v>10208391</v>
          </cell>
          <cell r="F221">
            <v>9800665</v>
          </cell>
          <cell r="G221">
            <v>45003.000347222223</v>
          </cell>
          <cell r="J221" t="str">
            <v>Do Thi Bich Lieu</v>
          </cell>
          <cell r="M221" t="str">
            <v>No</v>
          </cell>
          <cell r="O221" t="str">
            <v>04/Đã thanh toán 24/2023</v>
          </cell>
        </row>
        <row r="222">
          <cell r="D222">
            <v>15733</v>
          </cell>
          <cell r="E222">
            <v>16410927</v>
          </cell>
          <cell r="F222">
            <v>299475</v>
          </cell>
          <cell r="G222">
            <v>45003.000347222223</v>
          </cell>
          <cell r="J222" t="str">
            <v>Do Thi Bich Lieu</v>
          </cell>
          <cell r="M222" t="str">
            <v>No</v>
          </cell>
          <cell r="O222" t="str">
            <v>04/Đã thanh toán 24/2023</v>
          </cell>
        </row>
        <row r="223">
          <cell r="D223">
            <v>15706</v>
          </cell>
          <cell r="E223">
            <v>15099450</v>
          </cell>
          <cell r="F223">
            <v>4700010</v>
          </cell>
          <cell r="G223">
            <v>45003.000347222223</v>
          </cell>
          <cell r="J223" t="str">
            <v>Do Thi Bich Lieu</v>
          </cell>
          <cell r="M223" t="str">
            <v>No</v>
          </cell>
          <cell r="O223" t="str">
            <v>04/Đã thanh toán 24/2023</v>
          </cell>
        </row>
        <row r="224">
          <cell r="D224">
            <v>15718</v>
          </cell>
          <cell r="E224">
            <v>25269364</v>
          </cell>
          <cell r="F224">
            <v>6611119</v>
          </cell>
          <cell r="G224">
            <v>45003.000347222223</v>
          </cell>
          <cell r="J224" t="str">
            <v>Do Thi Bich Lieu</v>
          </cell>
          <cell r="M224" t="str">
            <v>No</v>
          </cell>
          <cell r="O224" t="str">
            <v>06/Đã thanh toán 26/2023</v>
          </cell>
        </row>
        <row r="225">
          <cell r="D225">
            <v>15705</v>
          </cell>
          <cell r="E225">
            <v>15099206</v>
          </cell>
          <cell r="F225">
            <v>3115167</v>
          </cell>
          <cell r="G225">
            <v>45003.000347222223</v>
          </cell>
          <cell r="J225" t="str">
            <v>Do Thi Bich Lieu</v>
          </cell>
          <cell r="M225" t="str">
            <v>No</v>
          </cell>
          <cell r="O225" t="str">
            <v>04/Đã thanh toán 24/2023</v>
          </cell>
        </row>
        <row r="226">
          <cell r="D226">
            <v>15721</v>
          </cell>
          <cell r="E226">
            <v>15012701</v>
          </cell>
          <cell r="F226">
            <v>552002</v>
          </cell>
          <cell r="G226">
            <v>45003.000347222223</v>
          </cell>
          <cell r="J226" t="str">
            <v>Do Thi Bich Lieu</v>
          </cell>
          <cell r="M226" t="str">
            <v>No</v>
          </cell>
          <cell r="O226" t="str">
            <v>06/Đã thanh toán 12/2023</v>
          </cell>
        </row>
        <row r="227">
          <cell r="D227">
            <v>16741</v>
          </cell>
          <cell r="E227">
            <v>14088203</v>
          </cell>
          <cell r="F227">
            <v>276001</v>
          </cell>
          <cell r="G227">
            <v>45008.000347222223</v>
          </cell>
          <cell r="J227" t="str">
            <v>Do Thi Bich Lieu</v>
          </cell>
          <cell r="M227" t="str">
            <v>No</v>
          </cell>
          <cell r="O227" t="str">
            <v>04/Đã thanh toán 24/2023</v>
          </cell>
        </row>
        <row r="228">
          <cell r="D228">
            <v>16754</v>
          </cell>
          <cell r="E228">
            <v>22330232</v>
          </cell>
          <cell r="F228">
            <v>1038389</v>
          </cell>
          <cell r="G228">
            <v>45008.000347222223</v>
          </cell>
          <cell r="J228" t="str">
            <v>Do Thi Bich Lieu</v>
          </cell>
          <cell r="M228" t="str">
            <v>No</v>
          </cell>
          <cell r="O228" t="str">
            <v>05/Đã thanh toán 10/2023</v>
          </cell>
        </row>
        <row r="229">
          <cell r="D229">
            <v>16755</v>
          </cell>
          <cell r="E229">
            <v>27318739</v>
          </cell>
          <cell r="F229">
            <v>1314390</v>
          </cell>
          <cell r="G229">
            <v>45008.000347222223</v>
          </cell>
          <cell r="J229" t="str">
            <v>Do Thi Bich Lieu</v>
          </cell>
          <cell r="M229" t="str">
            <v>No</v>
          </cell>
          <cell r="O229" t="str">
            <v>05/Đã thanh toán 10/2023</v>
          </cell>
        </row>
        <row r="230">
          <cell r="D230">
            <v>16752</v>
          </cell>
          <cell r="E230">
            <v>25328714</v>
          </cell>
          <cell r="F230">
            <v>8419296</v>
          </cell>
          <cell r="G230">
            <v>45008.000347222223</v>
          </cell>
          <cell r="J230" t="str">
            <v>Do Thi Bich Lieu</v>
          </cell>
          <cell r="M230" t="str">
            <v>No</v>
          </cell>
          <cell r="O230" t="str">
            <v>05/Đã thanh toán 10/2023</v>
          </cell>
        </row>
        <row r="231">
          <cell r="D231">
            <v>16751</v>
          </cell>
          <cell r="E231">
            <v>28317668</v>
          </cell>
          <cell r="F231">
            <v>1038389</v>
          </cell>
          <cell r="G231">
            <v>45008.000347222223</v>
          </cell>
          <cell r="J231" t="str">
            <v>Do Thi Bich Lieu</v>
          </cell>
          <cell r="M231" t="str">
            <v>No</v>
          </cell>
          <cell r="O231" t="str">
            <v>05/Đã thanh toán 10/2023</v>
          </cell>
        </row>
        <row r="232">
          <cell r="D232">
            <v>16742</v>
          </cell>
          <cell r="E232">
            <v>14088250</v>
          </cell>
          <cell r="F232">
            <v>5191962</v>
          </cell>
          <cell r="G232">
            <v>45008.000347222223</v>
          </cell>
          <cell r="J232" t="str">
            <v>Do Thi Bich Lieu</v>
          </cell>
          <cell r="M232" t="str">
            <v>No</v>
          </cell>
          <cell r="O232" t="str">
            <v>04/Đã thanh toán 24/2023</v>
          </cell>
        </row>
        <row r="233">
          <cell r="D233">
            <v>16744</v>
          </cell>
          <cell r="E233">
            <v>26378159</v>
          </cell>
          <cell r="F233">
            <v>5542631</v>
          </cell>
          <cell r="G233">
            <v>45008.000347222223</v>
          </cell>
          <cell r="J233" t="str">
            <v>Do Thi Bich Lieu</v>
          </cell>
          <cell r="M233" t="str">
            <v>No</v>
          </cell>
          <cell r="O233" t="str">
            <v>04/Đã thanh toán 24/2023</v>
          </cell>
        </row>
        <row r="234">
          <cell r="D234">
            <v>16745</v>
          </cell>
          <cell r="E234">
            <v>14089346</v>
          </cell>
          <cell r="F234">
            <v>499125</v>
          </cell>
          <cell r="G234">
            <v>45008.000347222223</v>
          </cell>
          <cell r="J234" t="str">
            <v>Do Thi Bich Lieu</v>
          </cell>
          <cell r="M234" t="str">
            <v>No</v>
          </cell>
          <cell r="O234" t="str">
            <v>04/Đã thanh toán 24/2023</v>
          </cell>
        </row>
        <row r="235">
          <cell r="D235">
            <v>16747</v>
          </cell>
          <cell r="E235">
            <v>20355734</v>
          </cell>
          <cell r="F235">
            <v>1682819</v>
          </cell>
          <cell r="G235">
            <v>45008.000347222223</v>
          </cell>
          <cell r="J235" t="str">
            <v>Do Thi Bich Lieu</v>
          </cell>
          <cell r="M235" t="str">
            <v>No</v>
          </cell>
          <cell r="O235" t="str">
            <v>05/Đã thanh toán 10/2023</v>
          </cell>
        </row>
        <row r="236">
          <cell r="D236">
            <v>16746</v>
          </cell>
          <cell r="E236">
            <v>18144542</v>
          </cell>
          <cell r="F236">
            <v>3115167</v>
          </cell>
          <cell r="G236">
            <v>45008.000347222223</v>
          </cell>
          <cell r="J236" t="str">
            <v>Do Thi Bich Lieu</v>
          </cell>
          <cell r="M236" t="str">
            <v>No</v>
          </cell>
          <cell r="O236" t="str">
            <v>04/Đã thanh toán 24/2023</v>
          </cell>
        </row>
        <row r="237">
          <cell r="D237">
            <v>16749</v>
          </cell>
          <cell r="E237">
            <v>21215809</v>
          </cell>
          <cell r="F237">
            <v>1615482</v>
          </cell>
          <cell r="G237">
            <v>45008.000347222223</v>
          </cell>
          <cell r="J237" t="str">
            <v>Do Thi Bich Lieu</v>
          </cell>
          <cell r="M237" t="str">
            <v>No</v>
          </cell>
          <cell r="O237" t="str">
            <v>05/Đã thanh toán 10/2023</v>
          </cell>
        </row>
        <row r="238">
          <cell r="D238">
            <v>16750</v>
          </cell>
          <cell r="E238">
            <v>22329490</v>
          </cell>
          <cell r="F238">
            <v>1551215</v>
          </cell>
          <cell r="G238">
            <v>45008.000347222223</v>
          </cell>
          <cell r="J238" t="str">
            <v>Do Thi Bich Lieu</v>
          </cell>
          <cell r="M238" t="str">
            <v>No</v>
          </cell>
          <cell r="O238" t="str">
            <v>05/Đã thanh toán 10/2023</v>
          </cell>
        </row>
        <row r="239">
          <cell r="D239">
            <v>16748</v>
          </cell>
          <cell r="E239">
            <v>16415222</v>
          </cell>
          <cell r="F239">
            <v>2358510</v>
          </cell>
          <cell r="G239">
            <v>45008.000347222223</v>
          </cell>
          <cell r="J239" t="str">
            <v>Do Thi Bich Lieu</v>
          </cell>
          <cell r="M239" t="str">
            <v>No</v>
          </cell>
          <cell r="O239" t="str">
            <v>05/Đã thanh toán 24/2023</v>
          </cell>
        </row>
        <row r="240">
          <cell r="D240">
            <v>17504</v>
          </cell>
          <cell r="E240">
            <v>12136041</v>
          </cell>
          <cell r="F240">
            <v>6022034</v>
          </cell>
          <cell r="G240">
            <v>45010.000347222223</v>
          </cell>
          <cell r="J240" t="str">
            <v>Do Thi Bich Lieu</v>
          </cell>
          <cell r="M240" t="str">
            <v>No</v>
          </cell>
          <cell r="O240" t="str">
            <v>06/Đã thanh toán 26/2023</v>
          </cell>
        </row>
        <row r="241">
          <cell r="D241">
            <v>17503</v>
          </cell>
          <cell r="E241">
            <v>19377162</v>
          </cell>
          <cell r="F241">
            <v>3719491</v>
          </cell>
          <cell r="G241">
            <v>45010.000347222223</v>
          </cell>
          <cell r="J241" t="str">
            <v>Do Thi Bich Lieu</v>
          </cell>
          <cell r="M241" t="str">
            <v>No</v>
          </cell>
          <cell r="O241" t="str">
            <v>05/Đã thanh toán 10/2023</v>
          </cell>
        </row>
        <row r="242">
          <cell r="D242">
            <v>18691</v>
          </cell>
          <cell r="E242">
            <v>29164422</v>
          </cell>
          <cell r="F242">
            <v>2076778</v>
          </cell>
          <cell r="G242">
            <v>45015.000347222223</v>
          </cell>
          <cell r="H242">
            <v>45100.000347222223</v>
          </cell>
          <cell r="I242">
            <v>45045.000347222223</v>
          </cell>
          <cell r="J242" t="str">
            <v>Do Thi Bich Lieu</v>
          </cell>
          <cell r="M242" t="str">
            <v>No</v>
          </cell>
          <cell r="O242" t="str">
            <v>Lịch thanh toán: Monthly at 10 &amp; 24</v>
          </cell>
        </row>
        <row r="243">
          <cell r="D243">
            <v>18706</v>
          </cell>
          <cell r="E243">
            <v>10211867</v>
          </cell>
          <cell r="F243">
            <v>3711356</v>
          </cell>
          <cell r="G243">
            <v>45015.000347222223</v>
          </cell>
          <cell r="J243" t="str">
            <v>Do Thi Bich Lieu</v>
          </cell>
          <cell r="M243" t="str">
            <v>No</v>
          </cell>
          <cell r="O243" t="str">
            <v>06/Đã thanh toán 26/2023</v>
          </cell>
        </row>
        <row r="244">
          <cell r="D244">
            <v>18700</v>
          </cell>
          <cell r="E244">
            <v>28320264</v>
          </cell>
          <cell r="F244">
            <v>6016351</v>
          </cell>
          <cell r="G244">
            <v>45015.000347222223</v>
          </cell>
          <cell r="J244" t="str">
            <v>Do Thi Bich Lieu</v>
          </cell>
          <cell r="M244" t="str">
            <v>No</v>
          </cell>
          <cell r="O244" t="str">
            <v>05/Đã thanh toán 10/2023</v>
          </cell>
        </row>
        <row r="245">
          <cell r="D245">
            <v>18703</v>
          </cell>
          <cell r="E245">
            <v>20356376</v>
          </cell>
          <cell r="F245">
            <v>1038389</v>
          </cell>
          <cell r="G245">
            <v>45015.000347222223</v>
          </cell>
          <cell r="J245" t="str">
            <v>Do Thi Bich Lieu</v>
          </cell>
          <cell r="M245" t="str">
            <v>No</v>
          </cell>
          <cell r="O245" t="str">
            <v>05/Đã thanh toán 10/2023</v>
          </cell>
        </row>
        <row r="246">
          <cell r="D246">
            <v>18695</v>
          </cell>
          <cell r="E246">
            <v>15103633</v>
          </cell>
          <cell r="F246">
            <v>1038389</v>
          </cell>
          <cell r="G246">
            <v>45015.000347222223</v>
          </cell>
          <cell r="J246" t="str">
            <v>Do Thi Bich Lieu</v>
          </cell>
          <cell r="M246" t="str">
            <v>No</v>
          </cell>
          <cell r="O246" t="str">
            <v>05/Đã thanh toán 10/2023</v>
          </cell>
        </row>
        <row r="247">
          <cell r="D247">
            <v>18694</v>
          </cell>
          <cell r="E247">
            <v>18149591</v>
          </cell>
          <cell r="F247">
            <v>4234934</v>
          </cell>
          <cell r="G247">
            <v>45015.000347222223</v>
          </cell>
          <cell r="J247" t="str">
            <v>Do Thi Bich Lieu</v>
          </cell>
          <cell r="M247" t="str">
            <v>No</v>
          </cell>
          <cell r="O247" t="str">
            <v>05/Đã thanh toán 10/2023</v>
          </cell>
        </row>
        <row r="248">
          <cell r="D248">
            <v>18697</v>
          </cell>
          <cell r="E248">
            <v>15103732</v>
          </cell>
          <cell r="F248">
            <v>8144659</v>
          </cell>
          <cell r="G248">
            <v>45015.000347222223</v>
          </cell>
          <cell r="J248" t="str">
            <v>Do Thi Bich Lieu</v>
          </cell>
          <cell r="M248" t="str">
            <v>No</v>
          </cell>
          <cell r="O248" t="str">
            <v>05/Đã thanh toán 10/2023</v>
          </cell>
        </row>
        <row r="249">
          <cell r="D249">
            <v>18693</v>
          </cell>
          <cell r="E249">
            <v>11179991</v>
          </cell>
          <cell r="F249">
            <v>3230964</v>
          </cell>
          <cell r="G249">
            <v>45015.000347222223</v>
          </cell>
          <cell r="J249" t="str">
            <v>Do Thi Bich Lieu</v>
          </cell>
          <cell r="M249" t="str">
            <v>No</v>
          </cell>
          <cell r="O249" t="str">
            <v>05/Đã thanh toán 10/2023</v>
          </cell>
        </row>
        <row r="250">
          <cell r="D250">
            <v>18702</v>
          </cell>
          <cell r="E250">
            <v>20356620</v>
          </cell>
          <cell r="F250">
            <v>3973992</v>
          </cell>
          <cell r="G250">
            <v>45015.000347222223</v>
          </cell>
          <cell r="J250" t="str">
            <v>Do Thi Bich Lieu</v>
          </cell>
          <cell r="M250" t="str">
            <v>No</v>
          </cell>
          <cell r="O250" t="str">
            <v>05/Đã thanh toán 10/2023</v>
          </cell>
        </row>
        <row r="251">
          <cell r="D251">
            <v>18704</v>
          </cell>
          <cell r="E251">
            <v>16415945</v>
          </cell>
          <cell r="F251">
            <v>2076778</v>
          </cell>
          <cell r="G251">
            <v>45015.000347222223</v>
          </cell>
          <cell r="J251" t="str">
            <v>Do Thi Bich Lieu</v>
          </cell>
          <cell r="M251" t="str">
            <v>No</v>
          </cell>
          <cell r="O251" t="str">
            <v>05/Đã thanh toán 10/2023</v>
          </cell>
        </row>
        <row r="252">
          <cell r="D252">
            <v>18699</v>
          </cell>
          <cell r="E252">
            <v>17182705</v>
          </cell>
          <cell r="F252">
            <v>15080120</v>
          </cell>
          <cell r="G252">
            <v>45015.000347222223</v>
          </cell>
          <cell r="J252" t="str">
            <v>Do Thi Bich Lieu</v>
          </cell>
          <cell r="M252" t="str">
            <v>No</v>
          </cell>
          <cell r="O252" t="str">
            <v>05/Đã thanh toán 10/2023</v>
          </cell>
        </row>
        <row r="253">
          <cell r="D253">
            <v>18705</v>
          </cell>
          <cell r="E253">
            <v>10211608</v>
          </cell>
          <cell r="F253">
            <v>1038389</v>
          </cell>
          <cell r="G253">
            <v>45015.000347222223</v>
          </cell>
          <cell r="J253" t="str">
            <v>Do Thi Bich Lieu</v>
          </cell>
          <cell r="M253" t="str">
            <v>No</v>
          </cell>
          <cell r="O253" t="str">
            <v>05/Đã thanh toán 10/2023</v>
          </cell>
        </row>
        <row r="254">
          <cell r="D254">
            <v>18690</v>
          </cell>
          <cell r="E254">
            <v>50988210</v>
          </cell>
          <cell r="F254">
            <v>1038389</v>
          </cell>
          <cell r="G254">
            <v>45015.000347222223</v>
          </cell>
          <cell r="H254">
            <v>45100.000347222223</v>
          </cell>
          <cell r="I254">
            <v>45044.000347222223</v>
          </cell>
          <cell r="J254" t="str">
            <v>Do Thi Bich Lieu</v>
          </cell>
          <cell r="M254" t="str">
            <v>No</v>
          </cell>
          <cell r="O254" t="str">
            <v>Lịch thanh toán: Monthly at 10 &amp; 24</v>
          </cell>
        </row>
        <row r="255">
          <cell r="D255">
            <v>18692</v>
          </cell>
          <cell r="E255">
            <v>11179683</v>
          </cell>
          <cell r="F255">
            <v>2757810</v>
          </cell>
          <cell r="G255">
            <v>45015.000347222223</v>
          </cell>
          <cell r="J255" t="str">
            <v>Do Thi Bich Lieu</v>
          </cell>
          <cell r="M255" t="str">
            <v>No</v>
          </cell>
          <cell r="O255" t="str">
            <v>05/Đã thanh toán 10/2023</v>
          </cell>
        </row>
        <row r="256">
          <cell r="D256">
            <v>19053</v>
          </cell>
          <cell r="E256">
            <v>90311519</v>
          </cell>
          <cell r="F256">
            <v>1038389</v>
          </cell>
          <cell r="G256">
            <v>45016.000347222223</v>
          </cell>
          <cell r="H256">
            <v>45100.000347222223</v>
          </cell>
          <cell r="I256">
            <v>45048.000347222223</v>
          </cell>
          <cell r="J256" t="str">
            <v>Do Thi Bich Lieu</v>
          </cell>
          <cell r="M256" t="str">
            <v>No</v>
          </cell>
          <cell r="O256" t="str">
            <v>Lịch thanh toán: Monthly at 10 &amp; 24</v>
          </cell>
        </row>
        <row r="257">
          <cell r="D257">
            <v>19055</v>
          </cell>
          <cell r="E257">
            <v>14094464</v>
          </cell>
          <cell r="F257">
            <v>110400</v>
          </cell>
          <cell r="G257">
            <v>45016.000347222223</v>
          </cell>
          <cell r="J257" t="str">
            <v>Do Thi Bich Lieu</v>
          </cell>
          <cell r="M257" t="str">
            <v>No</v>
          </cell>
          <cell r="O257" t="str">
            <v>06/Đã thanh toán 26/2023</v>
          </cell>
        </row>
        <row r="258">
          <cell r="D258">
            <v>18760</v>
          </cell>
          <cell r="E258">
            <v>16419056</v>
          </cell>
          <cell r="F258">
            <v>2619452</v>
          </cell>
          <cell r="G258">
            <v>45016.000347222223</v>
          </cell>
          <cell r="J258" t="str">
            <v>Do Thi Bich Lieu</v>
          </cell>
          <cell r="M258" t="str">
            <v>No</v>
          </cell>
          <cell r="O258" t="str">
            <v>05/Đã thanh toán 10/2023</v>
          </cell>
        </row>
        <row r="259">
          <cell r="D259">
            <v>18761</v>
          </cell>
          <cell r="E259">
            <v>20358732</v>
          </cell>
          <cell r="F259">
            <v>1038389</v>
          </cell>
          <cell r="G259">
            <v>45016.000347222223</v>
          </cell>
          <cell r="J259" t="str">
            <v>Do Thi Bich Lieu</v>
          </cell>
          <cell r="M259" t="str">
            <v>No</v>
          </cell>
          <cell r="O259" t="str">
            <v>05/Đã thanh toán 10/2023</v>
          </cell>
        </row>
        <row r="260">
          <cell r="D260">
            <v>18767</v>
          </cell>
          <cell r="E260">
            <v>13237724</v>
          </cell>
          <cell r="F260">
            <v>517072</v>
          </cell>
          <cell r="G260">
            <v>45016.000347222223</v>
          </cell>
          <cell r="J260" t="str">
            <v>Do Thi Bich Lieu</v>
          </cell>
          <cell r="M260" t="str">
            <v>No</v>
          </cell>
          <cell r="O260" t="str">
            <v>05/Đã thanh toán 10/2023</v>
          </cell>
        </row>
        <row r="261">
          <cell r="D261">
            <v>18758</v>
          </cell>
          <cell r="E261">
            <v>10215276</v>
          </cell>
          <cell r="F261">
            <v>1038389</v>
          </cell>
          <cell r="G261">
            <v>45016.000347222223</v>
          </cell>
          <cell r="J261" t="str">
            <v>Do Thi Bich Lieu</v>
          </cell>
          <cell r="M261" t="str">
            <v>No</v>
          </cell>
          <cell r="O261" t="str">
            <v>05/Đã thanh toán 10/2023</v>
          </cell>
        </row>
        <row r="262">
          <cell r="D262">
            <v>18766</v>
          </cell>
          <cell r="E262">
            <v>13237335</v>
          </cell>
          <cell r="F262">
            <v>2301134</v>
          </cell>
          <cell r="G262">
            <v>45016.000347222223</v>
          </cell>
          <cell r="J262" t="str">
            <v>Do Thi Bich Lieu</v>
          </cell>
          <cell r="M262" t="str">
            <v>No</v>
          </cell>
          <cell r="O262" t="str">
            <v>05/Đã thanh toán 10/2023</v>
          </cell>
        </row>
        <row r="263">
          <cell r="D263">
            <v>18765</v>
          </cell>
          <cell r="E263">
            <v>18151455</v>
          </cell>
          <cell r="F263">
            <v>499125</v>
          </cell>
          <cell r="G263">
            <v>45016.000347222223</v>
          </cell>
          <cell r="J263" t="str">
            <v>Do Thi Bich Lieu</v>
          </cell>
          <cell r="M263" t="str">
            <v>No</v>
          </cell>
          <cell r="O263" t="str">
            <v>05/Đã thanh toán 10/2023</v>
          </cell>
        </row>
        <row r="264">
          <cell r="D264">
            <v>19054</v>
          </cell>
          <cell r="E264">
            <v>14094194</v>
          </cell>
          <cell r="F264">
            <v>2076778</v>
          </cell>
          <cell r="G264">
            <v>45016.000347222223</v>
          </cell>
          <cell r="J264" t="str">
            <v>Do Thi Bich Lieu</v>
          </cell>
          <cell r="M264" t="str">
            <v>No</v>
          </cell>
          <cell r="O264" t="str">
            <v>05/Đã thanh toán 10/2023</v>
          </cell>
        </row>
        <row r="265">
          <cell r="D265">
            <v>18763</v>
          </cell>
          <cell r="E265">
            <v>27321011</v>
          </cell>
          <cell r="F265">
            <v>4234934</v>
          </cell>
          <cell r="G265">
            <v>45016.000347222223</v>
          </cell>
          <cell r="J265" t="str">
            <v>Do Thi Bich Lieu</v>
          </cell>
          <cell r="M265" t="str">
            <v>No</v>
          </cell>
          <cell r="O265" t="str">
            <v>05/Đã thanh toán 10/2023</v>
          </cell>
        </row>
        <row r="266">
          <cell r="D266">
            <v>18759</v>
          </cell>
          <cell r="E266">
            <v>10215552</v>
          </cell>
          <cell r="F266">
            <v>3782966</v>
          </cell>
          <cell r="G266">
            <v>45016.000347222223</v>
          </cell>
          <cell r="J266" t="str">
            <v>Do Thi Bich Lieu</v>
          </cell>
          <cell r="M266" t="str">
            <v>No</v>
          </cell>
          <cell r="O266" t="str">
            <v>05/Đã thanh toán 10/2023</v>
          </cell>
        </row>
        <row r="267">
          <cell r="D267">
            <v>18762</v>
          </cell>
          <cell r="E267">
            <v>25330804</v>
          </cell>
          <cell r="F267">
            <v>2372447</v>
          </cell>
          <cell r="G267">
            <v>45016.000347222223</v>
          </cell>
          <cell r="J267" t="str">
            <v>Do Thi Bich Lieu</v>
          </cell>
          <cell r="M267" t="str">
            <v>No</v>
          </cell>
          <cell r="O267" t="str">
            <v>05/Đã thanh toán 10/2023</v>
          </cell>
        </row>
        <row r="268">
          <cell r="D268">
            <v>18764</v>
          </cell>
          <cell r="E268">
            <v>28320846</v>
          </cell>
          <cell r="F268">
            <v>1827216</v>
          </cell>
          <cell r="G268">
            <v>45016.000347222223</v>
          </cell>
          <cell r="J268" t="str">
            <v>Do Thi Bich Lieu</v>
          </cell>
          <cell r="M268" t="str">
            <v>No</v>
          </cell>
          <cell r="O268" t="str">
            <v>05/Đã thanh toán 10/2023</v>
          </cell>
        </row>
        <row r="269">
          <cell r="D269">
            <v>20183</v>
          </cell>
          <cell r="E269">
            <v>12142203</v>
          </cell>
          <cell r="F269">
            <v>6404281</v>
          </cell>
          <cell r="G269">
            <v>45022.000347222223</v>
          </cell>
          <cell r="H269">
            <v>45100.000347222223</v>
          </cell>
          <cell r="I269">
            <v>45055.000347222223</v>
          </cell>
          <cell r="J269" t="str">
            <v>Do Thi Bich Lieu</v>
          </cell>
          <cell r="M269" t="str">
            <v>No</v>
          </cell>
          <cell r="O269" t="str">
            <v>Lịch thanh toán: Monthly at 10 &amp; 24</v>
          </cell>
        </row>
        <row r="270">
          <cell r="D270">
            <v>20186</v>
          </cell>
          <cell r="E270">
            <v>26385892</v>
          </cell>
          <cell r="F270">
            <v>4117091</v>
          </cell>
          <cell r="G270">
            <v>45022.000347222223</v>
          </cell>
          <cell r="J270" t="str">
            <v>Do Thi Bich Lieu</v>
          </cell>
          <cell r="M270" t="str">
            <v>No</v>
          </cell>
          <cell r="O270" t="str">
            <v>05/Đã thanh toán 10/2023</v>
          </cell>
        </row>
        <row r="271">
          <cell r="D271">
            <v>20180</v>
          </cell>
          <cell r="E271">
            <v>17186942</v>
          </cell>
          <cell r="F271">
            <v>3663551</v>
          </cell>
          <cell r="G271">
            <v>45022.000347222223</v>
          </cell>
          <cell r="J271" t="str">
            <v>Do Thi Bich Lieu</v>
          </cell>
          <cell r="M271" t="str">
            <v>No</v>
          </cell>
          <cell r="O271" t="str">
            <v>05/Đã thanh toán 10/2023</v>
          </cell>
        </row>
        <row r="272">
          <cell r="D272">
            <v>20178</v>
          </cell>
          <cell r="E272">
            <v>15106479</v>
          </cell>
          <cell r="F272">
            <v>1958820</v>
          </cell>
          <cell r="G272">
            <v>45022.000347222223</v>
          </cell>
          <cell r="J272" t="str">
            <v>Do Thi Bich Lieu</v>
          </cell>
          <cell r="M272" t="str">
            <v>No</v>
          </cell>
          <cell r="O272" t="str">
            <v>05/Đã thanh toán 10/2023</v>
          </cell>
        </row>
        <row r="273">
          <cell r="D273">
            <v>20185</v>
          </cell>
          <cell r="E273">
            <v>13240965</v>
          </cell>
          <cell r="F273">
            <v>3841090</v>
          </cell>
          <cell r="G273">
            <v>45022.000347222223</v>
          </cell>
          <cell r="J273" t="str">
            <v>Do Thi Bich Lieu</v>
          </cell>
          <cell r="M273" t="str">
            <v>No</v>
          </cell>
          <cell r="O273" t="str">
            <v>05/Đã thanh toán 10/2023</v>
          </cell>
        </row>
        <row r="274">
          <cell r="D274">
            <v>20179</v>
          </cell>
          <cell r="E274">
            <v>22334926</v>
          </cell>
          <cell r="F274">
            <v>4009159</v>
          </cell>
          <cell r="G274">
            <v>45022.000347222223</v>
          </cell>
          <cell r="J274" t="str">
            <v>Do Thi Bich Lieu</v>
          </cell>
          <cell r="M274" t="str">
            <v>No</v>
          </cell>
          <cell r="O274" t="str">
            <v>05/Đã thanh toán 10/2023</v>
          </cell>
        </row>
        <row r="275">
          <cell r="D275">
            <v>20177</v>
          </cell>
          <cell r="E275">
            <v>19381406</v>
          </cell>
          <cell r="F275">
            <v>1221638</v>
          </cell>
          <cell r="G275">
            <v>45022.000347222223</v>
          </cell>
          <cell r="J275" t="str">
            <v>Do Thi Bich Lieu</v>
          </cell>
          <cell r="M275" t="str">
            <v>No</v>
          </cell>
          <cell r="O275" t="str">
            <v>05/Đã thanh toán 10/2023</v>
          </cell>
        </row>
        <row r="276">
          <cell r="D276">
            <v>20184</v>
          </cell>
          <cell r="E276">
            <v>13240084</v>
          </cell>
          <cell r="F276">
            <v>3888247</v>
          </cell>
          <cell r="G276">
            <v>45022.000347222223</v>
          </cell>
          <cell r="J276" t="str">
            <v>Do Thi Bich Lieu</v>
          </cell>
          <cell r="M276" t="str">
            <v>No</v>
          </cell>
          <cell r="O276" t="str">
            <v>05/Đã thanh toán 10/2023</v>
          </cell>
        </row>
        <row r="277">
          <cell r="D277">
            <v>20181</v>
          </cell>
          <cell r="E277">
            <v>11183065</v>
          </cell>
          <cell r="F277">
            <v>4234934</v>
          </cell>
          <cell r="G277">
            <v>45022.000347222223</v>
          </cell>
          <cell r="J277" t="str">
            <v>Do Thi Bich Lieu</v>
          </cell>
          <cell r="M277" t="str">
            <v>No</v>
          </cell>
          <cell r="O277" t="str">
            <v>05/Đã thanh toán 10/2023</v>
          </cell>
        </row>
        <row r="278">
          <cell r="D278">
            <v>20182</v>
          </cell>
          <cell r="E278">
            <v>12141800</v>
          </cell>
          <cell r="F278">
            <v>1954612</v>
          </cell>
          <cell r="G278">
            <v>45022.000347222223</v>
          </cell>
          <cell r="H278">
            <v>45100.000347222223</v>
          </cell>
          <cell r="I278">
            <v>45055.000347222223</v>
          </cell>
          <cell r="J278" t="str">
            <v>Do Thi Bich Lieu</v>
          </cell>
          <cell r="M278" t="str">
            <v>No</v>
          </cell>
          <cell r="O278" t="str">
            <v>Lịch thanh toán: Monthly at 10 &amp; 24</v>
          </cell>
        </row>
        <row r="279">
          <cell r="D279">
            <v>20481</v>
          </cell>
          <cell r="E279">
            <v>24304654</v>
          </cell>
          <cell r="F279">
            <v>977306</v>
          </cell>
          <cell r="G279">
            <v>45024.000347222223</v>
          </cell>
          <cell r="H279">
            <v>45100.000347222223</v>
          </cell>
          <cell r="I279">
            <v>45062.000347222223</v>
          </cell>
          <cell r="J279" t="str">
            <v>Do Thi Bich Lieu</v>
          </cell>
          <cell r="M279" t="str">
            <v>No</v>
          </cell>
          <cell r="O279" t="str">
            <v>Lịch thanh toán: Monthly at 10 &amp; 24</v>
          </cell>
        </row>
        <row r="280">
          <cell r="D280">
            <v>20479</v>
          </cell>
          <cell r="E280">
            <v>50989153</v>
          </cell>
          <cell r="F280">
            <v>977306</v>
          </cell>
          <cell r="G280">
            <v>45024.000347222223</v>
          </cell>
          <cell r="H280">
            <v>45100.000347222223</v>
          </cell>
          <cell r="I280">
            <v>45056.000347222223</v>
          </cell>
          <cell r="J280" t="str">
            <v>Do Thi Bich Lieu</v>
          </cell>
          <cell r="M280" t="str">
            <v>No</v>
          </cell>
          <cell r="O280" t="str">
            <v>Lịch thanh toán: Monthly at 10 &amp; 24</v>
          </cell>
        </row>
        <row r="281">
          <cell r="D281">
            <v>20484</v>
          </cell>
          <cell r="E281">
            <v>22335483</v>
          </cell>
          <cell r="F281">
            <v>3025605</v>
          </cell>
          <cell r="G281">
            <v>45024.000347222223</v>
          </cell>
          <cell r="J281" t="str">
            <v>Do Thi Bich Lieu</v>
          </cell>
          <cell r="M281" t="str">
            <v>No</v>
          </cell>
          <cell r="O281" t="str">
            <v>06/Đã thanh toán 26/2023</v>
          </cell>
        </row>
        <row r="282">
          <cell r="D282">
            <v>20499</v>
          </cell>
          <cell r="E282">
            <v>10216418</v>
          </cell>
          <cell r="F282">
            <v>499125</v>
          </cell>
          <cell r="G282">
            <v>45024.000347222223</v>
          </cell>
          <cell r="J282" t="str">
            <v>Do Thi Bich Lieu</v>
          </cell>
          <cell r="M282" t="str">
            <v>No</v>
          </cell>
          <cell r="O282" t="str">
            <v>06/Đã thanh toán 26/2023</v>
          </cell>
        </row>
        <row r="283">
          <cell r="D283">
            <v>20482</v>
          </cell>
          <cell r="E283">
            <v>27324142</v>
          </cell>
          <cell r="F283">
            <v>1476431</v>
          </cell>
          <cell r="G283">
            <v>45024.000347222223</v>
          </cell>
          <cell r="H283">
            <v>45100.000347222223</v>
          </cell>
          <cell r="I283">
            <v>45059.000347222223</v>
          </cell>
          <cell r="J283" t="str">
            <v>Do Thi Bich Lieu</v>
          </cell>
          <cell r="M283" t="str">
            <v>No</v>
          </cell>
          <cell r="O283" t="str">
            <v>Lịch thanh toán: Monthly at 10 &amp; 24</v>
          </cell>
        </row>
        <row r="284">
          <cell r="D284">
            <v>20498</v>
          </cell>
          <cell r="E284">
            <v>10219221</v>
          </cell>
          <cell r="F284">
            <v>5456902</v>
          </cell>
          <cell r="G284">
            <v>45024.000347222223</v>
          </cell>
          <cell r="H284">
            <v>45100.000347222223</v>
          </cell>
          <cell r="I284">
            <v>45058.000347222223</v>
          </cell>
          <cell r="J284" t="str">
            <v>Do Thi Bich Lieu</v>
          </cell>
          <cell r="M284" t="str">
            <v>No</v>
          </cell>
          <cell r="O284" t="str">
            <v>Lịch thanh toán: Monthly at 10 &amp; 24</v>
          </cell>
        </row>
        <row r="285">
          <cell r="D285">
            <v>20483</v>
          </cell>
          <cell r="E285">
            <v>20361443</v>
          </cell>
          <cell r="F285">
            <v>977306</v>
          </cell>
          <cell r="G285">
            <v>45024.000347222223</v>
          </cell>
          <cell r="H285">
            <v>45100.000347222223</v>
          </cell>
          <cell r="I285">
            <v>45059.000347222223</v>
          </cell>
          <cell r="J285" t="str">
            <v>Do Thi Bich Lieu</v>
          </cell>
          <cell r="M285" t="str">
            <v>No</v>
          </cell>
          <cell r="O285" t="str">
            <v>Lịch thanh toán: Monthly at 10 &amp; 24</v>
          </cell>
        </row>
        <row r="286">
          <cell r="D286">
            <v>22046</v>
          </cell>
          <cell r="E286">
            <v>14096121</v>
          </cell>
          <cell r="F286">
            <v>3775314</v>
          </cell>
          <cell r="G286">
            <v>45029.000347222223</v>
          </cell>
          <cell r="J286" t="str">
            <v>Do Thi Bich Lieu</v>
          </cell>
          <cell r="M286" t="str">
            <v>No</v>
          </cell>
          <cell r="O286" t="str">
            <v>06/Đã thanh toán 26/2023</v>
          </cell>
        </row>
        <row r="287">
          <cell r="D287">
            <v>22033</v>
          </cell>
          <cell r="E287">
            <v>11185117</v>
          </cell>
          <cell r="F287">
            <v>7818448</v>
          </cell>
          <cell r="G287">
            <v>45029.000347222223</v>
          </cell>
          <cell r="J287" t="str">
            <v>Do Thi Bich Lieu</v>
          </cell>
          <cell r="M287" t="str">
            <v>No</v>
          </cell>
          <cell r="O287" t="str">
            <v>06/Đã thanh toán 26/2023</v>
          </cell>
        </row>
        <row r="288">
          <cell r="D288">
            <v>22032</v>
          </cell>
          <cell r="E288">
            <v>16421862</v>
          </cell>
          <cell r="F288">
            <v>5329058</v>
          </cell>
          <cell r="G288">
            <v>45029.000347222223</v>
          </cell>
          <cell r="H288">
            <v>45100.000347222223</v>
          </cell>
          <cell r="I288">
            <v>45063.000347222223</v>
          </cell>
          <cell r="J288" t="str">
            <v>Do Thi Bich Lieu</v>
          </cell>
          <cell r="M288" t="str">
            <v>No</v>
          </cell>
          <cell r="O288" t="str">
            <v>Lịch thanh toán: Monthly at 10 &amp; 24</v>
          </cell>
        </row>
        <row r="289">
          <cell r="D289">
            <v>22042</v>
          </cell>
          <cell r="E289">
            <v>12145211</v>
          </cell>
          <cell r="F289">
            <v>21208644</v>
          </cell>
          <cell r="G289">
            <v>45029.000347222223</v>
          </cell>
          <cell r="J289" t="str">
            <v>Do Thi Bich Lieu</v>
          </cell>
          <cell r="M289" t="str">
            <v>No</v>
          </cell>
          <cell r="O289" t="str">
            <v>06/Đã thanh toán 26/2023</v>
          </cell>
        </row>
        <row r="290">
          <cell r="D290">
            <v>22041</v>
          </cell>
          <cell r="E290">
            <v>11186045</v>
          </cell>
          <cell r="F290">
            <v>5238794</v>
          </cell>
          <cell r="G290">
            <v>45029.000347222223</v>
          </cell>
          <cell r="J290" t="str">
            <v>Do Thi Bich Lieu</v>
          </cell>
          <cell r="M290" t="str">
            <v>No</v>
          </cell>
          <cell r="O290" t="str">
            <v>06/Đã thanh toán 26/2023</v>
          </cell>
        </row>
        <row r="291">
          <cell r="D291">
            <v>22039</v>
          </cell>
          <cell r="E291">
            <v>24306056</v>
          </cell>
          <cell r="F291">
            <v>1615482</v>
          </cell>
          <cell r="G291">
            <v>45029.000347222223</v>
          </cell>
          <cell r="J291" t="str">
            <v>Do Thi Bich Lieu</v>
          </cell>
          <cell r="M291" t="str">
            <v>No</v>
          </cell>
          <cell r="O291" t="str">
            <v>06/Đã thanh toán 26/2023</v>
          </cell>
        </row>
        <row r="292">
          <cell r="D292">
            <v>22036</v>
          </cell>
          <cell r="E292">
            <v>16423557</v>
          </cell>
          <cell r="F292">
            <v>1142910</v>
          </cell>
          <cell r="G292">
            <v>45029.000347222223</v>
          </cell>
          <cell r="J292" t="str">
            <v>Do Thi Bich Lieu</v>
          </cell>
          <cell r="M292" t="str">
            <v>No</v>
          </cell>
          <cell r="O292" t="str">
            <v>06/Đã thanh toán 26/2023</v>
          </cell>
        </row>
        <row r="293">
          <cell r="D293">
            <v>22038</v>
          </cell>
          <cell r="E293">
            <v>22337327</v>
          </cell>
          <cell r="F293">
            <v>598950</v>
          </cell>
          <cell r="G293">
            <v>45029.000347222223</v>
          </cell>
          <cell r="J293" t="str">
            <v>Do Thi Bich Lieu</v>
          </cell>
          <cell r="M293" t="str">
            <v>No</v>
          </cell>
          <cell r="O293" t="str">
            <v>06/Đã thanh toán 26/2023</v>
          </cell>
        </row>
        <row r="294">
          <cell r="D294">
            <v>22037</v>
          </cell>
          <cell r="E294">
            <v>20362920</v>
          </cell>
          <cell r="F294">
            <v>3118577</v>
          </cell>
          <cell r="G294">
            <v>45029.000347222223</v>
          </cell>
          <cell r="J294" t="str">
            <v>Do Thi Bich Lieu</v>
          </cell>
          <cell r="M294" t="str">
            <v>No</v>
          </cell>
          <cell r="O294" t="str">
            <v>06/Đã thanh toán 26/2023</v>
          </cell>
        </row>
        <row r="295">
          <cell r="D295">
            <v>22045</v>
          </cell>
          <cell r="E295">
            <v>13242151</v>
          </cell>
          <cell r="F295">
            <v>4806984</v>
          </cell>
          <cell r="G295">
            <v>45029.000347222223</v>
          </cell>
          <cell r="J295" t="str">
            <v>Do Thi Bich Lieu</v>
          </cell>
          <cell r="M295" t="str">
            <v>No</v>
          </cell>
          <cell r="O295" t="str">
            <v>06/Đã thanh toán 26/2023</v>
          </cell>
        </row>
        <row r="296">
          <cell r="D296">
            <v>22040</v>
          </cell>
          <cell r="E296">
            <v>12144845</v>
          </cell>
          <cell r="F296">
            <v>2931918</v>
          </cell>
          <cell r="G296">
            <v>45029.000347222223</v>
          </cell>
          <cell r="J296" t="str">
            <v>Do Thi Bich Lieu</v>
          </cell>
          <cell r="M296" t="str">
            <v>No</v>
          </cell>
          <cell r="O296" t="str">
            <v>06/Đã thanh toán 26/2023</v>
          </cell>
        </row>
        <row r="297">
          <cell r="D297">
            <v>22034</v>
          </cell>
          <cell r="E297">
            <v>18155630</v>
          </cell>
          <cell r="F297">
            <v>2931918</v>
          </cell>
          <cell r="G297">
            <v>45029.000347222223</v>
          </cell>
          <cell r="J297" t="str">
            <v>Do Thi Bich Lieu</v>
          </cell>
          <cell r="M297" t="str">
            <v>No</v>
          </cell>
          <cell r="O297" t="str">
            <v>06/Đã thanh toán 26/2023</v>
          </cell>
        </row>
        <row r="298">
          <cell r="D298">
            <v>22180</v>
          </cell>
          <cell r="E298">
            <v>15110161</v>
          </cell>
          <cell r="F298">
            <v>977306</v>
          </cell>
          <cell r="G298">
            <v>45030.000347222223</v>
          </cell>
          <cell r="J298" t="str">
            <v>Do Thi Bich Lieu</v>
          </cell>
          <cell r="M298" t="str">
            <v>No</v>
          </cell>
          <cell r="O298" t="str">
            <v>05/Đã thanh toán 24/2023</v>
          </cell>
        </row>
        <row r="299">
          <cell r="D299">
            <v>22182</v>
          </cell>
          <cell r="E299">
            <v>22337887</v>
          </cell>
          <cell r="F299">
            <v>1308514</v>
          </cell>
          <cell r="G299">
            <v>45030.000347222223</v>
          </cell>
          <cell r="J299" t="str">
            <v>Do Thi Bich Lieu</v>
          </cell>
          <cell r="M299" t="str">
            <v>No</v>
          </cell>
          <cell r="O299" t="str">
            <v>05/Đã thanh toán 24/2023</v>
          </cell>
        </row>
        <row r="300">
          <cell r="D300">
            <v>22185</v>
          </cell>
          <cell r="E300">
            <v>25335484</v>
          </cell>
          <cell r="F300">
            <v>2895459</v>
          </cell>
          <cell r="G300">
            <v>45030.000347222223</v>
          </cell>
          <cell r="J300" t="str">
            <v>Do Thi Bich Lieu</v>
          </cell>
          <cell r="M300" t="str">
            <v>No</v>
          </cell>
          <cell r="O300" t="str">
            <v>05/Đã thanh toán 24/2023</v>
          </cell>
        </row>
        <row r="301">
          <cell r="D301">
            <v>22183</v>
          </cell>
          <cell r="E301">
            <v>22338310</v>
          </cell>
          <cell r="F301">
            <v>977306</v>
          </cell>
          <cell r="G301">
            <v>45030.000347222223</v>
          </cell>
          <cell r="J301" t="str">
            <v>Do Thi Bich Lieu</v>
          </cell>
          <cell r="M301" t="str">
            <v>No</v>
          </cell>
          <cell r="O301" t="str">
            <v>05/Đã thanh toán 24/2023</v>
          </cell>
        </row>
        <row r="302">
          <cell r="D302">
            <v>22181</v>
          </cell>
          <cell r="E302">
            <v>17190462</v>
          </cell>
          <cell r="F302">
            <v>4646323</v>
          </cell>
          <cell r="G302">
            <v>45030.000347222223</v>
          </cell>
          <cell r="J302" t="str">
            <v>Do Thi Bich Lieu</v>
          </cell>
          <cell r="M302" t="str">
            <v>No</v>
          </cell>
          <cell r="O302" t="str">
            <v>05/Đã thanh toán 24/2023</v>
          </cell>
        </row>
        <row r="303">
          <cell r="D303">
            <v>22187</v>
          </cell>
          <cell r="E303">
            <v>28326076</v>
          </cell>
          <cell r="F303">
            <v>3570094</v>
          </cell>
          <cell r="G303">
            <v>45030.000347222223</v>
          </cell>
          <cell r="J303" t="str">
            <v>Do Thi Bich Lieu</v>
          </cell>
          <cell r="M303" t="str">
            <v>No</v>
          </cell>
          <cell r="O303" t="str">
            <v>05/Đã thanh toán 24/2023</v>
          </cell>
        </row>
        <row r="304">
          <cell r="D304">
            <v>22186</v>
          </cell>
          <cell r="E304">
            <v>27326618</v>
          </cell>
          <cell r="F304">
            <v>552013</v>
          </cell>
          <cell r="G304">
            <v>45030.000347222223</v>
          </cell>
          <cell r="J304" t="str">
            <v>Do Thi Bich Lieu</v>
          </cell>
          <cell r="M304" t="str">
            <v>No</v>
          </cell>
          <cell r="O304" t="str">
            <v>05/Đã thanh toán 24/2023</v>
          </cell>
        </row>
        <row r="305">
          <cell r="D305">
            <v>23405</v>
          </cell>
          <cell r="E305">
            <v>19385051</v>
          </cell>
          <cell r="F305">
            <v>5697159</v>
          </cell>
          <cell r="G305">
            <v>45036.000347222223</v>
          </cell>
          <cell r="J305" t="str">
            <v>Do Thi Bich Lieu</v>
          </cell>
          <cell r="M305" t="str">
            <v>No</v>
          </cell>
          <cell r="O305" t="str">
            <v>05/Đã thanh toán 24/2023</v>
          </cell>
        </row>
        <row r="306">
          <cell r="D306">
            <v>23425</v>
          </cell>
          <cell r="E306">
            <v>90317029</v>
          </cell>
          <cell r="F306">
            <v>977306</v>
          </cell>
          <cell r="G306">
            <v>45036.000347222223</v>
          </cell>
          <cell r="J306" t="str">
            <v>Do Thi Bich Lieu</v>
          </cell>
          <cell r="M306" t="str">
            <v>No</v>
          </cell>
          <cell r="O306" t="str">
            <v>05/Đã thanh toán 24/2023</v>
          </cell>
        </row>
        <row r="307">
          <cell r="D307">
            <v>23413</v>
          </cell>
          <cell r="E307">
            <v>23213768</v>
          </cell>
          <cell r="F307">
            <v>1615482</v>
          </cell>
          <cell r="G307">
            <v>45036.000347222223</v>
          </cell>
          <cell r="J307" t="str">
            <v>Do Thi Bich Lieu</v>
          </cell>
          <cell r="M307" t="str">
            <v>No</v>
          </cell>
          <cell r="O307" t="str">
            <v>06/Đã thanh toán 12/2023</v>
          </cell>
        </row>
        <row r="308">
          <cell r="D308">
            <v>23415</v>
          </cell>
          <cell r="E308">
            <v>16426394</v>
          </cell>
          <cell r="F308">
            <v>3795915</v>
          </cell>
          <cell r="G308">
            <v>45036.000347222223</v>
          </cell>
          <cell r="J308" t="str">
            <v>Do Thi Bich Lieu</v>
          </cell>
          <cell r="M308" t="str">
            <v>No</v>
          </cell>
          <cell r="O308" t="str">
            <v>06/Đã thanh toán 12/2023</v>
          </cell>
        </row>
        <row r="309">
          <cell r="D309">
            <v>23409</v>
          </cell>
          <cell r="E309">
            <v>18159296</v>
          </cell>
          <cell r="F309">
            <v>5525207</v>
          </cell>
          <cell r="G309">
            <v>45036.000347222223</v>
          </cell>
          <cell r="J309" t="str">
            <v>Do Thi Bich Lieu</v>
          </cell>
          <cell r="M309" t="str">
            <v>No</v>
          </cell>
          <cell r="O309" t="str">
            <v>05/Đã thanh toán 24/2023</v>
          </cell>
        </row>
        <row r="310">
          <cell r="D310">
            <v>23416</v>
          </cell>
          <cell r="E310">
            <v>15111840</v>
          </cell>
          <cell r="F310">
            <v>977306</v>
          </cell>
          <cell r="G310">
            <v>45036.000347222223</v>
          </cell>
          <cell r="J310" t="str">
            <v>Do Thi Bich Lieu</v>
          </cell>
          <cell r="M310" t="str">
            <v>No</v>
          </cell>
          <cell r="O310" t="str">
            <v>05/Đã thanh toán 24/2023</v>
          </cell>
        </row>
        <row r="311">
          <cell r="D311">
            <v>23420</v>
          </cell>
          <cell r="E311">
            <v>90314340</v>
          </cell>
          <cell r="F311">
            <v>807741</v>
          </cell>
          <cell r="G311">
            <v>45036.000347222223</v>
          </cell>
          <cell r="J311" t="str">
            <v>Do Thi Bich Lieu</v>
          </cell>
          <cell r="M311" t="str">
            <v>No</v>
          </cell>
          <cell r="O311" t="str">
            <v>05/Đã thanh toán 24/2023</v>
          </cell>
        </row>
        <row r="312">
          <cell r="D312">
            <v>23424</v>
          </cell>
          <cell r="E312">
            <v>13245693</v>
          </cell>
          <cell r="F312">
            <v>3909224</v>
          </cell>
          <cell r="G312">
            <v>45036.000347222223</v>
          </cell>
          <cell r="J312" t="str">
            <v>Do Thi Bich Lieu</v>
          </cell>
          <cell r="M312" t="str">
            <v>No</v>
          </cell>
          <cell r="O312" t="str">
            <v>05/Đã thanh toán 24/2023</v>
          </cell>
        </row>
        <row r="313">
          <cell r="D313">
            <v>23423</v>
          </cell>
          <cell r="E313">
            <v>14098662</v>
          </cell>
          <cell r="F313">
            <v>3335789</v>
          </cell>
          <cell r="G313">
            <v>45036.000347222223</v>
          </cell>
          <cell r="J313" t="str">
            <v>Do Thi Bich Lieu</v>
          </cell>
          <cell r="M313" t="str">
            <v>No</v>
          </cell>
          <cell r="O313" t="str">
            <v>05/Đã thanh toán 24/2023</v>
          </cell>
        </row>
        <row r="314">
          <cell r="D314">
            <v>23408</v>
          </cell>
          <cell r="E314">
            <v>19386605</v>
          </cell>
          <cell r="F314">
            <v>2919450</v>
          </cell>
          <cell r="G314">
            <v>45036.000347222223</v>
          </cell>
          <cell r="J314" t="str">
            <v>Do Thi Bich Lieu</v>
          </cell>
          <cell r="M314" t="str">
            <v>No</v>
          </cell>
          <cell r="O314" t="str">
            <v>05/Đã thanh toán 24/2023</v>
          </cell>
        </row>
        <row r="315">
          <cell r="D315">
            <v>23412</v>
          </cell>
          <cell r="E315">
            <v>27327514</v>
          </cell>
          <cell r="F315">
            <v>4066508</v>
          </cell>
          <cell r="G315">
            <v>45036.000347222223</v>
          </cell>
          <cell r="J315" t="str">
            <v>Do Thi Bich Lieu</v>
          </cell>
          <cell r="M315" t="str">
            <v>No</v>
          </cell>
          <cell r="O315" t="str">
            <v>05/Đã thanh toán 24/2023</v>
          </cell>
        </row>
        <row r="316">
          <cell r="D316">
            <v>23411</v>
          </cell>
          <cell r="E316">
            <v>11188732</v>
          </cell>
          <cell r="F316">
            <v>778800</v>
          </cell>
          <cell r="G316">
            <v>45036.000347222223</v>
          </cell>
          <cell r="J316" t="str">
            <v>Do Thi Bich Lieu</v>
          </cell>
          <cell r="M316" t="str">
            <v>No</v>
          </cell>
          <cell r="O316" t="str">
            <v>05/Đã thanh toán 24/2023</v>
          </cell>
        </row>
        <row r="317">
          <cell r="D317">
            <v>23417</v>
          </cell>
          <cell r="E317">
            <v>22339889</v>
          </cell>
          <cell r="F317">
            <v>2336400</v>
          </cell>
          <cell r="G317">
            <v>45036.000347222223</v>
          </cell>
          <cell r="J317" t="str">
            <v>Do Thi Bich Lieu</v>
          </cell>
          <cell r="M317" t="str">
            <v>No</v>
          </cell>
          <cell r="O317" t="str">
            <v>05/Đã thanh toán 24/2023</v>
          </cell>
        </row>
        <row r="318">
          <cell r="D318">
            <v>23589</v>
          </cell>
          <cell r="E318">
            <v>19389013</v>
          </cell>
          <cell r="F318">
            <v>8544476</v>
          </cell>
          <cell r="G318">
            <v>45040.000347222223</v>
          </cell>
          <cell r="J318" t="str">
            <v>Do Thi Bich Lieu</v>
          </cell>
          <cell r="M318" t="str">
            <v>No</v>
          </cell>
          <cell r="O318" t="str">
            <v>06/Đã thanh toán 12/2023</v>
          </cell>
        </row>
        <row r="319">
          <cell r="D319">
            <v>23587</v>
          </cell>
          <cell r="E319">
            <v>19386785</v>
          </cell>
          <cell r="F319">
            <v>977306</v>
          </cell>
          <cell r="G319">
            <v>45040.000347222223</v>
          </cell>
          <cell r="J319" t="str">
            <v>Do Thi Bich Lieu</v>
          </cell>
          <cell r="M319" t="str">
            <v>No</v>
          </cell>
          <cell r="O319" t="str">
            <v>05/Đã thanh toán 24/2023</v>
          </cell>
        </row>
        <row r="320">
          <cell r="D320">
            <v>23593</v>
          </cell>
          <cell r="E320">
            <v>20366260</v>
          </cell>
          <cell r="F320">
            <v>4058758</v>
          </cell>
          <cell r="G320">
            <v>45040.000347222223</v>
          </cell>
          <cell r="J320" t="str">
            <v>Do Thi Bich Lieu</v>
          </cell>
          <cell r="M320" t="str">
            <v>No</v>
          </cell>
          <cell r="O320" t="str">
            <v>06/Đã thanh toán 12/2023</v>
          </cell>
        </row>
        <row r="321">
          <cell r="D321">
            <v>23592</v>
          </cell>
          <cell r="E321">
            <v>17193595</v>
          </cell>
          <cell r="F321">
            <v>2837120</v>
          </cell>
          <cell r="G321">
            <v>45040.000347222223</v>
          </cell>
          <cell r="J321" t="str">
            <v>Do Thi Bich Lieu</v>
          </cell>
          <cell r="M321" t="str">
            <v>No</v>
          </cell>
          <cell r="O321" t="str">
            <v>06/Đã thanh toán 12/2023</v>
          </cell>
        </row>
        <row r="322">
          <cell r="D322">
            <v>23591</v>
          </cell>
          <cell r="E322">
            <v>16427460</v>
          </cell>
          <cell r="F322">
            <v>5446000</v>
          </cell>
          <cell r="G322">
            <v>45040.000347222223</v>
          </cell>
          <cell r="J322" t="str">
            <v>Do Thi Bich Lieu</v>
          </cell>
          <cell r="M322" t="str">
            <v>No</v>
          </cell>
          <cell r="O322" t="str">
            <v>06/Đã thanh toán 12/2023</v>
          </cell>
        </row>
        <row r="323">
          <cell r="D323">
            <v>23599</v>
          </cell>
          <cell r="E323">
            <v>28329414</v>
          </cell>
          <cell r="F323">
            <v>1557600</v>
          </cell>
          <cell r="G323">
            <v>45040.000347222223</v>
          </cell>
          <cell r="J323" t="str">
            <v>Do Thi Bich Lieu</v>
          </cell>
          <cell r="M323" t="str">
            <v>No</v>
          </cell>
          <cell r="O323" t="str">
            <v>06/Đã thanh toán 12/2023</v>
          </cell>
        </row>
        <row r="324">
          <cell r="D324">
            <v>23598</v>
          </cell>
          <cell r="E324">
            <v>17194754</v>
          </cell>
          <cell r="F324">
            <v>6230400</v>
          </cell>
          <cell r="G324">
            <v>45040.000347222223</v>
          </cell>
          <cell r="J324" t="str">
            <v>Do Thi Bich Lieu</v>
          </cell>
          <cell r="M324" t="str">
            <v>No</v>
          </cell>
          <cell r="O324" t="str">
            <v>06/Đã thanh toán 12/2023</v>
          </cell>
        </row>
        <row r="325">
          <cell r="D325">
            <v>23588</v>
          </cell>
          <cell r="E325">
            <v>19387758</v>
          </cell>
          <cell r="F325">
            <v>499125</v>
          </cell>
          <cell r="G325">
            <v>45040.000347222223</v>
          </cell>
          <cell r="J325" t="str">
            <v>Do Thi Bich Lieu</v>
          </cell>
          <cell r="M325" t="str">
            <v>No</v>
          </cell>
          <cell r="O325" t="str">
            <v>05/Đã thanh toán 24/2023</v>
          </cell>
        </row>
        <row r="326">
          <cell r="D326">
            <v>23577</v>
          </cell>
          <cell r="E326">
            <v>10224313</v>
          </cell>
          <cell r="F326">
            <v>2443276</v>
          </cell>
          <cell r="G326">
            <v>45040.000347222223</v>
          </cell>
          <cell r="J326" t="str">
            <v>Do Thi Bich Lieu</v>
          </cell>
          <cell r="M326" t="str">
            <v>No</v>
          </cell>
          <cell r="O326" t="str">
            <v>05/Đã thanh toán 24/2023</v>
          </cell>
        </row>
        <row r="327">
          <cell r="D327">
            <v>23597</v>
          </cell>
          <cell r="E327">
            <v>25338724</v>
          </cell>
          <cell r="F327">
            <v>3296310</v>
          </cell>
          <cell r="G327">
            <v>45040.000347222223</v>
          </cell>
          <cell r="J327" t="str">
            <v>Do Thi Bich Lieu</v>
          </cell>
          <cell r="M327" t="str">
            <v>No</v>
          </cell>
          <cell r="O327" t="str">
            <v>06/Đã thanh toán 12/2023</v>
          </cell>
        </row>
        <row r="328">
          <cell r="D328">
            <v>23590</v>
          </cell>
          <cell r="E328">
            <v>19389026</v>
          </cell>
          <cell r="F328">
            <v>517072</v>
          </cell>
          <cell r="G328">
            <v>45040.000347222223</v>
          </cell>
          <cell r="J328" t="str">
            <v>Do Thi Bich Lieu</v>
          </cell>
          <cell r="M328" t="str">
            <v>No</v>
          </cell>
          <cell r="O328" t="str">
            <v>06/Đã thanh toán 12/2023</v>
          </cell>
        </row>
        <row r="329">
          <cell r="D329">
            <v>23596</v>
          </cell>
          <cell r="E329">
            <v>27328673</v>
          </cell>
          <cell r="F329">
            <v>1335015</v>
          </cell>
          <cell r="G329">
            <v>45040.000347222223</v>
          </cell>
          <cell r="J329" t="str">
            <v>Do Thi Bich Lieu</v>
          </cell>
          <cell r="M329" t="str">
            <v>No</v>
          </cell>
          <cell r="O329" t="str">
            <v>06/Đã thanh toán 12/2023</v>
          </cell>
        </row>
        <row r="330">
          <cell r="D330">
            <v>23594</v>
          </cell>
          <cell r="E330">
            <v>20366805</v>
          </cell>
          <cell r="F330">
            <v>1557600</v>
          </cell>
          <cell r="G330">
            <v>45040.000347222223</v>
          </cell>
          <cell r="J330" t="str">
            <v>Do Thi Bich Lieu</v>
          </cell>
          <cell r="M330" t="str">
            <v>No</v>
          </cell>
          <cell r="O330" t="str">
            <v>06/Đã thanh toán 12/2023</v>
          </cell>
        </row>
        <row r="331">
          <cell r="D331">
            <v>23595</v>
          </cell>
          <cell r="E331">
            <v>22340375</v>
          </cell>
          <cell r="F331">
            <v>2837120</v>
          </cell>
          <cell r="G331">
            <v>45040.000347222223</v>
          </cell>
          <cell r="J331" t="str">
            <v>Do Thi Bich Lieu</v>
          </cell>
          <cell r="M331" t="str">
            <v>No</v>
          </cell>
          <cell r="O331" t="str">
            <v>06/Đã thanh toán 12/2023</v>
          </cell>
        </row>
        <row r="332">
          <cell r="D332">
            <v>23581</v>
          </cell>
          <cell r="E332">
            <v>50989971</v>
          </cell>
          <cell r="F332">
            <v>1221638</v>
          </cell>
          <cell r="G332">
            <v>45040.000347222223</v>
          </cell>
          <cell r="J332" t="str">
            <v>Do Thi Bich Lieu</v>
          </cell>
          <cell r="M332" t="str">
            <v>No</v>
          </cell>
          <cell r="O332" t="str">
            <v>05/Đã thanh toán 24/2023</v>
          </cell>
        </row>
        <row r="333">
          <cell r="D333">
            <v>23585</v>
          </cell>
          <cell r="E333">
            <v>12149515</v>
          </cell>
          <cell r="F333">
            <v>3115200</v>
          </cell>
          <cell r="G333">
            <v>45040.000347222223</v>
          </cell>
          <cell r="J333" t="str">
            <v>Do Thi Bich Lieu</v>
          </cell>
          <cell r="M333" t="str">
            <v>No</v>
          </cell>
          <cell r="O333" t="str">
            <v>06/Đã thanh toán 12/2023</v>
          </cell>
        </row>
        <row r="334">
          <cell r="D334">
            <v>23586</v>
          </cell>
          <cell r="E334">
            <v>19386653</v>
          </cell>
          <cell r="F334">
            <v>897503</v>
          </cell>
          <cell r="G334">
            <v>45040.000347222223</v>
          </cell>
          <cell r="J334" t="str">
            <v>Do Thi Bich Lieu</v>
          </cell>
          <cell r="M334" t="str">
            <v>No</v>
          </cell>
          <cell r="O334" t="str">
            <v>05/Đã thanh toán 24/2023</v>
          </cell>
        </row>
        <row r="335">
          <cell r="D335">
            <v>23578</v>
          </cell>
          <cell r="E335">
            <v>10226536</v>
          </cell>
          <cell r="F335">
            <v>9624522</v>
          </cell>
          <cell r="G335">
            <v>45040.000347222223</v>
          </cell>
          <cell r="J335" t="str">
            <v>Do Thi Bich Lieu</v>
          </cell>
          <cell r="M335" t="str">
            <v>No</v>
          </cell>
          <cell r="O335" t="str">
            <v>06/Đã thanh toán 12/2023</v>
          </cell>
        </row>
        <row r="336">
          <cell r="D336">
            <v>23582</v>
          </cell>
          <cell r="E336">
            <v>11190337</v>
          </cell>
          <cell r="F336">
            <v>3894000</v>
          </cell>
          <cell r="G336">
            <v>45040.000347222223</v>
          </cell>
          <cell r="J336" t="str">
            <v>Do Thi Bich Lieu</v>
          </cell>
          <cell r="M336" t="str">
            <v>No</v>
          </cell>
          <cell r="O336" t="str">
            <v>06/Đã thanh toán 12/2023</v>
          </cell>
        </row>
        <row r="337">
          <cell r="D337">
            <v>23580</v>
          </cell>
          <cell r="E337">
            <v>12148286</v>
          </cell>
          <cell r="F337">
            <v>7836360</v>
          </cell>
          <cell r="G337">
            <v>45040.000347222223</v>
          </cell>
          <cell r="J337" t="str">
            <v>Do Thi Bich Lieu</v>
          </cell>
          <cell r="M337" t="str">
            <v>No</v>
          </cell>
          <cell r="O337" t="str">
            <v>06/Đã thanh toán 12/2023</v>
          </cell>
        </row>
        <row r="338">
          <cell r="D338">
            <v>25160</v>
          </cell>
          <cell r="E338">
            <v>13132668</v>
          </cell>
          <cell r="F338">
            <v>3923458</v>
          </cell>
          <cell r="G338">
            <v>45043.000347222223</v>
          </cell>
          <cell r="J338" t="str">
            <v>Do Thi Bich Lieu</v>
          </cell>
          <cell r="M338" t="str">
            <v>No</v>
          </cell>
          <cell r="O338" t="str">
            <v>05/Đã thanh toán 10/2023</v>
          </cell>
        </row>
        <row r="339">
          <cell r="D339">
            <v>25148</v>
          </cell>
          <cell r="E339">
            <v>17080514</v>
          </cell>
          <cell r="F339">
            <v>1470046</v>
          </cell>
          <cell r="G339">
            <v>45043.000347222223</v>
          </cell>
          <cell r="J339" t="str">
            <v>Do Thi Bich Lieu</v>
          </cell>
          <cell r="M339" t="str">
            <v>No</v>
          </cell>
          <cell r="O339" t="str">
            <v>05/Đã thanh toán 10/2023</v>
          </cell>
        </row>
        <row r="340">
          <cell r="D340">
            <v>25162</v>
          </cell>
          <cell r="E340">
            <v>90245552</v>
          </cell>
          <cell r="F340">
            <v>1296130</v>
          </cell>
          <cell r="G340">
            <v>45043.000347222223</v>
          </cell>
          <cell r="J340" t="str">
            <v>Do Thi Bich Lieu</v>
          </cell>
          <cell r="M340" t="str">
            <v>No</v>
          </cell>
          <cell r="O340" t="str">
            <v>05/Đã thanh toán 10/2023</v>
          </cell>
        </row>
        <row r="341">
          <cell r="D341">
            <v>25161</v>
          </cell>
          <cell r="E341">
            <v>13118607</v>
          </cell>
          <cell r="F341">
            <v>4932257</v>
          </cell>
          <cell r="G341">
            <v>45043.000347222223</v>
          </cell>
          <cell r="J341" t="str">
            <v>Do Thi Bich Lieu</v>
          </cell>
          <cell r="M341" t="str">
            <v>No</v>
          </cell>
          <cell r="O341" t="str">
            <v>05/Đã thanh toán 10/2023</v>
          </cell>
        </row>
        <row r="342">
          <cell r="D342">
            <v>25152</v>
          </cell>
          <cell r="E342">
            <v>21198773</v>
          </cell>
          <cell r="F342">
            <v>2934014</v>
          </cell>
          <cell r="G342">
            <v>45043.000347222223</v>
          </cell>
          <cell r="J342" t="str">
            <v>Do Thi Bich Lieu</v>
          </cell>
          <cell r="M342" t="str">
            <v>No</v>
          </cell>
          <cell r="O342" t="str">
            <v>Chúng tôi đang xử lý hóa đơn, vui lòng liên hệ Do Thi Bich Lieu</v>
          </cell>
        </row>
        <row r="343">
          <cell r="D343">
            <v>25141</v>
          </cell>
          <cell r="E343">
            <v>14024299</v>
          </cell>
          <cell r="F343">
            <v>4778180</v>
          </cell>
          <cell r="G343">
            <v>45043.000347222223</v>
          </cell>
          <cell r="J343" t="str">
            <v>Do Thi Bich Lieu</v>
          </cell>
          <cell r="M343" t="str">
            <v>No</v>
          </cell>
          <cell r="O343" t="str">
            <v>05/Đã thanh toán 10/2023</v>
          </cell>
        </row>
        <row r="344">
          <cell r="D344">
            <v>25134</v>
          </cell>
          <cell r="E344">
            <v>20269760</v>
          </cell>
          <cell r="F344">
            <v>5425424</v>
          </cell>
          <cell r="G344">
            <v>45043.000347222223</v>
          </cell>
          <cell r="J344" t="str">
            <v>Do Thi Bich Lieu</v>
          </cell>
          <cell r="M344" t="str">
            <v>No</v>
          </cell>
          <cell r="O344" t="str">
            <v>05/Đã thanh toán 10/2023</v>
          </cell>
        </row>
        <row r="345">
          <cell r="D345">
            <v>25151</v>
          </cell>
          <cell r="E345">
            <v>10160456</v>
          </cell>
          <cell r="F345">
            <v>9756126</v>
          </cell>
          <cell r="G345">
            <v>45043.000347222223</v>
          </cell>
          <cell r="J345" t="str">
            <v>Do Thi Bich Lieu</v>
          </cell>
          <cell r="M345" t="str">
            <v>No</v>
          </cell>
          <cell r="O345" t="str">
            <v>Chúng tôi đang xử lý hóa đơn, vui lòng liên hệ Do Thi Bich Lieu</v>
          </cell>
        </row>
        <row r="346">
          <cell r="D346">
            <v>25138</v>
          </cell>
          <cell r="E346">
            <v>17093151</v>
          </cell>
          <cell r="F346">
            <v>5891446</v>
          </cell>
          <cell r="G346">
            <v>45043.000347222223</v>
          </cell>
          <cell r="J346" t="str">
            <v>Do Thi Bich Lieu</v>
          </cell>
          <cell r="M346" t="str">
            <v>No</v>
          </cell>
          <cell r="O346" t="str">
            <v>05/Đã thanh toán 10/2023</v>
          </cell>
        </row>
        <row r="347">
          <cell r="D347">
            <v>25140</v>
          </cell>
          <cell r="E347">
            <v>90257413</v>
          </cell>
          <cell r="F347">
            <v>1113266</v>
          </cell>
          <cell r="G347">
            <v>45043.000347222223</v>
          </cell>
          <cell r="J347" t="str">
            <v>Do Thi Bich Lieu</v>
          </cell>
          <cell r="M347" t="str">
            <v>No</v>
          </cell>
          <cell r="O347" t="str">
            <v>05/Đã thanh toán 10/2023</v>
          </cell>
        </row>
        <row r="348">
          <cell r="D348">
            <v>25139</v>
          </cell>
          <cell r="E348">
            <v>26298800</v>
          </cell>
          <cell r="F348">
            <v>1296130</v>
          </cell>
          <cell r="G348">
            <v>45043.000347222223</v>
          </cell>
          <cell r="J348" t="str">
            <v>Do Thi Bich Lieu</v>
          </cell>
          <cell r="M348" t="str">
            <v>No</v>
          </cell>
          <cell r="O348" t="str">
            <v>05/Đã thanh toán 10/2023</v>
          </cell>
        </row>
        <row r="349">
          <cell r="D349">
            <v>25163</v>
          </cell>
          <cell r="E349">
            <v>18025802</v>
          </cell>
          <cell r="F349">
            <v>2226532</v>
          </cell>
          <cell r="G349">
            <v>45043.000347222223</v>
          </cell>
          <cell r="J349" t="str">
            <v>Do Thi Bich Lieu</v>
          </cell>
          <cell r="M349" t="str">
            <v>No</v>
          </cell>
          <cell r="O349" t="str">
            <v>05/Đã thanh toán 10/2023</v>
          </cell>
        </row>
        <row r="350">
          <cell r="D350">
            <v>25159</v>
          </cell>
          <cell r="E350">
            <v>14000793</v>
          </cell>
          <cell r="F350">
            <v>5873090</v>
          </cell>
          <cell r="G350">
            <v>45043.000347222223</v>
          </cell>
          <cell r="J350" t="str">
            <v>Do Thi Bich Lieu</v>
          </cell>
          <cell r="M350" t="str">
            <v>No</v>
          </cell>
          <cell r="O350" t="str">
            <v>05/Đã thanh toán 10/2023</v>
          </cell>
        </row>
        <row r="351">
          <cell r="D351">
            <v>25142</v>
          </cell>
          <cell r="E351">
            <v>13157990</v>
          </cell>
          <cell r="F351">
            <v>5095165</v>
          </cell>
          <cell r="G351">
            <v>45043.000347222223</v>
          </cell>
          <cell r="J351" t="str">
            <v>Do Thi Bich Lieu</v>
          </cell>
          <cell r="M351" t="str">
            <v>No</v>
          </cell>
          <cell r="O351" t="str">
            <v>05/Đã thanh toán 10/2023</v>
          </cell>
        </row>
        <row r="352">
          <cell r="D352">
            <v>25144</v>
          </cell>
          <cell r="E352">
            <v>10101618</v>
          </cell>
          <cell r="F352">
            <v>8246346</v>
          </cell>
          <cell r="G352">
            <v>45043.000347222223</v>
          </cell>
          <cell r="J352" t="str">
            <v>Do Thi Bich Lieu</v>
          </cell>
          <cell r="M352" t="str">
            <v>No</v>
          </cell>
          <cell r="O352" t="str">
            <v>05/Đã thanh toán 10/2023</v>
          </cell>
        </row>
        <row r="353">
          <cell r="D353">
            <v>25153</v>
          </cell>
          <cell r="E353">
            <v>25305106</v>
          </cell>
          <cell r="F353">
            <v>14279089</v>
          </cell>
          <cell r="G353">
            <v>45043.000347222223</v>
          </cell>
          <cell r="J353" t="str">
            <v>Do Thi Bich Lieu</v>
          </cell>
          <cell r="M353" t="str">
            <v>No</v>
          </cell>
          <cell r="O353" t="str">
            <v>05/Đã thanh toán 10/2023</v>
          </cell>
        </row>
        <row r="354">
          <cell r="D354">
            <v>25145</v>
          </cell>
          <cell r="E354">
            <v>20277772</v>
          </cell>
          <cell r="F354">
            <v>248408</v>
          </cell>
          <cell r="G354">
            <v>45043.000347222223</v>
          </cell>
          <cell r="J354" t="str">
            <v>Do Thi Bich Lieu</v>
          </cell>
          <cell r="M354" t="str">
            <v>No</v>
          </cell>
          <cell r="O354" t="str">
            <v>05/Đã thanh toán 10/2023</v>
          </cell>
        </row>
        <row r="355">
          <cell r="D355">
            <v>25157</v>
          </cell>
          <cell r="E355">
            <v>24280678</v>
          </cell>
          <cell r="F355">
            <v>8215331</v>
          </cell>
          <cell r="G355">
            <v>45043.000347222223</v>
          </cell>
          <cell r="J355" t="str">
            <v>Do Thi Bich Lieu</v>
          </cell>
          <cell r="M355" t="str">
            <v>No</v>
          </cell>
          <cell r="O355" t="str">
            <v>05/Đã thanh toán 10/2023</v>
          </cell>
        </row>
        <row r="356">
          <cell r="D356">
            <v>25136</v>
          </cell>
          <cell r="E356">
            <v>13124739</v>
          </cell>
          <cell r="F356">
            <v>2592260</v>
          </cell>
          <cell r="G356">
            <v>45043.000347222223</v>
          </cell>
          <cell r="J356" t="str">
            <v>Do Thi Bich Lieu</v>
          </cell>
          <cell r="M356" t="str">
            <v>No</v>
          </cell>
          <cell r="O356" t="str">
            <v>05/Đã thanh toán 10/2023</v>
          </cell>
        </row>
        <row r="357">
          <cell r="D357">
            <v>25158</v>
          </cell>
          <cell r="E357">
            <v>15079249</v>
          </cell>
          <cell r="F357">
            <v>11042361</v>
          </cell>
          <cell r="G357">
            <v>45043.000347222223</v>
          </cell>
          <cell r="J357" t="str">
            <v>Do Thi Bich Lieu</v>
          </cell>
          <cell r="M357" t="str">
            <v>No</v>
          </cell>
          <cell r="O357" t="str">
            <v>05/Đã thanh toán 10/2023</v>
          </cell>
        </row>
        <row r="358">
          <cell r="D358">
            <v>25143</v>
          </cell>
          <cell r="E358">
            <v>22265300</v>
          </cell>
          <cell r="F358">
            <v>1221638</v>
          </cell>
          <cell r="G358">
            <v>45043.000347222223</v>
          </cell>
          <cell r="J358" t="str">
            <v>Do Thi Bich Lieu</v>
          </cell>
          <cell r="M358" t="str">
            <v>No</v>
          </cell>
          <cell r="O358" t="str">
            <v>05/Đã thanh toán 10/2023</v>
          </cell>
        </row>
        <row r="359">
          <cell r="D359">
            <v>25149</v>
          </cell>
          <cell r="E359">
            <v>25284108</v>
          </cell>
          <cell r="F359">
            <v>3608451</v>
          </cell>
          <cell r="G359">
            <v>45043.000347222223</v>
          </cell>
          <cell r="J359" t="str">
            <v>Do Thi Bich Lieu</v>
          </cell>
          <cell r="M359" t="str">
            <v>No</v>
          </cell>
          <cell r="O359" t="str">
            <v>05/Đã thanh toán 10/2023</v>
          </cell>
        </row>
        <row r="360">
          <cell r="D360">
            <v>25156</v>
          </cell>
          <cell r="E360">
            <v>18118684</v>
          </cell>
          <cell r="F360">
            <v>3667169</v>
          </cell>
          <cell r="G360">
            <v>45043.000347222223</v>
          </cell>
          <cell r="J360" t="str">
            <v>Do Thi Bich Lieu</v>
          </cell>
          <cell r="M360" t="str">
            <v>No</v>
          </cell>
          <cell r="O360" t="str">
            <v>05/Đã thanh toán 10/2023</v>
          </cell>
        </row>
        <row r="361">
          <cell r="D361">
            <v>25135</v>
          </cell>
          <cell r="E361">
            <v>26277702</v>
          </cell>
          <cell r="F361">
            <v>1002364</v>
          </cell>
          <cell r="G361">
            <v>45043.000347222223</v>
          </cell>
          <cell r="J361" t="str">
            <v>Do Thi Bich Lieu</v>
          </cell>
          <cell r="M361" t="str">
            <v>No</v>
          </cell>
          <cell r="O361" t="str">
            <v>05/Đã thanh toán 10/2023</v>
          </cell>
        </row>
        <row r="362">
          <cell r="D362">
            <v>25154</v>
          </cell>
          <cell r="E362">
            <v>16386568</v>
          </cell>
          <cell r="F362">
            <v>1594538</v>
          </cell>
          <cell r="G362">
            <v>45043.000347222223</v>
          </cell>
          <cell r="J362" t="str">
            <v>Do Thi Bich Lieu</v>
          </cell>
          <cell r="M362" t="str">
            <v>No</v>
          </cell>
          <cell r="O362" t="str">
            <v>05/Đã thanh toán 10/2023</v>
          </cell>
        </row>
        <row r="363">
          <cell r="D363">
            <v>25146</v>
          </cell>
          <cell r="E363">
            <v>25265548</v>
          </cell>
          <cell r="F363">
            <v>4453064</v>
          </cell>
          <cell r="G363">
            <v>45043.000347222223</v>
          </cell>
          <cell r="J363" t="str">
            <v>Do Thi Bich Lieu</v>
          </cell>
          <cell r="M363" t="str">
            <v>No</v>
          </cell>
          <cell r="O363" t="str">
            <v>05/Đã thanh toán 10/2023</v>
          </cell>
        </row>
        <row r="364">
          <cell r="D364">
            <v>25137</v>
          </cell>
          <cell r="E364">
            <v>13109905</v>
          </cell>
          <cell r="F364">
            <v>8546626</v>
          </cell>
          <cell r="G364">
            <v>45043.000347222223</v>
          </cell>
          <cell r="J364" t="str">
            <v>Do Thi Bich Lieu</v>
          </cell>
          <cell r="M364" t="str">
            <v>No</v>
          </cell>
          <cell r="O364" t="str">
            <v>05/Đã thanh toán 10/2023</v>
          </cell>
        </row>
        <row r="365">
          <cell r="D365">
            <v>25147</v>
          </cell>
          <cell r="E365">
            <v>25254485</v>
          </cell>
          <cell r="F365">
            <v>149045</v>
          </cell>
          <cell r="G365">
            <v>45043.000347222223</v>
          </cell>
          <cell r="J365" t="str">
            <v>Do Thi Bich Lieu</v>
          </cell>
          <cell r="M365" t="str">
            <v>No</v>
          </cell>
          <cell r="O365" t="str">
            <v>05/Đã thanh toán 10/2023</v>
          </cell>
        </row>
        <row r="366">
          <cell r="D366">
            <v>25150</v>
          </cell>
          <cell r="E366">
            <v>28276097</v>
          </cell>
          <cell r="F366">
            <v>1221638</v>
          </cell>
          <cell r="G366">
            <v>45043.000347222223</v>
          </cell>
          <cell r="J366" t="str">
            <v>Do Thi Bich Lieu</v>
          </cell>
          <cell r="M366" t="str">
            <v>No</v>
          </cell>
          <cell r="O366" t="str">
            <v>05/Đã thanh toán 10/2023</v>
          </cell>
        </row>
        <row r="367">
          <cell r="D367">
            <v>25253</v>
          </cell>
          <cell r="E367">
            <v>26391148</v>
          </cell>
          <cell r="F367">
            <v>1324813</v>
          </cell>
          <cell r="G367">
            <v>45044.000347222223</v>
          </cell>
          <cell r="J367" t="str">
            <v>Do Thi Bich Lieu</v>
          </cell>
          <cell r="M367" t="str">
            <v>No</v>
          </cell>
          <cell r="O367" t="str">
            <v>06/Đã thanh toán 12/2023</v>
          </cell>
        </row>
        <row r="368">
          <cell r="D368">
            <v>25251</v>
          </cell>
          <cell r="E368">
            <v>25340068</v>
          </cell>
          <cell r="F368">
            <v>2095544</v>
          </cell>
          <cell r="G368">
            <v>45044.000347222223</v>
          </cell>
          <cell r="J368" t="str">
            <v>Do Thi Bich Lieu</v>
          </cell>
          <cell r="M368" t="str">
            <v>No</v>
          </cell>
          <cell r="O368" t="str">
            <v>06/Đã thanh toán 12/2023</v>
          </cell>
        </row>
        <row r="369">
          <cell r="D369">
            <v>25245</v>
          </cell>
          <cell r="E369">
            <v>16430473</v>
          </cell>
          <cell r="F369">
            <v>4495766</v>
          </cell>
          <cell r="G369">
            <v>45044.000347222223</v>
          </cell>
          <cell r="J369" t="str">
            <v>Do Thi Bich Lieu</v>
          </cell>
          <cell r="M369" t="str">
            <v>No</v>
          </cell>
          <cell r="O369" t="str">
            <v>06/Đã thanh toán 12/2023</v>
          </cell>
        </row>
        <row r="370">
          <cell r="D370">
            <v>25230</v>
          </cell>
          <cell r="E370">
            <v>28330711</v>
          </cell>
          <cell r="F370">
            <v>9034586</v>
          </cell>
          <cell r="G370">
            <v>45044.000347222223</v>
          </cell>
          <cell r="J370" t="str">
            <v>Do Thi Bich Lieu</v>
          </cell>
          <cell r="M370" t="str">
            <v>No</v>
          </cell>
          <cell r="O370" t="str">
            <v>06/Đã thanh toán 12/2023</v>
          </cell>
        </row>
        <row r="371">
          <cell r="D371">
            <v>25263</v>
          </cell>
          <cell r="E371">
            <v>13250154</v>
          </cell>
          <cell r="F371">
            <v>7009200</v>
          </cell>
          <cell r="G371">
            <v>45044.000347222223</v>
          </cell>
          <cell r="J371" t="str">
            <v>Do Thi Bich Lieu</v>
          </cell>
          <cell r="M371" t="str">
            <v>No</v>
          </cell>
          <cell r="O371" t="str">
            <v>06/Đã thanh toán 12/2023</v>
          </cell>
        </row>
        <row r="372">
          <cell r="D372">
            <v>25250</v>
          </cell>
          <cell r="E372">
            <v>15115730</v>
          </cell>
          <cell r="F372">
            <v>2443276</v>
          </cell>
          <cell r="G372">
            <v>45044.000347222223</v>
          </cell>
          <cell r="J372" t="str">
            <v>Do Thi Bich Lieu</v>
          </cell>
          <cell r="M372" t="str">
            <v>No</v>
          </cell>
          <cell r="O372" t="str">
            <v>06/Đã thanh toán 12/2023</v>
          </cell>
        </row>
        <row r="373">
          <cell r="D373">
            <v>25264</v>
          </cell>
          <cell r="E373">
            <v>90319563</v>
          </cell>
          <cell r="F373">
            <v>2117467</v>
          </cell>
          <cell r="G373">
            <v>45044.000347222223</v>
          </cell>
          <cell r="J373" t="str">
            <v>Do Thi Bich Lieu</v>
          </cell>
          <cell r="M373" t="str">
            <v>No</v>
          </cell>
          <cell r="O373" t="str">
            <v>06/Đã thanh toán 12/2023</v>
          </cell>
        </row>
        <row r="374">
          <cell r="D374">
            <v>25255</v>
          </cell>
          <cell r="E374">
            <v>26391786</v>
          </cell>
          <cell r="F374">
            <v>1557600</v>
          </cell>
          <cell r="G374">
            <v>45044.000347222223</v>
          </cell>
          <cell r="J374" t="str">
            <v>Do Thi Bich Lieu</v>
          </cell>
          <cell r="M374" t="str">
            <v>No</v>
          </cell>
          <cell r="O374" t="str">
            <v>06/Đã thanh toán 12/2023</v>
          </cell>
        </row>
        <row r="375">
          <cell r="D375">
            <v>25259</v>
          </cell>
          <cell r="E375">
            <v>13250873</v>
          </cell>
          <cell r="F375">
            <v>6941308</v>
          </cell>
          <cell r="G375">
            <v>45044.000347222223</v>
          </cell>
          <cell r="J375" t="str">
            <v>Do Thi Bich Lieu</v>
          </cell>
          <cell r="M375" t="str">
            <v>No</v>
          </cell>
          <cell r="O375" t="str">
            <v>06/Đã thanh toán 12/2023</v>
          </cell>
        </row>
        <row r="376">
          <cell r="D376">
            <v>25249</v>
          </cell>
          <cell r="E376">
            <v>27331131</v>
          </cell>
          <cell r="F376">
            <v>1418560</v>
          </cell>
          <cell r="G376">
            <v>45044.000347222223</v>
          </cell>
          <cell r="J376" t="str">
            <v>Do Thi Bich Lieu</v>
          </cell>
          <cell r="M376" t="str">
            <v>No</v>
          </cell>
          <cell r="O376" t="str">
            <v>06/Đã thanh toán 12/2023</v>
          </cell>
        </row>
        <row r="377">
          <cell r="D377">
            <v>25246</v>
          </cell>
          <cell r="E377">
            <v>24311211</v>
          </cell>
          <cell r="F377">
            <v>2095544</v>
          </cell>
          <cell r="G377">
            <v>45044.000347222223</v>
          </cell>
          <cell r="H377">
            <v>45100.000347222223</v>
          </cell>
          <cell r="I377">
            <v>45083.000347222223</v>
          </cell>
          <cell r="J377" t="str">
            <v>Do Thi Bich Lieu</v>
          </cell>
          <cell r="M377" t="str">
            <v>No</v>
          </cell>
          <cell r="O377" t="str">
            <v>Lịch thanh toán: Monthly at 10 &amp; 24</v>
          </cell>
        </row>
        <row r="378">
          <cell r="D378">
            <v>25225</v>
          </cell>
          <cell r="E378">
            <v>16429158</v>
          </cell>
          <cell r="F378">
            <v>2095544</v>
          </cell>
          <cell r="G378">
            <v>45044.000347222223</v>
          </cell>
          <cell r="J378" t="str">
            <v>Do Thi Bich Lieu</v>
          </cell>
          <cell r="M378" t="str">
            <v>No</v>
          </cell>
          <cell r="O378" t="str">
            <v>06/Đã thanh toán 12/2023</v>
          </cell>
        </row>
        <row r="379">
          <cell r="D379">
            <v>25258</v>
          </cell>
          <cell r="E379">
            <v>26393215</v>
          </cell>
          <cell r="F379">
            <v>778800</v>
          </cell>
          <cell r="G379">
            <v>45044.000347222223</v>
          </cell>
          <cell r="J379" t="str">
            <v>Do Thi Bich Lieu</v>
          </cell>
          <cell r="M379" t="str">
            <v>No</v>
          </cell>
          <cell r="O379" t="str">
            <v>06/Đã thanh toán 12/2023</v>
          </cell>
        </row>
        <row r="380">
          <cell r="D380">
            <v>25242</v>
          </cell>
          <cell r="E380">
            <v>15043397</v>
          </cell>
          <cell r="F380">
            <v>2004728</v>
          </cell>
          <cell r="G380">
            <v>45044.000347222223</v>
          </cell>
          <cell r="J380" t="str">
            <v>Do Thi Bich Lieu</v>
          </cell>
          <cell r="M380" t="str">
            <v>No</v>
          </cell>
          <cell r="O380" t="str">
            <v>05/Đã thanh toán 10/2023</v>
          </cell>
        </row>
        <row r="381">
          <cell r="D381">
            <v>25262</v>
          </cell>
          <cell r="E381">
            <v>13252274</v>
          </cell>
          <cell r="F381">
            <v>1221638</v>
          </cell>
          <cell r="G381">
            <v>45044.000347222223</v>
          </cell>
          <cell r="J381" t="str">
            <v>Do Thi Bich Lieu</v>
          </cell>
          <cell r="M381" t="str">
            <v>No</v>
          </cell>
          <cell r="O381" t="str">
            <v>06/Đã thanh toán 12/2023</v>
          </cell>
        </row>
        <row r="382">
          <cell r="D382">
            <v>25256</v>
          </cell>
          <cell r="E382">
            <v>26391721</v>
          </cell>
          <cell r="F382">
            <v>1941709</v>
          </cell>
          <cell r="G382">
            <v>45044.000347222223</v>
          </cell>
          <cell r="J382" t="str">
            <v>Do Thi Bich Lieu</v>
          </cell>
          <cell r="M382" t="str">
            <v>No</v>
          </cell>
          <cell r="O382" t="str">
            <v>06/Đã thanh toán 12/2023</v>
          </cell>
        </row>
        <row r="383">
          <cell r="D383">
            <v>25224</v>
          </cell>
          <cell r="E383">
            <v>16429120</v>
          </cell>
          <cell r="F383">
            <v>2336400</v>
          </cell>
          <cell r="G383">
            <v>45044.000347222223</v>
          </cell>
          <cell r="J383" t="str">
            <v>Do Thi Bich Lieu</v>
          </cell>
          <cell r="M383" t="str">
            <v>No</v>
          </cell>
          <cell r="O383" t="str">
            <v>06/Đã thanh toán 12/2023</v>
          </cell>
        </row>
        <row r="384">
          <cell r="D384">
            <v>25257</v>
          </cell>
          <cell r="E384">
            <v>14102213</v>
          </cell>
          <cell r="F384">
            <v>2667652</v>
          </cell>
          <cell r="G384">
            <v>45044.000347222223</v>
          </cell>
          <cell r="J384" t="str">
            <v>Do Thi Bich Lieu</v>
          </cell>
          <cell r="M384" t="str">
            <v>No</v>
          </cell>
          <cell r="O384" t="str">
            <v>06/Đã thanh toán 12/2023</v>
          </cell>
        </row>
        <row r="385">
          <cell r="D385">
            <v>25227</v>
          </cell>
          <cell r="E385">
            <v>20367862</v>
          </cell>
          <cell r="F385">
            <v>4744894</v>
          </cell>
          <cell r="G385">
            <v>45044.000347222223</v>
          </cell>
          <cell r="J385" t="str">
            <v>Do Thi Bich Lieu</v>
          </cell>
          <cell r="M385" t="str">
            <v>No</v>
          </cell>
          <cell r="O385" t="str">
            <v>06/Đã thanh toán 12/2023</v>
          </cell>
        </row>
        <row r="386">
          <cell r="D386">
            <v>25247</v>
          </cell>
          <cell r="E386">
            <v>24311486</v>
          </cell>
          <cell r="F386">
            <v>2837120</v>
          </cell>
          <cell r="G386">
            <v>45044.000347222223</v>
          </cell>
          <cell r="J386" t="str">
            <v>Do Thi Bich Lieu</v>
          </cell>
          <cell r="M386" t="str">
            <v>No</v>
          </cell>
          <cell r="O386" t="str">
            <v>06/Đã thanh toán 12/2023</v>
          </cell>
        </row>
        <row r="387">
          <cell r="D387">
            <v>25231</v>
          </cell>
          <cell r="E387">
            <v>11192367</v>
          </cell>
          <cell r="F387">
            <v>4334990</v>
          </cell>
          <cell r="G387">
            <v>45044.000347222223</v>
          </cell>
          <cell r="J387" t="str">
            <v>Do Thi Bich Lieu</v>
          </cell>
          <cell r="M387" t="str">
            <v>No</v>
          </cell>
          <cell r="O387" t="str">
            <v>06/Đã thanh toán 12/2023</v>
          </cell>
        </row>
        <row r="388">
          <cell r="D388">
            <v>25220</v>
          </cell>
          <cell r="E388">
            <v>10228155</v>
          </cell>
          <cell r="F388">
            <v>7788000</v>
          </cell>
          <cell r="G388">
            <v>45044.000347222223</v>
          </cell>
          <cell r="J388" t="str">
            <v>Do Thi Bich Lieu</v>
          </cell>
          <cell r="M388" t="str">
            <v>No</v>
          </cell>
          <cell r="O388" t="str">
            <v>06/Đã thanh toán 12/2023</v>
          </cell>
        </row>
        <row r="389">
          <cell r="D389">
            <v>25252</v>
          </cell>
          <cell r="E389">
            <v>21225613</v>
          </cell>
          <cell r="F389">
            <v>1551215</v>
          </cell>
          <cell r="G389">
            <v>45044.000347222223</v>
          </cell>
          <cell r="J389" t="str">
            <v>Do Thi Bich Lieu</v>
          </cell>
          <cell r="M389" t="str">
            <v>No</v>
          </cell>
          <cell r="O389" t="str">
            <v>06/Đã thanh toán 12/2023</v>
          </cell>
        </row>
        <row r="390">
          <cell r="D390">
            <v>25261</v>
          </cell>
          <cell r="E390">
            <v>26394958</v>
          </cell>
          <cell r="F390">
            <v>3557191</v>
          </cell>
          <cell r="G390">
            <v>45044.000347222223</v>
          </cell>
          <cell r="J390" t="str">
            <v>Do Thi Bich Lieu</v>
          </cell>
          <cell r="M390" t="str">
            <v>No</v>
          </cell>
          <cell r="O390" t="str">
            <v>06/Đã thanh toán 12/2023</v>
          </cell>
        </row>
        <row r="391">
          <cell r="D391">
            <v>25260</v>
          </cell>
          <cell r="E391">
            <v>14103665</v>
          </cell>
          <cell r="F391">
            <v>3222076</v>
          </cell>
          <cell r="G391">
            <v>45044.000347222223</v>
          </cell>
          <cell r="J391" t="str">
            <v>Do Thi Bich Lieu</v>
          </cell>
          <cell r="M391" t="str">
            <v>No</v>
          </cell>
          <cell r="O391" t="str">
            <v>06/Đã thanh toán 12/2023</v>
          </cell>
        </row>
        <row r="392">
          <cell r="D392">
            <v>25226</v>
          </cell>
          <cell r="E392">
            <v>17195217</v>
          </cell>
          <cell r="F392">
            <v>2468913</v>
          </cell>
          <cell r="G392">
            <v>45044.000347222223</v>
          </cell>
          <cell r="J392" t="str">
            <v>Do Thi Bich Lieu</v>
          </cell>
          <cell r="M392" t="str">
            <v>No</v>
          </cell>
          <cell r="O392" t="str">
            <v>06/Đã thanh toán 12/2023</v>
          </cell>
        </row>
        <row r="393">
          <cell r="D393">
            <v>25229</v>
          </cell>
          <cell r="E393">
            <v>28330662</v>
          </cell>
          <cell r="F393">
            <v>1958825</v>
          </cell>
          <cell r="G393">
            <v>45044.000347222223</v>
          </cell>
          <cell r="J393" t="str">
            <v>Do Thi Bich Lieu</v>
          </cell>
          <cell r="M393" t="str">
            <v>No</v>
          </cell>
          <cell r="O393" t="str">
            <v>06/Đã thanh toán 12/2023</v>
          </cell>
        </row>
        <row r="394">
          <cell r="D394">
            <v>25232</v>
          </cell>
          <cell r="E394">
            <v>14100190</v>
          </cell>
          <cell r="F394">
            <v>2931918</v>
          </cell>
          <cell r="G394">
            <v>45044.000347222223</v>
          </cell>
          <cell r="J394" t="str">
            <v>Do Thi Bich Lieu</v>
          </cell>
          <cell r="M394" t="str">
            <v>No</v>
          </cell>
          <cell r="O394" t="str">
            <v>05/Đã thanh toán 24/2023</v>
          </cell>
        </row>
        <row r="395">
          <cell r="D395">
            <v>25228</v>
          </cell>
          <cell r="E395">
            <v>24310643</v>
          </cell>
          <cell r="F395">
            <v>1557600</v>
          </cell>
          <cell r="G395">
            <v>45044.000347222223</v>
          </cell>
          <cell r="J395" t="str">
            <v>Do Thi Bich Lieu</v>
          </cell>
          <cell r="M395" t="str">
            <v>No</v>
          </cell>
          <cell r="O395" t="str">
            <v>06/Đã thanh toán 12/2023</v>
          </cell>
        </row>
        <row r="396">
          <cell r="D396">
            <v>25223</v>
          </cell>
          <cell r="E396">
            <v>18161462</v>
          </cell>
          <cell r="F396">
            <v>2336400</v>
          </cell>
          <cell r="G396">
            <v>45044.000347222223</v>
          </cell>
          <cell r="J396" t="str">
            <v>Do Thi Bich Lieu</v>
          </cell>
          <cell r="M396" t="str">
            <v>No</v>
          </cell>
          <cell r="O396" t="str">
            <v>06/Đã thanh toán 12/2023</v>
          </cell>
        </row>
        <row r="397">
          <cell r="D397">
            <v>25353</v>
          </cell>
          <cell r="E397">
            <v>13204346</v>
          </cell>
          <cell r="F397">
            <v>13222710</v>
          </cell>
          <cell r="G397">
            <v>45050.000347222223</v>
          </cell>
          <cell r="J397" t="str">
            <v>Do Thi Bich Lieu</v>
          </cell>
          <cell r="M397" t="str">
            <v>No</v>
          </cell>
          <cell r="O397" t="str">
            <v>05/Đã thanh toán 10/2023</v>
          </cell>
        </row>
        <row r="398">
          <cell r="D398">
            <v>25635</v>
          </cell>
          <cell r="E398">
            <v>14037412</v>
          </cell>
          <cell r="F398">
            <v>4723648</v>
          </cell>
          <cell r="G398">
            <v>45054.000347222223</v>
          </cell>
          <cell r="J398" t="str">
            <v>Do Thi Bich Lieu</v>
          </cell>
          <cell r="M398" t="str">
            <v>No</v>
          </cell>
          <cell r="O398" t="str">
            <v>05/Đã thanh toán 24/2023</v>
          </cell>
        </row>
        <row r="399">
          <cell r="D399">
            <v>25658</v>
          </cell>
          <cell r="E399">
            <v>26359222</v>
          </cell>
          <cell r="F399">
            <v>14591115</v>
          </cell>
          <cell r="G399">
            <v>45054.000347222223</v>
          </cell>
          <cell r="J399" t="str">
            <v>Do Thi Bich Lieu</v>
          </cell>
          <cell r="M399" t="str">
            <v>No</v>
          </cell>
          <cell r="O399" t="str">
            <v>05/Đã thanh toán 24/2023</v>
          </cell>
        </row>
        <row r="400">
          <cell r="D400">
            <v>25637</v>
          </cell>
          <cell r="E400">
            <v>14049209</v>
          </cell>
          <cell r="F400">
            <v>4319777</v>
          </cell>
          <cell r="G400">
            <v>45054.000347222223</v>
          </cell>
          <cell r="J400" t="str">
            <v>Do Thi Bich Lieu</v>
          </cell>
          <cell r="M400" t="str">
            <v>No</v>
          </cell>
          <cell r="O400" t="str">
            <v>05/Đã thanh toán 24/2023</v>
          </cell>
        </row>
        <row r="401">
          <cell r="D401">
            <v>25631</v>
          </cell>
          <cell r="E401">
            <v>18117255</v>
          </cell>
          <cell r="F401">
            <v>1038389</v>
          </cell>
          <cell r="G401">
            <v>45054.000347222223</v>
          </cell>
          <cell r="J401" t="str">
            <v>Do Thi Bich Lieu</v>
          </cell>
          <cell r="M401" t="str">
            <v>No</v>
          </cell>
          <cell r="O401" t="str">
            <v>05/Đã thanh toán 24/2023</v>
          </cell>
        </row>
        <row r="402">
          <cell r="D402">
            <v>25632</v>
          </cell>
          <cell r="E402">
            <v>13149857</v>
          </cell>
          <cell r="F402">
            <v>2226532</v>
          </cell>
          <cell r="G402">
            <v>45054.000347222223</v>
          </cell>
          <cell r="J402" t="str">
            <v>Do Thi Bich Lieu</v>
          </cell>
          <cell r="M402" t="str">
            <v>No</v>
          </cell>
          <cell r="O402" t="str">
            <v>05/Đã thanh toán 24/2023</v>
          </cell>
        </row>
        <row r="403">
          <cell r="D403">
            <v>25656</v>
          </cell>
          <cell r="E403">
            <v>13207268</v>
          </cell>
          <cell r="F403">
            <v>33175622</v>
          </cell>
          <cell r="G403">
            <v>45054.000347222223</v>
          </cell>
          <cell r="J403" t="str">
            <v>Do Thi Bich Lieu</v>
          </cell>
          <cell r="M403" t="str">
            <v>No</v>
          </cell>
          <cell r="O403" t="str">
            <v>05/Đã thanh toán 24/2023</v>
          </cell>
        </row>
        <row r="404">
          <cell r="D404">
            <v>25647</v>
          </cell>
          <cell r="E404">
            <v>22308735</v>
          </cell>
          <cell r="F404">
            <v>18658640</v>
          </cell>
          <cell r="G404">
            <v>45054.000347222223</v>
          </cell>
          <cell r="J404" t="str">
            <v>Do Thi Bich Lieu</v>
          </cell>
          <cell r="M404" t="str">
            <v>No</v>
          </cell>
          <cell r="O404" t="str">
            <v>05/Đã thanh toán 24/2023</v>
          </cell>
        </row>
        <row r="405">
          <cell r="D405">
            <v>25663</v>
          </cell>
          <cell r="E405">
            <v>26359891</v>
          </cell>
          <cell r="F405">
            <v>2610839</v>
          </cell>
          <cell r="G405">
            <v>45054.000347222223</v>
          </cell>
          <cell r="J405" t="str">
            <v>Do Thi Bich Lieu</v>
          </cell>
          <cell r="M405" t="str">
            <v>No</v>
          </cell>
          <cell r="O405" t="str">
            <v>05/Đã thanh toán 24/2023</v>
          </cell>
        </row>
        <row r="406">
          <cell r="D406">
            <v>25627</v>
          </cell>
          <cell r="E406">
            <v>11147300</v>
          </cell>
          <cell r="F406">
            <v>19286780</v>
          </cell>
          <cell r="G406">
            <v>45054.000347222223</v>
          </cell>
          <cell r="J406" t="str">
            <v>Do Thi Bich Lieu</v>
          </cell>
          <cell r="M406" t="str">
            <v>No</v>
          </cell>
          <cell r="O406" t="str">
            <v>05/Đã thanh toán 24/2023</v>
          </cell>
        </row>
        <row r="407">
          <cell r="D407">
            <v>25661</v>
          </cell>
          <cell r="E407">
            <v>13209920</v>
          </cell>
          <cell r="F407">
            <v>11181082</v>
          </cell>
          <cell r="G407">
            <v>45054.000347222223</v>
          </cell>
          <cell r="J407" t="str">
            <v>Do Thi Bich Lieu</v>
          </cell>
          <cell r="M407" t="str">
            <v>No</v>
          </cell>
          <cell r="O407" t="str">
            <v>05/Đã thanh toán 24/2023</v>
          </cell>
        </row>
        <row r="408">
          <cell r="D408">
            <v>25655</v>
          </cell>
          <cell r="E408">
            <v>13205002</v>
          </cell>
          <cell r="F408">
            <v>1325775</v>
          </cell>
          <cell r="G408">
            <v>45054.000347222223</v>
          </cell>
          <cell r="J408" t="str">
            <v>Do Thi Bich Lieu</v>
          </cell>
          <cell r="M408" t="str">
            <v>No</v>
          </cell>
          <cell r="O408" t="str">
            <v>05/Đã thanh toán 24/2023</v>
          </cell>
        </row>
        <row r="409">
          <cell r="D409">
            <v>25638</v>
          </cell>
          <cell r="E409">
            <v>14052983</v>
          </cell>
          <cell r="F409">
            <v>3321104</v>
          </cell>
          <cell r="G409">
            <v>45054.000347222223</v>
          </cell>
          <cell r="J409" t="str">
            <v>Do Thi Bich Lieu</v>
          </cell>
          <cell r="M409" t="str">
            <v>No</v>
          </cell>
          <cell r="O409" t="str">
            <v>05/Đã thanh toán 24/2023</v>
          </cell>
        </row>
        <row r="410">
          <cell r="D410">
            <v>25660</v>
          </cell>
          <cell r="E410">
            <v>26360918</v>
          </cell>
          <cell r="F410">
            <v>13690897</v>
          </cell>
          <cell r="G410">
            <v>45054.000347222223</v>
          </cell>
          <cell r="J410" t="str">
            <v>Do Thi Bich Lieu</v>
          </cell>
          <cell r="M410" t="str">
            <v>No</v>
          </cell>
          <cell r="O410" t="str">
            <v>05/Đã thanh toán 24/2023</v>
          </cell>
        </row>
        <row r="411">
          <cell r="D411">
            <v>25628</v>
          </cell>
          <cell r="E411">
            <v>28293930</v>
          </cell>
          <cell r="F411">
            <v>2076778</v>
          </cell>
          <cell r="G411">
            <v>45054.000347222223</v>
          </cell>
          <cell r="J411" t="str">
            <v>Do Thi Bich Lieu</v>
          </cell>
          <cell r="M411" t="str">
            <v>No</v>
          </cell>
          <cell r="O411" t="str">
            <v>05/Đã thanh toán 24/2023</v>
          </cell>
        </row>
        <row r="412">
          <cell r="D412">
            <v>25651</v>
          </cell>
          <cell r="E412">
            <v>15080920</v>
          </cell>
          <cell r="F412">
            <v>7350101</v>
          </cell>
          <cell r="G412">
            <v>45054.000347222223</v>
          </cell>
          <cell r="J412" t="str">
            <v>Do Thi Bich Lieu</v>
          </cell>
          <cell r="M412" t="str">
            <v>No</v>
          </cell>
          <cell r="O412" t="str">
            <v>05/Đã thanh toán 24/2023</v>
          </cell>
        </row>
        <row r="413">
          <cell r="D413">
            <v>25630</v>
          </cell>
          <cell r="E413">
            <v>22263799</v>
          </cell>
          <cell r="F413">
            <v>2226532</v>
          </cell>
          <cell r="G413">
            <v>45054.000347222223</v>
          </cell>
          <cell r="J413" t="str">
            <v>Do Thi Bich Lieu</v>
          </cell>
          <cell r="M413" t="str">
            <v>No</v>
          </cell>
          <cell r="O413" t="str">
            <v>05/Đã thanh toán 24/2023</v>
          </cell>
        </row>
        <row r="414">
          <cell r="D414">
            <v>25662</v>
          </cell>
          <cell r="E414">
            <v>16393469</v>
          </cell>
          <cell r="F414">
            <v>8468889</v>
          </cell>
          <cell r="G414">
            <v>45054.000347222223</v>
          </cell>
          <cell r="J414" t="str">
            <v>Do Thi Bich Lieu</v>
          </cell>
          <cell r="M414" t="str">
            <v>No</v>
          </cell>
          <cell r="O414" t="str">
            <v>05/Đã thanh toán 24/2023</v>
          </cell>
        </row>
        <row r="415">
          <cell r="D415">
            <v>25646</v>
          </cell>
          <cell r="E415">
            <v>20335101</v>
          </cell>
          <cell r="F415">
            <v>8306095</v>
          </cell>
          <cell r="G415">
            <v>45054.000347222223</v>
          </cell>
          <cell r="J415" t="str">
            <v>Do Thi Bich Lieu</v>
          </cell>
          <cell r="M415" t="str">
            <v>No</v>
          </cell>
          <cell r="O415" t="str">
            <v>05/Đã thanh toán 24/2023</v>
          </cell>
        </row>
        <row r="416">
          <cell r="D416">
            <v>25653</v>
          </cell>
          <cell r="E416">
            <v>18123935</v>
          </cell>
          <cell r="F416">
            <v>5473677</v>
          </cell>
          <cell r="G416">
            <v>45054.000347222223</v>
          </cell>
          <cell r="J416" t="str">
            <v>Do Thi Bich Lieu</v>
          </cell>
          <cell r="M416" t="str">
            <v>No</v>
          </cell>
          <cell r="O416" t="str">
            <v>05/Đã thanh toán 24/2023</v>
          </cell>
        </row>
        <row r="417">
          <cell r="D417">
            <v>25648</v>
          </cell>
          <cell r="E417">
            <v>16389594</v>
          </cell>
          <cell r="F417">
            <v>5191945</v>
          </cell>
          <cell r="G417">
            <v>45054.000347222223</v>
          </cell>
          <cell r="J417" t="str">
            <v>Do Thi Bich Lieu</v>
          </cell>
          <cell r="M417" t="str">
            <v>No</v>
          </cell>
          <cell r="O417" t="str">
            <v>05/Đã thanh toán 24/2023</v>
          </cell>
        </row>
        <row r="418">
          <cell r="D418">
            <v>25639</v>
          </cell>
          <cell r="E418">
            <v>14061825</v>
          </cell>
          <cell r="F418">
            <v>556633</v>
          </cell>
          <cell r="G418">
            <v>45054.000347222223</v>
          </cell>
          <cell r="J418" t="str">
            <v>Do Thi Bich Lieu</v>
          </cell>
          <cell r="M418" t="str">
            <v>No</v>
          </cell>
          <cell r="O418" t="str">
            <v>05/Đã thanh toán 24/2023</v>
          </cell>
        </row>
        <row r="419">
          <cell r="D419">
            <v>25644</v>
          </cell>
          <cell r="E419">
            <v>10177524</v>
          </cell>
          <cell r="F419">
            <v>4728328</v>
          </cell>
          <cell r="G419">
            <v>45054.000347222223</v>
          </cell>
          <cell r="J419" t="str">
            <v>Do Thi Bich Lieu</v>
          </cell>
          <cell r="M419" t="str">
            <v>No</v>
          </cell>
          <cell r="O419" t="str">
            <v>05/Đã thanh toán 24/2023</v>
          </cell>
        </row>
        <row r="420">
          <cell r="D420">
            <v>25640</v>
          </cell>
          <cell r="E420">
            <v>17151843</v>
          </cell>
          <cell r="F420">
            <v>25494160</v>
          </cell>
          <cell r="G420">
            <v>45054.000347222223</v>
          </cell>
          <cell r="J420" t="str">
            <v>Do Thi Bich Lieu</v>
          </cell>
          <cell r="M420" t="str">
            <v>No</v>
          </cell>
          <cell r="O420" t="str">
            <v>05/Đã thanh toán 24/2023</v>
          </cell>
        </row>
        <row r="421">
          <cell r="D421">
            <v>25664</v>
          </cell>
          <cell r="E421">
            <v>14076654</v>
          </cell>
          <cell r="F421">
            <v>1374934</v>
          </cell>
          <cell r="G421">
            <v>45054.000347222223</v>
          </cell>
          <cell r="J421" t="str">
            <v>Do Thi Bich Lieu</v>
          </cell>
          <cell r="M421" t="str">
            <v>No</v>
          </cell>
          <cell r="O421" t="str">
            <v>05/Đã thanh toán 24/2023</v>
          </cell>
        </row>
        <row r="422">
          <cell r="D422">
            <v>25634</v>
          </cell>
          <cell r="E422">
            <v>14029821</v>
          </cell>
          <cell r="F422">
            <v>4660502</v>
          </cell>
          <cell r="G422">
            <v>45054.000347222223</v>
          </cell>
          <cell r="J422" t="str">
            <v>Do Thi Bich Lieu</v>
          </cell>
          <cell r="M422" t="str">
            <v>No</v>
          </cell>
          <cell r="O422" t="str">
            <v>05/Đã thanh toán 24/2023</v>
          </cell>
        </row>
        <row r="423">
          <cell r="D423">
            <v>25654</v>
          </cell>
          <cell r="E423">
            <v>14071199</v>
          </cell>
          <cell r="F423">
            <v>5191945</v>
          </cell>
          <cell r="G423">
            <v>45054.000347222223</v>
          </cell>
          <cell r="J423" t="str">
            <v>Do Thi Bich Lieu</v>
          </cell>
          <cell r="M423" t="str">
            <v>No</v>
          </cell>
          <cell r="O423" t="str">
            <v>05/Đã thanh toán 24/2023</v>
          </cell>
        </row>
        <row r="424">
          <cell r="D424">
            <v>25645</v>
          </cell>
          <cell r="E424">
            <v>10179448</v>
          </cell>
          <cell r="F424">
            <v>10383890</v>
          </cell>
          <cell r="G424">
            <v>45054.000347222223</v>
          </cell>
          <cell r="J424" t="str">
            <v>Do Thi Bich Lieu</v>
          </cell>
          <cell r="M424" t="str">
            <v>No</v>
          </cell>
          <cell r="O424" t="str">
            <v>05/Đã thanh toán 24/2023</v>
          </cell>
        </row>
        <row r="425">
          <cell r="D425">
            <v>25641</v>
          </cell>
          <cell r="E425">
            <v>19353021</v>
          </cell>
          <cell r="F425">
            <v>1038389</v>
          </cell>
          <cell r="G425">
            <v>45054.000347222223</v>
          </cell>
          <cell r="J425" t="str">
            <v>Do Thi Bich Lieu</v>
          </cell>
          <cell r="M425" t="str">
            <v>No</v>
          </cell>
          <cell r="O425" t="str">
            <v>05/Đã thanh toán 24/2023</v>
          </cell>
        </row>
        <row r="426">
          <cell r="D426">
            <v>25642</v>
          </cell>
          <cell r="E426">
            <v>10176136</v>
          </cell>
          <cell r="F426">
            <v>4730649</v>
          </cell>
          <cell r="G426">
            <v>45054.000347222223</v>
          </cell>
          <cell r="J426" t="str">
            <v>Do Thi Bich Lieu</v>
          </cell>
          <cell r="M426" t="str">
            <v>No</v>
          </cell>
          <cell r="O426" t="str">
            <v>05/Đã thanh toán 24/2023</v>
          </cell>
        </row>
        <row r="427">
          <cell r="D427">
            <v>25633</v>
          </cell>
          <cell r="E427">
            <v>90261713</v>
          </cell>
          <cell r="F427">
            <v>3326301</v>
          </cell>
          <cell r="G427">
            <v>45054.000347222223</v>
          </cell>
          <cell r="J427" t="str">
            <v>Do Thi Bich Lieu</v>
          </cell>
          <cell r="M427" t="str">
            <v>No</v>
          </cell>
          <cell r="O427" t="str">
            <v>05/Đã thanh toán 24/2023</v>
          </cell>
        </row>
        <row r="428">
          <cell r="D428">
            <v>25649</v>
          </cell>
          <cell r="E428">
            <v>16391750</v>
          </cell>
          <cell r="F428">
            <v>10571165</v>
          </cell>
          <cell r="G428">
            <v>45054.000347222223</v>
          </cell>
          <cell r="J428" t="str">
            <v>Do Thi Bich Lieu</v>
          </cell>
          <cell r="M428" t="str">
            <v>No</v>
          </cell>
          <cell r="O428" t="str">
            <v>05/Đã thanh toán 24/2023</v>
          </cell>
        </row>
        <row r="429">
          <cell r="D429">
            <v>25636</v>
          </cell>
          <cell r="E429">
            <v>14042643</v>
          </cell>
          <cell r="F429">
            <v>5765791</v>
          </cell>
          <cell r="G429">
            <v>45054.000347222223</v>
          </cell>
          <cell r="J429" t="str">
            <v>Do Thi Bich Lieu</v>
          </cell>
          <cell r="M429" t="str">
            <v>No</v>
          </cell>
          <cell r="O429" t="str">
            <v>05/Đã thanh toán 24/2023</v>
          </cell>
        </row>
        <row r="430">
          <cell r="D430">
            <v>25657</v>
          </cell>
          <cell r="E430">
            <v>14069880</v>
          </cell>
          <cell r="F430">
            <v>12038024</v>
          </cell>
          <cell r="G430">
            <v>45054.000347222223</v>
          </cell>
          <cell r="J430" t="str">
            <v>Do Thi Bich Lieu</v>
          </cell>
          <cell r="M430" t="str">
            <v>No</v>
          </cell>
          <cell r="O430" t="str">
            <v>05/Đã thanh toán 24/2023</v>
          </cell>
        </row>
        <row r="431">
          <cell r="D431">
            <v>25643</v>
          </cell>
          <cell r="E431">
            <v>50984121</v>
          </cell>
          <cell r="F431">
            <v>14445904</v>
          </cell>
          <cell r="G431">
            <v>45054.000347222223</v>
          </cell>
          <cell r="J431" t="str">
            <v>Do Thi Bich Lieu</v>
          </cell>
          <cell r="M431" t="str">
            <v>No</v>
          </cell>
          <cell r="O431" t="str">
            <v>05/Đã thanh toán 24/2023</v>
          </cell>
        </row>
        <row r="432">
          <cell r="D432">
            <v>25650</v>
          </cell>
          <cell r="E432">
            <v>18123159</v>
          </cell>
          <cell r="F432">
            <v>11165380</v>
          </cell>
          <cell r="G432">
            <v>45054.000347222223</v>
          </cell>
          <cell r="J432" t="str">
            <v>Do Thi Bich Lieu</v>
          </cell>
          <cell r="M432" t="str">
            <v>No</v>
          </cell>
          <cell r="O432" t="str">
            <v>05/Đã thanh toán 24/2023</v>
          </cell>
        </row>
        <row r="433">
          <cell r="D433">
            <v>25629</v>
          </cell>
          <cell r="E433">
            <v>16333081</v>
          </cell>
          <cell r="F433">
            <v>2226532</v>
          </cell>
          <cell r="G433">
            <v>45054.000347222223</v>
          </cell>
          <cell r="J433" t="str">
            <v>Do Thi Bich Lieu</v>
          </cell>
          <cell r="M433" t="str">
            <v>No</v>
          </cell>
          <cell r="O433" t="str">
            <v>05/Đã thanh toán 24/2023</v>
          </cell>
        </row>
        <row r="434">
          <cell r="D434">
            <v>28139</v>
          </cell>
          <cell r="E434">
            <v>14068906</v>
          </cell>
          <cell r="F434">
            <v>70060024</v>
          </cell>
          <cell r="G434">
            <v>45058.000347222223</v>
          </cell>
          <cell r="J434" t="str">
            <v>Do Thi Bich Lieu</v>
          </cell>
          <cell r="M434" t="str">
            <v>No</v>
          </cell>
          <cell r="O434" t="str">
            <v>05/Đã thanh toán 24/2023</v>
          </cell>
        </row>
        <row r="435">
          <cell r="D435">
            <v>28252</v>
          </cell>
          <cell r="E435">
            <v>10230526</v>
          </cell>
          <cell r="F435">
            <v>7712249</v>
          </cell>
          <cell r="G435">
            <v>45059.000347222223</v>
          </cell>
          <cell r="J435" t="str">
            <v>Do Thi Bich Lieu</v>
          </cell>
          <cell r="M435" t="str">
            <v>No</v>
          </cell>
          <cell r="O435" t="str">
            <v>06/Đã thanh toán 12/2023</v>
          </cell>
        </row>
        <row r="436">
          <cell r="D436">
            <v>28267</v>
          </cell>
          <cell r="E436">
            <v>12157014</v>
          </cell>
          <cell r="F436">
            <v>4886530</v>
          </cell>
          <cell r="G436">
            <v>45059.000347222223</v>
          </cell>
          <cell r="J436" t="str">
            <v>Do Thi Bich Lieu</v>
          </cell>
          <cell r="M436" t="str">
            <v>No</v>
          </cell>
          <cell r="O436" t="str">
            <v>06/Đã thanh toán 26/2023</v>
          </cell>
        </row>
        <row r="437">
          <cell r="D437">
            <v>28259</v>
          </cell>
          <cell r="E437">
            <v>11198197</v>
          </cell>
          <cell r="F437">
            <v>4282102</v>
          </cell>
          <cell r="G437">
            <v>45059.000347222223</v>
          </cell>
          <cell r="J437" t="str">
            <v>Do Thi Bich Lieu</v>
          </cell>
          <cell r="M437" t="str">
            <v>No</v>
          </cell>
          <cell r="O437" t="str">
            <v>06/Đã thanh toán 26/2023</v>
          </cell>
        </row>
        <row r="438">
          <cell r="D438">
            <v>28274</v>
          </cell>
          <cell r="E438">
            <v>15120731</v>
          </cell>
          <cell r="F438">
            <v>3234033</v>
          </cell>
          <cell r="G438">
            <v>45059.000347222223</v>
          </cell>
          <cell r="J438" t="str">
            <v>Do Thi Bich Lieu</v>
          </cell>
          <cell r="M438" t="str">
            <v>No</v>
          </cell>
          <cell r="O438" t="str">
            <v>06/Đã thanh toán 26/2023</v>
          </cell>
        </row>
        <row r="439">
          <cell r="D439">
            <v>28264</v>
          </cell>
          <cell r="E439">
            <v>22346700</v>
          </cell>
          <cell r="F439">
            <v>2950660</v>
          </cell>
          <cell r="G439">
            <v>45059.000347222223</v>
          </cell>
          <cell r="J439" t="str">
            <v>Do Thi Bich Lieu</v>
          </cell>
          <cell r="M439" t="str">
            <v>No</v>
          </cell>
          <cell r="O439" t="str">
            <v>06/Đã thanh toán 26/2023</v>
          </cell>
        </row>
        <row r="440">
          <cell r="D440">
            <v>28275</v>
          </cell>
          <cell r="E440">
            <v>18169555</v>
          </cell>
          <cell r="F440">
            <v>7721813</v>
          </cell>
          <cell r="G440">
            <v>45059.000347222223</v>
          </cell>
          <cell r="J440" t="str">
            <v>Do Thi Bich Lieu</v>
          </cell>
          <cell r="M440" t="str">
            <v>No</v>
          </cell>
          <cell r="O440" t="str">
            <v>06/Đã thanh toán 26/2023</v>
          </cell>
        </row>
        <row r="441">
          <cell r="D441">
            <v>28273</v>
          </cell>
          <cell r="E441">
            <v>15120466</v>
          </cell>
          <cell r="F441">
            <v>1954612</v>
          </cell>
          <cell r="G441">
            <v>45059.000347222223</v>
          </cell>
          <cell r="J441" t="str">
            <v>Do Thi Bich Lieu</v>
          </cell>
          <cell r="M441" t="str">
            <v>No</v>
          </cell>
          <cell r="O441" t="str">
            <v>06/Đã thanh toán 26/2023</v>
          </cell>
        </row>
        <row r="442">
          <cell r="D442">
            <v>28262</v>
          </cell>
          <cell r="E442">
            <v>16434624</v>
          </cell>
          <cell r="F442">
            <v>3072850</v>
          </cell>
          <cell r="G442">
            <v>45059.000347222223</v>
          </cell>
          <cell r="J442" t="str">
            <v>Do Thi Bich Lieu</v>
          </cell>
          <cell r="M442" t="str">
            <v>No</v>
          </cell>
          <cell r="O442" t="str">
            <v>06/Đã thanh toán 26/2023</v>
          </cell>
        </row>
        <row r="443">
          <cell r="D443">
            <v>28261</v>
          </cell>
          <cell r="E443">
            <v>23219022</v>
          </cell>
          <cell r="F443">
            <v>1551215</v>
          </cell>
          <cell r="G443">
            <v>45059.000347222223</v>
          </cell>
          <cell r="J443" t="str">
            <v>Do Thi Bich Lieu</v>
          </cell>
          <cell r="M443" t="str">
            <v>No</v>
          </cell>
          <cell r="O443" t="str">
            <v>06/Đã thanh toán 26/2023</v>
          </cell>
        </row>
        <row r="444">
          <cell r="D444">
            <v>28254</v>
          </cell>
          <cell r="E444">
            <v>29173686</v>
          </cell>
          <cell r="F444">
            <v>2619452</v>
          </cell>
          <cell r="G444">
            <v>45059.000347222223</v>
          </cell>
          <cell r="J444" t="str">
            <v>Do Thi Bich Lieu</v>
          </cell>
          <cell r="M444" t="str">
            <v>No</v>
          </cell>
          <cell r="O444" t="str">
            <v>06/Đã thanh toán 12/2023</v>
          </cell>
        </row>
        <row r="445">
          <cell r="D445">
            <v>28251</v>
          </cell>
          <cell r="E445">
            <v>10229295</v>
          </cell>
          <cell r="F445">
            <v>2095544</v>
          </cell>
          <cell r="G445">
            <v>45059.000347222223</v>
          </cell>
          <cell r="J445" t="str">
            <v>Do Thi Bich Lieu</v>
          </cell>
          <cell r="M445" t="str">
            <v>No</v>
          </cell>
          <cell r="O445" t="str">
            <v>06/Đã thanh toán 12/2023</v>
          </cell>
        </row>
        <row r="446">
          <cell r="D446">
            <v>28260</v>
          </cell>
          <cell r="E446">
            <v>19396177</v>
          </cell>
          <cell r="F446">
            <v>977306</v>
          </cell>
          <cell r="G446">
            <v>45059.000347222223</v>
          </cell>
          <cell r="J446" t="str">
            <v>Do Thi Bich Lieu</v>
          </cell>
          <cell r="M446" t="str">
            <v>No</v>
          </cell>
          <cell r="O446" t="str">
            <v>06/Đã thanh toán 26/2023</v>
          </cell>
        </row>
        <row r="447">
          <cell r="D447">
            <v>28245</v>
          </cell>
          <cell r="E447">
            <v>16433164</v>
          </cell>
          <cell r="F447">
            <v>2933992</v>
          </cell>
          <cell r="G447">
            <v>45059.000347222223</v>
          </cell>
          <cell r="J447" t="str">
            <v>Do Thi Bich Lieu</v>
          </cell>
          <cell r="M447" t="str">
            <v>No</v>
          </cell>
          <cell r="O447" t="str">
            <v>06/Đã thanh toán 26/2023</v>
          </cell>
        </row>
        <row r="448">
          <cell r="D448">
            <v>28269</v>
          </cell>
          <cell r="E448">
            <v>16435456</v>
          </cell>
          <cell r="F448">
            <v>1954612</v>
          </cell>
          <cell r="G448">
            <v>45059.000347222223</v>
          </cell>
          <cell r="J448" t="str">
            <v>Do Thi Bich Lieu</v>
          </cell>
          <cell r="M448" t="str">
            <v>No</v>
          </cell>
          <cell r="O448" t="str">
            <v>06/Đã thanh toán 26/2023</v>
          </cell>
        </row>
        <row r="449">
          <cell r="D449">
            <v>28268</v>
          </cell>
          <cell r="E449">
            <v>12157285</v>
          </cell>
          <cell r="F449">
            <v>998250</v>
          </cell>
          <cell r="G449">
            <v>45059.000347222223</v>
          </cell>
          <cell r="J449" t="str">
            <v>Do Thi Bich Lieu</v>
          </cell>
          <cell r="M449" t="str">
            <v>No</v>
          </cell>
          <cell r="O449" t="str">
            <v>06/Đã thanh toán 26/2023</v>
          </cell>
        </row>
        <row r="450">
          <cell r="D450">
            <v>28276</v>
          </cell>
          <cell r="E450">
            <v>14107421</v>
          </cell>
          <cell r="F450">
            <v>2931918</v>
          </cell>
          <cell r="G450">
            <v>45059.000347222223</v>
          </cell>
          <cell r="J450" t="str">
            <v>Do Thi Bich Lieu</v>
          </cell>
          <cell r="M450" t="str">
            <v>No</v>
          </cell>
          <cell r="O450" t="str">
            <v>06/Đã thanh toán 12/2023</v>
          </cell>
        </row>
        <row r="451">
          <cell r="D451">
            <v>28246</v>
          </cell>
          <cell r="E451">
            <v>20370361</v>
          </cell>
          <cell r="F451">
            <v>3391017</v>
          </cell>
          <cell r="G451">
            <v>45059.000347222223</v>
          </cell>
          <cell r="J451" t="str">
            <v>Do Thi Bich Lieu</v>
          </cell>
          <cell r="M451" t="str">
            <v>No</v>
          </cell>
          <cell r="O451" t="str">
            <v>06/Đã thanh toán 12/2023</v>
          </cell>
        </row>
        <row r="452">
          <cell r="D452">
            <v>28271</v>
          </cell>
          <cell r="E452">
            <v>20373305</v>
          </cell>
          <cell r="F452">
            <v>2095544</v>
          </cell>
          <cell r="G452">
            <v>45059.000347222223</v>
          </cell>
          <cell r="J452" t="str">
            <v>Do Thi Bich Lieu</v>
          </cell>
          <cell r="M452" t="str">
            <v>No</v>
          </cell>
          <cell r="O452" t="str">
            <v>06/Đã thanh toán 26/2023</v>
          </cell>
        </row>
        <row r="453">
          <cell r="D453">
            <v>28277</v>
          </cell>
          <cell r="E453">
            <v>13255443</v>
          </cell>
          <cell r="F453">
            <v>1954612</v>
          </cell>
          <cell r="G453">
            <v>45059.000347222223</v>
          </cell>
          <cell r="J453" t="str">
            <v>Do Thi Bich Lieu</v>
          </cell>
          <cell r="M453" t="str">
            <v>No</v>
          </cell>
          <cell r="O453" t="str">
            <v>06/Đã thanh toán 12/2023</v>
          </cell>
        </row>
        <row r="454">
          <cell r="D454">
            <v>28256</v>
          </cell>
          <cell r="E454">
            <v>10234016</v>
          </cell>
          <cell r="F454">
            <v>4674120</v>
          </cell>
          <cell r="G454">
            <v>45059.000347222223</v>
          </cell>
          <cell r="J454" t="str">
            <v>Do Thi Bich Lieu</v>
          </cell>
          <cell r="M454" t="str">
            <v>No</v>
          </cell>
          <cell r="O454" t="str">
            <v>06/Đã thanh toán 12/2023</v>
          </cell>
        </row>
        <row r="455">
          <cell r="D455">
            <v>28253</v>
          </cell>
          <cell r="E455">
            <v>10231436</v>
          </cell>
          <cell r="F455">
            <v>9345600</v>
          </cell>
          <cell r="G455">
            <v>45059.000347222223</v>
          </cell>
          <cell r="J455" t="str">
            <v>Do Thi Bich Lieu</v>
          </cell>
          <cell r="M455" t="str">
            <v>No</v>
          </cell>
          <cell r="O455" t="str">
            <v>06/Đã thanh toán 12/2023</v>
          </cell>
        </row>
        <row r="456">
          <cell r="D456">
            <v>28265</v>
          </cell>
          <cell r="E456">
            <v>17202067</v>
          </cell>
          <cell r="F456">
            <v>2703191</v>
          </cell>
          <cell r="G456">
            <v>45059.000347222223</v>
          </cell>
          <cell r="J456" t="str">
            <v>Do Thi Bich Lieu</v>
          </cell>
          <cell r="M456" t="str">
            <v>No</v>
          </cell>
          <cell r="O456" t="str">
            <v>06/Đã thanh toán 26/2023</v>
          </cell>
        </row>
        <row r="457">
          <cell r="D457">
            <v>28272</v>
          </cell>
          <cell r="E457">
            <v>22343678</v>
          </cell>
          <cell r="F457">
            <v>2336400</v>
          </cell>
          <cell r="G457">
            <v>45059.000347222223</v>
          </cell>
          <cell r="J457" t="str">
            <v>Do Thi Bich Lieu</v>
          </cell>
          <cell r="M457" t="str">
            <v>No</v>
          </cell>
          <cell r="O457" t="str">
            <v>06/Đã thanh toán 26/2023</v>
          </cell>
        </row>
        <row r="458">
          <cell r="D458">
            <v>28258</v>
          </cell>
          <cell r="E458">
            <v>11197928</v>
          </cell>
          <cell r="F458">
            <v>2095544</v>
          </cell>
          <cell r="G458">
            <v>45059.000347222223</v>
          </cell>
          <cell r="J458" t="str">
            <v>Do Thi Bich Lieu</v>
          </cell>
          <cell r="M458" t="str">
            <v>No</v>
          </cell>
          <cell r="O458" t="str">
            <v>06/Đã thanh toán 26/2023</v>
          </cell>
        </row>
        <row r="459">
          <cell r="D459">
            <v>28255</v>
          </cell>
          <cell r="E459">
            <v>10233736</v>
          </cell>
          <cell r="F459">
            <v>2095544</v>
          </cell>
          <cell r="G459">
            <v>45059.000347222223</v>
          </cell>
          <cell r="J459" t="str">
            <v>Do Thi Bich Lieu</v>
          </cell>
          <cell r="M459" t="str">
            <v>No</v>
          </cell>
          <cell r="O459" t="str">
            <v>06/Đã thanh toán 12/2023</v>
          </cell>
        </row>
        <row r="460">
          <cell r="D460">
            <v>28250</v>
          </cell>
          <cell r="E460">
            <v>25341759</v>
          </cell>
          <cell r="F460">
            <v>6246405</v>
          </cell>
          <cell r="G460">
            <v>45059.000347222223</v>
          </cell>
          <cell r="J460" t="str">
            <v>Do Thi Bich Lieu</v>
          </cell>
          <cell r="M460" t="str">
            <v>No</v>
          </cell>
          <cell r="O460" t="str">
            <v>06/Đã thanh toán 12/2023</v>
          </cell>
        </row>
        <row r="461">
          <cell r="D461">
            <v>28270</v>
          </cell>
          <cell r="E461">
            <v>16435752</v>
          </cell>
          <cell r="F461">
            <v>1615482</v>
          </cell>
          <cell r="G461">
            <v>45059.000347222223</v>
          </cell>
          <cell r="J461" t="str">
            <v>Do Thi Bich Lieu</v>
          </cell>
          <cell r="M461" t="str">
            <v>No</v>
          </cell>
          <cell r="O461" t="str">
            <v>06/Đã thanh toán 26/2023</v>
          </cell>
        </row>
        <row r="462">
          <cell r="D462">
            <v>28247</v>
          </cell>
          <cell r="E462">
            <v>20371268</v>
          </cell>
          <cell r="F462">
            <v>1253313</v>
          </cell>
          <cell r="G462">
            <v>45059.000347222223</v>
          </cell>
          <cell r="J462" t="str">
            <v>Do Thi Bich Lieu</v>
          </cell>
          <cell r="M462" t="str">
            <v>No</v>
          </cell>
          <cell r="O462" t="str">
            <v>06/Đã thanh toán 12/2023</v>
          </cell>
        </row>
        <row r="463">
          <cell r="D463">
            <v>28242</v>
          </cell>
          <cell r="E463">
            <v>29172360</v>
          </cell>
          <cell r="F463">
            <v>276007</v>
          </cell>
          <cell r="G463">
            <v>45059.000347222223</v>
          </cell>
          <cell r="J463" t="str">
            <v>Do Thi Bich Lieu</v>
          </cell>
          <cell r="M463" t="str">
            <v>No</v>
          </cell>
          <cell r="O463" t="str">
            <v>06/Đã thanh toán 12/2023</v>
          </cell>
        </row>
        <row r="464">
          <cell r="D464">
            <v>28248</v>
          </cell>
          <cell r="E464">
            <v>15118282</v>
          </cell>
          <cell r="F464">
            <v>1253313</v>
          </cell>
          <cell r="G464">
            <v>45059.000347222223</v>
          </cell>
          <cell r="J464" t="str">
            <v>Do Thi Bich Lieu</v>
          </cell>
          <cell r="M464" t="str">
            <v>No</v>
          </cell>
          <cell r="O464" t="str">
            <v>06/Đã thanh toán 12/2023</v>
          </cell>
        </row>
        <row r="465">
          <cell r="D465">
            <v>28266</v>
          </cell>
          <cell r="E465">
            <v>25343619</v>
          </cell>
          <cell r="F465">
            <v>6092977</v>
          </cell>
          <cell r="G465">
            <v>45059.000347222223</v>
          </cell>
          <cell r="J465" t="str">
            <v>Do Thi Bich Lieu</v>
          </cell>
          <cell r="M465" t="str">
            <v>No</v>
          </cell>
          <cell r="O465" t="str">
            <v>06/Đã thanh toán 26/2023</v>
          </cell>
        </row>
        <row r="466">
          <cell r="D466">
            <v>28243</v>
          </cell>
          <cell r="E466">
            <v>19393307</v>
          </cell>
          <cell r="F466">
            <v>3234033</v>
          </cell>
          <cell r="G466">
            <v>45059.000347222223</v>
          </cell>
          <cell r="J466" t="str">
            <v>Do Thi Bich Lieu</v>
          </cell>
          <cell r="M466" t="str">
            <v>No</v>
          </cell>
          <cell r="O466" t="str">
            <v>06/Đã thanh toán 12/2023</v>
          </cell>
        </row>
        <row r="467">
          <cell r="D467">
            <v>28249</v>
          </cell>
          <cell r="E467">
            <v>17198705</v>
          </cell>
          <cell r="F467">
            <v>2205947</v>
          </cell>
          <cell r="G467">
            <v>45059.000347222223</v>
          </cell>
          <cell r="J467" t="str">
            <v>Do Thi Bich Lieu</v>
          </cell>
          <cell r="M467" t="str">
            <v>No</v>
          </cell>
          <cell r="O467" t="str">
            <v>06/Đã thanh toán 12/2023</v>
          </cell>
        </row>
        <row r="468">
          <cell r="D468">
            <v>28244</v>
          </cell>
          <cell r="E468">
            <v>19393403</v>
          </cell>
          <cell r="F468">
            <v>623040</v>
          </cell>
          <cell r="G468">
            <v>45059.000347222223</v>
          </cell>
          <cell r="J468" t="str">
            <v>Do Thi Bich Lieu</v>
          </cell>
          <cell r="M468" t="str">
            <v>No</v>
          </cell>
          <cell r="O468" t="str">
            <v>06/Đã thanh toán 12/2023</v>
          </cell>
        </row>
        <row r="469">
          <cell r="D469">
            <v>28257</v>
          </cell>
          <cell r="E469">
            <v>11197866</v>
          </cell>
          <cell r="F469">
            <v>3909224</v>
          </cell>
          <cell r="G469">
            <v>45059.000347222223</v>
          </cell>
          <cell r="J469" t="str">
            <v>Do Thi Bich Lieu</v>
          </cell>
          <cell r="M469" t="str">
            <v>No</v>
          </cell>
          <cell r="O469" t="str">
            <v>06/Đã thanh toán 26/2023</v>
          </cell>
        </row>
        <row r="470">
          <cell r="D470">
            <v>28263</v>
          </cell>
          <cell r="E470">
            <v>16434733</v>
          </cell>
          <cell r="F470">
            <v>4744894</v>
          </cell>
          <cell r="G470">
            <v>45059.000347222223</v>
          </cell>
          <cell r="J470" t="str">
            <v>Do Thi Bich Lieu</v>
          </cell>
          <cell r="M470" t="str">
            <v>No</v>
          </cell>
          <cell r="O470" t="str">
            <v>06/Đã thanh toán 26/2023</v>
          </cell>
        </row>
        <row r="471">
          <cell r="D471">
            <v>28278</v>
          </cell>
          <cell r="E471">
            <v>90323119</v>
          </cell>
          <cell r="F471">
            <v>1221638</v>
          </cell>
          <cell r="G471">
            <v>45059.000347222223</v>
          </cell>
          <cell r="J471" t="str">
            <v>Do Thi Bich Lieu</v>
          </cell>
          <cell r="M471" t="str">
            <v>No</v>
          </cell>
          <cell r="O471" t="str">
            <v>06/Đã thanh toán 12/2023</v>
          </cell>
        </row>
        <row r="472">
          <cell r="D472">
            <v>29219</v>
          </cell>
          <cell r="E472">
            <v>12151469</v>
          </cell>
          <cell r="F472">
            <v>6037361</v>
          </cell>
          <cell r="G472">
            <v>45063.000347222223</v>
          </cell>
          <cell r="J472" t="str">
            <v>Do Thi Bich Lieu</v>
          </cell>
          <cell r="M472" t="str">
            <v>No</v>
          </cell>
          <cell r="O472" t="str">
            <v>06/Đã thanh toán 12/2023</v>
          </cell>
        </row>
        <row r="473">
          <cell r="D473">
            <v>29787</v>
          </cell>
          <cell r="E473">
            <v>28338495</v>
          </cell>
          <cell r="F473">
            <v>5367266</v>
          </cell>
          <cell r="G473">
            <v>45065.000347222223</v>
          </cell>
          <cell r="J473" t="str">
            <v>Do Thi Bich Lieu</v>
          </cell>
          <cell r="M473" t="str">
            <v>No</v>
          </cell>
          <cell r="O473" t="str">
            <v>06/Đã thanh toán 26/2023</v>
          </cell>
        </row>
        <row r="474">
          <cell r="D474">
            <v>29797</v>
          </cell>
          <cell r="E474">
            <v>14109446</v>
          </cell>
          <cell r="F474">
            <v>4886530</v>
          </cell>
          <cell r="G474">
            <v>45065.000347222223</v>
          </cell>
          <cell r="J474" t="str">
            <v>Do Thi Bich Lieu</v>
          </cell>
          <cell r="M474" t="str">
            <v>No</v>
          </cell>
          <cell r="O474" t="str">
            <v>06/Đã thanh toán 26/2023</v>
          </cell>
        </row>
        <row r="475">
          <cell r="D475">
            <v>29795</v>
          </cell>
          <cell r="E475">
            <v>15123799</v>
          </cell>
          <cell r="F475">
            <v>3796408</v>
          </cell>
          <cell r="G475">
            <v>45065.000347222223</v>
          </cell>
          <cell r="J475" t="str">
            <v>Do Thi Bich Lieu</v>
          </cell>
          <cell r="M475" t="str">
            <v>No</v>
          </cell>
          <cell r="O475" t="str">
            <v>06/Đã thanh toán 26/2023</v>
          </cell>
        </row>
        <row r="476">
          <cell r="D476">
            <v>29799</v>
          </cell>
          <cell r="E476">
            <v>26400018</v>
          </cell>
          <cell r="F476">
            <v>1615482</v>
          </cell>
          <cell r="G476">
            <v>45065.000347222223</v>
          </cell>
          <cell r="J476" t="str">
            <v>Do Thi Bich Lieu</v>
          </cell>
          <cell r="M476" t="str">
            <v>No</v>
          </cell>
          <cell r="O476" t="str">
            <v>06/Đã thanh toán 26/2023</v>
          </cell>
        </row>
        <row r="477">
          <cell r="D477">
            <v>29775</v>
          </cell>
          <cell r="E477">
            <v>23220736</v>
          </cell>
          <cell r="F477">
            <v>2358510</v>
          </cell>
          <cell r="G477">
            <v>45065.000347222223</v>
          </cell>
          <cell r="J477" t="str">
            <v>Do Thi Bich Lieu</v>
          </cell>
          <cell r="M477" t="str">
            <v>No</v>
          </cell>
          <cell r="O477" t="str">
            <v>06/Đã thanh toán 26/2023</v>
          </cell>
        </row>
        <row r="478">
          <cell r="D478">
            <v>29786</v>
          </cell>
          <cell r="E478">
            <v>12160141</v>
          </cell>
          <cell r="F478">
            <v>1615482</v>
          </cell>
          <cell r="G478">
            <v>45065.000347222223</v>
          </cell>
          <cell r="J478" t="str">
            <v>Do Thi Bich Lieu</v>
          </cell>
          <cell r="M478" t="str">
            <v>No</v>
          </cell>
          <cell r="O478" t="str">
            <v>06/Đã thanh toán 26/2023</v>
          </cell>
        </row>
        <row r="479">
          <cell r="D479">
            <v>29793</v>
          </cell>
          <cell r="E479">
            <v>16438404</v>
          </cell>
          <cell r="F479">
            <v>3194934</v>
          </cell>
          <cell r="G479">
            <v>45065.000347222223</v>
          </cell>
          <cell r="H479">
            <v>45069.000347222223</v>
          </cell>
          <cell r="I479">
            <v>45103.000347222223</v>
          </cell>
          <cell r="J479" t="str">
            <v>Do Thi Bich Lieu</v>
          </cell>
          <cell r="M479" t="str">
            <v>No</v>
          </cell>
          <cell r="O479" t="str">
            <v>Lịch thanh toán: Monthly at 10 &amp; 24</v>
          </cell>
        </row>
        <row r="480">
          <cell r="D480">
            <v>29790</v>
          </cell>
          <cell r="E480">
            <v>24317905</v>
          </cell>
          <cell r="F480">
            <v>1946690</v>
          </cell>
          <cell r="G480">
            <v>45065.000347222223</v>
          </cell>
          <cell r="H480">
            <v>45069.000347222223</v>
          </cell>
          <cell r="I480">
            <v>45103.000347222223</v>
          </cell>
          <cell r="J480" t="str">
            <v>Do Thi Bich Lieu</v>
          </cell>
          <cell r="M480" t="str">
            <v>No</v>
          </cell>
          <cell r="O480" t="str">
            <v>Lịch thanh toán: Monthly at 10 &amp; 24</v>
          </cell>
        </row>
        <row r="481">
          <cell r="D481">
            <v>29794</v>
          </cell>
          <cell r="E481">
            <v>16438132</v>
          </cell>
          <cell r="F481">
            <v>977306</v>
          </cell>
          <cell r="G481">
            <v>45065.000347222223</v>
          </cell>
          <cell r="H481">
            <v>45069.000347222223</v>
          </cell>
          <cell r="I481">
            <v>45103.000347222223</v>
          </cell>
          <cell r="J481" t="str">
            <v>Do Thi Bich Lieu</v>
          </cell>
          <cell r="M481" t="str">
            <v>No</v>
          </cell>
          <cell r="O481" t="str">
            <v>Lịch thanh toán: Monthly at 10 &amp; 24</v>
          </cell>
        </row>
        <row r="482">
          <cell r="D482">
            <v>29801</v>
          </cell>
          <cell r="E482">
            <v>14109503</v>
          </cell>
          <cell r="F482">
            <v>203239</v>
          </cell>
          <cell r="G482">
            <v>45065.000347222223</v>
          </cell>
          <cell r="J482" t="str">
            <v>Do Thi Bich Lieu</v>
          </cell>
          <cell r="M482" t="str">
            <v>No</v>
          </cell>
          <cell r="O482" t="str">
            <v>06/Đã thanh toán 26/2023</v>
          </cell>
        </row>
        <row r="483">
          <cell r="D483">
            <v>29792</v>
          </cell>
          <cell r="E483">
            <v>20375673</v>
          </cell>
          <cell r="F483">
            <v>977306</v>
          </cell>
          <cell r="G483">
            <v>45065.000347222223</v>
          </cell>
          <cell r="J483" t="str">
            <v>Do Thi Bich Lieu</v>
          </cell>
          <cell r="M483" t="str">
            <v>No</v>
          </cell>
          <cell r="O483" t="str">
            <v>06/Đã thanh toán 26/2023</v>
          </cell>
        </row>
        <row r="484">
          <cell r="D484">
            <v>29800</v>
          </cell>
          <cell r="E484">
            <v>13258249</v>
          </cell>
          <cell r="F484">
            <v>4050156</v>
          </cell>
          <cell r="G484">
            <v>45065.000347222223</v>
          </cell>
          <cell r="J484" t="str">
            <v>Do Thi Bich Lieu</v>
          </cell>
          <cell r="M484" t="str">
            <v>No</v>
          </cell>
          <cell r="O484" t="str">
            <v>06/Đã thanh toán 26/2023</v>
          </cell>
        </row>
        <row r="485">
          <cell r="D485">
            <v>29798</v>
          </cell>
          <cell r="E485">
            <v>14107909</v>
          </cell>
          <cell r="F485">
            <v>778800</v>
          </cell>
          <cell r="G485">
            <v>45065.000347222223</v>
          </cell>
          <cell r="J485" t="str">
            <v>Do Thi Bich Lieu</v>
          </cell>
          <cell r="M485" t="str">
            <v>No</v>
          </cell>
          <cell r="O485" t="str">
            <v>06/Đã thanh toán 26/2023</v>
          </cell>
        </row>
        <row r="486">
          <cell r="D486">
            <v>29789</v>
          </cell>
          <cell r="E486">
            <v>25346852</v>
          </cell>
          <cell r="F486">
            <v>2880284</v>
          </cell>
          <cell r="G486">
            <v>45065.000347222223</v>
          </cell>
          <cell r="H486">
            <v>45068.000347222223</v>
          </cell>
          <cell r="I486">
            <v>45102.000347222223</v>
          </cell>
          <cell r="J486" t="str">
            <v>Do Thi Bich Lieu</v>
          </cell>
          <cell r="M486" t="str">
            <v>No</v>
          </cell>
          <cell r="O486" t="str">
            <v>Lịch thanh toán: Monthly at 10 &amp; 24</v>
          </cell>
        </row>
        <row r="487">
          <cell r="D487">
            <v>29791</v>
          </cell>
          <cell r="E487">
            <v>24317587</v>
          </cell>
          <cell r="F487">
            <v>598950</v>
          </cell>
          <cell r="G487">
            <v>45065.000347222223</v>
          </cell>
          <cell r="H487">
            <v>45069.000347222223</v>
          </cell>
          <cell r="I487">
            <v>45103.000347222223</v>
          </cell>
          <cell r="J487" t="str">
            <v>Do Thi Bich Lieu</v>
          </cell>
          <cell r="M487" t="str">
            <v>No</v>
          </cell>
          <cell r="O487" t="str">
            <v>Lịch thanh toán: Monthly at 10 &amp; 24</v>
          </cell>
        </row>
        <row r="488">
          <cell r="D488">
            <v>29781</v>
          </cell>
          <cell r="E488">
            <v>17204149</v>
          </cell>
          <cell r="F488">
            <v>3596758</v>
          </cell>
          <cell r="G488">
            <v>45065.000347222223</v>
          </cell>
          <cell r="J488" t="str">
            <v>Do Thi Bich Lieu</v>
          </cell>
          <cell r="M488" t="str">
            <v>No</v>
          </cell>
          <cell r="O488" t="str">
            <v>06/Đã thanh toán 26/2023</v>
          </cell>
        </row>
        <row r="489">
          <cell r="D489">
            <v>29788</v>
          </cell>
          <cell r="E489">
            <v>28338112</v>
          </cell>
          <cell r="F489">
            <v>1551215</v>
          </cell>
          <cell r="G489">
            <v>45065.000347222223</v>
          </cell>
          <cell r="J489" t="str">
            <v>Do Thi Bich Lieu</v>
          </cell>
          <cell r="M489" t="str">
            <v>No</v>
          </cell>
          <cell r="O489" t="str">
            <v>06/Đã thanh toán 26/2023</v>
          </cell>
        </row>
        <row r="490">
          <cell r="D490">
            <v>29780</v>
          </cell>
          <cell r="E490">
            <v>17205052</v>
          </cell>
          <cell r="F490">
            <v>2175417</v>
          </cell>
          <cell r="G490">
            <v>45065.000347222223</v>
          </cell>
          <cell r="J490" t="str">
            <v>Do Thi Bich Lieu</v>
          </cell>
          <cell r="M490" t="str">
            <v>No</v>
          </cell>
          <cell r="O490" t="str">
            <v>06/Đã thanh toán 26/2023</v>
          </cell>
        </row>
        <row r="491">
          <cell r="D491">
            <v>29774</v>
          </cell>
          <cell r="E491">
            <v>27337015</v>
          </cell>
          <cell r="F491">
            <v>3234033</v>
          </cell>
          <cell r="G491">
            <v>45065.000347222223</v>
          </cell>
          <cell r="J491" t="str">
            <v>Do Thi Bich Lieu</v>
          </cell>
          <cell r="M491" t="str">
            <v>No</v>
          </cell>
          <cell r="O491" t="str">
            <v>06/Đã thanh toán 26/2023</v>
          </cell>
        </row>
        <row r="492">
          <cell r="D492">
            <v>29770</v>
          </cell>
          <cell r="E492">
            <v>10237078</v>
          </cell>
          <cell r="F492">
            <v>5027462</v>
          </cell>
          <cell r="G492">
            <v>45065.000347222223</v>
          </cell>
          <cell r="J492" t="str">
            <v>Do Thi Bich Lieu</v>
          </cell>
          <cell r="M492" t="str">
            <v>No</v>
          </cell>
          <cell r="O492" t="str">
            <v>06/Đã thanh toán 26/2023</v>
          </cell>
        </row>
        <row r="493">
          <cell r="D493">
            <v>29773</v>
          </cell>
          <cell r="E493">
            <v>19397623</v>
          </cell>
          <cell r="F493">
            <v>1557600</v>
          </cell>
          <cell r="G493">
            <v>45065.000347222223</v>
          </cell>
          <cell r="H493">
            <v>45110.000347222223</v>
          </cell>
          <cell r="I493">
            <v>45096.000347222223</v>
          </cell>
          <cell r="J493" t="str">
            <v>Do Thi Bich Lieu</v>
          </cell>
          <cell r="M493" t="str">
            <v>No</v>
          </cell>
          <cell r="O493" t="str">
            <v>Lịch thanh toán: Monthly at 10 &amp; 24</v>
          </cell>
        </row>
        <row r="494">
          <cell r="D494">
            <v>29777</v>
          </cell>
          <cell r="E494">
            <v>25346105</v>
          </cell>
          <cell r="F494">
            <v>778800</v>
          </cell>
          <cell r="G494">
            <v>45065.000347222223</v>
          </cell>
          <cell r="J494" t="str">
            <v>Do Thi Bich Lieu</v>
          </cell>
          <cell r="M494" t="str">
            <v>No</v>
          </cell>
          <cell r="O494" t="str">
            <v>Chúng tôi đang xử lý hóa đơn, vui lòng liên hệ Do Thi Bich Lieu</v>
          </cell>
        </row>
        <row r="495">
          <cell r="D495">
            <v>29993</v>
          </cell>
          <cell r="E495">
            <v>26298800</v>
          </cell>
          <cell r="F495">
            <v>1413958</v>
          </cell>
          <cell r="G495">
            <v>45069.000347222223</v>
          </cell>
          <cell r="J495" t="str">
            <v>Do Thi Bich Lieu</v>
          </cell>
          <cell r="M495" t="str">
            <v>No</v>
          </cell>
          <cell r="O495" t="str">
            <v>Chúng tôi đang xử lý hóa đơn, vui lòng liên hệ Do Thi Bich Lieu</v>
          </cell>
        </row>
        <row r="496">
          <cell r="D496">
            <v>30029</v>
          </cell>
          <cell r="E496">
            <v>12100509</v>
          </cell>
          <cell r="F496">
            <v>763656</v>
          </cell>
          <cell r="G496">
            <v>45069.000347222223</v>
          </cell>
          <cell r="J496" t="str">
            <v>Do Thi Bich Lieu</v>
          </cell>
          <cell r="M496" t="str">
            <v>No</v>
          </cell>
          <cell r="O496" t="str">
            <v>06/Đã thanh toán 12/2023</v>
          </cell>
        </row>
        <row r="497">
          <cell r="D497">
            <v>30032</v>
          </cell>
          <cell r="E497">
            <v>14026511</v>
          </cell>
          <cell r="F497">
            <v>930329</v>
          </cell>
          <cell r="G497">
            <v>45069.000347222223</v>
          </cell>
          <cell r="J497" t="str">
            <v>Do Thi Bich Lieu</v>
          </cell>
          <cell r="M497" t="str">
            <v>No</v>
          </cell>
          <cell r="O497" t="str">
            <v>06/Đã thanh toán 12/2023</v>
          </cell>
        </row>
        <row r="498">
          <cell r="D498">
            <v>30031</v>
          </cell>
          <cell r="E498">
            <v>13197255</v>
          </cell>
          <cell r="F498">
            <v>4612526</v>
          </cell>
          <cell r="G498">
            <v>45069.000347222223</v>
          </cell>
          <cell r="J498" t="str">
            <v>Do Thi Bich Lieu</v>
          </cell>
          <cell r="M498" t="str">
            <v>No</v>
          </cell>
          <cell r="O498" t="str">
            <v>06/Đã thanh toán 12/2023</v>
          </cell>
        </row>
        <row r="499">
          <cell r="D499">
            <v>30030</v>
          </cell>
          <cell r="E499">
            <v>10171704</v>
          </cell>
          <cell r="F499">
            <v>23586080</v>
          </cell>
          <cell r="G499">
            <v>45069.000347222223</v>
          </cell>
          <cell r="J499" t="str">
            <v>Do Thi Bich Lieu</v>
          </cell>
          <cell r="M499" t="str">
            <v>No</v>
          </cell>
          <cell r="O499" t="str">
            <v>Chúng tôi đang xử lý hóa đơn, vui lòng liên hệ Do Thi Bich Lieu</v>
          </cell>
        </row>
        <row r="500">
          <cell r="D500">
            <v>31447</v>
          </cell>
          <cell r="E500">
            <v>17208494</v>
          </cell>
          <cell r="F500">
            <v>2050340</v>
          </cell>
          <cell r="G500">
            <v>45073.000347222223</v>
          </cell>
          <cell r="H500">
            <v>45074.000347222223</v>
          </cell>
          <cell r="I500">
            <v>45108.000347222223</v>
          </cell>
          <cell r="J500" t="str">
            <v>Do Thi Bich Lieu</v>
          </cell>
          <cell r="M500" t="str">
            <v>No</v>
          </cell>
          <cell r="O500" t="str">
            <v>Lịch thanh toán: Monthly at 10 &amp; 24</v>
          </cell>
        </row>
        <row r="501">
          <cell r="D501">
            <v>31449</v>
          </cell>
          <cell r="E501">
            <v>20378013</v>
          </cell>
          <cell r="F501">
            <v>977306</v>
          </cell>
          <cell r="G501">
            <v>45073.000347222223</v>
          </cell>
          <cell r="H501">
            <v>45074.000347222223</v>
          </cell>
          <cell r="I501">
            <v>45108.000347222223</v>
          </cell>
          <cell r="J501" t="str">
            <v>Do Thi Bich Lieu</v>
          </cell>
          <cell r="M501" t="str">
            <v>No</v>
          </cell>
          <cell r="O501" t="str">
            <v>Lịch thanh toán: Monthly at 10 &amp; 24</v>
          </cell>
        </row>
        <row r="502">
          <cell r="D502">
            <v>31460</v>
          </cell>
          <cell r="E502">
            <v>26401718</v>
          </cell>
          <cell r="F502">
            <v>1557600</v>
          </cell>
          <cell r="G502">
            <v>45073.000347222223</v>
          </cell>
          <cell r="H502">
            <v>45110.000347222223</v>
          </cell>
          <cell r="I502">
            <v>45097.000347222223</v>
          </cell>
          <cell r="J502" t="str">
            <v>Do Thi Bich Lieu</v>
          </cell>
          <cell r="M502" t="str">
            <v>No</v>
          </cell>
          <cell r="O502" t="str">
            <v>Lịch thanh toán: Monthly at 10 &amp; 24</v>
          </cell>
        </row>
        <row r="503">
          <cell r="D503">
            <v>31452</v>
          </cell>
          <cell r="E503">
            <v>24319960</v>
          </cell>
          <cell r="F503">
            <v>2619452</v>
          </cell>
          <cell r="G503">
            <v>45073.000347222223</v>
          </cell>
          <cell r="H503">
            <v>45076.000347222223</v>
          </cell>
          <cell r="I503">
            <v>45110.000347222223</v>
          </cell>
          <cell r="J503" t="str">
            <v>Do Thi Bich Lieu</v>
          </cell>
          <cell r="M503" t="str">
            <v>No</v>
          </cell>
          <cell r="O503" t="str">
            <v>Lịch thanh toán: Monthly at 10 &amp; 24</v>
          </cell>
        </row>
        <row r="504">
          <cell r="D504">
            <v>31453</v>
          </cell>
          <cell r="E504">
            <v>24319707</v>
          </cell>
          <cell r="F504">
            <v>977306</v>
          </cell>
          <cell r="G504">
            <v>45073.000347222223</v>
          </cell>
          <cell r="H504">
            <v>45076.000347222223</v>
          </cell>
          <cell r="I504">
            <v>45110.000347222223</v>
          </cell>
          <cell r="J504" t="str">
            <v>Do Thi Bich Lieu</v>
          </cell>
          <cell r="M504" t="str">
            <v>No</v>
          </cell>
          <cell r="O504" t="str">
            <v>Lịch thanh toán: Monthly at 10 &amp; 24</v>
          </cell>
        </row>
        <row r="505">
          <cell r="D505">
            <v>31463</v>
          </cell>
          <cell r="E505">
            <v>14112312</v>
          </cell>
          <cell r="F505">
            <v>4249070</v>
          </cell>
          <cell r="G505">
            <v>45073.000347222223</v>
          </cell>
          <cell r="J505" t="str">
            <v>Do Thi Bich Lieu</v>
          </cell>
          <cell r="M505" t="str">
            <v>No</v>
          </cell>
          <cell r="O505" t="str">
            <v>06/Đã thanh toán 26/2023</v>
          </cell>
        </row>
        <row r="506">
          <cell r="D506">
            <v>31459</v>
          </cell>
          <cell r="E506">
            <v>14111528</v>
          </cell>
          <cell r="F506">
            <v>778800</v>
          </cell>
          <cell r="G506">
            <v>45073.000347222223</v>
          </cell>
          <cell r="H506">
            <v>45110.000347222223</v>
          </cell>
          <cell r="I506">
            <v>45097.000347222223</v>
          </cell>
          <cell r="J506" t="str">
            <v>Do Thi Bich Lieu</v>
          </cell>
          <cell r="M506" t="str">
            <v>No</v>
          </cell>
          <cell r="O506" t="str">
            <v>Lịch thanh toán: Monthly at 10 &amp; 24</v>
          </cell>
        </row>
        <row r="507">
          <cell r="D507">
            <v>31465</v>
          </cell>
          <cell r="E507">
            <v>90325901</v>
          </cell>
          <cell r="F507">
            <v>1615482</v>
          </cell>
          <cell r="G507">
            <v>45073.000347222223</v>
          </cell>
          <cell r="J507" t="str">
            <v>Do Thi Bich Lieu</v>
          </cell>
          <cell r="M507" t="str">
            <v>No</v>
          </cell>
          <cell r="O507" t="str">
            <v>06/Đã thanh toán 26/2023</v>
          </cell>
        </row>
        <row r="508">
          <cell r="D508">
            <v>31431</v>
          </cell>
          <cell r="E508">
            <v>27339950</v>
          </cell>
          <cell r="F508">
            <v>977306</v>
          </cell>
          <cell r="G508">
            <v>45073.000347222223</v>
          </cell>
          <cell r="H508">
            <v>45074.000347222223</v>
          </cell>
          <cell r="I508">
            <v>45104.000347222223</v>
          </cell>
          <cell r="J508" t="str">
            <v>Do Thi Bich Lieu</v>
          </cell>
          <cell r="M508" t="str">
            <v>No</v>
          </cell>
          <cell r="O508" t="str">
            <v>Lịch thanh toán: Monthly at 10 &amp; 24</v>
          </cell>
        </row>
        <row r="509">
          <cell r="D509">
            <v>31469</v>
          </cell>
          <cell r="E509">
            <v>29177701</v>
          </cell>
          <cell r="F509">
            <v>1179255</v>
          </cell>
          <cell r="G509">
            <v>45073.000347222223</v>
          </cell>
          <cell r="H509">
            <v>45074.000347222223</v>
          </cell>
          <cell r="I509">
            <v>45106.000347222223</v>
          </cell>
          <cell r="J509" t="str">
            <v>Do Thi Bich Lieu</v>
          </cell>
          <cell r="M509" t="str">
            <v>No</v>
          </cell>
          <cell r="O509" t="str">
            <v>Lịch thanh toán: Monthly at 10 &amp; 24</v>
          </cell>
        </row>
        <row r="510">
          <cell r="D510">
            <v>31442</v>
          </cell>
          <cell r="E510">
            <v>15124285</v>
          </cell>
          <cell r="F510">
            <v>1557600</v>
          </cell>
          <cell r="G510">
            <v>45073.000347222223</v>
          </cell>
          <cell r="H510">
            <v>45110.000347222223</v>
          </cell>
          <cell r="I510">
            <v>45107.000347222223</v>
          </cell>
          <cell r="J510" t="str">
            <v>Do Thi Bich Lieu</v>
          </cell>
          <cell r="M510" t="str">
            <v>No</v>
          </cell>
          <cell r="O510" t="str">
            <v>Lịch thanh toán: Monthly at 10 &amp; 24</v>
          </cell>
        </row>
        <row r="511">
          <cell r="D511">
            <v>31471</v>
          </cell>
          <cell r="E511">
            <v>10244328</v>
          </cell>
          <cell r="F511">
            <v>13876055</v>
          </cell>
          <cell r="G511">
            <v>45073.000347222223</v>
          </cell>
          <cell r="H511">
            <v>45074.000347222223</v>
          </cell>
          <cell r="I511">
            <v>45107.000347222223</v>
          </cell>
          <cell r="J511" t="str">
            <v>Do Thi Bich Lieu</v>
          </cell>
          <cell r="M511" t="str">
            <v>No</v>
          </cell>
          <cell r="O511" t="str">
            <v>Lịch thanh toán: Monthly at 10 &amp; 24</v>
          </cell>
        </row>
        <row r="512">
          <cell r="D512">
            <v>31440</v>
          </cell>
          <cell r="E512">
            <v>15125495</v>
          </cell>
          <cell r="F512">
            <v>1557600</v>
          </cell>
          <cell r="G512">
            <v>45073.000347222223</v>
          </cell>
          <cell r="H512">
            <v>45110.000347222223</v>
          </cell>
          <cell r="I512">
            <v>45107.000347222223</v>
          </cell>
          <cell r="J512" t="str">
            <v>Do Thi Bich Lieu</v>
          </cell>
          <cell r="M512" t="str">
            <v>No</v>
          </cell>
          <cell r="O512" t="str">
            <v>Lịch thanh toán: Monthly at 10 &amp; 24</v>
          </cell>
        </row>
        <row r="513">
          <cell r="D513">
            <v>31462</v>
          </cell>
          <cell r="E513">
            <v>26401522</v>
          </cell>
          <cell r="F513">
            <v>977306</v>
          </cell>
          <cell r="G513">
            <v>45073.000347222223</v>
          </cell>
          <cell r="J513" t="str">
            <v>Do Thi Bich Lieu</v>
          </cell>
          <cell r="M513" t="str">
            <v>No</v>
          </cell>
          <cell r="O513" t="str">
            <v>06/Đã thanh toán 26/2023</v>
          </cell>
        </row>
        <row r="514">
          <cell r="D514">
            <v>31466</v>
          </cell>
          <cell r="E514">
            <v>13260751</v>
          </cell>
          <cell r="F514">
            <v>6230400</v>
          </cell>
          <cell r="G514">
            <v>45073.000347222223</v>
          </cell>
          <cell r="H514">
            <v>45110.000347222223</v>
          </cell>
          <cell r="I514">
            <v>45097.000347222223</v>
          </cell>
          <cell r="J514" t="str">
            <v>Do Thi Bich Lieu</v>
          </cell>
          <cell r="M514" t="str">
            <v>No</v>
          </cell>
          <cell r="O514" t="str">
            <v>Lịch thanh toán: Monthly at 10 &amp; 24</v>
          </cell>
        </row>
        <row r="515">
          <cell r="D515">
            <v>31446</v>
          </cell>
          <cell r="E515">
            <v>17206642</v>
          </cell>
          <cell r="F515">
            <v>1557600</v>
          </cell>
          <cell r="G515">
            <v>45073.000347222223</v>
          </cell>
          <cell r="J515" t="str">
            <v>Do Thi Bich Lieu</v>
          </cell>
          <cell r="M515" t="str">
            <v>No</v>
          </cell>
          <cell r="O515" t="str">
            <v>Chúng tôi đang xử lý hóa đơn, vui lòng liên hệ Do Thi Bich Lieu</v>
          </cell>
        </row>
        <row r="516">
          <cell r="D516">
            <v>31437</v>
          </cell>
          <cell r="E516">
            <v>18173792</v>
          </cell>
          <cell r="F516">
            <v>998250</v>
          </cell>
          <cell r="G516">
            <v>45073.000347222223</v>
          </cell>
          <cell r="H516">
            <v>45074.000347222223</v>
          </cell>
          <cell r="I516">
            <v>45104.000347222223</v>
          </cell>
          <cell r="J516" t="str">
            <v>Do Thi Bich Lieu</v>
          </cell>
          <cell r="M516" t="str">
            <v>No</v>
          </cell>
          <cell r="O516" t="str">
            <v>Lịch thanh toán: Monthly at 10 &amp; 24</v>
          </cell>
        </row>
        <row r="517">
          <cell r="D517">
            <v>31430</v>
          </cell>
          <cell r="E517">
            <v>20377348</v>
          </cell>
          <cell r="F517">
            <v>1615482</v>
          </cell>
          <cell r="G517">
            <v>45073.000347222223</v>
          </cell>
          <cell r="H517">
            <v>45074.000347222223</v>
          </cell>
          <cell r="I517">
            <v>45104.000347222223</v>
          </cell>
          <cell r="J517" t="str">
            <v>Do Thi Bich Lieu</v>
          </cell>
          <cell r="M517" t="str">
            <v>No</v>
          </cell>
          <cell r="O517" t="str">
            <v>Lịch thanh toán: Monthly at 10 &amp; 24</v>
          </cell>
        </row>
        <row r="518">
          <cell r="D518">
            <v>31426</v>
          </cell>
          <cell r="E518">
            <v>10240795</v>
          </cell>
          <cell r="F518">
            <v>11915305</v>
          </cell>
          <cell r="G518">
            <v>45073.000347222223</v>
          </cell>
          <cell r="J518" t="str">
            <v>Do Thi Bich Lieu</v>
          </cell>
          <cell r="M518" t="str">
            <v>No</v>
          </cell>
          <cell r="O518" t="str">
            <v>06/Đã thanh toán 26/2023</v>
          </cell>
        </row>
        <row r="519">
          <cell r="D519">
            <v>31461</v>
          </cell>
          <cell r="E519">
            <v>26401619</v>
          </cell>
          <cell r="F519">
            <v>3784732</v>
          </cell>
          <cell r="G519">
            <v>45073.000347222223</v>
          </cell>
          <cell r="J519" t="str">
            <v>Do Thi Bich Lieu</v>
          </cell>
          <cell r="M519" t="str">
            <v>No</v>
          </cell>
          <cell r="O519" t="str">
            <v>06/Đã thanh toán 26/2023</v>
          </cell>
        </row>
        <row r="520">
          <cell r="D520">
            <v>31427</v>
          </cell>
          <cell r="E520">
            <v>19400179</v>
          </cell>
          <cell r="F520">
            <v>2619452</v>
          </cell>
          <cell r="G520">
            <v>45073.000347222223</v>
          </cell>
          <cell r="H520">
            <v>45074.000347222223</v>
          </cell>
          <cell r="I520">
            <v>45103.000347222223</v>
          </cell>
          <cell r="J520" t="str">
            <v>Do Thi Bich Lieu</v>
          </cell>
          <cell r="M520" t="str">
            <v>No</v>
          </cell>
          <cell r="O520" t="str">
            <v>Lịch thanh toán: Monthly at 10 &amp; 24</v>
          </cell>
        </row>
        <row r="521">
          <cell r="D521">
            <v>31457</v>
          </cell>
          <cell r="E521">
            <v>13257407</v>
          </cell>
          <cell r="F521">
            <v>560940</v>
          </cell>
          <cell r="G521">
            <v>45073.000347222223</v>
          </cell>
          <cell r="J521" t="str">
            <v>Do Thi Bich Lieu</v>
          </cell>
          <cell r="M521" t="str">
            <v>No</v>
          </cell>
          <cell r="O521" t="str">
            <v>06/Đã thanh toán 26/2023</v>
          </cell>
        </row>
        <row r="522">
          <cell r="D522">
            <v>31464</v>
          </cell>
          <cell r="E522">
            <v>14112056</v>
          </cell>
          <cell r="F522">
            <v>1954612</v>
          </cell>
          <cell r="G522">
            <v>45073.000347222223</v>
          </cell>
          <cell r="J522" t="str">
            <v>Do Thi Bich Lieu</v>
          </cell>
          <cell r="M522" t="str">
            <v>No</v>
          </cell>
          <cell r="O522" t="str">
            <v>06/Đã thanh toán 26/2023</v>
          </cell>
        </row>
        <row r="523">
          <cell r="D523">
            <v>31428</v>
          </cell>
          <cell r="E523">
            <v>20377251</v>
          </cell>
          <cell r="F523">
            <v>977306</v>
          </cell>
          <cell r="G523">
            <v>45073.000347222223</v>
          </cell>
          <cell r="H523">
            <v>45074.000347222223</v>
          </cell>
          <cell r="I523">
            <v>45104.000347222223</v>
          </cell>
          <cell r="J523" t="str">
            <v>Do Thi Bich Lieu</v>
          </cell>
          <cell r="M523" t="str">
            <v>No</v>
          </cell>
          <cell r="O523" t="str">
            <v>Lịch thanh toán: Monthly at 10 &amp; 24</v>
          </cell>
        </row>
        <row r="524">
          <cell r="D524">
            <v>31443</v>
          </cell>
          <cell r="E524">
            <v>16441544</v>
          </cell>
          <cell r="F524">
            <v>1246080</v>
          </cell>
          <cell r="G524">
            <v>45073.000347222223</v>
          </cell>
          <cell r="H524">
            <v>45082.000347222223</v>
          </cell>
          <cell r="I524">
            <v>45110.000347222223</v>
          </cell>
          <cell r="J524" t="str">
            <v>Do Thi Bich Lieu</v>
          </cell>
          <cell r="M524" t="str">
            <v>No</v>
          </cell>
          <cell r="O524" t="str">
            <v>Lịch thanh toán: Monthly at 10 &amp; 24</v>
          </cell>
        </row>
        <row r="525">
          <cell r="D525">
            <v>31444</v>
          </cell>
          <cell r="E525">
            <v>16440702</v>
          </cell>
          <cell r="F525">
            <v>977306</v>
          </cell>
          <cell r="G525">
            <v>45073.000347222223</v>
          </cell>
          <cell r="H525">
            <v>45075.000347222223</v>
          </cell>
          <cell r="I525">
            <v>45110.000347222223</v>
          </cell>
          <cell r="J525" t="str">
            <v>Do Thi Bich Lieu</v>
          </cell>
          <cell r="M525" t="str">
            <v>No</v>
          </cell>
          <cell r="O525" t="str">
            <v>Lịch thanh toán: Monthly at 10 &amp; 24</v>
          </cell>
        </row>
        <row r="526">
          <cell r="D526">
            <v>31454</v>
          </cell>
          <cell r="E526">
            <v>25349075</v>
          </cell>
          <cell r="F526">
            <v>2729855</v>
          </cell>
          <cell r="G526">
            <v>45073.000347222223</v>
          </cell>
          <cell r="H526">
            <v>45074.000347222223</v>
          </cell>
          <cell r="I526">
            <v>45107.000347222223</v>
          </cell>
          <cell r="J526" t="str">
            <v>Do Thi Bich Lieu</v>
          </cell>
          <cell r="M526" t="str">
            <v>No</v>
          </cell>
          <cell r="O526" t="str">
            <v>Lịch thanh toán: Monthly at 10 &amp; 24</v>
          </cell>
        </row>
        <row r="527">
          <cell r="D527">
            <v>31436</v>
          </cell>
          <cell r="E527">
            <v>25348218</v>
          </cell>
          <cell r="F527">
            <v>8804901</v>
          </cell>
          <cell r="G527">
            <v>45073.000347222223</v>
          </cell>
          <cell r="H527">
            <v>45074.000347222223</v>
          </cell>
          <cell r="I527">
            <v>45104.000347222223</v>
          </cell>
          <cell r="J527" t="str">
            <v>Do Thi Bich Lieu</v>
          </cell>
          <cell r="M527" t="str">
            <v>No</v>
          </cell>
          <cell r="O527" t="str">
            <v>Lịch thanh toán: Monthly at 10 &amp; 24</v>
          </cell>
        </row>
        <row r="528">
          <cell r="D528">
            <v>31470</v>
          </cell>
          <cell r="E528">
            <v>10244067</v>
          </cell>
          <cell r="F528">
            <v>1954612</v>
          </cell>
          <cell r="G528">
            <v>45073.000347222223</v>
          </cell>
          <cell r="H528">
            <v>45074.000347222223</v>
          </cell>
          <cell r="I528">
            <v>45107.000347222223</v>
          </cell>
          <cell r="J528" t="str">
            <v>Do Thi Bich Lieu</v>
          </cell>
          <cell r="M528" t="str">
            <v>No</v>
          </cell>
          <cell r="O528" t="str">
            <v>Lịch thanh toán: Monthly at 10 &amp; 24</v>
          </cell>
        </row>
        <row r="529">
          <cell r="D529">
            <v>31425</v>
          </cell>
          <cell r="E529">
            <v>10240540</v>
          </cell>
          <cell r="F529">
            <v>3909224</v>
          </cell>
          <cell r="G529">
            <v>45073.000347222223</v>
          </cell>
          <cell r="J529" t="str">
            <v>Do Thi Bich Lieu</v>
          </cell>
          <cell r="M529" t="str">
            <v>No</v>
          </cell>
          <cell r="O529" t="str">
            <v>06/Đã thanh toán 26/2023</v>
          </cell>
        </row>
        <row r="530">
          <cell r="D530">
            <v>31448</v>
          </cell>
          <cell r="E530">
            <v>17209450</v>
          </cell>
          <cell r="F530">
            <v>2785056</v>
          </cell>
          <cell r="G530">
            <v>45073.000347222223</v>
          </cell>
          <cell r="H530">
            <v>45074.000347222223</v>
          </cell>
          <cell r="I530">
            <v>45108.000347222223</v>
          </cell>
          <cell r="J530" t="str">
            <v>Do Thi Bich Lieu</v>
          </cell>
          <cell r="M530" t="str">
            <v>No</v>
          </cell>
          <cell r="O530" t="str">
            <v>Lịch thanh toán: Monthly at 10 &amp; 24</v>
          </cell>
        </row>
        <row r="531">
          <cell r="D531">
            <v>31458</v>
          </cell>
          <cell r="E531">
            <v>14111337</v>
          </cell>
          <cell r="F531">
            <v>2931918</v>
          </cell>
          <cell r="G531">
            <v>45073.000347222223</v>
          </cell>
          <cell r="J531" t="str">
            <v>Do Thi Bich Lieu</v>
          </cell>
          <cell r="M531" t="str">
            <v>No</v>
          </cell>
          <cell r="O531" t="str">
            <v>06/Đã thanh toán 26/2023</v>
          </cell>
        </row>
        <row r="532">
          <cell r="D532">
            <v>31451</v>
          </cell>
          <cell r="E532">
            <v>21232369</v>
          </cell>
          <cell r="F532">
            <v>3230964</v>
          </cell>
          <cell r="G532">
            <v>45073.000347222223</v>
          </cell>
          <cell r="H532">
            <v>45074.000347222223</v>
          </cell>
          <cell r="I532">
            <v>45108.000347222223</v>
          </cell>
          <cell r="J532" t="str">
            <v>Do Thi Bich Lieu</v>
          </cell>
          <cell r="M532" t="str">
            <v>No</v>
          </cell>
          <cell r="O532" t="str">
            <v>Lịch thanh toán: Monthly at 10 &amp; 24</v>
          </cell>
        </row>
        <row r="533">
          <cell r="D533">
            <v>31434</v>
          </cell>
          <cell r="E533">
            <v>25348123</v>
          </cell>
          <cell r="F533">
            <v>977306</v>
          </cell>
          <cell r="G533">
            <v>45073.000347222223</v>
          </cell>
          <cell r="H533">
            <v>45074.000347222223</v>
          </cell>
          <cell r="I533">
            <v>45104.000347222223</v>
          </cell>
          <cell r="J533" t="str">
            <v>Do Thi Bich Lieu</v>
          </cell>
          <cell r="M533" t="str">
            <v>No</v>
          </cell>
          <cell r="O533" t="str">
            <v>Lịch thanh toán: Monthly at 10 &amp; 24</v>
          </cell>
        </row>
        <row r="534">
          <cell r="D534">
            <v>31433</v>
          </cell>
          <cell r="E534">
            <v>17208034</v>
          </cell>
          <cell r="F534">
            <v>2758392</v>
          </cell>
          <cell r="G534">
            <v>45073.000347222223</v>
          </cell>
          <cell r="H534">
            <v>45074.000347222223</v>
          </cell>
          <cell r="I534">
            <v>45105.000347222223</v>
          </cell>
          <cell r="J534" t="str">
            <v>Do Thi Bich Lieu</v>
          </cell>
          <cell r="M534" t="str">
            <v>No</v>
          </cell>
          <cell r="O534" t="str">
            <v>Lịch thanh toán: Monthly at 10 &amp; 24</v>
          </cell>
        </row>
        <row r="535">
          <cell r="D535">
            <v>31608</v>
          </cell>
          <cell r="E535">
            <v>16440980</v>
          </cell>
          <cell r="F535">
            <v>1534708</v>
          </cell>
          <cell r="G535">
            <v>45076.000347222223</v>
          </cell>
          <cell r="H535">
            <v>45078.000347222223</v>
          </cell>
          <cell r="I535">
            <v>45112.000347222223</v>
          </cell>
          <cell r="J535" t="str">
            <v>Do Thi Bich Lieu</v>
          </cell>
          <cell r="M535" t="str">
            <v>No</v>
          </cell>
          <cell r="O535" t="str">
            <v>Lịch thanh toán: Monthly at 10 &amp; 24</v>
          </cell>
        </row>
        <row r="536">
          <cell r="D536">
            <v>32661</v>
          </cell>
          <cell r="E536">
            <v>14113728</v>
          </cell>
          <cell r="F536">
            <v>2931918</v>
          </cell>
          <cell r="G536">
            <v>45077.000347222223</v>
          </cell>
          <cell r="H536">
            <v>45104.000347222223</v>
          </cell>
          <cell r="I536">
            <v>45103.000347222223</v>
          </cell>
          <cell r="J536" t="str">
            <v>Do Thi Bich Lieu</v>
          </cell>
          <cell r="M536" t="str">
            <v>No</v>
          </cell>
          <cell r="O536" t="str">
            <v>Lịch thanh toán: Monthly at 10 &amp; 24</v>
          </cell>
        </row>
        <row r="537">
          <cell r="D537">
            <v>32674</v>
          </cell>
          <cell r="E537">
            <v>14066526</v>
          </cell>
          <cell r="F537">
            <v>3115167</v>
          </cell>
          <cell r="G537">
            <v>45077.000347222223</v>
          </cell>
          <cell r="J537" t="str">
            <v>Do Thi Bich Lieu</v>
          </cell>
          <cell r="M537" t="str">
            <v>No</v>
          </cell>
          <cell r="O537" t="str">
            <v>06/Đã thanh toán 12/2023</v>
          </cell>
        </row>
        <row r="538">
          <cell r="D538">
            <v>32659</v>
          </cell>
          <cell r="E538">
            <v>12162830</v>
          </cell>
          <cell r="F538">
            <v>1954612</v>
          </cell>
          <cell r="G538">
            <v>45077.000347222223</v>
          </cell>
          <cell r="H538">
            <v>45078.000347222223</v>
          </cell>
          <cell r="I538">
            <v>45108.000347222223</v>
          </cell>
          <cell r="J538" t="str">
            <v>Do Thi Bich Lieu</v>
          </cell>
          <cell r="M538" t="str">
            <v>No</v>
          </cell>
          <cell r="O538" t="str">
            <v>Lịch thanh toán: Monthly at 10 &amp; 24</v>
          </cell>
        </row>
        <row r="539">
          <cell r="D539">
            <v>32679</v>
          </cell>
          <cell r="E539">
            <v>16391225</v>
          </cell>
          <cell r="F539">
            <v>5545023</v>
          </cell>
          <cell r="G539">
            <v>45077.000347222223</v>
          </cell>
          <cell r="J539" t="str">
            <v>Do Thi Bich Lieu</v>
          </cell>
          <cell r="M539" t="str">
            <v>No</v>
          </cell>
          <cell r="O539" t="str">
            <v>06/Đã thanh toán 12/2023</v>
          </cell>
        </row>
        <row r="540">
          <cell r="D540">
            <v>32677</v>
          </cell>
          <cell r="E540">
            <v>26363583</v>
          </cell>
          <cell r="F540">
            <v>2592238</v>
          </cell>
          <cell r="G540">
            <v>45077.000347222223</v>
          </cell>
          <cell r="J540" t="str">
            <v>Do Thi Bich Lieu</v>
          </cell>
          <cell r="M540" t="str">
            <v>No</v>
          </cell>
          <cell r="O540" t="str">
            <v>06/Đã thanh toán 12/2023</v>
          </cell>
        </row>
        <row r="541">
          <cell r="D541">
            <v>32667</v>
          </cell>
          <cell r="E541">
            <v>13264550</v>
          </cell>
          <cell r="F541">
            <v>1954612</v>
          </cell>
          <cell r="G541">
            <v>45077.000347222223</v>
          </cell>
          <cell r="H541">
            <v>45078.000347222223</v>
          </cell>
          <cell r="I541">
            <v>45104.000347222223</v>
          </cell>
          <cell r="J541" t="str">
            <v>Do Thi Bich Lieu</v>
          </cell>
          <cell r="M541" t="str">
            <v>No</v>
          </cell>
          <cell r="O541" t="str">
            <v>Lịch thanh toán: Monthly at 10 &amp; 24</v>
          </cell>
        </row>
        <row r="542">
          <cell r="D542">
            <v>32676</v>
          </cell>
          <cell r="E542">
            <v>15069804</v>
          </cell>
          <cell r="F542">
            <v>169701</v>
          </cell>
          <cell r="G542">
            <v>45077.000347222223</v>
          </cell>
          <cell r="J542" t="str">
            <v>Do Thi Bich Lieu</v>
          </cell>
          <cell r="M542" t="str">
            <v>No</v>
          </cell>
          <cell r="O542" t="str">
            <v>06/Đã thanh toán 12/2023</v>
          </cell>
        </row>
        <row r="543">
          <cell r="D543">
            <v>32673</v>
          </cell>
          <cell r="E543">
            <v>13266471</v>
          </cell>
          <cell r="F543">
            <v>1557600</v>
          </cell>
          <cell r="G543">
            <v>45077.000347222223</v>
          </cell>
          <cell r="H543">
            <v>45110.000347222223</v>
          </cell>
          <cell r="I543">
            <v>45110.000347222223</v>
          </cell>
          <cell r="J543" t="str">
            <v>Do Thi Bich Lieu</v>
          </cell>
          <cell r="M543" t="str">
            <v>No</v>
          </cell>
          <cell r="O543" t="str">
            <v>Lịch thanh toán: Monthly at 10 &amp; 24</v>
          </cell>
        </row>
        <row r="544">
          <cell r="D544">
            <v>32669</v>
          </cell>
          <cell r="E544">
            <v>14115734</v>
          </cell>
          <cell r="F544">
            <v>3448799</v>
          </cell>
          <cell r="G544">
            <v>45077.000347222223</v>
          </cell>
          <cell r="J544" t="str">
            <v>Do Thi Bich Lieu</v>
          </cell>
          <cell r="M544" t="str">
            <v>No</v>
          </cell>
          <cell r="O544" t="str">
            <v>Chúng tôi đang xử lý hóa đơn, vui lòng liên hệ Do Thi Bich Lieu</v>
          </cell>
        </row>
        <row r="545">
          <cell r="D545">
            <v>32668</v>
          </cell>
          <cell r="E545">
            <v>26404995</v>
          </cell>
          <cell r="F545">
            <v>4234934</v>
          </cell>
          <cell r="G545">
            <v>45077.000347222223</v>
          </cell>
          <cell r="H545">
            <v>45078.000347222223</v>
          </cell>
          <cell r="I545">
            <v>45105.000347222223</v>
          </cell>
          <cell r="J545" t="str">
            <v>Do Thi Bich Lieu</v>
          </cell>
          <cell r="M545" t="str">
            <v>No</v>
          </cell>
          <cell r="O545" t="str">
            <v>Lịch thanh toán: Monthly at 10 &amp; 24</v>
          </cell>
        </row>
        <row r="546">
          <cell r="D546">
            <v>32665</v>
          </cell>
          <cell r="E546">
            <v>26403996</v>
          </cell>
          <cell r="F546">
            <v>977306</v>
          </cell>
          <cell r="G546">
            <v>45077.000347222223</v>
          </cell>
          <cell r="H546">
            <v>45078.000347222223</v>
          </cell>
          <cell r="I546">
            <v>45104.000347222223</v>
          </cell>
          <cell r="J546" t="str">
            <v>Do Thi Bich Lieu</v>
          </cell>
          <cell r="M546" t="str">
            <v>No</v>
          </cell>
          <cell r="O546" t="str">
            <v>Lịch thanh toán: Monthly at 10 &amp; 24</v>
          </cell>
        </row>
        <row r="547">
          <cell r="D547">
            <v>32652</v>
          </cell>
          <cell r="E547">
            <v>18176008</v>
          </cell>
          <cell r="F547">
            <v>5609973</v>
          </cell>
          <cell r="G547">
            <v>45077.000347222223</v>
          </cell>
          <cell r="H547">
            <v>45078.000347222223</v>
          </cell>
          <cell r="I547">
            <v>45108.000347222223</v>
          </cell>
          <cell r="J547" t="str">
            <v>Do Thi Bich Lieu</v>
          </cell>
          <cell r="M547" t="str">
            <v>No</v>
          </cell>
          <cell r="O547" t="str">
            <v>Lịch thanh toán: Monthly at 10 &amp; 24</v>
          </cell>
        </row>
        <row r="548">
          <cell r="D548">
            <v>32660</v>
          </cell>
          <cell r="E548">
            <v>12163086</v>
          </cell>
          <cell r="F548">
            <v>552013</v>
          </cell>
          <cell r="G548">
            <v>45077.000347222223</v>
          </cell>
          <cell r="H548">
            <v>45078.000347222223</v>
          </cell>
          <cell r="I548">
            <v>45108.000347222223</v>
          </cell>
          <cell r="J548" t="str">
            <v>Do Thi Bich Lieu</v>
          </cell>
          <cell r="M548" t="str">
            <v>No</v>
          </cell>
          <cell r="O548" t="str">
            <v>Lịch thanh toán: Monthly at 10 &amp; 24</v>
          </cell>
        </row>
        <row r="549">
          <cell r="D549">
            <v>32657</v>
          </cell>
          <cell r="E549">
            <v>12165737</v>
          </cell>
          <cell r="F549">
            <v>1886808</v>
          </cell>
          <cell r="G549">
            <v>45077.000347222223</v>
          </cell>
          <cell r="H549">
            <v>45078.000347222223</v>
          </cell>
          <cell r="I549">
            <v>45111.000347222223</v>
          </cell>
          <cell r="J549" t="str">
            <v>Do Thi Bich Lieu</v>
          </cell>
          <cell r="M549" t="str">
            <v>No</v>
          </cell>
          <cell r="O549" t="str">
            <v>Lịch thanh toán: Monthly at 10 &amp; 24</v>
          </cell>
        </row>
        <row r="550">
          <cell r="D550">
            <v>32653</v>
          </cell>
          <cell r="E550">
            <v>25350439</v>
          </cell>
          <cell r="F550">
            <v>4234934</v>
          </cell>
          <cell r="G550">
            <v>45077.000347222223</v>
          </cell>
          <cell r="H550">
            <v>45078.000347222223</v>
          </cell>
          <cell r="I550">
            <v>45112.000347222223</v>
          </cell>
          <cell r="J550" t="str">
            <v>Do Thi Bich Lieu</v>
          </cell>
          <cell r="M550" t="str">
            <v>No</v>
          </cell>
          <cell r="O550" t="str">
            <v>Lịch thanh toán: Monthly at 10 &amp; 24</v>
          </cell>
        </row>
        <row r="551">
          <cell r="D551">
            <v>32678</v>
          </cell>
          <cell r="E551">
            <v>17154727</v>
          </cell>
          <cell r="F551">
            <v>6019965</v>
          </cell>
          <cell r="G551">
            <v>45077.000347222223</v>
          </cell>
          <cell r="J551" t="str">
            <v>Do Thi Bich Lieu</v>
          </cell>
          <cell r="M551" t="str">
            <v>No</v>
          </cell>
          <cell r="O551" t="str">
            <v>06/Đã thanh toán 12/2023</v>
          </cell>
        </row>
        <row r="552">
          <cell r="D552">
            <v>32670</v>
          </cell>
          <cell r="E552">
            <v>90328199</v>
          </cell>
          <cell r="F552">
            <v>3408992</v>
          </cell>
          <cell r="G552">
            <v>45077.000347222223</v>
          </cell>
          <cell r="H552">
            <v>45078.000347222223</v>
          </cell>
          <cell r="I552">
            <v>45106.000347222223</v>
          </cell>
          <cell r="J552" t="str">
            <v>Do Thi Bich Lieu</v>
          </cell>
          <cell r="M552" t="str">
            <v>No</v>
          </cell>
          <cell r="O552" t="str">
            <v>Lịch thanh toán: Monthly at 10 &amp; 24</v>
          </cell>
        </row>
        <row r="553">
          <cell r="D553">
            <v>32666</v>
          </cell>
          <cell r="E553">
            <v>13264820</v>
          </cell>
          <cell r="F553">
            <v>276007</v>
          </cell>
          <cell r="G553">
            <v>45077.000347222223</v>
          </cell>
          <cell r="H553">
            <v>45078.000347222223</v>
          </cell>
          <cell r="I553">
            <v>45104.000347222223</v>
          </cell>
          <cell r="J553" t="str">
            <v>Do Thi Bich Lieu</v>
          </cell>
          <cell r="M553" t="str">
            <v>No</v>
          </cell>
          <cell r="O553" t="str">
            <v>Lịch thanh toán: Monthly at 10 &amp; 24</v>
          </cell>
        </row>
        <row r="554">
          <cell r="D554">
            <v>32662</v>
          </cell>
          <cell r="E554">
            <v>14113899</v>
          </cell>
          <cell r="F554">
            <v>1557600</v>
          </cell>
          <cell r="G554">
            <v>45077.000347222223</v>
          </cell>
          <cell r="H554">
            <v>45110.000347222223</v>
          </cell>
          <cell r="I554">
            <v>45103.000347222223</v>
          </cell>
          <cell r="J554" t="str">
            <v>Do Thi Bich Lieu</v>
          </cell>
          <cell r="M554" t="str">
            <v>No</v>
          </cell>
          <cell r="O554" t="str">
            <v>Lịch thanh toán: Monthly at 10 &amp; 24</v>
          </cell>
        </row>
        <row r="555">
          <cell r="D555">
            <v>32680</v>
          </cell>
          <cell r="E555">
            <v>11153889</v>
          </cell>
          <cell r="F555">
            <v>10616408</v>
          </cell>
          <cell r="G555">
            <v>45077.000347222223</v>
          </cell>
          <cell r="J555" t="str">
            <v>Do Thi Bich Lieu</v>
          </cell>
          <cell r="M555" t="str">
            <v>No</v>
          </cell>
          <cell r="O555" t="str">
            <v>06/Đã thanh toán 12/2023</v>
          </cell>
        </row>
        <row r="556">
          <cell r="D556">
            <v>32663</v>
          </cell>
          <cell r="E556">
            <v>26404095</v>
          </cell>
          <cell r="F556">
            <v>1309726</v>
          </cell>
          <cell r="G556">
            <v>45077.000347222223</v>
          </cell>
          <cell r="H556">
            <v>45104.000347222223</v>
          </cell>
          <cell r="I556">
            <v>45103.000347222223</v>
          </cell>
          <cell r="J556" t="str">
            <v>Do Thi Bich Lieu</v>
          </cell>
          <cell r="M556" t="str">
            <v>No</v>
          </cell>
          <cell r="O556" t="str">
            <v>Lịch thanh toán: Monthly at 10 &amp; 24</v>
          </cell>
        </row>
        <row r="557">
          <cell r="D557">
            <v>34509</v>
          </cell>
          <cell r="E557">
            <v>11208688</v>
          </cell>
          <cell r="F557">
            <v>2443276</v>
          </cell>
          <cell r="G557">
            <v>45087.000347222223</v>
          </cell>
          <cell r="H557">
            <v>45088.000347222223</v>
          </cell>
          <cell r="I557">
            <v>45115.000347222223</v>
          </cell>
          <cell r="J557" t="str">
            <v>Do Thi Bich Lieu</v>
          </cell>
          <cell r="M557" t="str">
            <v>No</v>
          </cell>
          <cell r="O557" t="str">
            <v>Lịch thanh toán: Monthly at 10 &amp; 24</v>
          </cell>
        </row>
        <row r="558">
          <cell r="D558">
            <v>34515</v>
          </cell>
          <cell r="E558">
            <v>28343917</v>
          </cell>
          <cell r="F558">
            <v>2443276</v>
          </cell>
          <cell r="G558">
            <v>45087.000347222223</v>
          </cell>
          <cell r="H558">
            <v>45088.000347222223</v>
          </cell>
          <cell r="I558">
            <v>45119.000347222223</v>
          </cell>
          <cell r="J558" t="str">
            <v>Do Thi Bich Lieu</v>
          </cell>
          <cell r="M558" t="str">
            <v>No</v>
          </cell>
          <cell r="O558" t="str">
            <v>Lịch thanh toán: Monthly at 10 &amp; 24</v>
          </cell>
        </row>
        <row r="559">
          <cell r="D559">
            <v>34510</v>
          </cell>
          <cell r="E559">
            <v>18178674</v>
          </cell>
          <cell r="F559">
            <v>1221638</v>
          </cell>
          <cell r="G559">
            <v>45087.000347222223</v>
          </cell>
          <cell r="H559">
            <v>45088.000347222223</v>
          </cell>
          <cell r="I559">
            <v>45115.000347222223</v>
          </cell>
          <cell r="J559" t="str">
            <v>Do Thi Bich Lieu</v>
          </cell>
          <cell r="M559" t="str">
            <v>No</v>
          </cell>
          <cell r="O559" t="str">
            <v>Lịch thanh toán: Monthly at 10 &amp; 24</v>
          </cell>
        </row>
        <row r="560">
          <cell r="D560">
            <v>34520</v>
          </cell>
          <cell r="E560">
            <v>17213073</v>
          </cell>
          <cell r="F560">
            <v>2162815</v>
          </cell>
          <cell r="G560">
            <v>45087.000347222223</v>
          </cell>
          <cell r="H560">
            <v>45088.000347222223</v>
          </cell>
          <cell r="I560">
            <v>45119.000347222223</v>
          </cell>
          <cell r="J560" t="str">
            <v>Do Thi Bich Lieu</v>
          </cell>
          <cell r="M560" t="str">
            <v>No</v>
          </cell>
          <cell r="O560" t="str">
            <v>Lịch thanh toán: Monthly at 10 &amp; 24</v>
          </cell>
        </row>
        <row r="561">
          <cell r="D561">
            <v>34521</v>
          </cell>
          <cell r="E561">
            <v>16445288</v>
          </cell>
          <cell r="F561">
            <v>1891489</v>
          </cell>
          <cell r="G561">
            <v>45087.000347222223</v>
          </cell>
          <cell r="H561">
            <v>45088.000347222223</v>
          </cell>
          <cell r="I561">
            <v>45121.000347222223</v>
          </cell>
          <cell r="J561" t="str">
            <v>Do Thi Bich Lieu</v>
          </cell>
          <cell r="M561" t="str">
            <v>No</v>
          </cell>
          <cell r="O561" t="str">
            <v>Lịch thanh toán: Monthly at 10 &amp; 24</v>
          </cell>
        </row>
        <row r="562">
          <cell r="D562">
            <v>34519</v>
          </cell>
          <cell r="E562">
            <v>17212893</v>
          </cell>
          <cell r="F562">
            <v>3664914</v>
          </cell>
          <cell r="G562">
            <v>45087.000347222223</v>
          </cell>
          <cell r="H562">
            <v>45088.000347222223</v>
          </cell>
          <cell r="I562">
            <v>45119.000347222223</v>
          </cell>
          <cell r="J562" t="str">
            <v>Do Thi Bich Lieu</v>
          </cell>
          <cell r="M562" t="str">
            <v>No</v>
          </cell>
          <cell r="O562" t="str">
            <v>Lịch thanh toán: Monthly at 10 &amp; 24</v>
          </cell>
        </row>
        <row r="563">
          <cell r="D563">
            <v>34495</v>
          </cell>
          <cell r="E563">
            <v>15128445</v>
          </cell>
          <cell r="F563">
            <v>2880284</v>
          </cell>
          <cell r="G563">
            <v>45087.000347222223</v>
          </cell>
          <cell r="H563">
            <v>45088.000347222223</v>
          </cell>
          <cell r="I563">
            <v>45114.000347222223</v>
          </cell>
          <cell r="J563" t="str">
            <v>Do Thi Bich Lieu</v>
          </cell>
          <cell r="M563" t="str">
            <v>No</v>
          </cell>
          <cell r="O563" t="str">
            <v>Lịch thanh toán: Monthly at 10 &amp; 24</v>
          </cell>
        </row>
        <row r="564">
          <cell r="D564">
            <v>34498</v>
          </cell>
          <cell r="E564">
            <v>23225259</v>
          </cell>
          <cell r="F564">
            <v>1423468</v>
          </cell>
          <cell r="G564">
            <v>45087.000347222223</v>
          </cell>
          <cell r="H564">
            <v>45088.000347222223</v>
          </cell>
          <cell r="I564">
            <v>45117.000347222223</v>
          </cell>
          <cell r="J564" t="str">
            <v>Do Thi Bich Lieu</v>
          </cell>
          <cell r="M564" t="str">
            <v>No</v>
          </cell>
          <cell r="O564" t="str">
            <v>Lịch thanh toán: Monthly at 10 &amp; 24</v>
          </cell>
        </row>
        <row r="565">
          <cell r="D565">
            <v>34516</v>
          </cell>
          <cell r="E565">
            <v>27343967</v>
          </cell>
          <cell r="F565">
            <v>1221638</v>
          </cell>
          <cell r="G565">
            <v>45087.000347222223</v>
          </cell>
          <cell r="H565">
            <v>45088.000347222223</v>
          </cell>
          <cell r="I565">
            <v>45118.000347222223</v>
          </cell>
          <cell r="J565" t="str">
            <v>Do Thi Bich Lieu</v>
          </cell>
          <cell r="M565" t="str">
            <v>No</v>
          </cell>
          <cell r="O565" t="str">
            <v>Lịch thanh toán: Monthly at 10 &amp; 24</v>
          </cell>
        </row>
        <row r="566">
          <cell r="D566">
            <v>34508</v>
          </cell>
          <cell r="E566">
            <v>11208247</v>
          </cell>
          <cell r="F566">
            <v>3234033</v>
          </cell>
          <cell r="G566">
            <v>45087.000347222223</v>
          </cell>
          <cell r="H566">
            <v>45088.000347222223</v>
          </cell>
          <cell r="I566">
            <v>45115.000347222223</v>
          </cell>
          <cell r="J566" t="str">
            <v>Do Thi Bich Lieu</v>
          </cell>
          <cell r="M566" t="str">
            <v>No</v>
          </cell>
          <cell r="O566" t="str">
            <v>Lịch thanh toán: Monthly at 10 &amp; 24</v>
          </cell>
        </row>
        <row r="567">
          <cell r="D567">
            <v>34504</v>
          </cell>
          <cell r="E567">
            <v>25351245</v>
          </cell>
          <cell r="F567">
            <v>2840257</v>
          </cell>
          <cell r="G567">
            <v>45087.000347222223</v>
          </cell>
          <cell r="H567">
            <v>45088.000347222223</v>
          </cell>
          <cell r="I567">
            <v>45114.000347222223</v>
          </cell>
          <cell r="J567" t="str">
            <v>Do Thi Bich Lieu</v>
          </cell>
          <cell r="M567" t="str">
            <v>No</v>
          </cell>
          <cell r="O567" t="str">
            <v>Lịch thanh toán: Monthly at 10 &amp; 24</v>
          </cell>
        </row>
        <row r="568">
          <cell r="D568">
            <v>34526</v>
          </cell>
          <cell r="E568">
            <v>17213731</v>
          </cell>
          <cell r="F568">
            <v>2372447</v>
          </cell>
          <cell r="G568">
            <v>45087.000347222223</v>
          </cell>
          <cell r="H568">
            <v>45088.000347222223</v>
          </cell>
          <cell r="I568">
            <v>45122.000347222223</v>
          </cell>
          <cell r="J568" t="str">
            <v>Do Thi Bich Lieu</v>
          </cell>
          <cell r="M568" t="str">
            <v>No</v>
          </cell>
          <cell r="O568" t="str">
            <v>Lịch thanh toán: Monthly at 10 &amp; 24</v>
          </cell>
        </row>
        <row r="569">
          <cell r="D569">
            <v>34513</v>
          </cell>
          <cell r="E569">
            <v>28343977</v>
          </cell>
          <cell r="F569">
            <v>2443276</v>
          </cell>
          <cell r="G569">
            <v>45087.000347222223</v>
          </cell>
          <cell r="H569">
            <v>45088.000347222223</v>
          </cell>
          <cell r="I569">
            <v>45119.000347222223</v>
          </cell>
          <cell r="J569" t="str">
            <v>Do Thi Bich Lieu</v>
          </cell>
          <cell r="M569" t="str">
            <v>No</v>
          </cell>
          <cell r="O569" t="str">
            <v>Lịch thanh toán: Monthly at 10 &amp; 24</v>
          </cell>
        </row>
        <row r="570">
          <cell r="D570">
            <v>34499</v>
          </cell>
          <cell r="E570">
            <v>21233670</v>
          </cell>
          <cell r="F570">
            <v>1186224</v>
          </cell>
          <cell r="G570">
            <v>45087.000347222223</v>
          </cell>
          <cell r="H570">
            <v>45088.000347222223</v>
          </cell>
          <cell r="I570">
            <v>45115.000347222223</v>
          </cell>
          <cell r="J570" t="str">
            <v>Do Thi Bich Lieu</v>
          </cell>
          <cell r="M570" t="str">
            <v>No</v>
          </cell>
          <cell r="O570" t="str">
            <v>Lịch thanh toán: Monthly at 10 &amp; 24</v>
          </cell>
        </row>
        <row r="571">
          <cell r="D571">
            <v>34500</v>
          </cell>
          <cell r="E571">
            <v>21233473</v>
          </cell>
          <cell r="F571">
            <v>1886808</v>
          </cell>
          <cell r="G571">
            <v>45087.000347222223</v>
          </cell>
          <cell r="H571">
            <v>45088.000347222223</v>
          </cell>
          <cell r="I571">
            <v>45115.000347222223</v>
          </cell>
          <cell r="J571" t="str">
            <v>Do Thi Bich Lieu</v>
          </cell>
          <cell r="M571" t="str">
            <v>No</v>
          </cell>
          <cell r="O571" t="str">
            <v>Lịch thanh toán: Monthly at 10 &amp; 24</v>
          </cell>
        </row>
        <row r="572">
          <cell r="D572">
            <v>34506</v>
          </cell>
          <cell r="E572">
            <v>10246730</v>
          </cell>
          <cell r="F572">
            <v>4886552</v>
          </cell>
          <cell r="G572">
            <v>45087.000347222223</v>
          </cell>
          <cell r="H572">
            <v>45088.000347222223</v>
          </cell>
          <cell r="I572">
            <v>45114.000347222223</v>
          </cell>
          <cell r="J572" t="str">
            <v>Do Thi Bich Lieu</v>
          </cell>
          <cell r="M572" t="str">
            <v>No</v>
          </cell>
          <cell r="O572" t="str">
            <v>Lịch thanh toán: Monthly at 10 &amp; 24</v>
          </cell>
        </row>
        <row r="573">
          <cell r="D573">
            <v>34507</v>
          </cell>
          <cell r="E573">
            <v>12167620</v>
          </cell>
          <cell r="F573">
            <v>2443276</v>
          </cell>
          <cell r="G573">
            <v>45087.000347222223</v>
          </cell>
          <cell r="H573">
            <v>45088.000347222223</v>
          </cell>
          <cell r="I573">
            <v>45115.000347222223</v>
          </cell>
          <cell r="J573" t="str">
            <v>Do Thi Bich Lieu</v>
          </cell>
          <cell r="M573" t="str">
            <v>No</v>
          </cell>
          <cell r="O573" t="str">
            <v>Lịch thanh toán: Monthly at 10 &amp; 24</v>
          </cell>
        </row>
        <row r="574">
          <cell r="D574">
            <v>34525</v>
          </cell>
          <cell r="E574">
            <v>27344664</v>
          </cell>
          <cell r="F574">
            <v>775132</v>
          </cell>
          <cell r="G574">
            <v>45087.000347222223</v>
          </cell>
          <cell r="H574">
            <v>45088.000347222223</v>
          </cell>
          <cell r="I574">
            <v>45122.000347222223</v>
          </cell>
          <cell r="J574" t="str">
            <v>Do Thi Bich Lieu</v>
          </cell>
          <cell r="M574" t="str">
            <v>No</v>
          </cell>
          <cell r="O574" t="str">
            <v>Lịch thanh toán: Monthly at 10 &amp; 24</v>
          </cell>
        </row>
        <row r="575">
          <cell r="D575">
            <v>34529</v>
          </cell>
          <cell r="E575">
            <v>15130965</v>
          </cell>
          <cell r="F575">
            <v>2352785</v>
          </cell>
          <cell r="G575">
            <v>45087.000347222223</v>
          </cell>
          <cell r="H575">
            <v>45088.000347222223</v>
          </cell>
          <cell r="I575">
            <v>45121.000347222223</v>
          </cell>
          <cell r="J575" t="str">
            <v>Do Thi Bich Lieu</v>
          </cell>
          <cell r="M575" t="str">
            <v>No</v>
          </cell>
          <cell r="O575" t="str">
            <v>Lịch thanh toán: Monthly at 10 &amp; 24</v>
          </cell>
        </row>
        <row r="576">
          <cell r="D576">
            <v>34524</v>
          </cell>
          <cell r="E576">
            <v>20382965</v>
          </cell>
          <cell r="F576">
            <v>1309726</v>
          </cell>
          <cell r="G576">
            <v>45087.000347222223</v>
          </cell>
          <cell r="H576">
            <v>45088.000347222223</v>
          </cell>
          <cell r="I576">
            <v>45122.000347222223</v>
          </cell>
          <cell r="J576" t="str">
            <v>Do Thi Bich Lieu</v>
          </cell>
          <cell r="M576" t="str">
            <v>No</v>
          </cell>
          <cell r="O576" t="str">
            <v>Lịch thanh toán: Monthly at 10 &amp; 24</v>
          </cell>
        </row>
        <row r="577">
          <cell r="D577">
            <v>34523</v>
          </cell>
          <cell r="E577">
            <v>12168857</v>
          </cell>
          <cell r="F577">
            <v>4655974</v>
          </cell>
          <cell r="G577">
            <v>45087.000347222223</v>
          </cell>
          <cell r="H577">
            <v>45088.000347222223</v>
          </cell>
          <cell r="I577">
            <v>45119.000347222223</v>
          </cell>
          <cell r="J577" t="str">
            <v>Do Thi Bich Lieu</v>
          </cell>
          <cell r="M577" t="str">
            <v>No</v>
          </cell>
          <cell r="O577" t="str">
            <v>Lịch thanh toán: Monthly at 10 &amp; 24</v>
          </cell>
        </row>
        <row r="578">
          <cell r="D578">
            <v>34558</v>
          </cell>
          <cell r="E578">
            <v>10251273</v>
          </cell>
          <cell r="F578">
            <v>2167495</v>
          </cell>
          <cell r="G578">
            <v>45087.000347222223</v>
          </cell>
          <cell r="H578">
            <v>45088.000347222223</v>
          </cell>
          <cell r="I578">
            <v>45121.000347222223</v>
          </cell>
          <cell r="J578" t="str">
            <v>Do Thi Bich Lieu</v>
          </cell>
          <cell r="M578" t="str">
            <v>No</v>
          </cell>
          <cell r="O578" t="str">
            <v>Lịch thanh toán: Monthly at 10 &amp; 24</v>
          </cell>
        </row>
        <row r="579">
          <cell r="D579">
            <v>34557</v>
          </cell>
          <cell r="E579">
            <v>10251016</v>
          </cell>
          <cell r="F579">
            <v>1886808</v>
          </cell>
          <cell r="G579">
            <v>45087.000347222223</v>
          </cell>
          <cell r="H579">
            <v>45088.000347222223</v>
          </cell>
          <cell r="I579">
            <v>45121.000347222223</v>
          </cell>
          <cell r="J579" t="str">
            <v>Do Thi Bich Lieu</v>
          </cell>
          <cell r="M579" t="str">
            <v>No</v>
          </cell>
          <cell r="O579" t="str">
            <v>Lịch thanh toán: Monthly at 10 &amp; 24</v>
          </cell>
        </row>
        <row r="580">
          <cell r="D580">
            <v>34497</v>
          </cell>
          <cell r="E580">
            <v>17210890</v>
          </cell>
          <cell r="F580">
            <v>4668733</v>
          </cell>
          <cell r="G580">
            <v>45087.000347222223</v>
          </cell>
          <cell r="H580">
            <v>45088.000347222223</v>
          </cell>
          <cell r="I580">
            <v>45115.000347222223</v>
          </cell>
          <cell r="J580" t="str">
            <v>Do Thi Bich Lieu</v>
          </cell>
          <cell r="M580" t="str">
            <v>No</v>
          </cell>
          <cell r="O580" t="str">
            <v>Lịch thanh toán: Monthly at 10 &amp; 24</v>
          </cell>
        </row>
        <row r="581">
          <cell r="D581">
            <v>34522</v>
          </cell>
          <cell r="E581">
            <v>18179588</v>
          </cell>
          <cell r="F581">
            <v>2619452</v>
          </cell>
          <cell r="G581">
            <v>45087.000347222223</v>
          </cell>
          <cell r="H581">
            <v>45088.000347222223</v>
          </cell>
          <cell r="I581">
            <v>45118.000347222223</v>
          </cell>
          <cell r="J581" t="str">
            <v>Do Thi Bich Lieu</v>
          </cell>
          <cell r="M581" t="str">
            <v>No</v>
          </cell>
          <cell r="O581" t="str">
            <v>Lịch thanh toán: Monthly at 10 &amp; 24</v>
          </cell>
        </row>
        <row r="582">
          <cell r="D582">
            <v>34501</v>
          </cell>
          <cell r="E582">
            <v>22355768</v>
          </cell>
          <cell r="F582">
            <v>1615482</v>
          </cell>
          <cell r="G582">
            <v>45087.000347222223</v>
          </cell>
          <cell r="H582">
            <v>45088.000347222223</v>
          </cell>
          <cell r="I582">
            <v>45115.000347222223</v>
          </cell>
          <cell r="J582" t="str">
            <v>Do Thi Bich Lieu</v>
          </cell>
          <cell r="M582" t="str">
            <v>No</v>
          </cell>
          <cell r="O582" t="str">
            <v>Lịch thanh toán: Monthly at 10 &amp; 24</v>
          </cell>
        </row>
        <row r="583">
          <cell r="D583">
            <v>34514</v>
          </cell>
          <cell r="E583">
            <v>16445152</v>
          </cell>
          <cell r="F583">
            <v>2443276</v>
          </cell>
          <cell r="G583">
            <v>45087.000347222223</v>
          </cell>
          <cell r="H583">
            <v>45088.000347222223</v>
          </cell>
          <cell r="I583">
            <v>45121.000347222223</v>
          </cell>
          <cell r="J583" t="str">
            <v>Do Thi Bich Lieu</v>
          </cell>
          <cell r="M583" t="str">
            <v>No</v>
          </cell>
          <cell r="O583" t="str">
            <v>Lịch thanh toán: Monthly at 10 &amp; 24</v>
          </cell>
        </row>
        <row r="584">
          <cell r="D584">
            <v>34518</v>
          </cell>
          <cell r="E584">
            <v>22356837</v>
          </cell>
          <cell r="F584">
            <v>552013</v>
          </cell>
          <cell r="G584">
            <v>45087.000347222223</v>
          </cell>
          <cell r="H584">
            <v>45088.000347222223</v>
          </cell>
          <cell r="I584">
            <v>45118.000347222223</v>
          </cell>
          <cell r="J584" t="str">
            <v>Do Thi Bich Lieu</v>
          </cell>
          <cell r="M584" t="str">
            <v>No</v>
          </cell>
          <cell r="O584" t="str">
            <v>Lịch thanh toán: Monthly at 10 &amp; 24</v>
          </cell>
        </row>
        <row r="585">
          <cell r="D585">
            <v>34503</v>
          </cell>
          <cell r="E585">
            <v>24322110</v>
          </cell>
          <cell r="F585">
            <v>3125262</v>
          </cell>
          <cell r="G585">
            <v>45087.000347222223</v>
          </cell>
          <cell r="H585">
            <v>45088.000347222223</v>
          </cell>
          <cell r="I585">
            <v>45117.000347222223</v>
          </cell>
          <cell r="J585" t="str">
            <v>Do Thi Bich Lieu</v>
          </cell>
          <cell r="M585" t="str">
            <v>No</v>
          </cell>
          <cell r="O585" t="str">
            <v>Lịch thanh toán: Monthly at 10 &amp; 24</v>
          </cell>
        </row>
        <row r="586">
          <cell r="D586">
            <v>34502</v>
          </cell>
          <cell r="E586">
            <v>22355353</v>
          </cell>
          <cell r="F586">
            <v>3344436</v>
          </cell>
          <cell r="G586">
            <v>45087.000347222223</v>
          </cell>
          <cell r="H586">
            <v>45088.000347222223</v>
          </cell>
          <cell r="I586">
            <v>45115.000347222223</v>
          </cell>
          <cell r="J586" t="str">
            <v>Do Thi Bich Lieu</v>
          </cell>
          <cell r="M586" t="str">
            <v>No</v>
          </cell>
          <cell r="O586" t="str">
            <v>Lịch thanh toán: Monthly at 10 &amp; 24</v>
          </cell>
        </row>
        <row r="587">
          <cell r="D587">
            <v>34528</v>
          </cell>
          <cell r="E587">
            <v>15130662</v>
          </cell>
          <cell r="F587">
            <v>2372447</v>
          </cell>
          <cell r="G587">
            <v>45087.000347222223</v>
          </cell>
          <cell r="H587">
            <v>45088.000347222223</v>
          </cell>
          <cell r="I587">
            <v>45121.000347222223</v>
          </cell>
          <cell r="J587" t="str">
            <v>Do Thi Bich Lieu</v>
          </cell>
          <cell r="M587" t="str">
            <v>No</v>
          </cell>
          <cell r="O587" t="str">
            <v>Lịch thanh toán: Monthly at 10 &amp; 24</v>
          </cell>
        </row>
        <row r="588">
          <cell r="D588">
            <v>34512</v>
          </cell>
          <cell r="E588">
            <v>19405222</v>
          </cell>
          <cell r="F588">
            <v>1221638</v>
          </cell>
          <cell r="G588">
            <v>45087.000347222223</v>
          </cell>
          <cell r="H588">
            <v>45088.000347222223</v>
          </cell>
          <cell r="I588">
            <v>45117.000347222223</v>
          </cell>
          <cell r="J588" t="str">
            <v>Do Thi Bich Lieu</v>
          </cell>
          <cell r="M588" t="str">
            <v>No</v>
          </cell>
          <cell r="O588" t="str">
            <v>Lịch thanh toán: Monthly at 10 &amp; 24</v>
          </cell>
        </row>
        <row r="589">
          <cell r="D589">
            <v>34527</v>
          </cell>
          <cell r="E589">
            <v>16446230</v>
          </cell>
          <cell r="F589">
            <v>1914957</v>
          </cell>
          <cell r="G589">
            <v>45087.000347222223</v>
          </cell>
          <cell r="H589">
            <v>45090.000347222223</v>
          </cell>
          <cell r="I589">
            <v>45124.000347222223</v>
          </cell>
          <cell r="J589" t="str">
            <v>Do Thi Bich Lieu</v>
          </cell>
          <cell r="M589" t="str">
            <v>No</v>
          </cell>
          <cell r="O589" t="str">
            <v>Lịch thanh toán: Monthly at 10 &amp; 24</v>
          </cell>
        </row>
        <row r="590">
          <cell r="D590">
            <v>36174</v>
          </cell>
          <cell r="E590">
            <v>17217861</v>
          </cell>
          <cell r="F590">
            <v>2076778</v>
          </cell>
          <cell r="G590">
            <v>45094.000347222223</v>
          </cell>
          <cell r="H590">
            <v>45110.000347222223</v>
          </cell>
          <cell r="I590">
            <v>45129.000347222223</v>
          </cell>
          <cell r="J590" t="str">
            <v>Do Thi Bich Lieu</v>
          </cell>
          <cell r="M590" t="str">
            <v>No</v>
          </cell>
          <cell r="O590" t="str">
            <v>Lịch thanh toán: Monthly at 10 &amp; 24</v>
          </cell>
        </row>
        <row r="591">
          <cell r="D591">
            <v>36185</v>
          </cell>
          <cell r="E591">
            <v>14119423</v>
          </cell>
          <cell r="F591">
            <v>283021</v>
          </cell>
          <cell r="G591">
            <v>45094.000347222223</v>
          </cell>
          <cell r="H591">
            <v>45096.000347222223</v>
          </cell>
          <cell r="I591">
            <v>45121.000347222223</v>
          </cell>
          <cell r="J591" t="str">
            <v>Do Thi Bich Lieu</v>
          </cell>
          <cell r="M591" t="str">
            <v>No</v>
          </cell>
          <cell r="O591" t="str">
            <v>Lịch thanh toán: Monthly at 10 &amp; 24</v>
          </cell>
        </row>
        <row r="592">
          <cell r="D592">
            <v>36150</v>
          </cell>
          <cell r="E592">
            <v>10255137</v>
          </cell>
          <cell r="F592">
            <v>4153556</v>
          </cell>
          <cell r="G592">
            <v>45094.000347222223</v>
          </cell>
          <cell r="H592">
            <v>45110.000347222223</v>
          </cell>
          <cell r="I592">
            <v>45125.000347222223</v>
          </cell>
          <cell r="J592" t="str">
            <v>Do Thi Bich Lieu</v>
          </cell>
          <cell r="M592" t="str">
            <v>No</v>
          </cell>
          <cell r="O592" t="str">
            <v>Lịch thanh toán: Monthly at 10 &amp; 24</v>
          </cell>
        </row>
        <row r="593">
          <cell r="D593">
            <v>36144</v>
          </cell>
          <cell r="E593">
            <v>16447852</v>
          </cell>
          <cell r="F593">
            <v>1038389</v>
          </cell>
          <cell r="G593">
            <v>45094.000347222223</v>
          </cell>
          <cell r="H593">
            <v>45110.000347222223</v>
          </cell>
          <cell r="I593">
            <v>45128.000347222223</v>
          </cell>
          <cell r="J593" t="str">
            <v>Do Thi Bich Lieu</v>
          </cell>
          <cell r="M593" t="str">
            <v>No</v>
          </cell>
          <cell r="O593" t="str">
            <v>Lịch thanh toán: Monthly at 10 &amp; 24</v>
          </cell>
        </row>
        <row r="594">
          <cell r="D594">
            <v>36182</v>
          </cell>
          <cell r="E594">
            <v>26406420</v>
          </cell>
          <cell r="F594">
            <v>623040</v>
          </cell>
          <cell r="G594">
            <v>45094.000347222223</v>
          </cell>
          <cell r="H594">
            <v>45110.000347222223</v>
          </cell>
          <cell r="I594">
            <v>45117.000347222223</v>
          </cell>
          <cell r="J594" t="str">
            <v>Do Thi Bich Lieu</v>
          </cell>
          <cell r="M594" t="str">
            <v>No</v>
          </cell>
          <cell r="O594" t="str">
            <v>Lịch thanh toán: Monthly at 10 &amp; 24</v>
          </cell>
        </row>
        <row r="595">
          <cell r="D595">
            <v>36181</v>
          </cell>
          <cell r="E595">
            <v>14118775</v>
          </cell>
          <cell r="F595">
            <v>3664914</v>
          </cell>
          <cell r="G595">
            <v>45094.000347222223</v>
          </cell>
          <cell r="H595">
            <v>45096.000347222223</v>
          </cell>
          <cell r="I595">
            <v>45115.000347222223</v>
          </cell>
          <cell r="J595" t="str">
            <v>Do Thi Bich Lieu</v>
          </cell>
          <cell r="M595" t="str">
            <v>No</v>
          </cell>
          <cell r="O595" t="str">
            <v>Lịch thanh toán: Monthly at 10 &amp; 24</v>
          </cell>
        </row>
        <row r="596">
          <cell r="D596">
            <v>36164</v>
          </cell>
          <cell r="E596">
            <v>24326516</v>
          </cell>
          <cell r="F596">
            <v>2880284</v>
          </cell>
          <cell r="G596">
            <v>45094.000347222223</v>
          </cell>
          <cell r="H596">
            <v>45097.000347222223</v>
          </cell>
          <cell r="I596">
            <v>45131.000347222223</v>
          </cell>
          <cell r="J596" t="str">
            <v>Do Thi Bich Lieu</v>
          </cell>
          <cell r="M596" t="str">
            <v>No</v>
          </cell>
          <cell r="O596" t="str">
            <v>Lịch thanh toán: Monthly at 10 &amp; 24</v>
          </cell>
        </row>
        <row r="597">
          <cell r="D597">
            <v>36146</v>
          </cell>
          <cell r="E597">
            <v>28346594</v>
          </cell>
          <cell r="F597">
            <v>1615482</v>
          </cell>
          <cell r="G597">
            <v>45094.000347222223</v>
          </cell>
          <cell r="H597">
            <v>45096.000347222223</v>
          </cell>
          <cell r="I597">
            <v>45126.000347222223</v>
          </cell>
          <cell r="J597" t="str">
            <v>Do Thi Bich Lieu</v>
          </cell>
          <cell r="M597" t="str">
            <v>No</v>
          </cell>
          <cell r="O597" t="str">
            <v>Lịch thanh toán: Monthly at 10 &amp; 24</v>
          </cell>
        </row>
        <row r="598">
          <cell r="D598">
            <v>36177</v>
          </cell>
          <cell r="E598">
            <v>14118600</v>
          </cell>
          <cell r="F598">
            <v>6600399</v>
          </cell>
          <cell r="G598">
            <v>45094.000347222223</v>
          </cell>
          <cell r="H598">
            <v>45096.000347222223</v>
          </cell>
          <cell r="I598">
            <v>45114.000347222223</v>
          </cell>
          <cell r="J598" t="str">
            <v>Do Thi Bich Lieu</v>
          </cell>
          <cell r="M598" t="str">
            <v>No</v>
          </cell>
          <cell r="O598" t="str">
            <v>Lịch thanh toán: Monthly at 10 &amp; 24</v>
          </cell>
        </row>
        <row r="599">
          <cell r="D599">
            <v>36171</v>
          </cell>
          <cell r="E599">
            <v>27347513</v>
          </cell>
          <cell r="F599">
            <v>1615482</v>
          </cell>
          <cell r="G599">
            <v>45094.000347222223</v>
          </cell>
          <cell r="H599">
            <v>45096.000347222223</v>
          </cell>
          <cell r="I599">
            <v>45129.000347222223</v>
          </cell>
          <cell r="J599" t="str">
            <v>Do Thi Bich Lieu</v>
          </cell>
          <cell r="M599" t="str">
            <v>No</v>
          </cell>
          <cell r="O599" t="str">
            <v>Lịch thanh toán: Monthly at 10 &amp; 24</v>
          </cell>
        </row>
        <row r="600">
          <cell r="D600">
            <v>36187</v>
          </cell>
          <cell r="E600">
            <v>13270362</v>
          </cell>
          <cell r="F600">
            <v>471702</v>
          </cell>
          <cell r="G600">
            <v>45094.000347222223</v>
          </cell>
          <cell r="H600">
            <v>45096.000347222223</v>
          </cell>
          <cell r="I600">
            <v>45121.000347222223</v>
          </cell>
          <cell r="J600" t="str">
            <v>Do Thi Bich Lieu</v>
          </cell>
          <cell r="M600" t="str">
            <v>No</v>
          </cell>
          <cell r="O600" t="str">
            <v>Lịch thanh toán: Monthly at 10 &amp; 24</v>
          </cell>
        </row>
        <row r="601">
          <cell r="D601">
            <v>36167</v>
          </cell>
          <cell r="E601">
            <v>20385429</v>
          </cell>
          <cell r="F601">
            <v>575482</v>
          </cell>
          <cell r="G601">
            <v>45094.000347222223</v>
          </cell>
          <cell r="H601">
            <v>45096.000347222223</v>
          </cell>
          <cell r="I601">
            <v>45129.000347222223</v>
          </cell>
          <cell r="J601" t="str">
            <v>Do Thi Bich Lieu</v>
          </cell>
          <cell r="M601" t="str">
            <v>No</v>
          </cell>
          <cell r="O601" t="str">
            <v>Lịch thanh toán: Monthly at 10 &amp; 24</v>
          </cell>
        </row>
        <row r="602">
          <cell r="D602">
            <v>36149</v>
          </cell>
          <cell r="E602">
            <v>25354941</v>
          </cell>
          <cell r="F602">
            <v>2619452</v>
          </cell>
          <cell r="G602">
            <v>45094.000347222223</v>
          </cell>
          <cell r="H602">
            <v>45096.000347222223</v>
          </cell>
          <cell r="I602">
            <v>45125.000347222223</v>
          </cell>
          <cell r="J602" t="str">
            <v>Do Thi Bich Lieu</v>
          </cell>
          <cell r="M602" t="str">
            <v>No</v>
          </cell>
          <cell r="O602" t="str">
            <v>Lịch thanh toán: Monthly at 10 &amp; 24</v>
          </cell>
        </row>
        <row r="603">
          <cell r="D603">
            <v>36160</v>
          </cell>
          <cell r="E603">
            <v>16449632</v>
          </cell>
          <cell r="F603">
            <v>1038389</v>
          </cell>
          <cell r="G603">
            <v>45094.000347222223</v>
          </cell>
          <cell r="H603">
            <v>45110.000347222223</v>
          </cell>
          <cell r="I603">
            <v>45131.000347222223</v>
          </cell>
          <cell r="J603" t="str">
            <v>Do Thi Bich Lieu</v>
          </cell>
          <cell r="M603" t="str">
            <v>No</v>
          </cell>
          <cell r="O603" t="str">
            <v>Lịch thanh toán: Monthly at 10 &amp; 24</v>
          </cell>
        </row>
        <row r="604">
          <cell r="D604">
            <v>36148</v>
          </cell>
          <cell r="E604">
            <v>24325650</v>
          </cell>
          <cell r="F604">
            <v>2112294</v>
          </cell>
          <cell r="G604">
            <v>45094.000347222223</v>
          </cell>
          <cell r="H604">
            <v>45096.000347222223</v>
          </cell>
          <cell r="I604">
            <v>45128.000347222223</v>
          </cell>
          <cell r="J604" t="str">
            <v>Do Thi Bich Lieu</v>
          </cell>
          <cell r="M604" t="str">
            <v>No</v>
          </cell>
          <cell r="O604" t="str">
            <v>Lịch thanh toán: Monthly at 10 &amp; 24</v>
          </cell>
        </row>
        <row r="605">
          <cell r="D605">
            <v>36169</v>
          </cell>
          <cell r="E605">
            <v>22360223</v>
          </cell>
          <cell r="F605">
            <v>3657841</v>
          </cell>
          <cell r="G605">
            <v>45094.000347222223</v>
          </cell>
          <cell r="H605">
            <v>45110.000347222223</v>
          </cell>
          <cell r="I605">
            <v>45128.000347222223</v>
          </cell>
          <cell r="J605" t="str">
            <v>Do Thi Bich Lieu</v>
          </cell>
          <cell r="M605" t="str">
            <v>No</v>
          </cell>
          <cell r="O605" t="str">
            <v>Lịch thanh toán: Monthly at 10 &amp; 24</v>
          </cell>
        </row>
        <row r="606">
          <cell r="D606">
            <v>36161</v>
          </cell>
          <cell r="E606">
            <v>28347931</v>
          </cell>
          <cell r="F606">
            <v>2076778</v>
          </cell>
          <cell r="G606">
            <v>45094.000347222223</v>
          </cell>
          <cell r="H606">
            <v>45110.000347222223</v>
          </cell>
          <cell r="I606">
            <v>45129.000347222223</v>
          </cell>
          <cell r="J606" t="str">
            <v>Do Thi Bich Lieu</v>
          </cell>
          <cell r="M606" t="str">
            <v>No</v>
          </cell>
          <cell r="O606" t="str">
            <v>Lịch thanh toán: Monthly at 10 &amp; 24</v>
          </cell>
        </row>
        <row r="607">
          <cell r="D607">
            <v>36166</v>
          </cell>
          <cell r="E607">
            <v>20385169</v>
          </cell>
          <cell r="F607">
            <v>1038389</v>
          </cell>
          <cell r="G607">
            <v>45094.000347222223</v>
          </cell>
          <cell r="H607">
            <v>45110.000347222223</v>
          </cell>
          <cell r="I607">
            <v>45129.000347222223</v>
          </cell>
          <cell r="J607" t="str">
            <v>Do Thi Bich Lieu</v>
          </cell>
          <cell r="M607" t="str">
            <v>No</v>
          </cell>
          <cell r="O607" t="str">
            <v>Lịch thanh toán: Monthly at 10 &amp; 24</v>
          </cell>
        </row>
        <row r="608">
          <cell r="D608">
            <v>36175</v>
          </cell>
          <cell r="E608">
            <v>25355618</v>
          </cell>
          <cell r="F608">
            <v>1038389</v>
          </cell>
          <cell r="G608">
            <v>45094.000347222223</v>
          </cell>
          <cell r="H608">
            <v>45110.000347222223</v>
          </cell>
          <cell r="I608">
            <v>45128.000347222223</v>
          </cell>
          <cell r="J608" t="str">
            <v>Do Thi Bich Lieu</v>
          </cell>
          <cell r="M608" t="str">
            <v>No</v>
          </cell>
          <cell r="O608" t="str">
            <v>Lịch thanh toán: Monthly at 10 &amp; 24</v>
          </cell>
        </row>
        <row r="609">
          <cell r="D609">
            <v>36172</v>
          </cell>
          <cell r="E609">
            <v>27347930</v>
          </cell>
          <cell r="F609">
            <v>1038389</v>
          </cell>
          <cell r="G609">
            <v>45094.000347222223</v>
          </cell>
          <cell r="H609">
            <v>45110.000347222223</v>
          </cell>
          <cell r="I609">
            <v>45129.000347222223</v>
          </cell>
          <cell r="J609" t="str">
            <v>Do Thi Bich Lieu</v>
          </cell>
          <cell r="M609" t="str">
            <v>No</v>
          </cell>
          <cell r="O609" t="str">
            <v>Lịch thanh toán: Monthly at 10 &amp; 24</v>
          </cell>
        </row>
        <row r="610">
          <cell r="D610">
            <v>36178</v>
          </cell>
          <cell r="E610">
            <v>26407545</v>
          </cell>
          <cell r="F610">
            <v>4798475</v>
          </cell>
          <cell r="G610">
            <v>45094.000347222223</v>
          </cell>
          <cell r="H610">
            <v>45096.000347222223</v>
          </cell>
          <cell r="I610">
            <v>45114.000347222223</v>
          </cell>
          <cell r="J610" t="str">
            <v>Do Thi Bich Lieu</v>
          </cell>
          <cell r="M610" t="str">
            <v>No</v>
          </cell>
          <cell r="O610" t="str">
            <v>Lịch thanh toán: Monthly at 10 &amp; 24</v>
          </cell>
        </row>
        <row r="611">
          <cell r="D611">
            <v>36162</v>
          </cell>
          <cell r="E611">
            <v>28348410</v>
          </cell>
          <cell r="F611">
            <v>2846936</v>
          </cell>
          <cell r="G611">
            <v>45094.000347222223</v>
          </cell>
          <cell r="H611">
            <v>45096.000347222223</v>
          </cell>
          <cell r="I611">
            <v>45129.000347222223</v>
          </cell>
          <cell r="J611" t="str">
            <v>Do Thi Bich Lieu</v>
          </cell>
          <cell r="M611" t="str">
            <v>No</v>
          </cell>
          <cell r="O611" t="str">
            <v>Lịch thanh toán: Monthly at 10 &amp; 24</v>
          </cell>
        </row>
        <row r="612">
          <cell r="D612">
            <v>36145</v>
          </cell>
          <cell r="E612">
            <v>16447953</v>
          </cell>
          <cell r="F612">
            <v>5499736</v>
          </cell>
          <cell r="G612">
            <v>45094.000347222223</v>
          </cell>
          <cell r="H612">
            <v>45096.000347222223</v>
          </cell>
          <cell r="I612">
            <v>45128.000347222223</v>
          </cell>
          <cell r="J612" t="str">
            <v>Do Thi Bich Lieu</v>
          </cell>
          <cell r="M612" t="str">
            <v>No</v>
          </cell>
          <cell r="O612" t="str">
            <v>Lịch thanh toán: Monthly at 10 &amp; 24</v>
          </cell>
        </row>
        <row r="613">
          <cell r="D613">
            <v>36159</v>
          </cell>
          <cell r="E613">
            <v>16449065</v>
          </cell>
          <cell r="F613">
            <v>4234934</v>
          </cell>
          <cell r="G613">
            <v>45094.000347222223</v>
          </cell>
          <cell r="H613">
            <v>45096.000347222223</v>
          </cell>
          <cell r="I613">
            <v>45131.000347222223</v>
          </cell>
          <cell r="J613" t="str">
            <v>Do Thi Bich Lieu</v>
          </cell>
          <cell r="M613" t="str">
            <v>No</v>
          </cell>
          <cell r="O613" t="str">
            <v>Lịch thanh toán: Monthly at 10 &amp; 24</v>
          </cell>
        </row>
        <row r="614">
          <cell r="D614">
            <v>36156</v>
          </cell>
          <cell r="E614">
            <v>19408955</v>
          </cell>
          <cell r="F614">
            <v>2995075</v>
          </cell>
          <cell r="G614">
            <v>45094.000347222223</v>
          </cell>
          <cell r="H614">
            <v>45096.000347222223</v>
          </cell>
          <cell r="I614">
            <v>45126.000347222223</v>
          </cell>
          <cell r="J614" t="str">
            <v>Do Thi Bich Lieu</v>
          </cell>
          <cell r="M614" t="str">
            <v>No</v>
          </cell>
          <cell r="O614" t="str">
            <v>Lịch thanh toán: Monthly at 10 &amp; 24</v>
          </cell>
        </row>
        <row r="615">
          <cell r="D615">
            <v>36154</v>
          </cell>
          <cell r="E615">
            <v>12171632</v>
          </cell>
          <cell r="F615">
            <v>3115167</v>
          </cell>
          <cell r="G615">
            <v>45094.000347222223</v>
          </cell>
          <cell r="H615">
            <v>45110.000347222223</v>
          </cell>
          <cell r="I615">
            <v>45125.000347222223</v>
          </cell>
          <cell r="J615" t="str">
            <v>Do Thi Bich Lieu</v>
          </cell>
          <cell r="M615" t="str">
            <v>No</v>
          </cell>
          <cell r="O615" t="str">
            <v>Lịch thanh toán: Monthly at 10 &amp; 24</v>
          </cell>
        </row>
        <row r="616">
          <cell r="D616">
            <v>36147</v>
          </cell>
          <cell r="E616">
            <v>24325563</v>
          </cell>
          <cell r="F616">
            <v>1038389</v>
          </cell>
          <cell r="G616">
            <v>45094.000347222223</v>
          </cell>
          <cell r="H616">
            <v>45110.000347222223</v>
          </cell>
          <cell r="I616">
            <v>45128.000347222223</v>
          </cell>
          <cell r="J616" t="str">
            <v>Do Thi Bich Lieu</v>
          </cell>
          <cell r="M616" t="str">
            <v>No</v>
          </cell>
          <cell r="O616" t="str">
            <v>Lịch thanh toán: Monthly at 10 &amp; 24</v>
          </cell>
        </row>
        <row r="617">
          <cell r="D617">
            <v>36152</v>
          </cell>
          <cell r="E617">
            <v>12171899</v>
          </cell>
          <cell r="F617">
            <v>2619452</v>
          </cell>
          <cell r="G617">
            <v>45094.000347222223</v>
          </cell>
          <cell r="H617">
            <v>45096.000347222223</v>
          </cell>
          <cell r="I617">
            <v>45125.000347222223</v>
          </cell>
          <cell r="J617" t="str">
            <v>Do Thi Bich Lieu</v>
          </cell>
          <cell r="M617" t="str">
            <v>No</v>
          </cell>
          <cell r="O617" t="str">
            <v>Lịch thanh toán: Monthly at 10 &amp; 24</v>
          </cell>
        </row>
        <row r="618">
          <cell r="D618">
            <v>36143</v>
          </cell>
          <cell r="E618">
            <v>11212777</v>
          </cell>
          <cell r="F618">
            <v>4752506</v>
          </cell>
          <cell r="G618">
            <v>45094.000347222223</v>
          </cell>
          <cell r="H618">
            <v>45110.000347222223</v>
          </cell>
          <cell r="I618">
            <v>45124.000347222223</v>
          </cell>
          <cell r="J618" t="str">
            <v>Do Thi Bich Lieu</v>
          </cell>
          <cell r="M618" t="str">
            <v>No</v>
          </cell>
          <cell r="O618" t="str">
            <v>Lịch thanh toán: Monthly at 10 &amp; 24</v>
          </cell>
        </row>
        <row r="619">
          <cell r="D619">
            <v>36183</v>
          </cell>
          <cell r="E619">
            <v>26407279</v>
          </cell>
          <cell r="F619">
            <v>471702</v>
          </cell>
          <cell r="G619">
            <v>45094.000347222223</v>
          </cell>
          <cell r="H619">
            <v>45096.000347222223</v>
          </cell>
          <cell r="I619">
            <v>45117.000347222223</v>
          </cell>
          <cell r="J619" t="str">
            <v>Do Thi Bich Lieu</v>
          </cell>
          <cell r="M619" t="str">
            <v>No</v>
          </cell>
          <cell r="O619" t="str">
            <v>Lịch thanh toán: Monthly at 10 &amp; 24</v>
          </cell>
        </row>
        <row r="620">
          <cell r="D620">
            <v>36176</v>
          </cell>
          <cell r="E620">
            <v>25355867</v>
          </cell>
          <cell r="F620">
            <v>6854386</v>
          </cell>
          <cell r="G620">
            <v>45094.000347222223</v>
          </cell>
          <cell r="H620">
            <v>45096.000347222223</v>
          </cell>
          <cell r="I620">
            <v>45128.000347222223</v>
          </cell>
          <cell r="J620" t="str">
            <v>Do Thi Bich Lieu</v>
          </cell>
          <cell r="M620" t="str">
            <v>No</v>
          </cell>
          <cell r="O620" t="str">
            <v>Lịch thanh toán: Monthly at 10 &amp; 24</v>
          </cell>
        </row>
        <row r="621">
          <cell r="D621">
            <v>36170</v>
          </cell>
          <cell r="E621">
            <v>21236962</v>
          </cell>
          <cell r="F621">
            <v>1615482</v>
          </cell>
          <cell r="G621">
            <v>45094.000347222223</v>
          </cell>
          <cell r="H621">
            <v>45096.000347222223</v>
          </cell>
          <cell r="I621">
            <v>45129.000347222223</v>
          </cell>
          <cell r="J621" t="str">
            <v>Do Thi Bich Lieu</v>
          </cell>
          <cell r="M621" t="str">
            <v>No</v>
          </cell>
          <cell r="O621" t="str">
            <v>Lịch thanh toán: Monthly at 10 &amp; 24</v>
          </cell>
        </row>
        <row r="622">
          <cell r="D622">
            <v>36158</v>
          </cell>
          <cell r="E622">
            <v>23228769</v>
          </cell>
          <cell r="F622">
            <v>1615482</v>
          </cell>
          <cell r="G622">
            <v>45094.000347222223</v>
          </cell>
          <cell r="H622">
            <v>45096.000347222223</v>
          </cell>
          <cell r="I622">
            <v>45130.000347222223</v>
          </cell>
          <cell r="J622" t="str">
            <v>Do Thi Bich Lieu</v>
          </cell>
          <cell r="M622" t="str">
            <v>No</v>
          </cell>
          <cell r="O622" t="str">
            <v>Lịch thanh toán: Monthly at 10 &amp; 24</v>
          </cell>
        </row>
        <row r="623">
          <cell r="D623">
            <v>36173</v>
          </cell>
          <cell r="E623">
            <v>17216889</v>
          </cell>
          <cell r="F623">
            <v>2729855</v>
          </cell>
          <cell r="G623">
            <v>45094.000347222223</v>
          </cell>
          <cell r="H623">
            <v>45096.000347222223</v>
          </cell>
          <cell r="I623">
            <v>45129.000347222223</v>
          </cell>
          <cell r="J623" t="str">
            <v>Do Thi Bich Lieu</v>
          </cell>
          <cell r="M623" t="str">
            <v>No</v>
          </cell>
          <cell r="O623" t="str">
            <v>Lịch thanh toán: Monthly at 10 &amp; 24</v>
          </cell>
        </row>
        <row r="624">
          <cell r="D624">
            <v>36179</v>
          </cell>
          <cell r="E624">
            <v>13269415</v>
          </cell>
          <cell r="F624">
            <v>2443276</v>
          </cell>
          <cell r="G624">
            <v>45094.000347222223</v>
          </cell>
          <cell r="H624">
            <v>45096.000347222223</v>
          </cell>
          <cell r="I624">
            <v>45115.000347222223</v>
          </cell>
          <cell r="J624" t="str">
            <v>Do Thi Bich Lieu</v>
          </cell>
          <cell r="M624" t="str">
            <v>No</v>
          </cell>
          <cell r="O624" t="str">
            <v>Lịch thanh toán: Monthly at 10 &amp; 24</v>
          </cell>
        </row>
        <row r="625">
          <cell r="D625">
            <v>36184</v>
          </cell>
          <cell r="E625">
            <v>14119687</v>
          </cell>
          <cell r="F625">
            <v>3636370</v>
          </cell>
          <cell r="G625">
            <v>45094.000347222223</v>
          </cell>
          <cell r="H625">
            <v>45096.000347222223</v>
          </cell>
          <cell r="I625">
            <v>45121.000347222223</v>
          </cell>
          <cell r="J625" t="str">
            <v>Do Thi Bich Lieu</v>
          </cell>
          <cell r="M625" t="str">
            <v>No</v>
          </cell>
          <cell r="O625" t="str">
            <v>Lịch thanh toán: Monthly at 10 &amp; 24</v>
          </cell>
        </row>
        <row r="626">
          <cell r="D626">
            <v>36186</v>
          </cell>
          <cell r="E626">
            <v>13270630</v>
          </cell>
          <cell r="F626">
            <v>2564596</v>
          </cell>
          <cell r="G626">
            <v>45094.000347222223</v>
          </cell>
          <cell r="H626">
            <v>45096.000347222223</v>
          </cell>
          <cell r="I626">
            <v>45121.000347222223</v>
          </cell>
          <cell r="J626" t="str">
            <v>Do Thi Bich Lieu</v>
          </cell>
          <cell r="M626" t="str">
            <v>No</v>
          </cell>
          <cell r="O626" t="str">
            <v>Lịch thanh toán: Monthly at 10 &amp; 24</v>
          </cell>
        </row>
        <row r="627">
          <cell r="D627">
            <v>37510</v>
          </cell>
          <cell r="E627">
            <v>14064562</v>
          </cell>
          <cell r="F627">
            <v>2650786</v>
          </cell>
          <cell r="G627">
            <v>45100.000347222223</v>
          </cell>
          <cell r="J627" t="str">
            <v>Do Thi Bich Lieu</v>
          </cell>
          <cell r="M627" t="str">
            <v>No</v>
          </cell>
          <cell r="O627" t="str">
            <v>Chúng tôi đang xử lý hóa đơn, vui lòng liên hệ Do Thi Bich Lieu</v>
          </cell>
        </row>
        <row r="628">
          <cell r="D628">
            <v>37555</v>
          </cell>
          <cell r="E628">
            <v>28256017</v>
          </cell>
          <cell r="F628">
            <v>11215914</v>
          </cell>
          <cell r="G628">
            <v>45100.000347222223</v>
          </cell>
          <cell r="H628">
            <v>45104.000347222223</v>
          </cell>
          <cell r="I628">
            <v>44854.000347222223</v>
          </cell>
          <cell r="J628" t="str">
            <v>Do Thi Bich Lieu</v>
          </cell>
          <cell r="M628" t="str">
            <v>No</v>
          </cell>
          <cell r="O628" t="str">
            <v>Lịch thanh toán: Monthly at 10 &amp; 24</v>
          </cell>
        </row>
        <row r="629">
          <cell r="D629">
            <v>37556</v>
          </cell>
          <cell r="E629">
            <v>20293537</v>
          </cell>
          <cell r="F629">
            <v>2226532</v>
          </cell>
          <cell r="G629">
            <v>45100.000347222223</v>
          </cell>
          <cell r="H629">
            <v>45103.000347222223</v>
          </cell>
          <cell r="I629">
            <v>44852.000347222223</v>
          </cell>
          <cell r="J629" t="str">
            <v>Do Thi Bich Lieu</v>
          </cell>
          <cell r="M629" t="str">
            <v>No</v>
          </cell>
          <cell r="O629" t="str">
            <v>Lịch thanh toán: Monthly at 10 &amp; 24</v>
          </cell>
        </row>
        <row r="630">
          <cell r="D630">
            <v>37536</v>
          </cell>
          <cell r="E630">
            <v>25269261</v>
          </cell>
          <cell r="F630">
            <v>2311384</v>
          </cell>
          <cell r="G630">
            <v>45100.000347222223</v>
          </cell>
          <cell r="H630">
            <v>45103.000347222223</v>
          </cell>
          <cell r="I630">
            <v>44853.000347222223</v>
          </cell>
          <cell r="J630" t="str">
            <v>Do Thi Bich Lieu</v>
          </cell>
          <cell r="M630" t="str">
            <v>No</v>
          </cell>
          <cell r="O630" t="str">
            <v>Lịch thanh toán: Monthly at 10 &amp; 24</v>
          </cell>
        </row>
        <row r="631">
          <cell r="D631">
            <v>37557</v>
          </cell>
          <cell r="E631">
            <v>22343251</v>
          </cell>
          <cell r="F631">
            <v>977306</v>
          </cell>
          <cell r="G631">
            <v>45100.000347222223</v>
          </cell>
          <cell r="H631">
            <v>45103.000347222223</v>
          </cell>
          <cell r="I631">
            <v>45079.000347222223</v>
          </cell>
          <cell r="J631" t="str">
            <v>Do Thi Bich Lieu</v>
          </cell>
          <cell r="M631" t="str">
            <v>No</v>
          </cell>
          <cell r="O631" t="str">
            <v>Lịch thanh toán: Monthly at 10 &amp; 24</v>
          </cell>
        </row>
        <row r="632">
          <cell r="D632">
            <v>37553</v>
          </cell>
          <cell r="E632">
            <v>14080816</v>
          </cell>
          <cell r="F632">
            <v>4959499</v>
          </cell>
          <cell r="G632">
            <v>45100.000347222223</v>
          </cell>
          <cell r="H632">
            <v>45103.000347222223</v>
          </cell>
          <cell r="I632">
            <v>45015.000347222223</v>
          </cell>
          <cell r="J632" t="str">
            <v>Do Thi Bich Lieu</v>
          </cell>
          <cell r="M632" t="str">
            <v>No</v>
          </cell>
          <cell r="O632" t="str">
            <v>Lịch thanh toán: Monthly at 10 &amp; 24</v>
          </cell>
        </row>
        <row r="633">
          <cell r="D633">
            <v>37641</v>
          </cell>
          <cell r="E633">
            <v>13272625</v>
          </cell>
          <cell r="F633">
            <v>496812</v>
          </cell>
          <cell r="G633">
            <v>45101.000347222223</v>
          </cell>
          <cell r="H633">
            <v>45103.000347222223</v>
          </cell>
          <cell r="I633">
            <v>45124.000347222223</v>
          </cell>
          <cell r="J633" t="str">
            <v>Do Thi Bich Lieu</v>
          </cell>
          <cell r="M633" t="str">
            <v>No</v>
          </cell>
          <cell r="O633" t="str">
            <v>Lịch thanh toán: Monthly at 10 &amp; 24</v>
          </cell>
        </row>
        <row r="634">
          <cell r="D634">
            <v>37644</v>
          </cell>
          <cell r="E634">
            <v>26411759</v>
          </cell>
          <cell r="F634">
            <v>2856594</v>
          </cell>
          <cell r="G634">
            <v>45101.000347222223</v>
          </cell>
          <cell r="H634">
            <v>45103.000347222223</v>
          </cell>
          <cell r="I634">
            <v>45127.000347222223</v>
          </cell>
          <cell r="J634" t="str">
            <v>Do Thi Bich Lieu</v>
          </cell>
          <cell r="M634" t="str">
            <v>No</v>
          </cell>
          <cell r="O634" t="str">
            <v>Lịch thanh toán: Monthly at 10 &amp; 24</v>
          </cell>
        </row>
        <row r="635">
          <cell r="D635">
            <v>37621</v>
          </cell>
          <cell r="E635">
            <v>18183438</v>
          </cell>
          <cell r="F635">
            <v>1038389</v>
          </cell>
          <cell r="G635">
            <v>45101.000347222223</v>
          </cell>
          <cell r="J635" t="str">
            <v>Do Thi Bich Lieu</v>
          </cell>
          <cell r="M635" t="str">
            <v>No</v>
          </cell>
          <cell r="O635" t="str">
            <v>Chúng tôi đang xử lý hóa đơn, vui lòng liên hệ Do Thi Bich Lieu</v>
          </cell>
        </row>
        <row r="636">
          <cell r="D636">
            <v>37629</v>
          </cell>
          <cell r="E636">
            <v>12174919</v>
          </cell>
          <cell r="F636">
            <v>2167495</v>
          </cell>
          <cell r="G636">
            <v>45101.000347222223</v>
          </cell>
          <cell r="H636">
            <v>45103.000347222223</v>
          </cell>
          <cell r="I636">
            <v>45132.000347222223</v>
          </cell>
          <cell r="J636" t="str">
            <v>Do Thi Bich Lieu</v>
          </cell>
          <cell r="M636" t="str">
            <v>No</v>
          </cell>
          <cell r="O636" t="str">
            <v>Lịch thanh toán: Monthly at 10 &amp; 24</v>
          </cell>
        </row>
        <row r="637">
          <cell r="D637">
            <v>37627</v>
          </cell>
          <cell r="E637">
            <v>16450595</v>
          </cell>
          <cell r="F637">
            <v>3115167</v>
          </cell>
          <cell r="G637">
            <v>45101.000347222223</v>
          </cell>
          <cell r="H637">
            <v>45111.000347222223</v>
          </cell>
          <cell r="I637">
            <v>45135.000347222223</v>
          </cell>
          <cell r="J637" t="str">
            <v>Do Thi Bich Lieu</v>
          </cell>
          <cell r="M637" t="str">
            <v>No</v>
          </cell>
          <cell r="O637" t="str">
            <v>Lịch thanh toán: Monthly at 10 &amp; 24</v>
          </cell>
        </row>
        <row r="638">
          <cell r="D638">
            <v>37640</v>
          </cell>
          <cell r="E638">
            <v>14121232</v>
          </cell>
          <cell r="F638">
            <v>3115167</v>
          </cell>
          <cell r="G638">
            <v>45101.000347222223</v>
          </cell>
          <cell r="H638">
            <v>45108.000347222223</v>
          </cell>
          <cell r="I638">
            <v>45124.000347222223</v>
          </cell>
          <cell r="J638" t="str">
            <v>Do Thi Bich Lieu</v>
          </cell>
          <cell r="M638" t="str">
            <v>No</v>
          </cell>
          <cell r="O638" t="str">
            <v>Lịch thanh toán: Monthly at 10 &amp; 24</v>
          </cell>
        </row>
        <row r="639">
          <cell r="D639">
            <v>37642</v>
          </cell>
          <cell r="E639">
            <v>90333334</v>
          </cell>
          <cell r="F639">
            <v>1038389</v>
          </cell>
          <cell r="G639">
            <v>45101.000347222223</v>
          </cell>
          <cell r="H639">
            <v>45108.000347222223</v>
          </cell>
          <cell r="I639">
            <v>45126.000347222223</v>
          </cell>
          <cell r="J639" t="str">
            <v>Do Thi Bich Lieu</v>
          </cell>
          <cell r="M639" t="str">
            <v>No</v>
          </cell>
          <cell r="O639" t="str">
            <v>Lịch thanh toán: Monthly at 10 &amp; 24</v>
          </cell>
        </row>
        <row r="640">
          <cell r="D640">
            <v>37635</v>
          </cell>
          <cell r="E640">
            <v>50993255</v>
          </cell>
          <cell r="F640">
            <v>1038389</v>
          </cell>
          <cell r="G640">
            <v>45101.000347222223</v>
          </cell>
          <cell r="H640">
            <v>45108.000347222223</v>
          </cell>
          <cell r="I640">
            <v>45133.000347222223</v>
          </cell>
          <cell r="J640" t="str">
            <v>Do Thi Bich Lieu</v>
          </cell>
          <cell r="M640" t="str">
            <v>No</v>
          </cell>
          <cell r="O640" t="str">
            <v>Lịch thanh toán: Monthly at 10 &amp; 24</v>
          </cell>
        </row>
        <row r="641">
          <cell r="D641">
            <v>37633</v>
          </cell>
          <cell r="E641">
            <v>18186319</v>
          </cell>
          <cell r="F641">
            <v>2076778</v>
          </cell>
          <cell r="G641">
            <v>45101.000347222223</v>
          </cell>
          <cell r="H641">
            <v>45110.000347222223</v>
          </cell>
          <cell r="I641">
            <v>45133.000347222223</v>
          </cell>
          <cell r="J641" t="str">
            <v>Do Thi Bich Lieu</v>
          </cell>
          <cell r="M641" t="str">
            <v>No</v>
          </cell>
          <cell r="O641" t="str">
            <v>Lịch thanh toán: Monthly at 10 &amp; 24</v>
          </cell>
        </row>
        <row r="642">
          <cell r="D642">
            <v>37634</v>
          </cell>
          <cell r="E642">
            <v>18186431</v>
          </cell>
          <cell r="F642">
            <v>2076778</v>
          </cell>
          <cell r="G642">
            <v>45101.000347222223</v>
          </cell>
          <cell r="H642">
            <v>45110.000347222223</v>
          </cell>
          <cell r="I642">
            <v>45133.000347222223</v>
          </cell>
          <cell r="J642" t="str">
            <v>Do Thi Bich Lieu</v>
          </cell>
          <cell r="M642" t="str">
            <v>No</v>
          </cell>
          <cell r="O642" t="str">
            <v>Lịch thanh toán: Monthly at 10 &amp; 24</v>
          </cell>
        </row>
        <row r="643">
          <cell r="D643">
            <v>37637</v>
          </cell>
          <cell r="E643">
            <v>16451871</v>
          </cell>
          <cell r="F643">
            <v>4141489</v>
          </cell>
          <cell r="G643">
            <v>45101.000347222223</v>
          </cell>
          <cell r="H643">
            <v>45108.000347222223</v>
          </cell>
          <cell r="I643">
            <v>45138.000347222223</v>
          </cell>
          <cell r="J643" t="str">
            <v>Do Thi Bich Lieu</v>
          </cell>
          <cell r="M643" t="str">
            <v>No</v>
          </cell>
          <cell r="O643" t="str">
            <v>Lịch thanh toán: Monthly at 10 &amp; 24</v>
          </cell>
        </row>
        <row r="644">
          <cell r="D644">
            <v>37638</v>
          </cell>
          <cell r="E644">
            <v>25357982</v>
          </cell>
          <cell r="F644">
            <v>1038389</v>
          </cell>
          <cell r="G644">
            <v>45101.000347222223</v>
          </cell>
          <cell r="H644">
            <v>45111.000347222223</v>
          </cell>
          <cell r="I644">
            <v>45135.000347222223</v>
          </cell>
          <cell r="J644" t="str">
            <v>Do Thi Bich Lieu</v>
          </cell>
          <cell r="M644" t="str">
            <v>No</v>
          </cell>
          <cell r="O644" t="str">
            <v>Lịch thanh toán: Monthly at 10 &amp; 24</v>
          </cell>
        </row>
        <row r="645">
          <cell r="D645">
            <v>37620</v>
          </cell>
          <cell r="E645">
            <v>10254872</v>
          </cell>
          <cell r="F645">
            <v>5850416</v>
          </cell>
          <cell r="G645">
            <v>45101.000347222223</v>
          </cell>
          <cell r="H645">
            <v>45103.000347222223</v>
          </cell>
          <cell r="I645">
            <v>45129.000347222223</v>
          </cell>
          <cell r="J645" t="str">
            <v>Do Thi Bich Lieu</v>
          </cell>
          <cell r="M645" t="str">
            <v>No</v>
          </cell>
          <cell r="O645" t="str">
            <v>Lịch thanh toán: Monthly at 10 &amp; 24</v>
          </cell>
        </row>
        <row r="646">
          <cell r="D646">
            <v>37639</v>
          </cell>
          <cell r="E646">
            <v>25358234</v>
          </cell>
          <cell r="F646">
            <v>4178313</v>
          </cell>
          <cell r="G646">
            <v>45101.000347222223</v>
          </cell>
          <cell r="H646">
            <v>45103.000347222223</v>
          </cell>
          <cell r="I646">
            <v>45135.000347222223</v>
          </cell>
          <cell r="J646" t="str">
            <v>Do Thi Bich Lieu</v>
          </cell>
          <cell r="M646" t="str">
            <v>No</v>
          </cell>
          <cell r="O646" t="str">
            <v>Lịch thanh toán: Monthly at 10 &amp; 24</v>
          </cell>
        </row>
        <row r="647">
          <cell r="D647">
            <v>37646</v>
          </cell>
          <cell r="E647">
            <v>13274402</v>
          </cell>
          <cell r="F647">
            <v>1038389</v>
          </cell>
          <cell r="G647">
            <v>45101.000347222223</v>
          </cell>
          <cell r="J647" t="str">
            <v>Do Thi Bich Lieu</v>
          </cell>
          <cell r="M647" t="str">
            <v>No</v>
          </cell>
          <cell r="O647" t="str">
            <v>Chúng tôi đang xử lý hóa đơn, vui lòng liên hệ Do Thi Bich Lieu</v>
          </cell>
        </row>
        <row r="648">
          <cell r="D648">
            <v>37643</v>
          </cell>
          <cell r="E648">
            <v>26413286</v>
          </cell>
          <cell r="F648">
            <v>1038389</v>
          </cell>
          <cell r="G648">
            <v>45101.000347222223</v>
          </cell>
          <cell r="H648">
            <v>45108.000347222223</v>
          </cell>
          <cell r="I648">
            <v>45126.000347222223</v>
          </cell>
          <cell r="J648" t="str">
            <v>Do Thi Bich Lieu</v>
          </cell>
          <cell r="M648" t="str">
            <v>No</v>
          </cell>
          <cell r="O648" t="str">
            <v>Lịch thanh toán: Monthly at 10 &amp; 24</v>
          </cell>
        </row>
        <row r="649">
          <cell r="D649">
            <v>37636</v>
          </cell>
          <cell r="E649">
            <v>12174650</v>
          </cell>
          <cell r="F649">
            <v>8099434</v>
          </cell>
          <cell r="G649">
            <v>45101.000347222223</v>
          </cell>
          <cell r="H649">
            <v>45108.000347222223</v>
          </cell>
          <cell r="I649">
            <v>45133.000347222223</v>
          </cell>
          <cell r="J649" t="str">
            <v>Do Thi Bich Lieu</v>
          </cell>
          <cell r="M649" t="str">
            <v>No</v>
          </cell>
          <cell r="O649" t="str">
            <v>Lịch thanh toán: Monthly at 10 &amp; 24</v>
          </cell>
        </row>
        <row r="650">
          <cell r="D650">
            <v>37630</v>
          </cell>
          <cell r="E650">
            <v>11215746</v>
          </cell>
          <cell r="F650">
            <v>5191945</v>
          </cell>
          <cell r="G650">
            <v>45101.000347222223</v>
          </cell>
          <cell r="H650">
            <v>45110.000347222223</v>
          </cell>
          <cell r="I650">
            <v>45133.000347222223</v>
          </cell>
          <cell r="J650" t="str">
            <v>Do Thi Bich Lieu</v>
          </cell>
          <cell r="M650" t="str">
            <v>No</v>
          </cell>
          <cell r="O650" t="str">
            <v>Lịch thanh toán: Monthly at 10 &amp; 24</v>
          </cell>
        </row>
        <row r="651">
          <cell r="D651">
            <v>37632</v>
          </cell>
          <cell r="E651">
            <v>18186358</v>
          </cell>
          <cell r="F651">
            <v>2619452</v>
          </cell>
          <cell r="G651">
            <v>45101.000347222223</v>
          </cell>
          <cell r="H651">
            <v>45103.000347222223</v>
          </cell>
          <cell r="I651">
            <v>45133.000347222223</v>
          </cell>
          <cell r="J651" t="str">
            <v>Do Thi Bich Lieu</v>
          </cell>
          <cell r="M651" t="str">
            <v>No</v>
          </cell>
          <cell r="O651" t="str">
            <v>Lịch thanh toán: Monthly at 10 &amp; 24</v>
          </cell>
        </row>
        <row r="652">
          <cell r="D652">
            <v>37624</v>
          </cell>
          <cell r="E652">
            <v>17218910</v>
          </cell>
          <cell r="F652">
            <v>3692260</v>
          </cell>
          <cell r="G652">
            <v>45101.000347222223</v>
          </cell>
          <cell r="H652">
            <v>45110.000347222223</v>
          </cell>
          <cell r="I652">
            <v>45133.000347222223</v>
          </cell>
          <cell r="J652" t="str">
            <v>Do Thi Bich Lieu</v>
          </cell>
          <cell r="M652" t="str">
            <v>No</v>
          </cell>
          <cell r="O652" t="str">
            <v>Lịch thanh toán: Monthly at 10 &amp; 24</v>
          </cell>
        </row>
        <row r="653">
          <cell r="D653">
            <v>37623</v>
          </cell>
          <cell r="E653">
            <v>21238342</v>
          </cell>
          <cell r="F653">
            <v>1034143</v>
          </cell>
          <cell r="G653">
            <v>45101.000347222223</v>
          </cell>
          <cell r="H653">
            <v>45103.000347222223</v>
          </cell>
          <cell r="I653">
            <v>45134.000347222223</v>
          </cell>
          <cell r="J653" t="str">
            <v>Do Thi Bich Lieu</v>
          </cell>
          <cell r="M653" t="str">
            <v>No</v>
          </cell>
          <cell r="O653" t="str">
            <v>Lịch thanh toán: Monthly at 10 &amp; 24</v>
          </cell>
        </row>
        <row r="654">
          <cell r="D654">
            <v>37631</v>
          </cell>
          <cell r="E654">
            <v>11216187</v>
          </cell>
          <cell r="F654">
            <v>5629773</v>
          </cell>
          <cell r="G654">
            <v>45101.000347222223</v>
          </cell>
          <cell r="H654">
            <v>45103.000347222223</v>
          </cell>
          <cell r="I654">
            <v>45133.000347222223</v>
          </cell>
          <cell r="J654" t="str">
            <v>Do Thi Bich Lieu</v>
          </cell>
          <cell r="M654" t="str">
            <v>No</v>
          </cell>
          <cell r="O654" t="str">
            <v>Lịch thanh toán: Monthly at 10 &amp; 24</v>
          </cell>
        </row>
        <row r="655">
          <cell r="D655">
            <v>37647</v>
          </cell>
          <cell r="E655">
            <v>18187362</v>
          </cell>
          <cell r="F655">
            <v>3812589</v>
          </cell>
          <cell r="G655">
            <v>45101.000347222223</v>
          </cell>
          <cell r="H655">
            <v>45103.000347222223</v>
          </cell>
          <cell r="I655">
            <v>45135.000347222223</v>
          </cell>
          <cell r="J655" t="str">
            <v>Do Thi Bich Lieu</v>
          </cell>
          <cell r="M655" t="str">
            <v>No</v>
          </cell>
          <cell r="O655" t="str">
            <v>Lịch thanh toán: Monthly at 10 &amp; 24</v>
          </cell>
        </row>
        <row r="656">
          <cell r="D656">
            <v>37648</v>
          </cell>
          <cell r="E656">
            <v>29183693</v>
          </cell>
          <cell r="F656">
            <v>552013</v>
          </cell>
          <cell r="G656">
            <v>45101.000347222223</v>
          </cell>
          <cell r="H656">
            <v>45103.000347222223</v>
          </cell>
          <cell r="I656">
            <v>45135.000347222223</v>
          </cell>
          <cell r="J656" t="str">
            <v>Do Thi Bich Lieu</v>
          </cell>
          <cell r="M656" t="str">
            <v>No</v>
          </cell>
          <cell r="O656" t="str">
            <v>Lịch thanh toán: Monthly at 10 &amp; 24</v>
          </cell>
        </row>
        <row r="657">
          <cell r="D657">
            <v>37619</v>
          </cell>
          <cell r="E657">
            <v>10249806</v>
          </cell>
          <cell r="F657">
            <v>2076778</v>
          </cell>
          <cell r="G657">
            <v>45101.000347222223</v>
          </cell>
          <cell r="J657" t="str">
            <v>Do Thi Bich Lieu</v>
          </cell>
          <cell r="M657" t="str">
            <v>No</v>
          </cell>
          <cell r="O657" t="str">
            <v>Chúng tôi đang xử lý hóa đơn, vui lòng liên hệ Do Thi Bich Lieu</v>
          </cell>
        </row>
        <row r="658">
          <cell r="D658">
            <v>37626</v>
          </cell>
          <cell r="E658">
            <v>16450772</v>
          </cell>
          <cell r="F658">
            <v>1891489</v>
          </cell>
          <cell r="G658">
            <v>45101.000347222223</v>
          </cell>
          <cell r="H658">
            <v>45103.000347222223</v>
          </cell>
          <cell r="I658">
            <v>45135.000347222223</v>
          </cell>
          <cell r="J658" t="str">
            <v>Do Thi Bich Lieu</v>
          </cell>
          <cell r="M658" t="str">
            <v>No</v>
          </cell>
          <cell r="O658" t="str">
            <v>Lịch thanh toán: Monthly at 10 &amp; 24</v>
          </cell>
        </row>
        <row r="659">
          <cell r="D659">
            <v>37622</v>
          </cell>
          <cell r="E659">
            <v>10255621</v>
          </cell>
          <cell r="F659">
            <v>5191945</v>
          </cell>
          <cell r="G659">
            <v>45101.000347222223</v>
          </cell>
          <cell r="J659" t="str">
            <v>Do Thi Bich Lieu</v>
          </cell>
          <cell r="M659" t="str">
            <v>No</v>
          </cell>
          <cell r="O659" t="str">
            <v>Chúng tôi đang xử lý hóa đơn, vui lòng liên hệ Do Thi Bich Lieu</v>
          </cell>
        </row>
        <row r="660">
          <cell r="D660">
            <v>37645</v>
          </cell>
          <cell r="E660">
            <v>26414192</v>
          </cell>
          <cell r="F660">
            <v>2076778</v>
          </cell>
          <cell r="G660">
            <v>45101.000347222223</v>
          </cell>
          <cell r="H660">
            <v>45108.000347222223</v>
          </cell>
          <cell r="I660">
            <v>45128.000347222223</v>
          </cell>
          <cell r="J660" t="str">
            <v>Do Thi Bich Lieu</v>
          </cell>
          <cell r="M660" t="str">
            <v>No</v>
          </cell>
          <cell r="O660" t="str">
            <v>Lịch thanh toán: Monthly at 10 &amp; 24</v>
          </cell>
        </row>
        <row r="661">
          <cell r="D661">
            <v>37628</v>
          </cell>
          <cell r="E661">
            <v>15135255</v>
          </cell>
          <cell r="F661">
            <v>2156022</v>
          </cell>
          <cell r="G661">
            <v>45101.000347222223</v>
          </cell>
          <cell r="H661">
            <v>45103.000347222223</v>
          </cell>
          <cell r="I661">
            <v>45132.000347222223</v>
          </cell>
          <cell r="J661" t="str">
            <v>Do Thi Bich Lieu</v>
          </cell>
          <cell r="M661" t="str">
            <v>No</v>
          </cell>
          <cell r="O661" t="str">
            <v>Lịch thanh toán: Monthly at 10 &amp; 24</v>
          </cell>
        </row>
        <row r="662">
          <cell r="D662">
            <v>37649</v>
          </cell>
          <cell r="E662">
            <v>29183716</v>
          </cell>
          <cell r="F662">
            <v>2619452</v>
          </cell>
          <cell r="G662">
            <v>45101.000347222223</v>
          </cell>
          <cell r="H662">
            <v>45104.000347222223</v>
          </cell>
          <cell r="I662">
            <v>45135.000347222223</v>
          </cell>
          <cell r="J662" t="str">
            <v>Do Thi Bich Lieu</v>
          </cell>
          <cell r="M662" t="str">
            <v>No</v>
          </cell>
          <cell r="O662" t="str">
            <v>Lịch thanh toán: Monthly at 10 &amp; 24</v>
          </cell>
        </row>
        <row r="663">
          <cell r="D663">
            <v>34496</v>
          </cell>
          <cell r="E663">
            <v>16443682</v>
          </cell>
          <cell r="F663">
            <v>2785056</v>
          </cell>
          <cell r="G663">
            <v>45087.000347222223</v>
          </cell>
          <cell r="H663">
            <v>45088.000347222223</v>
          </cell>
          <cell r="I663">
            <v>45117.000347222223</v>
          </cell>
          <cell r="J663" t="str">
            <v>Do Thi Bich Lieu</v>
          </cell>
          <cell r="M663" t="str">
            <v>No</v>
          </cell>
          <cell r="O663" t="str">
            <v>Lịch thanh toán: Monthly at 10 &amp; 24</v>
          </cell>
        </row>
        <row r="664">
          <cell r="D664">
            <v>34517</v>
          </cell>
          <cell r="E664">
            <v>24323446</v>
          </cell>
          <cell r="F664">
            <v>4500363</v>
          </cell>
          <cell r="G664">
            <v>45087.000347222223</v>
          </cell>
          <cell r="H664">
            <v>45088.000347222223</v>
          </cell>
          <cell r="I664">
            <v>45122.000347222223</v>
          </cell>
          <cell r="J664" t="str">
            <v>Do Thi Bich Lieu</v>
          </cell>
          <cell r="M664" t="str">
            <v>No</v>
          </cell>
          <cell r="O664" t="str">
            <v>Lịch thanh toán: Monthly at 10 &amp; 24</v>
          </cell>
        </row>
        <row r="665">
          <cell r="D665">
            <v>34511</v>
          </cell>
          <cell r="E665">
            <v>29178839</v>
          </cell>
          <cell r="F665">
            <v>1615482</v>
          </cell>
          <cell r="G665">
            <v>45087.000347222223</v>
          </cell>
          <cell r="H665">
            <v>45088.000347222223</v>
          </cell>
          <cell r="I665">
            <v>45112.000347222223</v>
          </cell>
          <cell r="J665" t="str">
            <v>Do Thi Bich Lieu</v>
          </cell>
          <cell r="M665" t="str">
            <v>No</v>
          </cell>
          <cell r="O665" t="str">
            <v>Lịch thanh toán: Monthly at 10 &amp; 24</v>
          </cell>
        </row>
        <row r="666">
          <cell r="D666">
            <v>34505</v>
          </cell>
          <cell r="E666">
            <v>10247806</v>
          </cell>
          <cell r="F666">
            <v>8020980</v>
          </cell>
          <cell r="G666">
            <v>45087.000347222223</v>
          </cell>
          <cell r="H666">
            <v>45088.000347222223</v>
          </cell>
          <cell r="I666">
            <v>45114.000347222223</v>
          </cell>
          <cell r="J666" t="str">
            <v>Do Thi Bich Lieu</v>
          </cell>
          <cell r="M666" t="str">
            <v>No</v>
          </cell>
          <cell r="O666" t="str">
            <v>Lịch thanh toán: Monthly at 10 &amp; 24</v>
          </cell>
        </row>
        <row r="667">
          <cell r="D667">
            <v>37509</v>
          </cell>
          <cell r="E667">
            <v>14085720</v>
          </cell>
          <cell r="F667">
            <v>3115167</v>
          </cell>
          <cell r="G667">
            <v>45100.000347222223</v>
          </cell>
          <cell r="H667">
            <v>45103.000347222223</v>
          </cell>
          <cell r="I667">
            <v>45024.000347222223</v>
          </cell>
          <cell r="J667" t="str">
            <v>Do Thi Bich Lieu</v>
          </cell>
          <cell r="M667" t="str">
            <v>No</v>
          </cell>
          <cell r="O667" t="str">
            <v>Lịch thanh toán: Monthly at 10 &amp; 24</v>
          </cell>
        </row>
        <row r="668">
          <cell r="D668">
            <v>37554</v>
          </cell>
          <cell r="E668">
            <v>14088540</v>
          </cell>
          <cell r="F668">
            <v>4921533</v>
          </cell>
          <cell r="G668">
            <v>45100.000347222223</v>
          </cell>
          <cell r="H668">
            <v>45104.000347222223</v>
          </cell>
          <cell r="I668">
            <v>45033.000347222223</v>
          </cell>
          <cell r="J668" t="str">
            <v>Do Thi Bich Lieu</v>
          </cell>
          <cell r="M668" t="str">
            <v>No</v>
          </cell>
          <cell r="O668" t="str">
            <v>Lịch thanh toán: Monthly at 10 &amp; 24</v>
          </cell>
        </row>
        <row r="669">
          <cell r="D669">
            <v>57730</v>
          </cell>
          <cell r="E669">
            <v>14064562</v>
          </cell>
          <cell r="F669">
            <v>2570400</v>
          </cell>
          <cell r="G669">
            <v>44926.000347222223</v>
          </cell>
          <cell r="J669" t="str">
            <v>Do Thi Bich Lieu</v>
          </cell>
          <cell r="M669" t="str">
            <v>No</v>
          </cell>
          <cell r="O669" t="str">
            <v>Chúng tôi đang xử lý hóa đơn, vui lòng liên hệ Do Thi Bich Lieu</v>
          </cell>
        </row>
        <row r="670">
          <cell r="D670">
            <v>10499</v>
          </cell>
          <cell r="E670">
            <v>14080816</v>
          </cell>
          <cell r="F670">
            <v>5074636</v>
          </cell>
          <cell r="G670">
            <v>44987.000347222223</v>
          </cell>
          <cell r="J670" t="str">
            <v>Do Thi Bich Lieu</v>
          </cell>
          <cell r="M670" t="str">
            <v>No</v>
          </cell>
          <cell r="O670" t="str">
            <v>Chúng tôi đang xử lý hóa đơn, vui lòng liên hệ Do Thi Bich Lieu</v>
          </cell>
        </row>
        <row r="671">
          <cell r="D671">
            <v>14857</v>
          </cell>
          <cell r="E671">
            <v>14085720</v>
          </cell>
          <cell r="F671">
            <v>122164</v>
          </cell>
          <cell r="G671">
            <v>45001.000347222223</v>
          </cell>
          <cell r="J671" t="str">
            <v>Do Thi Bich Lieu</v>
          </cell>
          <cell r="M671" t="str">
            <v>No</v>
          </cell>
          <cell r="O671" t="str">
            <v>Chúng tôi đang xử lý hóa đơn, vui lòng liên hệ Do Thi Bich Lieu</v>
          </cell>
        </row>
        <row r="672">
          <cell r="D672">
            <v>15720</v>
          </cell>
          <cell r="E672">
            <v>20293537</v>
          </cell>
          <cell r="F672">
            <v>2619452</v>
          </cell>
          <cell r="G672">
            <v>45003.000347222223</v>
          </cell>
          <cell r="J672" t="str">
            <v>Do Thi Bich Lieu</v>
          </cell>
          <cell r="M672" t="str">
            <v>No</v>
          </cell>
          <cell r="O672" t="str">
            <v>Chúng tôi đang xử lý hóa đơn, vui lòng liên hệ Do Thi Bich Lieu</v>
          </cell>
        </row>
        <row r="673">
          <cell r="D673">
            <v>15717</v>
          </cell>
          <cell r="E673">
            <v>25269261</v>
          </cell>
          <cell r="F673">
            <v>2719277</v>
          </cell>
          <cell r="G673">
            <v>45003.000347222223</v>
          </cell>
          <cell r="J673" t="str">
            <v>Do Thi Bich Lieu</v>
          </cell>
          <cell r="M673" t="str">
            <v>No</v>
          </cell>
          <cell r="O673" t="str">
            <v>Chúng tôi đang xử lý hóa đơn, vui lòng liên hệ Do Thi Bich Lieu</v>
          </cell>
        </row>
        <row r="674">
          <cell r="D674">
            <v>15716</v>
          </cell>
          <cell r="E674">
            <v>28256017</v>
          </cell>
          <cell r="F674">
            <v>11608834</v>
          </cell>
          <cell r="G674">
            <v>45003.000347222223</v>
          </cell>
          <cell r="J674" t="str">
            <v>Do Thi Bich Lieu</v>
          </cell>
          <cell r="M674" t="str">
            <v>No</v>
          </cell>
          <cell r="O674" t="str">
            <v>Chúng tôi đang xử lý hóa đơn, vui lòng liên hệ Do Thi Bich Lieu</v>
          </cell>
        </row>
        <row r="675">
          <cell r="D675">
            <v>16743</v>
          </cell>
          <cell r="E675">
            <v>14088540</v>
          </cell>
          <cell r="F675">
            <v>5036672</v>
          </cell>
          <cell r="G675">
            <v>45008.000347222223</v>
          </cell>
          <cell r="J675" t="str">
            <v>Do Thi Bich Lieu</v>
          </cell>
          <cell r="M675" t="str">
            <v>No</v>
          </cell>
          <cell r="O675" t="str">
            <v>Chúng tôi đang xử lý hóa đơn, vui lòng liên hệ Do Thi Bich Lieu</v>
          </cell>
        </row>
        <row r="676">
          <cell r="D676">
            <v>22184</v>
          </cell>
          <cell r="E676">
            <v>24306895</v>
          </cell>
          <cell r="F676">
            <v>1958825</v>
          </cell>
          <cell r="G676">
            <v>45030.000347222223</v>
          </cell>
          <cell r="J676" t="str">
            <v>Do Thi Bich Lieu</v>
          </cell>
          <cell r="M676" t="str">
            <v>No</v>
          </cell>
          <cell r="O676" t="str">
            <v>05/Đã thanh toán 24/2023</v>
          </cell>
        </row>
        <row r="677">
          <cell r="D677">
            <v>23406</v>
          </cell>
          <cell r="E677">
            <v>10221235</v>
          </cell>
          <cell r="F677">
            <v>1954612</v>
          </cell>
          <cell r="G677">
            <v>45036.000347222223</v>
          </cell>
          <cell r="J677" t="str">
            <v>Do Thi Bich Lieu</v>
          </cell>
          <cell r="M677" t="str">
            <v>No</v>
          </cell>
          <cell r="O677" t="str">
            <v>05/Đã thanh toán 24/2023</v>
          </cell>
        </row>
        <row r="678">
          <cell r="D678">
            <v>23407</v>
          </cell>
          <cell r="E678">
            <v>10222868</v>
          </cell>
          <cell r="F678">
            <v>3144801</v>
          </cell>
          <cell r="G678">
            <v>45036.000347222223</v>
          </cell>
          <cell r="J678" t="str">
            <v>Do Thi Bich Lieu</v>
          </cell>
          <cell r="M678" t="str">
            <v>No</v>
          </cell>
          <cell r="O678" t="str">
            <v>05/Đã thanh toán 24/2023</v>
          </cell>
        </row>
        <row r="679">
          <cell r="D679">
            <v>23414</v>
          </cell>
          <cell r="E679">
            <v>20365332</v>
          </cell>
          <cell r="F679">
            <v>5728125</v>
          </cell>
          <cell r="G679">
            <v>45036.000347222223</v>
          </cell>
          <cell r="J679" t="str">
            <v>Do Thi Bich Lieu</v>
          </cell>
          <cell r="M679" t="str">
            <v>No</v>
          </cell>
          <cell r="O679" t="str">
            <v>05/Đã thanh toán 24/2023</v>
          </cell>
        </row>
        <row r="680">
          <cell r="D680">
            <v>23404</v>
          </cell>
          <cell r="E680">
            <v>16423396</v>
          </cell>
          <cell r="F680">
            <v>1792468</v>
          </cell>
          <cell r="G680">
            <v>45036.000347222223</v>
          </cell>
          <cell r="H680">
            <v>45100.000347222223</v>
          </cell>
          <cell r="I680">
            <v>45067.000347222223</v>
          </cell>
          <cell r="J680" t="str">
            <v>Do Thi Bich Lieu</v>
          </cell>
          <cell r="M680" t="str">
            <v>No</v>
          </cell>
          <cell r="O680" t="str">
            <v>Lịch thanh toán: Monthly at 10 &amp; 24</v>
          </cell>
        </row>
        <row r="681">
          <cell r="D681">
            <v>25248</v>
          </cell>
          <cell r="E681">
            <v>22343251</v>
          </cell>
          <cell r="F681">
            <v>1221638</v>
          </cell>
          <cell r="G681">
            <v>45044.000347222223</v>
          </cell>
          <cell r="J681" t="str">
            <v>Do Thi Bich Lieu</v>
          </cell>
          <cell r="M681" t="str">
            <v>No</v>
          </cell>
          <cell r="O681" t="str">
            <v>Chúng tôi đang xử lý hóa đơn, vui lòng liên hệ Do Thi Bich Lieu</v>
          </cell>
        </row>
        <row r="682">
          <cell r="D682">
            <v>28140</v>
          </cell>
          <cell r="E682">
            <v>10183289</v>
          </cell>
          <cell r="F682">
            <v>36449300</v>
          </cell>
          <cell r="G682">
            <v>45058.000347222223</v>
          </cell>
          <cell r="J682" t="str">
            <v>Do Thi Bich Lieu</v>
          </cell>
          <cell r="M682" t="str">
            <v>No</v>
          </cell>
          <cell r="O682" t="str">
            <v>05/Đã thanh toán 24/2023</v>
          </cell>
        </row>
        <row r="683">
          <cell r="D683">
            <v>29782</v>
          </cell>
          <cell r="E683">
            <v>15122237</v>
          </cell>
          <cell r="F683">
            <v>1954612</v>
          </cell>
          <cell r="G683">
            <v>45065.000347222223</v>
          </cell>
          <cell r="J683" t="str">
            <v>Do Thi Bich Lieu</v>
          </cell>
          <cell r="M683" t="str">
            <v>No</v>
          </cell>
          <cell r="O683" t="str">
            <v>06/Đã thanh toán 26/2023</v>
          </cell>
        </row>
        <row r="684">
          <cell r="D684">
            <v>29784</v>
          </cell>
          <cell r="E684">
            <v>22349126</v>
          </cell>
          <cell r="F684">
            <v>1557600</v>
          </cell>
          <cell r="G684">
            <v>45065.000347222223</v>
          </cell>
          <cell r="J684" t="str">
            <v>Do Thi Bich Lieu</v>
          </cell>
          <cell r="M684" t="str">
            <v>No</v>
          </cell>
          <cell r="O684" t="str">
            <v>Chúng tôi đang xử lý hóa đơn, vui lòng liên hệ Do Thi Bich Lieu</v>
          </cell>
        </row>
        <row r="685">
          <cell r="D685">
            <v>29785</v>
          </cell>
          <cell r="E685">
            <v>28337212</v>
          </cell>
          <cell r="F685">
            <v>1557600</v>
          </cell>
          <cell r="G685">
            <v>45065.000347222223</v>
          </cell>
          <cell r="H685">
            <v>45110.000347222223</v>
          </cell>
          <cell r="I685">
            <v>45098.000347222223</v>
          </cell>
          <cell r="J685" t="str">
            <v>Do Thi Bich Lieu</v>
          </cell>
          <cell r="M685" t="str">
            <v>No</v>
          </cell>
          <cell r="O685" t="str">
            <v>Lịch thanh toán: Monthly at 10 &amp; 24</v>
          </cell>
        </row>
        <row r="686">
          <cell r="D686">
            <v>29776</v>
          </cell>
          <cell r="E686">
            <v>24317189</v>
          </cell>
          <cell r="F686">
            <v>1557600</v>
          </cell>
          <cell r="G686">
            <v>45065.000347222223</v>
          </cell>
          <cell r="J686" t="str">
            <v>Do Thi Bich Lieu</v>
          </cell>
          <cell r="M686" t="str">
            <v>No</v>
          </cell>
          <cell r="O686" t="str">
            <v>Chúng tôi đang xử lý hóa đơn, vui lòng liên hệ Do Thi Bich Lieu</v>
          </cell>
        </row>
        <row r="687">
          <cell r="D687">
            <v>29778</v>
          </cell>
          <cell r="E687">
            <v>27337223</v>
          </cell>
          <cell r="F687">
            <v>1557600</v>
          </cell>
          <cell r="G687">
            <v>45065.000347222223</v>
          </cell>
          <cell r="J687" t="str">
            <v>Do Thi Bich Lieu</v>
          </cell>
          <cell r="M687" t="str">
            <v>No</v>
          </cell>
          <cell r="O687" t="str">
            <v>Chúng tôi đang xử lý hóa đơn, vui lòng liên hệ Do Thi Bich Lieu</v>
          </cell>
        </row>
        <row r="688">
          <cell r="D688">
            <v>29779</v>
          </cell>
          <cell r="E688">
            <v>20375114</v>
          </cell>
          <cell r="F688">
            <v>1557600</v>
          </cell>
          <cell r="G688">
            <v>45065.000347222223</v>
          </cell>
          <cell r="H688">
            <v>45110.000347222223</v>
          </cell>
          <cell r="I688">
            <v>45097.000347222223</v>
          </cell>
          <cell r="J688" t="str">
            <v>Do Thi Bich Lieu</v>
          </cell>
          <cell r="M688" t="str">
            <v>No</v>
          </cell>
          <cell r="O688" t="str">
            <v>Lịch thanh toán: Monthly at 10 &amp; 24</v>
          </cell>
        </row>
        <row r="689">
          <cell r="D689">
            <v>29783</v>
          </cell>
          <cell r="E689">
            <v>16437514</v>
          </cell>
          <cell r="F689">
            <v>1557600</v>
          </cell>
          <cell r="G689">
            <v>45065.000347222223</v>
          </cell>
          <cell r="H689">
            <v>45110.000347222223</v>
          </cell>
          <cell r="I689">
            <v>45100.000347222223</v>
          </cell>
          <cell r="J689" t="str">
            <v>Do Thi Bich Lieu</v>
          </cell>
          <cell r="M689" t="str">
            <v>No</v>
          </cell>
          <cell r="O689" t="str">
            <v>Lịch thanh toán: Monthly at 10 &amp; 24</v>
          </cell>
        </row>
        <row r="690">
          <cell r="D690">
            <v>29796</v>
          </cell>
          <cell r="E690">
            <v>18171959</v>
          </cell>
          <cell r="F690">
            <v>5734652</v>
          </cell>
          <cell r="G690">
            <v>45065.000347222223</v>
          </cell>
          <cell r="H690">
            <v>45110.000347222223</v>
          </cell>
          <cell r="I690">
            <v>45099.000347222223</v>
          </cell>
          <cell r="J690" t="str">
            <v>Do Thi Bich Lieu</v>
          </cell>
          <cell r="M690" t="str">
            <v>No</v>
          </cell>
          <cell r="O690" t="str">
            <v>Lịch thanh toán: Monthly at 10 &amp; 24</v>
          </cell>
        </row>
        <row r="691">
          <cell r="D691">
            <v>29769</v>
          </cell>
          <cell r="E691">
            <v>10237358</v>
          </cell>
          <cell r="F691">
            <v>6899855</v>
          </cell>
          <cell r="G691">
            <v>45065.000347222223</v>
          </cell>
          <cell r="J691" t="str">
            <v>Do Thi Bich Lieu</v>
          </cell>
          <cell r="M691" t="str">
            <v>No</v>
          </cell>
          <cell r="O691" t="str">
            <v>06/Đã thanh toán 26/2023</v>
          </cell>
        </row>
        <row r="692">
          <cell r="D692">
            <v>29772</v>
          </cell>
          <cell r="E692">
            <v>19397650</v>
          </cell>
          <cell r="F692">
            <v>778800</v>
          </cell>
          <cell r="G692">
            <v>45065.000347222223</v>
          </cell>
          <cell r="H692">
            <v>45110.000347222223</v>
          </cell>
          <cell r="I692">
            <v>45096.000347222223</v>
          </cell>
          <cell r="J692" t="str">
            <v>Do Thi Bich Lieu</v>
          </cell>
          <cell r="M692" t="str">
            <v>No</v>
          </cell>
          <cell r="O692" t="str">
            <v>Lịch thanh toán: Monthly at 10 &amp; 24</v>
          </cell>
        </row>
        <row r="693">
          <cell r="D693">
            <v>29771</v>
          </cell>
          <cell r="E693">
            <v>11200164</v>
          </cell>
          <cell r="F693">
            <v>3115200</v>
          </cell>
          <cell r="G693">
            <v>45065.000347222223</v>
          </cell>
          <cell r="H693">
            <v>45110.000347222223</v>
          </cell>
          <cell r="I693">
            <v>45094.000347222223</v>
          </cell>
          <cell r="J693" t="str">
            <v>Do Thi Bich Lieu</v>
          </cell>
          <cell r="M693" t="str">
            <v>No</v>
          </cell>
          <cell r="O693" t="str">
            <v>Lịch thanh toán: Monthly at 10 &amp; 24</v>
          </cell>
        </row>
        <row r="694">
          <cell r="D694">
            <v>32658</v>
          </cell>
          <cell r="E694">
            <v>11207034</v>
          </cell>
          <cell r="F694">
            <v>1104026</v>
          </cell>
          <cell r="G694">
            <v>45077.000347222223</v>
          </cell>
          <cell r="H694">
            <v>45078.000347222223</v>
          </cell>
          <cell r="I694">
            <v>45111.000347222223</v>
          </cell>
          <cell r="J694" t="str">
            <v>Do Thi Bich Lieu</v>
          </cell>
          <cell r="M694" t="str">
            <v>No</v>
          </cell>
          <cell r="O694" t="str">
            <v>Lịch thanh toán: Monthly at 10 &amp; 24</v>
          </cell>
        </row>
        <row r="695">
          <cell r="D695">
            <v>32655</v>
          </cell>
          <cell r="E695">
            <v>16442542</v>
          </cell>
          <cell r="F695">
            <v>1886808</v>
          </cell>
          <cell r="G695">
            <v>45077.000347222223</v>
          </cell>
          <cell r="H695">
            <v>45082.000347222223</v>
          </cell>
          <cell r="I695">
            <v>45115.000347222223</v>
          </cell>
          <cell r="J695" t="str">
            <v>Do Thi Bich Lieu</v>
          </cell>
          <cell r="M695" t="str">
            <v>No</v>
          </cell>
          <cell r="O695" t="str">
            <v>Lịch thanh toán: Monthly at 10 &amp; 24</v>
          </cell>
        </row>
        <row r="696">
          <cell r="D696">
            <v>32675</v>
          </cell>
          <cell r="E696">
            <v>18115377</v>
          </cell>
          <cell r="F696">
            <v>848507</v>
          </cell>
          <cell r="G696">
            <v>45077.000347222223</v>
          </cell>
          <cell r="J696" t="str">
            <v>Do Thi Bich Lieu</v>
          </cell>
          <cell r="M696" t="str">
            <v>No</v>
          </cell>
          <cell r="O696" t="str">
            <v>06/Đã thanh toán 12/2023</v>
          </cell>
        </row>
        <row r="697">
          <cell r="D697">
            <v>32682</v>
          </cell>
          <cell r="E697">
            <v>28298123</v>
          </cell>
          <cell r="F697">
            <v>9300883</v>
          </cell>
          <cell r="G697">
            <v>45077.000347222223</v>
          </cell>
          <cell r="J697" t="str">
            <v>Do Thi Bich Lieu</v>
          </cell>
          <cell r="M697" t="str">
            <v>No</v>
          </cell>
          <cell r="O697" t="str">
            <v>06/Đã thanh toán 12/2023</v>
          </cell>
        </row>
        <row r="698">
          <cell r="D698">
            <v>32654</v>
          </cell>
          <cell r="E698">
            <v>22353983</v>
          </cell>
          <cell r="F698">
            <v>4340215</v>
          </cell>
          <cell r="G698">
            <v>45077.000347222223</v>
          </cell>
          <cell r="H698">
            <v>45078.000347222223</v>
          </cell>
          <cell r="I698">
            <v>45111.000347222223</v>
          </cell>
          <cell r="J698" t="str">
            <v>Do Thi Bich Lieu</v>
          </cell>
          <cell r="M698" t="str">
            <v>No</v>
          </cell>
          <cell r="O698" t="str">
            <v>Lịch thanh toán: Monthly at 10 &amp; 24</v>
          </cell>
        </row>
        <row r="699">
          <cell r="D699">
            <v>32664</v>
          </cell>
          <cell r="E699">
            <v>13263686</v>
          </cell>
          <cell r="F699">
            <v>5491014</v>
          </cell>
          <cell r="G699">
            <v>45077.000347222223</v>
          </cell>
          <cell r="H699">
            <v>45078.000347222223</v>
          </cell>
          <cell r="I699">
            <v>45103.000347222223</v>
          </cell>
          <cell r="J699" t="str">
            <v>Do Thi Bich Lieu</v>
          </cell>
          <cell r="M699" t="str">
            <v>No</v>
          </cell>
          <cell r="O699" t="str">
            <v>Lịch thanh toán: Monthly at 10 &amp; 24</v>
          </cell>
        </row>
        <row r="700">
          <cell r="D700">
            <v>32681</v>
          </cell>
          <cell r="E700">
            <v>15012701</v>
          </cell>
          <cell r="F700">
            <v>496815</v>
          </cell>
          <cell r="G700">
            <v>45077.000347222223</v>
          </cell>
          <cell r="J700" t="str">
            <v>Do Thi Bich Lieu</v>
          </cell>
          <cell r="M700" t="str">
            <v>No</v>
          </cell>
          <cell r="O700" t="str">
            <v>Chúng tôi đang xử lý hóa đơn, vui lòng liên hệ Do Thi Bich Lieu</v>
          </cell>
        </row>
        <row r="701">
          <cell r="D701">
            <v>32672</v>
          </cell>
          <cell r="E701">
            <v>26406428</v>
          </cell>
          <cell r="F701">
            <v>2336400</v>
          </cell>
          <cell r="G701">
            <v>45077.000347222223</v>
          </cell>
          <cell r="H701">
            <v>45110.000347222223</v>
          </cell>
          <cell r="I701">
            <v>45110.000347222223</v>
          </cell>
          <cell r="J701" t="str">
            <v>Do Thi Bich Lieu</v>
          </cell>
          <cell r="M701" t="str">
            <v>No</v>
          </cell>
          <cell r="O701" t="str">
            <v>Lịch thanh toán: Monthly at 10 &amp; 24</v>
          </cell>
        </row>
        <row r="702">
          <cell r="D702">
            <v>644</v>
          </cell>
          <cell r="E702">
            <v>12102972</v>
          </cell>
          <cell r="F702">
            <v>1942919</v>
          </cell>
          <cell r="G702">
            <v>44932.000347222223</v>
          </cell>
          <cell r="J702" t="str">
            <v>Do Thi Bich Lieu</v>
          </cell>
          <cell r="M702" t="str">
            <v>No</v>
          </cell>
          <cell r="O702" t="str">
            <v>Chúng tôi đang xử lý hóa đơn, vui lòng liên hệ Do Thi Bich Lieu</v>
          </cell>
        </row>
        <row r="703">
          <cell r="D703">
            <v>23421</v>
          </cell>
          <cell r="E703">
            <v>26386858</v>
          </cell>
          <cell r="F703">
            <v>2586309</v>
          </cell>
          <cell r="G703">
            <v>45036.000347222223</v>
          </cell>
          <cell r="J703" t="str">
            <v>Do Thi Bich Lieu</v>
          </cell>
          <cell r="M703" t="str">
            <v>No</v>
          </cell>
          <cell r="O703" t="str">
            <v>05/Đã thanh toán 24/2023</v>
          </cell>
        </row>
        <row r="704">
          <cell r="D704">
            <v>23410</v>
          </cell>
          <cell r="E704">
            <v>12147912</v>
          </cell>
          <cell r="F704">
            <v>778800</v>
          </cell>
          <cell r="G704">
            <v>45036.000347222223</v>
          </cell>
          <cell r="J704" t="str">
            <v>Do Thi Bich Lieu</v>
          </cell>
          <cell r="M704" t="str">
            <v>No</v>
          </cell>
          <cell r="O704" t="str">
            <v>06/Đã thanh toán 12/2023</v>
          </cell>
        </row>
        <row r="705">
          <cell r="D705">
            <v>32656</v>
          </cell>
          <cell r="E705">
            <v>12165991</v>
          </cell>
          <cell r="F705">
            <v>3664914</v>
          </cell>
          <cell r="G705">
            <v>45077.000347222223</v>
          </cell>
          <cell r="H705">
            <v>45078.000347222223</v>
          </cell>
          <cell r="I705">
            <v>45111.000347222223</v>
          </cell>
          <cell r="J705" t="str">
            <v>Do Thi Bich Lieu</v>
          </cell>
          <cell r="M705" t="str">
            <v>No</v>
          </cell>
          <cell r="O705" t="str">
            <v>Lịch thanh toán: Monthly at 10 &amp; 24</v>
          </cell>
        </row>
        <row r="706">
          <cell r="D706">
            <v>23422</v>
          </cell>
          <cell r="E706">
            <v>90314767</v>
          </cell>
          <cell r="F706">
            <v>3380546</v>
          </cell>
          <cell r="G706">
            <v>45036.000347222223</v>
          </cell>
          <cell r="J706" t="str">
            <v>Do Thi Bich Lieu</v>
          </cell>
          <cell r="M706" t="str">
            <v>No</v>
          </cell>
          <cell r="O706" t="str">
            <v>05/Đã thanh toán 24/2023</v>
          </cell>
        </row>
        <row r="707">
          <cell r="D707">
            <v>13165</v>
          </cell>
          <cell r="E707">
            <v>16407983</v>
          </cell>
          <cell r="F707">
            <v>2400893</v>
          </cell>
          <cell r="G707">
            <v>44994.000347222223</v>
          </cell>
          <cell r="J707" t="str">
            <v>Do Thi Bich Lieu</v>
          </cell>
          <cell r="M707" t="str">
            <v>No</v>
          </cell>
          <cell r="O707" t="str">
            <v>06/Đã thanh toán 26/2023</v>
          </cell>
        </row>
        <row r="708">
          <cell r="D708">
            <v>25879</v>
          </cell>
          <cell r="E708">
            <v>13109905</v>
          </cell>
          <cell r="F708">
            <v>8242430</v>
          </cell>
          <cell r="G708">
            <v>44758.000347222223</v>
          </cell>
          <cell r="J708" t="str">
            <v>Do Thi Bich Lieu</v>
          </cell>
          <cell r="M708" t="str">
            <v>No</v>
          </cell>
          <cell r="O708" t="str">
            <v>Chúng tôi đang xử lý hóa đơn, vui lòng liên hệ Do Thi Bich Lieu</v>
          </cell>
        </row>
        <row r="709">
          <cell r="D709">
            <v>56277</v>
          </cell>
          <cell r="E709">
            <v>15069804</v>
          </cell>
          <cell r="F709">
            <v>196020</v>
          </cell>
          <cell r="G709">
            <v>44916.000347222223</v>
          </cell>
          <cell r="J709" t="str">
            <v>Do Thi Bich Lieu</v>
          </cell>
          <cell r="M709" t="str">
            <v>No</v>
          </cell>
          <cell r="O709" t="str">
            <v>Chúng tôi đang xử lý hóa đơn, vui lòng liên hệ Do Thi Bich Lieu</v>
          </cell>
        </row>
        <row r="710">
          <cell r="D710">
            <v>56991</v>
          </cell>
          <cell r="E710">
            <v>12100509</v>
          </cell>
          <cell r="F710">
            <v>882090</v>
          </cell>
          <cell r="G710">
            <v>44922.000347222223</v>
          </cell>
          <cell r="J710" t="str">
            <v>Do Thi Bich Lieu</v>
          </cell>
          <cell r="M710" t="str">
            <v>No</v>
          </cell>
          <cell r="O710" t="str">
            <v>Chúng tôi đang xử lý hóa đơn, vui lòng liên hệ Do Thi Bich Lieu</v>
          </cell>
        </row>
        <row r="711">
          <cell r="D711">
            <v>57169</v>
          </cell>
          <cell r="E711">
            <v>18115377</v>
          </cell>
          <cell r="F711">
            <v>980100</v>
          </cell>
          <cell r="G711">
            <v>44924.000347222223</v>
          </cell>
          <cell r="J711" t="str">
            <v>Do Thi Bich Lieu</v>
          </cell>
          <cell r="M711" t="str">
            <v>No</v>
          </cell>
          <cell r="O711" t="str">
            <v>Chúng tôi đang xử lý hóa đơn, vui lòng liên hệ Do Thi Bich Lieu</v>
          </cell>
        </row>
        <row r="712">
          <cell r="D712">
            <v>57873</v>
          </cell>
          <cell r="E712">
            <v>14066526</v>
          </cell>
          <cell r="F712">
            <v>3598279</v>
          </cell>
          <cell r="G712">
            <v>44926.000347222223</v>
          </cell>
          <cell r="J712" t="str">
            <v>Do Thi Bich Lieu</v>
          </cell>
          <cell r="M712" t="str">
            <v>No</v>
          </cell>
          <cell r="O712" t="str">
            <v>Chúng tôi đang xử lý hóa đơn, vui lòng liên hệ Do Thi Bich Lieu</v>
          </cell>
        </row>
        <row r="713">
          <cell r="D713">
            <v>13715</v>
          </cell>
          <cell r="E713">
            <v>28276097</v>
          </cell>
          <cell r="F713">
            <v>-1199426</v>
          </cell>
          <cell r="G713">
            <v>45000.000347222223</v>
          </cell>
          <cell r="J713" t="str">
            <v>Do Thi Bich Lieu</v>
          </cell>
          <cell r="M713" t="str">
            <v>No</v>
          </cell>
          <cell r="O713" t="str">
            <v>Chúng tôi đang xử lý hóa đơn, vui lòng liên hệ Do Thi Bich Lieu</v>
          </cell>
        </row>
        <row r="714">
          <cell r="D714">
            <v>31445</v>
          </cell>
          <cell r="E714">
            <v>16440980</v>
          </cell>
          <cell r="F714">
            <v>1615482</v>
          </cell>
          <cell r="G714">
            <v>45073.000347222223</v>
          </cell>
          <cell r="J714" t="str">
            <v>Do Thi Bich Lieu</v>
          </cell>
          <cell r="M714" t="str">
            <v>No</v>
          </cell>
          <cell r="O714" t="str">
            <v>Chúng tôi đang xử lý hóa đơn, vui lòng liên hệ Do Thi Bich Lieu</v>
          </cell>
        </row>
        <row r="715">
          <cell r="D715">
            <v>1376</v>
          </cell>
          <cell r="E715">
            <v>17154727</v>
          </cell>
          <cell r="F715">
            <v>6936193</v>
          </cell>
          <cell r="G715">
            <v>44938.000347222223</v>
          </cell>
          <cell r="J715" t="str">
            <v>Do Thi Bich Lieu</v>
          </cell>
          <cell r="M715" t="str">
            <v>No</v>
          </cell>
          <cell r="O715" t="str">
            <v>Chúng tôi đang xử lý hóa đơn, vui lòng liên hệ Do Thi Bich Lieu</v>
          </cell>
        </row>
        <row r="716">
          <cell r="D716">
            <v>1477</v>
          </cell>
          <cell r="E716">
            <v>28298123</v>
          </cell>
          <cell r="F716">
            <v>9484132</v>
          </cell>
          <cell r="G716">
            <v>44939.000347222223</v>
          </cell>
          <cell r="J716" t="str">
            <v>Do Thi Bich Lieu</v>
          </cell>
          <cell r="M716" t="str">
            <v>No</v>
          </cell>
          <cell r="O716" t="str">
            <v>Chúng tôi đang xử lý hóa đơn, vui lòng liên hệ Do Thi Bich Lieu</v>
          </cell>
        </row>
        <row r="717">
          <cell r="D717">
            <v>2116</v>
          </cell>
          <cell r="E717">
            <v>16391225</v>
          </cell>
          <cell r="F717">
            <v>6094770</v>
          </cell>
          <cell r="G717">
            <v>44957.000347222223</v>
          </cell>
          <cell r="J717" t="str">
            <v>Do Thi Bich Lieu</v>
          </cell>
          <cell r="M717" t="str">
            <v>No</v>
          </cell>
          <cell r="O717" t="str">
            <v>Chúng tôi đang xử lý hóa đơn, vui lòng liên hệ Do Thi Bich Lieu</v>
          </cell>
        </row>
        <row r="718">
          <cell r="D718">
            <v>2127</v>
          </cell>
          <cell r="E718">
            <v>11153889</v>
          </cell>
          <cell r="F718">
            <v>11166133</v>
          </cell>
          <cell r="G718">
            <v>44957.000347222223</v>
          </cell>
          <cell r="J718" t="str">
            <v>Do Thi Bich Lieu</v>
          </cell>
          <cell r="M718" t="str">
            <v>No</v>
          </cell>
          <cell r="O718" t="str">
            <v>Chúng tôi đang xử lý hóa đơn, vui lòng liên hệ Do Thi Bich Lieu</v>
          </cell>
        </row>
        <row r="719">
          <cell r="D719">
            <v>6277</v>
          </cell>
          <cell r="E719">
            <v>26363583</v>
          </cell>
          <cell r="F719">
            <v>2880284</v>
          </cell>
          <cell r="G719">
            <v>44973.000347222223</v>
          </cell>
          <cell r="J719" t="str">
            <v>Do Thi Bich Lieu</v>
          </cell>
          <cell r="M719" t="str">
            <v>No</v>
          </cell>
          <cell r="O719" t="str">
            <v>Chúng tôi đang xử lý hóa đơn, vui lòng liên hệ Do Thi Bich Lieu</v>
          </cell>
        </row>
        <row r="720">
          <cell r="D720">
            <v>56990</v>
          </cell>
          <cell r="E720">
            <v>10171704</v>
          </cell>
          <cell r="F720">
            <v>23304240</v>
          </cell>
          <cell r="G720">
            <v>44922.000347222223</v>
          </cell>
          <cell r="J720" t="str">
            <v>Do Thi Bich Lieu</v>
          </cell>
          <cell r="M720" t="str">
            <v>No</v>
          </cell>
          <cell r="O720" t="str">
            <v>Chúng tôi đang xử lý hóa đơn, vui lòng liên hệ Do Thi Bich Lieu</v>
          </cell>
        </row>
        <row r="721">
          <cell r="D721">
            <v>641</v>
          </cell>
          <cell r="E721">
            <v>16386568</v>
          </cell>
          <cell r="F721">
            <v>1827216</v>
          </cell>
          <cell r="G721">
            <v>44932.000347222223</v>
          </cell>
          <cell r="J721" t="str">
            <v>Do Thi Bich Lieu</v>
          </cell>
          <cell r="M721" t="str">
            <v>No</v>
          </cell>
          <cell r="O721" t="str">
            <v>Chúng tôi đang xử lý hóa đơn, vui lòng liên hệ Do Thi Bich Lieu</v>
          </cell>
        </row>
        <row r="722">
          <cell r="D722">
            <v>832</v>
          </cell>
          <cell r="E722">
            <v>17151843</v>
          </cell>
          <cell r="F722">
            <v>26410406</v>
          </cell>
          <cell r="G722">
            <v>44933.000347222223</v>
          </cell>
          <cell r="J722" t="str">
            <v>Do Thi Bich Lieu</v>
          </cell>
          <cell r="M722" t="str">
            <v>No</v>
          </cell>
          <cell r="O722" t="str">
            <v>Chúng tôi đang xử lý hóa đơn, vui lòng liên hệ Do Thi Bich Lieu</v>
          </cell>
        </row>
        <row r="723">
          <cell r="D723">
            <v>1372</v>
          </cell>
          <cell r="E723">
            <v>10176136</v>
          </cell>
          <cell r="F723">
            <v>5280396</v>
          </cell>
          <cell r="G723">
            <v>44938.000347222223</v>
          </cell>
          <cell r="J723" t="str">
            <v>Do Thi Bich Lieu</v>
          </cell>
          <cell r="M723" t="str">
            <v>No</v>
          </cell>
          <cell r="O723" t="str">
            <v>Chúng tôi đang xử lý hóa đơn, vui lòng liên hệ Do Thi Bich Lieu</v>
          </cell>
        </row>
        <row r="724">
          <cell r="D724">
            <v>1375</v>
          </cell>
          <cell r="E724">
            <v>10179448</v>
          </cell>
          <cell r="F724">
            <v>12216380</v>
          </cell>
          <cell r="G724">
            <v>44938.000347222223</v>
          </cell>
          <cell r="J724" t="str">
            <v>Do Thi Bich Lieu</v>
          </cell>
          <cell r="M724" t="str">
            <v>No</v>
          </cell>
          <cell r="O724" t="str">
            <v>Chúng tôi đang xử lý hóa đơn, vui lòng liên hệ Do Thi Bich Lieu</v>
          </cell>
        </row>
        <row r="725">
          <cell r="D725">
            <v>1379</v>
          </cell>
          <cell r="E725">
            <v>24280678</v>
          </cell>
          <cell r="F725">
            <v>8581829</v>
          </cell>
          <cell r="G725">
            <v>44938.000347222223</v>
          </cell>
          <cell r="J725" t="str">
            <v>Do Thi Bich Lieu</v>
          </cell>
          <cell r="M725" t="str">
            <v>No</v>
          </cell>
          <cell r="O725" t="str">
            <v>Chúng tôi đang xử lý hóa đơn, vui lòng liên hệ Do Thi Bich Lieu</v>
          </cell>
        </row>
        <row r="726">
          <cell r="D726">
            <v>1373</v>
          </cell>
          <cell r="E726">
            <v>50984121</v>
          </cell>
          <cell r="F726">
            <v>13511344</v>
          </cell>
          <cell r="G726">
            <v>44938.000347222223</v>
          </cell>
          <cell r="J726" t="str">
            <v>Do Thi Bich Lieu</v>
          </cell>
          <cell r="M726" t="str">
            <v>No</v>
          </cell>
          <cell r="O726" t="str">
            <v>Chúng tôi đang xử lý hóa đơn, vui lòng liên hệ Do Thi Bich Lieu</v>
          </cell>
        </row>
        <row r="727">
          <cell r="D727">
            <v>1382</v>
          </cell>
          <cell r="E727">
            <v>16389594</v>
          </cell>
          <cell r="F727">
            <v>6108190</v>
          </cell>
          <cell r="G727">
            <v>44938.000347222223</v>
          </cell>
          <cell r="J727" t="str">
            <v>Do Thi Bich Lieu</v>
          </cell>
          <cell r="M727" t="str">
            <v>No</v>
          </cell>
          <cell r="O727" t="str">
            <v>Chúng tôi đang xử lý hóa đơn, vui lòng liên hệ Do Thi Bich Lieu</v>
          </cell>
        </row>
        <row r="728">
          <cell r="D728">
            <v>1370</v>
          </cell>
          <cell r="E728">
            <v>19353021</v>
          </cell>
          <cell r="F728">
            <v>1221638</v>
          </cell>
          <cell r="G728">
            <v>44938.000347222223</v>
          </cell>
          <cell r="J728" t="str">
            <v>Do Thi Bich Lieu</v>
          </cell>
          <cell r="M728" t="str">
            <v>No</v>
          </cell>
          <cell r="O728" t="str">
            <v>Chúng tôi đang xử lý hóa đơn, vui lòng liên hệ Do Thi Bich Lieu</v>
          </cell>
        </row>
        <row r="729">
          <cell r="D729">
            <v>1368</v>
          </cell>
          <cell r="E729">
            <v>13204346</v>
          </cell>
          <cell r="F729">
            <v>13589208</v>
          </cell>
          <cell r="G729">
            <v>44938.000347222223</v>
          </cell>
          <cell r="J729" t="str">
            <v>Do Thi Bich Lieu</v>
          </cell>
          <cell r="M729" t="str">
            <v>No</v>
          </cell>
          <cell r="O729" t="str">
            <v>Chúng tôi đang xử lý hóa đơn, vui lòng liên hệ Do Thi Bich Lieu</v>
          </cell>
        </row>
        <row r="730">
          <cell r="D730">
            <v>1374</v>
          </cell>
          <cell r="E730">
            <v>10177524</v>
          </cell>
          <cell r="F730">
            <v>5054124</v>
          </cell>
          <cell r="G730">
            <v>44938.000347222223</v>
          </cell>
          <cell r="J730" t="str">
            <v>Do Thi Bich Lieu</v>
          </cell>
          <cell r="M730" t="str">
            <v>No</v>
          </cell>
          <cell r="O730" t="str">
            <v>Chúng tôi đang xử lý hóa đơn, vui lòng liên hệ Do Thi Bich Lieu</v>
          </cell>
        </row>
        <row r="731">
          <cell r="D731">
            <v>1377</v>
          </cell>
          <cell r="E731">
            <v>20335101</v>
          </cell>
          <cell r="F731">
            <v>8672587</v>
          </cell>
          <cell r="G731">
            <v>44938.000347222223</v>
          </cell>
          <cell r="J731" t="str">
            <v>Do Thi Bich Lieu</v>
          </cell>
          <cell r="M731" t="str">
            <v>No</v>
          </cell>
          <cell r="O731" t="str">
            <v>Chúng tôi đang xử lý hóa đơn, vui lòng liên hệ Do Thi Bich Lieu</v>
          </cell>
        </row>
        <row r="732">
          <cell r="D732">
            <v>1378</v>
          </cell>
          <cell r="E732">
            <v>22308735</v>
          </cell>
          <cell r="F732">
            <v>19025138</v>
          </cell>
          <cell r="G732">
            <v>44938.000347222223</v>
          </cell>
          <cell r="J732" t="str">
            <v>Do Thi Bich Lieu</v>
          </cell>
          <cell r="M732" t="str">
            <v>No</v>
          </cell>
          <cell r="O732" t="str">
            <v>Chúng tôi đang xử lý hóa đơn, vui lòng liên hệ Do Thi Bich Lieu</v>
          </cell>
        </row>
        <row r="733">
          <cell r="D733">
            <v>1371</v>
          </cell>
          <cell r="E733">
            <v>18118684</v>
          </cell>
          <cell r="F733">
            <v>4216916</v>
          </cell>
          <cell r="G733">
            <v>44938.000347222223</v>
          </cell>
          <cell r="J733" t="str">
            <v>Do Thi Bich Lieu</v>
          </cell>
          <cell r="M733" t="str">
            <v>No</v>
          </cell>
          <cell r="O733" t="str">
            <v>Chúng tôi đang xử lý hóa đơn, vui lòng liên hệ Do Thi Bich Lieu</v>
          </cell>
        </row>
        <row r="734">
          <cell r="D734">
            <v>1482</v>
          </cell>
          <cell r="E734">
            <v>15079249</v>
          </cell>
          <cell r="F734">
            <v>11958606</v>
          </cell>
          <cell r="G734">
            <v>44939.000347222223</v>
          </cell>
          <cell r="J734" t="str">
            <v>Do Thi Bich Lieu</v>
          </cell>
          <cell r="M734" t="str">
            <v>No</v>
          </cell>
          <cell r="O734" t="str">
            <v>Chúng tôi đang xử lý hóa đơn, vui lòng liên hệ Do Thi Bich Lieu</v>
          </cell>
        </row>
        <row r="735">
          <cell r="D735">
            <v>1480</v>
          </cell>
          <cell r="E735">
            <v>16391750</v>
          </cell>
          <cell r="F735">
            <v>10859211</v>
          </cell>
          <cell r="G735">
            <v>44939.000347222223</v>
          </cell>
          <cell r="J735" t="str">
            <v>Do Thi Bich Lieu</v>
          </cell>
          <cell r="M735" t="str">
            <v>No</v>
          </cell>
          <cell r="O735" t="str">
            <v>Chúng tôi đang xử lý hóa đơn, vui lòng liên hệ Do Thi Bich Lieu</v>
          </cell>
        </row>
        <row r="736">
          <cell r="D736">
            <v>2133</v>
          </cell>
          <cell r="E736">
            <v>13205002</v>
          </cell>
          <cell r="F736">
            <v>1305424</v>
          </cell>
          <cell r="G736">
            <v>44957.000347222223</v>
          </cell>
          <cell r="J736" t="str">
            <v>Do Thi Bich Lieu</v>
          </cell>
          <cell r="M736" t="str">
            <v>No</v>
          </cell>
          <cell r="O736" t="str">
            <v>Chúng tôi đang xử lý hóa đơn, vui lòng liên hệ Do Thi Bich Lieu</v>
          </cell>
        </row>
        <row r="737">
          <cell r="D737">
            <v>2137</v>
          </cell>
          <cell r="E737">
            <v>26359222</v>
          </cell>
          <cell r="F737">
            <v>14355022</v>
          </cell>
          <cell r="G737">
            <v>44957.000347222223</v>
          </cell>
          <cell r="J737" t="str">
            <v>Do Thi Bich Lieu</v>
          </cell>
          <cell r="M737" t="str">
            <v>No</v>
          </cell>
          <cell r="O737" t="str">
            <v>Chúng tôi đang xử lý hóa đơn, vui lòng liên hệ Do Thi Bich Lieu</v>
          </cell>
        </row>
        <row r="738">
          <cell r="D738">
            <v>2136</v>
          </cell>
          <cell r="E738">
            <v>14069880</v>
          </cell>
          <cell r="F738">
            <v>12207721</v>
          </cell>
          <cell r="G738">
            <v>44957.000347222223</v>
          </cell>
          <cell r="J738" t="str">
            <v>Do Thi Bich Lieu</v>
          </cell>
          <cell r="M738" t="str">
            <v>No</v>
          </cell>
          <cell r="O738" t="str">
            <v>Chúng tôi đang xử lý hóa đơn, vui lòng liên hệ Do Thi Bich Lieu</v>
          </cell>
        </row>
        <row r="739">
          <cell r="D739">
            <v>2121</v>
          </cell>
          <cell r="E739">
            <v>10183289</v>
          </cell>
          <cell r="F739">
            <v>37365490</v>
          </cell>
          <cell r="G739">
            <v>44957.000347222223</v>
          </cell>
          <cell r="J739" t="str">
            <v>Do Thi Bich Lieu</v>
          </cell>
          <cell r="M739" t="str">
            <v>No</v>
          </cell>
          <cell r="O739" t="str">
            <v>Chúng tôi đang xử lý hóa đơn, vui lòng liên hệ Do Thi Bich Lieu</v>
          </cell>
        </row>
        <row r="740">
          <cell r="D740">
            <v>2115</v>
          </cell>
          <cell r="E740">
            <v>18123159</v>
          </cell>
          <cell r="F740">
            <v>12081581</v>
          </cell>
          <cell r="G740">
            <v>44957.000347222223</v>
          </cell>
          <cell r="J740" t="str">
            <v>Do Thi Bich Lieu</v>
          </cell>
          <cell r="M740" t="str">
            <v>No</v>
          </cell>
          <cell r="O740" t="str">
            <v>Chúng tôi đang xử lý hóa đơn, vui lòng liên hệ Do Thi Bich Lieu</v>
          </cell>
        </row>
        <row r="741">
          <cell r="D741">
            <v>2138</v>
          </cell>
          <cell r="E741">
            <v>14068906</v>
          </cell>
          <cell r="F741">
            <v>65661684</v>
          </cell>
          <cell r="G741">
            <v>44957.000347222223</v>
          </cell>
          <cell r="J741" t="str">
            <v>Do Thi Bich Lieu</v>
          </cell>
          <cell r="M741" t="str">
            <v>No</v>
          </cell>
          <cell r="O741" t="str">
            <v>Chúng tôi đang xử lý hóa đơn, vui lòng liên hệ Do Thi Bich Lieu</v>
          </cell>
        </row>
        <row r="742">
          <cell r="D742">
            <v>2181</v>
          </cell>
          <cell r="E742">
            <v>26360918</v>
          </cell>
          <cell r="F742">
            <v>13559590</v>
          </cell>
          <cell r="G742">
            <v>44957.000347222223</v>
          </cell>
          <cell r="J742" t="str">
            <v>Do Thi Bich Lieu</v>
          </cell>
          <cell r="M742" t="str">
            <v>No</v>
          </cell>
          <cell r="O742" t="str">
            <v>Chúng tôi đang xử lý hóa đơn, vui lòng liên hệ Do Thi Bich Lieu</v>
          </cell>
        </row>
        <row r="743">
          <cell r="D743">
            <v>2183</v>
          </cell>
          <cell r="E743">
            <v>16393469</v>
          </cell>
          <cell r="F743">
            <v>9018636</v>
          </cell>
          <cell r="G743">
            <v>44957.000347222223</v>
          </cell>
          <cell r="J743" t="str">
            <v>Do Thi Bich Lieu</v>
          </cell>
          <cell r="M743" t="str">
            <v>No</v>
          </cell>
          <cell r="O743" t="str">
            <v>Chúng tôi đang xử lý hóa đơn, vui lòng liên hệ Do Thi Bich Lieu</v>
          </cell>
        </row>
        <row r="744">
          <cell r="D744">
            <v>2182</v>
          </cell>
          <cell r="E744">
            <v>13209920</v>
          </cell>
          <cell r="F744">
            <v>12568622</v>
          </cell>
          <cell r="G744">
            <v>44957.000347222223</v>
          </cell>
          <cell r="J744" t="str">
            <v>Do Thi Bich Lieu</v>
          </cell>
          <cell r="M744" t="str">
            <v>No</v>
          </cell>
          <cell r="O744" t="str">
            <v>Chúng tôi đang xử lý hóa đơn, vui lòng liên hệ Do Thi Bich Lieu</v>
          </cell>
        </row>
        <row r="745">
          <cell r="D745">
            <v>2184</v>
          </cell>
          <cell r="E745">
            <v>26359891</v>
          </cell>
          <cell r="F745">
            <v>2900942</v>
          </cell>
          <cell r="G745">
            <v>44957.000347222223</v>
          </cell>
          <cell r="J745" t="str">
            <v>Do Thi Bich Lieu</v>
          </cell>
          <cell r="M745" t="str">
            <v>No</v>
          </cell>
          <cell r="O745" t="str">
            <v>Chúng tôi đang xử lý hóa đơn, vui lòng liên hệ Do Thi Bich Lieu</v>
          </cell>
        </row>
        <row r="746">
          <cell r="D746">
            <v>2131</v>
          </cell>
          <cell r="E746">
            <v>14071199</v>
          </cell>
          <cell r="F746">
            <v>6108190</v>
          </cell>
          <cell r="G746">
            <v>44957.000347222223</v>
          </cell>
          <cell r="J746" t="str">
            <v>Do Thi Bich Lieu</v>
          </cell>
          <cell r="M746" t="str">
            <v>No</v>
          </cell>
          <cell r="O746" t="str">
            <v>Chúng tôi đang xử lý hóa đơn, vui lòng liên hệ Do Thi Bich Lieu</v>
          </cell>
        </row>
        <row r="747">
          <cell r="D747">
            <v>2134</v>
          </cell>
          <cell r="E747">
            <v>13207268</v>
          </cell>
          <cell r="F747">
            <v>33855750</v>
          </cell>
          <cell r="G747">
            <v>44957.000347222223</v>
          </cell>
          <cell r="J747" t="str">
            <v>Do Thi Bich Lieu</v>
          </cell>
          <cell r="M747" t="str">
            <v>No</v>
          </cell>
          <cell r="O747" t="str">
            <v>Chúng tôi đang xử lý hóa đơn, vui lòng liên hệ Do Thi Bich Lieu</v>
          </cell>
        </row>
        <row r="748">
          <cell r="D748">
            <v>2124</v>
          </cell>
          <cell r="E748">
            <v>18123935</v>
          </cell>
          <cell r="F748">
            <v>6023424</v>
          </cell>
          <cell r="G748">
            <v>44957.000347222223</v>
          </cell>
          <cell r="J748" t="str">
            <v>Do Thi Bich Lieu</v>
          </cell>
          <cell r="M748" t="str">
            <v>No</v>
          </cell>
          <cell r="O748" t="str">
            <v>Chúng tôi đang xử lý hóa đơn, vui lòng liên hệ Do Thi Bich Lieu</v>
          </cell>
        </row>
        <row r="749">
          <cell r="D749">
            <v>2117</v>
          </cell>
          <cell r="E749">
            <v>15080920</v>
          </cell>
          <cell r="F749">
            <v>7899848</v>
          </cell>
          <cell r="G749">
            <v>44957.000347222223</v>
          </cell>
          <cell r="J749" t="str">
            <v>Do Thi Bich Lieu</v>
          </cell>
          <cell r="M749" t="str">
            <v>No</v>
          </cell>
          <cell r="O749" t="str">
            <v>Chúng tôi đang xử lý hóa đơn, vui lòng liên hệ Do Thi Bich Lieu</v>
          </cell>
        </row>
        <row r="750">
          <cell r="D750">
            <v>8663</v>
          </cell>
          <cell r="E750">
            <v>14076654</v>
          </cell>
          <cell r="F750">
            <v>1490071</v>
          </cell>
          <cell r="G750">
            <v>44981.000347222223</v>
          </cell>
          <cell r="J750" t="str">
            <v>Do Thi Bich Lieu</v>
          </cell>
          <cell r="M750" t="str">
            <v>No</v>
          </cell>
          <cell r="O750" t="str">
            <v>Chúng tôi đang xử lý hóa đơn, vui lòng liên hệ Do Thi Bich Lieu</v>
          </cell>
        </row>
        <row r="751">
          <cell r="D751">
            <v>15722</v>
          </cell>
          <cell r="E751">
            <v>15043397</v>
          </cell>
          <cell r="F751">
            <v>2358510</v>
          </cell>
          <cell r="G751">
            <v>45003.000347222223</v>
          </cell>
          <cell r="J751" t="str">
            <v>Do Thi Bich Lieu</v>
          </cell>
          <cell r="M751" t="str">
            <v>No</v>
          </cell>
          <cell r="O751" t="str">
            <v>Chúng tôi đang xử lý hóa đơn, vui lòng liên hệ Do Thi Bich Lieu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InvoiceList"/>
    </sheetNames>
    <sheetDataSet>
      <sheetData sheetId="0">
        <row r="1">
          <cell r="D1" t="str">
            <v>Số hóa đơn</v>
          </cell>
          <cell r="E1" t="str">
            <v>Số đặt hàng</v>
          </cell>
          <cell r="F1" t="str">
            <v>Tổng giá trị</v>
          </cell>
          <cell r="G1" t="str">
            <v>Ngày nhập HĐ</v>
          </cell>
          <cell r="H1" t="str">
            <v>Ngày xử lý</v>
          </cell>
          <cell r="I1" t="str">
            <v>Ngày đến hạn</v>
          </cell>
          <cell r="J1" t="str">
            <v>Phụ trách</v>
          </cell>
          <cell r="K1" t="str">
            <v>Khóa bởi</v>
          </cell>
          <cell r="L1" t="str">
            <v>Ngày khóa</v>
          </cell>
          <cell r="M1" t="str">
            <v>Trạng thái giữ</v>
          </cell>
          <cell r="N1" t="str">
            <v>Lý do giữ</v>
          </cell>
          <cell r="O1" t="str">
            <v>Ghi chú</v>
          </cell>
        </row>
        <row r="2">
          <cell r="D2">
            <v>41096</v>
          </cell>
          <cell r="E2">
            <v>15143456</v>
          </cell>
          <cell r="F2">
            <v>490050</v>
          </cell>
          <cell r="G2">
            <v>45119.000347222223</v>
          </cell>
          <cell r="H2">
            <v>45119.000347222223</v>
          </cell>
          <cell r="I2">
            <v>45154.000347222223</v>
          </cell>
          <cell r="J2" t="str">
            <v>Do Thi Bich Lieu</v>
          </cell>
          <cell r="M2" t="str">
            <v>No</v>
          </cell>
          <cell r="O2" t="str">
            <v>Lịch thanh toán: Monthly at 10 &amp; 24</v>
          </cell>
        </row>
        <row r="3">
          <cell r="D3">
            <v>41094</v>
          </cell>
          <cell r="E3">
            <v>19418323</v>
          </cell>
          <cell r="F3">
            <v>1101481</v>
          </cell>
          <cell r="G3">
            <v>45119.000347222223</v>
          </cell>
          <cell r="H3">
            <v>45119.000347222223</v>
          </cell>
          <cell r="I3">
            <v>45150.000347222223</v>
          </cell>
          <cell r="J3" t="str">
            <v>Do Thi Bich Lieu</v>
          </cell>
          <cell r="M3" t="str">
            <v>No</v>
          </cell>
          <cell r="O3" t="str">
            <v>Lịch thanh toán: Monthly at 10 &amp; 24</v>
          </cell>
        </row>
        <row r="4">
          <cell r="D4">
            <v>41092</v>
          </cell>
          <cell r="E4">
            <v>10265841</v>
          </cell>
          <cell r="F4">
            <v>6571800</v>
          </cell>
          <cell r="G4">
            <v>45119.000347222223</v>
          </cell>
          <cell r="H4">
            <v>45119.000347222223</v>
          </cell>
          <cell r="I4">
            <v>45150.000347222223</v>
          </cell>
          <cell r="J4" t="str">
            <v>Do Thi Bich Lieu</v>
          </cell>
          <cell r="M4" t="str">
            <v>No</v>
          </cell>
          <cell r="O4" t="str">
            <v>Lịch thanh toán: Monthly at 10 &amp; 24</v>
          </cell>
        </row>
        <row r="5">
          <cell r="D5">
            <v>41095</v>
          </cell>
          <cell r="E5">
            <v>15143349</v>
          </cell>
          <cell r="F5">
            <v>2186050</v>
          </cell>
          <cell r="G5">
            <v>45119.000347222223</v>
          </cell>
          <cell r="H5">
            <v>45119.000347222223</v>
          </cell>
          <cell r="I5">
            <v>45154.000347222223</v>
          </cell>
          <cell r="J5" t="str">
            <v>Do Thi Bich Lieu</v>
          </cell>
          <cell r="M5" t="str">
            <v>No</v>
          </cell>
          <cell r="O5" t="str">
            <v>Lịch thanh toán: Monthly at 10 &amp; 24</v>
          </cell>
        </row>
        <row r="6">
          <cell r="D6">
            <v>41100</v>
          </cell>
          <cell r="E6">
            <v>20394381</v>
          </cell>
          <cell r="F6">
            <v>1199426</v>
          </cell>
          <cell r="G6">
            <v>45119.000347222223</v>
          </cell>
          <cell r="H6">
            <v>45119.000347222223</v>
          </cell>
          <cell r="I6">
            <v>45153.000347222223</v>
          </cell>
          <cell r="J6" t="str">
            <v>Do Thi Bich Lieu</v>
          </cell>
          <cell r="M6" t="str">
            <v>No</v>
          </cell>
          <cell r="O6" t="str">
            <v>Lịch thanh toán: Monthly at 10 &amp; 24</v>
          </cell>
        </row>
        <row r="7">
          <cell r="D7">
            <v>41103</v>
          </cell>
          <cell r="E7">
            <v>28356993</v>
          </cell>
          <cell r="F7">
            <v>550541</v>
          </cell>
          <cell r="G7">
            <v>45119.000347222223</v>
          </cell>
          <cell r="H7">
            <v>45119.000347222223</v>
          </cell>
          <cell r="I7">
            <v>45153.000347222223</v>
          </cell>
          <cell r="J7" t="str">
            <v>Do Thi Bich Lieu</v>
          </cell>
          <cell r="M7" t="str">
            <v>No</v>
          </cell>
          <cell r="O7" t="str">
            <v>Lịch thanh toán: Monthly at 10 &amp; 24</v>
          </cell>
        </row>
        <row r="8">
          <cell r="D8">
            <v>41107</v>
          </cell>
          <cell r="E8">
            <v>14130008</v>
          </cell>
          <cell r="F8">
            <v>3301284</v>
          </cell>
          <cell r="G8">
            <v>45119.000347222223</v>
          </cell>
          <cell r="H8">
            <v>45119.000347222223</v>
          </cell>
          <cell r="I8">
            <v>45146.000347222223</v>
          </cell>
          <cell r="J8" t="str">
            <v>Do Thi Bich Lieu</v>
          </cell>
          <cell r="M8" t="str">
            <v>No</v>
          </cell>
          <cell r="O8" t="str">
            <v>Lịch thanh toán: Monthly at 10 &amp; 24</v>
          </cell>
        </row>
        <row r="9">
          <cell r="D9">
            <v>41093</v>
          </cell>
          <cell r="E9">
            <v>10265556</v>
          </cell>
          <cell r="F9">
            <v>3598279</v>
          </cell>
          <cell r="G9">
            <v>45119.000347222223</v>
          </cell>
          <cell r="J9" t="str">
            <v>Do Thi Bich Lieu</v>
          </cell>
          <cell r="M9" t="str">
            <v>No</v>
          </cell>
          <cell r="O9" t="str">
            <v>Chúng tôi đang xử lý hóa đơn, vui lòng liên hệ Do Thi Bich Lieu</v>
          </cell>
        </row>
        <row r="10">
          <cell r="D10">
            <v>41102</v>
          </cell>
          <cell r="E10">
            <v>25364327</v>
          </cell>
          <cell r="F10">
            <v>2186050</v>
          </cell>
          <cell r="G10">
            <v>45119.000347222223</v>
          </cell>
          <cell r="J10" t="str">
            <v>Do Thi Bich Lieu</v>
          </cell>
          <cell r="M10" t="str">
            <v>No</v>
          </cell>
          <cell r="O10" t="str">
            <v>Chúng tôi đang xử lý hóa đơn, vui lòng liên hệ Do Thi Bich Lieu</v>
          </cell>
        </row>
        <row r="11">
          <cell r="D11">
            <v>40873</v>
          </cell>
          <cell r="E11">
            <v>10261977</v>
          </cell>
          <cell r="F11">
            <v>2039018</v>
          </cell>
          <cell r="G11">
            <v>45117.000347222223</v>
          </cell>
          <cell r="J11" t="str">
            <v>Do Thi Bich Lieu</v>
          </cell>
          <cell r="M11" t="str">
            <v>No</v>
          </cell>
          <cell r="O11" t="str">
            <v>Chúng tôi đang xử lý hóa đơn, vui lòng liên hệ Do Thi Bich Lieu</v>
          </cell>
        </row>
        <row r="12">
          <cell r="D12">
            <v>40874</v>
          </cell>
          <cell r="E12">
            <v>22365749</v>
          </cell>
          <cell r="F12">
            <v>1019509</v>
          </cell>
          <cell r="G12">
            <v>45117.000347222223</v>
          </cell>
          <cell r="J12" t="str">
            <v>Do Thi Bich Lieu</v>
          </cell>
          <cell r="M12" t="str">
            <v>No</v>
          </cell>
          <cell r="O12" t="str">
            <v>Chúng tôi đang xử lý hóa đơn, vui lòng liên hệ Do Thi Bich Lieu</v>
          </cell>
        </row>
        <row r="13">
          <cell r="D13">
            <v>40816</v>
          </cell>
          <cell r="E13">
            <v>12180963</v>
          </cell>
          <cell r="F13">
            <v>5784329</v>
          </cell>
          <cell r="G13">
            <v>45115.000347222223</v>
          </cell>
          <cell r="J13" t="str">
            <v>Do Thi Bich Lieu</v>
          </cell>
          <cell r="M13" t="str">
            <v>No</v>
          </cell>
          <cell r="O13" t="str">
            <v>Chúng tôi đang xử lý hóa đơn, vui lòng liên hệ Do Thi Bich Lieu</v>
          </cell>
        </row>
        <row r="14">
          <cell r="D14">
            <v>40820</v>
          </cell>
          <cell r="E14">
            <v>15141499</v>
          </cell>
          <cell r="F14">
            <v>3385476</v>
          </cell>
          <cell r="G14">
            <v>45115.000347222223</v>
          </cell>
          <cell r="J14" t="str">
            <v>Do Thi Bich Lieu</v>
          </cell>
          <cell r="M14" t="str">
            <v>No</v>
          </cell>
          <cell r="O14" t="str">
            <v>Chúng tôi đang xử lý hóa đơn, vui lòng liên hệ Do Thi Bich Lieu</v>
          </cell>
        </row>
        <row r="15">
          <cell r="D15">
            <v>40824</v>
          </cell>
          <cell r="E15">
            <v>28355849</v>
          </cell>
          <cell r="F15">
            <v>2398853</v>
          </cell>
          <cell r="G15">
            <v>45115.000347222223</v>
          </cell>
          <cell r="H15">
            <v>45116.000347222223</v>
          </cell>
          <cell r="I15">
            <v>45150.000347222223</v>
          </cell>
          <cell r="J15" t="str">
            <v>Do Thi Bich Lieu</v>
          </cell>
          <cell r="M15" t="str">
            <v>No</v>
          </cell>
          <cell r="O15" t="str">
            <v>Lịch thanh toán: Monthly at 10 &amp; 24</v>
          </cell>
        </row>
        <row r="16">
          <cell r="D16">
            <v>40826</v>
          </cell>
          <cell r="E16">
            <v>17226286</v>
          </cell>
          <cell r="F16">
            <v>3719812</v>
          </cell>
          <cell r="G16">
            <v>45115.000347222223</v>
          </cell>
          <cell r="J16" t="str">
            <v>Do Thi Bich Lieu</v>
          </cell>
          <cell r="M16" t="str">
            <v>No</v>
          </cell>
          <cell r="O16" t="str">
            <v>Chúng tôi đang xử lý hóa đơn, vui lòng liên hệ Do Thi Bich Lieu</v>
          </cell>
        </row>
        <row r="17">
          <cell r="D17">
            <v>40815</v>
          </cell>
          <cell r="E17">
            <v>11222472</v>
          </cell>
          <cell r="F17">
            <v>4692308</v>
          </cell>
          <cell r="G17">
            <v>45115.000347222223</v>
          </cell>
          <cell r="H17">
            <v>45115.000347222223</v>
          </cell>
          <cell r="I17">
            <v>45148.000347222223</v>
          </cell>
          <cell r="J17" t="str">
            <v>Do Thi Bich Lieu</v>
          </cell>
          <cell r="M17" t="str">
            <v>No</v>
          </cell>
          <cell r="O17" t="str">
            <v>Lịch thanh toán: Monthly at 10 &amp; 24</v>
          </cell>
        </row>
        <row r="18">
          <cell r="D18">
            <v>40817</v>
          </cell>
          <cell r="E18">
            <v>12181245</v>
          </cell>
          <cell r="F18">
            <v>2783138</v>
          </cell>
          <cell r="G18">
            <v>45115.000347222223</v>
          </cell>
          <cell r="H18">
            <v>45115.000347222223</v>
          </cell>
          <cell r="I18">
            <v>45148.000347222223</v>
          </cell>
          <cell r="J18" t="str">
            <v>Do Thi Bich Lieu</v>
          </cell>
          <cell r="M18" t="str">
            <v>No</v>
          </cell>
          <cell r="O18" t="str">
            <v>Lịch thanh toán: Monthly at 10 &amp; 24</v>
          </cell>
        </row>
        <row r="19">
          <cell r="D19">
            <v>40821</v>
          </cell>
          <cell r="E19">
            <v>21242618</v>
          </cell>
          <cell r="F19">
            <v>1586110</v>
          </cell>
          <cell r="G19">
            <v>45115.000347222223</v>
          </cell>
          <cell r="H19">
            <v>45115.000347222223</v>
          </cell>
          <cell r="I19">
            <v>45150.000347222223</v>
          </cell>
          <cell r="J19" t="str">
            <v>Do Thi Bich Lieu</v>
          </cell>
          <cell r="M19" t="str">
            <v>No</v>
          </cell>
          <cell r="O19" t="str">
            <v>Lịch thanh toán: Monthly at 10 &amp; 24</v>
          </cell>
        </row>
        <row r="20">
          <cell r="D20">
            <v>40827</v>
          </cell>
          <cell r="E20">
            <v>17226231</v>
          </cell>
          <cell r="F20">
            <v>1040791</v>
          </cell>
          <cell r="G20">
            <v>45115.000347222223</v>
          </cell>
          <cell r="H20">
            <v>45116.000347222223</v>
          </cell>
          <cell r="I20">
            <v>45150.000347222223</v>
          </cell>
          <cell r="J20" t="str">
            <v>Do Thi Bich Lieu</v>
          </cell>
          <cell r="M20" t="str">
            <v>No</v>
          </cell>
          <cell r="O20" t="str">
            <v>Lịch thanh toán: Monthly at 10 &amp; 24</v>
          </cell>
        </row>
        <row r="21">
          <cell r="D21">
            <v>40825</v>
          </cell>
          <cell r="E21">
            <v>28354547</v>
          </cell>
          <cell r="F21">
            <v>2315628</v>
          </cell>
          <cell r="G21">
            <v>45115.000347222223</v>
          </cell>
          <cell r="H21">
            <v>45116.000347222223</v>
          </cell>
          <cell r="I21">
            <v>45150.000347222223</v>
          </cell>
          <cell r="J21" t="str">
            <v>Do Thi Bich Lieu</v>
          </cell>
          <cell r="M21" t="str">
            <v>No</v>
          </cell>
          <cell r="O21" t="str">
            <v>Lịch thanh toán: Monthly at 10 &amp; 24</v>
          </cell>
        </row>
        <row r="22">
          <cell r="D22">
            <v>39749</v>
          </cell>
          <cell r="E22">
            <v>14129428</v>
          </cell>
          <cell r="F22">
            <v>5191945</v>
          </cell>
          <cell r="G22">
            <v>45113.000347222223</v>
          </cell>
          <cell r="J22" t="str">
            <v>Do Thi Bich Lieu</v>
          </cell>
          <cell r="M22" t="str">
            <v>No</v>
          </cell>
          <cell r="O22" t="str">
            <v>Chúng tôi đang xử lý hóa đơn, vui lòng liên hệ Do Thi Bich Lieu</v>
          </cell>
        </row>
        <row r="23">
          <cell r="D23">
            <v>39427</v>
          </cell>
          <cell r="E23">
            <v>10262265</v>
          </cell>
          <cell r="F23">
            <v>4443714</v>
          </cell>
          <cell r="G23">
            <v>45111.000347222223</v>
          </cell>
          <cell r="H23">
            <v>45113.000347222223</v>
          </cell>
          <cell r="I23">
            <v>45142.000347222223</v>
          </cell>
          <cell r="J23" t="str">
            <v>Do Thi Bich Lieu</v>
          </cell>
          <cell r="M23" t="str">
            <v>No</v>
          </cell>
          <cell r="O23" t="str">
            <v>Lịch thanh toán: Monthly at 10 &amp; 24</v>
          </cell>
        </row>
        <row r="24">
          <cell r="D24">
            <v>39428</v>
          </cell>
          <cell r="E24">
            <v>10261977</v>
          </cell>
          <cell r="F24">
            <v>2398853</v>
          </cell>
          <cell r="G24">
            <v>45111.000347222223</v>
          </cell>
          <cell r="J24" t="str">
            <v>Do Thi Bich Lieu</v>
          </cell>
          <cell r="M24" t="str">
            <v>No</v>
          </cell>
          <cell r="O24" t="str">
            <v>Chúng tôi đang xử lý hóa đơn, vui lòng liên hệ Do Thi Bich Lieu</v>
          </cell>
        </row>
        <row r="25">
          <cell r="D25">
            <v>39439</v>
          </cell>
          <cell r="E25">
            <v>10262985</v>
          </cell>
          <cell r="F25">
            <v>490050</v>
          </cell>
          <cell r="G25">
            <v>45111.000347222223</v>
          </cell>
          <cell r="H25">
            <v>45112.000347222223</v>
          </cell>
          <cell r="I25">
            <v>45145.000347222223</v>
          </cell>
          <cell r="J25" t="str">
            <v>Do Thi Bich Lieu</v>
          </cell>
          <cell r="M25" t="str">
            <v>No</v>
          </cell>
          <cell r="O25" t="str">
            <v>Lịch thanh toán: Monthly at 10 &amp; 24</v>
          </cell>
        </row>
        <row r="26">
          <cell r="D26">
            <v>39443</v>
          </cell>
          <cell r="E26">
            <v>15140789</v>
          </cell>
          <cell r="F26">
            <v>9382090</v>
          </cell>
          <cell r="G26">
            <v>45111.000347222223</v>
          </cell>
          <cell r="H26">
            <v>45112.000347222223</v>
          </cell>
          <cell r="I26">
            <v>45146.000347222223</v>
          </cell>
          <cell r="J26" t="str">
            <v>Do Thi Bich Lieu</v>
          </cell>
          <cell r="M26" t="str">
            <v>No</v>
          </cell>
          <cell r="O26" t="str">
            <v>Lịch thanh toán: Monthly at 10 &amp; 24</v>
          </cell>
        </row>
        <row r="27">
          <cell r="D27">
            <v>39440</v>
          </cell>
          <cell r="E27">
            <v>22365749</v>
          </cell>
          <cell r="F27">
            <v>1199426</v>
          </cell>
          <cell r="G27">
            <v>45111.000347222223</v>
          </cell>
          <cell r="J27" t="str">
            <v>Do Thi Bich Lieu</v>
          </cell>
          <cell r="M27" t="str">
            <v>No</v>
          </cell>
          <cell r="O27" t="str">
            <v>Chúng tôi đang xử lý hóa đơn, vui lòng liên hệ Do Thi Bich Lieu</v>
          </cell>
        </row>
        <row r="28">
          <cell r="D28">
            <v>39074</v>
          </cell>
          <cell r="E28">
            <v>20389437</v>
          </cell>
          <cell r="F28">
            <v>2226532</v>
          </cell>
          <cell r="G28">
            <v>45107.000347222223</v>
          </cell>
          <cell r="H28">
            <v>45111.000347222223</v>
          </cell>
          <cell r="I28">
            <v>45139.000347222223</v>
          </cell>
          <cell r="J28" t="str">
            <v>Do Thi Bich Lieu</v>
          </cell>
          <cell r="M28" t="str">
            <v>No</v>
          </cell>
          <cell r="O28" t="str">
            <v>Lịch thanh toán: Monthly at 10 &amp; 24</v>
          </cell>
        </row>
        <row r="29">
          <cell r="D29">
            <v>39082</v>
          </cell>
          <cell r="E29">
            <v>50993664</v>
          </cell>
          <cell r="F29">
            <v>1221638</v>
          </cell>
          <cell r="G29">
            <v>45107.000347222223</v>
          </cell>
          <cell r="H29">
            <v>45111.000347222223</v>
          </cell>
          <cell r="I29">
            <v>45141.000347222223</v>
          </cell>
          <cell r="J29" t="str">
            <v>Do Thi Bich Lieu</v>
          </cell>
          <cell r="M29" t="str">
            <v>No</v>
          </cell>
          <cell r="O29" t="str">
            <v>Lịch thanh toán: Monthly at 10 &amp; 24</v>
          </cell>
        </row>
        <row r="30">
          <cell r="D30">
            <v>39090</v>
          </cell>
          <cell r="E30">
            <v>25360553</v>
          </cell>
          <cell r="F30">
            <v>1298816</v>
          </cell>
          <cell r="G30">
            <v>45107.000347222223</v>
          </cell>
          <cell r="H30">
            <v>45111.000347222223</v>
          </cell>
          <cell r="I30">
            <v>45142.000347222223</v>
          </cell>
          <cell r="J30" t="str">
            <v>Do Thi Bich Lieu</v>
          </cell>
          <cell r="M30" t="str">
            <v>No</v>
          </cell>
          <cell r="O30" t="str">
            <v>Lịch thanh toán: Monthly at 10 &amp; 24</v>
          </cell>
        </row>
        <row r="31">
          <cell r="D31">
            <v>39051</v>
          </cell>
          <cell r="E31">
            <v>13277067</v>
          </cell>
          <cell r="F31">
            <v>943404</v>
          </cell>
          <cell r="G31">
            <v>45107.000347222223</v>
          </cell>
          <cell r="H31">
            <v>45108.000347222223</v>
          </cell>
          <cell r="I31">
            <v>45134.000347222223</v>
          </cell>
          <cell r="J31" t="str">
            <v>Do Thi Bich Lieu</v>
          </cell>
          <cell r="M31" t="str">
            <v>No</v>
          </cell>
          <cell r="O31" t="str">
            <v>Lịch thanh toán: Monthly at 10 &amp; 24</v>
          </cell>
        </row>
        <row r="32">
          <cell r="D32">
            <v>39050</v>
          </cell>
          <cell r="E32">
            <v>13275736</v>
          </cell>
          <cell r="F32">
            <v>4901895</v>
          </cell>
          <cell r="G32">
            <v>45107.000347222223</v>
          </cell>
          <cell r="J32" t="str">
            <v>Do Thi Bich Lieu</v>
          </cell>
          <cell r="M32" t="str">
            <v>No</v>
          </cell>
          <cell r="O32" t="str">
            <v>Chúng tôi đang xử lý hóa đơn, vui lòng liên hệ Do Thi Bich Lieu</v>
          </cell>
        </row>
        <row r="33">
          <cell r="D33">
            <v>39052</v>
          </cell>
          <cell r="E33">
            <v>13276642</v>
          </cell>
          <cell r="F33">
            <v>4153556</v>
          </cell>
          <cell r="G33">
            <v>45107.000347222223</v>
          </cell>
          <cell r="H33">
            <v>45113.000347222223</v>
          </cell>
          <cell r="I33">
            <v>45134.000347222223</v>
          </cell>
          <cell r="J33" t="str">
            <v>Do Thi Bich Lieu</v>
          </cell>
          <cell r="M33" t="str">
            <v>No</v>
          </cell>
          <cell r="O33" t="str">
            <v>Lịch thanh toán: Monthly at 10 &amp; 24</v>
          </cell>
        </row>
        <row r="34">
          <cell r="D34">
            <v>39048</v>
          </cell>
          <cell r="E34">
            <v>14123855</v>
          </cell>
          <cell r="F34">
            <v>1972939</v>
          </cell>
          <cell r="G34">
            <v>45107.000347222223</v>
          </cell>
          <cell r="H34">
            <v>45113.000347222223</v>
          </cell>
          <cell r="I34">
            <v>45129.000347222223</v>
          </cell>
          <cell r="J34" t="str">
            <v>Do Thi Bich Lieu</v>
          </cell>
          <cell r="M34" t="str">
            <v>No</v>
          </cell>
          <cell r="O34" t="str">
            <v>Lịch thanh toán: Monthly at 10 &amp; 24</v>
          </cell>
        </row>
        <row r="35">
          <cell r="D35">
            <v>39054</v>
          </cell>
          <cell r="E35">
            <v>14124647</v>
          </cell>
          <cell r="F35">
            <v>2076778</v>
          </cell>
          <cell r="G35">
            <v>45107.000347222223</v>
          </cell>
          <cell r="H35">
            <v>45113.000347222223</v>
          </cell>
          <cell r="I35">
            <v>45136.000347222223</v>
          </cell>
          <cell r="J35" t="str">
            <v>Do Thi Bich Lieu</v>
          </cell>
          <cell r="M35" t="str">
            <v>No</v>
          </cell>
          <cell r="O35" t="str">
            <v>Lịch thanh toán: Monthly at 10 &amp; 24</v>
          </cell>
        </row>
        <row r="36">
          <cell r="D36">
            <v>39049</v>
          </cell>
          <cell r="E36">
            <v>14125189</v>
          </cell>
          <cell r="F36">
            <v>5191945</v>
          </cell>
          <cell r="G36">
            <v>45107.000347222223</v>
          </cell>
          <cell r="H36">
            <v>45113.000347222223</v>
          </cell>
          <cell r="I36">
            <v>45132.000347222223</v>
          </cell>
          <cell r="J36" t="str">
            <v>Do Thi Bich Lieu</v>
          </cell>
          <cell r="M36" t="str">
            <v>No</v>
          </cell>
          <cell r="O36" t="str">
            <v>Lịch thanh toán: Monthly at 10 &amp; 24</v>
          </cell>
        </row>
        <row r="37">
          <cell r="D37">
            <v>39055</v>
          </cell>
          <cell r="E37">
            <v>26415098</v>
          </cell>
          <cell r="F37">
            <v>1628017</v>
          </cell>
          <cell r="G37">
            <v>45107.000347222223</v>
          </cell>
          <cell r="J37" t="str">
            <v>Do Thi Bich Lieu</v>
          </cell>
          <cell r="M37" t="str">
            <v>No</v>
          </cell>
          <cell r="O37" t="str">
            <v>Chúng tôi đang xử lý hóa đơn, vui lòng liên hệ Do Thi Bich Lieu</v>
          </cell>
        </row>
        <row r="38">
          <cell r="D38">
            <v>39060</v>
          </cell>
          <cell r="E38">
            <v>14129428</v>
          </cell>
          <cell r="F38">
            <v>6108190</v>
          </cell>
          <cell r="G38">
            <v>45107.000347222223</v>
          </cell>
          <cell r="J38" t="str">
            <v>Do Thi Bich Lieu</v>
          </cell>
          <cell r="M38" t="str">
            <v>No</v>
          </cell>
          <cell r="O38" t="str">
            <v>Chúng tôi đang xử lý hóa đơn, vui lòng liên hệ Do Thi Bich Lieu</v>
          </cell>
        </row>
        <row r="39">
          <cell r="D39">
            <v>39071</v>
          </cell>
          <cell r="E39">
            <v>17221485</v>
          </cell>
          <cell r="F39">
            <v>2242382</v>
          </cell>
          <cell r="G39">
            <v>45107.000347222223</v>
          </cell>
          <cell r="H39">
            <v>45113.000347222223</v>
          </cell>
          <cell r="I39">
            <v>45140.000347222223</v>
          </cell>
          <cell r="J39" t="str">
            <v>Do Thi Bich Lieu</v>
          </cell>
          <cell r="M39" t="str">
            <v>No</v>
          </cell>
          <cell r="O39" t="str">
            <v>Lịch thanh toán: Monthly at 10 &amp; 24</v>
          </cell>
        </row>
        <row r="40">
          <cell r="D40">
            <v>39079</v>
          </cell>
          <cell r="E40">
            <v>12178237</v>
          </cell>
          <cell r="F40">
            <v>2233483</v>
          </cell>
          <cell r="G40">
            <v>45107.000347222223</v>
          </cell>
          <cell r="H40">
            <v>45111.000347222223</v>
          </cell>
          <cell r="I40">
            <v>45139.000347222223</v>
          </cell>
          <cell r="J40" t="str">
            <v>Do Thi Bich Lieu</v>
          </cell>
          <cell r="M40" t="str">
            <v>No</v>
          </cell>
          <cell r="O40" t="str">
            <v>Lịch thanh toán: Monthly at 10 &amp; 24</v>
          </cell>
        </row>
        <row r="41">
          <cell r="D41">
            <v>39068</v>
          </cell>
          <cell r="E41">
            <v>28351392</v>
          </cell>
          <cell r="F41">
            <v>2675284</v>
          </cell>
          <cell r="G41">
            <v>45107.000347222223</v>
          </cell>
          <cell r="H41">
            <v>45111.000347222223</v>
          </cell>
          <cell r="I41">
            <v>45139.000347222223</v>
          </cell>
          <cell r="J41" t="str">
            <v>Do Thi Bich Lieu</v>
          </cell>
          <cell r="M41" t="str">
            <v>No</v>
          </cell>
          <cell r="O41" t="str">
            <v>Lịch thanh toán: Monthly at 10 &amp; 24</v>
          </cell>
        </row>
        <row r="42">
          <cell r="D42">
            <v>39081</v>
          </cell>
          <cell r="E42">
            <v>11219135</v>
          </cell>
          <cell r="F42">
            <v>2226532</v>
          </cell>
          <cell r="G42">
            <v>45107.000347222223</v>
          </cell>
          <cell r="H42">
            <v>45111.000347222223</v>
          </cell>
          <cell r="I42">
            <v>45139.000347222223</v>
          </cell>
          <cell r="J42" t="str">
            <v>Do Thi Bich Lieu</v>
          </cell>
          <cell r="M42" t="str">
            <v>No</v>
          </cell>
          <cell r="O42" t="str">
            <v>Lịch thanh toán: Monthly at 10 &amp; 24</v>
          </cell>
        </row>
        <row r="43">
          <cell r="D43">
            <v>39073</v>
          </cell>
          <cell r="E43">
            <v>20389539</v>
          </cell>
          <cell r="F43">
            <v>2634517</v>
          </cell>
          <cell r="G43">
            <v>45107.000347222223</v>
          </cell>
          <cell r="H43">
            <v>45111.000347222223</v>
          </cell>
          <cell r="I43">
            <v>45139.000347222223</v>
          </cell>
          <cell r="J43" t="str">
            <v>Do Thi Bich Lieu</v>
          </cell>
          <cell r="M43" t="str">
            <v>No</v>
          </cell>
          <cell r="O43" t="str">
            <v>Lịch thanh toán: Monthly at 10 &amp; 24</v>
          </cell>
        </row>
        <row r="44">
          <cell r="D44">
            <v>39067</v>
          </cell>
          <cell r="E44">
            <v>10258492</v>
          </cell>
          <cell r="F44">
            <v>6451202</v>
          </cell>
          <cell r="G44">
            <v>45107.000347222223</v>
          </cell>
          <cell r="H44">
            <v>45113.000347222223</v>
          </cell>
          <cell r="I44">
            <v>45136.000347222223</v>
          </cell>
          <cell r="J44" t="str">
            <v>Do Thi Bich Lieu</v>
          </cell>
          <cell r="M44" t="str">
            <v>No</v>
          </cell>
          <cell r="O44" t="str">
            <v>Lịch thanh toán: Monthly at 10 &amp; 24</v>
          </cell>
        </row>
        <row r="45">
          <cell r="D45">
            <v>39076</v>
          </cell>
          <cell r="E45">
            <v>15138013</v>
          </cell>
          <cell r="F45">
            <v>4669808</v>
          </cell>
          <cell r="G45">
            <v>45107.000347222223</v>
          </cell>
          <cell r="J45" t="str">
            <v>Do Thi Bich Lieu</v>
          </cell>
          <cell r="M45" t="str">
            <v>No</v>
          </cell>
          <cell r="O45" t="str">
            <v>Chúng tôi đang xử lý hóa đơn, vui lòng liên hệ Do Thi Bich Lieu</v>
          </cell>
        </row>
        <row r="46">
          <cell r="D46">
            <v>39077</v>
          </cell>
          <cell r="E46">
            <v>19413422</v>
          </cell>
          <cell r="F46">
            <v>2844936</v>
          </cell>
          <cell r="G46">
            <v>45107.000347222223</v>
          </cell>
          <cell r="H46">
            <v>45111.000347222223</v>
          </cell>
          <cell r="I46">
            <v>45138.000347222223</v>
          </cell>
          <cell r="J46" t="str">
            <v>Do Thi Bich Lieu</v>
          </cell>
          <cell r="M46" t="str">
            <v>No</v>
          </cell>
          <cell r="O46" t="str">
            <v>Lịch thanh toán: Monthly at 10 &amp; 24</v>
          </cell>
        </row>
        <row r="47">
          <cell r="D47">
            <v>39091</v>
          </cell>
          <cell r="E47">
            <v>28353032</v>
          </cell>
          <cell r="F47">
            <v>1738710</v>
          </cell>
          <cell r="G47">
            <v>45107.000347222223</v>
          </cell>
          <cell r="J47" t="str">
            <v>Do Thi Bich Lieu</v>
          </cell>
          <cell r="M47" t="str">
            <v>No</v>
          </cell>
          <cell r="O47" t="str">
            <v>Chúng tôi đang xử lý hóa đơn, vui lòng liên hệ Do Thi Bich Lieu</v>
          </cell>
        </row>
        <row r="48">
          <cell r="D48">
            <v>39080</v>
          </cell>
          <cell r="E48">
            <v>12177951</v>
          </cell>
          <cell r="F48">
            <v>3420586</v>
          </cell>
          <cell r="G48">
            <v>45107.000347222223</v>
          </cell>
          <cell r="J48" t="str">
            <v>Do Thi Bich Lieu</v>
          </cell>
          <cell r="M48" t="str">
            <v>No</v>
          </cell>
          <cell r="O48" t="str">
            <v>Chúng tôi đang xử lý hóa đơn, vui lòng liên hệ Do Thi Bich Lieu</v>
          </cell>
        </row>
        <row r="49">
          <cell r="D49">
            <v>39083</v>
          </cell>
          <cell r="E49">
            <v>15140207</v>
          </cell>
          <cell r="F49">
            <v>2226532</v>
          </cell>
          <cell r="G49">
            <v>45107.000347222223</v>
          </cell>
          <cell r="H49">
            <v>45118.000347222223</v>
          </cell>
          <cell r="I49">
            <v>45142.000347222223</v>
          </cell>
          <cell r="J49" t="str">
            <v>Do Thi Bich Lieu</v>
          </cell>
          <cell r="M49" t="str">
            <v>No</v>
          </cell>
          <cell r="O49" t="str">
            <v>Lịch thanh toán: Monthly at 10 &amp; 24</v>
          </cell>
        </row>
        <row r="50">
          <cell r="D50">
            <v>39069</v>
          </cell>
          <cell r="E50">
            <v>16453735</v>
          </cell>
          <cell r="F50">
            <v>2634517</v>
          </cell>
          <cell r="G50">
            <v>45107.000347222223</v>
          </cell>
          <cell r="H50">
            <v>45111.000347222223</v>
          </cell>
          <cell r="I50">
            <v>45142.000347222223</v>
          </cell>
          <cell r="J50" t="str">
            <v>Do Thi Bich Lieu</v>
          </cell>
          <cell r="M50" t="str">
            <v>No</v>
          </cell>
          <cell r="O50" t="str">
            <v>Lịch thanh toán: Monthly at 10 &amp; 24</v>
          </cell>
        </row>
        <row r="51">
          <cell r="D51">
            <v>39078</v>
          </cell>
          <cell r="E51">
            <v>19413318</v>
          </cell>
          <cell r="F51">
            <v>2226532</v>
          </cell>
          <cell r="G51">
            <v>45107.000347222223</v>
          </cell>
          <cell r="H51">
            <v>45111.000347222223</v>
          </cell>
          <cell r="I51">
            <v>45138.000347222223</v>
          </cell>
          <cell r="J51" t="str">
            <v>Do Thi Bich Lieu</v>
          </cell>
          <cell r="M51" t="str">
            <v>No</v>
          </cell>
          <cell r="O51" t="str">
            <v>Lịch thanh toán: Monthly at 10 &amp; 24</v>
          </cell>
        </row>
        <row r="52">
          <cell r="D52">
            <v>39072</v>
          </cell>
          <cell r="E52">
            <v>23231209</v>
          </cell>
          <cell r="F52">
            <v>2132554</v>
          </cell>
          <cell r="G52">
            <v>45107.000347222223</v>
          </cell>
          <cell r="H52">
            <v>45109.000347222223</v>
          </cell>
          <cell r="I52">
            <v>45143.000347222223</v>
          </cell>
          <cell r="J52" t="str">
            <v>Do Thi Bich Lieu</v>
          </cell>
          <cell r="M52" t="str">
            <v>No</v>
          </cell>
          <cell r="O52" t="str">
            <v>Lịch thanh toán: Monthly at 10 &amp; 24</v>
          </cell>
        </row>
        <row r="53">
          <cell r="D53">
            <v>39089</v>
          </cell>
          <cell r="E53">
            <v>25360293</v>
          </cell>
          <cell r="F53">
            <v>2226532</v>
          </cell>
          <cell r="G53">
            <v>45107.000347222223</v>
          </cell>
          <cell r="H53">
            <v>45111.000347222223</v>
          </cell>
          <cell r="I53">
            <v>45142.000347222223</v>
          </cell>
          <cell r="J53" t="str">
            <v>Do Thi Bich Lieu</v>
          </cell>
          <cell r="M53" t="str">
            <v>No</v>
          </cell>
          <cell r="O53" t="str">
            <v>Lịch thanh toán: Monthly at 10 &amp; 24</v>
          </cell>
        </row>
        <row r="54">
          <cell r="D54">
            <v>39070</v>
          </cell>
          <cell r="E54">
            <v>24330165</v>
          </cell>
          <cell r="F54">
            <v>3448170</v>
          </cell>
          <cell r="G54">
            <v>45107.000347222223</v>
          </cell>
          <cell r="J54" t="str">
            <v>Do Thi Bich Lieu</v>
          </cell>
          <cell r="M54" t="str">
            <v>No</v>
          </cell>
          <cell r="O54" t="str">
            <v>Chúng tôi đang xử lý hóa đơn, vui lòng liên hệ Do Thi Bich Lieu</v>
          </cell>
        </row>
        <row r="55">
          <cell r="D55">
            <v>39075</v>
          </cell>
          <cell r="E55">
            <v>20389396</v>
          </cell>
          <cell r="F55">
            <v>1615482</v>
          </cell>
          <cell r="G55">
            <v>45107.000347222223</v>
          </cell>
          <cell r="H55">
            <v>45111.000347222223</v>
          </cell>
          <cell r="I55">
            <v>45139.000347222223</v>
          </cell>
          <cell r="J55" t="str">
            <v>Do Thi Bich Lieu</v>
          </cell>
          <cell r="M55" t="str">
            <v>No</v>
          </cell>
          <cell r="O55" t="str">
            <v>Lịch thanh toán: Monthly at 10 &amp; 24</v>
          </cell>
        </row>
        <row r="56">
          <cell r="D56">
            <v>39086</v>
          </cell>
          <cell r="E56">
            <v>17223223</v>
          </cell>
          <cell r="F56">
            <v>5063652</v>
          </cell>
          <cell r="G56">
            <v>45107.000347222223</v>
          </cell>
          <cell r="J56" t="str">
            <v>Do Thi Bich Lieu</v>
          </cell>
          <cell r="M56" t="str">
            <v>No</v>
          </cell>
          <cell r="O56" t="str">
            <v>Chúng tôi đang xử lý hóa đơn, vui lòng liên hệ Do Thi Bich Lieu</v>
          </cell>
        </row>
        <row r="57">
          <cell r="D57">
            <v>39053</v>
          </cell>
          <cell r="E57">
            <v>90335674</v>
          </cell>
          <cell r="F57">
            <v>2117467</v>
          </cell>
          <cell r="G57">
            <v>45107.000347222223</v>
          </cell>
          <cell r="H57">
            <v>45108.000347222223</v>
          </cell>
          <cell r="I57">
            <v>45135.000347222223</v>
          </cell>
          <cell r="J57" t="str">
            <v>Do Thi Bich Lieu</v>
          </cell>
          <cell r="M57" t="str">
            <v>No</v>
          </cell>
          <cell r="O57" t="str">
            <v>Lịch thanh toán: Monthly at 10 &amp; 24</v>
          </cell>
        </row>
        <row r="58">
          <cell r="D58">
            <v>39059</v>
          </cell>
          <cell r="E58">
            <v>13280380</v>
          </cell>
          <cell r="F58">
            <v>1354018</v>
          </cell>
          <cell r="G58">
            <v>45107.000347222223</v>
          </cell>
          <cell r="H58">
            <v>45108.000347222223</v>
          </cell>
          <cell r="I58">
            <v>45140.000347222223</v>
          </cell>
          <cell r="J58" t="str">
            <v>Do Thi Bich Lieu</v>
          </cell>
          <cell r="M58" t="str">
            <v>No</v>
          </cell>
          <cell r="O58" t="str">
            <v>Lịch thanh toán: Monthly at 10 &amp; 24</v>
          </cell>
        </row>
        <row r="59">
          <cell r="D59">
            <v>39056</v>
          </cell>
          <cell r="E59">
            <v>14125995</v>
          </cell>
          <cell r="F59">
            <v>435501</v>
          </cell>
          <cell r="G59">
            <v>45107.000347222223</v>
          </cell>
          <cell r="H59">
            <v>45108.000347222223</v>
          </cell>
          <cell r="I59">
            <v>45136.000347222223</v>
          </cell>
          <cell r="J59" t="str">
            <v>Do Thi Bich Lieu</v>
          </cell>
          <cell r="M59" t="str">
            <v>No</v>
          </cell>
          <cell r="O59" t="str">
            <v>Lịch thanh toán: Monthly at 10 &amp; 24</v>
          </cell>
        </row>
        <row r="60">
          <cell r="D60">
            <v>39058</v>
          </cell>
          <cell r="E60">
            <v>26415381</v>
          </cell>
          <cell r="F60">
            <v>1078011</v>
          </cell>
          <cell r="G60">
            <v>45107.000347222223</v>
          </cell>
          <cell r="H60">
            <v>45108.000347222223</v>
          </cell>
          <cell r="I60">
            <v>45141.000347222223</v>
          </cell>
          <cell r="J60" t="str">
            <v>Do Thi Bich Lieu</v>
          </cell>
          <cell r="M60" t="str">
            <v>No</v>
          </cell>
          <cell r="O60" t="str">
            <v>Lịch thanh toán: Monthly at 10 &amp; 24</v>
          </cell>
        </row>
        <row r="61">
          <cell r="D61">
            <v>39047</v>
          </cell>
          <cell r="E61">
            <v>14123950</v>
          </cell>
          <cell r="F61">
            <v>514273</v>
          </cell>
          <cell r="G61">
            <v>45107.000347222223</v>
          </cell>
          <cell r="H61">
            <v>45108.000347222223</v>
          </cell>
          <cell r="I61">
            <v>45129.000347222223</v>
          </cell>
          <cell r="J61" t="str">
            <v>Do Thi Bich Lieu</v>
          </cell>
          <cell r="M61" t="str">
            <v>No</v>
          </cell>
          <cell r="O61" t="str">
            <v>Lịch thanh toán: Monthly at 10 &amp; 24</v>
          </cell>
        </row>
        <row r="62">
          <cell r="D62">
            <v>39057</v>
          </cell>
          <cell r="E62">
            <v>14124927</v>
          </cell>
          <cell r="F62">
            <v>403871</v>
          </cell>
          <cell r="G62">
            <v>45107.000347222223</v>
          </cell>
          <cell r="H62">
            <v>45108.000347222223</v>
          </cell>
          <cell r="I62">
            <v>45136.000347222223</v>
          </cell>
          <cell r="J62" t="str">
            <v>Do Thi Bich Lieu</v>
          </cell>
          <cell r="M62" t="str">
            <v>No</v>
          </cell>
          <cell r="O62" t="str">
            <v>Lịch thanh toán: Monthly at 10 &amp; 24</v>
          </cell>
        </row>
        <row r="63">
          <cell r="D63">
            <v>39087</v>
          </cell>
          <cell r="E63">
            <v>21240847</v>
          </cell>
          <cell r="F63">
            <v>1615482</v>
          </cell>
          <cell r="G63">
            <v>45107.000347222223</v>
          </cell>
          <cell r="H63">
            <v>45108.000347222223</v>
          </cell>
          <cell r="I63">
            <v>45143.000347222223</v>
          </cell>
          <cell r="J63" t="str">
            <v>Do Thi Bich Lieu</v>
          </cell>
          <cell r="M63" t="str">
            <v>No</v>
          </cell>
          <cell r="O63" t="str">
            <v>Lịch thanh toán: Monthly at 10 &amp; 24</v>
          </cell>
        </row>
        <row r="64">
          <cell r="D64">
            <v>646</v>
          </cell>
          <cell r="E64">
            <v>50984034</v>
          </cell>
          <cell r="F64">
            <v>4312396</v>
          </cell>
          <cell r="G64">
            <v>44932.000347222223</v>
          </cell>
          <cell r="J64" t="str">
            <v>Do Thi Bich Lieu</v>
          </cell>
          <cell r="M64" t="str">
            <v>No</v>
          </cell>
          <cell r="O64" t="str">
            <v>06/Đã thanh toán 12/2023</v>
          </cell>
        </row>
        <row r="65">
          <cell r="D65">
            <v>645</v>
          </cell>
          <cell r="E65">
            <v>29150448</v>
          </cell>
          <cell r="F65">
            <v>1332038</v>
          </cell>
          <cell r="G65">
            <v>44932.000347222223</v>
          </cell>
          <cell r="J65" t="str">
            <v>Do Thi Bich Lieu</v>
          </cell>
          <cell r="M65" t="str">
            <v>No</v>
          </cell>
          <cell r="O65" t="str">
            <v>02/Đã thanh toán 10/2023</v>
          </cell>
        </row>
        <row r="66">
          <cell r="D66">
            <v>644</v>
          </cell>
          <cell r="E66">
            <v>12102972</v>
          </cell>
          <cell r="F66">
            <v>1978899</v>
          </cell>
          <cell r="G66">
            <v>44932.000347222223</v>
          </cell>
          <cell r="J66" t="str">
            <v>Do Thi Bich Lieu</v>
          </cell>
          <cell r="M66" t="str">
            <v>No</v>
          </cell>
          <cell r="O66" t="str">
            <v>02/Đã thanh toán 24/2023</v>
          </cell>
        </row>
        <row r="67">
          <cell r="D67">
            <v>643</v>
          </cell>
          <cell r="E67">
            <v>24278449</v>
          </cell>
          <cell r="F67">
            <v>1882469</v>
          </cell>
          <cell r="G67">
            <v>44932.000347222223</v>
          </cell>
          <cell r="J67" t="str">
            <v>Do Thi Bich Lieu</v>
          </cell>
          <cell r="M67" t="str">
            <v>No</v>
          </cell>
          <cell r="O67" t="str">
            <v>02/Đã thanh toán 10/2023</v>
          </cell>
        </row>
        <row r="68">
          <cell r="D68">
            <v>642</v>
          </cell>
          <cell r="E68">
            <v>21199249</v>
          </cell>
          <cell r="F68">
            <v>1615482</v>
          </cell>
          <cell r="G68">
            <v>44932.000347222223</v>
          </cell>
          <cell r="J68" t="str">
            <v>Do Thi Bich Lieu</v>
          </cell>
          <cell r="M68" t="str">
            <v>No</v>
          </cell>
          <cell r="O68" t="str">
            <v>02/Đã thanh toán 10/2023</v>
          </cell>
        </row>
        <row r="69">
          <cell r="D69">
            <v>844</v>
          </cell>
          <cell r="E69">
            <v>26347517</v>
          </cell>
          <cell r="F69">
            <v>3738240</v>
          </cell>
          <cell r="G69">
            <v>44933.000347222223</v>
          </cell>
          <cell r="J69" t="str">
            <v>Do Thi Bich Lieu</v>
          </cell>
          <cell r="M69" t="str">
            <v>No</v>
          </cell>
          <cell r="O69" t="str">
            <v>06/Đã thanh toán 26/2023</v>
          </cell>
        </row>
        <row r="70">
          <cell r="D70">
            <v>840</v>
          </cell>
          <cell r="E70">
            <v>13193192</v>
          </cell>
          <cell r="F70">
            <v>7476480</v>
          </cell>
          <cell r="G70">
            <v>44933.000347222223</v>
          </cell>
          <cell r="J70" t="str">
            <v>Do Thi Bich Lieu</v>
          </cell>
          <cell r="M70" t="str">
            <v>No</v>
          </cell>
          <cell r="O70" t="str">
            <v>03/Đã thanh toán 10/2023</v>
          </cell>
        </row>
        <row r="71">
          <cell r="D71">
            <v>847</v>
          </cell>
          <cell r="E71">
            <v>14060853</v>
          </cell>
          <cell r="F71">
            <v>4886552</v>
          </cell>
          <cell r="G71">
            <v>44933.000347222223</v>
          </cell>
          <cell r="J71" t="str">
            <v>Do Thi Bich Lieu</v>
          </cell>
          <cell r="M71" t="str">
            <v>No</v>
          </cell>
          <cell r="O71" t="str">
            <v>03/Đã thanh toán 10/2023</v>
          </cell>
        </row>
        <row r="72">
          <cell r="D72">
            <v>841</v>
          </cell>
          <cell r="E72">
            <v>14058402</v>
          </cell>
          <cell r="F72">
            <v>3664914</v>
          </cell>
          <cell r="G72">
            <v>44933.000347222223</v>
          </cell>
          <cell r="J72" t="str">
            <v>Do Thi Bich Lieu</v>
          </cell>
          <cell r="M72" t="str">
            <v>No</v>
          </cell>
          <cell r="O72" t="str">
            <v>03/Đã thanh toán 10/2023</v>
          </cell>
        </row>
        <row r="73">
          <cell r="D73">
            <v>851</v>
          </cell>
          <cell r="E73">
            <v>13194511</v>
          </cell>
          <cell r="F73">
            <v>3227560</v>
          </cell>
          <cell r="G73">
            <v>44933.000347222223</v>
          </cell>
          <cell r="J73" t="str">
            <v>Do Thi Bich Lieu</v>
          </cell>
          <cell r="M73" t="str">
            <v>No</v>
          </cell>
          <cell r="O73" t="str">
            <v>03/Đã thanh toán 10/2023</v>
          </cell>
        </row>
        <row r="74">
          <cell r="D74">
            <v>846</v>
          </cell>
          <cell r="E74">
            <v>13195567</v>
          </cell>
          <cell r="F74">
            <v>3883418</v>
          </cell>
          <cell r="G74">
            <v>44933.000347222223</v>
          </cell>
          <cell r="J74" t="str">
            <v>Do Thi Bich Lieu</v>
          </cell>
          <cell r="M74" t="str">
            <v>No</v>
          </cell>
          <cell r="O74" t="str">
            <v>03/Đã thanh toán 10/2023</v>
          </cell>
        </row>
        <row r="75">
          <cell r="D75">
            <v>839</v>
          </cell>
          <cell r="E75">
            <v>14056774</v>
          </cell>
          <cell r="F75">
            <v>1428467</v>
          </cell>
          <cell r="G75">
            <v>44933.000347222223</v>
          </cell>
          <cell r="J75" t="str">
            <v>Do Thi Bich Lieu</v>
          </cell>
          <cell r="M75" t="str">
            <v>No</v>
          </cell>
          <cell r="O75" t="str">
            <v>03/Đã thanh toán 10/2023</v>
          </cell>
        </row>
        <row r="76">
          <cell r="D76">
            <v>845</v>
          </cell>
          <cell r="E76">
            <v>14059930</v>
          </cell>
          <cell r="F76">
            <v>3664914</v>
          </cell>
          <cell r="G76">
            <v>44933.000347222223</v>
          </cell>
          <cell r="J76" t="str">
            <v>Do Thi Bich Lieu</v>
          </cell>
          <cell r="M76" t="str">
            <v>No</v>
          </cell>
          <cell r="O76" t="str">
            <v>03/Đã thanh toán 10/2023</v>
          </cell>
        </row>
        <row r="77">
          <cell r="D77">
            <v>842</v>
          </cell>
          <cell r="E77">
            <v>26348398</v>
          </cell>
          <cell r="F77">
            <v>2452428</v>
          </cell>
          <cell r="G77">
            <v>44933.000347222223</v>
          </cell>
          <cell r="J77" t="str">
            <v>Do Thi Bich Lieu</v>
          </cell>
          <cell r="M77" t="str">
            <v>No</v>
          </cell>
          <cell r="O77" t="str">
            <v>03/Đã thanh toán 10/2023</v>
          </cell>
        </row>
        <row r="78">
          <cell r="D78">
            <v>829</v>
          </cell>
          <cell r="E78">
            <v>28295202</v>
          </cell>
          <cell r="F78">
            <v>276001</v>
          </cell>
          <cell r="G78">
            <v>44933.000347222223</v>
          </cell>
          <cell r="J78" t="str">
            <v>Do Thi Bich Lieu</v>
          </cell>
          <cell r="M78" t="str">
            <v>No</v>
          </cell>
          <cell r="O78" t="str">
            <v>02/Đã thanh toán 24/2023</v>
          </cell>
        </row>
        <row r="79">
          <cell r="D79">
            <v>843</v>
          </cell>
          <cell r="E79">
            <v>26348124</v>
          </cell>
          <cell r="F79">
            <v>2226534</v>
          </cell>
          <cell r="G79">
            <v>44933.000347222223</v>
          </cell>
          <cell r="J79" t="str">
            <v>Do Thi Bich Lieu</v>
          </cell>
          <cell r="M79" t="str">
            <v>No</v>
          </cell>
          <cell r="O79" t="str">
            <v>03/Đã thanh toán 10/2023</v>
          </cell>
        </row>
        <row r="80">
          <cell r="D80">
            <v>849</v>
          </cell>
          <cell r="E80">
            <v>11147774</v>
          </cell>
          <cell r="F80">
            <v>16777085</v>
          </cell>
          <cell r="G80">
            <v>44933.000347222223</v>
          </cell>
          <cell r="J80" t="str">
            <v>Do Thi Bich Lieu</v>
          </cell>
          <cell r="M80" t="str">
            <v>No</v>
          </cell>
          <cell r="O80" t="str">
            <v>02/Đã thanh toán 10/2023</v>
          </cell>
        </row>
        <row r="81">
          <cell r="D81">
            <v>831</v>
          </cell>
          <cell r="E81">
            <v>21199964</v>
          </cell>
          <cell r="F81">
            <v>1615482</v>
          </cell>
          <cell r="G81">
            <v>44933.000347222223</v>
          </cell>
          <cell r="J81" t="str">
            <v>Do Thi Bich Lieu</v>
          </cell>
          <cell r="M81" t="str">
            <v>No</v>
          </cell>
          <cell r="O81" t="str">
            <v>02/Đã thanh toán 24/2023</v>
          </cell>
        </row>
        <row r="82">
          <cell r="D82">
            <v>833</v>
          </cell>
          <cell r="E82">
            <v>15076561</v>
          </cell>
          <cell r="F82">
            <v>2619452</v>
          </cell>
          <cell r="G82">
            <v>44933.000347222223</v>
          </cell>
          <cell r="J82" t="str">
            <v>Do Thi Bich Lieu</v>
          </cell>
          <cell r="M82" t="str">
            <v>No</v>
          </cell>
          <cell r="O82" t="str">
            <v>02/Đã thanh toán 10/2023</v>
          </cell>
        </row>
        <row r="83">
          <cell r="D83">
            <v>830</v>
          </cell>
          <cell r="E83">
            <v>22307179</v>
          </cell>
          <cell r="F83">
            <v>4103941</v>
          </cell>
          <cell r="G83">
            <v>44933.000347222223</v>
          </cell>
          <cell r="J83" t="str">
            <v>Do Thi Bich Lieu</v>
          </cell>
          <cell r="M83" t="str">
            <v>No</v>
          </cell>
          <cell r="O83" t="str">
            <v>02/Đã thanh toán 24/2023</v>
          </cell>
        </row>
        <row r="84">
          <cell r="D84">
            <v>834</v>
          </cell>
          <cell r="E84">
            <v>16387878</v>
          </cell>
          <cell r="F84">
            <v>7130387</v>
          </cell>
          <cell r="G84">
            <v>44933.000347222223</v>
          </cell>
          <cell r="J84" t="str">
            <v>Do Thi Bich Lieu</v>
          </cell>
          <cell r="M84" t="str">
            <v>No</v>
          </cell>
          <cell r="O84" t="str">
            <v>02/Đã thanh toán 24/2023</v>
          </cell>
        </row>
        <row r="85">
          <cell r="D85">
            <v>1381</v>
          </cell>
          <cell r="E85">
            <v>27298878</v>
          </cell>
          <cell r="F85">
            <v>499125</v>
          </cell>
          <cell r="G85">
            <v>44938.000347222223</v>
          </cell>
          <cell r="J85" t="str">
            <v>Do Thi Bich Lieu</v>
          </cell>
          <cell r="M85" t="str">
            <v>No</v>
          </cell>
          <cell r="O85" t="str">
            <v>05/Đã thanh toán 24/2023</v>
          </cell>
        </row>
        <row r="86">
          <cell r="D86">
            <v>1380</v>
          </cell>
          <cell r="E86">
            <v>25308599</v>
          </cell>
          <cell r="F86">
            <v>17943706</v>
          </cell>
          <cell r="G86">
            <v>44938.000347222223</v>
          </cell>
          <cell r="J86" t="str">
            <v>Do Thi Bich Lieu</v>
          </cell>
          <cell r="M86" t="str">
            <v>No</v>
          </cell>
          <cell r="O86" t="str">
            <v>05/Đã thanh toán 24/2023</v>
          </cell>
        </row>
        <row r="87">
          <cell r="D87">
            <v>1369</v>
          </cell>
          <cell r="E87">
            <v>26356515</v>
          </cell>
          <cell r="F87">
            <v>3954874</v>
          </cell>
          <cell r="G87">
            <v>44938.000347222223</v>
          </cell>
          <cell r="J87" t="str">
            <v>Do Thi Bich Lieu</v>
          </cell>
          <cell r="M87" t="str">
            <v>No</v>
          </cell>
          <cell r="O87" t="str">
            <v>02/Đã thanh toán 10/2023</v>
          </cell>
        </row>
        <row r="88">
          <cell r="D88">
            <v>1397</v>
          </cell>
          <cell r="E88">
            <v>18119815</v>
          </cell>
          <cell r="F88">
            <v>12404673</v>
          </cell>
          <cell r="G88">
            <v>44938.000347222223</v>
          </cell>
          <cell r="J88" t="str">
            <v>Do Thi Bich Lieu</v>
          </cell>
          <cell r="M88" t="str">
            <v>No</v>
          </cell>
          <cell r="O88" t="str">
            <v>02/Đã thanh toán 24/2023</v>
          </cell>
        </row>
        <row r="89">
          <cell r="D89">
            <v>1398</v>
          </cell>
          <cell r="E89">
            <v>12110026</v>
          </cell>
          <cell r="F89">
            <v>37402800</v>
          </cell>
          <cell r="G89">
            <v>44938.000347222223</v>
          </cell>
          <cell r="J89" t="str">
            <v>Do Thi Bich Lieu</v>
          </cell>
          <cell r="M89" t="str">
            <v>No</v>
          </cell>
          <cell r="O89" t="str">
            <v>02/Đã thanh toán 24/2023</v>
          </cell>
        </row>
        <row r="90">
          <cell r="D90">
            <v>1473</v>
          </cell>
          <cell r="E90">
            <v>50984429</v>
          </cell>
          <cell r="F90">
            <v>15654122</v>
          </cell>
          <cell r="G90">
            <v>44939.000347222223</v>
          </cell>
          <cell r="J90" t="str">
            <v>Do Thi Bich Lieu</v>
          </cell>
          <cell r="M90" t="str">
            <v>No</v>
          </cell>
          <cell r="O90" t="str">
            <v>02/Đã thanh toán 24/2023</v>
          </cell>
        </row>
        <row r="91">
          <cell r="D91">
            <v>1476</v>
          </cell>
          <cell r="E91">
            <v>28298636</v>
          </cell>
          <cell r="F91">
            <v>13249500</v>
          </cell>
          <cell r="G91">
            <v>44939.000347222223</v>
          </cell>
          <cell r="J91" t="str">
            <v>Do Thi Bich Lieu</v>
          </cell>
          <cell r="M91" t="str">
            <v>No</v>
          </cell>
          <cell r="O91" t="str">
            <v>03/Đã thanh toán 10/2023</v>
          </cell>
        </row>
        <row r="92">
          <cell r="D92">
            <v>1478</v>
          </cell>
          <cell r="E92">
            <v>28298103</v>
          </cell>
          <cell r="F92">
            <v>2457945</v>
          </cell>
          <cell r="G92">
            <v>44939.000347222223</v>
          </cell>
          <cell r="J92" t="str">
            <v>Do Thi Bich Lieu</v>
          </cell>
          <cell r="M92" t="str">
            <v>No</v>
          </cell>
          <cell r="O92" t="str">
            <v>02/Đã thanh toán 24/2023</v>
          </cell>
        </row>
        <row r="93">
          <cell r="D93">
            <v>1483</v>
          </cell>
          <cell r="E93">
            <v>16391057</v>
          </cell>
          <cell r="F93">
            <v>575476</v>
          </cell>
          <cell r="G93">
            <v>44939.000347222223</v>
          </cell>
          <cell r="J93" t="str">
            <v>Do Thi Bich Lieu</v>
          </cell>
          <cell r="M93" t="str">
            <v>No</v>
          </cell>
          <cell r="O93" t="str">
            <v>02/Đã thanh toán 24/2023</v>
          </cell>
        </row>
        <row r="94">
          <cell r="D94">
            <v>1481</v>
          </cell>
          <cell r="E94">
            <v>16391216</v>
          </cell>
          <cell r="F94">
            <v>3738240</v>
          </cell>
          <cell r="G94">
            <v>44939.000347222223</v>
          </cell>
          <cell r="J94" t="str">
            <v>Do Thi Bich Lieu</v>
          </cell>
          <cell r="M94" t="str">
            <v>No</v>
          </cell>
          <cell r="O94" t="str">
            <v>02/Đã thanh toán 24/2023</v>
          </cell>
        </row>
        <row r="95">
          <cell r="D95">
            <v>1479</v>
          </cell>
          <cell r="E95">
            <v>25309394</v>
          </cell>
          <cell r="F95">
            <v>331201</v>
          </cell>
          <cell r="G95">
            <v>44939.000347222223</v>
          </cell>
          <cell r="J95" t="str">
            <v>Do Thi Bich Lieu</v>
          </cell>
          <cell r="M95" t="str">
            <v>No</v>
          </cell>
          <cell r="O95" t="str">
            <v>02/Đã thanh toán 24/2023</v>
          </cell>
        </row>
        <row r="96">
          <cell r="D96">
            <v>1475</v>
          </cell>
          <cell r="E96">
            <v>19354340</v>
          </cell>
          <cell r="F96">
            <v>6059287</v>
          </cell>
          <cell r="G96">
            <v>44939.000347222223</v>
          </cell>
          <cell r="J96" t="str">
            <v>Do Thi Bich Lieu</v>
          </cell>
          <cell r="M96" t="str">
            <v>No</v>
          </cell>
          <cell r="O96" t="str">
            <v>02/Đã thanh toán 24/2023</v>
          </cell>
        </row>
        <row r="97">
          <cell r="D97">
            <v>1472</v>
          </cell>
          <cell r="E97">
            <v>11150933</v>
          </cell>
          <cell r="F97">
            <v>15644207</v>
          </cell>
          <cell r="G97">
            <v>44939.000347222223</v>
          </cell>
          <cell r="J97" t="str">
            <v>Do Thi Bich Lieu</v>
          </cell>
          <cell r="M97" t="str">
            <v>No</v>
          </cell>
          <cell r="O97" t="str">
            <v>02/Đã thanh toán 24/2023</v>
          </cell>
        </row>
        <row r="98">
          <cell r="D98">
            <v>1474</v>
          </cell>
          <cell r="E98">
            <v>18122078</v>
          </cell>
          <cell r="F98">
            <v>4744894</v>
          </cell>
          <cell r="G98">
            <v>44939.000347222223</v>
          </cell>
          <cell r="J98" t="str">
            <v>Do Thi Bich Lieu</v>
          </cell>
          <cell r="M98" t="str">
            <v>No</v>
          </cell>
          <cell r="O98" t="str">
            <v>02/Đã thanh toán 24/2023</v>
          </cell>
        </row>
        <row r="99">
          <cell r="D99">
            <v>2135</v>
          </cell>
          <cell r="E99">
            <v>13207322</v>
          </cell>
          <cell r="F99">
            <v>4715370</v>
          </cell>
          <cell r="G99">
            <v>44957.000347222223</v>
          </cell>
          <cell r="J99" t="str">
            <v>Do Thi Bich Lieu</v>
          </cell>
          <cell r="M99" t="str">
            <v>No</v>
          </cell>
          <cell r="O99" t="str">
            <v>03/Đã thanh toán 24/2023</v>
          </cell>
        </row>
        <row r="100">
          <cell r="D100">
            <v>2128</v>
          </cell>
          <cell r="E100">
            <v>10185012</v>
          </cell>
          <cell r="F100">
            <v>3377836</v>
          </cell>
          <cell r="G100">
            <v>44957.000347222223</v>
          </cell>
          <cell r="J100" t="str">
            <v>Do Thi Bich Lieu</v>
          </cell>
          <cell r="M100" t="str">
            <v>No</v>
          </cell>
          <cell r="O100" t="str">
            <v>05/Đã thanh toán 24/2023</v>
          </cell>
        </row>
        <row r="101">
          <cell r="D101">
            <v>2129</v>
          </cell>
          <cell r="E101">
            <v>18125879</v>
          </cell>
          <cell r="F101">
            <v>4744894</v>
          </cell>
          <cell r="G101">
            <v>44957.000347222223</v>
          </cell>
          <cell r="J101" t="str">
            <v>Do Thi Bich Lieu</v>
          </cell>
          <cell r="M101" t="str">
            <v>No</v>
          </cell>
          <cell r="O101" t="str">
            <v>05/Đã thanh toán 24/2023</v>
          </cell>
        </row>
        <row r="102">
          <cell r="D102">
            <v>2125</v>
          </cell>
          <cell r="E102">
            <v>10184554</v>
          </cell>
          <cell r="F102">
            <v>3230964</v>
          </cell>
          <cell r="G102">
            <v>44957.000347222223</v>
          </cell>
          <cell r="J102" t="str">
            <v>Do Thi Bich Lieu</v>
          </cell>
          <cell r="M102" t="str">
            <v>No</v>
          </cell>
          <cell r="O102" t="str">
            <v>05/Đã thanh toán 24/2023</v>
          </cell>
        </row>
        <row r="103">
          <cell r="D103">
            <v>2126</v>
          </cell>
          <cell r="E103">
            <v>10184038</v>
          </cell>
          <cell r="F103">
            <v>7543021</v>
          </cell>
          <cell r="G103">
            <v>44957.000347222223</v>
          </cell>
          <cell r="J103" t="str">
            <v>Do Thi Bich Lieu</v>
          </cell>
          <cell r="M103" t="str">
            <v>No</v>
          </cell>
          <cell r="O103" t="str">
            <v>05/Đã thanh toán 24/2023</v>
          </cell>
        </row>
        <row r="104">
          <cell r="D104">
            <v>2139</v>
          </cell>
          <cell r="E104">
            <v>10179940</v>
          </cell>
          <cell r="F104">
            <v>15094768</v>
          </cell>
          <cell r="G104">
            <v>44957.000347222223</v>
          </cell>
          <cell r="J104" t="str">
            <v>Do Thi Bich Lieu</v>
          </cell>
          <cell r="M104" t="str">
            <v>No</v>
          </cell>
          <cell r="O104" t="str">
            <v>03/Đã thanh toán 24/2023</v>
          </cell>
        </row>
        <row r="105">
          <cell r="D105">
            <v>2120</v>
          </cell>
          <cell r="E105">
            <v>22311704</v>
          </cell>
          <cell r="F105">
            <v>1550252</v>
          </cell>
          <cell r="G105">
            <v>44957.000347222223</v>
          </cell>
          <cell r="J105" t="str">
            <v>Do Thi Bich Lieu</v>
          </cell>
          <cell r="M105" t="str">
            <v>No</v>
          </cell>
          <cell r="O105" t="str">
            <v>02/Đã thanh toán 24/2023</v>
          </cell>
        </row>
        <row r="106">
          <cell r="D106">
            <v>2118</v>
          </cell>
          <cell r="E106">
            <v>16392929</v>
          </cell>
          <cell r="F106">
            <v>9021870</v>
          </cell>
          <cell r="G106">
            <v>44957.000347222223</v>
          </cell>
          <cell r="J106" t="str">
            <v>Do Thi Bich Lieu</v>
          </cell>
          <cell r="M106" t="str">
            <v>No</v>
          </cell>
          <cell r="O106" t="str">
            <v>02/Đã thanh toán 24/2023</v>
          </cell>
        </row>
        <row r="107">
          <cell r="D107">
            <v>2119</v>
          </cell>
          <cell r="E107">
            <v>17156773</v>
          </cell>
          <cell r="F107">
            <v>7350111</v>
          </cell>
          <cell r="G107">
            <v>44957.000347222223</v>
          </cell>
          <cell r="J107" t="str">
            <v>Do Thi Bich Lieu</v>
          </cell>
          <cell r="M107" t="str">
            <v>No</v>
          </cell>
          <cell r="O107" t="str">
            <v>02/Đã thanh toán 24/2023</v>
          </cell>
        </row>
        <row r="108">
          <cell r="D108">
            <v>2122</v>
          </cell>
          <cell r="E108">
            <v>10183089</v>
          </cell>
          <cell r="F108">
            <v>5607360</v>
          </cell>
          <cell r="G108">
            <v>44957.000347222223</v>
          </cell>
          <cell r="J108" t="str">
            <v>Do Thi Bich Lieu</v>
          </cell>
          <cell r="M108" t="str">
            <v>No</v>
          </cell>
          <cell r="O108" t="str">
            <v>02/Đã thanh toán 24/2023</v>
          </cell>
        </row>
        <row r="109">
          <cell r="D109">
            <v>2132</v>
          </cell>
          <cell r="E109">
            <v>90294852</v>
          </cell>
          <cell r="F109">
            <v>4058758</v>
          </cell>
          <cell r="G109">
            <v>44957.000347222223</v>
          </cell>
          <cell r="J109" t="str">
            <v>Do Thi Bich Lieu</v>
          </cell>
          <cell r="M109" t="str">
            <v>No</v>
          </cell>
          <cell r="O109" t="str">
            <v>02/Đã thanh toán 24/2023</v>
          </cell>
        </row>
        <row r="110">
          <cell r="D110">
            <v>2123</v>
          </cell>
          <cell r="E110">
            <v>10183967</v>
          </cell>
          <cell r="F110">
            <v>14398439</v>
          </cell>
          <cell r="G110">
            <v>44957.000347222223</v>
          </cell>
          <cell r="J110" t="str">
            <v>Do Thi Bich Lieu</v>
          </cell>
          <cell r="M110" t="str">
            <v>No</v>
          </cell>
          <cell r="O110" t="str">
            <v>02/Đã thanh toán 24/2023</v>
          </cell>
        </row>
        <row r="111">
          <cell r="D111">
            <v>3517</v>
          </cell>
          <cell r="E111">
            <v>28303644</v>
          </cell>
          <cell r="F111">
            <v>2050340</v>
          </cell>
          <cell r="G111">
            <v>44966.000347222223</v>
          </cell>
          <cell r="J111" t="str">
            <v>Do Thi Bich Lieu</v>
          </cell>
          <cell r="M111" t="str">
            <v>No</v>
          </cell>
          <cell r="O111" t="str">
            <v>03/Đã thanh toán 24/2023</v>
          </cell>
        </row>
        <row r="112">
          <cell r="D112">
            <v>3522</v>
          </cell>
          <cell r="E112">
            <v>18127779</v>
          </cell>
          <cell r="F112">
            <v>4536290</v>
          </cell>
          <cell r="G112">
            <v>44966.000347222223</v>
          </cell>
          <cell r="J112" t="str">
            <v>Do Thi Bich Lieu</v>
          </cell>
          <cell r="M112" t="str">
            <v>No</v>
          </cell>
          <cell r="O112" t="str">
            <v>03/Đã thanh toán 24/2023</v>
          </cell>
        </row>
        <row r="113">
          <cell r="D113">
            <v>3519</v>
          </cell>
          <cell r="E113">
            <v>17162293</v>
          </cell>
          <cell r="F113">
            <v>20171932</v>
          </cell>
          <cell r="G113">
            <v>44966.000347222223</v>
          </cell>
          <cell r="J113" t="str">
            <v>Do Thi Bich Lieu</v>
          </cell>
          <cell r="M113" t="str">
            <v>No</v>
          </cell>
          <cell r="O113" t="str">
            <v>03/Đã thanh toán 24/2023</v>
          </cell>
        </row>
        <row r="114">
          <cell r="D114">
            <v>3520</v>
          </cell>
          <cell r="E114">
            <v>15085577</v>
          </cell>
          <cell r="F114">
            <v>2619452</v>
          </cell>
          <cell r="G114">
            <v>44966.000347222223</v>
          </cell>
          <cell r="J114" t="str">
            <v>Do Thi Bich Lieu</v>
          </cell>
          <cell r="M114" t="str">
            <v>No</v>
          </cell>
          <cell r="O114" t="str">
            <v>03/Đã thanh toán 24/2023</v>
          </cell>
        </row>
        <row r="115">
          <cell r="D115">
            <v>3521</v>
          </cell>
          <cell r="E115">
            <v>18127794</v>
          </cell>
          <cell r="F115">
            <v>1104004</v>
          </cell>
          <cell r="G115">
            <v>44966.000347222223</v>
          </cell>
          <cell r="J115" t="str">
            <v>Do Thi Bich Lieu</v>
          </cell>
          <cell r="M115" t="str">
            <v>No</v>
          </cell>
          <cell r="O115" t="str">
            <v>03/Đã thanh toán 24/2023</v>
          </cell>
        </row>
        <row r="116">
          <cell r="D116">
            <v>3518</v>
          </cell>
          <cell r="E116">
            <v>28303613</v>
          </cell>
          <cell r="F116">
            <v>13081750</v>
          </cell>
          <cell r="G116">
            <v>44966.000347222223</v>
          </cell>
          <cell r="J116" t="str">
            <v>Do Thi Bich Lieu</v>
          </cell>
          <cell r="M116" t="str">
            <v>No</v>
          </cell>
          <cell r="O116" t="str">
            <v>03/Đã thanh toán 24/2023</v>
          </cell>
        </row>
        <row r="117">
          <cell r="D117">
            <v>3850</v>
          </cell>
          <cell r="E117">
            <v>10190881</v>
          </cell>
          <cell r="F117">
            <v>14403193</v>
          </cell>
          <cell r="G117">
            <v>44967.000347222223</v>
          </cell>
          <cell r="J117" t="str">
            <v>Do Thi Bich Lieu</v>
          </cell>
          <cell r="M117" t="str">
            <v>No</v>
          </cell>
          <cell r="O117" t="str">
            <v>03/Đã thanh toán 24/2023</v>
          </cell>
        </row>
        <row r="118">
          <cell r="D118">
            <v>3849</v>
          </cell>
          <cell r="E118">
            <v>10186805</v>
          </cell>
          <cell r="F118">
            <v>7924246</v>
          </cell>
          <cell r="G118">
            <v>44967.000347222223</v>
          </cell>
          <cell r="J118" t="str">
            <v>Do Thi Bich Lieu</v>
          </cell>
          <cell r="M118" t="str">
            <v>No</v>
          </cell>
          <cell r="O118" t="str">
            <v>03/Đã thanh toán 24/2023</v>
          </cell>
        </row>
        <row r="119">
          <cell r="D119">
            <v>3909</v>
          </cell>
          <cell r="E119">
            <v>16399033</v>
          </cell>
          <cell r="F119">
            <v>7899848</v>
          </cell>
          <cell r="G119">
            <v>44968.000347222223</v>
          </cell>
          <cell r="J119" t="str">
            <v>Do Thi Bich Lieu</v>
          </cell>
          <cell r="M119" t="str">
            <v>No</v>
          </cell>
          <cell r="O119" t="str">
            <v>03/Đã thanh toán 24/2023</v>
          </cell>
        </row>
        <row r="120">
          <cell r="D120">
            <v>3906</v>
          </cell>
          <cell r="E120">
            <v>25315910</v>
          </cell>
          <cell r="F120">
            <v>4455671</v>
          </cell>
          <cell r="G120">
            <v>44968.000347222223</v>
          </cell>
          <cell r="J120" t="str">
            <v>Do Thi Bich Lieu</v>
          </cell>
          <cell r="M120" t="str">
            <v>No</v>
          </cell>
          <cell r="O120" t="str">
            <v>03/Đã thanh toán 24/2023</v>
          </cell>
        </row>
        <row r="121">
          <cell r="D121">
            <v>3907</v>
          </cell>
          <cell r="E121">
            <v>25315469</v>
          </cell>
          <cell r="F121">
            <v>2837120</v>
          </cell>
          <cell r="G121">
            <v>44968.000347222223</v>
          </cell>
          <cell r="J121" t="str">
            <v>Do Thi Bich Lieu</v>
          </cell>
          <cell r="M121" t="str">
            <v>No</v>
          </cell>
          <cell r="O121" t="str">
            <v>03/Đã thanh toán 24/2023</v>
          </cell>
        </row>
        <row r="122">
          <cell r="D122">
            <v>3908</v>
          </cell>
          <cell r="E122">
            <v>22317031</v>
          </cell>
          <cell r="F122">
            <v>5732573</v>
          </cell>
          <cell r="G122">
            <v>44968.000347222223</v>
          </cell>
          <cell r="J122" t="str">
            <v>Do Thi Bich Lieu</v>
          </cell>
          <cell r="M122" t="str">
            <v>No</v>
          </cell>
          <cell r="O122" t="str">
            <v>03/Đã thanh toán 24/2023</v>
          </cell>
        </row>
        <row r="123">
          <cell r="D123">
            <v>3903</v>
          </cell>
          <cell r="E123">
            <v>11159414</v>
          </cell>
          <cell r="F123">
            <v>4511364</v>
          </cell>
          <cell r="G123">
            <v>44968.000347222223</v>
          </cell>
          <cell r="J123" t="str">
            <v>Do Thi Bich Lieu</v>
          </cell>
          <cell r="M123" t="str">
            <v>No</v>
          </cell>
          <cell r="O123" t="str">
            <v>03/Đã thanh toán 24/2023</v>
          </cell>
        </row>
        <row r="124">
          <cell r="D124">
            <v>3904</v>
          </cell>
          <cell r="E124">
            <v>12114274</v>
          </cell>
          <cell r="F124">
            <v>10523106</v>
          </cell>
          <cell r="G124">
            <v>44968.000347222223</v>
          </cell>
          <cell r="J124" t="str">
            <v>Do Thi Bich Lieu</v>
          </cell>
          <cell r="M124" t="str">
            <v>No</v>
          </cell>
          <cell r="O124" t="str">
            <v>03/Đã thanh toán 24/2023</v>
          </cell>
        </row>
        <row r="125">
          <cell r="D125">
            <v>3905</v>
          </cell>
          <cell r="E125">
            <v>27305466</v>
          </cell>
          <cell r="F125">
            <v>1551215</v>
          </cell>
          <cell r="G125">
            <v>44968.000347222223</v>
          </cell>
          <cell r="J125" t="str">
            <v>Do Thi Bich Lieu</v>
          </cell>
          <cell r="M125" t="str">
            <v>No</v>
          </cell>
          <cell r="O125" t="str">
            <v>03/Đã thanh toán 24/2023</v>
          </cell>
        </row>
        <row r="126">
          <cell r="D126">
            <v>3902</v>
          </cell>
          <cell r="E126">
            <v>11155838</v>
          </cell>
          <cell r="F126">
            <v>16235032</v>
          </cell>
          <cell r="G126">
            <v>44968.000347222223</v>
          </cell>
          <cell r="J126" t="str">
            <v>Do Thi Bich Lieu</v>
          </cell>
          <cell r="M126" t="str">
            <v>No</v>
          </cell>
          <cell r="O126" t="str">
            <v>03/Đã thanh toán 24/2023</v>
          </cell>
        </row>
        <row r="127">
          <cell r="D127">
            <v>3901</v>
          </cell>
          <cell r="E127">
            <v>11155152</v>
          </cell>
          <cell r="F127">
            <v>11705793</v>
          </cell>
          <cell r="G127">
            <v>44968.000347222223</v>
          </cell>
          <cell r="J127" t="str">
            <v>Do Thi Bich Lieu</v>
          </cell>
          <cell r="M127" t="str">
            <v>No</v>
          </cell>
          <cell r="O127" t="str">
            <v>03/Đã thanh toán 24/2023</v>
          </cell>
        </row>
        <row r="128">
          <cell r="D128">
            <v>6281</v>
          </cell>
          <cell r="E128">
            <v>15088038</v>
          </cell>
          <cell r="F128">
            <v>3709684</v>
          </cell>
          <cell r="G128">
            <v>44973.000347222223</v>
          </cell>
          <cell r="J128" t="str">
            <v>Do Thi Bich Lieu</v>
          </cell>
          <cell r="M128" t="str">
            <v>No</v>
          </cell>
          <cell r="O128" t="str">
            <v>05/Đã thanh toán 24/2023</v>
          </cell>
        </row>
        <row r="129">
          <cell r="D129">
            <v>6280</v>
          </cell>
          <cell r="E129">
            <v>16400842</v>
          </cell>
          <cell r="F129">
            <v>1615482</v>
          </cell>
          <cell r="G129">
            <v>44973.000347222223</v>
          </cell>
          <cell r="J129" t="str">
            <v>Do Thi Bich Lieu</v>
          </cell>
          <cell r="M129" t="str">
            <v>No</v>
          </cell>
          <cell r="O129" t="str">
            <v>05/Đã thanh toán 24/2023</v>
          </cell>
        </row>
        <row r="130">
          <cell r="D130">
            <v>6287</v>
          </cell>
          <cell r="E130">
            <v>10190576</v>
          </cell>
          <cell r="F130">
            <v>7594719</v>
          </cell>
          <cell r="G130">
            <v>44973.000347222223</v>
          </cell>
          <cell r="J130" t="str">
            <v>Do Thi Bich Lieu</v>
          </cell>
          <cell r="M130" t="str">
            <v>No</v>
          </cell>
          <cell r="O130" t="str">
            <v>05/Đã thanh toán 24/2023</v>
          </cell>
        </row>
        <row r="131">
          <cell r="D131">
            <v>6272</v>
          </cell>
          <cell r="E131">
            <v>90296099</v>
          </cell>
          <cell r="F131">
            <v>3841090</v>
          </cell>
          <cell r="G131">
            <v>44973.000347222223</v>
          </cell>
          <cell r="J131" t="str">
            <v>Do Thi Bich Lieu</v>
          </cell>
          <cell r="M131" t="str">
            <v>No</v>
          </cell>
          <cell r="O131" t="str">
            <v>05/Đã thanh toán 24/2023</v>
          </cell>
        </row>
        <row r="132">
          <cell r="D132">
            <v>6279</v>
          </cell>
          <cell r="E132">
            <v>20344643</v>
          </cell>
          <cell r="F132">
            <v>4646318</v>
          </cell>
          <cell r="G132">
            <v>44973.000347222223</v>
          </cell>
          <cell r="J132" t="str">
            <v>Do Thi Bich Lieu</v>
          </cell>
          <cell r="M132" t="str">
            <v>No</v>
          </cell>
          <cell r="O132" t="str">
            <v>05/Đã thanh toán 24/2023</v>
          </cell>
        </row>
        <row r="133">
          <cell r="D133">
            <v>6270</v>
          </cell>
          <cell r="E133">
            <v>26362655</v>
          </cell>
          <cell r="F133">
            <v>4234934</v>
          </cell>
          <cell r="G133">
            <v>44973.000347222223</v>
          </cell>
          <cell r="J133" t="str">
            <v>Do Thi Bich Lieu</v>
          </cell>
          <cell r="M133" t="str">
            <v>No</v>
          </cell>
          <cell r="O133" t="str">
            <v>05/Đã thanh toán 24/2023</v>
          </cell>
        </row>
        <row r="134">
          <cell r="D134">
            <v>6275</v>
          </cell>
          <cell r="E134">
            <v>26365259</v>
          </cell>
          <cell r="F134">
            <v>1996764</v>
          </cell>
          <cell r="G134">
            <v>44973.000347222223</v>
          </cell>
          <cell r="J134" t="str">
            <v>Do Thi Bich Lieu</v>
          </cell>
          <cell r="M134" t="str">
            <v>No</v>
          </cell>
          <cell r="O134" t="str">
            <v>05/Đã thanh toán 24/2023</v>
          </cell>
        </row>
        <row r="135">
          <cell r="D135">
            <v>6282</v>
          </cell>
          <cell r="E135">
            <v>29155061</v>
          </cell>
          <cell r="F135">
            <v>2837120</v>
          </cell>
          <cell r="G135">
            <v>44973.000347222223</v>
          </cell>
          <cell r="J135" t="str">
            <v>Do Thi Bich Lieu</v>
          </cell>
          <cell r="M135" t="str">
            <v>No</v>
          </cell>
          <cell r="O135" t="str">
            <v>05/Đã thanh toán 24/2023</v>
          </cell>
        </row>
        <row r="136">
          <cell r="D136">
            <v>6289</v>
          </cell>
          <cell r="E136">
            <v>19361459</v>
          </cell>
          <cell r="F136">
            <v>6933854</v>
          </cell>
          <cell r="G136">
            <v>44973.000347222223</v>
          </cell>
          <cell r="J136" t="str">
            <v>Do Thi Bich Lieu</v>
          </cell>
          <cell r="M136" t="str">
            <v>No</v>
          </cell>
          <cell r="O136" t="str">
            <v>05/Đã thanh toán 24/2023</v>
          </cell>
        </row>
        <row r="137">
          <cell r="D137">
            <v>6288</v>
          </cell>
          <cell r="E137">
            <v>19361776</v>
          </cell>
          <cell r="F137">
            <v>3612246</v>
          </cell>
          <cell r="G137">
            <v>44973.000347222223</v>
          </cell>
          <cell r="J137" t="str">
            <v>Do Thi Bich Lieu</v>
          </cell>
          <cell r="M137" t="str">
            <v>No</v>
          </cell>
          <cell r="O137" t="str">
            <v>05/Đã thanh toán 24/2023</v>
          </cell>
        </row>
        <row r="138">
          <cell r="D138">
            <v>6278</v>
          </cell>
          <cell r="E138">
            <v>27307406</v>
          </cell>
          <cell r="F138">
            <v>1697289</v>
          </cell>
          <cell r="G138">
            <v>44973.000347222223</v>
          </cell>
          <cell r="J138" t="str">
            <v>Do Thi Bich Lieu</v>
          </cell>
          <cell r="M138" t="str">
            <v>No</v>
          </cell>
          <cell r="O138" t="str">
            <v>05/Đã thanh toán 24/2023</v>
          </cell>
        </row>
        <row r="139">
          <cell r="D139">
            <v>6274</v>
          </cell>
          <cell r="E139">
            <v>13212304</v>
          </cell>
          <cell r="F139">
            <v>6813410</v>
          </cell>
          <cell r="G139">
            <v>44973.000347222223</v>
          </cell>
          <cell r="J139" t="str">
            <v>Do Thi Bich Lieu</v>
          </cell>
          <cell r="M139" t="str">
            <v>No</v>
          </cell>
          <cell r="O139" t="str">
            <v>05/Đã thanh toán 24/2023</v>
          </cell>
        </row>
        <row r="140">
          <cell r="D140">
            <v>6276</v>
          </cell>
          <cell r="E140">
            <v>13217952</v>
          </cell>
          <cell r="F140">
            <v>4059594</v>
          </cell>
          <cell r="G140">
            <v>44973.000347222223</v>
          </cell>
          <cell r="J140" t="str">
            <v>Do Thi Bich Lieu</v>
          </cell>
          <cell r="M140" t="str">
            <v>No</v>
          </cell>
          <cell r="O140" t="str">
            <v>05/Đã thanh toán 24/2023</v>
          </cell>
        </row>
        <row r="141">
          <cell r="D141">
            <v>6271</v>
          </cell>
          <cell r="E141">
            <v>90296715</v>
          </cell>
          <cell r="F141">
            <v>1615482</v>
          </cell>
          <cell r="G141">
            <v>44973.000347222223</v>
          </cell>
          <cell r="J141" t="str">
            <v>Do Thi Bich Lieu</v>
          </cell>
          <cell r="M141" t="str">
            <v>No</v>
          </cell>
          <cell r="O141" t="str">
            <v>05/Đã thanh toán 24/2023</v>
          </cell>
        </row>
        <row r="142">
          <cell r="D142">
            <v>6273</v>
          </cell>
          <cell r="E142">
            <v>14073240</v>
          </cell>
          <cell r="F142">
            <v>6512061</v>
          </cell>
          <cell r="G142">
            <v>44973.000347222223</v>
          </cell>
          <cell r="J142" t="str">
            <v>Do Thi Bich Lieu</v>
          </cell>
          <cell r="M142" t="str">
            <v>No</v>
          </cell>
          <cell r="O142" t="str">
            <v>05/Đã thanh toán 24/2023</v>
          </cell>
        </row>
        <row r="143">
          <cell r="D143">
            <v>8664</v>
          </cell>
          <cell r="E143">
            <v>14078741</v>
          </cell>
          <cell r="F143">
            <v>6108190</v>
          </cell>
          <cell r="G143">
            <v>44981.000347222223</v>
          </cell>
          <cell r="J143" t="str">
            <v>Do Thi Bich Lieu</v>
          </cell>
          <cell r="M143" t="str">
            <v>No</v>
          </cell>
          <cell r="O143" t="str">
            <v>06/Đã thanh toán 12/2023</v>
          </cell>
        </row>
        <row r="144">
          <cell r="D144">
            <v>8666</v>
          </cell>
          <cell r="E144">
            <v>13219893</v>
          </cell>
          <cell r="F144">
            <v>3708590</v>
          </cell>
          <cell r="G144">
            <v>44981.000347222223</v>
          </cell>
          <cell r="J144" t="str">
            <v>Do Thi Bich Lieu</v>
          </cell>
          <cell r="M144" t="str">
            <v>No</v>
          </cell>
          <cell r="O144" t="str">
            <v>03/Đã thanh toán 24/2023</v>
          </cell>
        </row>
        <row r="145">
          <cell r="D145">
            <v>8659</v>
          </cell>
          <cell r="E145">
            <v>23199700</v>
          </cell>
          <cell r="F145">
            <v>8718886</v>
          </cell>
          <cell r="G145">
            <v>44981.000347222223</v>
          </cell>
          <cell r="J145" t="str">
            <v>Do Thi Bich Lieu</v>
          </cell>
          <cell r="M145" t="str">
            <v>No</v>
          </cell>
          <cell r="O145" t="str">
            <v>04/Đã thanh toán 10/2023</v>
          </cell>
        </row>
        <row r="146">
          <cell r="D146">
            <v>8649</v>
          </cell>
          <cell r="E146">
            <v>18133089</v>
          </cell>
          <cell r="F146">
            <v>7815082</v>
          </cell>
          <cell r="G146">
            <v>44981.000347222223</v>
          </cell>
          <cell r="J146" t="str">
            <v>Do Thi Bich Lieu</v>
          </cell>
          <cell r="M146" t="str">
            <v>No</v>
          </cell>
          <cell r="O146" t="str">
            <v>03/Đã thanh toán 24/2023</v>
          </cell>
        </row>
        <row r="147">
          <cell r="D147">
            <v>8657</v>
          </cell>
          <cell r="E147">
            <v>25318783</v>
          </cell>
          <cell r="F147">
            <v>8198768</v>
          </cell>
          <cell r="G147">
            <v>44981.000347222223</v>
          </cell>
          <cell r="J147" t="str">
            <v>Do Thi Bich Lieu</v>
          </cell>
          <cell r="M147" t="str">
            <v>No</v>
          </cell>
          <cell r="O147" t="str">
            <v>04/Đã thanh toán 10/2023</v>
          </cell>
        </row>
        <row r="148">
          <cell r="D148">
            <v>8665</v>
          </cell>
          <cell r="E148">
            <v>26367100</v>
          </cell>
          <cell r="F148">
            <v>1186224</v>
          </cell>
          <cell r="G148">
            <v>44981.000347222223</v>
          </cell>
          <cell r="J148" t="str">
            <v>Do Thi Bich Lieu</v>
          </cell>
          <cell r="M148" t="str">
            <v>No</v>
          </cell>
          <cell r="O148" t="str">
            <v>03/Đã thanh toán 24/2023</v>
          </cell>
        </row>
        <row r="149">
          <cell r="D149">
            <v>8656</v>
          </cell>
          <cell r="E149">
            <v>15088961</v>
          </cell>
          <cell r="F149">
            <v>1221638</v>
          </cell>
          <cell r="G149">
            <v>44981.000347222223</v>
          </cell>
          <cell r="J149" t="str">
            <v>Do Thi Bich Lieu</v>
          </cell>
          <cell r="M149" t="str">
            <v>No</v>
          </cell>
          <cell r="O149" t="str">
            <v>03/Đã thanh toán 24/2023</v>
          </cell>
        </row>
        <row r="150">
          <cell r="D150">
            <v>8654</v>
          </cell>
          <cell r="E150">
            <v>20344952</v>
          </cell>
          <cell r="F150">
            <v>2837120</v>
          </cell>
          <cell r="G150">
            <v>44981.000347222223</v>
          </cell>
          <cell r="J150" t="str">
            <v>Do Thi Bich Lieu</v>
          </cell>
          <cell r="M150" t="str">
            <v>No</v>
          </cell>
          <cell r="O150" t="str">
            <v>04/Đã thanh toán 10/2023</v>
          </cell>
        </row>
        <row r="151">
          <cell r="D151">
            <v>8655</v>
          </cell>
          <cell r="E151">
            <v>16402265</v>
          </cell>
          <cell r="F151">
            <v>2880284</v>
          </cell>
          <cell r="G151">
            <v>44981.000347222223</v>
          </cell>
          <cell r="J151" t="str">
            <v>Do Thi Bich Lieu</v>
          </cell>
          <cell r="M151" t="str">
            <v>No</v>
          </cell>
          <cell r="O151" t="str">
            <v>04/Đã thanh toán 10/2023</v>
          </cell>
        </row>
        <row r="152">
          <cell r="D152">
            <v>8660</v>
          </cell>
          <cell r="E152">
            <v>17168261</v>
          </cell>
          <cell r="F152">
            <v>2443276</v>
          </cell>
          <cell r="G152">
            <v>44981.000347222223</v>
          </cell>
          <cell r="J152" t="str">
            <v>Do Thi Bich Lieu</v>
          </cell>
          <cell r="M152" t="str">
            <v>No</v>
          </cell>
          <cell r="O152" t="str">
            <v>04/Đã thanh toán 10/2023</v>
          </cell>
        </row>
        <row r="153">
          <cell r="D153">
            <v>8648</v>
          </cell>
          <cell r="E153">
            <v>10194056</v>
          </cell>
          <cell r="F153">
            <v>1051127</v>
          </cell>
          <cell r="G153">
            <v>44981.000347222223</v>
          </cell>
          <cell r="J153" t="str">
            <v>Do Thi Bich Lieu</v>
          </cell>
          <cell r="M153" t="str">
            <v>No</v>
          </cell>
          <cell r="O153" t="str">
            <v>04/Đã thanh toán 10/2023</v>
          </cell>
        </row>
        <row r="154">
          <cell r="D154">
            <v>8652</v>
          </cell>
          <cell r="E154">
            <v>24289140</v>
          </cell>
          <cell r="F154">
            <v>299475</v>
          </cell>
          <cell r="G154">
            <v>44981.000347222223</v>
          </cell>
          <cell r="J154" t="str">
            <v>Do Thi Bich Lieu</v>
          </cell>
          <cell r="M154" t="str">
            <v>No</v>
          </cell>
          <cell r="O154" t="str">
            <v>04/Đã thanh toán 10/2023</v>
          </cell>
        </row>
        <row r="155">
          <cell r="D155">
            <v>8650</v>
          </cell>
          <cell r="E155">
            <v>12121474</v>
          </cell>
          <cell r="F155">
            <v>552002</v>
          </cell>
          <cell r="G155">
            <v>44981.000347222223</v>
          </cell>
          <cell r="J155" t="str">
            <v>Do Thi Bich Lieu</v>
          </cell>
          <cell r="M155" t="str">
            <v>No</v>
          </cell>
          <cell r="O155" t="str">
            <v>03/Đã thanh toán 24/2023</v>
          </cell>
        </row>
        <row r="156">
          <cell r="D156">
            <v>8651</v>
          </cell>
          <cell r="E156">
            <v>25317571</v>
          </cell>
          <cell r="F156">
            <v>12795724</v>
          </cell>
          <cell r="G156">
            <v>44981.000347222223</v>
          </cell>
          <cell r="J156" t="str">
            <v>Do Thi Bich Lieu</v>
          </cell>
          <cell r="M156" t="str">
            <v>No</v>
          </cell>
          <cell r="O156" t="str">
            <v>03/Đã thanh toán 24/2023</v>
          </cell>
        </row>
        <row r="157">
          <cell r="D157">
            <v>8662</v>
          </cell>
          <cell r="E157">
            <v>15090533</v>
          </cell>
          <cell r="F157">
            <v>1179255</v>
          </cell>
          <cell r="G157">
            <v>44981.000347222223</v>
          </cell>
          <cell r="J157" t="str">
            <v>Do Thi Bich Lieu</v>
          </cell>
          <cell r="M157" t="str">
            <v>No</v>
          </cell>
          <cell r="O157" t="str">
            <v>04/Đã thanh toán 10/2023</v>
          </cell>
        </row>
        <row r="158">
          <cell r="D158">
            <v>8658</v>
          </cell>
          <cell r="E158">
            <v>24290450</v>
          </cell>
          <cell r="F158">
            <v>10019675</v>
          </cell>
          <cell r="G158">
            <v>44981.000347222223</v>
          </cell>
          <cell r="J158" t="str">
            <v>Do Thi Bich Lieu</v>
          </cell>
          <cell r="M158" t="str">
            <v>No</v>
          </cell>
          <cell r="O158" t="str">
            <v>04/Đã thanh toán 10/2023</v>
          </cell>
        </row>
        <row r="159">
          <cell r="D159">
            <v>8653</v>
          </cell>
          <cell r="E159">
            <v>22319062</v>
          </cell>
          <cell r="F159">
            <v>1682819</v>
          </cell>
          <cell r="G159">
            <v>44981.000347222223</v>
          </cell>
          <cell r="J159" t="str">
            <v>Do Thi Bich Lieu</v>
          </cell>
          <cell r="M159" t="str">
            <v>No</v>
          </cell>
          <cell r="O159" t="str">
            <v>03/Đã thanh toán 24/2023</v>
          </cell>
        </row>
        <row r="160">
          <cell r="D160">
            <v>8661</v>
          </cell>
          <cell r="E160">
            <v>16403761</v>
          </cell>
          <cell r="F160">
            <v>2358510</v>
          </cell>
          <cell r="G160">
            <v>44981.000347222223</v>
          </cell>
          <cell r="J160" t="str">
            <v>Do Thi Bich Lieu</v>
          </cell>
          <cell r="M160" t="str">
            <v>No</v>
          </cell>
          <cell r="O160" t="str">
            <v>04/Đã thanh toán 10/2023</v>
          </cell>
        </row>
        <row r="161">
          <cell r="D161">
            <v>9021</v>
          </cell>
          <cell r="E161">
            <v>12124372</v>
          </cell>
          <cell r="F161">
            <v>2772853</v>
          </cell>
          <cell r="G161">
            <v>44982.000347222223</v>
          </cell>
          <cell r="J161" t="str">
            <v>Do Thi Bich Lieu</v>
          </cell>
          <cell r="M161" t="str">
            <v>No</v>
          </cell>
          <cell r="O161" t="str">
            <v>05/Đã thanh toán 24/2023</v>
          </cell>
        </row>
        <row r="162">
          <cell r="D162">
            <v>9022</v>
          </cell>
          <cell r="E162">
            <v>10197729</v>
          </cell>
          <cell r="F162">
            <v>4099282</v>
          </cell>
          <cell r="G162">
            <v>44982.000347222223</v>
          </cell>
          <cell r="J162" t="str">
            <v>Do Thi Bich Lieu</v>
          </cell>
          <cell r="M162" t="str">
            <v>No</v>
          </cell>
          <cell r="O162" t="str">
            <v>05/Đã thanh toán 24/2023</v>
          </cell>
        </row>
        <row r="163">
          <cell r="D163">
            <v>9019</v>
          </cell>
          <cell r="E163">
            <v>25319825</v>
          </cell>
          <cell r="F163">
            <v>3230964</v>
          </cell>
          <cell r="G163">
            <v>44982.000347222223</v>
          </cell>
          <cell r="J163" t="str">
            <v>Do Thi Bich Lieu</v>
          </cell>
          <cell r="M163" t="str">
            <v>No</v>
          </cell>
          <cell r="O163" t="str">
            <v>05/Đã thanh toán 24/2023</v>
          </cell>
        </row>
        <row r="164">
          <cell r="D164">
            <v>9020</v>
          </cell>
          <cell r="E164">
            <v>15091622</v>
          </cell>
          <cell r="F164">
            <v>6678210</v>
          </cell>
          <cell r="G164">
            <v>44982.000347222223</v>
          </cell>
          <cell r="J164" t="str">
            <v>Do Thi Bich Lieu</v>
          </cell>
          <cell r="M164" t="str">
            <v>No</v>
          </cell>
          <cell r="O164" t="str">
            <v>05/Đã thanh toán 24/2023</v>
          </cell>
        </row>
        <row r="165">
          <cell r="D165">
            <v>10489</v>
          </cell>
          <cell r="E165">
            <v>15093068</v>
          </cell>
          <cell r="F165">
            <v>2880284</v>
          </cell>
          <cell r="G165">
            <v>44987.000347222223</v>
          </cell>
          <cell r="J165" t="str">
            <v>Do Thi Bich Lieu</v>
          </cell>
          <cell r="M165" t="str">
            <v>No</v>
          </cell>
          <cell r="O165" t="str">
            <v>06/Đã thanh toán 26/2023</v>
          </cell>
        </row>
        <row r="166">
          <cell r="D166">
            <v>10495</v>
          </cell>
          <cell r="E166">
            <v>14080141</v>
          </cell>
          <cell r="F166">
            <v>711734</v>
          </cell>
          <cell r="G166">
            <v>44987.000347222223</v>
          </cell>
          <cell r="J166" t="str">
            <v>Do Thi Bich Lieu</v>
          </cell>
          <cell r="M166" t="str">
            <v>No</v>
          </cell>
          <cell r="O166" t="str">
            <v>06/Đã thanh toán 26/2023</v>
          </cell>
        </row>
        <row r="167">
          <cell r="D167">
            <v>10482</v>
          </cell>
          <cell r="E167">
            <v>27311198</v>
          </cell>
          <cell r="F167">
            <v>1682819</v>
          </cell>
          <cell r="G167">
            <v>44987.000347222223</v>
          </cell>
          <cell r="J167" t="str">
            <v>Do Thi Bich Lieu</v>
          </cell>
          <cell r="M167" t="str">
            <v>No</v>
          </cell>
          <cell r="O167" t="str">
            <v>06/Đã thanh toán 26/2023</v>
          </cell>
        </row>
        <row r="168">
          <cell r="D168">
            <v>10500</v>
          </cell>
          <cell r="E168">
            <v>26370979</v>
          </cell>
          <cell r="F168">
            <v>2619452</v>
          </cell>
          <cell r="G168">
            <v>44987.000347222223</v>
          </cell>
          <cell r="J168" t="str">
            <v>Do Thi Bich Lieu</v>
          </cell>
          <cell r="M168" t="str">
            <v>No</v>
          </cell>
          <cell r="O168" t="str">
            <v>06/Đã thanh toán 26/2023</v>
          </cell>
        </row>
        <row r="169">
          <cell r="D169">
            <v>10484</v>
          </cell>
          <cell r="E169">
            <v>22322670</v>
          </cell>
          <cell r="F169">
            <v>1615482</v>
          </cell>
          <cell r="G169">
            <v>44987.000347222223</v>
          </cell>
          <cell r="J169" t="str">
            <v>Do Thi Bich Lieu</v>
          </cell>
          <cell r="M169" t="str">
            <v>No</v>
          </cell>
          <cell r="O169" t="str">
            <v>06/Đã thanh toán 26/2023</v>
          </cell>
        </row>
        <row r="170">
          <cell r="D170">
            <v>10497</v>
          </cell>
          <cell r="E170">
            <v>14078179</v>
          </cell>
          <cell r="F170">
            <v>3664914</v>
          </cell>
          <cell r="G170">
            <v>44987.000347222223</v>
          </cell>
          <cell r="J170" t="str">
            <v>Do Thi Bich Lieu</v>
          </cell>
          <cell r="M170" t="str">
            <v>No</v>
          </cell>
          <cell r="O170" t="str">
            <v>06/Đã thanh toán 26/2023</v>
          </cell>
        </row>
        <row r="171">
          <cell r="D171">
            <v>10498</v>
          </cell>
          <cell r="E171">
            <v>13222719</v>
          </cell>
          <cell r="F171">
            <v>3594085</v>
          </cell>
          <cell r="G171">
            <v>44987.000347222223</v>
          </cell>
          <cell r="J171" t="str">
            <v>Do Thi Bich Lieu</v>
          </cell>
          <cell r="M171" t="str">
            <v>No</v>
          </cell>
          <cell r="O171" t="str">
            <v>06/Đã thanh toán 26/2023</v>
          </cell>
        </row>
        <row r="172">
          <cell r="D172">
            <v>10487</v>
          </cell>
          <cell r="E172">
            <v>17171050</v>
          </cell>
          <cell r="F172">
            <v>5495105</v>
          </cell>
          <cell r="G172">
            <v>44987.000347222223</v>
          </cell>
          <cell r="J172" t="str">
            <v>Do Thi Bich Lieu</v>
          </cell>
          <cell r="M172" t="str">
            <v>No</v>
          </cell>
          <cell r="O172" t="str">
            <v>06/Đã thanh toán 26/2023</v>
          </cell>
        </row>
        <row r="173">
          <cell r="D173">
            <v>10490</v>
          </cell>
          <cell r="E173">
            <v>28310702</v>
          </cell>
          <cell r="F173">
            <v>2443276</v>
          </cell>
          <cell r="G173">
            <v>44987.000347222223</v>
          </cell>
          <cell r="J173" t="str">
            <v>Do Thi Bich Lieu</v>
          </cell>
          <cell r="M173" t="str">
            <v>No</v>
          </cell>
          <cell r="O173" t="str">
            <v>06/Đã thanh toán 26/2023</v>
          </cell>
        </row>
        <row r="174">
          <cell r="D174">
            <v>10483</v>
          </cell>
          <cell r="E174">
            <v>25321308</v>
          </cell>
          <cell r="F174">
            <v>1551215</v>
          </cell>
          <cell r="G174">
            <v>44987.000347222223</v>
          </cell>
          <cell r="J174" t="str">
            <v>Do Thi Bich Lieu</v>
          </cell>
          <cell r="M174" t="str">
            <v>No</v>
          </cell>
          <cell r="O174" t="str">
            <v>06/Đã thanh toán 26/2023</v>
          </cell>
        </row>
        <row r="175">
          <cell r="D175">
            <v>10485</v>
          </cell>
          <cell r="E175">
            <v>21210823</v>
          </cell>
          <cell r="F175">
            <v>3166697</v>
          </cell>
          <cell r="G175">
            <v>44987.000347222223</v>
          </cell>
          <cell r="J175" t="str">
            <v>Do Thi Bich Lieu</v>
          </cell>
          <cell r="M175" t="str">
            <v>No</v>
          </cell>
          <cell r="O175" t="str">
            <v>06/Đã thanh toán 26/2023</v>
          </cell>
        </row>
        <row r="176">
          <cell r="D176">
            <v>10491</v>
          </cell>
          <cell r="E176">
            <v>27311942</v>
          </cell>
          <cell r="F176">
            <v>299475</v>
          </cell>
          <cell r="G176">
            <v>44987.000347222223</v>
          </cell>
          <cell r="J176" t="str">
            <v>Do Thi Bich Lieu</v>
          </cell>
          <cell r="M176" t="str">
            <v>No</v>
          </cell>
          <cell r="O176" t="str">
            <v>06/Đã thanh toán 26/2023</v>
          </cell>
        </row>
        <row r="177">
          <cell r="D177">
            <v>10492</v>
          </cell>
          <cell r="E177">
            <v>19369518</v>
          </cell>
          <cell r="F177">
            <v>2619452</v>
          </cell>
          <cell r="G177">
            <v>44987.000347222223</v>
          </cell>
          <cell r="J177" t="str">
            <v>Do Thi Bich Lieu</v>
          </cell>
          <cell r="M177" t="str">
            <v>No</v>
          </cell>
          <cell r="O177" t="str">
            <v>06/Đã thanh toán 26/2023</v>
          </cell>
        </row>
        <row r="178">
          <cell r="D178">
            <v>10488</v>
          </cell>
          <cell r="E178">
            <v>16406877</v>
          </cell>
          <cell r="F178">
            <v>4400535</v>
          </cell>
          <cell r="G178">
            <v>44987.000347222223</v>
          </cell>
          <cell r="J178" t="str">
            <v>Do Thi Bich Lieu</v>
          </cell>
          <cell r="M178" t="str">
            <v>No</v>
          </cell>
          <cell r="O178" t="str">
            <v>06/Đã thanh toán 26/2023</v>
          </cell>
        </row>
        <row r="179">
          <cell r="D179">
            <v>10486</v>
          </cell>
          <cell r="E179">
            <v>20348762</v>
          </cell>
          <cell r="F179">
            <v>1221638</v>
          </cell>
          <cell r="G179">
            <v>44987.000347222223</v>
          </cell>
          <cell r="J179" t="str">
            <v>Do Thi Bich Lieu</v>
          </cell>
          <cell r="M179" t="str">
            <v>No</v>
          </cell>
          <cell r="O179" t="str">
            <v>06/Đã thanh toán 26/2023</v>
          </cell>
        </row>
        <row r="180">
          <cell r="D180">
            <v>10480</v>
          </cell>
          <cell r="E180">
            <v>29159395</v>
          </cell>
          <cell r="F180">
            <v>1179255</v>
          </cell>
          <cell r="G180">
            <v>44987.000347222223</v>
          </cell>
          <cell r="J180" t="str">
            <v>Do Thi Bich Lieu</v>
          </cell>
          <cell r="M180" t="str">
            <v>No</v>
          </cell>
          <cell r="O180" t="str">
            <v>06/Đã thanh toán 26/2023</v>
          </cell>
        </row>
        <row r="181">
          <cell r="D181">
            <v>10493</v>
          </cell>
          <cell r="E181">
            <v>11168083</v>
          </cell>
          <cell r="F181">
            <v>4170667</v>
          </cell>
          <cell r="G181">
            <v>44987.000347222223</v>
          </cell>
          <cell r="J181" t="str">
            <v>Do Thi Bich Lieu</v>
          </cell>
          <cell r="M181" t="str">
            <v>No</v>
          </cell>
          <cell r="O181" t="str">
            <v>06/Đã thanh toán 26/2023</v>
          </cell>
        </row>
        <row r="182">
          <cell r="D182">
            <v>10496</v>
          </cell>
          <cell r="E182">
            <v>14080913</v>
          </cell>
          <cell r="F182">
            <v>2160213</v>
          </cell>
          <cell r="G182">
            <v>44987.000347222223</v>
          </cell>
          <cell r="J182" t="str">
            <v>Do Thi Bich Lieu</v>
          </cell>
          <cell r="M182" t="str">
            <v>No</v>
          </cell>
          <cell r="O182" t="str">
            <v>06/Đã thanh toán 26/2023</v>
          </cell>
        </row>
        <row r="183">
          <cell r="D183">
            <v>10494</v>
          </cell>
          <cell r="E183">
            <v>12127235</v>
          </cell>
          <cell r="F183">
            <v>6678210</v>
          </cell>
          <cell r="G183">
            <v>44987.000347222223</v>
          </cell>
          <cell r="J183" t="str">
            <v>Do Thi Bich Lieu</v>
          </cell>
          <cell r="M183" t="str">
            <v>No</v>
          </cell>
          <cell r="O183" t="str">
            <v>06/Đã thanh toán 26/2023</v>
          </cell>
        </row>
        <row r="184">
          <cell r="D184">
            <v>10501</v>
          </cell>
          <cell r="E184">
            <v>26370368</v>
          </cell>
          <cell r="F184">
            <v>3868816</v>
          </cell>
          <cell r="G184">
            <v>44987.000347222223</v>
          </cell>
          <cell r="J184" t="str">
            <v>Do Thi Bich Lieu</v>
          </cell>
          <cell r="M184" t="str">
            <v>No</v>
          </cell>
          <cell r="O184" t="str">
            <v>Chúng tôi đang xử lý hóa đơn, vui lòng liên hệ Do Thi Bich Lieu</v>
          </cell>
        </row>
        <row r="185">
          <cell r="D185">
            <v>10481</v>
          </cell>
          <cell r="E185">
            <v>17168935</v>
          </cell>
          <cell r="F185">
            <v>3841090</v>
          </cell>
          <cell r="G185">
            <v>44987.000347222223</v>
          </cell>
          <cell r="J185" t="str">
            <v>Do Thi Bich Lieu</v>
          </cell>
          <cell r="M185" t="str">
            <v>No</v>
          </cell>
          <cell r="O185" t="str">
            <v>06/Đã thanh toán 26/2023</v>
          </cell>
        </row>
        <row r="186">
          <cell r="D186">
            <v>11267</v>
          </cell>
          <cell r="E186">
            <v>21211194</v>
          </cell>
          <cell r="F186">
            <v>7103404</v>
          </cell>
          <cell r="G186">
            <v>44988.000347222223</v>
          </cell>
          <cell r="J186" t="str">
            <v>Do Thi Bich Lieu</v>
          </cell>
          <cell r="M186" t="str">
            <v>No</v>
          </cell>
          <cell r="O186" t="str">
            <v>06/Đã thanh toán 26/2023</v>
          </cell>
        </row>
        <row r="187">
          <cell r="D187">
            <v>11265</v>
          </cell>
          <cell r="E187">
            <v>16407983</v>
          </cell>
          <cell r="F187">
            <v>1615482</v>
          </cell>
          <cell r="G187">
            <v>44988.000347222223</v>
          </cell>
          <cell r="J187" t="str">
            <v>Do Thi Bich Lieu</v>
          </cell>
          <cell r="M187" t="str">
            <v>No</v>
          </cell>
          <cell r="O187" t="str">
            <v>06/Đã thanh toán 26/2023</v>
          </cell>
        </row>
        <row r="188">
          <cell r="D188">
            <v>11268</v>
          </cell>
          <cell r="E188">
            <v>17172370</v>
          </cell>
          <cell r="F188">
            <v>2837120</v>
          </cell>
          <cell r="G188">
            <v>44988.000347222223</v>
          </cell>
          <cell r="J188" t="str">
            <v>Do Thi Bich Lieu</v>
          </cell>
          <cell r="M188" t="str">
            <v>No</v>
          </cell>
          <cell r="O188" t="str">
            <v>06/Đã thanh toán 26/2023</v>
          </cell>
        </row>
        <row r="189">
          <cell r="D189">
            <v>11266</v>
          </cell>
          <cell r="E189">
            <v>22324278</v>
          </cell>
          <cell r="F189">
            <v>1038392</v>
          </cell>
          <cell r="G189">
            <v>44988.000347222223</v>
          </cell>
          <cell r="J189" t="str">
            <v>Do Thi Bich Lieu</v>
          </cell>
          <cell r="M189" t="str">
            <v>No</v>
          </cell>
          <cell r="O189" t="str">
            <v>06/Đã thanh toán 26/2023</v>
          </cell>
        </row>
        <row r="190">
          <cell r="D190">
            <v>13165</v>
          </cell>
          <cell r="E190">
            <v>90303766</v>
          </cell>
          <cell r="F190">
            <v>2400893</v>
          </cell>
          <cell r="G190">
            <v>44994.000347222223</v>
          </cell>
          <cell r="J190" t="str">
            <v>Do Thi Bich Lieu</v>
          </cell>
          <cell r="M190" t="str">
            <v>No</v>
          </cell>
          <cell r="O190" t="str">
            <v>06/Đã thanh toán 26/2023</v>
          </cell>
        </row>
        <row r="191">
          <cell r="D191">
            <v>13200</v>
          </cell>
          <cell r="E191">
            <v>16410652</v>
          </cell>
          <cell r="F191">
            <v>2076778</v>
          </cell>
          <cell r="G191">
            <v>44994.000347222223</v>
          </cell>
          <cell r="J191" t="str">
            <v>Do Thi Bich Lieu</v>
          </cell>
          <cell r="M191" t="str">
            <v>No</v>
          </cell>
          <cell r="O191" t="str">
            <v>04/Đã thanh toán 24/2023</v>
          </cell>
        </row>
        <row r="192">
          <cell r="D192">
            <v>13196</v>
          </cell>
          <cell r="E192">
            <v>28314330</v>
          </cell>
          <cell r="F192">
            <v>2457945</v>
          </cell>
          <cell r="G192">
            <v>44994.000347222223</v>
          </cell>
          <cell r="J192" t="str">
            <v>Do Thi Bich Lieu</v>
          </cell>
          <cell r="M192" t="str">
            <v>No</v>
          </cell>
          <cell r="O192" t="str">
            <v>04/Đã thanh toán 24/2023</v>
          </cell>
        </row>
        <row r="193">
          <cell r="D193">
            <v>13194</v>
          </cell>
          <cell r="E193">
            <v>12129909</v>
          </cell>
          <cell r="F193">
            <v>4153569</v>
          </cell>
          <cell r="G193">
            <v>44994.000347222223</v>
          </cell>
          <cell r="J193" t="str">
            <v>Do Thi Bich Lieu</v>
          </cell>
          <cell r="M193" t="str">
            <v>No</v>
          </cell>
          <cell r="O193" t="str">
            <v>04/Đã thanh toán 24/2023</v>
          </cell>
        </row>
        <row r="194">
          <cell r="D194">
            <v>13197</v>
          </cell>
          <cell r="E194">
            <v>25324086</v>
          </cell>
          <cell r="F194">
            <v>1038389</v>
          </cell>
          <cell r="G194">
            <v>44994.000347222223</v>
          </cell>
          <cell r="J194" t="str">
            <v>Do Thi Bich Lieu</v>
          </cell>
          <cell r="M194" t="str">
            <v>No</v>
          </cell>
          <cell r="O194" t="str">
            <v>04/Đã thanh toán 24/2023</v>
          </cell>
        </row>
        <row r="195">
          <cell r="D195">
            <v>13201</v>
          </cell>
          <cell r="E195">
            <v>15096894</v>
          </cell>
          <cell r="F195">
            <v>4744894</v>
          </cell>
          <cell r="G195">
            <v>44994.000347222223</v>
          </cell>
          <cell r="J195" t="str">
            <v>Do Thi Bich Lieu</v>
          </cell>
          <cell r="M195" t="str">
            <v>No</v>
          </cell>
          <cell r="O195" t="str">
            <v>04/Đã thanh toán 24/2023</v>
          </cell>
        </row>
        <row r="196">
          <cell r="D196">
            <v>13202</v>
          </cell>
          <cell r="E196">
            <v>15096645</v>
          </cell>
          <cell r="F196">
            <v>1038389</v>
          </cell>
          <cell r="G196">
            <v>44994.000347222223</v>
          </cell>
          <cell r="J196" t="str">
            <v>Do Thi Bich Lieu</v>
          </cell>
          <cell r="M196" t="str">
            <v>No</v>
          </cell>
          <cell r="O196" t="str">
            <v>04/Đã thanh toán 24/2023</v>
          </cell>
        </row>
        <row r="197">
          <cell r="D197">
            <v>13157</v>
          </cell>
          <cell r="E197">
            <v>18141717</v>
          </cell>
          <cell r="F197">
            <v>1038392</v>
          </cell>
          <cell r="G197">
            <v>44994.000347222223</v>
          </cell>
          <cell r="J197" t="str">
            <v>Do Thi Bich Lieu</v>
          </cell>
          <cell r="M197" t="str">
            <v>No</v>
          </cell>
          <cell r="O197" t="str">
            <v>04/Đã thanh toán 24/2023</v>
          </cell>
        </row>
        <row r="198">
          <cell r="D198">
            <v>13195</v>
          </cell>
          <cell r="E198">
            <v>27314275</v>
          </cell>
          <cell r="F198">
            <v>1038389</v>
          </cell>
          <cell r="G198">
            <v>44994.000347222223</v>
          </cell>
          <cell r="J198" t="str">
            <v>Do Thi Bich Lieu</v>
          </cell>
          <cell r="M198" t="str">
            <v>No</v>
          </cell>
          <cell r="O198" t="str">
            <v>04/Đã thanh toán 24/2023</v>
          </cell>
        </row>
        <row r="199">
          <cell r="D199">
            <v>13199</v>
          </cell>
          <cell r="E199">
            <v>17175916</v>
          </cell>
          <cell r="F199">
            <v>2076778</v>
          </cell>
          <cell r="G199">
            <v>44994.000347222223</v>
          </cell>
          <cell r="J199" t="str">
            <v>Do Thi Bich Lieu</v>
          </cell>
          <cell r="M199" t="str">
            <v>No</v>
          </cell>
          <cell r="O199" t="str">
            <v>04/Đã thanh toán 24/2023</v>
          </cell>
        </row>
        <row r="200">
          <cell r="D200">
            <v>13198</v>
          </cell>
          <cell r="E200">
            <v>20351740</v>
          </cell>
          <cell r="F200">
            <v>1038389</v>
          </cell>
          <cell r="G200">
            <v>44994.000347222223</v>
          </cell>
          <cell r="J200" t="str">
            <v>Do Thi Bich Lieu</v>
          </cell>
          <cell r="M200" t="str">
            <v>No</v>
          </cell>
          <cell r="O200" t="str">
            <v>04/Đã thanh toán 24/2023</v>
          </cell>
        </row>
        <row r="201">
          <cell r="D201">
            <v>13166</v>
          </cell>
          <cell r="E201">
            <v>13224751</v>
          </cell>
          <cell r="F201">
            <v>7267838</v>
          </cell>
          <cell r="G201">
            <v>44994.000347222223</v>
          </cell>
          <cell r="J201" t="str">
            <v>Do Thi Bich Lieu</v>
          </cell>
          <cell r="M201" t="str">
            <v>No</v>
          </cell>
          <cell r="O201" t="str">
            <v>04/Đã thanh toán 10/2023</v>
          </cell>
        </row>
        <row r="202">
          <cell r="D202">
            <v>13163</v>
          </cell>
          <cell r="E202">
            <v>10201289</v>
          </cell>
          <cell r="F202">
            <v>4525994</v>
          </cell>
          <cell r="G202">
            <v>44994.000347222223</v>
          </cell>
          <cell r="J202" t="str">
            <v>Do Thi Bich Lieu</v>
          </cell>
          <cell r="M202" t="str">
            <v>No</v>
          </cell>
          <cell r="O202" t="str">
            <v>04/Đã thanh toán 10/2023</v>
          </cell>
        </row>
        <row r="203">
          <cell r="D203">
            <v>13164</v>
          </cell>
          <cell r="E203">
            <v>13225152</v>
          </cell>
          <cell r="F203">
            <v>828003</v>
          </cell>
          <cell r="G203">
            <v>44994.000347222223</v>
          </cell>
          <cell r="J203" t="str">
            <v>Do Thi Bich Lieu</v>
          </cell>
          <cell r="M203" t="str">
            <v>No</v>
          </cell>
          <cell r="O203" t="str">
            <v>04/Đã thanh toán 10/2023</v>
          </cell>
        </row>
        <row r="204">
          <cell r="D204">
            <v>13161</v>
          </cell>
          <cell r="E204">
            <v>24294867</v>
          </cell>
          <cell r="F204">
            <v>1038392</v>
          </cell>
          <cell r="G204">
            <v>44994.000347222223</v>
          </cell>
          <cell r="J204" t="str">
            <v>Do Thi Bich Lieu</v>
          </cell>
          <cell r="M204" t="str">
            <v>No</v>
          </cell>
          <cell r="O204" t="str">
            <v>04/Đã thanh toán 24/2023</v>
          </cell>
        </row>
        <row r="205">
          <cell r="D205">
            <v>13160</v>
          </cell>
          <cell r="E205">
            <v>21211824</v>
          </cell>
          <cell r="F205">
            <v>3230964</v>
          </cell>
          <cell r="G205">
            <v>44994.000347222223</v>
          </cell>
          <cell r="J205" t="str">
            <v>Do Thi Bich Lieu</v>
          </cell>
          <cell r="M205" t="str">
            <v>No</v>
          </cell>
          <cell r="O205" t="str">
            <v>04/Đã thanh toán 10/2023</v>
          </cell>
        </row>
        <row r="206">
          <cell r="D206">
            <v>13167</v>
          </cell>
          <cell r="E206">
            <v>13224849</v>
          </cell>
          <cell r="F206">
            <v>1221638</v>
          </cell>
          <cell r="G206">
            <v>44994.000347222223</v>
          </cell>
          <cell r="J206" t="str">
            <v>Do Thi Bich Lieu</v>
          </cell>
          <cell r="M206" t="str">
            <v>No</v>
          </cell>
          <cell r="O206" t="str">
            <v>04/Đã thanh toán 10/2023</v>
          </cell>
        </row>
        <row r="207">
          <cell r="D207">
            <v>13162</v>
          </cell>
          <cell r="E207">
            <v>21212486</v>
          </cell>
          <cell r="F207">
            <v>3230964</v>
          </cell>
          <cell r="G207">
            <v>44994.000347222223</v>
          </cell>
          <cell r="J207" t="str">
            <v>Do Thi Bich Lieu</v>
          </cell>
          <cell r="M207" t="str">
            <v>No</v>
          </cell>
          <cell r="O207" t="str">
            <v>04/Đã thanh toán 24/2023</v>
          </cell>
        </row>
        <row r="208">
          <cell r="D208">
            <v>14851</v>
          </cell>
          <cell r="E208">
            <v>19373558</v>
          </cell>
          <cell r="F208">
            <v>1038389</v>
          </cell>
          <cell r="G208">
            <v>45001.000347222223</v>
          </cell>
          <cell r="J208" t="str">
            <v>Do Thi Bich Lieu</v>
          </cell>
          <cell r="M208" t="str">
            <v>No</v>
          </cell>
          <cell r="O208" t="str">
            <v>06/Đã thanh toán 26/2023</v>
          </cell>
        </row>
        <row r="209">
          <cell r="D209">
            <v>14848</v>
          </cell>
          <cell r="E209">
            <v>11173631</v>
          </cell>
          <cell r="F209">
            <v>10383890</v>
          </cell>
          <cell r="G209">
            <v>45001.000347222223</v>
          </cell>
          <cell r="J209" t="str">
            <v>Do Thi Bich Lieu</v>
          </cell>
          <cell r="M209" t="str">
            <v>No</v>
          </cell>
          <cell r="O209" t="str">
            <v>06/Đã thanh toán 26/2023</v>
          </cell>
        </row>
        <row r="210">
          <cell r="D210">
            <v>14847</v>
          </cell>
          <cell r="E210">
            <v>10206798</v>
          </cell>
          <cell r="F210">
            <v>5191945</v>
          </cell>
          <cell r="G210">
            <v>45001.000347222223</v>
          </cell>
          <cell r="J210" t="str">
            <v>Do Thi Bich Lieu</v>
          </cell>
          <cell r="M210" t="str">
            <v>No</v>
          </cell>
          <cell r="O210" t="str">
            <v>06/Đã thanh toán 26/2023</v>
          </cell>
        </row>
        <row r="211">
          <cell r="D211">
            <v>14850</v>
          </cell>
          <cell r="E211">
            <v>11173964</v>
          </cell>
          <cell r="F211">
            <v>1104004</v>
          </cell>
          <cell r="G211">
            <v>45001.000347222223</v>
          </cell>
          <cell r="J211" t="str">
            <v>Do Thi Bich Lieu</v>
          </cell>
          <cell r="M211" t="str">
            <v>No</v>
          </cell>
          <cell r="O211" t="str">
            <v>06/Đã thanh toán 26/2023</v>
          </cell>
        </row>
        <row r="212">
          <cell r="D212">
            <v>14855</v>
          </cell>
          <cell r="E212">
            <v>12132881</v>
          </cell>
          <cell r="F212">
            <v>4153556</v>
          </cell>
          <cell r="G212">
            <v>45001.000347222223</v>
          </cell>
          <cell r="J212" t="str">
            <v>Do Thi Bich Lieu</v>
          </cell>
          <cell r="M212" t="str">
            <v>No</v>
          </cell>
          <cell r="O212" t="str">
            <v>06/Đã thanh toán 26/2023</v>
          </cell>
        </row>
        <row r="213">
          <cell r="D213">
            <v>14846</v>
          </cell>
          <cell r="E213">
            <v>10204861</v>
          </cell>
          <cell r="F213">
            <v>5338938</v>
          </cell>
          <cell r="G213">
            <v>45001.000347222223</v>
          </cell>
          <cell r="J213" t="str">
            <v>Do Thi Bich Lieu</v>
          </cell>
          <cell r="M213" t="str">
            <v>No</v>
          </cell>
          <cell r="O213" t="str">
            <v>06/Đã thanh toán 26/2023</v>
          </cell>
        </row>
        <row r="214">
          <cell r="D214">
            <v>14840</v>
          </cell>
          <cell r="E214">
            <v>25325468</v>
          </cell>
          <cell r="F214">
            <v>499125</v>
          </cell>
          <cell r="G214">
            <v>45001.000347222223</v>
          </cell>
          <cell r="J214" t="str">
            <v>Do Thi Bich Lieu</v>
          </cell>
          <cell r="M214" t="str">
            <v>No</v>
          </cell>
          <cell r="O214" t="str">
            <v>06/Đã thanh toán 26/2023</v>
          </cell>
        </row>
        <row r="215">
          <cell r="D215">
            <v>14842</v>
          </cell>
          <cell r="E215">
            <v>22327831</v>
          </cell>
          <cell r="F215">
            <v>1891483</v>
          </cell>
          <cell r="G215">
            <v>45001.000347222223</v>
          </cell>
          <cell r="J215" t="str">
            <v>Do Thi Bich Lieu</v>
          </cell>
          <cell r="M215" t="str">
            <v>No</v>
          </cell>
          <cell r="O215" t="str">
            <v>06/Đã thanh toán 26/2023</v>
          </cell>
        </row>
        <row r="216">
          <cell r="D216">
            <v>14844</v>
          </cell>
          <cell r="E216">
            <v>18143577</v>
          </cell>
          <cell r="F216">
            <v>1551215</v>
          </cell>
          <cell r="G216">
            <v>45001.000347222223</v>
          </cell>
          <cell r="J216" t="str">
            <v>Do Thi Bich Lieu</v>
          </cell>
          <cell r="M216" t="str">
            <v>No</v>
          </cell>
          <cell r="O216" t="str">
            <v>06/Đã thanh toán 26/2023</v>
          </cell>
        </row>
        <row r="217">
          <cell r="D217">
            <v>14841</v>
          </cell>
          <cell r="E217">
            <v>23205057</v>
          </cell>
          <cell r="F217">
            <v>1551215</v>
          </cell>
          <cell r="G217">
            <v>45001.000347222223</v>
          </cell>
          <cell r="J217" t="str">
            <v>Do Thi Bich Lieu</v>
          </cell>
          <cell r="M217" t="str">
            <v>No</v>
          </cell>
          <cell r="O217" t="str">
            <v>06/Đã thanh toán 26/2023</v>
          </cell>
        </row>
        <row r="218">
          <cell r="D218">
            <v>14854</v>
          </cell>
          <cell r="E218">
            <v>12132793</v>
          </cell>
          <cell r="F218">
            <v>4234934</v>
          </cell>
          <cell r="G218">
            <v>45001.000347222223</v>
          </cell>
          <cell r="J218" t="str">
            <v>Do Thi Bich Lieu</v>
          </cell>
          <cell r="M218" t="str">
            <v>No</v>
          </cell>
          <cell r="O218" t="str">
            <v>06/Đã thanh toán 26/2023</v>
          </cell>
        </row>
        <row r="219">
          <cell r="D219">
            <v>14845</v>
          </cell>
          <cell r="E219">
            <v>29162129</v>
          </cell>
          <cell r="F219">
            <v>2671558</v>
          </cell>
          <cell r="G219">
            <v>45001.000347222223</v>
          </cell>
          <cell r="J219" t="str">
            <v>Do Thi Bich Lieu</v>
          </cell>
          <cell r="M219" t="str">
            <v>No</v>
          </cell>
          <cell r="O219" t="str">
            <v>06/Đã thanh toán 26/2023</v>
          </cell>
        </row>
        <row r="220">
          <cell r="D220">
            <v>14843</v>
          </cell>
          <cell r="E220">
            <v>16412576</v>
          </cell>
          <cell r="F220">
            <v>4234934</v>
          </cell>
          <cell r="G220">
            <v>45001.000347222223</v>
          </cell>
          <cell r="J220" t="str">
            <v>Do Thi Bich Lieu</v>
          </cell>
          <cell r="M220" t="str">
            <v>No</v>
          </cell>
          <cell r="O220" t="str">
            <v>06/Đã thanh toán 26/2023</v>
          </cell>
        </row>
        <row r="221">
          <cell r="D221">
            <v>14849</v>
          </cell>
          <cell r="E221">
            <v>11174198</v>
          </cell>
          <cell r="F221">
            <v>3476451</v>
          </cell>
          <cell r="G221">
            <v>45001.000347222223</v>
          </cell>
          <cell r="J221" t="str">
            <v>Do Thi Bich Lieu</v>
          </cell>
          <cell r="M221" t="str">
            <v>No</v>
          </cell>
          <cell r="O221" t="str">
            <v>06/Đã thanh toán 26/2023</v>
          </cell>
        </row>
        <row r="222">
          <cell r="D222">
            <v>14852</v>
          </cell>
          <cell r="E222">
            <v>19373656</v>
          </cell>
          <cell r="F222">
            <v>3136524</v>
          </cell>
          <cell r="G222">
            <v>45001.000347222223</v>
          </cell>
          <cell r="J222" t="str">
            <v>Do Thi Bich Lieu</v>
          </cell>
          <cell r="M222" t="str">
            <v>No</v>
          </cell>
          <cell r="O222" t="str">
            <v>06/Đã thanh toán 26/2023</v>
          </cell>
        </row>
        <row r="223">
          <cell r="D223">
            <v>14853</v>
          </cell>
          <cell r="E223">
            <v>19373508</v>
          </cell>
          <cell r="F223">
            <v>1785920</v>
          </cell>
          <cell r="G223">
            <v>45001.000347222223</v>
          </cell>
          <cell r="J223" t="str">
            <v>Do Thi Bich Lieu</v>
          </cell>
          <cell r="M223" t="str">
            <v>No</v>
          </cell>
          <cell r="O223" t="str">
            <v>06/Đã thanh toán 26/2023</v>
          </cell>
        </row>
        <row r="224">
          <cell r="D224">
            <v>14861</v>
          </cell>
          <cell r="E224">
            <v>26373867</v>
          </cell>
          <cell r="F224">
            <v>5421158</v>
          </cell>
          <cell r="G224">
            <v>45001.000347222223</v>
          </cell>
          <cell r="J224" t="str">
            <v>Do Thi Bich Lieu</v>
          </cell>
          <cell r="M224" t="str">
            <v>No</v>
          </cell>
          <cell r="O224" t="str">
            <v>04/Đã thanh toán 10/2023</v>
          </cell>
        </row>
        <row r="225">
          <cell r="D225">
            <v>14856</v>
          </cell>
          <cell r="E225">
            <v>14085814</v>
          </cell>
          <cell r="F225">
            <v>403871</v>
          </cell>
          <cell r="G225">
            <v>45001.000347222223</v>
          </cell>
          <cell r="J225" t="str">
            <v>Do Thi Bich Lieu</v>
          </cell>
          <cell r="M225" t="str">
            <v>No</v>
          </cell>
          <cell r="O225" t="str">
            <v>04/Đã thanh toán 10/2023</v>
          </cell>
        </row>
        <row r="226">
          <cell r="D226">
            <v>14858</v>
          </cell>
          <cell r="E226">
            <v>13229084</v>
          </cell>
          <cell r="F226">
            <v>1939267</v>
          </cell>
          <cell r="G226">
            <v>45001.000347222223</v>
          </cell>
          <cell r="J226" t="str">
            <v>Do Thi Bich Lieu</v>
          </cell>
          <cell r="M226" t="str">
            <v>No</v>
          </cell>
          <cell r="O226" t="str">
            <v>04/Đã thanh toán 24/2023</v>
          </cell>
        </row>
        <row r="227">
          <cell r="D227">
            <v>14860</v>
          </cell>
          <cell r="E227">
            <v>26376419</v>
          </cell>
          <cell r="F227">
            <v>3514836</v>
          </cell>
          <cell r="G227">
            <v>45001.000347222223</v>
          </cell>
          <cell r="J227" t="str">
            <v>Do Thi Bich Lieu</v>
          </cell>
          <cell r="M227" t="str">
            <v>No</v>
          </cell>
          <cell r="O227" t="str">
            <v>04/Đã thanh toán 24/2023</v>
          </cell>
        </row>
        <row r="228">
          <cell r="D228">
            <v>14859</v>
          </cell>
          <cell r="E228">
            <v>26376150</v>
          </cell>
          <cell r="F228">
            <v>1038389</v>
          </cell>
          <cell r="G228">
            <v>45001.000347222223</v>
          </cell>
          <cell r="J228" t="str">
            <v>Do Thi Bich Lieu</v>
          </cell>
          <cell r="M228" t="str">
            <v>No</v>
          </cell>
          <cell r="O228" t="str">
            <v>04/Đã thanh toán 24/2023</v>
          </cell>
        </row>
        <row r="229">
          <cell r="D229">
            <v>15714</v>
          </cell>
          <cell r="E229">
            <v>27238722</v>
          </cell>
          <cell r="F229">
            <v>5079718</v>
          </cell>
          <cell r="G229">
            <v>45003.000347222223</v>
          </cell>
          <cell r="J229" t="str">
            <v>Do Thi Bich Lieu</v>
          </cell>
          <cell r="M229" t="str">
            <v>No</v>
          </cell>
          <cell r="O229" t="str">
            <v>07/Đã thanh toán 10/2023</v>
          </cell>
        </row>
        <row r="230">
          <cell r="D230">
            <v>15715</v>
          </cell>
          <cell r="E230">
            <v>20252702</v>
          </cell>
          <cell r="F230">
            <v>3918673</v>
          </cell>
          <cell r="G230">
            <v>45003.000347222223</v>
          </cell>
          <cell r="J230" t="str">
            <v>Do Thi Bich Lieu</v>
          </cell>
          <cell r="M230" t="str">
            <v>No</v>
          </cell>
          <cell r="O230" t="str">
            <v>Chúng tôi đang xử lý hóa đơn, vui lòng liên hệ Do Thi Bich Lieu</v>
          </cell>
        </row>
        <row r="231">
          <cell r="D231">
            <v>15719</v>
          </cell>
          <cell r="E231">
            <v>22277844</v>
          </cell>
          <cell r="F231">
            <v>5238904</v>
          </cell>
          <cell r="G231">
            <v>45003.000347222223</v>
          </cell>
          <cell r="J231" t="str">
            <v>Do Thi Bich Lieu</v>
          </cell>
          <cell r="M231" t="str">
            <v>No</v>
          </cell>
          <cell r="O231" t="str">
            <v>06/Đã thanh toán 26/2023</v>
          </cell>
        </row>
        <row r="232">
          <cell r="D232">
            <v>15723</v>
          </cell>
          <cell r="E232">
            <v>15043657</v>
          </cell>
          <cell r="F232">
            <v>6799447</v>
          </cell>
          <cell r="G232">
            <v>45003.000347222223</v>
          </cell>
          <cell r="J232" t="str">
            <v>Do Thi Bich Lieu</v>
          </cell>
          <cell r="M232" t="str">
            <v>No</v>
          </cell>
          <cell r="O232" t="str">
            <v>06/Đã thanh toán 26/2023</v>
          </cell>
        </row>
        <row r="233">
          <cell r="D233">
            <v>15713</v>
          </cell>
          <cell r="E233">
            <v>25231094</v>
          </cell>
          <cell r="F233">
            <v>552002</v>
          </cell>
          <cell r="G233">
            <v>45003.000347222223</v>
          </cell>
          <cell r="J233" t="str">
            <v>Do Thi Bich Lieu</v>
          </cell>
          <cell r="M233" t="str">
            <v>No</v>
          </cell>
          <cell r="O233" t="str">
            <v>05/Đã thanh toán 10/2023</v>
          </cell>
        </row>
        <row r="234">
          <cell r="D234">
            <v>15724</v>
          </cell>
          <cell r="E234">
            <v>13129281</v>
          </cell>
          <cell r="F234">
            <v>4506260</v>
          </cell>
          <cell r="G234">
            <v>45003.000347222223</v>
          </cell>
          <cell r="J234" t="str">
            <v>Do Thi Bich Lieu</v>
          </cell>
          <cell r="M234" t="str">
            <v>No</v>
          </cell>
          <cell r="O234" t="str">
            <v>05/Đã thanh toán 10/2023</v>
          </cell>
        </row>
        <row r="235">
          <cell r="D235">
            <v>15707</v>
          </cell>
          <cell r="E235">
            <v>16413585</v>
          </cell>
          <cell r="F235">
            <v>1615482</v>
          </cell>
          <cell r="G235">
            <v>45003.000347222223</v>
          </cell>
          <cell r="J235" t="str">
            <v>Do Thi Bich Lieu</v>
          </cell>
          <cell r="M235" t="str">
            <v>No</v>
          </cell>
          <cell r="O235" t="str">
            <v>04/Đã thanh toán 24/2023</v>
          </cell>
        </row>
        <row r="236">
          <cell r="D236">
            <v>15709</v>
          </cell>
          <cell r="E236">
            <v>24297736</v>
          </cell>
          <cell r="F236">
            <v>1038389</v>
          </cell>
          <cell r="G236">
            <v>45003.000347222223</v>
          </cell>
          <cell r="J236" t="str">
            <v>Do Thi Bich Lieu</v>
          </cell>
          <cell r="M236" t="str">
            <v>No</v>
          </cell>
          <cell r="O236" t="str">
            <v>04/Đã thanh toán 24/2023</v>
          </cell>
        </row>
        <row r="237">
          <cell r="D237">
            <v>15711</v>
          </cell>
          <cell r="E237">
            <v>28316136</v>
          </cell>
          <cell r="F237">
            <v>1615482</v>
          </cell>
          <cell r="G237">
            <v>45003.000347222223</v>
          </cell>
          <cell r="J237" t="str">
            <v>Do Thi Bich Lieu</v>
          </cell>
          <cell r="M237" t="str">
            <v>No</v>
          </cell>
          <cell r="O237" t="str">
            <v>04/Đã thanh toán 24/2023</v>
          </cell>
        </row>
        <row r="238">
          <cell r="D238">
            <v>15710</v>
          </cell>
          <cell r="E238">
            <v>25326408</v>
          </cell>
          <cell r="F238">
            <v>1551215</v>
          </cell>
          <cell r="G238">
            <v>45003.000347222223</v>
          </cell>
          <cell r="J238" t="str">
            <v>Do Thi Bich Lieu</v>
          </cell>
          <cell r="M238" t="str">
            <v>No</v>
          </cell>
          <cell r="O238" t="str">
            <v>04/Đã thanh toán 24/2023</v>
          </cell>
        </row>
        <row r="239">
          <cell r="D239">
            <v>15712</v>
          </cell>
          <cell r="E239">
            <v>17179185</v>
          </cell>
          <cell r="F239">
            <v>2352779</v>
          </cell>
          <cell r="G239">
            <v>45003.000347222223</v>
          </cell>
          <cell r="J239" t="str">
            <v>Do Thi Bich Lieu</v>
          </cell>
          <cell r="M239" t="str">
            <v>No</v>
          </cell>
          <cell r="O239" t="str">
            <v>04/Đã thanh toán 24/2023</v>
          </cell>
        </row>
        <row r="240">
          <cell r="D240">
            <v>15708</v>
          </cell>
          <cell r="E240">
            <v>20354100</v>
          </cell>
          <cell r="F240">
            <v>1038389</v>
          </cell>
          <cell r="G240">
            <v>45003.000347222223</v>
          </cell>
          <cell r="J240" t="str">
            <v>Do Thi Bich Lieu</v>
          </cell>
          <cell r="M240" t="str">
            <v>No</v>
          </cell>
          <cell r="O240" t="str">
            <v>04/Đã thanh toán 24/2023</v>
          </cell>
        </row>
        <row r="241">
          <cell r="D241">
            <v>15732</v>
          </cell>
          <cell r="E241">
            <v>21215183</v>
          </cell>
          <cell r="F241">
            <v>3069416</v>
          </cell>
          <cell r="G241">
            <v>45003.000347222223</v>
          </cell>
          <cell r="J241" t="str">
            <v>Do Thi Bich Lieu</v>
          </cell>
          <cell r="M241" t="str">
            <v>No</v>
          </cell>
          <cell r="O241" t="str">
            <v>04/Đã thanh toán 24/2023</v>
          </cell>
        </row>
        <row r="242">
          <cell r="D242">
            <v>15730</v>
          </cell>
          <cell r="E242">
            <v>10208391</v>
          </cell>
          <cell r="F242">
            <v>9800665</v>
          </cell>
          <cell r="G242">
            <v>45003.000347222223</v>
          </cell>
          <cell r="J242" t="str">
            <v>Do Thi Bich Lieu</v>
          </cell>
          <cell r="M242" t="str">
            <v>No</v>
          </cell>
          <cell r="O242" t="str">
            <v>04/Đã thanh toán 24/2023</v>
          </cell>
        </row>
        <row r="243">
          <cell r="D243">
            <v>15733</v>
          </cell>
          <cell r="E243">
            <v>16410927</v>
          </cell>
          <cell r="F243">
            <v>299475</v>
          </cell>
          <cell r="G243">
            <v>45003.000347222223</v>
          </cell>
          <cell r="J243" t="str">
            <v>Do Thi Bich Lieu</v>
          </cell>
          <cell r="M243" t="str">
            <v>No</v>
          </cell>
          <cell r="O243" t="str">
            <v>04/Đã thanh toán 24/2023</v>
          </cell>
        </row>
        <row r="244">
          <cell r="D244">
            <v>15706</v>
          </cell>
          <cell r="E244">
            <v>15099450</v>
          </cell>
          <cell r="F244">
            <v>4700010</v>
          </cell>
          <cell r="G244">
            <v>45003.000347222223</v>
          </cell>
          <cell r="J244" t="str">
            <v>Do Thi Bich Lieu</v>
          </cell>
          <cell r="M244" t="str">
            <v>No</v>
          </cell>
          <cell r="O244" t="str">
            <v>04/Đã thanh toán 24/2023</v>
          </cell>
        </row>
        <row r="245">
          <cell r="D245">
            <v>15718</v>
          </cell>
          <cell r="E245">
            <v>25269364</v>
          </cell>
          <cell r="F245">
            <v>6611119</v>
          </cell>
          <cell r="G245">
            <v>45003.000347222223</v>
          </cell>
          <cell r="J245" t="str">
            <v>Do Thi Bich Lieu</v>
          </cell>
          <cell r="M245" t="str">
            <v>No</v>
          </cell>
          <cell r="O245" t="str">
            <v>06/Đã thanh toán 26/2023</v>
          </cell>
        </row>
        <row r="246">
          <cell r="D246">
            <v>15705</v>
          </cell>
          <cell r="E246">
            <v>15099206</v>
          </cell>
          <cell r="F246">
            <v>3115167</v>
          </cell>
          <cell r="G246">
            <v>45003.000347222223</v>
          </cell>
          <cell r="J246" t="str">
            <v>Do Thi Bich Lieu</v>
          </cell>
          <cell r="M246" t="str">
            <v>No</v>
          </cell>
          <cell r="O246" t="str">
            <v>04/Đã thanh toán 24/2023</v>
          </cell>
        </row>
        <row r="247">
          <cell r="D247">
            <v>15721</v>
          </cell>
          <cell r="E247">
            <v>15012701</v>
          </cell>
          <cell r="F247">
            <v>552002</v>
          </cell>
          <cell r="G247">
            <v>45003.000347222223</v>
          </cell>
          <cell r="J247" t="str">
            <v>Do Thi Bich Lieu</v>
          </cell>
          <cell r="M247" t="str">
            <v>No</v>
          </cell>
          <cell r="O247" t="str">
            <v>06/Đã thanh toán 12/2023</v>
          </cell>
        </row>
        <row r="248">
          <cell r="D248">
            <v>16741</v>
          </cell>
          <cell r="E248">
            <v>14088203</v>
          </cell>
          <cell r="F248">
            <v>276001</v>
          </cell>
          <cell r="G248">
            <v>45008.000347222223</v>
          </cell>
          <cell r="J248" t="str">
            <v>Do Thi Bich Lieu</v>
          </cell>
          <cell r="M248" t="str">
            <v>No</v>
          </cell>
          <cell r="O248" t="str">
            <v>04/Đã thanh toán 24/2023</v>
          </cell>
        </row>
        <row r="249">
          <cell r="D249">
            <v>16754</v>
          </cell>
          <cell r="E249">
            <v>22330232</v>
          </cell>
          <cell r="F249">
            <v>1038389</v>
          </cell>
          <cell r="G249">
            <v>45008.000347222223</v>
          </cell>
          <cell r="J249" t="str">
            <v>Do Thi Bich Lieu</v>
          </cell>
          <cell r="M249" t="str">
            <v>No</v>
          </cell>
          <cell r="O249" t="str">
            <v>05/Đã thanh toán 10/2023</v>
          </cell>
        </row>
        <row r="250">
          <cell r="D250">
            <v>16755</v>
          </cell>
          <cell r="E250">
            <v>27318739</v>
          </cell>
          <cell r="F250">
            <v>1314390</v>
          </cell>
          <cell r="G250">
            <v>45008.000347222223</v>
          </cell>
          <cell r="J250" t="str">
            <v>Do Thi Bich Lieu</v>
          </cell>
          <cell r="M250" t="str">
            <v>No</v>
          </cell>
          <cell r="O250" t="str">
            <v>05/Đã thanh toán 10/2023</v>
          </cell>
        </row>
        <row r="251">
          <cell r="D251">
            <v>16752</v>
          </cell>
          <cell r="E251">
            <v>25328714</v>
          </cell>
          <cell r="F251">
            <v>8419296</v>
          </cell>
          <cell r="G251">
            <v>45008.000347222223</v>
          </cell>
          <cell r="J251" t="str">
            <v>Do Thi Bich Lieu</v>
          </cell>
          <cell r="M251" t="str">
            <v>No</v>
          </cell>
          <cell r="O251" t="str">
            <v>05/Đã thanh toán 10/2023</v>
          </cell>
        </row>
        <row r="252">
          <cell r="D252">
            <v>16751</v>
          </cell>
          <cell r="E252">
            <v>28317668</v>
          </cell>
          <cell r="F252">
            <v>1038389</v>
          </cell>
          <cell r="G252">
            <v>45008.000347222223</v>
          </cell>
          <cell r="J252" t="str">
            <v>Do Thi Bich Lieu</v>
          </cell>
          <cell r="M252" t="str">
            <v>No</v>
          </cell>
          <cell r="O252" t="str">
            <v>05/Đã thanh toán 10/2023</v>
          </cell>
        </row>
        <row r="253">
          <cell r="D253">
            <v>16742</v>
          </cell>
          <cell r="E253">
            <v>14088250</v>
          </cell>
          <cell r="F253">
            <v>5191962</v>
          </cell>
          <cell r="G253">
            <v>45008.000347222223</v>
          </cell>
          <cell r="J253" t="str">
            <v>Do Thi Bich Lieu</v>
          </cell>
          <cell r="M253" t="str">
            <v>No</v>
          </cell>
          <cell r="O253" t="str">
            <v>04/Đã thanh toán 24/2023</v>
          </cell>
        </row>
        <row r="254">
          <cell r="D254">
            <v>16745</v>
          </cell>
          <cell r="E254">
            <v>14089346</v>
          </cell>
          <cell r="F254">
            <v>499125</v>
          </cell>
          <cell r="G254">
            <v>45008.000347222223</v>
          </cell>
          <cell r="J254" t="str">
            <v>Do Thi Bich Lieu</v>
          </cell>
          <cell r="M254" t="str">
            <v>No</v>
          </cell>
          <cell r="O254" t="str">
            <v>04/Đã thanh toán 24/2023</v>
          </cell>
        </row>
        <row r="255">
          <cell r="D255">
            <v>16744</v>
          </cell>
          <cell r="E255">
            <v>26378159</v>
          </cell>
          <cell r="F255">
            <v>5542631</v>
          </cell>
          <cell r="G255">
            <v>45008.000347222223</v>
          </cell>
          <cell r="J255" t="str">
            <v>Do Thi Bich Lieu</v>
          </cell>
          <cell r="M255" t="str">
            <v>No</v>
          </cell>
          <cell r="O255" t="str">
            <v>04/Đã thanh toán 24/2023</v>
          </cell>
        </row>
        <row r="256">
          <cell r="D256">
            <v>16747</v>
          </cell>
          <cell r="E256">
            <v>20355734</v>
          </cell>
          <cell r="F256">
            <v>1682819</v>
          </cell>
          <cell r="G256">
            <v>45008.000347222223</v>
          </cell>
          <cell r="J256" t="str">
            <v>Do Thi Bich Lieu</v>
          </cell>
          <cell r="M256" t="str">
            <v>No</v>
          </cell>
          <cell r="O256" t="str">
            <v>05/Đã thanh toán 10/2023</v>
          </cell>
        </row>
        <row r="257">
          <cell r="D257">
            <v>16746</v>
          </cell>
          <cell r="E257">
            <v>18144542</v>
          </cell>
          <cell r="F257">
            <v>3115167</v>
          </cell>
          <cell r="G257">
            <v>45008.000347222223</v>
          </cell>
          <cell r="J257" t="str">
            <v>Do Thi Bich Lieu</v>
          </cell>
          <cell r="M257" t="str">
            <v>No</v>
          </cell>
          <cell r="O257" t="str">
            <v>04/Đã thanh toán 24/2023</v>
          </cell>
        </row>
        <row r="258">
          <cell r="D258">
            <v>16749</v>
          </cell>
          <cell r="E258">
            <v>21215809</v>
          </cell>
          <cell r="F258">
            <v>1615482</v>
          </cell>
          <cell r="G258">
            <v>45008.000347222223</v>
          </cell>
          <cell r="J258" t="str">
            <v>Do Thi Bich Lieu</v>
          </cell>
          <cell r="M258" t="str">
            <v>No</v>
          </cell>
          <cell r="O258" t="str">
            <v>05/Đã thanh toán 10/2023</v>
          </cell>
        </row>
        <row r="259">
          <cell r="D259">
            <v>16750</v>
          </cell>
          <cell r="E259">
            <v>22329490</v>
          </cell>
          <cell r="F259">
            <v>1551215</v>
          </cell>
          <cell r="G259">
            <v>45008.000347222223</v>
          </cell>
          <cell r="J259" t="str">
            <v>Do Thi Bich Lieu</v>
          </cell>
          <cell r="M259" t="str">
            <v>No</v>
          </cell>
          <cell r="O259" t="str">
            <v>05/Đã thanh toán 10/2023</v>
          </cell>
        </row>
        <row r="260">
          <cell r="D260">
            <v>16748</v>
          </cell>
          <cell r="E260">
            <v>16415222</v>
          </cell>
          <cell r="F260">
            <v>2358510</v>
          </cell>
          <cell r="G260">
            <v>45008.000347222223</v>
          </cell>
          <cell r="J260" t="str">
            <v>Do Thi Bich Lieu</v>
          </cell>
          <cell r="M260" t="str">
            <v>No</v>
          </cell>
          <cell r="O260" t="str">
            <v>05/Đã thanh toán 24/2023</v>
          </cell>
        </row>
        <row r="261">
          <cell r="D261">
            <v>17504</v>
          </cell>
          <cell r="E261">
            <v>12136041</v>
          </cell>
          <cell r="F261">
            <v>6022034</v>
          </cell>
          <cell r="G261">
            <v>45010.000347222223</v>
          </cell>
          <cell r="J261" t="str">
            <v>Do Thi Bich Lieu</v>
          </cell>
          <cell r="M261" t="str">
            <v>No</v>
          </cell>
          <cell r="O261" t="str">
            <v>06/Đã thanh toán 26/2023</v>
          </cell>
        </row>
        <row r="262">
          <cell r="D262">
            <v>17503</v>
          </cell>
          <cell r="E262">
            <v>19377162</v>
          </cell>
          <cell r="F262">
            <v>3719491</v>
          </cell>
          <cell r="G262">
            <v>45010.000347222223</v>
          </cell>
          <cell r="J262" t="str">
            <v>Do Thi Bich Lieu</v>
          </cell>
          <cell r="M262" t="str">
            <v>No</v>
          </cell>
          <cell r="O262" t="str">
            <v>05/Đã thanh toán 10/2023</v>
          </cell>
        </row>
        <row r="263">
          <cell r="D263">
            <v>18691</v>
          </cell>
          <cell r="E263">
            <v>29164422</v>
          </cell>
          <cell r="F263">
            <v>2076778</v>
          </cell>
          <cell r="G263">
            <v>45015.000347222223</v>
          </cell>
          <cell r="J263" t="str">
            <v>Do Thi Bich Lieu</v>
          </cell>
          <cell r="M263" t="str">
            <v>No</v>
          </cell>
          <cell r="O263" t="str">
            <v>07/Đã thanh toán 10/2023</v>
          </cell>
        </row>
        <row r="264">
          <cell r="D264">
            <v>18706</v>
          </cell>
          <cell r="E264">
            <v>10211867</v>
          </cell>
          <cell r="F264">
            <v>3711356</v>
          </cell>
          <cell r="G264">
            <v>45015.000347222223</v>
          </cell>
          <cell r="J264" t="str">
            <v>Do Thi Bich Lieu</v>
          </cell>
          <cell r="M264" t="str">
            <v>No</v>
          </cell>
          <cell r="O264" t="str">
            <v>06/Đã thanh toán 26/2023</v>
          </cell>
        </row>
        <row r="265">
          <cell r="D265">
            <v>18700</v>
          </cell>
          <cell r="E265">
            <v>28320264</v>
          </cell>
          <cell r="F265">
            <v>6016351</v>
          </cell>
          <cell r="G265">
            <v>45015.000347222223</v>
          </cell>
          <cell r="J265" t="str">
            <v>Do Thi Bich Lieu</v>
          </cell>
          <cell r="M265" t="str">
            <v>No</v>
          </cell>
          <cell r="O265" t="str">
            <v>05/Đã thanh toán 10/2023</v>
          </cell>
        </row>
        <row r="266">
          <cell r="D266">
            <v>18703</v>
          </cell>
          <cell r="E266">
            <v>20356376</v>
          </cell>
          <cell r="F266">
            <v>1038389</v>
          </cell>
          <cell r="G266">
            <v>45015.000347222223</v>
          </cell>
          <cell r="J266" t="str">
            <v>Do Thi Bich Lieu</v>
          </cell>
          <cell r="M266" t="str">
            <v>No</v>
          </cell>
          <cell r="O266" t="str">
            <v>05/Đã thanh toán 10/2023</v>
          </cell>
        </row>
        <row r="267">
          <cell r="D267">
            <v>18695</v>
          </cell>
          <cell r="E267">
            <v>15103633</v>
          </cell>
          <cell r="F267">
            <v>1038389</v>
          </cell>
          <cell r="G267">
            <v>45015.000347222223</v>
          </cell>
          <cell r="J267" t="str">
            <v>Do Thi Bich Lieu</v>
          </cell>
          <cell r="M267" t="str">
            <v>No</v>
          </cell>
          <cell r="O267" t="str">
            <v>05/Đã thanh toán 10/2023</v>
          </cell>
        </row>
        <row r="268">
          <cell r="D268">
            <v>18694</v>
          </cell>
          <cell r="E268">
            <v>18149591</v>
          </cell>
          <cell r="F268">
            <v>4234934</v>
          </cell>
          <cell r="G268">
            <v>45015.000347222223</v>
          </cell>
          <cell r="J268" t="str">
            <v>Do Thi Bich Lieu</v>
          </cell>
          <cell r="M268" t="str">
            <v>No</v>
          </cell>
          <cell r="O268" t="str">
            <v>05/Đã thanh toán 10/2023</v>
          </cell>
        </row>
        <row r="269">
          <cell r="D269">
            <v>18697</v>
          </cell>
          <cell r="E269">
            <v>15103732</v>
          </cell>
          <cell r="F269">
            <v>8144659</v>
          </cell>
          <cell r="G269">
            <v>45015.000347222223</v>
          </cell>
          <cell r="J269" t="str">
            <v>Do Thi Bich Lieu</v>
          </cell>
          <cell r="M269" t="str">
            <v>No</v>
          </cell>
          <cell r="O269" t="str">
            <v>05/Đã thanh toán 10/2023</v>
          </cell>
        </row>
        <row r="270">
          <cell r="D270">
            <v>18693</v>
          </cell>
          <cell r="E270">
            <v>11179991</v>
          </cell>
          <cell r="F270">
            <v>3230964</v>
          </cell>
          <cell r="G270">
            <v>45015.000347222223</v>
          </cell>
          <cell r="J270" t="str">
            <v>Do Thi Bich Lieu</v>
          </cell>
          <cell r="M270" t="str">
            <v>No</v>
          </cell>
          <cell r="O270" t="str">
            <v>05/Đã thanh toán 10/2023</v>
          </cell>
        </row>
        <row r="271">
          <cell r="D271">
            <v>18702</v>
          </cell>
          <cell r="E271">
            <v>20356620</v>
          </cell>
          <cell r="F271">
            <v>3973992</v>
          </cell>
          <cell r="G271">
            <v>45015.000347222223</v>
          </cell>
          <cell r="J271" t="str">
            <v>Do Thi Bich Lieu</v>
          </cell>
          <cell r="M271" t="str">
            <v>No</v>
          </cell>
          <cell r="O271" t="str">
            <v>05/Đã thanh toán 10/2023</v>
          </cell>
        </row>
        <row r="272">
          <cell r="D272">
            <v>18699</v>
          </cell>
          <cell r="E272">
            <v>17182705</v>
          </cell>
          <cell r="F272">
            <v>15080120</v>
          </cell>
          <cell r="G272">
            <v>45015.000347222223</v>
          </cell>
          <cell r="J272" t="str">
            <v>Do Thi Bich Lieu</v>
          </cell>
          <cell r="M272" t="str">
            <v>No</v>
          </cell>
          <cell r="O272" t="str">
            <v>05/Đã thanh toán 10/2023</v>
          </cell>
        </row>
        <row r="273">
          <cell r="D273">
            <v>18704</v>
          </cell>
          <cell r="E273">
            <v>16415945</v>
          </cell>
          <cell r="F273">
            <v>2076778</v>
          </cell>
          <cell r="G273">
            <v>45015.000347222223</v>
          </cell>
          <cell r="J273" t="str">
            <v>Do Thi Bich Lieu</v>
          </cell>
          <cell r="M273" t="str">
            <v>No</v>
          </cell>
          <cell r="O273" t="str">
            <v>05/Đã thanh toán 10/2023</v>
          </cell>
        </row>
        <row r="274">
          <cell r="D274">
            <v>18705</v>
          </cell>
          <cell r="E274">
            <v>10211608</v>
          </cell>
          <cell r="F274">
            <v>1038389</v>
          </cell>
          <cell r="G274">
            <v>45015.000347222223</v>
          </cell>
          <cell r="J274" t="str">
            <v>Do Thi Bich Lieu</v>
          </cell>
          <cell r="M274" t="str">
            <v>No</v>
          </cell>
          <cell r="O274" t="str">
            <v>05/Đã thanh toán 10/2023</v>
          </cell>
        </row>
        <row r="275">
          <cell r="D275">
            <v>18690</v>
          </cell>
          <cell r="E275">
            <v>50988210</v>
          </cell>
          <cell r="F275">
            <v>1038389</v>
          </cell>
          <cell r="G275">
            <v>45015.000347222223</v>
          </cell>
          <cell r="J275" t="str">
            <v>Do Thi Bich Lieu</v>
          </cell>
          <cell r="M275" t="str">
            <v>No</v>
          </cell>
          <cell r="O275" t="str">
            <v>07/Đã thanh toán 10/2023</v>
          </cell>
        </row>
        <row r="276">
          <cell r="D276">
            <v>18692</v>
          </cell>
          <cell r="E276">
            <v>11179683</v>
          </cell>
          <cell r="F276">
            <v>2757810</v>
          </cell>
          <cell r="G276">
            <v>45015.000347222223</v>
          </cell>
          <cell r="J276" t="str">
            <v>Do Thi Bich Lieu</v>
          </cell>
          <cell r="M276" t="str">
            <v>No</v>
          </cell>
          <cell r="O276" t="str">
            <v>05/Đã thanh toán 10/2023</v>
          </cell>
        </row>
        <row r="277">
          <cell r="D277">
            <v>19053</v>
          </cell>
          <cell r="E277">
            <v>90311519</v>
          </cell>
          <cell r="F277">
            <v>1038389</v>
          </cell>
          <cell r="G277">
            <v>45016.000347222223</v>
          </cell>
          <cell r="J277" t="str">
            <v>Do Thi Bich Lieu</v>
          </cell>
          <cell r="M277" t="str">
            <v>No</v>
          </cell>
          <cell r="O277" t="str">
            <v>07/Đã thanh toán 10/2023</v>
          </cell>
        </row>
        <row r="278">
          <cell r="D278">
            <v>19055</v>
          </cell>
          <cell r="E278">
            <v>14094464</v>
          </cell>
          <cell r="F278">
            <v>110400</v>
          </cell>
          <cell r="G278">
            <v>45016.000347222223</v>
          </cell>
          <cell r="J278" t="str">
            <v>Do Thi Bich Lieu</v>
          </cell>
          <cell r="M278" t="str">
            <v>No</v>
          </cell>
          <cell r="O278" t="str">
            <v>06/Đã thanh toán 26/2023</v>
          </cell>
        </row>
        <row r="279">
          <cell r="D279">
            <v>18760</v>
          </cell>
          <cell r="E279">
            <v>16419056</v>
          </cell>
          <cell r="F279">
            <v>2619452</v>
          </cell>
          <cell r="G279">
            <v>45016.000347222223</v>
          </cell>
          <cell r="J279" t="str">
            <v>Do Thi Bich Lieu</v>
          </cell>
          <cell r="M279" t="str">
            <v>No</v>
          </cell>
          <cell r="O279" t="str">
            <v>05/Đã thanh toán 10/2023</v>
          </cell>
        </row>
        <row r="280">
          <cell r="D280">
            <v>18761</v>
          </cell>
          <cell r="E280">
            <v>20358732</v>
          </cell>
          <cell r="F280">
            <v>1038389</v>
          </cell>
          <cell r="G280">
            <v>45016.000347222223</v>
          </cell>
          <cell r="J280" t="str">
            <v>Do Thi Bich Lieu</v>
          </cell>
          <cell r="M280" t="str">
            <v>No</v>
          </cell>
          <cell r="O280" t="str">
            <v>05/Đã thanh toán 10/2023</v>
          </cell>
        </row>
        <row r="281">
          <cell r="D281">
            <v>18767</v>
          </cell>
          <cell r="E281">
            <v>13237724</v>
          </cell>
          <cell r="F281">
            <v>517072</v>
          </cell>
          <cell r="G281">
            <v>45016.000347222223</v>
          </cell>
          <cell r="J281" t="str">
            <v>Do Thi Bich Lieu</v>
          </cell>
          <cell r="M281" t="str">
            <v>No</v>
          </cell>
          <cell r="O281" t="str">
            <v>05/Đã thanh toán 10/2023</v>
          </cell>
        </row>
        <row r="282">
          <cell r="D282">
            <v>18758</v>
          </cell>
          <cell r="E282">
            <v>10215276</v>
          </cell>
          <cell r="F282">
            <v>1038389</v>
          </cell>
          <cell r="G282">
            <v>45016.000347222223</v>
          </cell>
          <cell r="J282" t="str">
            <v>Do Thi Bich Lieu</v>
          </cell>
          <cell r="M282" t="str">
            <v>No</v>
          </cell>
          <cell r="O282" t="str">
            <v>05/Đã thanh toán 10/2023</v>
          </cell>
        </row>
        <row r="283">
          <cell r="D283">
            <v>18766</v>
          </cell>
          <cell r="E283">
            <v>13237335</v>
          </cell>
          <cell r="F283">
            <v>2301134</v>
          </cell>
          <cell r="G283">
            <v>45016.000347222223</v>
          </cell>
          <cell r="J283" t="str">
            <v>Do Thi Bich Lieu</v>
          </cell>
          <cell r="M283" t="str">
            <v>No</v>
          </cell>
          <cell r="O283" t="str">
            <v>05/Đã thanh toán 10/2023</v>
          </cell>
        </row>
        <row r="284">
          <cell r="D284">
            <v>18765</v>
          </cell>
          <cell r="E284">
            <v>18151455</v>
          </cell>
          <cell r="F284">
            <v>499125</v>
          </cell>
          <cell r="G284">
            <v>45016.000347222223</v>
          </cell>
          <cell r="J284" t="str">
            <v>Do Thi Bich Lieu</v>
          </cell>
          <cell r="M284" t="str">
            <v>No</v>
          </cell>
          <cell r="O284" t="str">
            <v>05/Đã thanh toán 10/2023</v>
          </cell>
        </row>
        <row r="285">
          <cell r="D285">
            <v>19054</v>
          </cell>
          <cell r="E285">
            <v>14094194</v>
          </cell>
          <cell r="F285">
            <v>2076778</v>
          </cell>
          <cell r="G285">
            <v>45016.000347222223</v>
          </cell>
          <cell r="J285" t="str">
            <v>Do Thi Bich Lieu</v>
          </cell>
          <cell r="M285" t="str">
            <v>No</v>
          </cell>
          <cell r="O285" t="str">
            <v>05/Đã thanh toán 10/2023</v>
          </cell>
        </row>
        <row r="286">
          <cell r="D286">
            <v>18763</v>
          </cell>
          <cell r="E286">
            <v>27321011</v>
          </cell>
          <cell r="F286">
            <v>4234934</v>
          </cell>
          <cell r="G286">
            <v>45016.000347222223</v>
          </cell>
          <cell r="J286" t="str">
            <v>Do Thi Bich Lieu</v>
          </cell>
          <cell r="M286" t="str">
            <v>No</v>
          </cell>
          <cell r="O286" t="str">
            <v>05/Đã thanh toán 10/2023</v>
          </cell>
        </row>
        <row r="287">
          <cell r="D287">
            <v>18759</v>
          </cell>
          <cell r="E287">
            <v>10215552</v>
          </cell>
          <cell r="F287">
            <v>3782966</v>
          </cell>
          <cell r="G287">
            <v>45016.000347222223</v>
          </cell>
          <cell r="J287" t="str">
            <v>Do Thi Bich Lieu</v>
          </cell>
          <cell r="M287" t="str">
            <v>No</v>
          </cell>
          <cell r="O287" t="str">
            <v>05/Đã thanh toán 10/2023</v>
          </cell>
        </row>
        <row r="288">
          <cell r="D288">
            <v>18762</v>
          </cell>
          <cell r="E288">
            <v>25330804</v>
          </cell>
          <cell r="F288">
            <v>2372447</v>
          </cell>
          <cell r="G288">
            <v>45016.000347222223</v>
          </cell>
          <cell r="J288" t="str">
            <v>Do Thi Bich Lieu</v>
          </cell>
          <cell r="M288" t="str">
            <v>No</v>
          </cell>
          <cell r="O288" t="str">
            <v>05/Đã thanh toán 10/2023</v>
          </cell>
        </row>
        <row r="289">
          <cell r="D289">
            <v>18764</v>
          </cell>
          <cell r="E289">
            <v>28320846</v>
          </cell>
          <cell r="F289">
            <v>1827216</v>
          </cell>
          <cell r="G289">
            <v>45016.000347222223</v>
          </cell>
          <cell r="J289" t="str">
            <v>Do Thi Bich Lieu</v>
          </cell>
          <cell r="M289" t="str">
            <v>No</v>
          </cell>
          <cell r="O289" t="str">
            <v>05/Đã thanh toán 10/2023</v>
          </cell>
        </row>
        <row r="290">
          <cell r="D290">
            <v>20183</v>
          </cell>
          <cell r="E290">
            <v>12142203</v>
          </cell>
          <cell r="F290">
            <v>6404281</v>
          </cell>
          <cell r="G290">
            <v>45022.000347222223</v>
          </cell>
          <cell r="J290" t="str">
            <v>Do Thi Bich Lieu</v>
          </cell>
          <cell r="M290" t="str">
            <v>No</v>
          </cell>
          <cell r="O290" t="str">
            <v>07/Đã thanh toán 10/2023</v>
          </cell>
        </row>
        <row r="291">
          <cell r="D291">
            <v>20186</v>
          </cell>
          <cell r="E291">
            <v>26385892</v>
          </cell>
          <cell r="F291">
            <v>4117091</v>
          </cell>
          <cell r="G291">
            <v>45022.000347222223</v>
          </cell>
          <cell r="J291" t="str">
            <v>Do Thi Bich Lieu</v>
          </cell>
          <cell r="M291" t="str">
            <v>No</v>
          </cell>
          <cell r="O291" t="str">
            <v>05/Đã thanh toán 10/2023</v>
          </cell>
        </row>
        <row r="292">
          <cell r="D292">
            <v>20180</v>
          </cell>
          <cell r="E292">
            <v>17186942</v>
          </cell>
          <cell r="F292">
            <v>3663551</v>
          </cell>
          <cell r="G292">
            <v>45022.000347222223</v>
          </cell>
          <cell r="J292" t="str">
            <v>Do Thi Bich Lieu</v>
          </cell>
          <cell r="M292" t="str">
            <v>No</v>
          </cell>
          <cell r="O292" t="str">
            <v>05/Đã thanh toán 10/2023</v>
          </cell>
        </row>
        <row r="293">
          <cell r="D293">
            <v>20178</v>
          </cell>
          <cell r="E293">
            <v>15106479</v>
          </cell>
          <cell r="F293">
            <v>1958820</v>
          </cell>
          <cell r="G293">
            <v>45022.000347222223</v>
          </cell>
          <cell r="J293" t="str">
            <v>Do Thi Bich Lieu</v>
          </cell>
          <cell r="M293" t="str">
            <v>No</v>
          </cell>
          <cell r="O293" t="str">
            <v>05/Đã thanh toán 10/2023</v>
          </cell>
        </row>
        <row r="294">
          <cell r="D294">
            <v>20185</v>
          </cell>
          <cell r="E294">
            <v>13240965</v>
          </cell>
          <cell r="F294">
            <v>3841090</v>
          </cell>
          <cell r="G294">
            <v>45022.000347222223</v>
          </cell>
          <cell r="J294" t="str">
            <v>Do Thi Bich Lieu</v>
          </cell>
          <cell r="M294" t="str">
            <v>No</v>
          </cell>
          <cell r="O294" t="str">
            <v>05/Đã thanh toán 10/2023</v>
          </cell>
        </row>
        <row r="295">
          <cell r="D295">
            <v>20179</v>
          </cell>
          <cell r="E295">
            <v>22334926</v>
          </cell>
          <cell r="F295">
            <v>4009159</v>
          </cell>
          <cell r="G295">
            <v>45022.000347222223</v>
          </cell>
          <cell r="J295" t="str">
            <v>Do Thi Bich Lieu</v>
          </cell>
          <cell r="M295" t="str">
            <v>No</v>
          </cell>
          <cell r="O295" t="str">
            <v>05/Đã thanh toán 10/2023</v>
          </cell>
        </row>
        <row r="296">
          <cell r="D296">
            <v>20177</v>
          </cell>
          <cell r="E296">
            <v>19381406</v>
          </cell>
          <cell r="F296">
            <v>1221638</v>
          </cell>
          <cell r="G296">
            <v>45022.000347222223</v>
          </cell>
          <cell r="J296" t="str">
            <v>Do Thi Bich Lieu</v>
          </cell>
          <cell r="M296" t="str">
            <v>No</v>
          </cell>
          <cell r="O296" t="str">
            <v>05/Đã thanh toán 10/2023</v>
          </cell>
        </row>
        <row r="297">
          <cell r="D297">
            <v>20184</v>
          </cell>
          <cell r="E297">
            <v>13240084</v>
          </cell>
          <cell r="F297">
            <v>3888247</v>
          </cell>
          <cell r="G297">
            <v>45022.000347222223</v>
          </cell>
          <cell r="J297" t="str">
            <v>Do Thi Bich Lieu</v>
          </cell>
          <cell r="M297" t="str">
            <v>No</v>
          </cell>
          <cell r="O297" t="str">
            <v>05/Đã thanh toán 10/2023</v>
          </cell>
        </row>
        <row r="298">
          <cell r="D298">
            <v>20181</v>
          </cell>
          <cell r="E298">
            <v>11183065</v>
          </cell>
          <cell r="F298">
            <v>4234934</v>
          </cell>
          <cell r="G298">
            <v>45022.000347222223</v>
          </cell>
          <cell r="J298" t="str">
            <v>Do Thi Bich Lieu</v>
          </cell>
          <cell r="M298" t="str">
            <v>No</v>
          </cell>
          <cell r="O298" t="str">
            <v>05/Đã thanh toán 10/2023</v>
          </cell>
        </row>
        <row r="299">
          <cell r="D299">
            <v>20182</v>
          </cell>
          <cell r="E299">
            <v>12141800</v>
          </cell>
          <cell r="F299">
            <v>1954612</v>
          </cell>
          <cell r="G299">
            <v>45022.000347222223</v>
          </cell>
          <cell r="J299" t="str">
            <v>Do Thi Bich Lieu</v>
          </cell>
          <cell r="M299" t="str">
            <v>No</v>
          </cell>
          <cell r="O299" t="str">
            <v>07/Đã thanh toán 10/2023</v>
          </cell>
        </row>
        <row r="300">
          <cell r="D300">
            <v>20479</v>
          </cell>
          <cell r="E300">
            <v>50989153</v>
          </cell>
          <cell r="F300">
            <v>977306</v>
          </cell>
          <cell r="G300">
            <v>45024.000347222223</v>
          </cell>
          <cell r="J300" t="str">
            <v>Do Thi Bich Lieu</v>
          </cell>
          <cell r="M300" t="str">
            <v>No</v>
          </cell>
          <cell r="O300" t="str">
            <v>07/Đã thanh toán 10/2023</v>
          </cell>
        </row>
        <row r="301">
          <cell r="D301">
            <v>20481</v>
          </cell>
          <cell r="E301">
            <v>24304654</v>
          </cell>
          <cell r="F301">
            <v>977306</v>
          </cell>
          <cell r="G301">
            <v>45024.000347222223</v>
          </cell>
          <cell r="J301" t="str">
            <v>Do Thi Bich Lieu</v>
          </cell>
          <cell r="M301" t="str">
            <v>No</v>
          </cell>
          <cell r="O301" t="str">
            <v>07/Đã thanh toán 10/2023</v>
          </cell>
        </row>
        <row r="302">
          <cell r="D302">
            <v>20484</v>
          </cell>
          <cell r="E302">
            <v>22335483</v>
          </cell>
          <cell r="F302">
            <v>3025605</v>
          </cell>
          <cell r="G302">
            <v>45024.000347222223</v>
          </cell>
          <cell r="J302" t="str">
            <v>Do Thi Bich Lieu</v>
          </cell>
          <cell r="M302" t="str">
            <v>No</v>
          </cell>
          <cell r="O302" t="str">
            <v>06/Đã thanh toán 26/2023</v>
          </cell>
        </row>
        <row r="303">
          <cell r="D303">
            <v>20499</v>
          </cell>
          <cell r="E303">
            <v>10216418</v>
          </cell>
          <cell r="F303">
            <v>499125</v>
          </cell>
          <cell r="G303">
            <v>45024.000347222223</v>
          </cell>
          <cell r="J303" t="str">
            <v>Do Thi Bich Lieu</v>
          </cell>
          <cell r="M303" t="str">
            <v>No</v>
          </cell>
          <cell r="O303" t="str">
            <v>06/Đã thanh toán 26/2023</v>
          </cell>
        </row>
        <row r="304">
          <cell r="D304">
            <v>20482</v>
          </cell>
          <cell r="E304">
            <v>27324142</v>
          </cell>
          <cell r="F304">
            <v>1476431</v>
          </cell>
          <cell r="G304">
            <v>45024.000347222223</v>
          </cell>
          <cell r="J304" t="str">
            <v>Do Thi Bich Lieu</v>
          </cell>
          <cell r="M304" t="str">
            <v>No</v>
          </cell>
          <cell r="O304" t="str">
            <v>07/Đã thanh toán 10/2023</v>
          </cell>
        </row>
        <row r="305">
          <cell r="D305">
            <v>20498</v>
          </cell>
          <cell r="E305">
            <v>10219221</v>
          </cell>
          <cell r="F305">
            <v>5456902</v>
          </cell>
          <cell r="G305">
            <v>45024.000347222223</v>
          </cell>
          <cell r="J305" t="str">
            <v>Do Thi Bich Lieu</v>
          </cell>
          <cell r="M305" t="str">
            <v>No</v>
          </cell>
          <cell r="O305" t="str">
            <v>07/Đã thanh toán 10/2023</v>
          </cell>
        </row>
        <row r="306">
          <cell r="D306">
            <v>20483</v>
          </cell>
          <cell r="E306">
            <v>20361443</v>
          </cell>
          <cell r="F306">
            <v>977306</v>
          </cell>
          <cell r="G306">
            <v>45024.000347222223</v>
          </cell>
          <cell r="J306" t="str">
            <v>Do Thi Bich Lieu</v>
          </cell>
          <cell r="M306" t="str">
            <v>No</v>
          </cell>
          <cell r="O306" t="str">
            <v>07/Đã thanh toán 10/2023</v>
          </cell>
        </row>
        <row r="307">
          <cell r="D307">
            <v>22046</v>
          </cell>
          <cell r="E307">
            <v>14096121</v>
          </cell>
          <cell r="F307">
            <v>3775314</v>
          </cell>
          <cell r="G307">
            <v>45029.000347222223</v>
          </cell>
          <cell r="J307" t="str">
            <v>Do Thi Bich Lieu</v>
          </cell>
          <cell r="M307" t="str">
            <v>No</v>
          </cell>
          <cell r="O307" t="str">
            <v>06/Đã thanh toán 26/2023</v>
          </cell>
        </row>
        <row r="308">
          <cell r="D308">
            <v>22033</v>
          </cell>
          <cell r="E308">
            <v>11185117</v>
          </cell>
          <cell r="F308">
            <v>7818448</v>
          </cell>
          <cell r="G308">
            <v>45029.000347222223</v>
          </cell>
          <cell r="J308" t="str">
            <v>Do Thi Bich Lieu</v>
          </cell>
          <cell r="M308" t="str">
            <v>No</v>
          </cell>
          <cell r="O308" t="str">
            <v>06/Đã thanh toán 26/2023</v>
          </cell>
        </row>
        <row r="309">
          <cell r="D309">
            <v>22032</v>
          </cell>
          <cell r="E309">
            <v>16421862</v>
          </cell>
          <cell r="F309">
            <v>5329058</v>
          </cell>
          <cell r="G309">
            <v>45029.000347222223</v>
          </cell>
          <cell r="J309" t="str">
            <v>Do Thi Bich Lieu</v>
          </cell>
          <cell r="M309" t="str">
            <v>No</v>
          </cell>
          <cell r="O309" t="str">
            <v>07/Đã thanh toán 10/2023</v>
          </cell>
        </row>
        <row r="310">
          <cell r="D310">
            <v>22041</v>
          </cell>
          <cell r="E310">
            <v>11186045</v>
          </cell>
          <cell r="F310">
            <v>5238794</v>
          </cell>
          <cell r="G310">
            <v>45029.000347222223</v>
          </cell>
          <cell r="J310" t="str">
            <v>Do Thi Bich Lieu</v>
          </cell>
          <cell r="M310" t="str">
            <v>No</v>
          </cell>
          <cell r="O310" t="str">
            <v>06/Đã thanh toán 26/2023</v>
          </cell>
        </row>
        <row r="311">
          <cell r="D311">
            <v>22042</v>
          </cell>
          <cell r="E311">
            <v>12145211</v>
          </cell>
          <cell r="F311">
            <v>21208644</v>
          </cell>
          <cell r="G311">
            <v>45029.000347222223</v>
          </cell>
          <cell r="J311" t="str">
            <v>Do Thi Bich Lieu</v>
          </cell>
          <cell r="M311" t="str">
            <v>No</v>
          </cell>
          <cell r="O311" t="str">
            <v>06/Đã thanh toán 26/2023</v>
          </cell>
        </row>
        <row r="312">
          <cell r="D312">
            <v>22039</v>
          </cell>
          <cell r="E312">
            <v>24306056</v>
          </cell>
          <cell r="F312">
            <v>1615482</v>
          </cell>
          <cell r="G312">
            <v>45029.000347222223</v>
          </cell>
          <cell r="J312" t="str">
            <v>Do Thi Bich Lieu</v>
          </cell>
          <cell r="M312" t="str">
            <v>No</v>
          </cell>
          <cell r="O312" t="str">
            <v>06/Đã thanh toán 26/2023</v>
          </cell>
        </row>
        <row r="313">
          <cell r="D313">
            <v>22036</v>
          </cell>
          <cell r="E313">
            <v>16423557</v>
          </cell>
          <cell r="F313">
            <v>1142910</v>
          </cell>
          <cell r="G313">
            <v>45029.000347222223</v>
          </cell>
          <cell r="J313" t="str">
            <v>Do Thi Bich Lieu</v>
          </cell>
          <cell r="M313" t="str">
            <v>No</v>
          </cell>
          <cell r="O313" t="str">
            <v>06/Đã thanh toán 26/2023</v>
          </cell>
        </row>
        <row r="314">
          <cell r="D314">
            <v>22038</v>
          </cell>
          <cell r="E314">
            <v>22337327</v>
          </cell>
          <cell r="F314">
            <v>598950</v>
          </cell>
          <cell r="G314">
            <v>45029.000347222223</v>
          </cell>
          <cell r="J314" t="str">
            <v>Do Thi Bich Lieu</v>
          </cell>
          <cell r="M314" t="str">
            <v>No</v>
          </cell>
          <cell r="O314" t="str">
            <v>06/Đã thanh toán 26/2023</v>
          </cell>
        </row>
        <row r="315">
          <cell r="D315">
            <v>22037</v>
          </cell>
          <cell r="E315">
            <v>20362920</v>
          </cell>
          <cell r="F315">
            <v>3118577</v>
          </cell>
          <cell r="G315">
            <v>45029.000347222223</v>
          </cell>
          <cell r="J315" t="str">
            <v>Do Thi Bich Lieu</v>
          </cell>
          <cell r="M315" t="str">
            <v>No</v>
          </cell>
          <cell r="O315" t="str">
            <v>06/Đã thanh toán 26/2023</v>
          </cell>
        </row>
        <row r="316">
          <cell r="D316">
            <v>22045</v>
          </cell>
          <cell r="E316">
            <v>13242151</v>
          </cell>
          <cell r="F316">
            <v>4806984</v>
          </cell>
          <cell r="G316">
            <v>45029.000347222223</v>
          </cell>
          <cell r="J316" t="str">
            <v>Do Thi Bich Lieu</v>
          </cell>
          <cell r="M316" t="str">
            <v>No</v>
          </cell>
          <cell r="O316" t="str">
            <v>06/Đã thanh toán 26/2023</v>
          </cell>
        </row>
        <row r="317">
          <cell r="D317">
            <v>22040</v>
          </cell>
          <cell r="E317">
            <v>12144845</v>
          </cell>
          <cell r="F317">
            <v>2931918</v>
          </cell>
          <cell r="G317">
            <v>45029.000347222223</v>
          </cell>
          <cell r="J317" t="str">
            <v>Do Thi Bich Lieu</v>
          </cell>
          <cell r="M317" t="str">
            <v>No</v>
          </cell>
          <cell r="O317" t="str">
            <v>06/Đã thanh toán 26/2023</v>
          </cell>
        </row>
        <row r="318">
          <cell r="D318">
            <v>22034</v>
          </cell>
          <cell r="E318">
            <v>18155630</v>
          </cell>
          <cell r="F318">
            <v>2931918</v>
          </cell>
          <cell r="G318">
            <v>45029.000347222223</v>
          </cell>
          <cell r="J318" t="str">
            <v>Do Thi Bich Lieu</v>
          </cell>
          <cell r="M318" t="str">
            <v>No</v>
          </cell>
          <cell r="O318" t="str">
            <v>06/Đã thanh toán 26/2023</v>
          </cell>
        </row>
        <row r="319">
          <cell r="D319">
            <v>22180</v>
          </cell>
          <cell r="E319">
            <v>15110161</v>
          </cell>
          <cell r="F319">
            <v>977306</v>
          </cell>
          <cell r="G319">
            <v>45030.000347222223</v>
          </cell>
          <cell r="J319" t="str">
            <v>Do Thi Bich Lieu</v>
          </cell>
          <cell r="M319" t="str">
            <v>No</v>
          </cell>
          <cell r="O319" t="str">
            <v>05/Đã thanh toán 24/2023</v>
          </cell>
        </row>
        <row r="320">
          <cell r="D320">
            <v>22182</v>
          </cell>
          <cell r="E320">
            <v>22337887</v>
          </cell>
          <cell r="F320">
            <v>1308514</v>
          </cell>
          <cell r="G320">
            <v>45030.000347222223</v>
          </cell>
          <cell r="J320" t="str">
            <v>Do Thi Bich Lieu</v>
          </cell>
          <cell r="M320" t="str">
            <v>No</v>
          </cell>
          <cell r="O320" t="str">
            <v>05/Đã thanh toán 24/2023</v>
          </cell>
        </row>
        <row r="321">
          <cell r="D321">
            <v>22185</v>
          </cell>
          <cell r="E321">
            <v>25335484</v>
          </cell>
          <cell r="F321">
            <v>2895459</v>
          </cell>
          <cell r="G321">
            <v>45030.000347222223</v>
          </cell>
          <cell r="J321" t="str">
            <v>Do Thi Bich Lieu</v>
          </cell>
          <cell r="M321" t="str">
            <v>No</v>
          </cell>
          <cell r="O321" t="str">
            <v>05/Đã thanh toán 24/2023</v>
          </cell>
        </row>
        <row r="322">
          <cell r="D322">
            <v>22183</v>
          </cell>
          <cell r="E322">
            <v>22338310</v>
          </cell>
          <cell r="F322">
            <v>977306</v>
          </cell>
          <cell r="G322">
            <v>45030.000347222223</v>
          </cell>
          <cell r="J322" t="str">
            <v>Do Thi Bich Lieu</v>
          </cell>
          <cell r="M322" t="str">
            <v>No</v>
          </cell>
          <cell r="O322" t="str">
            <v>05/Đã thanh toán 24/2023</v>
          </cell>
        </row>
        <row r="323">
          <cell r="D323">
            <v>22181</v>
          </cell>
          <cell r="E323">
            <v>17190462</v>
          </cell>
          <cell r="F323">
            <v>4646323</v>
          </cell>
          <cell r="G323">
            <v>45030.000347222223</v>
          </cell>
          <cell r="J323" t="str">
            <v>Do Thi Bich Lieu</v>
          </cell>
          <cell r="M323" t="str">
            <v>No</v>
          </cell>
          <cell r="O323" t="str">
            <v>05/Đã thanh toán 24/2023</v>
          </cell>
        </row>
        <row r="324">
          <cell r="D324">
            <v>22187</v>
          </cell>
          <cell r="E324">
            <v>28326076</v>
          </cell>
          <cell r="F324">
            <v>3570094</v>
          </cell>
          <cell r="G324">
            <v>45030.000347222223</v>
          </cell>
          <cell r="J324" t="str">
            <v>Do Thi Bich Lieu</v>
          </cell>
          <cell r="M324" t="str">
            <v>No</v>
          </cell>
          <cell r="O324" t="str">
            <v>05/Đã thanh toán 24/2023</v>
          </cell>
        </row>
        <row r="325">
          <cell r="D325">
            <v>22186</v>
          </cell>
          <cell r="E325">
            <v>27326618</v>
          </cell>
          <cell r="F325">
            <v>552013</v>
          </cell>
          <cell r="G325">
            <v>45030.000347222223</v>
          </cell>
          <cell r="J325" t="str">
            <v>Do Thi Bich Lieu</v>
          </cell>
          <cell r="M325" t="str">
            <v>No</v>
          </cell>
          <cell r="O325" t="str">
            <v>05/Đã thanh toán 24/2023</v>
          </cell>
        </row>
        <row r="326">
          <cell r="D326">
            <v>23405</v>
          </cell>
          <cell r="E326">
            <v>19385051</v>
          </cell>
          <cell r="F326">
            <v>5697159</v>
          </cell>
          <cell r="G326">
            <v>45036.000347222223</v>
          </cell>
          <cell r="J326" t="str">
            <v>Do Thi Bich Lieu</v>
          </cell>
          <cell r="M326" t="str">
            <v>No</v>
          </cell>
          <cell r="O326" t="str">
            <v>05/Đã thanh toán 24/2023</v>
          </cell>
        </row>
        <row r="327">
          <cell r="D327">
            <v>23425</v>
          </cell>
          <cell r="E327">
            <v>90317029</v>
          </cell>
          <cell r="F327">
            <v>977306</v>
          </cell>
          <cell r="G327">
            <v>45036.000347222223</v>
          </cell>
          <cell r="J327" t="str">
            <v>Do Thi Bich Lieu</v>
          </cell>
          <cell r="M327" t="str">
            <v>No</v>
          </cell>
          <cell r="O327" t="str">
            <v>05/Đã thanh toán 24/2023</v>
          </cell>
        </row>
        <row r="328">
          <cell r="D328">
            <v>23413</v>
          </cell>
          <cell r="E328">
            <v>23213768</v>
          </cell>
          <cell r="F328">
            <v>1615482</v>
          </cell>
          <cell r="G328">
            <v>45036.000347222223</v>
          </cell>
          <cell r="J328" t="str">
            <v>Do Thi Bich Lieu</v>
          </cell>
          <cell r="M328" t="str">
            <v>No</v>
          </cell>
          <cell r="O328" t="str">
            <v>06/Đã thanh toán 12/2023</v>
          </cell>
        </row>
        <row r="329">
          <cell r="D329">
            <v>23415</v>
          </cell>
          <cell r="E329">
            <v>16426394</v>
          </cell>
          <cell r="F329">
            <v>3795915</v>
          </cell>
          <cell r="G329">
            <v>45036.000347222223</v>
          </cell>
          <cell r="J329" t="str">
            <v>Do Thi Bich Lieu</v>
          </cell>
          <cell r="M329" t="str">
            <v>No</v>
          </cell>
          <cell r="O329" t="str">
            <v>06/Đã thanh toán 12/2023</v>
          </cell>
        </row>
        <row r="330">
          <cell r="D330">
            <v>23409</v>
          </cell>
          <cell r="E330">
            <v>18159296</v>
          </cell>
          <cell r="F330">
            <v>5525207</v>
          </cell>
          <cell r="G330">
            <v>45036.000347222223</v>
          </cell>
          <cell r="J330" t="str">
            <v>Do Thi Bich Lieu</v>
          </cell>
          <cell r="M330" t="str">
            <v>No</v>
          </cell>
          <cell r="O330" t="str">
            <v>05/Đã thanh toán 24/2023</v>
          </cell>
        </row>
        <row r="331">
          <cell r="D331">
            <v>23416</v>
          </cell>
          <cell r="E331">
            <v>15111840</v>
          </cell>
          <cell r="F331">
            <v>977306</v>
          </cell>
          <cell r="G331">
            <v>45036.000347222223</v>
          </cell>
          <cell r="J331" t="str">
            <v>Do Thi Bich Lieu</v>
          </cell>
          <cell r="M331" t="str">
            <v>No</v>
          </cell>
          <cell r="O331" t="str">
            <v>05/Đã thanh toán 24/2023</v>
          </cell>
        </row>
        <row r="332">
          <cell r="D332">
            <v>23420</v>
          </cell>
          <cell r="E332">
            <v>90314340</v>
          </cell>
          <cell r="F332">
            <v>807741</v>
          </cell>
          <cell r="G332">
            <v>45036.000347222223</v>
          </cell>
          <cell r="J332" t="str">
            <v>Do Thi Bich Lieu</v>
          </cell>
          <cell r="M332" t="str">
            <v>No</v>
          </cell>
          <cell r="O332" t="str">
            <v>05/Đã thanh toán 24/2023</v>
          </cell>
        </row>
        <row r="333">
          <cell r="D333">
            <v>23424</v>
          </cell>
          <cell r="E333">
            <v>13245693</v>
          </cell>
          <cell r="F333">
            <v>3909224</v>
          </cell>
          <cell r="G333">
            <v>45036.000347222223</v>
          </cell>
          <cell r="J333" t="str">
            <v>Do Thi Bich Lieu</v>
          </cell>
          <cell r="M333" t="str">
            <v>No</v>
          </cell>
          <cell r="O333" t="str">
            <v>05/Đã thanh toán 24/2023</v>
          </cell>
        </row>
        <row r="334">
          <cell r="D334">
            <v>23423</v>
          </cell>
          <cell r="E334">
            <v>14098662</v>
          </cell>
          <cell r="F334">
            <v>3335789</v>
          </cell>
          <cell r="G334">
            <v>45036.000347222223</v>
          </cell>
          <cell r="J334" t="str">
            <v>Do Thi Bich Lieu</v>
          </cell>
          <cell r="M334" t="str">
            <v>No</v>
          </cell>
          <cell r="O334" t="str">
            <v>05/Đã thanh toán 24/2023</v>
          </cell>
        </row>
        <row r="335">
          <cell r="D335">
            <v>23408</v>
          </cell>
          <cell r="E335">
            <v>19386605</v>
          </cell>
          <cell r="F335">
            <v>2919450</v>
          </cell>
          <cell r="G335">
            <v>45036.000347222223</v>
          </cell>
          <cell r="J335" t="str">
            <v>Do Thi Bich Lieu</v>
          </cell>
          <cell r="M335" t="str">
            <v>No</v>
          </cell>
          <cell r="O335" t="str">
            <v>05/Đã thanh toán 24/2023</v>
          </cell>
        </row>
        <row r="336">
          <cell r="D336">
            <v>23412</v>
          </cell>
          <cell r="E336">
            <v>27327514</v>
          </cell>
          <cell r="F336">
            <v>4066508</v>
          </cell>
          <cell r="G336">
            <v>45036.000347222223</v>
          </cell>
          <cell r="J336" t="str">
            <v>Do Thi Bich Lieu</v>
          </cell>
          <cell r="M336" t="str">
            <v>No</v>
          </cell>
          <cell r="O336" t="str">
            <v>05/Đã thanh toán 24/2023</v>
          </cell>
        </row>
        <row r="337">
          <cell r="D337">
            <v>23411</v>
          </cell>
          <cell r="E337">
            <v>11188732</v>
          </cell>
          <cell r="F337">
            <v>778800</v>
          </cell>
          <cell r="G337">
            <v>45036.000347222223</v>
          </cell>
          <cell r="J337" t="str">
            <v>Do Thi Bich Lieu</v>
          </cell>
          <cell r="M337" t="str">
            <v>No</v>
          </cell>
          <cell r="O337" t="str">
            <v>05/Đã thanh toán 24/2023</v>
          </cell>
        </row>
        <row r="338">
          <cell r="D338">
            <v>23417</v>
          </cell>
          <cell r="E338">
            <v>22339889</v>
          </cell>
          <cell r="F338">
            <v>2336400</v>
          </cell>
          <cell r="G338">
            <v>45036.000347222223</v>
          </cell>
          <cell r="J338" t="str">
            <v>Do Thi Bich Lieu</v>
          </cell>
          <cell r="M338" t="str">
            <v>No</v>
          </cell>
          <cell r="O338" t="str">
            <v>05/Đã thanh toán 24/2023</v>
          </cell>
        </row>
        <row r="339">
          <cell r="D339">
            <v>23589</v>
          </cell>
          <cell r="E339">
            <v>19389013</v>
          </cell>
          <cell r="F339">
            <v>8544476</v>
          </cell>
          <cell r="G339">
            <v>45040.000347222223</v>
          </cell>
          <cell r="J339" t="str">
            <v>Do Thi Bich Lieu</v>
          </cell>
          <cell r="M339" t="str">
            <v>No</v>
          </cell>
          <cell r="O339" t="str">
            <v>06/Đã thanh toán 12/2023</v>
          </cell>
        </row>
        <row r="340">
          <cell r="D340">
            <v>23587</v>
          </cell>
          <cell r="E340">
            <v>19386785</v>
          </cell>
          <cell r="F340">
            <v>977306</v>
          </cell>
          <cell r="G340">
            <v>45040.000347222223</v>
          </cell>
          <cell r="J340" t="str">
            <v>Do Thi Bich Lieu</v>
          </cell>
          <cell r="M340" t="str">
            <v>No</v>
          </cell>
          <cell r="O340" t="str">
            <v>05/Đã thanh toán 24/2023</v>
          </cell>
        </row>
        <row r="341">
          <cell r="D341">
            <v>23593</v>
          </cell>
          <cell r="E341">
            <v>20366260</v>
          </cell>
          <cell r="F341">
            <v>4058758</v>
          </cell>
          <cell r="G341">
            <v>45040.000347222223</v>
          </cell>
          <cell r="J341" t="str">
            <v>Do Thi Bich Lieu</v>
          </cell>
          <cell r="M341" t="str">
            <v>No</v>
          </cell>
          <cell r="O341" t="str">
            <v>06/Đã thanh toán 12/2023</v>
          </cell>
        </row>
        <row r="342">
          <cell r="D342">
            <v>23592</v>
          </cell>
          <cell r="E342">
            <v>17193595</v>
          </cell>
          <cell r="F342">
            <v>2837120</v>
          </cell>
          <cell r="G342">
            <v>45040.000347222223</v>
          </cell>
          <cell r="J342" t="str">
            <v>Do Thi Bich Lieu</v>
          </cell>
          <cell r="M342" t="str">
            <v>No</v>
          </cell>
          <cell r="O342" t="str">
            <v>06/Đã thanh toán 12/2023</v>
          </cell>
        </row>
        <row r="343">
          <cell r="D343">
            <v>23591</v>
          </cell>
          <cell r="E343">
            <v>16427460</v>
          </cell>
          <cell r="F343">
            <v>5446000</v>
          </cell>
          <cell r="G343">
            <v>45040.000347222223</v>
          </cell>
          <cell r="J343" t="str">
            <v>Do Thi Bich Lieu</v>
          </cell>
          <cell r="M343" t="str">
            <v>No</v>
          </cell>
          <cell r="O343" t="str">
            <v>06/Đã thanh toán 12/2023</v>
          </cell>
        </row>
        <row r="344">
          <cell r="D344">
            <v>23599</v>
          </cell>
          <cell r="E344">
            <v>28329414</v>
          </cell>
          <cell r="F344">
            <v>1557600</v>
          </cell>
          <cell r="G344">
            <v>45040.000347222223</v>
          </cell>
          <cell r="J344" t="str">
            <v>Do Thi Bich Lieu</v>
          </cell>
          <cell r="M344" t="str">
            <v>No</v>
          </cell>
          <cell r="O344" t="str">
            <v>06/Đã thanh toán 12/2023</v>
          </cell>
        </row>
        <row r="345">
          <cell r="D345">
            <v>23598</v>
          </cell>
          <cell r="E345">
            <v>17194754</v>
          </cell>
          <cell r="F345">
            <v>6230400</v>
          </cell>
          <cell r="G345">
            <v>45040.000347222223</v>
          </cell>
          <cell r="J345" t="str">
            <v>Do Thi Bich Lieu</v>
          </cell>
          <cell r="M345" t="str">
            <v>No</v>
          </cell>
          <cell r="O345" t="str">
            <v>06/Đã thanh toán 12/2023</v>
          </cell>
        </row>
        <row r="346">
          <cell r="D346">
            <v>23588</v>
          </cell>
          <cell r="E346">
            <v>19387758</v>
          </cell>
          <cell r="F346">
            <v>499125</v>
          </cell>
          <cell r="G346">
            <v>45040.000347222223</v>
          </cell>
          <cell r="J346" t="str">
            <v>Do Thi Bich Lieu</v>
          </cell>
          <cell r="M346" t="str">
            <v>No</v>
          </cell>
          <cell r="O346" t="str">
            <v>05/Đã thanh toán 24/2023</v>
          </cell>
        </row>
        <row r="347">
          <cell r="D347">
            <v>23577</v>
          </cell>
          <cell r="E347">
            <v>10224313</v>
          </cell>
          <cell r="F347">
            <v>2443276</v>
          </cell>
          <cell r="G347">
            <v>45040.000347222223</v>
          </cell>
          <cell r="J347" t="str">
            <v>Do Thi Bich Lieu</v>
          </cell>
          <cell r="M347" t="str">
            <v>No</v>
          </cell>
          <cell r="O347" t="str">
            <v>05/Đã thanh toán 24/2023</v>
          </cell>
        </row>
        <row r="348">
          <cell r="D348">
            <v>23597</v>
          </cell>
          <cell r="E348">
            <v>25338724</v>
          </cell>
          <cell r="F348">
            <v>3296310</v>
          </cell>
          <cell r="G348">
            <v>45040.000347222223</v>
          </cell>
          <cell r="J348" t="str">
            <v>Do Thi Bich Lieu</v>
          </cell>
          <cell r="M348" t="str">
            <v>No</v>
          </cell>
          <cell r="O348" t="str">
            <v>06/Đã thanh toán 12/2023</v>
          </cell>
        </row>
        <row r="349">
          <cell r="D349">
            <v>23590</v>
          </cell>
          <cell r="E349">
            <v>19389026</v>
          </cell>
          <cell r="F349">
            <v>517072</v>
          </cell>
          <cell r="G349">
            <v>45040.000347222223</v>
          </cell>
          <cell r="J349" t="str">
            <v>Do Thi Bich Lieu</v>
          </cell>
          <cell r="M349" t="str">
            <v>No</v>
          </cell>
          <cell r="O349" t="str">
            <v>06/Đã thanh toán 12/2023</v>
          </cell>
        </row>
        <row r="350">
          <cell r="D350">
            <v>23596</v>
          </cell>
          <cell r="E350">
            <v>27328673</v>
          </cell>
          <cell r="F350">
            <v>1335015</v>
          </cell>
          <cell r="G350">
            <v>45040.000347222223</v>
          </cell>
          <cell r="J350" t="str">
            <v>Do Thi Bich Lieu</v>
          </cell>
          <cell r="M350" t="str">
            <v>No</v>
          </cell>
          <cell r="O350" t="str">
            <v>06/Đã thanh toán 12/2023</v>
          </cell>
        </row>
        <row r="351">
          <cell r="D351">
            <v>23594</v>
          </cell>
          <cell r="E351">
            <v>20366805</v>
          </cell>
          <cell r="F351">
            <v>1557600</v>
          </cell>
          <cell r="G351">
            <v>45040.000347222223</v>
          </cell>
          <cell r="J351" t="str">
            <v>Do Thi Bich Lieu</v>
          </cell>
          <cell r="M351" t="str">
            <v>No</v>
          </cell>
          <cell r="O351" t="str">
            <v>06/Đã thanh toán 12/2023</v>
          </cell>
        </row>
        <row r="352">
          <cell r="D352">
            <v>23595</v>
          </cell>
          <cell r="E352">
            <v>22340375</v>
          </cell>
          <cell r="F352">
            <v>2837120</v>
          </cell>
          <cell r="G352">
            <v>45040.000347222223</v>
          </cell>
          <cell r="J352" t="str">
            <v>Do Thi Bich Lieu</v>
          </cell>
          <cell r="M352" t="str">
            <v>No</v>
          </cell>
          <cell r="O352" t="str">
            <v>06/Đã thanh toán 12/2023</v>
          </cell>
        </row>
        <row r="353">
          <cell r="D353">
            <v>23581</v>
          </cell>
          <cell r="E353">
            <v>50989971</v>
          </cell>
          <cell r="F353">
            <v>1221638</v>
          </cell>
          <cell r="G353">
            <v>45040.000347222223</v>
          </cell>
          <cell r="J353" t="str">
            <v>Do Thi Bich Lieu</v>
          </cell>
          <cell r="M353" t="str">
            <v>No</v>
          </cell>
          <cell r="O353" t="str">
            <v>05/Đã thanh toán 24/2023</v>
          </cell>
        </row>
        <row r="354">
          <cell r="D354">
            <v>23585</v>
          </cell>
          <cell r="E354">
            <v>12149515</v>
          </cell>
          <cell r="F354">
            <v>3115200</v>
          </cell>
          <cell r="G354">
            <v>45040.000347222223</v>
          </cell>
          <cell r="J354" t="str">
            <v>Do Thi Bich Lieu</v>
          </cell>
          <cell r="M354" t="str">
            <v>No</v>
          </cell>
          <cell r="O354" t="str">
            <v>06/Đã thanh toán 12/2023</v>
          </cell>
        </row>
        <row r="355">
          <cell r="D355">
            <v>23586</v>
          </cell>
          <cell r="E355">
            <v>19386653</v>
          </cell>
          <cell r="F355">
            <v>897503</v>
          </cell>
          <cell r="G355">
            <v>45040.000347222223</v>
          </cell>
          <cell r="J355" t="str">
            <v>Do Thi Bich Lieu</v>
          </cell>
          <cell r="M355" t="str">
            <v>No</v>
          </cell>
          <cell r="O355" t="str">
            <v>05/Đã thanh toán 24/2023</v>
          </cell>
        </row>
        <row r="356">
          <cell r="D356">
            <v>23578</v>
          </cell>
          <cell r="E356">
            <v>10226536</v>
          </cell>
          <cell r="F356">
            <v>9624522</v>
          </cell>
          <cell r="G356">
            <v>45040.000347222223</v>
          </cell>
          <cell r="J356" t="str">
            <v>Do Thi Bich Lieu</v>
          </cell>
          <cell r="M356" t="str">
            <v>No</v>
          </cell>
          <cell r="O356" t="str">
            <v>06/Đã thanh toán 12/2023</v>
          </cell>
        </row>
        <row r="357">
          <cell r="D357">
            <v>23582</v>
          </cell>
          <cell r="E357">
            <v>11190337</v>
          </cell>
          <cell r="F357">
            <v>3894000</v>
          </cell>
          <cell r="G357">
            <v>45040.000347222223</v>
          </cell>
          <cell r="J357" t="str">
            <v>Do Thi Bich Lieu</v>
          </cell>
          <cell r="M357" t="str">
            <v>No</v>
          </cell>
          <cell r="O357" t="str">
            <v>06/Đã thanh toán 12/2023</v>
          </cell>
        </row>
        <row r="358">
          <cell r="D358">
            <v>23580</v>
          </cell>
          <cell r="E358">
            <v>12148286</v>
          </cell>
          <cell r="F358">
            <v>7836360</v>
          </cell>
          <cell r="G358">
            <v>45040.000347222223</v>
          </cell>
          <cell r="J358" t="str">
            <v>Do Thi Bich Lieu</v>
          </cell>
          <cell r="M358" t="str">
            <v>No</v>
          </cell>
          <cell r="O358" t="str">
            <v>06/Đã thanh toán 12/2023</v>
          </cell>
        </row>
        <row r="359">
          <cell r="D359">
            <v>25160</v>
          </cell>
          <cell r="E359">
            <v>13132668</v>
          </cell>
          <cell r="F359">
            <v>3923458</v>
          </cell>
          <cell r="G359">
            <v>45043.000347222223</v>
          </cell>
          <cell r="J359" t="str">
            <v>Do Thi Bich Lieu</v>
          </cell>
          <cell r="M359" t="str">
            <v>No</v>
          </cell>
          <cell r="O359" t="str">
            <v>05/Đã thanh toán 10/2023</v>
          </cell>
        </row>
        <row r="360">
          <cell r="D360">
            <v>25148</v>
          </cell>
          <cell r="E360">
            <v>17080514</v>
          </cell>
          <cell r="F360">
            <v>1470046</v>
          </cell>
          <cell r="G360">
            <v>45043.000347222223</v>
          </cell>
          <cell r="J360" t="str">
            <v>Do Thi Bich Lieu</v>
          </cell>
          <cell r="M360" t="str">
            <v>No</v>
          </cell>
          <cell r="O360" t="str">
            <v>05/Đã thanh toán 10/2023</v>
          </cell>
        </row>
        <row r="361">
          <cell r="D361">
            <v>25162</v>
          </cell>
          <cell r="E361">
            <v>90245552</v>
          </cell>
          <cell r="F361">
            <v>1296130</v>
          </cell>
          <cell r="G361">
            <v>45043.000347222223</v>
          </cell>
          <cell r="J361" t="str">
            <v>Do Thi Bich Lieu</v>
          </cell>
          <cell r="M361" t="str">
            <v>No</v>
          </cell>
          <cell r="O361" t="str">
            <v>05/Đã thanh toán 10/2023</v>
          </cell>
        </row>
        <row r="362">
          <cell r="D362">
            <v>25161</v>
          </cell>
          <cell r="E362">
            <v>13118607</v>
          </cell>
          <cell r="F362">
            <v>4932257</v>
          </cell>
          <cell r="G362">
            <v>45043.000347222223</v>
          </cell>
          <cell r="J362" t="str">
            <v>Do Thi Bich Lieu</v>
          </cell>
          <cell r="M362" t="str">
            <v>No</v>
          </cell>
          <cell r="O362" t="str">
            <v>05/Đã thanh toán 10/2023</v>
          </cell>
        </row>
        <row r="363">
          <cell r="D363">
            <v>25152</v>
          </cell>
          <cell r="E363">
            <v>21198773</v>
          </cell>
          <cell r="F363">
            <v>2934014</v>
          </cell>
          <cell r="G363">
            <v>45043.000347222223</v>
          </cell>
          <cell r="J363" t="str">
            <v>Do Thi Bich Lieu</v>
          </cell>
          <cell r="M363" t="str">
            <v>No</v>
          </cell>
          <cell r="O363" t="str">
            <v>Chúng tôi đang xử lý hóa đơn, vui lòng liên hệ Do Thi Bich Lieu</v>
          </cell>
        </row>
        <row r="364">
          <cell r="D364">
            <v>25141</v>
          </cell>
          <cell r="E364">
            <v>14024299</v>
          </cell>
          <cell r="F364">
            <v>4778180</v>
          </cell>
          <cell r="G364">
            <v>45043.000347222223</v>
          </cell>
          <cell r="J364" t="str">
            <v>Do Thi Bich Lieu</v>
          </cell>
          <cell r="M364" t="str">
            <v>No</v>
          </cell>
          <cell r="O364" t="str">
            <v>05/Đã thanh toán 10/2023</v>
          </cell>
        </row>
        <row r="365">
          <cell r="D365">
            <v>25134</v>
          </cell>
          <cell r="E365">
            <v>20269760</v>
          </cell>
          <cell r="F365">
            <v>5425424</v>
          </cell>
          <cell r="G365">
            <v>45043.000347222223</v>
          </cell>
          <cell r="J365" t="str">
            <v>Do Thi Bich Lieu</v>
          </cell>
          <cell r="M365" t="str">
            <v>No</v>
          </cell>
          <cell r="O365" t="str">
            <v>05/Đã thanh toán 10/2023</v>
          </cell>
        </row>
        <row r="366">
          <cell r="D366">
            <v>25151</v>
          </cell>
          <cell r="E366">
            <v>10160456</v>
          </cell>
          <cell r="F366">
            <v>9756126</v>
          </cell>
          <cell r="G366">
            <v>45043.000347222223</v>
          </cell>
          <cell r="J366" t="str">
            <v>Do Thi Bich Lieu</v>
          </cell>
          <cell r="M366" t="str">
            <v>No</v>
          </cell>
          <cell r="O366" t="str">
            <v>Chúng tôi đang xử lý hóa đơn, vui lòng liên hệ Do Thi Bich Lieu</v>
          </cell>
        </row>
        <row r="367">
          <cell r="D367">
            <v>25138</v>
          </cell>
          <cell r="E367">
            <v>17093151</v>
          </cell>
          <cell r="F367">
            <v>5891446</v>
          </cell>
          <cell r="G367">
            <v>45043.000347222223</v>
          </cell>
          <cell r="J367" t="str">
            <v>Do Thi Bich Lieu</v>
          </cell>
          <cell r="M367" t="str">
            <v>No</v>
          </cell>
          <cell r="O367" t="str">
            <v>05/Đã thanh toán 10/2023</v>
          </cell>
        </row>
        <row r="368">
          <cell r="D368">
            <v>25140</v>
          </cell>
          <cell r="E368">
            <v>90257413</v>
          </cell>
          <cell r="F368">
            <v>1113266</v>
          </cell>
          <cell r="G368">
            <v>45043.000347222223</v>
          </cell>
          <cell r="J368" t="str">
            <v>Do Thi Bich Lieu</v>
          </cell>
          <cell r="M368" t="str">
            <v>No</v>
          </cell>
          <cell r="O368" t="str">
            <v>05/Đã thanh toán 10/2023</v>
          </cell>
        </row>
        <row r="369">
          <cell r="D369">
            <v>25139</v>
          </cell>
          <cell r="E369">
            <v>26298800</v>
          </cell>
          <cell r="F369">
            <v>1296130</v>
          </cell>
          <cell r="G369">
            <v>45043.000347222223</v>
          </cell>
          <cell r="J369" t="str">
            <v>Do Thi Bich Lieu</v>
          </cell>
          <cell r="M369" t="str">
            <v>No</v>
          </cell>
          <cell r="O369" t="str">
            <v>05/Đã thanh toán 10/2023</v>
          </cell>
        </row>
        <row r="370">
          <cell r="D370">
            <v>25163</v>
          </cell>
          <cell r="E370">
            <v>18025802</v>
          </cell>
          <cell r="F370">
            <v>2226532</v>
          </cell>
          <cell r="G370">
            <v>45043.000347222223</v>
          </cell>
          <cell r="J370" t="str">
            <v>Do Thi Bich Lieu</v>
          </cell>
          <cell r="M370" t="str">
            <v>No</v>
          </cell>
          <cell r="O370" t="str">
            <v>05/Đã thanh toán 10/2023</v>
          </cell>
        </row>
        <row r="371">
          <cell r="D371">
            <v>25159</v>
          </cell>
          <cell r="E371">
            <v>14000793</v>
          </cell>
          <cell r="F371">
            <v>5873090</v>
          </cell>
          <cell r="G371">
            <v>45043.000347222223</v>
          </cell>
          <cell r="J371" t="str">
            <v>Do Thi Bich Lieu</v>
          </cell>
          <cell r="M371" t="str">
            <v>No</v>
          </cell>
          <cell r="O371" t="str">
            <v>05/Đã thanh toán 10/2023</v>
          </cell>
        </row>
        <row r="372">
          <cell r="D372">
            <v>25142</v>
          </cell>
          <cell r="E372">
            <v>13157990</v>
          </cell>
          <cell r="F372">
            <v>5095165</v>
          </cell>
          <cell r="G372">
            <v>45043.000347222223</v>
          </cell>
          <cell r="J372" t="str">
            <v>Do Thi Bich Lieu</v>
          </cell>
          <cell r="M372" t="str">
            <v>No</v>
          </cell>
          <cell r="O372" t="str">
            <v>05/Đã thanh toán 10/2023</v>
          </cell>
        </row>
        <row r="373">
          <cell r="D373">
            <v>25144</v>
          </cell>
          <cell r="E373">
            <v>10101618</v>
          </cell>
          <cell r="F373">
            <v>8246346</v>
          </cell>
          <cell r="G373">
            <v>45043.000347222223</v>
          </cell>
          <cell r="J373" t="str">
            <v>Do Thi Bich Lieu</v>
          </cell>
          <cell r="M373" t="str">
            <v>No</v>
          </cell>
          <cell r="O373" t="str">
            <v>05/Đã thanh toán 10/2023</v>
          </cell>
        </row>
        <row r="374">
          <cell r="D374">
            <v>25153</v>
          </cell>
          <cell r="E374">
            <v>25305106</v>
          </cell>
          <cell r="F374">
            <v>14279089</v>
          </cell>
          <cell r="G374">
            <v>45043.000347222223</v>
          </cell>
          <cell r="J374" t="str">
            <v>Do Thi Bich Lieu</v>
          </cell>
          <cell r="M374" t="str">
            <v>No</v>
          </cell>
          <cell r="O374" t="str">
            <v>05/Đã thanh toán 10/2023</v>
          </cell>
        </row>
        <row r="375">
          <cell r="D375">
            <v>25145</v>
          </cell>
          <cell r="E375">
            <v>20277772</v>
          </cell>
          <cell r="F375">
            <v>248408</v>
          </cell>
          <cell r="G375">
            <v>45043.000347222223</v>
          </cell>
          <cell r="J375" t="str">
            <v>Do Thi Bich Lieu</v>
          </cell>
          <cell r="M375" t="str">
            <v>No</v>
          </cell>
          <cell r="O375" t="str">
            <v>05/Đã thanh toán 10/2023</v>
          </cell>
        </row>
        <row r="376">
          <cell r="D376">
            <v>25157</v>
          </cell>
          <cell r="E376">
            <v>24280678</v>
          </cell>
          <cell r="F376">
            <v>8215331</v>
          </cell>
          <cell r="G376">
            <v>45043.000347222223</v>
          </cell>
          <cell r="J376" t="str">
            <v>Do Thi Bich Lieu</v>
          </cell>
          <cell r="M376" t="str">
            <v>No</v>
          </cell>
          <cell r="O376" t="str">
            <v>05/Đã thanh toán 10/2023</v>
          </cell>
        </row>
        <row r="377">
          <cell r="D377">
            <v>25136</v>
          </cell>
          <cell r="E377">
            <v>13124739</v>
          </cell>
          <cell r="F377">
            <v>2592260</v>
          </cell>
          <cell r="G377">
            <v>45043.000347222223</v>
          </cell>
          <cell r="J377" t="str">
            <v>Do Thi Bich Lieu</v>
          </cell>
          <cell r="M377" t="str">
            <v>No</v>
          </cell>
          <cell r="O377" t="str">
            <v>05/Đã thanh toán 10/2023</v>
          </cell>
        </row>
        <row r="378">
          <cell r="D378">
            <v>25158</v>
          </cell>
          <cell r="E378">
            <v>15079249</v>
          </cell>
          <cell r="F378">
            <v>11042361</v>
          </cell>
          <cell r="G378">
            <v>45043.000347222223</v>
          </cell>
          <cell r="J378" t="str">
            <v>Do Thi Bich Lieu</v>
          </cell>
          <cell r="M378" t="str">
            <v>No</v>
          </cell>
          <cell r="O378" t="str">
            <v>05/Đã thanh toán 10/2023</v>
          </cell>
        </row>
        <row r="379">
          <cell r="D379">
            <v>25143</v>
          </cell>
          <cell r="E379">
            <v>22265300</v>
          </cell>
          <cell r="F379">
            <v>1221638</v>
          </cell>
          <cell r="G379">
            <v>45043.000347222223</v>
          </cell>
          <cell r="J379" t="str">
            <v>Do Thi Bich Lieu</v>
          </cell>
          <cell r="M379" t="str">
            <v>No</v>
          </cell>
          <cell r="O379" t="str">
            <v>05/Đã thanh toán 10/2023</v>
          </cell>
        </row>
        <row r="380">
          <cell r="D380">
            <v>25149</v>
          </cell>
          <cell r="E380">
            <v>25284108</v>
          </cell>
          <cell r="F380">
            <v>3608451</v>
          </cell>
          <cell r="G380">
            <v>45043.000347222223</v>
          </cell>
          <cell r="J380" t="str">
            <v>Do Thi Bich Lieu</v>
          </cell>
          <cell r="M380" t="str">
            <v>No</v>
          </cell>
          <cell r="O380" t="str">
            <v>05/Đã thanh toán 10/2023</v>
          </cell>
        </row>
        <row r="381">
          <cell r="D381">
            <v>25156</v>
          </cell>
          <cell r="E381">
            <v>18118684</v>
          </cell>
          <cell r="F381">
            <v>3667169</v>
          </cell>
          <cell r="G381">
            <v>45043.000347222223</v>
          </cell>
          <cell r="J381" t="str">
            <v>Do Thi Bich Lieu</v>
          </cell>
          <cell r="M381" t="str">
            <v>No</v>
          </cell>
          <cell r="O381" t="str">
            <v>05/Đã thanh toán 10/2023</v>
          </cell>
        </row>
        <row r="382">
          <cell r="D382">
            <v>25135</v>
          </cell>
          <cell r="E382">
            <v>26277702</v>
          </cell>
          <cell r="F382">
            <v>1002364</v>
          </cell>
          <cell r="G382">
            <v>45043.000347222223</v>
          </cell>
          <cell r="J382" t="str">
            <v>Do Thi Bich Lieu</v>
          </cell>
          <cell r="M382" t="str">
            <v>No</v>
          </cell>
          <cell r="O382" t="str">
            <v>05/Đã thanh toán 10/2023</v>
          </cell>
        </row>
        <row r="383">
          <cell r="D383">
            <v>25154</v>
          </cell>
          <cell r="E383">
            <v>16386568</v>
          </cell>
          <cell r="F383">
            <v>1594538</v>
          </cell>
          <cell r="G383">
            <v>45043.000347222223</v>
          </cell>
          <cell r="J383" t="str">
            <v>Do Thi Bich Lieu</v>
          </cell>
          <cell r="M383" t="str">
            <v>No</v>
          </cell>
          <cell r="O383" t="str">
            <v>05/Đã thanh toán 10/2023</v>
          </cell>
        </row>
        <row r="384">
          <cell r="D384">
            <v>25146</v>
          </cell>
          <cell r="E384">
            <v>25265548</v>
          </cell>
          <cell r="F384">
            <v>4453064</v>
          </cell>
          <cell r="G384">
            <v>45043.000347222223</v>
          </cell>
          <cell r="J384" t="str">
            <v>Do Thi Bich Lieu</v>
          </cell>
          <cell r="M384" t="str">
            <v>No</v>
          </cell>
          <cell r="O384" t="str">
            <v>05/Đã thanh toán 10/2023</v>
          </cell>
        </row>
        <row r="385">
          <cell r="D385">
            <v>25137</v>
          </cell>
          <cell r="E385">
            <v>13109905</v>
          </cell>
          <cell r="F385">
            <v>8546626</v>
          </cell>
          <cell r="G385">
            <v>45043.000347222223</v>
          </cell>
          <cell r="J385" t="str">
            <v>Do Thi Bich Lieu</v>
          </cell>
          <cell r="M385" t="str">
            <v>No</v>
          </cell>
          <cell r="O385" t="str">
            <v>05/Đã thanh toán 10/2023</v>
          </cell>
        </row>
        <row r="386">
          <cell r="D386">
            <v>25147</v>
          </cell>
          <cell r="E386">
            <v>25254485</v>
          </cell>
          <cell r="F386">
            <v>149045</v>
          </cell>
          <cell r="G386">
            <v>45043.000347222223</v>
          </cell>
          <cell r="J386" t="str">
            <v>Do Thi Bich Lieu</v>
          </cell>
          <cell r="M386" t="str">
            <v>No</v>
          </cell>
          <cell r="O386" t="str">
            <v>05/Đã thanh toán 10/2023</v>
          </cell>
        </row>
        <row r="387">
          <cell r="D387">
            <v>25150</v>
          </cell>
          <cell r="E387">
            <v>28276097</v>
          </cell>
          <cell r="F387">
            <v>1221638</v>
          </cell>
          <cell r="G387">
            <v>45043.000347222223</v>
          </cell>
          <cell r="J387" t="str">
            <v>Do Thi Bich Lieu</v>
          </cell>
          <cell r="M387" t="str">
            <v>No</v>
          </cell>
          <cell r="O387" t="str">
            <v>05/Đã thanh toán 10/2023</v>
          </cell>
        </row>
        <row r="388">
          <cell r="D388">
            <v>25253</v>
          </cell>
          <cell r="E388">
            <v>26391148</v>
          </cell>
          <cell r="F388">
            <v>1324813</v>
          </cell>
          <cell r="G388">
            <v>45044.000347222223</v>
          </cell>
          <cell r="J388" t="str">
            <v>Do Thi Bich Lieu</v>
          </cell>
          <cell r="M388" t="str">
            <v>No</v>
          </cell>
          <cell r="O388" t="str">
            <v>06/Đã thanh toán 12/2023</v>
          </cell>
        </row>
        <row r="389">
          <cell r="D389">
            <v>25251</v>
          </cell>
          <cell r="E389">
            <v>25340068</v>
          </cell>
          <cell r="F389">
            <v>2095544</v>
          </cell>
          <cell r="G389">
            <v>45044.000347222223</v>
          </cell>
          <cell r="J389" t="str">
            <v>Do Thi Bich Lieu</v>
          </cell>
          <cell r="M389" t="str">
            <v>No</v>
          </cell>
          <cell r="O389" t="str">
            <v>06/Đã thanh toán 12/2023</v>
          </cell>
        </row>
        <row r="390">
          <cell r="D390">
            <v>25245</v>
          </cell>
          <cell r="E390">
            <v>16430473</v>
          </cell>
          <cell r="F390">
            <v>4495766</v>
          </cell>
          <cell r="G390">
            <v>45044.000347222223</v>
          </cell>
          <cell r="J390" t="str">
            <v>Do Thi Bich Lieu</v>
          </cell>
          <cell r="M390" t="str">
            <v>No</v>
          </cell>
          <cell r="O390" t="str">
            <v>06/Đã thanh toán 12/2023</v>
          </cell>
        </row>
        <row r="391">
          <cell r="D391">
            <v>25230</v>
          </cell>
          <cell r="E391">
            <v>28330711</v>
          </cell>
          <cell r="F391">
            <v>9034586</v>
          </cell>
          <cell r="G391">
            <v>45044.000347222223</v>
          </cell>
          <cell r="J391" t="str">
            <v>Do Thi Bich Lieu</v>
          </cell>
          <cell r="M391" t="str">
            <v>No</v>
          </cell>
          <cell r="O391" t="str">
            <v>06/Đã thanh toán 12/2023</v>
          </cell>
        </row>
        <row r="392">
          <cell r="D392">
            <v>25263</v>
          </cell>
          <cell r="E392">
            <v>13250154</v>
          </cell>
          <cell r="F392">
            <v>7009200</v>
          </cell>
          <cell r="G392">
            <v>45044.000347222223</v>
          </cell>
          <cell r="J392" t="str">
            <v>Do Thi Bich Lieu</v>
          </cell>
          <cell r="M392" t="str">
            <v>No</v>
          </cell>
          <cell r="O392" t="str">
            <v>06/Đã thanh toán 12/2023</v>
          </cell>
        </row>
        <row r="393">
          <cell r="D393">
            <v>25250</v>
          </cell>
          <cell r="E393">
            <v>15115730</v>
          </cell>
          <cell r="F393">
            <v>2443276</v>
          </cell>
          <cell r="G393">
            <v>45044.000347222223</v>
          </cell>
          <cell r="J393" t="str">
            <v>Do Thi Bich Lieu</v>
          </cell>
          <cell r="M393" t="str">
            <v>No</v>
          </cell>
          <cell r="O393" t="str">
            <v>06/Đã thanh toán 12/2023</v>
          </cell>
        </row>
        <row r="394">
          <cell r="D394">
            <v>25264</v>
          </cell>
          <cell r="E394">
            <v>90319563</v>
          </cell>
          <cell r="F394">
            <v>2117467</v>
          </cell>
          <cell r="G394">
            <v>45044.000347222223</v>
          </cell>
          <cell r="J394" t="str">
            <v>Do Thi Bich Lieu</v>
          </cell>
          <cell r="M394" t="str">
            <v>No</v>
          </cell>
          <cell r="O394" t="str">
            <v>06/Đã thanh toán 12/2023</v>
          </cell>
        </row>
        <row r="395">
          <cell r="D395">
            <v>25255</v>
          </cell>
          <cell r="E395">
            <v>26391786</v>
          </cell>
          <cell r="F395">
            <v>1557600</v>
          </cell>
          <cell r="G395">
            <v>45044.000347222223</v>
          </cell>
          <cell r="J395" t="str">
            <v>Do Thi Bich Lieu</v>
          </cell>
          <cell r="M395" t="str">
            <v>No</v>
          </cell>
          <cell r="O395" t="str">
            <v>06/Đã thanh toán 12/2023</v>
          </cell>
        </row>
        <row r="396">
          <cell r="D396">
            <v>25259</v>
          </cell>
          <cell r="E396">
            <v>13250873</v>
          </cell>
          <cell r="F396">
            <v>6941308</v>
          </cell>
          <cell r="G396">
            <v>45044.000347222223</v>
          </cell>
          <cell r="J396" t="str">
            <v>Do Thi Bich Lieu</v>
          </cell>
          <cell r="M396" t="str">
            <v>No</v>
          </cell>
          <cell r="O396" t="str">
            <v>06/Đã thanh toán 12/2023</v>
          </cell>
        </row>
        <row r="397">
          <cell r="D397">
            <v>25249</v>
          </cell>
          <cell r="E397">
            <v>27331131</v>
          </cell>
          <cell r="F397">
            <v>1418560</v>
          </cell>
          <cell r="G397">
            <v>45044.000347222223</v>
          </cell>
          <cell r="J397" t="str">
            <v>Do Thi Bich Lieu</v>
          </cell>
          <cell r="M397" t="str">
            <v>No</v>
          </cell>
          <cell r="O397" t="str">
            <v>06/Đã thanh toán 12/2023</v>
          </cell>
        </row>
        <row r="398">
          <cell r="D398">
            <v>25246</v>
          </cell>
          <cell r="E398">
            <v>24311211</v>
          </cell>
          <cell r="F398">
            <v>2095544</v>
          </cell>
          <cell r="G398">
            <v>45044.000347222223</v>
          </cell>
          <cell r="J398" t="str">
            <v>Do Thi Bich Lieu</v>
          </cell>
          <cell r="M398" t="str">
            <v>No</v>
          </cell>
          <cell r="O398" t="str">
            <v>07/Đã thanh toán 10/2023</v>
          </cell>
        </row>
        <row r="399">
          <cell r="D399">
            <v>25225</v>
          </cell>
          <cell r="E399">
            <v>16429158</v>
          </cell>
          <cell r="F399">
            <v>2095544</v>
          </cell>
          <cell r="G399">
            <v>45044.000347222223</v>
          </cell>
          <cell r="J399" t="str">
            <v>Do Thi Bich Lieu</v>
          </cell>
          <cell r="M399" t="str">
            <v>No</v>
          </cell>
          <cell r="O399" t="str">
            <v>06/Đã thanh toán 12/2023</v>
          </cell>
        </row>
        <row r="400">
          <cell r="D400">
            <v>25258</v>
          </cell>
          <cell r="E400">
            <v>26393215</v>
          </cell>
          <cell r="F400">
            <v>778800</v>
          </cell>
          <cell r="G400">
            <v>45044.000347222223</v>
          </cell>
          <cell r="J400" t="str">
            <v>Do Thi Bich Lieu</v>
          </cell>
          <cell r="M400" t="str">
            <v>No</v>
          </cell>
          <cell r="O400" t="str">
            <v>06/Đã thanh toán 12/2023</v>
          </cell>
        </row>
        <row r="401">
          <cell r="D401">
            <v>25242</v>
          </cell>
          <cell r="E401">
            <v>15043397</v>
          </cell>
          <cell r="F401">
            <v>2004728</v>
          </cell>
          <cell r="G401">
            <v>45044.000347222223</v>
          </cell>
          <cell r="J401" t="str">
            <v>Do Thi Bich Lieu</v>
          </cell>
          <cell r="M401" t="str">
            <v>No</v>
          </cell>
          <cell r="O401" t="str">
            <v>05/Đã thanh toán 10/2023</v>
          </cell>
        </row>
        <row r="402">
          <cell r="D402">
            <v>25262</v>
          </cell>
          <cell r="E402">
            <v>13252274</v>
          </cell>
          <cell r="F402">
            <v>1221638</v>
          </cell>
          <cell r="G402">
            <v>45044.000347222223</v>
          </cell>
          <cell r="J402" t="str">
            <v>Do Thi Bich Lieu</v>
          </cell>
          <cell r="M402" t="str">
            <v>No</v>
          </cell>
          <cell r="O402" t="str">
            <v>06/Đã thanh toán 12/2023</v>
          </cell>
        </row>
        <row r="403">
          <cell r="D403">
            <v>25256</v>
          </cell>
          <cell r="E403">
            <v>26391721</v>
          </cell>
          <cell r="F403">
            <v>1941709</v>
          </cell>
          <cell r="G403">
            <v>45044.000347222223</v>
          </cell>
          <cell r="J403" t="str">
            <v>Do Thi Bich Lieu</v>
          </cell>
          <cell r="M403" t="str">
            <v>No</v>
          </cell>
          <cell r="O403" t="str">
            <v>06/Đã thanh toán 12/2023</v>
          </cell>
        </row>
        <row r="404">
          <cell r="D404">
            <v>25224</v>
          </cell>
          <cell r="E404">
            <v>16429120</v>
          </cell>
          <cell r="F404">
            <v>2336400</v>
          </cell>
          <cell r="G404">
            <v>45044.000347222223</v>
          </cell>
          <cell r="J404" t="str">
            <v>Do Thi Bich Lieu</v>
          </cell>
          <cell r="M404" t="str">
            <v>No</v>
          </cell>
          <cell r="O404" t="str">
            <v>06/Đã thanh toán 12/2023</v>
          </cell>
        </row>
        <row r="405">
          <cell r="D405">
            <v>25257</v>
          </cell>
          <cell r="E405">
            <v>14102213</v>
          </cell>
          <cell r="F405">
            <v>2667652</v>
          </cell>
          <cell r="G405">
            <v>45044.000347222223</v>
          </cell>
          <cell r="J405" t="str">
            <v>Do Thi Bich Lieu</v>
          </cell>
          <cell r="M405" t="str">
            <v>No</v>
          </cell>
          <cell r="O405" t="str">
            <v>06/Đã thanh toán 12/2023</v>
          </cell>
        </row>
        <row r="406">
          <cell r="D406">
            <v>25227</v>
          </cell>
          <cell r="E406">
            <v>20367862</v>
          </cell>
          <cell r="F406">
            <v>4744894</v>
          </cell>
          <cell r="G406">
            <v>45044.000347222223</v>
          </cell>
          <cell r="J406" t="str">
            <v>Do Thi Bich Lieu</v>
          </cell>
          <cell r="M406" t="str">
            <v>No</v>
          </cell>
          <cell r="O406" t="str">
            <v>06/Đã thanh toán 12/2023</v>
          </cell>
        </row>
        <row r="407">
          <cell r="D407">
            <v>25247</v>
          </cell>
          <cell r="E407">
            <v>24311486</v>
          </cell>
          <cell r="F407">
            <v>2837120</v>
          </cell>
          <cell r="G407">
            <v>45044.000347222223</v>
          </cell>
          <cell r="J407" t="str">
            <v>Do Thi Bich Lieu</v>
          </cell>
          <cell r="M407" t="str">
            <v>No</v>
          </cell>
          <cell r="O407" t="str">
            <v>06/Đã thanh toán 12/2023</v>
          </cell>
        </row>
        <row r="408">
          <cell r="D408">
            <v>25231</v>
          </cell>
          <cell r="E408">
            <v>11192367</v>
          </cell>
          <cell r="F408">
            <v>4334990</v>
          </cell>
          <cell r="G408">
            <v>45044.000347222223</v>
          </cell>
          <cell r="J408" t="str">
            <v>Do Thi Bich Lieu</v>
          </cell>
          <cell r="M408" t="str">
            <v>No</v>
          </cell>
          <cell r="O408" t="str">
            <v>06/Đã thanh toán 12/2023</v>
          </cell>
        </row>
        <row r="409">
          <cell r="D409">
            <v>25220</v>
          </cell>
          <cell r="E409">
            <v>10228155</v>
          </cell>
          <cell r="F409">
            <v>7788000</v>
          </cell>
          <cell r="G409">
            <v>45044.000347222223</v>
          </cell>
          <cell r="J409" t="str">
            <v>Do Thi Bich Lieu</v>
          </cell>
          <cell r="M409" t="str">
            <v>No</v>
          </cell>
          <cell r="O409" t="str">
            <v>06/Đã thanh toán 12/2023</v>
          </cell>
        </row>
        <row r="410">
          <cell r="D410">
            <v>25252</v>
          </cell>
          <cell r="E410">
            <v>21225613</v>
          </cell>
          <cell r="F410">
            <v>1551215</v>
          </cell>
          <cell r="G410">
            <v>45044.000347222223</v>
          </cell>
          <cell r="J410" t="str">
            <v>Do Thi Bich Lieu</v>
          </cell>
          <cell r="M410" t="str">
            <v>No</v>
          </cell>
          <cell r="O410" t="str">
            <v>06/Đã thanh toán 12/2023</v>
          </cell>
        </row>
        <row r="411">
          <cell r="D411">
            <v>25261</v>
          </cell>
          <cell r="E411">
            <v>26394958</v>
          </cell>
          <cell r="F411">
            <v>3557191</v>
          </cell>
          <cell r="G411">
            <v>45044.000347222223</v>
          </cell>
          <cell r="J411" t="str">
            <v>Do Thi Bich Lieu</v>
          </cell>
          <cell r="M411" t="str">
            <v>No</v>
          </cell>
          <cell r="O411" t="str">
            <v>06/Đã thanh toán 12/2023</v>
          </cell>
        </row>
        <row r="412">
          <cell r="D412">
            <v>25260</v>
          </cell>
          <cell r="E412">
            <v>14103665</v>
          </cell>
          <cell r="F412">
            <v>3222076</v>
          </cell>
          <cell r="G412">
            <v>45044.000347222223</v>
          </cell>
          <cell r="J412" t="str">
            <v>Do Thi Bich Lieu</v>
          </cell>
          <cell r="M412" t="str">
            <v>No</v>
          </cell>
          <cell r="O412" t="str">
            <v>06/Đã thanh toán 12/2023</v>
          </cell>
        </row>
        <row r="413">
          <cell r="D413">
            <v>25226</v>
          </cell>
          <cell r="E413">
            <v>17195217</v>
          </cell>
          <cell r="F413">
            <v>2468913</v>
          </cell>
          <cell r="G413">
            <v>45044.000347222223</v>
          </cell>
          <cell r="J413" t="str">
            <v>Do Thi Bich Lieu</v>
          </cell>
          <cell r="M413" t="str">
            <v>No</v>
          </cell>
          <cell r="O413" t="str">
            <v>06/Đã thanh toán 12/2023</v>
          </cell>
        </row>
        <row r="414">
          <cell r="D414">
            <v>25229</v>
          </cell>
          <cell r="E414">
            <v>28330662</v>
          </cell>
          <cell r="F414">
            <v>1958825</v>
          </cell>
          <cell r="G414">
            <v>45044.000347222223</v>
          </cell>
          <cell r="J414" t="str">
            <v>Do Thi Bich Lieu</v>
          </cell>
          <cell r="M414" t="str">
            <v>No</v>
          </cell>
          <cell r="O414" t="str">
            <v>06/Đã thanh toán 12/2023</v>
          </cell>
        </row>
        <row r="415">
          <cell r="D415">
            <v>25232</v>
          </cell>
          <cell r="E415">
            <v>14100190</v>
          </cell>
          <cell r="F415">
            <v>2931918</v>
          </cell>
          <cell r="G415">
            <v>45044.000347222223</v>
          </cell>
          <cell r="J415" t="str">
            <v>Do Thi Bich Lieu</v>
          </cell>
          <cell r="M415" t="str">
            <v>No</v>
          </cell>
          <cell r="O415" t="str">
            <v>05/Đã thanh toán 24/2023</v>
          </cell>
        </row>
        <row r="416">
          <cell r="D416">
            <v>25228</v>
          </cell>
          <cell r="E416">
            <v>24310643</v>
          </cell>
          <cell r="F416">
            <v>1557600</v>
          </cell>
          <cell r="G416">
            <v>45044.000347222223</v>
          </cell>
          <cell r="J416" t="str">
            <v>Do Thi Bich Lieu</v>
          </cell>
          <cell r="M416" t="str">
            <v>No</v>
          </cell>
          <cell r="O416" t="str">
            <v>06/Đã thanh toán 12/2023</v>
          </cell>
        </row>
        <row r="417">
          <cell r="D417">
            <v>25223</v>
          </cell>
          <cell r="E417">
            <v>18161462</v>
          </cell>
          <cell r="F417">
            <v>2336400</v>
          </cell>
          <cell r="G417">
            <v>45044.000347222223</v>
          </cell>
          <cell r="J417" t="str">
            <v>Do Thi Bich Lieu</v>
          </cell>
          <cell r="M417" t="str">
            <v>No</v>
          </cell>
          <cell r="O417" t="str">
            <v>06/Đã thanh toán 12/2023</v>
          </cell>
        </row>
        <row r="418">
          <cell r="D418">
            <v>25353</v>
          </cell>
          <cell r="E418">
            <v>13204346</v>
          </cell>
          <cell r="F418">
            <v>13222710</v>
          </cell>
          <cell r="G418">
            <v>45050.000347222223</v>
          </cell>
          <cell r="J418" t="str">
            <v>Do Thi Bich Lieu</v>
          </cell>
          <cell r="M418" t="str">
            <v>No</v>
          </cell>
          <cell r="O418" t="str">
            <v>05/Đã thanh toán 10/2023</v>
          </cell>
        </row>
        <row r="419">
          <cell r="D419">
            <v>25635</v>
          </cell>
          <cell r="E419">
            <v>14037412</v>
          </cell>
          <cell r="F419">
            <v>4723648</v>
          </cell>
          <cell r="G419">
            <v>45054.000347222223</v>
          </cell>
          <cell r="J419" t="str">
            <v>Do Thi Bich Lieu</v>
          </cell>
          <cell r="M419" t="str">
            <v>No</v>
          </cell>
          <cell r="O419" t="str">
            <v>05/Đã thanh toán 24/2023</v>
          </cell>
        </row>
        <row r="420">
          <cell r="D420">
            <v>25658</v>
          </cell>
          <cell r="E420">
            <v>26359222</v>
          </cell>
          <cell r="F420">
            <v>14591115</v>
          </cell>
          <cell r="G420">
            <v>45054.000347222223</v>
          </cell>
          <cell r="J420" t="str">
            <v>Do Thi Bich Lieu</v>
          </cell>
          <cell r="M420" t="str">
            <v>No</v>
          </cell>
          <cell r="O420" t="str">
            <v>05/Đã thanh toán 24/2023</v>
          </cell>
        </row>
        <row r="421">
          <cell r="D421">
            <v>25637</v>
          </cell>
          <cell r="E421">
            <v>14049209</v>
          </cell>
          <cell r="F421">
            <v>4319777</v>
          </cell>
          <cell r="G421">
            <v>45054.000347222223</v>
          </cell>
          <cell r="J421" t="str">
            <v>Do Thi Bich Lieu</v>
          </cell>
          <cell r="M421" t="str">
            <v>No</v>
          </cell>
          <cell r="O421" t="str">
            <v>05/Đã thanh toán 24/2023</v>
          </cell>
        </row>
        <row r="422">
          <cell r="D422">
            <v>25631</v>
          </cell>
          <cell r="E422">
            <v>18117255</v>
          </cell>
          <cell r="F422">
            <v>1038389</v>
          </cell>
          <cell r="G422">
            <v>45054.000347222223</v>
          </cell>
          <cell r="J422" t="str">
            <v>Do Thi Bich Lieu</v>
          </cell>
          <cell r="M422" t="str">
            <v>No</v>
          </cell>
          <cell r="O422" t="str">
            <v>05/Đã thanh toán 24/2023</v>
          </cell>
        </row>
        <row r="423">
          <cell r="D423">
            <v>25632</v>
          </cell>
          <cell r="E423">
            <v>13149857</v>
          </cell>
          <cell r="F423">
            <v>2226532</v>
          </cell>
          <cell r="G423">
            <v>45054.000347222223</v>
          </cell>
          <cell r="J423" t="str">
            <v>Do Thi Bich Lieu</v>
          </cell>
          <cell r="M423" t="str">
            <v>No</v>
          </cell>
          <cell r="O423" t="str">
            <v>05/Đã thanh toán 24/2023</v>
          </cell>
        </row>
        <row r="424">
          <cell r="D424">
            <v>25656</v>
          </cell>
          <cell r="E424">
            <v>13207268</v>
          </cell>
          <cell r="F424">
            <v>33175622</v>
          </cell>
          <cell r="G424">
            <v>45054.000347222223</v>
          </cell>
          <cell r="J424" t="str">
            <v>Do Thi Bich Lieu</v>
          </cell>
          <cell r="M424" t="str">
            <v>No</v>
          </cell>
          <cell r="O424" t="str">
            <v>05/Đã thanh toán 24/2023</v>
          </cell>
        </row>
        <row r="425">
          <cell r="D425">
            <v>25647</v>
          </cell>
          <cell r="E425">
            <v>22308735</v>
          </cell>
          <cell r="F425">
            <v>18658640</v>
          </cell>
          <cell r="G425">
            <v>45054.000347222223</v>
          </cell>
          <cell r="J425" t="str">
            <v>Do Thi Bich Lieu</v>
          </cell>
          <cell r="M425" t="str">
            <v>No</v>
          </cell>
          <cell r="O425" t="str">
            <v>05/Đã thanh toán 24/2023</v>
          </cell>
        </row>
        <row r="426">
          <cell r="D426">
            <v>25663</v>
          </cell>
          <cell r="E426">
            <v>26359891</v>
          </cell>
          <cell r="F426">
            <v>2610839</v>
          </cell>
          <cell r="G426">
            <v>45054.000347222223</v>
          </cell>
          <cell r="J426" t="str">
            <v>Do Thi Bich Lieu</v>
          </cell>
          <cell r="M426" t="str">
            <v>No</v>
          </cell>
          <cell r="O426" t="str">
            <v>05/Đã thanh toán 24/2023</v>
          </cell>
        </row>
        <row r="427">
          <cell r="D427">
            <v>25661</v>
          </cell>
          <cell r="E427">
            <v>13209920</v>
          </cell>
          <cell r="F427">
            <v>11181082</v>
          </cell>
          <cell r="G427">
            <v>45054.000347222223</v>
          </cell>
          <cell r="J427" t="str">
            <v>Do Thi Bich Lieu</v>
          </cell>
          <cell r="M427" t="str">
            <v>No</v>
          </cell>
          <cell r="O427" t="str">
            <v>05/Đã thanh toán 24/2023</v>
          </cell>
        </row>
        <row r="428">
          <cell r="D428">
            <v>25627</v>
          </cell>
          <cell r="E428">
            <v>11147300</v>
          </cell>
          <cell r="F428">
            <v>19286780</v>
          </cell>
          <cell r="G428">
            <v>45054.000347222223</v>
          </cell>
          <cell r="J428" t="str">
            <v>Do Thi Bich Lieu</v>
          </cell>
          <cell r="M428" t="str">
            <v>No</v>
          </cell>
          <cell r="O428" t="str">
            <v>05/Đã thanh toán 24/2023</v>
          </cell>
        </row>
        <row r="429">
          <cell r="D429">
            <v>25655</v>
          </cell>
          <cell r="E429">
            <v>13205002</v>
          </cell>
          <cell r="F429">
            <v>1325775</v>
          </cell>
          <cell r="G429">
            <v>45054.000347222223</v>
          </cell>
          <cell r="J429" t="str">
            <v>Do Thi Bich Lieu</v>
          </cell>
          <cell r="M429" t="str">
            <v>No</v>
          </cell>
          <cell r="O429" t="str">
            <v>05/Đã thanh toán 24/2023</v>
          </cell>
        </row>
        <row r="430">
          <cell r="D430">
            <v>25638</v>
          </cell>
          <cell r="E430">
            <v>14052983</v>
          </cell>
          <cell r="F430">
            <v>3321104</v>
          </cell>
          <cell r="G430">
            <v>45054.000347222223</v>
          </cell>
          <cell r="J430" t="str">
            <v>Do Thi Bich Lieu</v>
          </cell>
          <cell r="M430" t="str">
            <v>No</v>
          </cell>
          <cell r="O430" t="str">
            <v>05/Đã thanh toán 24/2023</v>
          </cell>
        </row>
        <row r="431">
          <cell r="D431">
            <v>25660</v>
          </cell>
          <cell r="E431">
            <v>26360918</v>
          </cell>
          <cell r="F431">
            <v>13690897</v>
          </cell>
          <cell r="G431">
            <v>45054.000347222223</v>
          </cell>
          <cell r="J431" t="str">
            <v>Do Thi Bich Lieu</v>
          </cell>
          <cell r="M431" t="str">
            <v>No</v>
          </cell>
          <cell r="O431" t="str">
            <v>05/Đã thanh toán 24/2023</v>
          </cell>
        </row>
        <row r="432">
          <cell r="D432">
            <v>25628</v>
          </cell>
          <cell r="E432">
            <v>28293930</v>
          </cell>
          <cell r="F432">
            <v>2076778</v>
          </cell>
          <cell r="G432">
            <v>45054.000347222223</v>
          </cell>
          <cell r="J432" t="str">
            <v>Do Thi Bich Lieu</v>
          </cell>
          <cell r="M432" t="str">
            <v>No</v>
          </cell>
          <cell r="O432" t="str">
            <v>05/Đã thanh toán 24/2023</v>
          </cell>
        </row>
        <row r="433">
          <cell r="D433">
            <v>25651</v>
          </cell>
          <cell r="E433">
            <v>15080920</v>
          </cell>
          <cell r="F433">
            <v>7350101</v>
          </cell>
          <cell r="G433">
            <v>45054.000347222223</v>
          </cell>
          <cell r="J433" t="str">
            <v>Do Thi Bich Lieu</v>
          </cell>
          <cell r="M433" t="str">
            <v>No</v>
          </cell>
          <cell r="O433" t="str">
            <v>05/Đã thanh toán 24/2023</v>
          </cell>
        </row>
        <row r="434">
          <cell r="D434">
            <v>25662</v>
          </cell>
          <cell r="E434">
            <v>16393469</v>
          </cell>
          <cell r="F434">
            <v>8468889</v>
          </cell>
          <cell r="G434">
            <v>45054.000347222223</v>
          </cell>
          <cell r="J434" t="str">
            <v>Do Thi Bich Lieu</v>
          </cell>
          <cell r="M434" t="str">
            <v>No</v>
          </cell>
          <cell r="O434" t="str">
            <v>05/Đã thanh toán 24/2023</v>
          </cell>
        </row>
        <row r="435">
          <cell r="D435">
            <v>25630</v>
          </cell>
          <cell r="E435">
            <v>22263799</v>
          </cell>
          <cell r="F435">
            <v>2226532</v>
          </cell>
          <cell r="G435">
            <v>45054.000347222223</v>
          </cell>
          <cell r="J435" t="str">
            <v>Do Thi Bich Lieu</v>
          </cell>
          <cell r="M435" t="str">
            <v>No</v>
          </cell>
          <cell r="O435" t="str">
            <v>05/Đã thanh toán 24/2023</v>
          </cell>
        </row>
        <row r="436">
          <cell r="D436">
            <v>25646</v>
          </cell>
          <cell r="E436">
            <v>20335101</v>
          </cell>
          <cell r="F436">
            <v>8306095</v>
          </cell>
          <cell r="G436">
            <v>45054.000347222223</v>
          </cell>
          <cell r="J436" t="str">
            <v>Do Thi Bich Lieu</v>
          </cell>
          <cell r="M436" t="str">
            <v>No</v>
          </cell>
          <cell r="O436" t="str">
            <v>05/Đã thanh toán 24/2023</v>
          </cell>
        </row>
        <row r="437">
          <cell r="D437">
            <v>25653</v>
          </cell>
          <cell r="E437">
            <v>18123935</v>
          </cell>
          <cell r="F437">
            <v>5473677</v>
          </cell>
          <cell r="G437">
            <v>45054.000347222223</v>
          </cell>
          <cell r="J437" t="str">
            <v>Do Thi Bich Lieu</v>
          </cell>
          <cell r="M437" t="str">
            <v>No</v>
          </cell>
          <cell r="O437" t="str">
            <v>05/Đã thanh toán 24/2023</v>
          </cell>
        </row>
        <row r="438">
          <cell r="D438">
            <v>25648</v>
          </cell>
          <cell r="E438">
            <v>16389594</v>
          </cell>
          <cell r="F438">
            <v>5191945</v>
          </cell>
          <cell r="G438">
            <v>45054.000347222223</v>
          </cell>
          <cell r="J438" t="str">
            <v>Do Thi Bich Lieu</v>
          </cell>
          <cell r="M438" t="str">
            <v>No</v>
          </cell>
          <cell r="O438" t="str">
            <v>05/Đã thanh toán 24/2023</v>
          </cell>
        </row>
        <row r="439">
          <cell r="D439">
            <v>25644</v>
          </cell>
          <cell r="E439">
            <v>10177524</v>
          </cell>
          <cell r="F439">
            <v>4728328</v>
          </cell>
          <cell r="G439">
            <v>45054.000347222223</v>
          </cell>
          <cell r="J439" t="str">
            <v>Do Thi Bich Lieu</v>
          </cell>
          <cell r="M439" t="str">
            <v>No</v>
          </cell>
          <cell r="O439" t="str">
            <v>05/Đã thanh toán 24/2023</v>
          </cell>
        </row>
        <row r="440">
          <cell r="D440">
            <v>25639</v>
          </cell>
          <cell r="E440">
            <v>14061825</v>
          </cell>
          <cell r="F440">
            <v>556633</v>
          </cell>
          <cell r="G440">
            <v>45054.000347222223</v>
          </cell>
          <cell r="J440" t="str">
            <v>Do Thi Bich Lieu</v>
          </cell>
          <cell r="M440" t="str">
            <v>No</v>
          </cell>
          <cell r="O440" t="str">
            <v>05/Đã thanh toán 24/2023</v>
          </cell>
        </row>
        <row r="441">
          <cell r="D441">
            <v>25640</v>
          </cell>
          <cell r="E441">
            <v>17151843</v>
          </cell>
          <cell r="F441">
            <v>25494160</v>
          </cell>
          <cell r="G441">
            <v>45054.000347222223</v>
          </cell>
          <cell r="J441" t="str">
            <v>Do Thi Bich Lieu</v>
          </cell>
          <cell r="M441" t="str">
            <v>No</v>
          </cell>
          <cell r="O441" t="str">
            <v>05/Đã thanh toán 24/2023</v>
          </cell>
        </row>
        <row r="442">
          <cell r="D442">
            <v>25664</v>
          </cell>
          <cell r="E442">
            <v>14076654</v>
          </cell>
          <cell r="F442">
            <v>1374934</v>
          </cell>
          <cell r="G442">
            <v>45054.000347222223</v>
          </cell>
          <cell r="J442" t="str">
            <v>Do Thi Bich Lieu</v>
          </cell>
          <cell r="M442" t="str">
            <v>No</v>
          </cell>
          <cell r="O442" t="str">
            <v>05/Đã thanh toán 24/2023</v>
          </cell>
        </row>
        <row r="443">
          <cell r="D443">
            <v>25634</v>
          </cell>
          <cell r="E443">
            <v>14029821</v>
          </cell>
          <cell r="F443">
            <v>4660502</v>
          </cell>
          <cell r="G443">
            <v>45054.000347222223</v>
          </cell>
          <cell r="J443" t="str">
            <v>Do Thi Bich Lieu</v>
          </cell>
          <cell r="M443" t="str">
            <v>No</v>
          </cell>
          <cell r="O443" t="str">
            <v>05/Đã thanh toán 24/2023</v>
          </cell>
        </row>
        <row r="444">
          <cell r="D444">
            <v>25654</v>
          </cell>
          <cell r="E444">
            <v>14071199</v>
          </cell>
          <cell r="F444">
            <v>5191945</v>
          </cell>
          <cell r="G444">
            <v>45054.000347222223</v>
          </cell>
          <cell r="J444" t="str">
            <v>Do Thi Bich Lieu</v>
          </cell>
          <cell r="M444" t="str">
            <v>No</v>
          </cell>
          <cell r="O444" t="str">
            <v>05/Đã thanh toán 24/2023</v>
          </cell>
        </row>
        <row r="445">
          <cell r="D445">
            <v>25645</v>
          </cell>
          <cell r="E445">
            <v>10179448</v>
          </cell>
          <cell r="F445">
            <v>10383890</v>
          </cell>
          <cell r="G445">
            <v>45054.000347222223</v>
          </cell>
          <cell r="J445" t="str">
            <v>Do Thi Bich Lieu</v>
          </cell>
          <cell r="M445" t="str">
            <v>No</v>
          </cell>
          <cell r="O445" t="str">
            <v>05/Đã thanh toán 24/2023</v>
          </cell>
        </row>
        <row r="446">
          <cell r="D446">
            <v>25641</v>
          </cell>
          <cell r="E446">
            <v>19353021</v>
          </cell>
          <cell r="F446">
            <v>1038389</v>
          </cell>
          <cell r="G446">
            <v>45054.000347222223</v>
          </cell>
          <cell r="J446" t="str">
            <v>Do Thi Bich Lieu</v>
          </cell>
          <cell r="M446" t="str">
            <v>No</v>
          </cell>
          <cell r="O446" t="str">
            <v>05/Đã thanh toán 24/2023</v>
          </cell>
        </row>
        <row r="447">
          <cell r="D447">
            <v>25642</v>
          </cell>
          <cell r="E447">
            <v>10176136</v>
          </cell>
          <cell r="F447">
            <v>4730649</v>
          </cell>
          <cell r="G447">
            <v>45054.000347222223</v>
          </cell>
          <cell r="J447" t="str">
            <v>Do Thi Bich Lieu</v>
          </cell>
          <cell r="M447" t="str">
            <v>No</v>
          </cell>
          <cell r="O447" t="str">
            <v>05/Đã thanh toán 24/2023</v>
          </cell>
        </row>
        <row r="448">
          <cell r="D448">
            <v>25633</v>
          </cell>
          <cell r="E448">
            <v>90261713</v>
          </cell>
          <cell r="F448">
            <v>3326301</v>
          </cell>
          <cell r="G448">
            <v>45054.000347222223</v>
          </cell>
          <cell r="J448" t="str">
            <v>Do Thi Bich Lieu</v>
          </cell>
          <cell r="M448" t="str">
            <v>No</v>
          </cell>
          <cell r="O448" t="str">
            <v>05/Đã thanh toán 24/2023</v>
          </cell>
        </row>
        <row r="449">
          <cell r="D449">
            <v>25636</v>
          </cell>
          <cell r="E449">
            <v>14042643</v>
          </cell>
          <cell r="F449">
            <v>5765791</v>
          </cell>
          <cell r="G449">
            <v>45054.000347222223</v>
          </cell>
          <cell r="J449" t="str">
            <v>Do Thi Bich Lieu</v>
          </cell>
          <cell r="M449" t="str">
            <v>No</v>
          </cell>
          <cell r="O449" t="str">
            <v>05/Đã thanh toán 24/2023</v>
          </cell>
        </row>
        <row r="450">
          <cell r="D450">
            <v>25649</v>
          </cell>
          <cell r="E450">
            <v>16391750</v>
          </cell>
          <cell r="F450">
            <v>10571165</v>
          </cell>
          <cell r="G450">
            <v>45054.000347222223</v>
          </cell>
          <cell r="J450" t="str">
            <v>Do Thi Bich Lieu</v>
          </cell>
          <cell r="M450" t="str">
            <v>No</v>
          </cell>
          <cell r="O450" t="str">
            <v>05/Đã thanh toán 24/2023</v>
          </cell>
        </row>
        <row r="451">
          <cell r="D451">
            <v>25657</v>
          </cell>
          <cell r="E451">
            <v>14069880</v>
          </cell>
          <cell r="F451">
            <v>12038024</v>
          </cell>
          <cell r="G451">
            <v>45054.000347222223</v>
          </cell>
          <cell r="J451" t="str">
            <v>Do Thi Bich Lieu</v>
          </cell>
          <cell r="M451" t="str">
            <v>No</v>
          </cell>
          <cell r="O451" t="str">
            <v>05/Đã thanh toán 24/2023</v>
          </cell>
        </row>
        <row r="452">
          <cell r="D452">
            <v>25643</v>
          </cell>
          <cell r="E452">
            <v>50984121</v>
          </cell>
          <cell r="F452">
            <v>14445904</v>
          </cell>
          <cell r="G452">
            <v>45054.000347222223</v>
          </cell>
          <cell r="J452" t="str">
            <v>Do Thi Bich Lieu</v>
          </cell>
          <cell r="M452" t="str">
            <v>No</v>
          </cell>
          <cell r="O452" t="str">
            <v>05/Đã thanh toán 24/2023</v>
          </cell>
        </row>
        <row r="453">
          <cell r="D453">
            <v>25650</v>
          </cell>
          <cell r="E453">
            <v>18123159</v>
          </cell>
          <cell r="F453">
            <v>11165380</v>
          </cell>
          <cell r="G453">
            <v>45054.000347222223</v>
          </cell>
          <cell r="J453" t="str">
            <v>Do Thi Bich Lieu</v>
          </cell>
          <cell r="M453" t="str">
            <v>No</v>
          </cell>
          <cell r="O453" t="str">
            <v>05/Đã thanh toán 24/2023</v>
          </cell>
        </row>
        <row r="454">
          <cell r="D454">
            <v>25629</v>
          </cell>
          <cell r="E454">
            <v>16333081</v>
          </cell>
          <cell r="F454">
            <v>2226532</v>
          </cell>
          <cell r="G454">
            <v>45054.000347222223</v>
          </cell>
          <cell r="J454" t="str">
            <v>Do Thi Bich Lieu</v>
          </cell>
          <cell r="M454" t="str">
            <v>No</v>
          </cell>
          <cell r="O454" t="str">
            <v>05/Đã thanh toán 24/2023</v>
          </cell>
        </row>
        <row r="455">
          <cell r="D455">
            <v>28139</v>
          </cell>
          <cell r="E455">
            <v>14068906</v>
          </cell>
          <cell r="F455">
            <v>70060024</v>
          </cell>
          <cell r="G455">
            <v>45058.000347222223</v>
          </cell>
          <cell r="J455" t="str">
            <v>Do Thi Bich Lieu</v>
          </cell>
          <cell r="M455" t="str">
            <v>No</v>
          </cell>
          <cell r="O455" t="str">
            <v>05/Đã thanh toán 24/2023</v>
          </cell>
        </row>
        <row r="456">
          <cell r="D456">
            <v>28252</v>
          </cell>
          <cell r="E456">
            <v>10230526</v>
          </cell>
          <cell r="F456">
            <v>7712249</v>
          </cell>
          <cell r="G456">
            <v>45059.000347222223</v>
          </cell>
          <cell r="J456" t="str">
            <v>Do Thi Bich Lieu</v>
          </cell>
          <cell r="M456" t="str">
            <v>No</v>
          </cell>
          <cell r="O456" t="str">
            <v>06/Đã thanh toán 12/2023</v>
          </cell>
        </row>
        <row r="457">
          <cell r="D457">
            <v>28267</v>
          </cell>
          <cell r="E457">
            <v>12157014</v>
          </cell>
          <cell r="F457">
            <v>4886530</v>
          </cell>
          <cell r="G457">
            <v>45059.000347222223</v>
          </cell>
          <cell r="J457" t="str">
            <v>Do Thi Bich Lieu</v>
          </cell>
          <cell r="M457" t="str">
            <v>No</v>
          </cell>
          <cell r="O457" t="str">
            <v>06/Đã thanh toán 26/2023</v>
          </cell>
        </row>
        <row r="458">
          <cell r="D458">
            <v>28259</v>
          </cell>
          <cell r="E458">
            <v>11198197</v>
          </cell>
          <cell r="F458">
            <v>4282102</v>
          </cell>
          <cell r="G458">
            <v>45059.000347222223</v>
          </cell>
          <cell r="J458" t="str">
            <v>Do Thi Bich Lieu</v>
          </cell>
          <cell r="M458" t="str">
            <v>No</v>
          </cell>
          <cell r="O458" t="str">
            <v>06/Đã thanh toán 26/2023</v>
          </cell>
        </row>
        <row r="459">
          <cell r="D459">
            <v>28274</v>
          </cell>
          <cell r="E459">
            <v>15120731</v>
          </cell>
          <cell r="F459">
            <v>3234033</v>
          </cell>
          <cell r="G459">
            <v>45059.000347222223</v>
          </cell>
          <cell r="J459" t="str">
            <v>Do Thi Bich Lieu</v>
          </cell>
          <cell r="M459" t="str">
            <v>No</v>
          </cell>
          <cell r="O459" t="str">
            <v>06/Đã thanh toán 26/2023</v>
          </cell>
        </row>
        <row r="460">
          <cell r="D460">
            <v>28264</v>
          </cell>
          <cell r="E460">
            <v>22346700</v>
          </cell>
          <cell r="F460">
            <v>2950660</v>
          </cell>
          <cell r="G460">
            <v>45059.000347222223</v>
          </cell>
          <cell r="J460" t="str">
            <v>Do Thi Bich Lieu</v>
          </cell>
          <cell r="M460" t="str">
            <v>No</v>
          </cell>
          <cell r="O460" t="str">
            <v>06/Đã thanh toán 26/2023</v>
          </cell>
        </row>
        <row r="461">
          <cell r="D461">
            <v>28275</v>
          </cell>
          <cell r="E461">
            <v>18169555</v>
          </cell>
          <cell r="F461">
            <v>7721813</v>
          </cell>
          <cell r="G461">
            <v>45059.000347222223</v>
          </cell>
          <cell r="J461" t="str">
            <v>Do Thi Bich Lieu</v>
          </cell>
          <cell r="M461" t="str">
            <v>No</v>
          </cell>
          <cell r="O461" t="str">
            <v>06/Đã thanh toán 26/2023</v>
          </cell>
        </row>
        <row r="462">
          <cell r="D462">
            <v>28273</v>
          </cell>
          <cell r="E462">
            <v>15120466</v>
          </cell>
          <cell r="F462">
            <v>1954612</v>
          </cell>
          <cell r="G462">
            <v>45059.000347222223</v>
          </cell>
          <cell r="J462" t="str">
            <v>Do Thi Bich Lieu</v>
          </cell>
          <cell r="M462" t="str">
            <v>No</v>
          </cell>
          <cell r="O462" t="str">
            <v>06/Đã thanh toán 26/2023</v>
          </cell>
        </row>
        <row r="463">
          <cell r="D463">
            <v>28261</v>
          </cell>
          <cell r="E463">
            <v>23219022</v>
          </cell>
          <cell r="F463">
            <v>1551215</v>
          </cell>
          <cell r="G463">
            <v>45059.000347222223</v>
          </cell>
          <cell r="J463" t="str">
            <v>Do Thi Bich Lieu</v>
          </cell>
          <cell r="M463" t="str">
            <v>No</v>
          </cell>
          <cell r="O463" t="str">
            <v>06/Đã thanh toán 26/2023</v>
          </cell>
        </row>
        <row r="464">
          <cell r="D464">
            <v>28262</v>
          </cell>
          <cell r="E464">
            <v>16434624</v>
          </cell>
          <cell r="F464">
            <v>3072850</v>
          </cell>
          <cell r="G464">
            <v>45059.000347222223</v>
          </cell>
          <cell r="J464" t="str">
            <v>Do Thi Bich Lieu</v>
          </cell>
          <cell r="M464" t="str">
            <v>No</v>
          </cell>
          <cell r="O464" t="str">
            <v>06/Đã thanh toán 26/2023</v>
          </cell>
        </row>
        <row r="465">
          <cell r="D465">
            <v>28254</v>
          </cell>
          <cell r="E465">
            <v>29173686</v>
          </cell>
          <cell r="F465">
            <v>2619452</v>
          </cell>
          <cell r="G465">
            <v>45059.000347222223</v>
          </cell>
          <cell r="J465" t="str">
            <v>Do Thi Bich Lieu</v>
          </cell>
          <cell r="M465" t="str">
            <v>No</v>
          </cell>
          <cell r="O465" t="str">
            <v>06/Đã thanh toán 12/2023</v>
          </cell>
        </row>
        <row r="466">
          <cell r="D466">
            <v>28251</v>
          </cell>
          <cell r="E466">
            <v>10229295</v>
          </cell>
          <cell r="F466">
            <v>2095544</v>
          </cell>
          <cell r="G466">
            <v>45059.000347222223</v>
          </cell>
          <cell r="J466" t="str">
            <v>Do Thi Bich Lieu</v>
          </cell>
          <cell r="M466" t="str">
            <v>No</v>
          </cell>
          <cell r="O466" t="str">
            <v>06/Đã thanh toán 12/2023</v>
          </cell>
        </row>
        <row r="467">
          <cell r="D467">
            <v>28260</v>
          </cell>
          <cell r="E467">
            <v>19396177</v>
          </cell>
          <cell r="F467">
            <v>977306</v>
          </cell>
          <cell r="G467">
            <v>45059.000347222223</v>
          </cell>
          <cell r="J467" t="str">
            <v>Do Thi Bich Lieu</v>
          </cell>
          <cell r="M467" t="str">
            <v>No</v>
          </cell>
          <cell r="O467" t="str">
            <v>06/Đã thanh toán 26/2023</v>
          </cell>
        </row>
        <row r="468">
          <cell r="D468">
            <v>28245</v>
          </cell>
          <cell r="E468">
            <v>16433164</v>
          </cell>
          <cell r="F468">
            <v>2933992</v>
          </cell>
          <cell r="G468">
            <v>45059.000347222223</v>
          </cell>
          <cell r="J468" t="str">
            <v>Do Thi Bich Lieu</v>
          </cell>
          <cell r="M468" t="str">
            <v>No</v>
          </cell>
          <cell r="O468" t="str">
            <v>06/Đã thanh toán 26/2023</v>
          </cell>
        </row>
        <row r="469">
          <cell r="D469">
            <v>28269</v>
          </cell>
          <cell r="E469">
            <v>16435456</v>
          </cell>
          <cell r="F469">
            <v>1954612</v>
          </cell>
          <cell r="G469">
            <v>45059.000347222223</v>
          </cell>
          <cell r="J469" t="str">
            <v>Do Thi Bich Lieu</v>
          </cell>
          <cell r="M469" t="str">
            <v>No</v>
          </cell>
          <cell r="O469" t="str">
            <v>06/Đã thanh toán 26/2023</v>
          </cell>
        </row>
        <row r="470">
          <cell r="D470">
            <v>28268</v>
          </cell>
          <cell r="E470">
            <v>12157285</v>
          </cell>
          <cell r="F470">
            <v>998250</v>
          </cell>
          <cell r="G470">
            <v>45059.000347222223</v>
          </cell>
          <cell r="J470" t="str">
            <v>Do Thi Bich Lieu</v>
          </cell>
          <cell r="M470" t="str">
            <v>No</v>
          </cell>
          <cell r="O470" t="str">
            <v>06/Đã thanh toán 26/2023</v>
          </cell>
        </row>
        <row r="471">
          <cell r="D471">
            <v>28276</v>
          </cell>
          <cell r="E471">
            <v>14107421</v>
          </cell>
          <cell r="F471">
            <v>2931918</v>
          </cell>
          <cell r="G471">
            <v>45059.000347222223</v>
          </cell>
          <cell r="J471" t="str">
            <v>Do Thi Bich Lieu</v>
          </cell>
          <cell r="M471" t="str">
            <v>No</v>
          </cell>
          <cell r="O471" t="str">
            <v>06/Đã thanh toán 12/2023</v>
          </cell>
        </row>
        <row r="472">
          <cell r="D472">
            <v>28246</v>
          </cell>
          <cell r="E472">
            <v>20370361</v>
          </cell>
          <cell r="F472">
            <v>3391017</v>
          </cell>
          <cell r="G472">
            <v>45059.000347222223</v>
          </cell>
          <cell r="J472" t="str">
            <v>Do Thi Bich Lieu</v>
          </cell>
          <cell r="M472" t="str">
            <v>No</v>
          </cell>
          <cell r="O472" t="str">
            <v>06/Đã thanh toán 12/2023</v>
          </cell>
        </row>
        <row r="473">
          <cell r="D473">
            <v>28271</v>
          </cell>
          <cell r="E473">
            <v>20373305</v>
          </cell>
          <cell r="F473">
            <v>2095544</v>
          </cell>
          <cell r="G473">
            <v>45059.000347222223</v>
          </cell>
          <cell r="J473" t="str">
            <v>Do Thi Bich Lieu</v>
          </cell>
          <cell r="M473" t="str">
            <v>No</v>
          </cell>
          <cell r="O473" t="str">
            <v>06/Đã thanh toán 26/2023</v>
          </cell>
        </row>
        <row r="474">
          <cell r="D474">
            <v>28277</v>
          </cell>
          <cell r="E474">
            <v>13255443</v>
          </cell>
          <cell r="F474">
            <v>1954612</v>
          </cell>
          <cell r="G474">
            <v>45059.000347222223</v>
          </cell>
          <cell r="J474" t="str">
            <v>Do Thi Bich Lieu</v>
          </cell>
          <cell r="M474" t="str">
            <v>No</v>
          </cell>
          <cell r="O474" t="str">
            <v>06/Đã thanh toán 12/2023</v>
          </cell>
        </row>
        <row r="475">
          <cell r="D475">
            <v>28256</v>
          </cell>
          <cell r="E475">
            <v>10234016</v>
          </cell>
          <cell r="F475">
            <v>4674120</v>
          </cell>
          <cell r="G475">
            <v>45059.000347222223</v>
          </cell>
          <cell r="J475" t="str">
            <v>Do Thi Bich Lieu</v>
          </cell>
          <cell r="M475" t="str">
            <v>No</v>
          </cell>
          <cell r="O475" t="str">
            <v>06/Đã thanh toán 12/2023</v>
          </cell>
        </row>
        <row r="476">
          <cell r="D476">
            <v>28253</v>
          </cell>
          <cell r="E476">
            <v>10231436</v>
          </cell>
          <cell r="F476">
            <v>9345600</v>
          </cell>
          <cell r="G476">
            <v>45059.000347222223</v>
          </cell>
          <cell r="J476" t="str">
            <v>Do Thi Bich Lieu</v>
          </cell>
          <cell r="M476" t="str">
            <v>No</v>
          </cell>
          <cell r="O476" t="str">
            <v>06/Đã thanh toán 12/2023</v>
          </cell>
        </row>
        <row r="477">
          <cell r="D477">
            <v>28265</v>
          </cell>
          <cell r="E477">
            <v>17202067</v>
          </cell>
          <cell r="F477">
            <v>2703191</v>
          </cell>
          <cell r="G477">
            <v>45059.000347222223</v>
          </cell>
          <cell r="J477" t="str">
            <v>Do Thi Bich Lieu</v>
          </cell>
          <cell r="M477" t="str">
            <v>No</v>
          </cell>
          <cell r="O477" t="str">
            <v>06/Đã thanh toán 26/2023</v>
          </cell>
        </row>
        <row r="478">
          <cell r="D478">
            <v>28272</v>
          </cell>
          <cell r="E478">
            <v>22343678</v>
          </cell>
          <cell r="F478">
            <v>2336400</v>
          </cell>
          <cell r="G478">
            <v>45059.000347222223</v>
          </cell>
          <cell r="J478" t="str">
            <v>Do Thi Bich Lieu</v>
          </cell>
          <cell r="M478" t="str">
            <v>No</v>
          </cell>
          <cell r="O478" t="str">
            <v>06/Đã thanh toán 26/2023</v>
          </cell>
        </row>
        <row r="479">
          <cell r="D479">
            <v>28258</v>
          </cell>
          <cell r="E479">
            <v>11197928</v>
          </cell>
          <cell r="F479">
            <v>2095544</v>
          </cell>
          <cell r="G479">
            <v>45059.000347222223</v>
          </cell>
          <cell r="J479" t="str">
            <v>Do Thi Bich Lieu</v>
          </cell>
          <cell r="M479" t="str">
            <v>No</v>
          </cell>
          <cell r="O479" t="str">
            <v>06/Đã thanh toán 26/2023</v>
          </cell>
        </row>
        <row r="480">
          <cell r="D480">
            <v>28255</v>
          </cell>
          <cell r="E480">
            <v>10233736</v>
          </cell>
          <cell r="F480">
            <v>2095544</v>
          </cell>
          <cell r="G480">
            <v>45059.000347222223</v>
          </cell>
          <cell r="J480" t="str">
            <v>Do Thi Bich Lieu</v>
          </cell>
          <cell r="M480" t="str">
            <v>No</v>
          </cell>
          <cell r="O480" t="str">
            <v>06/Đã thanh toán 12/2023</v>
          </cell>
        </row>
        <row r="481">
          <cell r="D481">
            <v>28250</v>
          </cell>
          <cell r="E481">
            <v>25341759</v>
          </cell>
          <cell r="F481">
            <v>6246405</v>
          </cell>
          <cell r="G481">
            <v>45059.000347222223</v>
          </cell>
          <cell r="J481" t="str">
            <v>Do Thi Bich Lieu</v>
          </cell>
          <cell r="M481" t="str">
            <v>No</v>
          </cell>
          <cell r="O481" t="str">
            <v>06/Đã thanh toán 12/2023</v>
          </cell>
        </row>
        <row r="482">
          <cell r="D482">
            <v>28270</v>
          </cell>
          <cell r="E482">
            <v>16435752</v>
          </cell>
          <cell r="F482">
            <v>1615482</v>
          </cell>
          <cell r="G482">
            <v>45059.000347222223</v>
          </cell>
          <cell r="J482" t="str">
            <v>Do Thi Bich Lieu</v>
          </cell>
          <cell r="M482" t="str">
            <v>No</v>
          </cell>
          <cell r="O482" t="str">
            <v>06/Đã thanh toán 26/2023</v>
          </cell>
        </row>
        <row r="483">
          <cell r="D483">
            <v>28247</v>
          </cell>
          <cell r="E483">
            <v>20371268</v>
          </cell>
          <cell r="F483">
            <v>1253313</v>
          </cell>
          <cell r="G483">
            <v>45059.000347222223</v>
          </cell>
          <cell r="J483" t="str">
            <v>Do Thi Bich Lieu</v>
          </cell>
          <cell r="M483" t="str">
            <v>No</v>
          </cell>
          <cell r="O483" t="str">
            <v>06/Đã thanh toán 12/2023</v>
          </cell>
        </row>
        <row r="484">
          <cell r="D484">
            <v>28242</v>
          </cell>
          <cell r="E484">
            <v>29172360</v>
          </cell>
          <cell r="F484">
            <v>276007</v>
          </cell>
          <cell r="G484">
            <v>45059.000347222223</v>
          </cell>
          <cell r="J484" t="str">
            <v>Do Thi Bich Lieu</v>
          </cell>
          <cell r="M484" t="str">
            <v>No</v>
          </cell>
          <cell r="O484" t="str">
            <v>06/Đã thanh toán 12/2023</v>
          </cell>
        </row>
        <row r="485">
          <cell r="D485">
            <v>28248</v>
          </cell>
          <cell r="E485">
            <v>15118282</v>
          </cell>
          <cell r="F485">
            <v>1253313</v>
          </cell>
          <cell r="G485">
            <v>45059.000347222223</v>
          </cell>
          <cell r="J485" t="str">
            <v>Do Thi Bich Lieu</v>
          </cell>
          <cell r="M485" t="str">
            <v>No</v>
          </cell>
          <cell r="O485" t="str">
            <v>06/Đã thanh toán 12/2023</v>
          </cell>
        </row>
        <row r="486">
          <cell r="D486">
            <v>28266</v>
          </cell>
          <cell r="E486">
            <v>25343619</v>
          </cell>
          <cell r="F486">
            <v>6092977</v>
          </cell>
          <cell r="G486">
            <v>45059.000347222223</v>
          </cell>
          <cell r="J486" t="str">
            <v>Do Thi Bich Lieu</v>
          </cell>
          <cell r="M486" t="str">
            <v>No</v>
          </cell>
          <cell r="O486" t="str">
            <v>06/Đã thanh toán 26/2023</v>
          </cell>
        </row>
        <row r="487">
          <cell r="D487">
            <v>28243</v>
          </cell>
          <cell r="E487">
            <v>19393307</v>
          </cell>
          <cell r="F487">
            <v>3234033</v>
          </cell>
          <cell r="G487">
            <v>45059.000347222223</v>
          </cell>
          <cell r="J487" t="str">
            <v>Do Thi Bich Lieu</v>
          </cell>
          <cell r="M487" t="str">
            <v>No</v>
          </cell>
          <cell r="O487" t="str">
            <v>06/Đã thanh toán 12/2023</v>
          </cell>
        </row>
        <row r="488">
          <cell r="D488">
            <v>28249</v>
          </cell>
          <cell r="E488">
            <v>17198705</v>
          </cell>
          <cell r="F488">
            <v>2205947</v>
          </cell>
          <cell r="G488">
            <v>45059.000347222223</v>
          </cell>
          <cell r="J488" t="str">
            <v>Do Thi Bich Lieu</v>
          </cell>
          <cell r="M488" t="str">
            <v>No</v>
          </cell>
          <cell r="O488" t="str">
            <v>06/Đã thanh toán 12/2023</v>
          </cell>
        </row>
        <row r="489">
          <cell r="D489">
            <v>28244</v>
          </cell>
          <cell r="E489">
            <v>19393403</v>
          </cell>
          <cell r="F489">
            <v>623040</v>
          </cell>
          <cell r="G489">
            <v>45059.000347222223</v>
          </cell>
          <cell r="J489" t="str">
            <v>Do Thi Bich Lieu</v>
          </cell>
          <cell r="M489" t="str">
            <v>No</v>
          </cell>
          <cell r="O489" t="str">
            <v>06/Đã thanh toán 12/2023</v>
          </cell>
        </row>
        <row r="490">
          <cell r="D490">
            <v>28257</v>
          </cell>
          <cell r="E490">
            <v>11197866</v>
          </cell>
          <cell r="F490">
            <v>3909224</v>
          </cell>
          <cell r="G490">
            <v>45059.000347222223</v>
          </cell>
          <cell r="J490" t="str">
            <v>Do Thi Bich Lieu</v>
          </cell>
          <cell r="M490" t="str">
            <v>No</v>
          </cell>
          <cell r="O490" t="str">
            <v>06/Đã thanh toán 26/2023</v>
          </cell>
        </row>
        <row r="491">
          <cell r="D491">
            <v>28263</v>
          </cell>
          <cell r="E491">
            <v>16434733</v>
          </cell>
          <cell r="F491">
            <v>4744894</v>
          </cell>
          <cell r="G491">
            <v>45059.000347222223</v>
          </cell>
          <cell r="J491" t="str">
            <v>Do Thi Bich Lieu</v>
          </cell>
          <cell r="M491" t="str">
            <v>No</v>
          </cell>
          <cell r="O491" t="str">
            <v>06/Đã thanh toán 26/2023</v>
          </cell>
        </row>
        <row r="492">
          <cell r="D492">
            <v>28278</v>
          </cell>
          <cell r="E492">
            <v>90323119</v>
          </cell>
          <cell r="F492">
            <v>1221638</v>
          </cell>
          <cell r="G492">
            <v>45059.000347222223</v>
          </cell>
          <cell r="J492" t="str">
            <v>Do Thi Bich Lieu</v>
          </cell>
          <cell r="M492" t="str">
            <v>No</v>
          </cell>
          <cell r="O492" t="str">
            <v>06/Đã thanh toán 12/2023</v>
          </cell>
        </row>
        <row r="493">
          <cell r="D493">
            <v>29219</v>
          </cell>
          <cell r="E493">
            <v>12151469</v>
          </cell>
          <cell r="F493">
            <v>6037361</v>
          </cell>
          <cell r="G493">
            <v>45063.000347222223</v>
          </cell>
          <cell r="J493" t="str">
            <v>Do Thi Bich Lieu</v>
          </cell>
          <cell r="M493" t="str">
            <v>No</v>
          </cell>
          <cell r="O493" t="str">
            <v>06/Đã thanh toán 12/2023</v>
          </cell>
        </row>
        <row r="494">
          <cell r="D494">
            <v>29787</v>
          </cell>
          <cell r="E494">
            <v>28338495</v>
          </cell>
          <cell r="F494">
            <v>5367266</v>
          </cell>
          <cell r="G494">
            <v>45065.000347222223</v>
          </cell>
          <cell r="J494" t="str">
            <v>Do Thi Bich Lieu</v>
          </cell>
          <cell r="M494" t="str">
            <v>No</v>
          </cell>
          <cell r="O494" t="str">
            <v>06/Đã thanh toán 26/2023</v>
          </cell>
        </row>
        <row r="495">
          <cell r="D495">
            <v>29797</v>
          </cell>
          <cell r="E495">
            <v>14109446</v>
          </cell>
          <cell r="F495">
            <v>4886530</v>
          </cell>
          <cell r="G495">
            <v>45065.000347222223</v>
          </cell>
          <cell r="J495" t="str">
            <v>Do Thi Bich Lieu</v>
          </cell>
          <cell r="M495" t="str">
            <v>No</v>
          </cell>
          <cell r="O495" t="str">
            <v>06/Đã thanh toán 26/2023</v>
          </cell>
        </row>
        <row r="496">
          <cell r="D496">
            <v>29795</v>
          </cell>
          <cell r="E496">
            <v>15123799</v>
          </cell>
          <cell r="F496">
            <v>3796408</v>
          </cell>
          <cell r="G496">
            <v>45065.000347222223</v>
          </cell>
          <cell r="J496" t="str">
            <v>Do Thi Bich Lieu</v>
          </cell>
          <cell r="M496" t="str">
            <v>No</v>
          </cell>
          <cell r="O496" t="str">
            <v>06/Đã thanh toán 26/2023</v>
          </cell>
        </row>
        <row r="497">
          <cell r="D497">
            <v>29799</v>
          </cell>
          <cell r="E497">
            <v>26400018</v>
          </cell>
          <cell r="F497">
            <v>1615482</v>
          </cell>
          <cell r="G497">
            <v>45065.000347222223</v>
          </cell>
          <cell r="J497" t="str">
            <v>Do Thi Bich Lieu</v>
          </cell>
          <cell r="M497" t="str">
            <v>No</v>
          </cell>
          <cell r="O497" t="str">
            <v>06/Đã thanh toán 26/2023</v>
          </cell>
        </row>
        <row r="498">
          <cell r="D498">
            <v>29775</v>
          </cell>
          <cell r="E498">
            <v>23220736</v>
          </cell>
          <cell r="F498">
            <v>2358510</v>
          </cell>
          <cell r="G498">
            <v>45065.000347222223</v>
          </cell>
          <cell r="J498" t="str">
            <v>Do Thi Bich Lieu</v>
          </cell>
          <cell r="M498" t="str">
            <v>No</v>
          </cell>
          <cell r="O498" t="str">
            <v>06/Đã thanh toán 26/2023</v>
          </cell>
        </row>
        <row r="499">
          <cell r="D499">
            <v>29786</v>
          </cell>
          <cell r="E499">
            <v>12160141</v>
          </cell>
          <cell r="F499">
            <v>1615482</v>
          </cell>
          <cell r="G499">
            <v>45065.000347222223</v>
          </cell>
          <cell r="J499" t="str">
            <v>Do Thi Bich Lieu</v>
          </cell>
          <cell r="M499" t="str">
            <v>No</v>
          </cell>
          <cell r="O499" t="str">
            <v>06/Đã thanh toán 26/2023</v>
          </cell>
        </row>
        <row r="500">
          <cell r="D500">
            <v>29793</v>
          </cell>
          <cell r="E500">
            <v>16438404</v>
          </cell>
          <cell r="F500">
            <v>3194934</v>
          </cell>
          <cell r="G500">
            <v>45065.000347222223</v>
          </cell>
          <cell r="J500" t="str">
            <v>Do Thi Bich Lieu</v>
          </cell>
          <cell r="M500" t="str">
            <v>No</v>
          </cell>
          <cell r="O500" t="str">
            <v>07/Đã thanh toán 10/2023</v>
          </cell>
        </row>
        <row r="501">
          <cell r="D501">
            <v>29790</v>
          </cell>
          <cell r="E501">
            <v>24317905</v>
          </cell>
          <cell r="F501">
            <v>1946690</v>
          </cell>
          <cell r="G501">
            <v>45065.000347222223</v>
          </cell>
          <cell r="J501" t="str">
            <v>Do Thi Bich Lieu</v>
          </cell>
          <cell r="M501" t="str">
            <v>No</v>
          </cell>
          <cell r="O501" t="str">
            <v>07/Đã thanh toán 10/2023</v>
          </cell>
        </row>
        <row r="502">
          <cell r="D502">
            <v>29794</v>
          </cell>
          <cell r="E502">
            <v>16438132</v>
          </cell>
          <cell r="F502">
            <v>977306</v>
          </cell>
          <cell r="G502">
            <v>45065.000347222223</v>
          </cell>
          <cell r="J502" t="str">
            <v>Do Thi Bich Lieu</v>
          </cell>
          <cell r="M502" t="str">
            <v>No</v>
          </cell>
          <cell r="O502" t="str">
            <v>07/Đã thanh toán 10/2023</v>
          </cell>
        </row>
        <row r="503">
          <cell r="D503">
            <v>29801</v>
          </cell>
          <cell r="E503">
            <v>14109503</v>
          </cell>
          <cell r="F503">
            <v>203239</v>
          </cell>
          <cell r="G503">
            <v>45065.000347222223</v>
          </cell>
          <cell r="J503" t="str">
            <v>Do Thi Bich Lieu</v>
          </cell>
          <cell r="M503" t="str">
            <v>No</v>
          </cell>
          <cell r="O503" t="str">
            <v>06/Đã thanh toán 26/2023</v>
          </cell>
        </row>
        <row r="504">
          <cell r="D504">
            <v>29792</v>
          </cell>
          <cell r="E504">
            <v>20375673</v>
          </cell>
          <cell r="F504">
            <v>977306</v>
          </cell>
          <cell r="G504">
            <v>45065.000347222223</v>
          </cell>
          <cell r="J504" t="str">
            <v>Do Thi Bich Lieu</v>
          </cell>
          <cell r="M504" t="str">
            <v>No</v>
          </cell>
          <cell r="O504" t="str">
            <v>06/Đã thanh toán 26/2023</v>
          </cell>
        </row>
        <row r="505">
          <cell r="D505">
            <v>29800</v>
          </cell>
          <cell r="E505">
            <v>13258249</v>
          </cell>
          <cell r="F505">
            <v>4050156</v>
          </cell>
          <cell r="G505">
            <v>45065.000347222223</v>
          </cell>
          <cell r="J505" t="str">
            <v>Do Thi Bich Lieu</v>
          </cell>
          <cell r="M505" t="str">
            <v>No</v>
          </cell>
          <cell r="O505" t="str">
            <v>06/Đã thanh toán 26/2023</v>
          </cell>
        </row>
        <row r="506">
          <cell r="D506">
            <v>29798</v>
          </cell>
          <cell r="E506">
            <v>14107909</v>
          </cell>
          <cell r="F506">
            <v>778800</v>
          </cell>
          <cell r="G506">
            <v>45065.000347222223</v>
          </cell>
          <cell r="J506" t="str">
            <v>Do Thi Bich Lieu</v>
          </cell>
          <cell r="M506" t="str">
            <v>No</v>
          </cell>
          <cell r="O506" t="str">
            <v>06/Đã thanh toán 26/2023</v>
          </cell>
        </row>
        <row r="507">
          <cell r="D507">
            <v>29789</v>
          </cell>
          <cell r="E507">
            <v>25346852</v>
          </cell>
          <cell r="F507">
            <v>2880284</v>
          </cell>
          <cell r="G507">
            <v>45065.000347222223</v>
          </cell>
          <cell r="J507" t="str">
            <v>Do Thi Bich Lieu</v>
          </cell>
          <cell r="M507" t="str">
            <v>No</v>
          </cell>
          <cell r="O507" t="str">
            <v>07/Đã thanh toán 10/2023</v>
          </cell>
        </row>
        <row r="508">
          <cell r="D508">
            <v>29791</v>
          </cell>
          <cell r="E508">
            <v>24317587</v>
          </cell>
          <cell r="F508">
            <v>598950</v>
          </cell>
          <cell r="G508">
            <v>45065.000347222223</v>
          </cell>
          <cell r="J508" t="str">
            <v>Do Thi Bich Lieu</v>
          </cell>
          <cell r="M508" t="str">
            <v>No</v>
          </cell>
          <cell r="O508" t="str">
            <v>07/Đã thanh toán 10/2023</v>
          </cell>
        </row>
        <row r="509">
          <cell r="D509">
            <v>29781</v>
          </cell>
          <cell r="E509">
            <v>17204149</v>
          </cell>
          <cell r="F509">
            <v>3596758</v>
          </cell>
          <cell r="G509">
            <v>45065.000347222223</v>
          </cell>
          <cell r="J509" t="str">
            <v>Do Thi Bich Lieu</v>
          </cell>
          <cell r="M509" t="str">
            <v>No</v>
          </cell>
          <cell r="O509" t="str">
            <v>06/Đã thanh toán 26/2023</v>
          </cell>
        </row>
        <row r="510">
          <cell r="D510">
            <v>29788</v>
          </cell>
          <cell r="E510">
            <v>28338112</v>
          </cell>
          <cell r="F510">
            <v>1551215</v>
          </cell>
          <cell r="G510">
            <v>45065.000347222223</v>
          </cell>
          <cell r="J510" t="str">
            <v>Do Thi Bich Lieu</v>
          </cell>
          <cell r="M510" t="str">
            <v>No</v>
          </cell>
          <cell r="O510" t="str">
            <v>06/Đã thanh toán 26/2023</v>
          </cell>
        </row>
        <row r="511">
          <cell r="D511">
            <v>29780</v>
          </cell>
          <cell r="E511">
            <v>17205052</v>
          </cell>
          <cell r="F511">
            <v>2175417</v>
          </cell>
          <cell r="G511">
            <v>45065.000347222223</v>
          </cell>
          <cell r="J511" t="str">
            <v>Do Thi Bich Lieu</v>
          </cell>
          <cell r="M511" t="str">
            <v>No</v>
          </cell>
          <cell r="O511" t="str">
            <v>06/Đã thanh toán 26/2023</v>
          </cell>
        </row>
        <row r="512">
          <cell r="D512">
            <v>29774</v>
          </cell>
          <cell r="E512">
            <v>27337015</v>
          </cell>
          <cell r="F512">
            <v>3234033</v>
          </cell>
          <cell r="G512">
            <v>45065.000347222223</v>
          </cell>
          <cell r="J512" t="str">
            <v>Do Thi Bich Lieu</v>
          </cell>
          <cell r="M512" t="str">
            <v>No</v>
          </cell>
          <cell r="O512" t="str">
            <v>06/Đã thanh toán 26/2023</v>
          </cell>
        </row>
        <row r="513">
          <cell r="D513">
            <v>29770</v>
          </cell>
          <cell r="E513">
            <v>10237078</v>
          </cell>
          <cell r="F513">
            <v>5027462</v>
          </cell>
          <cell r="G513">
            <v>45065.000347222223</v>
          </cell>
          <cell r="J513" t="str">
            <v>Do Thi Bich Lieu</v>
          </cell>
          <cell r="M513" t="str">
            <v>No</v>
          </cell>
          <cell r="O513" t="str">
            <v>06/Đã thanh toán 26/2023</v>
          </cell>
        </row>
        <row r="514">
          <cell r="D514">
            <v>29773</v>
          </cell>
          <cell r="E514">
            <v>19397623</v>
          </cell>
          <cell r="F514">
            <v>1557600</v>
          </cell>
          <cell r="G514">
            <v>45065.000347222223</v>
          </cell>
          <cell r="J514" t="str">
            <v>Do Thi Bich Lieu</v>
          </cell>
          <cell r="M514" t="str">
            <v>No</v>
          </cell>
          <cell r="O514" t="str">
            <v>07/Đã thanh toán 10/2023</v>
          </cell>
        </row>
        <row r="515">
          <cell r="D515">
            <v>29777</v>
          </cell>
          <cell r="E515">
            <v>25346105</v>
          </cell>
          <cell r="F515">
            <v>778800</v>
          </cell>
          <cell r="G515">
            <v>45065.000347222223</v>
          </cell>
          <cell r="J515" t="str">
            <v>Do Thi Bich Lieu</v>
          </cell>
          <cell r="M515" t="str">
            <v>No</v>
          </cell>
          <cell r="O515" t="str">
            <v>Chúng tôi đang xử lý hóa đơn, vui lòng liên hệ Do Thi Bich Lieu</v>
          </cell>
        </row>
        <row r="516">
          <cell r="D516">
            <v>29993</v>
          </cell>
          <cell r="E516">
            <v>26298800</v>
          </cell>
          <cell r="F516">
            <v>1413958</v>
          </cell>
          <cell r="G516">
            <v>45069.000347222223</v>
          </cell>
          <cell r="J516" t="str">
            <v>Do Thi Bich Lieu</v>
          </cell>
          <cell r="M516" t="str">
            <v>No</v>
          </cell>
          <cell r="O516" t="str">
            <v>Chúng tôi đang xử lý hóa đơn, vui lòng liên hệ Do Thi Bich Lieu</v>
          </cell>
        </row>
        <row r="517">
          <cell r="D517">
            <v>30029</v>
          </cell>
          <cell r="E517">
            <v>12100509</v>
          </cell>
          <cell r="F517">
            <v>763656</v>
          </cell>
          <cell r="G517">
            <v>45069.000347222223</v>
          </cell>
          <cell r="J517" t="str">
            <v>Do Thi Bich Lieu</v>
          </cell>
          <cell r="M517" t="str">
            <v>No</v>
          </cell>
          <cell r="O517" t="str">
            <v>06/Đã thanh toán 12/2023</v>
          </cell>
        </row>
        <row r="518">
          <cell r="D518">
            <v>30032</v>
          </cell>
          <cell r="E518">
            <v>14026511</v>
          </cell>
          <cell r="F518">
            <v>930329</v>
          </cell>
          <cell r="G518">
            <v>45069.000347222223</v>
          </cell>
          <cell r="J518" t="str">
            <v>Do Thi Bich Lieu</v>
          </cell>
          <cell r="M518" t="str">
            <v>No</v>
          </cell>
          <cell r="O518" t="str">
            <v>06/Đã thanh toán 12/2023</v>
          </cell>
        </row>
        <row r="519">
          <cell r="D519">
            <v>30031</v>
          </cell>
          <cell r="E519">
            <v>13197255</v>
          </cell>
          <cell r="F519">
            <v>4612526</v>
          </cell>
          <cell r="G519">
            <v>45069.000347222223</v>
          </cell>
          <cell r="J519" t="str">
            <v>Do Thi Bich Lieu</v>
          </cell>
          <cell r="M519" t="str">
            <v>No</v>
          </cell>
          <cell r="O519" t="str">
            <v>06/Đã thanh toán 12/2023</v>
          </cell>
        </row>
        <row r="520">
          <cell r="D520">
            <v>30030</v>
          </cell>
          <cell r="E520">
            <v>10171704</v>
          </cell>
          <cell r="F520">
            <v>23586080</v>
          </cell>
          <cell r="G520">
            <v>45069.000347222223</v>
          </cell>
          <cell r="J520" t="str">
            <v>Do Thi Bich Lieu</v>
          </cell>
          <cell r="M520" t="str">
            <v>No</v>
          </cell>
          <cell r="O520" t="str">
            <v>Chúng tôi đang xử lý hóa đơn, vui lòng liên hệ Do Thi Bich Lieu</v>
          </cell>
        </row>
        <row r="521">
          <cell r="D521">
            <v>31447</v>
          </cell>
          <cell r="E521">
            <v>17208494</v>
          </cell>
          <cell r="F521">
            <v>2050340</v>
          </cell>
          <cell r="G521">
            <v>45073.000347222223</v>
          </cell>
          <cell r="J521" t="str">
            <v>Do Thi Bich Lieu</v>
          </cell>
          <cell r="M521" t="str">
            <v>No</v>
          </cell>
          <cell r="O521" t="str">
            <v>07/Đã thanh toán 10/2023</v>
          </cell>
        </row>
        <row r="522">
          <cell r="D522">
            <v>31449</v>
          </cell>
          <cell r="E522">
            <v>20378013</v>
          </cell>
          <cell r="F522">
            <v>977306</v>
          </cell>
          <cell r="G522">
            <v>45073.000347222223</v>
          </cell>
          <cell r="J522" t="str">
            <v>Do Thi Bich Lieu</v>
          </cell>
          <cell r="M522" t="str">
            <v>No</v>
          </cell>
          <cell r="O522" t="str">
            <v>07/Đã thanh toán 10/2023</v>
          </cell>
        </row>
        <row r="523">
          <cell r="D523">
            <v>31460</v>
          </cell>
          <cell r="E523">
            <v>26401718</v>
          </cell>
          <cell r="F523">
            <v>1557600</v>
          </cell>
          <cell r="G523">
            <v>45073.000347222223</v>
          </cell>
          <cell r="J523" t="str">
            <v>Do Thi Bich Lieu</v>
          </cell>
          <cell r="M523" t="str">
            <v>No</v>
          </cell>
          <cell r="O523" t="str">
            <v>07/Đã thanh toán 10/2023</v>
          </cell>
        </row>
        <row r="524">
          <cell r="D524">
            <v>31452</v>
          </cell>
          <cell r="E524">
            <v>24319960</v>
          </cell>
          <cell r="F524">
            <v>2619452</v>
          </cell>
          <cell r="G524">
            <v>45073.000347222223</v>
          </cell>
          <cell r="J524" t="str">
            <v>Do Thi Bich Lieu</v>
          </cell>
          <cell r="M524" t="str">
            <v>No</v>
          </cell>
          <cell r="O524" t="str">
            <v>07/Đã thanh toán 10/2023</v>
          </cell>
        </row>
        <row r="525">
          <cell r="D525">
            <v>31453</v>
          </cell>
          <cell r="E525">
            <v>24319707</v>
          </cell>
          <cell r="F525">
            <v>977306</v>
          </cell>
          <cell r="G525">
            <v>45073.000347222223</v>
          </cell>
          <cell r="J525" t="str">
            <v>Do Thi Bich Lieu</v>
          </cell>
          <cell r="M525" t="str">
            <v>No</v>
          </cell>
          <cell r="O525" t="str">
            <v>07/Đã thanh toán 10/2023</v>
          </cell>
        </row>
        <row r="526">
          <cell r="D526">
            <v>31463</v>
          </cell>
          <cell r="E526">
            <v>14112312</v>
          </cell>
          <cell r="F526">
            <v>4249070</v>
          </cell>
          <cell r="G526">
            <v>45073.000347222223</v>
          </cell>
          <cell r="J526" t="str">
            <v>Do Thi Bich Lieu</v>
          </cell>
          <cell r="M526" t="str">
            <v>No</v>
          </cell>
          <cell r="O526" t="str">
            <v>06/Đã thanh toán 26/2023</v>
          </cell>
        </row>
        <row r="527">
          <cell r="D527">
            <v>31459</v>
          </cell>
          <cell r="E527">
            <v>14111528</v>
          </cell>
          <cell r="F527">
            <v>778800</v>
          </cell>
          <cell r="G527">
            <v>45073.000347222223</v>
          </cell>
          <cell r="J527" t="str">
            <v>Do Thi Bich Lieu</v>
          </cell>
          <cell r="M527" t="str">
            <v>No</v>
          </cell>
          <cell r="O527" t="str">
            <v>07/Đã thanh toán 10/2023</v>
          </cell>
        </row>
        <row r="528">
          <cell r="D528">
            <v>31465</v>
          </cell>
          <cell r="E528">
            <v>90325901</v>
          </cell>
          <cell r="F528">
            <v>1615482</v>
          </cell>
          <cell r="G528">
            <v>45073.000347222223</v>
          </cell>
          <cell r="J528" t="str">
            <v>Do Thi Bich Lieu</v>
          </cell>
          <cell r="M528" t="str">
            <v>No</v>
          </cell>
          <cell r="O528" t="str">
            <v>06/Đã thanh toán 26/2023</v>
          </cell>
        </row>
        <row r="529">
          <cell r="D529">
            <v>31431</v>
          </cell>
          <cell r="E529">
            <v>27339950</v>
          </cell>
          <cell r="F529">
            <v>977306</v>
          </cell>
          <cell r="G529">
            <v>45073.000347222223</v>
          </cell>
          <cell r="J529" t="str">
            <v>Do Thi Bich Lieu</v>
          </cell>
          <cell r="M529" t="str">
            <v>No</v>
          </cell>
          <cell r="O529" t="str">
            <v>07/Đã thanh toán 10/2023</v>
          </cell>
        </row>
        <row r="530">
          <cell r="D530">
            <v>31469</v>
          </cell>
          <cell r="E530">
            <v>29177701</v>
          </cell>
          <cell r="F530">
            <v>1179255</v>
          </cell>
          <cell r="G530">
            <v>45073.000347222223</v>
          </cell>
          <cell r="J530" t="str">
            <v>Do Thi Bich Lieu</v>
          </cell>
          <cell r="M530" t="str">
            <v>No</v>
          </cell>
          <cell r="O530" t="str">
            <v>07/Đã thanh toán 10/2023</v>
          </cell>
        </row>
        <row r="531">
          <cell r="D531">
            <v>31442</v>
          </cell>
          <cell r="E531">
            <v>15124285</v>
          </cell>
          <cell r="F531">
            <v>1557600</v>
          </cell>
          <cell r="G531">
            <v>45073.000347222223</v>
          </cell>
          <cell r="J531" t="str">
            <v>Do Thi Bich Lieu</v>
          </cell>
          <cell r="M531" t="str">
            <v>No</v>
          </cell>
          <cell r="O531" t="str">
            <v>07/Đã thanh toán 10/2023</v>
          </cell>
        </row>
        <row r="532">
          <cell r="D532">
            <v>31471</v>
          </cell>
          <cell r="E532">
            <v>10244328</v>
          </cell>
          <cell r="F532">
            <v>13876055</v>
          </cell>
          <cell r="G532">
            <v>45073.000347222223</v>
          </cell>
          <cell r="J532" t="str">
            <v>Do Thi Bich Lieu</v>
          </cell>
          <cell r="M532" t="str">
            <v>No</v>
          </cell>
          <cell r="O532" t="str">
            <v>07/Đã thanh toán 10/2023</v>
          </cell>
        </row>
        <row r="533">
          <cell r="D533">
            <v>31440</v>
          </cell>
          <cell r="E533">
            <v>15125495</v>
          </cell>
          <cell r="F533">
            <v>1557600</v>
          </cell>
          <cell r="G533">
            <v>45073.000347222223</v>
          </cell>
          <cell r="J533" t="str">
            <v>Do Thi Bich Lieu</v>
          </cell>
          <cell r="M533" t="str">
            <v>No</v>
          </cell>
          <cell r="O533" t="str">
            <v>07/Đã thanh toán 10/2023</v>
          </cell>
        </row>
        <row r="534">
          <cell r="D534">
            <v>31462</v>
          </cell>
          <cell r="E534">
            <v>26401522</v>
          </cell>
          <cell r="F534">
            <v>977306</v>
          </cell>
          <cell r="G534">
            <v>45073.000347222223</v>
          </cell>
          <cell r="J534" t="str">
            <v>Do Thi Bich Lieu</v>
          </cell>
          <cell r="M534" t="str">
            <v>No</v>
          </cell>
          <cell r="O534" t="str">
            <v>06/Đã thanh toán 26/2023</v>
          </cell>
        </row>
        <row r="535">
          <cell r="D535">
            <v>31466</v>
          </cell>
          <cell r="E535">
            <v>13260751</v>
          </cell>
          <cell r="F535">
            <v>6230400</v>
          </cell>
          <cell r="G535">
            <v>45073.000347222223</v>
          </cell>
          <cell r="J535" t="str">
            <v>Do Thi Bich Lieu</v>
          </cell>
          <cell r="M535" t="str">
            <v>No</v>
          </cell>
          <cell r="O535" t="str">
            <v>07/Đã thanh toán 10/2023</v>
          </cell>
        </row>
        <row r="536">
          <cell r="D536">
            <v>31446</v>
          </cell>
          <cell r="E536">
            <v>17206642</v>
          </cell>
          <cell r="F536">
            <v>1557600</v>
          </cell>
          <cell r="G536">
            <v>45073.000347222223</v>
          </cell>
          <cell r="H536">
            <v>45119.000347222223</v>
          </cell>
          <cell r="I536">
            <v>45108.000347222223</v>
          </cell>
          <cell r="J536" t="str">
            <v>Do Thi Bich Lieu</v>
          </cell>
          <cell r="M536" t="str">
            <v>No</v>
          </cell>
          <cell r="O536" t="str">
            <v>Lịch thanh toán: Monthly at 10 &amp; 24</v>
          </cell>
        </row>
        <row r="537">
          <cell r="D537">
            <v>31437</v>
          </cell>
          <cell r="E537">
            <v>18173792</v>
          </cell>
          <cell r="F537">
            <v>998250</v>
          </cell>
          <cell r="G537">
            <v>45073.000347222223</v>
          </cell>
          <cell r="J537" t="str">
            <v>Do Thi Bich Lieu</v>
          </cell>
          <cell r="M537" t="str">
            <v>No</v>
          </cell>
          <cell r="O537" t="str">
            <v>07/Đã thanh toán 10/2023</v>
          </cell>
        </row>
        <row r="538">
          <cell r="D538">
            <v>31430</v>
          </cell>
          <cell r="E538">
            <v>20377348</v>
          </cell>
          <cell r="F538">
            <v>1615482</v>
          </cell>
          <cell r="G538">
            <v>45073.000347222223</v>
          </cell>
          <cell r="J538" t="str">
            <v>Do Thi Bich Lieu</v>
          </cell>
          <cell r="M538" t="str">
            <v>No</v>
          </cell>
          <cell r="O538" t="str">
            <v>07/Đã thanh toán 10/2023</v>
          </cell>
        </row>
        <row r="539">
          <cell r="D539">
            <v>31426</v>
          </cell>
          <cell r="E539">
            <v>10240795</v>
          </cell>
          <cell r="F539">
            <v>11915305</v>
          </cell>
          <cell r="G539">
            <v>45073.000347222223</v>
          </cell>
          <cell r="J539" t="str">
            <v>Do Thi Bich Lieu</v>
          </cell>
          <cell r="M539" t="str">
            <v>No</v>
          </cell>
          <cell r="O539" t="str">
            <v>06/Đã thanh toán 26/2023</v>
          </cell>
        </row>
        <row r="540">
          <cell r="D540">
            <v>31461</v>
          </cell>
          <cell r="E540">
            <v>26401619</v>
          </cell>
          <cell r="F540">
            <v>3784732</v>
          </cell>
          <cell r="G540">
            <v>45073.000347222223</v>
          </cell>
          <cell r="J540" t="str">
            <v>Do Thi Bich Lieu</v>
          </cell>
          <cell r="M540" t="str">
            <v>No</v>
          </cell>
          <cell r="O540" t="str">
            <v>06/Đã thanh toán 26/2023</v>
          </cell>
        </row>
        <row r="541">
          <cell r="D541">
            <v>31427</v>
          </cell>
          <cell r="E541">
            <v>19400179</v>
          </cell>
          <cell r="F541">
            <v>2619452</v>
          </cell>
          <cell r="G541">
            <v>45073.000347222223</v>
          </cell>
          <cell r="J541" t="str">
            <v>Do Thi Bich Lieu</v>
          </cell>
          <cell r="M541" t="str">
            <v>No</v>
          </cell>
          <cell r="O541" t="str">
            <v>07/Đã thanh toán 10/2023</v>
          </cell>
        </row>
        <row r="542">
          <cell r="D542">
            <v>31457</v>
          </cell>
          <cell r="E542">
            <v>13257407</v>
          </cell>
          <cell r="F542">
            <v>560940</v>
          </cell>
          <cell r="G542">
            <v>45073.000347222223</v>
          </cell>
          <cell r="J542" t="str">
            <v>Do Thi Bich Lieu</v>
          </cell>
          <cell r="M542" t="str">
            <v>No</v>
          </cell>
          <cell r="O542" t="str">
            <v>06/Đã thanh toán 26/2023</v>
          </cell>
        </row>
        <row r="543">
          <cell r="D543">
            <v>31464</v>
          </cell>
          <cell r="E543">
            <v>14112056</v>
          </cell>
          <cell r="F543">
            <v>1954612</v>
          </cell>
          <cell r="G543">
            <v>45073.000347222223</v>
          </cell>
          <cell r="J543" t="str">
            <v>Do Thi Bich Lieu</v>
          </cell>
          <cell r="M543" t="str">
            <v>No</v>
          </cell>
          <cell r="O543" t="str">
            <v>06/Đã thanh toán 26/2023</v>
          </cell>
        </row>
        <row r="544">
          <cell r="D544">
            <v>31428</v>
          </cell>
          <cell r="E544">
            <v>20377251</v>
          </cell>
          <cell r="F544">
            <v>977306</v>
          </cell>
          <cell r="G544">
            <v>45073.000347222223</v>
          </cell>
          <cell r="J544" t="str">
            <v>Do Thi Bich Lieu</v>
          </cell>
          <cell r="M544" t="str">
            <v>No</v>
          </cell>
          <cell r="O544" t="str">
            <v>07/Đã thanh toán 10/2023</v>
          </cell>
        </row>
        <row r="545">
          <cell r="D545">
            <v>31443</v>
          </cell>
          <cell r="E545">
            <v>16441544</v>
          </cell>
          <cell r="F545">
            <v>1246080</v>
          </cell>
          <cell r="G545">
            <v>45073.000347222223</v>
          </cell>
          <cell r="J545" t="str">
            <v>Do Thi Bich Lieu</v>
          </cell>
          <cell r="M545" t="str">
            <v>No</v>
          </cell>
          <cell r="O545" t="str">
            <v>07/Đã thanh toán 10/2023</v>
          </cell>
        </row>
        <row r="546">
          <cell r="D546">
            <v>31444</v>
          </cell>
          <cell r="E546">
            <v>16440702</v>
          </cell>
          <cell r="F546">
            <v>977306</v>
          </cell>
          <cell r="G546">
            <v>45073.000347222223</v>
          </cell>
          <cell r="J546" t="str">
            <v>Do Thi Bich Lieu</v>
          </cell>
          <cell r="M546" t="str">
            <v>No</v>
          </cell>
          <cell r="O546" t="str">
            <v>07/Đã thanh toán 10/2023</v>
          </cell>
        </row>
        <row r="547">
          <cell r="D547">
            <v>31454</v>
          </cell>
          <cell r="E547">
            <v>25349075</v>
          </cell>
          <cell r="F547">
            <v>2729855</v>
          </cell>
          <cell r="G547">
            <v>45073.000347222223</v>
          </cell>
          <cell r="J547" t="str">
            <v>Do Thi Bich Lieu</v>
          </cell>
          <cell r="M547" t="str">
            <v>No</v>
          </cell>
          <cell r="O547" t="str">
            <v>07/Đã thanh toán 10/2023</v>
          </cell>
        </row>
        <row r="548">
          <cell r="D548">
            <v>31436</v>
          </cell>
          <cell r="E548">
            <v>25348218</v>
          </cell>
          <cell r="F548">
            <v>8804901</v>
          </cell>
          <cell r="G548">
            <v>45073.000347222223</v>
          </cell>
          <cell r="J548" t="str">
            <v>Do Thi Bich Lieu</v>
          </cell>
          <cell r="M548" t="str">
            <v>No</v>
          </cell>
          <cell r="O548" t="str">
            <v>07/Đã thanh toán 10/2023</v>
          </cell>
        </row>
        <row r="549">
          <cell r="D549">
            <v>31470</v>
          </cell>
          <cell r="E549">
            <v>10244067</v>
          </cell>
          <cell r="F549">
            <v>1954612</v>
          </cell>
          <cell r="G549">
            <v>45073.000347222223</v>
          </cell>
          <cell r="J549" t="str">
            <v>Do Thi Bich Lieu</v>
          </cell>
          <cell r="M549" t="str">
            <v>No</v>
          </cell>
          <cell r="O549" t="str">
            <v>07/Đã thanh toán 10/2023</v>
          </cell>
        </row>
        <row r="550">
          <cell r="D550">
            <v>31425</v>
          </cell>
          <cell r="E550">
            <v>10240540</v>
          </cell>
          <cell r="F550">
            <v>3909224</v>
          </cell>
          <cell r="G550">
            <v>45073.000347222223</v>
          </cell>
          <cell r="J550" t="str">
            <v>Do Thi Bich Lieu</v>
          </cell>
          <cell r="M550" t="str">
            <v>No</v>
          </cell>
          <cell r="O550" t="str">
            <v>06/Đã thanh toán 26/2023</v>
          </cell>
        </row>
        <row r="551">
          <cell r="D551">
            <v>31448</v>
          </cell>
          <cell r="E551">
            <v>17209450</v>
          </cell>
          <cell r="F551">
            <v>2785056</v>
          </cell>
          <cell r="G551">
            <v>45073.000347222223</v>
          </cell>
          <cell r="J551" t="str">
            <v>Do Thi Bich Lieu</v>
          </cell>
          <cell r="M551" t="str">
            <v>No</v>
          </cell>
          <cell r="O551" t="str">
            <v>07/Đã thanh toán 10/2023</v>
          </cell>
        </row>
        <row r="552">
          <cell r="D552">
            <v>31458</v>
          </cell>
          <cell r="E552">
            <v>14111337</v>
          </cell>
          <cell r="F552">
            <v>2931918</v>
          </cell>
          <cell r="G552">
            <v>45073.000347222223</v>
          </cell>
          <cell r="J552" t="str">
            <v>Do Thi Bich Lieu</v>
          </cell>
          <cell r="M552" t="str">
            <v>No</v>
          </cell>
          <cell r="O552" t="str">
            <v>06/Đã thanh toán 26/2023</v>
          </cell>
        </row>
        <row r="553">
          <cell r="D553">
            <v>31451</v>
          </cell>
          <cell r="E553">
            <v>21232369</v>
          </cell>
          <cell r="F553">
            <v>3230964</v>
          </cell>
          <cell r="G553">
            <v>45073.000347222223</v>
          </cell>
          <cell r="J553" t="str">
            <v>Do Thi Bich Lieu</v>
          </cell>
          <cell r="M553" t="str">
            <v>No</v>
          </cell>
          <cell r="O553" t="str">
            <v>07/Đã thanh toán 10/2023</v>
          </cell>
        </row>
        <row r="554">
          <cell r="D554">
            <v>31433</v>
          </cell>
          <cell r="E554">
            <v>17208034</v>
          </cell>
          <cell r="F554">
            <v>2758392</v>
          </cell>
          <cell r="G554">
            <v>45073.000347222223</v>
          </cell>
          <cell r="J554" t="str">
            <v>Do Thi Bich Lieu</v>
          </cell>
          <cell r="M554" t="str">
            <v>No</v>
          </cell>
          <cell r="O554" t="str">
            <v>07/Đã thanh toán 10/2023</v>
          </cell>
        </row>
        <row r="555">
          <cell r="D555">
            <v>31434</v>
          </cell>
          <cell r="E555">
            <v>25348123</v>
          </cell>
          <cell r="F555">
            <v>977306</v>
          </cell>
          <cell r="G555">
            <v>45073.000347222223</v>
          </cell>
          <cell r="J555" t="str">
            <v>Do Thi Bich Lieu</v>
          </cell>
          <cell r="M555" t="str">
            <v>No</v>
          </cell>
          <cell r="O555" t="str">
            <v>07/Đã thanh toán 10/2023</v>
          </cell>
        </row>
        <row r="556">
          <cell r="D556">
            <v>31608</v>
          </cell>
          <cell r="E556">
            <v>16440980</v>
          </cell>
          <cell r="F556">
            <v>1534708</v>
          </cell>
          <cell r="G556">
            <v>45076.000347222223</v>
          </cell>
          <cell r="J556" t="str">
            <v>Do Thi Bich Lieu</v>
          </cell>
          <cell r="M556" t="str">
            <v>No</v>
          </cell>
          <cell r="O556" t="str">
            <v>07/Đã thanh toán 10/2023</v>
          </cell>
        </row>
        <row r="557">
          <cell r="D557">
            <v>32661</v>
          </cell>
          <cell r="E557">
            <v>14113728</v>
          </cell>
          <cell r="F557">
            <v>2931918</v>
          </cell>
          <cell r="G557">
            <v>45077.000347222223</v>
          </cell>
          <cell r="J557" t="str">
            <v>Do Thi Bich Lieu</v>
          </cell>
          <cell r="M557" t="str">
            <v>No</v>
          </cell>
          <cell r="O557" t="str">
            <v>07/Đã thanh toán 10/2023</v>
          </cell>
        </row>
        <row r="558">
          <cell r="D558">
            <v>32674</v>
          </cell>
          <cell r="E558">
            <v>14066526</v>
          </cell>
          <cell r="F558">
            <v>3115167</v>
          </cell>
          <cell r="G558">
            <v>45077.000347222223</v>
          </cell>
          <cell r="J558" t="str">
            <v>Do Thi Bich Lieu</v>
          </cell>
          <cell r="M558" t="str">
            <v>No</v>
          </cell>
          <cell r="O558" t="str">
            <v>06/Đã thanh toán 12/2023</v>
          </cell>
        </row>
        <row r="559">
          <cell r="D559">
            <v>32659</v>
          </cell>
          <cell r="E559">
            <v>12162830</v>
          </cell>
          <cell r="F559">
            <v>1954612</v>
          </cell>
          <cell r="G559">
            <v>45077.000347222223</v>
          </cell>
          <cell r="J559" t="str">
            <v>Do Thi Bich Lieu</v>
          </cell>
          <cell r="M559" t="str">
            <v>No</v>
          </cell>
          <cell r="O559" t="str">
            <v>07/Đã thanh toán 10/2023</v>
          </cell>
        </row>
        <row r="560">
          <cell r="D560">
            <v>32679</v>
          </cell>
          <cell r="E560">
            <v>16391225</v>
          </cell>
          <cell r="F560">
            <v>5545023</v>
          </cell>
          <cell r="G560">
            <v>45077.000347222223</v>
          </cell>
          <cell r="J560" t="str">
            <v>Do Thi Bich Lieu</v>
          </cell>
          <cell r="M560" t="str">
            <v>No</v>
          </cell>
          <cell r="O560" t="str">
            <v>06/Đã thanh toán 12/2023</v>
          </cell>
        </row>
        <row r="561">
          <cell r="D561">
            <v>32677</v>
          </cell>
          <cell r="E561">
            <v>26363583</v>
          </cell>
          <cell r="F561">
            <v>2592238</v>
          </cell>
          <cell r="G561">
            <v>45077.000347222223</v>
          </cell>
          <cell r="J561" t="str">
            <v>Do Thi Bich Lieu</v>
          </cell>
          <cell r="M561" t="str">
            <v>No</v>
          </cell>
          <cell r="O561" t="str">
            <v>06/Đã thanh toán 12/2023</v>
          </cell>
        </row>
        <row r="562">
          <cell r="D562">
            <v>32667</v>
          </cell>
          <cell r="E562">
            <v>13264550</v>
          </cell>
          <cell r="F562">
            <v>1954612</v>
          </cell>
          <cell r="G562">
            <v>45077.000347222223</v>
          </cell>
          <cell r="J562" t="str">
            <v>Do Thi Bich Lieu</v>
          </cell>
          <cell r="M562" t="str">
            <v>No</v>
          </cell>
          <cell r="O562" t="str">
            <v>07/Đã thanh toán 10/2023</v>
          </cell>
        </row>
        <row r="563">
          <cell r="D563">
            <v>32676</v>
          </cell>
          <cell r="E563">
            <v>15069804</v>
          </cell>
          <cell r="F563">
            <v>169701</v>
          </cell>
          <cell r="G563">
            <v>45077.000347222223</v>
          </cell>
          <cell r="J563" t="str">
            <v>Do Thi Bich Lieu</v>
          </cell>
          <cell r="M563" t="str">
            <v>No</v>
          </cell>
          <cell r="O563" t="str">
            <v>06/Đã thanh toán 12/2023</v>
          </cell>
        </row>
        <row r="564">
          <cell r="D564">
            <v>32673</v>
          </cell>
          <cell r="E564">
            <v>13266471</v>
          </cell>
          <cell r="F564">
            <v>1557600</v>
          </cell>
          <cell r="G564">
            <v>45077.000347222223</v>
          </cell>
          <cell r="J564" t="str">
            <v>Do Thi Bich Lieu</v>
          </cell>
          <cell r="M564" t="str">
            <v>No</v>
          </cell>
          <cell r="O564" t="str">
            <v>07/Đã thanh toán 10/2023</v>
          </cell>
        </row>
        <row r="565">
          <cell r="D565">
            <v>32669</v>
          </cell>
          <cell r="E565">
            <v>14115734</v>
          </cell>
          <cell r="F565">
            <v>3448799</v>
          </cell>
          <cell r="G565">
            <v>45077.000347222223</v>
          </cell>
          <cell r="J565" t="str">
            <v>Do Thi Bich Lieu</v>
          </cell>
          <cell r="M565" t="str">
            <v>No</v>
          </cell>
          <cell r="O565" t="str">
            <v>Chúng tôi đang xử lý hóa đơn, vui lòng liên hệ Do Thi Bich Lieu</v>
          </cell>
        </row>
        <row r="566">
          <cell r="D566">
            <v>32665</v>
          </cell>
          <cell r="E566">
            <v>26403996</v>
          </cell>
          <cell r="F566">
            <v>977306</v>
          </cell>
          <cell r="G566">
            <v>45077.000347222223</v>
          </cell>
          <cell r="J566" t="str">
            <v>Do Thi Bich Lieu</v>
          </cell>
          <cell r="M566" t="str">
            <v>No</v>
          </cell>
          <cell r="O566" t="str">
            <v>07/Đã thanh toán 10/2023</v>
          </cell>
        </row>
        <row r="567">
          <cell r="D567">
            <v>32668</v>
          </cell>
          <cell r="E567">
            <v>26404995</v>
          </cell>
          <cell r="F567">
            <v>4234934</v>
          </cell>
          <cell r="G567">
            <v>45077.000347222223</v>
          </cell>
          <cell r="J567" t="str">
            <v>Do Thi Bich Lieu</v>
          </cell>
          <cell r="M567" t="str">
            <v>No</v>
          </cell>
          <cell r="O567" t="str">
            <v>07/Đã thanh toán 10/2023</v>
          </cell>
        </row>
        <row r="568">
          <cell r="D568">
            <v>32652</v>
          </cell>
          <cell r="E568">
            <v>18176008</v>
          </cell>
          <cell r="F568">
            <v>5609973</v>
          </cell>
          <cell r="G568">
            <v>45077.000347222223</v>
          </cell>
          <cell r="J568" t="str">
            <v>Do Thi Bich Lieu</v>
          </cell>
          <cell r="M568" t="str">
            <v>No</v>
          </cell>
          <cell r="O568" t="str">
            <v>07/Đã thanh toán 10/2023</v>
          </cell>
        </row>
        <row r="569">
          <cell r="D569">
            <v>32660</v>
          </cell>
          <cell r="E569">
            <v>12163086</v>
          </cell>
          <cell r="F569">
            <v>552013</v>
          </cell>
          <cell r="G569">
            <v>45077.000347222223</v>
          </cell>
          <cell r="J569" t="str">
            <v>Do Thi Bich Lieu</v>
          </cell>
          <cell r="M569" t="str">
            <v>No</v>
          </cell>
          <cell r="O569" t="str">
            <v>07/Đã thanh toán 10/2023</v>
          </cell>
        </row>
        <row r="570">
          <cell r="D570">
            <v>32657</v>
          </cell>
          <cell r="E570">
            <v>12165737</v>
          </cell>
          <cell r="F570">
            <v>1886808</v>
          </cell>
          <cell r="G570">
            <v>45077.000347222223</v>
          </cell>
          <cell r="J570" t="str">
            <v>Do Thi Bich Lieu</v>
          </cell>
          <cell r="M570" t="str">
            <v>No</v>
          </cell>
          <cell r="O570" t="str">
            <v>07/Đã thanh toán 10/2023</v>
          </cell>
        </row>
        <row r="571">
          <cell r="D571">
            <v>32653</v>
          </cell>
          <cell r="E571">
            <v>25350439</v>
          </cell>
          <cell r="F571">
            <v>4234934</v>
          </cell>
          <cell r="G571">
            <v>45077.000347222223</v>
          </cell>
          <cell r="J571" t="str">
            <v>Do Thi Bich Lieu</v>
          </cell>
          <cell r="M571" t="str">
            <v>No</v>
          </cell>
          <cell r="O571" t="str">
            <v>07/Đã thanh toán 10/2023</v>
          </cell>
        </row>
        <row r="572">
          <cell r="D572">
            <v>32678</v>
          </cell>
          <cell r="E572">
            <v>17154727</v>
          </cell>
          <cell r="F572">
            <v>6019965</v>
          </cell>
          <cell r="G572">
            <v>45077.000347222223</v>
          </cell>
          <cell r="J572" t="str">
            <v>Do Thi Bich Lieu</v>
          </cell>
          <cell r="M572" t="str">
            <v>No</v>
          </cell>
          <cell r="O572" t="str">
            <v>06/Đã thanh toán 12/2023</v>
          </cell>
        </row>
        <row r="573">
          <cell r="D573">
            <v>32670</v>
          </cell>
          <cell r="E573">
            <v>90328199</v>
          </cell>
          <cell r="F573">
            <v>3408992</v>
          </cell>
          <cell r="G573">
            <v>45077.000347222223</v>
          </cell>
          <cell r="J573" t="str">
            <v>Do Thi Bich Lieu</v>
          </cell>
          <cell r="M573" t="str">
            <v>No</v>
          </cell>
          <cell r="O573" t="str">
            <v>07/Đã thanh toán 10/2023</v>
          </cell>
        </row>
        <row r="574">
          <cell r="D574">
            <v>32666</v>
          </cell>
          <cell r="E574">
            <v>13264820</v>
          </cell>
          <cell r="F574">
            <v>276007</v>
          </cell>
          <cell r="G574">
            <v>45077.000347222223</v>
          </cell>
          <cell r="J574" t="str">
            <v>Do Thi Bich Lieu</v>
          </cell>
          <cell r="M574" t="str">
            <v>No</v>
          </cell>
          <cell r="O574" t="str">
            <v>07/Đã thanh toán 10/2023</v>
          </cell>
        </row>
        <row r="575">
          <cell r="D575">
            <v>32662</v>
          </cell>
          <cell r="E575">
            <v>14113899</v>
          </cell>
          <cell r="F575">
            <v>1557600</v>
          </cell>
          <cell r="G575">
            <v>45077.000347222223</v>
          </cell>
          <cell r="J575" t="str">
            <v>Do Thi Bich Lieu</v>
          </cell>
          <cell r="M575" t="str">
            <v>No</v>
          </cell>
          <cell r="O575" t="str">
            <v>07/Đã thanh toán 10/2023</v>
          </cell>
        </row>
        <row r="576">
          <cell r="D576">
            <v>32680</v>
          </cell>
          <cell r="E576">
            <v>11153889</v>
          </cell>
          <cell r="F576">
            <v>10616408</v>
          </cell>
          <cell r="G576">
            <v>45077.000347222223</v>
          </cell>
          <cell r="J576" t="str">
            <v>Do Thi Bich Lieu</v>
          </cell>
          <cell r="M576" t="str">
            <v>No</v>
          </cell>
          <cell r="O576" t="str">
            <v>06/Đã thanh toán 12/2023</v>
          </cell>
        </row>
        <row r="577">
          <cell r="D577">
            <v>32663</v>
          </cell>
          <cell r="E577">
            <v>26404095</v>
          </cell>
          <cell r="F577">
            <v>1309726</v>
          </cell>
          <cell r="G577">
            <v>45077.000347222223</v>
          </cell>
          <cell r="J577" t="str">
            <v>Do Thi Bich Lieu</v>
          </cell>
          <cell r="M577" t="str">
            <v>No</v>
          </cell>
          <cell r="O577" t="str">
            <v>07/Đã thanh toán 10/2023</v>
          </cell>
        </row>
        <row r="578">
          <cell r="D578">
            <v>34509</v>
          </cell>
          <cell r="E578">
            <v>11208688</v>
          </cell>
          <cell r="F578">
            <v>2443276</v>
          </cell>
          <cell r="G578">
            <v>45087.000347222223</v>
          </cell>
          <cell r="J578" t="str">
            <v>Do Thi Bich Lieu</v>
          </cell>
          <cell r="M578" t="str">
            <v>No</v>
          </cell>
          <cell r="O578" t="str">
            <v>07/Đã thanh toán 10/2023</v>
          </cell>
        </row>
        <row r="579">
          <cell r="D579">
            <v>34510</v>
          </cell>
          <cell r="E579">
            <v>18178674</v>
          </cell>
          <cell r="F579">
            <v>1221638</v>
          </cell>
          <cell r="G579">
            <v>45087.000347222223</v>
          </cell>
          <cell r="J579" t="str">
            <v>Do Thi Bich Lieu</v>
          </cell>
          <cell r="M579" t="str">
            <v>No</v>
          </cell>
          <cell r="O579" t="str">
            <v>07/Đã thanh toán 10/2023</v>
          </cell>
        </row>
        <row r="580">
          <cell r="D580">
            <v>34515</v>
          </cell>
          <cell r="E580">
            <v>28343917</v>
          </cell>
          <cell r="F580">
            <v>2443276</v>
          </cell>
          <cell r="G580">
            <v>45087.000347222223</v>
          </cell>
          <cell r="H580">
            <v>45088.000347222223</v>
          </cell>
          <cell r="I580">
            <v>45119.000347222223</v>
          </cell>
          <cell r="J580" t="str">
            <v>Do Thi Bich Lieu</v>
          </cell>
          <cell r="M580" t="str">
            <v>No</v>
          </cell>
          <cell r="O580" t="str">
            <v>Lịch thanh toán: Monthly at 10 &amp; 24</v>
          </cell>
        </row>
        <row r="581">
          <cell r="D581">
            <v>34520</v>
          </cell>
          <cell r="E581">
            <v>17213073</v>
          </cell>
          <cell r="F581">
            <v>2162815</v>
          </cell>
          <cell r="G581">
            <v>45087.000347222223</v>
          </cell>
          <cell r="H581">
            <v>45088.000347222223</v>
          </cell>
          <cell r="I581">
            <v>45119.000347222223</v>
          </cell>
          <cell r="J581" t="str">
            <v>Do Thi Bich Lieu</v>
          </cell>
          <cell r="M581" t="str">
            <v>No</v>
          </cell>
          <cell r="O581" t="str">
            <v>Lịch thanh toán: Monthly at 10 &amp; 24</v>
          </cell>
        </row>
        <row r="582">
          <cell r="D582">
            <v>34521</v>
          </cell>
          <cell r="E582">
            <v>16445288</v>
          </cell>
          <cell r="F582">
            <v>1891489</v>
          </cell>
          <cell r="G582">
            <v>45087.000347222223</v>
          </cell>
          <cell r="H582">
            <v>45088.000347222223</v>
          </cell>
          <cell r="I582">
            <v>45121.000347222223</v>
          </cell>
          <cell r="J582" t="str">
            <v>Do Thi Bich Lieu</v>
          </cell>
          <cell r="M582" t="str">
            <v>No</v>
          </cell>
          <cell r="O582" t="str">
            <v>Lịch thanh toán: Monthly at 10 &amp; 24</v>
          </cell>
        </row>
        <row r="583">
          <cell r="D583">
            <v>34519</v>
          </cell>
          <cell r="E583">
            <v>17212893</v>
          </cell>
          <cell r="F583">
            <v>3664914</v>
          </cell>
          <cell r="G583">
            <v>45087.000347222223</v>
          </cell>
          <cell r="H583">
            <v>45088.000347222223</v>
          </cell>
          <cell r="I583">
            <v>45119.000347222223</v>
          </cell>
          <cell r="J583" t="str">
            <v>Do Thi Bich Lieu</v>
          </cell>
          <cell r="M583" t="str">
            <v>No</v>
          </cell>
          <cell r="O583" t="str">
            <v>Lịch thanh toán: Monthly at 10 &amp; 24</v>
          </cell>
        </row>
        <row r="584">
          <cell r="D584">
            <v>34495</v>
          </cell>
          <cell r="E584">
            <v>15128445</v>
          </cell>
          <cell r="F584">
            <v>2880284</v>
          </cell>
          <cell r="G584">
            <v>45087.000347222223</v>
          </cell>
          <cell r="J584" t="str">
            <v>Do Thi Bich Lieu</v>
          </cell>
          <cell r="M584" t="str">
            <v>No</v>
          </cell>
          <cell r="O584" t="str">
            <v>07/Đã thanh toán 10/2023</v>
          </cell>
        </row>
        <row r="585">
          <cell r="D585">
            <v>34498</v>
          </cell>
          <cell r="E585">
            <v>23225259</v>
          </cell>
          <cell r="F585">
            <v>1423468</v>
          </cell>
          <cell r="G585">
            <v>45087.000347222223</v>
          </cell>
          <cell r="J585" t="str">
            <v>Do Thi Bich Lieu</v>
          </cell>
          <cell r="M585" t="str">
            <v>No</v>
          </cell>
          <cell r="O585" t="str">
            <v>07/Đã thanh toán 10/2023</v>
          </cell>
        </row>
        <row r="586">
          <cell r="D586">
            <v>34516</v>
          </cell>
          <cell r="E586">
            <v>27343967</v>
          </cell>
          <cell r="F586">
            <v>1221638</v>
          </cell>
          <cell r="G586">
            <v>45087.000347222223</v>
          </cell>
          <cell r="H586">
            <v>45088.000347222223</v>
          </cell>
          <cell r="I586">
            <v>45118.000347222223</v>
          </cell>
          <cell r="J586" t="str">
            <v>Do Thi Bich Lieu</v>
          </cell>
          <cell r="M586" t="str">
            <v>No</v>
          </cell>
          <cell r="O586" t="str">
            <v>Lịch thanh toán: Monthly at 10 &amp; 24</v>
          </cell>
        </row>
        <row r="587">
          <cell r="D587">
            <v>34508</v>
          </cell>
          <cell r="E587">
            <v>11208247</v>
          </cell>
          <cell r="F587">
            <v>3234033</v>
          </cell>
          <cell r="G587">
            <v>45087.000347222223</v>
          </cell>
          <cell r="J587" t="str">
            <v>Do Thi Bich Lieu</v>
          </cell>
          <cell r="M587" t="str">
            <v>No</v>
          </cell>
          <cell r="O587" t="str">
            <v>07/Đã thanh toán 10/2023</v>
          </cell>
        </row>
        <row r="588">
          <cell r="D588">
            <v>34504</v>
          </cell>
          <cell r="E588">
            <v>25351245</v>
          </cell>
          <cell r="F588">
            <v>2840257</v>
          </cell>
          <cell r="G588">
            <v>45087.000347222223</v>
          </cell>
          <cell r="J588" t="str">
            <v>Do Thi Bich Lieu</v>
          </cell>
          <cell r="M588" t="str">
            <v>No</v>
          </cell>
          <cell r="O588" t="str">
            <v>07/Đã thanh toán 10/2023</v>
          </cell>
        </row>
        <row r="589">
          <cell r="D589">
            <v>34526</v>
          </cell>
          <cell r="E589">
            <v>17213731</v>
          </cell>
          <cell r="F589">
            <v>2372447</v>
          </cell>
          <cell r="G589">
            <v>45087.000347222223</v>
          </cell>
          <cell r="H589">
            <v>45088.000347222223</v>
          </cell>
          <cell r="I589">
            <v>45122.000347222223</v>
          </cell>
          <cell r="J589" t="str">
            <v>Do Thi Bich Lieu</v>
          </cell>
          <cell r="M589" t="str">
            <v>No</v>
          </cell>
          <cell r="O589" t="str">
            <v>Lịch thanh toán: Monthly at 10 &amp; 24</v>
          </cell>
        </row>
        <row r="590">
          <cell r="D590">
            <v>34513</v>
          </cell>
          <cell r="E590">
            <v>28343977</v>
          </cell>
          <cell r="F590">
            <v>2443276</v>
          </cell>
          <cell r="G590">
            <v>45087.000347222223</v>
          </cell>
          <cell r="H590">
            <v>45088.000347222223</v>
          </cell>
          <cell r="I590">
            <v>45119.000347222223</v>
          </cell>
          <cell r="J590" t="str">
            <v>Do Thi Bich Lieu</v>
          </cell>
          <cell r="M590" t="str">
            <v>No</v>
          </cell>
          <cell r="O590" t="str">
            <v>Lịch thanh toán: Monthly at 10 &amp; 24</v>
          </cell>
        </row>
        <row r="591">
          <cell r="D591">
            <v>34500</v>
          </cell>
          <cell r="E591">
            <v>21233473</v>
          </cell>
          <cell r="F591">
            <v>1886808</v>
          </cell>
          <cell r="G591">
            <v>45087.000347222223</v>
          </cell>
          <cell r="J591" t="str">
            <v>Do Thi Bich Lieu</v>
          </cell>
          <cell r="M591" t="str">
            <v>No</v>
          </cell>
          <cell r="O591" t="str">
            <v>07/Đã thanh toán 10/2023</v>
          </cell>
        </row>
        <row r="592">
          <cell r="D592">
            <v>34499</v>
          </cell>
          <cell r="E592">
            <v>21233670</v>
          </cell>
          <cell r="F592">
            <v>1186224</v>
          </cell>
          <cell r="G592">
            <v>45087.000347222223</v>
          </cell>
          <cell r="J592" t="str">
            <v>Do Thi Bich Lieu</v>
          </cell>
          <cell r="M592" t="str">
            <v>No</v>
          </cell>
          <cell r="O592" t="str">
            <v>07/Đã thanh toán 10/2023</v>
          </cell>
        </row>
        <row r="593">
          <cell r="D593">
            <v>34506</v>
          </cell>
          <cell r="E593">
            <v>10246730</v>
          </cell>
          <cell r="F593">
            <v>4886552</v>
          </cell>
          <cell r="G593">
            <v>45087.000347222223</v>
          </cell>
          <cell r="J593" t="str">
            <v>Do Thi Bich Lieu</v>
          </cell>
          <cell r="M593" t="str">
            <v>No</v>
          </cell>
          <cell r="O593" t="str">
            <v>07/Đã thanh toán 10/2023</v>
          </cell>
        </row>
        <row r="594">
          <cell r="D594">
            <v>34507</v>
          </cell>
          <cell r="E594">
            <v>12167620</v>
          </cell>
          <cell r="F594">
            <v>2443276</v>
          </cell>
          <cell r="G594">
            <v>45087.000347222223</v>
          </cell>
          <cell r="J594" t="str">
            <v>Do Thi Bich Lieu</v>
          </cell>
          <cell r="M594" t="str">
            <v>No</v>
          </cell>
          <cell r="O594" t="str">
            <v>07/Đã thanh toán 10/2023</v>
          </cell>
        </row>
        <row r="595">
          <cell r="D595">
            <v>34525</v>
          </cell>
          <cell r="E595">
            <v>27344664</v>
          </cell>
          <cell r="F595">
            <v>775132</v>
          </cell>
          <cell r="G595">
            <v>45087.000347222223</v>
          </cell>
          <cell r="H595">
            <v>45088.000347222223</v>
          </cell>
          <cell r="I595">
            <v>45122.000347222223</v>
          </cell>
          <cell r="J595" t="str">
            <v>Do Thi Bich Lieu</v>
          </cell>
          <cell r="M595" t="str">
            <v>No</v>
          </cell>
          <cell r="O595" t="str">
            <v>Lịch thanh toán: Monthly at 10 &amp; 24</v>
          </cell>
        </row>
        <row r="596">
          <cell r="D596">
            <v>34529</v>
          </cell>
          <cell r="E596">
            <v>15130965</v>
          </cell>
          <cell r="F596">
            <v>2352785</v>
          </cell>
          <cell r="G596">
            <v>45087.000347222223</v>
          </cell>
          <cell r="H596">
            <v>45088.000347222223</v>
          </cell>
          <cell r="I596">
            <v>45121.000347222223</v>
          </cell>
          <cell r="J596" t="str">
            <v>Do Thi Bich Lieu</v>
          </cell>
          <cell r="M596" t="str">
            <v>No</v>
          </cell>
          <cell r="O596" t="str">
            <v>Lịch thanh toán: Monthly at 10 &amp; 24</v>
          </cell>
        </row>
        <row r="597">
          <cell r="D597">
            <v>34524</v>
          </cell>
          <cell r="E597">
            <v>20382965</v>
          </cell>
          <cell r="F597">
            <v>1309726</v>
          </cell>
          <cell r="G597">
            <v>45087.000347222223</v>
          </cell>
          <cell r="H597">
            <v>45088.000347222223</v>
          </cell>
          <cell r="I597">
            <v>45122.000347222223</v>
          </cell>
          <cell r="J597" t="str">
            <v>Do Thi Bich Lieu</v>
          </cell>
          <cell r="M597" t="str">
            <v>No</v>
          </cell>
          <cell r="O597" t="str">
            <v>Lịch thanh toán: Monthly at 10 &amp; 24</v>
          </cell>
        </row>
        <row r="598">
          <cell r="D598">
            <v>34523</v>
          </cell>
          <cell r="E598">
            <v>12168857</v>
          </cell>
          <cell r="F598">
            <v>4655974</v>
          </cell>
          <cell r="G598">
            <v>45087.000347222223</v>
          </cell>
          <cell r="H598">
            <v>45088.000347222223</v>
          </cell>
          <cell r="I598">
            <v>45119.000347222223</v>
          </cell>
          <cell r="J598" t="str">
            <v>Do Thi Bich Lieu</v>
          </cell>
          <cell r="M598" t="str">
            <v>No</v>
          </cell>
          <cell r="O598" t="str">
            <v>Lịch thanh toán: Monthly at 10 &amp; 24</v>
          </cell>
        </row>
        <row r="599">
          <cell r="D599">
            <v>34558</v>
          </cell>
          <cell r="E599">
            <v>10251273</v>
          </cell>
          <cell r="F599">
            <v>2167495</v>
          </cell>
          <cell r="G599">
            <v>45087.000347222223</v>
          </cell>
          <cell r="H599">
            <v>45088.000347222223</v>
          </cell>
          <cell r="I599">
            <v>45121.000347222223</v>
          </cell>
          <cell r="J599" t="str">
            <v>Do Thi Bich Lieu</v>
          </cell>
          <cell r="M599" t="str">
            <v>No</v>
          </cell>
          <cell r="O599" t="str">
            <v>Lịch thanh toán: Monthly at 10 &amp; 24</v>
          </cell>
        </row>
        <row r="600">
          <cell r="D600">
            <v>34557</v>
          </cell>
          <cell r="E600">
            <v>10251016</v>
          </cell>
          <cell r="F600">
            <v>1886808</v>
          </cell>
          <cell r="G600">
            <v>45087.000347222223</v>
          </cell>
          <cell r="H600">
            <v>45088.000347222223</v>
          </cell>
          <cell r="I600">
            <v>45121.000347222223</v>
          </cell>
          <cell r="J600" t="str">
            <v>Do Thi Bich Lieu</v>
          </cell>
          <cell r="M600" t="str">
            <v>No</v>
          </cell>
          <cell r="O600" t="str">
            <v>Lịch thanh toán: Monthly at 10 &amp; 24</v>
          </cell>
        </row>
        <row r="601">
          <cell r="D601">
            <v>34497</v>
          </cell>
          <cell r="E601">
            <v>17210890</v>
          </cell>
          <cell r="F601">
            <v>4668733</v>
          </cell>
          <cell r="G601">
            <v>45087.000347222223</v>
          </cell>
          <cell r="J601" t="str">
            <v>Do Thi Bich Lieu</v>
          </cell>
          <cell r="M601" t="str">
            <v>No</v>
          </cell>
          <cell r="O601" t="str">
            <v>07/Đã thanh toán 10/2023</v>
          </cell>
        </row>
        <row r="602">
          <cell r="D602">
            <v>34522</v>
          </cell>
          <cell r="E602">
            <v>18179588</v>
          </cell>
          <cell r="F602">
            <v>2619452</v>
          </cell>
          <cell r="G602">
            <v>45087.000347222223</v>
          </cell>
          <cell r="H602">
            <v>45088.000347222223</v>
          </cell>
          <cell r="I602">
            <v>45118.000347222223</v>
          </cell>
          <cell r="J602" t="str">
            <v>Do Thi Bich Lieu</v>
          </cell>
          <cell r="M602" t="str">
            <v>No</v>
          </cell>
          <cell r="O602" t="str">
            <v>Lịch thanh toán: Monthly at 10 &amp; 24</v>
          </cell>
        </row>
        <row r="603">
          <cell r="D603">
            <v>34501</v>
          </cell>
          <cell r="E603">
            <v>22355768</v>
          </cell>
          <cell r="F603">
            <v>1615482</v>
          </cell>
          <cell r="G603">
            <v>45087.000347222223</v>
          </cell>
          <cell r="J603" t="str">
            <v>Do Thi Bich Lieu</v>
          </cell>
          <cell r="M603" t="str">
            <v>No</v>
          </cell>
          <cell r="O603" t="str">
            <v>07/Đã thanh toán 10/2023</v>
          </cell>
        </row>
        <row r="604">
          <cell r="D604">
            <v>34514</v>
          </cell>
          <cell r="E604">
            <v>16445152</v>
          </cell>
          <cell r="F604">
            <v>2443276</v>
          </cell>
          <cell r="G604">
            <v>45087.000347222223</v>
          </cell>
          <cell r="H604">
            <v>45088.000347222223</v>
          </cell>
          <cell r="I604">
            <v>45121.000347222223</v>
          </cell>
          <cell r="J604" t="str">
            <v>Do Thi Bich Lieu</v>
          </cell>
          <cell r="M604" t="str">
            <v>No</v>
          </cell>
          <cell r="O604" t="str">
            <v>Lịch thanh toán: Monthly at 10 &amp; 24</v>
          </cell>
        </row>
        <row r="605">
          <cell r="D605">
            <v>34518</v>
          </cell>
          <cell r="E605">
            <v>22356837</v>
          </cell>
          <cell r="F605">
            <v>552013</v>
          </cell>
          <cell r="G605">
            <v>45087.000347222223</v>
          </cell>
          <cell r="H605">
            <v>45088.000347222223</v>
          </cell>
          <cell r="I605">
            <v>45118.000347222223</v>
          </cell>
          <cell r="J605" t="str">
            <v>Do Thi Bich Lieu</v>
          </cell>
          <cell r="M605" t="str">
            <v>No</v>
          </cell>
          <cell r="O605" t="str">
            <v>Lịch thanh toán: Monthly at 10 &amp; 24</v>
          </cell>
        </row>
        <row r="606">
          <cell r="D606">
            <v>34503</v>
          </cell>
          <cell r="E606">
            <v>24322110</v>
          </cell>
          <cell r="F606">
            <v>3125262</v>
          </cell>
          <cell r="G606">
            <v>45087.000347222223</v>
          </cell>
          <cell r="J606" t="str">
            <v>Do Thi Bich Lieu</v>
          </cell>
          <cell r="M606" t="str">
            <v>No</v>
          </cell>
          <cell r="O606" t="str">
            <v>07/Đã thanh toán 10/2023</v>
          </cell>
        </row>
        <row r="607">
          <cell r="D607">
            <v>34502</v>
          </cell>
          <cell r="E607">
            <v>22355353</v>
          </cell>
          <cell r="F607">
            <v>3344436</v>
          </cell>
          <cell r="G607">
            <v>45087.000347222223</v>
          </cell>
          <cell r="J607" t="str">
            <v>Do Thi Bich Lieu</v>
          </cell>
          <cell r="M607" t="str">
            <v>No</v>
          </cell>
          <cell r="O607" t="str">
            <v>07/Đã thanh toán 10/2023</v>
          </cell>
        </row>
        <row r="608">
          <cell r="D608">
            <v>34528</v>
          </cell>
          <cell r="E608">
            <v>15130662</v>
          </cell>
          <cell r="F608">
            <v>2372447</v>
          </cell>
          <cell r="G608">
            <v>45087.000347222223</v>
          </cell>
          <cell r="H608">
            <v>45088.000347222223</v>
          </cell>
          <cell r="I608">
            <v>45121.000347222223</v>
          </cell>
          <cell r="J608" t="str">
            <v>Do Thi Bich Lieu</v>
          </cell>
          <cell r="M608" t="str">
            <v>No</v>
          </cell>
          <cell r="O608" t="str">
            <v>Lịch thanh toán: Monthly at 10 &amp; 24</v>
          </cell>
        </row>
        <row r="609">
          <cell r="D609">
            <v>34512</v>
          </cell>
          <cell r="E609">
            <v>19405222</v>
          </cell>
          <cell r="F609">
            <v>1221638</v>
          </cell>
          <cell r="G609">
            <v>45087.000347222223</v>
          </cell>
          <cell r="J609" t="str">
            <v>Do Thi Bich Lieu</v>
          </cell>
          <cell r="M609" t="str">
            <v>No</v>
          </cell>
          <cell r="O609" t="str">
            <v>07/Đã thanh toán 10/2023</v>
          </cell>
        </row>
        <row r="610">
          <cell r="D610">
            <v>34527</v>
          </cell>
          <cell r="E610">
            <v>16446230</v>
          </cell>
          <cell r="F610">
            <v>1914957</v>
          </cell>
          <cell r="G610">
            <v>45087.000347222223</v>
          </cell>
          <cell r="H610">
            <v>45090.000347222223</v>
          </cell>
          <cell r="I610">
            <v>45124.000347222223</v>
          </cell>
          <cell r="J610" t="str">
            <v>Do Thi Bich Lieu</v>
          </cell>
          <cell r="M610" t="str">
            <v>No</v>
          </cell>
          <cell r="O610" t="str">
            <v>Lịch thanh toán: Monthly at 10 &amp; 24</v>
          </cell>
        </row>
        <row r="611">
          <cell r="D611">
            <v>36174</v>
          </cell>
          <cell r="E611">
            <v>17217861</v>
          </cell>
          <cell r="F611">
            <v>2076778</v>
          </cell>
          <cell r="G611">
            <v>45094.000347222223</v>
          </cell>
          <cell r="H611">
            <v>45110.000347222223</v>
          </cell>
          <cell r="I611">
            <v>45129.000347222223</v>
          </cell>
          <cell r="J611" t="str">
            <v>Do Thi Bich Lieu</v>
          </cell>
          <cell r="M611" t="str">
            <v>No</v>
          </cell>
          <cell r="O611" t="str">
            <v>Lịch thanh toán: Monthly at 10 &amp; 24</v>
          </cell>
        </row>
        <row r="612">
          <cell r="D612">
            <v>36185</v>
          </cell>
          <cell r="E612">
            <v>14119423</v>
          </cell>
          <cell r="F612">
            <v>283021</v>
          </cell>
          <cell r="G612">
            <v>45094.000347222223</v>
          </cell>
          <cell r="H612">
            <v>45096.000347222223</v>
          </cell>
          <cell r="I612">
            <v>45121.000347222223</v>
          </cell>
          <cell r="J612" t="str">
            <v>Do Thi Bich Lieu</v>
          </cell>
          <cell r="M612" t="str">
            <v>No</v>
          </cell>
          <cell r="O612" t="str">
            <v>Lịch thanh toán: Monthly at 10 &amp; 24</v>
          </cell>
        </row>
        <row r="613">
          <cell r="D613">
            <v>36150</v>
          </cell>
          <cell r="E613">
            <v>10255137</v>
          </cell>
          <cell r="F613">
            <v>4153556</v>
          </cell>
          <cell r="G613">
            <v>45094.000347222223</v>
          </cell>
          <cell r="H613">
            <v>45110.000347222223</v>
          </cell>
          <cell r="I613">
            <v>45125.000347222223</v>
          </cell>
          <cell r="J613" t="str">
            <v>Do Thi Bich Lieu</v>
          </cell>
          <cell r="M613" t="str">
            <v>No</v>
          </cell>
          <cell r="O613" t="str">
            <v>Lịch thanh toán: Monthly at 10 &amp; 24</v>
          </cell>
        </row>
        <row r="614">
          <cell r="D614">
            <v>36144</v>
          </cell>
          <cell r="E614">
            <v>16447852</v>
          </cell>
          <cell r="F614">
            <v>1038389</v>
          </cell>
          <cell r="G614">
            <v>45094.000347222223</v>
          </cell>
          <cell r="H614">
            <v>45110.000347222223</v>
          </cell>
          <cell r="I614">
            <v>45128.000347222223</v>
          </cell>
          <cell r="J614" t="str">
            <v>Do Thi Bich Lieu</v>
          </cell>
          <cell r="M614" t="str">
            <v>No</v>
          </cell>
          <cell r="O614" t="str">
            <v>Lịch thanh toán: Monthly at 10 &amp; 24</v>
          </cell>
        </row>
        <row r="615">
          <cell r="D615">
            <v>36182</v>
          </cell>
          <cell r="E615">
            <v>26406420</v>
          </cell>
          <cell r="F615">
            <v>623040</v>
          </cell>
          <cell r="G615">
            <v>45094.000347222223</v>
          </cell>
          <cell r="J615" t="str">
            <v>Do Thi Bich Lieu</v>
          </cell>
          <cell r="M615" t="str">
            <v>No</v>
          </cell>
          <cell r="O615" t="str">
            <v>07/Đã thanh toán 10/2023</v>
          </cell>
        </row>
        <row r="616">
          <cell r="D616">
            <v>36181</v>
          </cell>
          <cell r="E616">
            <v>14118775</v>
          </cell>
          <cell r="F616">
            <v>3664914</v>
          </cell>
          <cell r="G616">
            <v>45094.000347222223</v>
          </cell>
          <cell r="J616" t="str">
            <v>Do Thi Bich Lieu</v>
          </cell>
          <cell r="M616" t="str">
            <v>No</v>
          </cell>
          <cell r="O616" t="str">
            <v>07/Đã thanh toán 10/2023</v>
          </cell>
        </row>
        <row r="617">
          <cell r="D617">
            <v>36164</v>
          </cell>
          <cell r="E617">
            <v>24326516</v>
          </cell>
          <cell r="F617">
            <v>2880284</v>
          </cell>
          <cell r="G617">
            <v>45094.000347222223</v>
          </cell>
          <cell r="H617">
            <v>45097.000347222223</v>
          </cell>
          <cell r="I617">
            <v>45131.000347222223</v>
          </cell>
          <cell r="J617" t="str">
            <v>Do Thi Bich Lieu</v>
          </cell>
          <cell r="M617" t="str">
            <v>No</v>
          </cell>
          <cell r="O617" t="str">
            <v>Lịch thanh toán: Monthly at 10 &amp; 24</v>
          </cell>
        </row>
        <row r="618">
          <cell r="D618">
            <v>36146</v>
          </cell>
          <cell r="E618">
            <v>28346594</v>
          </cell>
          <cell r="F618">
            <v>1615482</v>
          </cell>
          <cell r="G618">
            <v>45094.000347222223</v>
          </cell>
          <cell r="H618">
            <v>45096.000347222223</v>
          </cell>
          <cell r="I618">
            <v>45126.000347222223</v>
          </cell>
          <cell r="J618" t="str">
            <v>Do Thi Bich Lieu</v>
          </cell>
          <cell r="M618" t="str">
            <v>No</v>
          </cell>
          <cell r="O618" t="str">
            <v>Lịch thanh toán: Monthly at 10 &amp; 24</v>
          </cell>
        </row>
        <row r="619">
          <cell r="D619">
            <v>36177</v>
          </cell>
          <cell r="E619">
            <v>14118600</v>
          </cell>
          <cell r="F619">
            <v>6600399</v>
          </cell>
          <cell r="G619">
            <v>45094.000347222223</v>
          </cell>
          <cell r="J619" t="str">
            <v>Do Thi Bich Lieu</v>
          </cell>
          <cell r="M619" t="str">
            <v>No</v>
          </cell>
          <cell r="O619" t="str">
            <v>07/Đã thanh toán 10/2023</v>
          </cell>
        </row>
        <row r="620">
          <cell r="D620">
            <v>36171</v>
          </cell>
          <cell r="E620">
            <v>27347513</v>
          </cell>
          <cell r="F620">
            <v>1615482</v>
          </cell>
          <cell r="G620">
            <v>45094.000347222223</v>
          </cell>
          <cell r="H620">
            <v>45096.000347222223</v>
          </cell>
          <cell r="I620">
            <v>45129.000347222223</v>
          </cell>
          <cell r="J620" t="str">
            <v>Do Thi Bich Lieu</v>
          </cell>
          <cell r="M620" t="str">
            <v>No</v>
          </cell>
          <cell r="O620" t="str">
            <v>Lịch thanh toán: Monthly at 10 &amp; 24</v>
          </cell>
        </row>
        <row r="621">
          <cell r="D621">
            <v>36187</v>
          </cell>
          <cell r="E621">
            <v>13270362</v>
          </cell>
          <cell r="F621">
            <v>471702</v>
          </cell>
          <cell r="G621">
            <v>45094.000347222223</v>
          </cell>
          <cell r="H621">
            <v>45096.000347222223</v>
          </cell>
          <cell r="I621">
            <v>45121.000347222223</v>
          </cell>
          <cell r="J621" t="str">
            <v>Do Thi Bich Lieu</v>
          </cell>
          <cell r="M621" t="str">
            <v>No</v>
          </cell>
          <cell r="O621" t="str">
            <v>Lịch thanh toán: Monthly at 10 &amp; 24</v>
          </cell>
        </row>
        <row r="622">
          <cell r="D622">
            <v>36167</v>
          </cell>
          <cell r="E622">
            <v>20385429</v>
          </cell>
          <cell r="F622">
            <v>575482</v>
          </cell>
          <cell r="G622">
            <v>45094.000347222223</v>
          </cell>
          <cell r="H622">
            <v>45096.000347222223</v>
          </cell>
          <cell r="I622">
            <v>45129.000347222223</v>
          </cell>
          <cell r="J622" t="str">
            <v>Do Thi Bich Lieu</v>
          </cell>
          <cell r="M622" t="str">
            <v>No</v>
          </cell>
          <cell r="O622" t="str">
            <v>Lịch thanh toán: Monthly at 10 &amp; 24</v>
          </cell>
        </row>
        <row r="623">
          <cell r="D623">
            <v>36149</v>
          </cell>
          <cell r="E623">
            <v>25354941</v>
          </cell>
          <cell r="F623">
            <v>2619452</v>
          </cell>
          <cell r="G623">
            <v>45094.000347222223</v>
          </cell>
          <cell r="H623">
            <v>45096.000347222223</v>
          </cell>
          <cell r="I623">
            <v>45125.000347222223</v>
          </cell>
          <cell r="J623" t="str">
            <v>Do Thi Bich Lieu</v>
          </cell>
          <cell r="M623" t="str">
            <v>No</v>
          </cell>
          <cell r="O623" t="str">
            <v>Lịch thanh toán: Monthly at 10 &amp; 24</v>
          </cell>
        </row>
        <row r="624">
          <cell r="D624">
            <v>36160</v>
          </cell>
          <cell r="E624">
            <v>16449632</v>
          </cell>
          <cell r="F624">
            <v>1038389</v>
          </cell>
          <cell r="G624">
            <v>45094.000347222223</v>
          </cell>
          <cell r="H624">
            <v>45110.000347222223</v>
          </cell>
          <cell r="I624">
            <v>45131.000347222223</v>
          </cell>
          <cell r="J624" t="str">
            <v>Do Thi Bich Lieu</v>
          </cell>
          <cell r="M624" t="str">
            <v>No</v>
          </cell>
          <cell r="O624" t="str">
            <v>Lịch thanh toán: Monthly at 10 &amp; 24</v>
          </cell>
        </row>
        <row r="625">
          <cell r="D625">
            <v>36148</v>
          </cell>
          <cell r="E625">
            <v>24325650</v>
          </cell>
          <cell r="F625">
            <v>2112294</v>
          </cell>
          <cell r="G625">
            <v>45094.000347222223</v>
          </cell>
          <cell r="H625">
            <v>45096.000347222223</v>
          </cell>
          <cell r="I625">
            <v>45128.000347222223</v>
          </cell>
          <cell r="J625" t="str">
            <v>Do Thi Bich Lieu</v>
          </cell>
          <cell r="M625" t="str">
            <v>No</v>
          </cell>
          <cell r="O625" t="str">
            <v>Lịch thanh toán: Monthly at 10 &amp; 24</v>
          </cell>
        </row>
        <row r="626">
          <cell r="D626">
            <v>36169</v>
          </cell>
          <cell r="E626">
            <v>22360223</v>
          </cell>
          <cell r="F626">
            <v>3657841</v>
          </cell>
          <cell r="G626">
            <v>45094.000347222223</v>
          </cell>
          <cell r="H626">
            <v>45110.000347222223</v>
          </cell>
          <cell r="I626">
            <v>45128.000347222223</v>
          </cell>
          <cell r="J626" t="str">
            <v>Do Thi Bich Lieu</v>
          </cell>
          <cell r="M626" t="str">
            <v>No</v>
          </cell>
          <cell r="O626" t="str">
            <v>Lịch thanh toán: Monthly at 10 &amp; 24</v>
          </cell>
        </row>
        <row r="627">
          <cell r="D627">
            <v>36161</v>
          </cell>
          <cell r="E627">
            <v>28347931</v>
          </cell>
          <cell r="F627">
            <v>2076778</v>
          </cell>
          <cell r="G627">
            <v>45094.000347222223</v>
          </cell>
          <cell r="H627">
            <v>45110.000347222223</v>
          </cell>
          <cell r="I627">
            <v>45129.000347222223</v>
          </cell>
          <cell r="J627" t="str">
            <v>Do Thi Bich Lieu</v>
          </cell>
          <cell r="M627" t="str">
            <v>No</v>
          </cell>
          <cell r="O627" t="str">
            <v>Lịch thanh toán: Monthly at 10 &amp; 24</v>
          </cell>
        </row>
        <row r="628">
          <cell r="D628">
            <v>36166</v>
          </cell>
          <cell r="E628">
            <v>20385169</v>
          </cell>
          <cell r="F628">
            <v>1038389</v>
          </cell>
          <cell r="G628">
            <v>45094.000347222223</v>
          </cell>
          <cell r="H628">
            <v>45110.000347222223</v>
          </cell>
          <cell r="I628">
            <v>45129.000347222223</v>
          </cell>
          <cell r="J628" t="str">
            <v>Do Thi Bich Lieu</v>
          </cell>
          <cell r="M628" t="str">
            <v>No</v>
          </cell>
          <cell r="O628" t="str">
            <v>Lịch thanh toán: Monthly at 10 &amp; 24</v>
          </cell>
        </row>
        <row r="629">
          <cell r="D629">
            <v>36172</v>
          </cell>
          <cell r="E629">
            <v>27347930</v>
          </cell>
          <cell r="F629">
            <v>1038389</v>
          </cell>
          <cell r="G629">
            <v>45094.000347222223</v>
          </cell>
          <cell r="H629">
            <v>45110.000347222223</v>
          </cell>
          <cell r="I629">
            <v>45129.000347222223</v>
          </cell>
          <cell r="J629" t="str">
            <v>Do Thi Bich Lieu</v>
          </cell>
          <cell r="M629" t="str">
            <v>No</v>
          </cell>
          <cell r="O629" t="str">
            <v>Lịch thanh toán: Monthly at 10 &amp; 24</v>
          </cell>
        </row>
        <row r="630">
          <cell r="D630">
            <v>36175</v>
          </cell>
          <cell r="E630">
            <v>25355618</v>
          </cell>
          <cell r="F630">
            <v>1038389</v>
          </cell>
          <cell r="G630">
            <v>45094.000347222223</v>
          </cell>
          <cell r="H630">
            <v>45110.000347222223</v>
          </cell>
          <cell r="I630">
            <v>45128.000347222223</v>
          </cell>
          <cell r="J630" t="str">
            <v>Do Thi Bich Lieu</v>
          </cell>
          <cell r="M630" t="str">
            <v>No</v>
          </cell>
          <cell r="O630" t="str">
            <v>Lịch thanh toán: Monthly at 10 &amp; 24</v>
          </cell>
        </row>
        <row r="631">
          <cell r="D631">
            <v>36178</v>
          </cell>
          <cell r="E631">
            <v>26407545</v>
          </cell>
          <cell r="F631">
            <v>4798475</v>
          </cell>
          <cell r="G631">
            <v>45094.000347222223</v>
          </cell>
          <cell r="J631" t="str">
            <v>Do Thi Bich Lieu</v>
          </cell>
          <cell r="M631" t="str">
            <v>No</v>
          </cell>
          <cell r="O631" t="str">
            <v>07/Đã thanh toán 10/2023</v>
          </cell>
        </row>
        <row r="632">
          <cell r="D632">
            <v>36162</v>
          </cell>
          <cell r="E632">
            <v>28348410</v>
          </cell>
          <cell r="F632">
            <v>2846936</v>
          </cell>
          <cell r="G632">
            <v>45094.000347222223</v>
          </cell>
          <cell r="H632">
            <v>45096.000347222223</v>
          </cell>
          <cell r="I632">
            <v>45129.000347222223</v>
          </cell>
          <cell r="J632" t="str">
            <v>Do Thi Bich Lieu</v>
          </cell>
          <cell r="M632" t="str">
            <v>No</v>
          </cell>
          <cell r="O632" t="str">
            <v>Lịch thanh toán: Monthly at 10 &amp; 24</v>
          </cell>
        </row>
        <row r="633">
          <cell r="D633">
            <v>36145</v>
          </cell>
          <cell r="E633">
            <v>16447953</v>
          </cell>
          <cell r="F633">
            <v>5499736</v>
          </cell>
          <cell r="G633">
            <v>45094.000347222223</v>
          </cell>
          <cell r="H633">
            <v>45096.000347222223</v>
          </cell>
          <cell r="I633">
            <v>45128.000347222223</v>
          </cell>
          <cell r="J633" t="str">
            <v>Do Thi Bich Lieu</v>
          </cell>
          <cell r="M633" t="str">
            <v>No</v>
          </cell>
          <cell r="O633" t="str">
            <v>Lịch thanh toán: Monthly at 10 &amp; 24</v>
          </cell>
        </row>
        <row r="634">
          <cell r="D634">
            <v>36159</v>
          </cell>
          <cell r="E634">
            <v>16449065</v>
          </cell>
          <cell r="F634">
            <v>4234934</v>
          </cell>
          <cell r="G634">
            <v>45094.000347222223</v>
          </cell>
          <cell r="H634">
            <v>45096.000347222223</v>
          </cell>
          <cell r="I634">
            <v>45131.000347222223</v>
          </cell>
          <cell r="J634" t="str">
            <v>Do Thi Bich Lieu</v>
          </cell>
          <cell r="M634" t="str">
            <v>No</v>
          </cell>
          <cell r="O634" t="str">
            <v>Lịch thanh toán: Monthly at 10 &amp; 24</v>
          </cell>
        </row>
        <row r="635">
          <cell r="D635">
            <v>36156</v>
          </cell>
          <cell r="E635">
            <v>19408955</v>
          </cell>
          <cell r="F635">
            <v>2995075</v>
          </cell>
          <cell r="G635">
            <v>45094.000347222223</v>
          </cell>
          <cell r="H635">
            <v>45096.000347222223</v>
          </cell>
          <cell r="I635">
            <v>45126.000347222223</v>
          </cell>
          <cell r="J635" t="str">
            <v>Do Thi Bich Lieu</v>
          </cell>
          <cell r="M635" t="str">
            <v>No</v>
          </cell>
          <cell r="O635" t="str">
            <v>Lịch thanh toán: Monthly at 10 &amp; 24</v>
          </cell>
        </row>
        <row r="636">
          <cell r="D636">
            <v>36154</v>
          </cell>
          <cell r="E636">
            <v>12171632</v>
          </cell>
          <cell r="F636">
            <v>3115167</v>
          </cell>
          <cell r="G636">
            <v>45094.000347222223</v>
          </cell>
          <cell r="H636">
            <v>45110.000347222223</v>
          </cell>
          <cell r="I636">
            <v>45125.000347222223</v>
          </cell>
          <cell r="J636" t="str">
            <v>Do Thi Bich Lieu</v>
          </cell>
          <cell r="M636" t="str">
            <v>No</v>
          </cell>
          <cell r="O636" t="str">
            <v>Lịch thanh toán: Monthly at 10 &amp; 24</v>
          </cell>
        </row>
        <row r="637">
          <cell r="D637">
            <v>36147</v>
          </cell>
          <cell r="E637">
            <v>24325563</v>
          </cell>
          <cell r="F637">
            <v>1038389</v>
          </cell>
          <cell r="G637">
            <v>45094.000347222223</v>
          </cell>
          <cell r="H637">
            <v>45110.000347222223</v>
          </cell>
          <cell r="I637">
            <v>45128.000347222223</v>
          </cell>
          <cell r="J637" t="str">
            <v>Do Thi Bich Lieu</v>
          </cell>
          <cell r="M637" t="str">
            <v>No</v>
          </cell>
          <cell r="O637" t="str">
            <v>Lịch thanh toán: Monthly at 10 &amp; 24</v>
          </cell>
        </row>
        <row r="638">
          <cell r="D638">
            <v>36152</v>
          </cell>
          <cell r="E638">
            <v>12171899</v>
          </cell>
          <cell r="F638">
            <v>2619452</v>
          </cell>
          <cell r="G638">
            <v>45094.000347222223</v>
          </cell>
          <cell r="H638">
            <v>45096.000347222223</v>
          </cell>
          <cell r="I638">
            <v>45125.000347222223</v>
          </cell>
          <cell r="J638" t="str">
            <v>Do Thi Bich Lieu</v>
          </cell>
          <cell r="M638" t="str">
            <v>No</v>
          </cell>
          <cell r="O638" t="str">
            <v>Lịch thanh toán: Monthly at 10 &amp; 24</v>
          </cell>
        </row>
        <row r="639">
          <cell r="D639">
            <v>36143</v>
          </cell>
          <cell r="E639">
            <v>11212777</v>
          </cell>
          <cell r="F639">
            <v>4752506</v>
          </cell>
          <cell r="G639">
            <v>45094.000347222223</v>
          </cell>
          <cell r="H639">
            <v>45110.000347222223</v>
          </cell>
          <cell r="I639">
            <v>45124.000347222223</v>
          </cell>
          <cell r="J639" t="str">
            <v>Do Thi Bich Lieu</v>
          </cell>
          <cell r="M639" t="str">
            <v>No</v>
          </cell>
          <cell r="O639" t="str">
            <v>Lịch thanh toán: Monthly at 10 &amp; 24</v>
          </cell>
        </row>
        <row r="640">
          <cell r="D640">
            <v>36183</v>
          </cell>
          <cell r="E640">
            <v>26407279</v>
          </cell>
          <cell r="F640">
            <v>471702</v>
          </cell>
          <cell r="G640">
            <v>45094.000347222223</v>
          </cell>
          <cell r="J640" t="str">
            <v>Do Thi Bich Lieu</v>
          </cell>
          <cell r="M640" t="str">
            <v>No</v>
          </cell>
          <cell r="O640" t="str">
            <v>07/Đã thanh toán 10/2023</v>
          </cell>
        </row>
        <row r="641">
          <cell r="D641">
            <v>36176</v>
          </cell>
          <cell r="E641">
            <v>25355867</v>
          </cell>
          <cell r="F641">
            <v>6854386</v>
          </cell>
          <cell r="G641">
            <v>45094.000347222223</v>
          </cell>
          <cell r="H641">
            <v>45096.000347222223</v>
          </cell>
          <cell r="I641">
            <v>45128.000347222223</v>
          </cell>
          <cell r="J641" t="str">
            <v>Do Thi Bich Lieu</v>
          </cell>
          <cell r="M641" t="str">
            <v>No</v>
          </cell>
          <cell r="O641" t="str">
            <v>Lịch thanh toán: Monthly at 10 &amp; 24</v>
          </cell>
        </row>
        <row r="642">
          <cell r="D642">
            <v>36170</v>
          </cell>
          <cell r="E642">
            <v>21236962</v>
          </cell>
          <cell r="F642">
            <v>1615482</v>
          </cell>
          <cell r="G642">
            <v>45094.000347222223</v>
          </cell>
          <cell r="H642">
            <v>45096.000347222223</v>
          </cell>
          <cell r="I642">
            <v>45129.000347222223</v>
          </cell>
          <cell r="J642" t="str">
            <v>Do Thi Bich Lieu</v>
          </cell>
          <cell r="M642" t="str">
            <v>No</v>
          </cell>
          <cell r="O642" t="str">
            <v>Lịch thanh toán: Monthly at 10 &amp; 24</v>
          </cell>
        </row>
        <row r="643">
          <cell r="D643">
            <v>36158</v>
          </cell>
          <cell r="E643">
            <v>23228769</v>
          </cell>
          <cell r="F643">
            <v>1615482</v>
          </cell>
          <cell r="G643">
            <v>45094.000347222223</v>
          </cell>
          <cell r="H643">
            <v>45096.000347222223</v>
          </cell>
          <cell r="I643">
            <v>45130.000347222223</v>
          </cell>
          <cell r="J643" t="str">
            <v>Do Thi Bich Lieu</v>
          </cell>
          <cell r="M643" t="str">
            <v>No</v>
          </cell>
          <cell r="O643" t="str">
            <v>Lịch thanh toán: Monthly at 10 &amp; 24</v>
          </cell>
        </row>
        <row r="644">
          <cell r="D644">
            <v>36173</v>
          </cell>
          <cell r="E644">
            <v>17216889</v>
          </cell>
          <cell r="F644">
            <v>2729855</v>
          </cell>
          <cell r="G644">
            <v>45094.000347222223</v>
          </cell>
          <cell r="H644">
            <v>45096.000347222223</v>
          </cell>
          <cell r="I644">
            <v>45129.000347222223</v>
          </cell>
          <cell r="J644" t="str">
            <v>Do Thi Bich Lieu</v>
          </cell>
          <cell r="M644" t="str">
            <v>No</v>
          </cell>
          <cell r="O644" t="str">
            <v>Lịch thanh toán: Monthly at 10 &amp; 24</v>
          </cell>
        </row>
        <row r="645">
          <cell r="D645">
            <v>36179</v>
          </cell>
          <cell r="E645">
            <v>13269415</v>
          </cell>
          <cell r="F645">
            <v>2443276</v>
          </cell>
          <cell r="G645">
            <v>45094.000347222223</v>
          </cell>
          <cell r="J645" t="str">
            <v>Do Thi Bich Lieu</v>
          </cell>
          <cell r="M645" t="str">
            <v>No</v>
          </cell>
          <cell r="O645" t="str">
            <v>07/Đã thanh toán 10/2023</v>
          </cell>
        </row>
        <row r="646">
          <cell r="D646">
            <v>36184</v>
          </cell>
          <cell r="E646">
            <v>14119687</v>
          </cell>
          <cell r="F646">
            <v>3636370</v>
          </cell>
          <cell r="G646">
            <v>45094.000347222223</v>
          </cell>
          <cell r="H646">
            <v>45096.000347222223</v>
          </cell>
          <cell r="I646">
            <v>45121.000347222223</v>
          </cell>
          <cell r="J646" t="str">
            <v>Do Thi Bich Lieu</v>
          </cell>
          <cell r="M646" t="str">
            <v>No</v>
          </cell>
          <cell r="O646" t="str">
            <v>Lịch thanh toán: Monthly at 10 &amp; 24</v>
          </cell>
        </row>
        <row r="647">
          <cell r="D647">
            <v>36186</v>
          </cell>
          <cell r="E647">
            <v>13270630</v>
          </cell>
          <cell r="F647">
            <v>2564596</v>
          </cell>
          <cell r="G647">
            <v>45094.000347222223</v>
          </cell>
          <cell r="H647">
            <v>45096.000347222223</v>
          </cell>
          <cell r="I647">
            <v>45121.000347222223</v>
          </cell>
          <cell r="J647" t="str">
            <v>Do Thi Bich Lieu</v>
          </cell>
          <cell r="M647" t="str">
            <v>No</v>
          </cell>
          <cell r="O647" t="str">
            <v>Lịch thanh toán: Monthly at 10 &amp; 24</v>
          </cell>
        </row>
        <row r="648">
          <cell r="D648">
            <v>37510</v>
          </cell>
          <cell r="E648">
            <v>14064562</v>
          </cell>
          <cell r="F648">
            <v>2650786</v>
          </cell>
          <cell r="G648">
            <v>45100.000347222223</v>
          </cell>
          <cell r="H648">
            <v>45119.000347222223</v>
          </cell>
          <cell r="I648">
            <v>44958.000347222223</v>
          </cell>
          <cell r="J648" t="str">
            <v>Do Thi Bich Lieu</v>
          </cell>
          <cell r="M648" t="str">
            <v>No</v>
          </cell>
          <cell r="O648" t="str">
            <v>Lịch thanh toán: Monthly at 10 &amp; 24</v>
          </cell>
        </row>
        <row r="649">
          <cell r="D649">
            <v>37555</v>
          </cell>
          <cell r="E649">
            <v>28256017</v>
          </cell>
          <cell r="F649">
            <v>11215914</v>
          </cell>
          <cell r="G649">
            <v>45100.000347222223</v>
          </cell>
          <cell r="J649" t="str">
            <v>Do Thi Bich Lieu</v>
          </cell>
          <cell r="M649" t="str">
            <v>No</v>
          </cell>
          <cell r="O649" t="str">
            <v>07/Đã thanh toán 10/2023</v>
          </cell>
        </row>
        <row r="650">
          <cell r="D650">
            <v>37556</v>
          </cell>
          <cell r="E650">
            <v>20293537</v>
          </cell>
          <cell r="F650">
            <v>2226532</v>
          </cell>
          <cell r="G650">
            <v>45100.000347222223</v>
          </cell>
          <cell r="J650" t="str">
            <v>Do Thi Bich Lieu</v>
          </cell>
          <cell r="M650" t="str">
            <v>No</v>
          </cell>
          <cell r="O650" t="str">
            <v>07/Đã thanh toán 10/2023</v>
          </cell>
        </row>
        <row r="651">
          <cell r="D651">
            <v>37536</v>
          </cell>
          <cell r="E651">
            <v>25269261</v>
          </cell>
          <cell r="F651">
            <v>2311384</v>
          </cell>
          <cell r="G651">
            <v>45100.000347222223</v>
          </cell>
          <cell r="J651" t="str">
            <v>Do Thi Bich Lieu</v>
          </cell>
          <cell r="M651" t="str">
            <v>No</v>
          </cell>
          <cell r="O651" t="str">
            <v>07/Đã thanh toán 10/2023</v>
          </cell>
        </row>
        <row r="652">
          <cell r="D652">
            <v>37557</v>
          </cell>
          <cell r="E652">
            <v>22343251</v>
          </cell>
          <cell r="F652">
            <v>977306</v>
          </cell>
          <cell r="G652">
            <v>45100.000347222223</v>
          </cell>
          <cell r="J652" t="str">
            <v>Do Thi Bich Lieu</v>
          </cell>
          <cell r="M652" t="str">
            <v>No</v>
          </cell>
          <cell r="O652" t="str">
            <v>07/Đã thanh toán 10/2023</v>
          </cell>
        </row>
        <row r="653">
          <cell r="D653">
            <v>37553</v>
          </cell>
          <cell r="E653">
            <v>14080816</v>
          </cell>
          <cell r="F653">
            <v>4959499</v>
          </cell>
          <cell r="G653">
            <v>45100.000347222223</v>
          </cell>
          <cell r="J653" t="str">
            <v>Do Thi Bich Lieu</v>
          </cell>
          <cell r="M653" t="str">
            <v>No</v>
          </cell>
          <cell r="O653" t="str">
            <v>07/Đã thanh toán 10/2023</v>
          </cell>
        </row>
        <row r="654">
          <cell r="D654">
            <v>37641</v>
          </cell>
          <cell r="E654">
            <v>13272625</v>
          </cell>
          <cell r="F654">
            <v>496812</v>
          </cell>
          <cell r="G654">
            <v>45101.000347222223</v>
          </cell>
          <cell r="H654">
            <v>45103.000347222223</v>
          </cell>
          <cell r="I654">
            <v>45124.000347222223</v>
          </cell>
          <cell r="J654" t="str">
            <v>Do Thi Bich Lieu</v>
          </cell>
          <cell r="M654" t="str">
            <v>No</v>
          </cell>
          <cell r="O654" t="str">
            <v>Lịch thanh toán: Monthly at 10 &amp; 24</v>
          </cell>
        </row>
        <row r="655">
          <cell r="D655">
            <v>37644</v>
          </cell>
          <cell r="E655">
            <v>26411759</v>
          </cell>
          <cell r="F655">
            <v>2856594</v>
          </cell>
          <cell r="G655">
            <v>45101.000347222223</v>
          </cell>
          <cell r="H655">
            <v>45103.000347222223</v>
          </cell>
          <cell r="I655">
            <v>45127.000347222223</v>
          </cell>
          <cell r="J655" t="str">
            <v>Do Thi Bich Lieu</v>
          </cell>
          <cell r="M655" t="str">
            <v>No</v>
          </cell>
          <cell r="O655" t="str">
            <v>Lịch thanh toán: Monthly at 10 &amp; 24</v>
          </cell>
        </row>
        <row r="656">
          <cell r="D656">
            <v>37621</v>
          </cell>
          <cell r="E656">
            <v>18183438</v>
          </cell>
          <cell r="F656">
            <v>1038389</v>
          </cell>
          <cell r="G656">
            <v>45101.000347222223</v>
          </cell>
          <cell r="J656" t="str">
            <v>Do Thi Bich Lieu</v>
          </cell>
          <cell r="M656" t="str">
            <v>No</v>
          </cell>
          <cell r="O656" t="str">
            <v>Chúng tôi đang xử lý hóa đơn, vui lòng liên hệ Do Thi Bich Lieu</v>
          </cell>
        </row>
        <row r="657">
          <cell r="D657">
            <v>37629</v>
          </cell>
          <cell r="E657">
            <v>12174919</v>
          </cell>
          <cell r="F657">
            <v>2167495</v>
          </cell>
          <cell r="G657">
            <v>45101.000347222223</v>
          </cell>
          <cell r="H657">
            <v>45103.000347222223</v>
          </cell>
          <cell r="I657">
            <v>45132.000347222223</v>
          </cell>
          <cell r="J657" t="str">
            <v>Do Thi Bich Lieu</v>
          </cell>
          <cell r="M657" t="str">
            <v>No</v>
          </cell>
          <cell r="O657" t="str">
            <v>Lịch thanh toán: Monthly at 10 &amp; 24</v>
          </cell>
        </row>
        <row r="658">
          <cell r="D658">
            <v>37627</v>
          </cell>
          <cell r="E658">
            <v>16450595</v>
          </cell>
          <cell r="F658">
            <v>3115167</v>
          </cell>
          <cell r="G658">
            <v>45101.000347222223</v>
          </cell>
          <cell r="H658">
            <v>45111.000347222223</v>
          </cell>
          <cell r="I658">
            <v>45135.000347222223</v>
          </cell>
          <cell r="J658" t="str">
            <v>Do Thi Bich Lieu</v>
          </cell>
          <cell r="M658" t="str">
            <v>No</v>
          </cell>
          <cell r="O658" t="str">
            <v>Lịch thanh toán: Monthly at 10 &amp; 24</v>
          </cell>
        </row>
        <row r="659">
          <cell r="D659">
            <v>37640</v>
          </cell>
          <cell r="E659">
            <v>14121232</v>
          </cell>
          <cell r="F659">
            <v>3115167</v>
          </cell>
          <cell r="G659">
            <v>45101.000347222223</v>
          </cell>
          <cell r="H659">
            <v>45108.000347222223</v>
          </cell>
          <cell r="I659">
            <v>45124.000347222223</v>
          </cell>
          <cell r="J659" t="str">
            <v>Do Thi Bich Lieu</v>
          </cell>
          <cell r="M659" t="str">
            <v>No</v>
          </cell>
          <cell r="O659" t="str">
            <v>Lịch thanh toán: Monthly at 10 &amp; 24</v>
          </cell>
        </row>
        <row r="660">
          <cell r="D660">
            <v>37642</v>
          </cell>
          <cell r="E660">
            <v>90333334</v>
          </cell>
          <cell r="F660">
            <v>1038389</v>
          </cell>
          <cell r="G660">
            <v>45101.000347222223</v>
          </cell>
          <cell r="H660">
            <v>45108.000347222223</v>
          </cell>
          <cell r="I660">
            <v>45126.000347222223</v>
          </cell>
          <cell r="J660" t="str">
            <v>Do Thi Bich Lieu</v>
          </cell>
          <cell r="M660" t="str">
            <v>No</v>
          </cell>
          <cell r="O660" t="str">
            <v>Lịch thanh toán: Monthly at 10 &amp; 24</v>
          </cell>
        </row>
        <row r="661">
          <cell r="D661">
            <v>37635</v>
          </cell>
          <cell r="E661">
            <v>50993255</v>
          </cell>
          <cell r="F661">
            <v>1038389</v>
          </cell>
          <cell r="G661">
            <v>45101.000347222223</v>
          </cell>
          <cell r="H661">
            <v>45108.000347222223</v>
          </cell>
          <cell r="I661">
            <v>45133.000347222223</v>
          </cell>
          <cell r="J661" t="str">
            <v>Do Thi Bich Lieu</v>
          </cell>
          <cell r="M661" t="str">
            <v>No</v>
          </cell>
          <cell r="O661" t="str">
            <v>Lịch thanh toán: Monthly at 10 &amp; 24</v>
          </cell>
        </row>
        <row r="662">
          <cell r="D662">
            <v>37633</v>
          </cell>
          <cell r="E662">
            <v>18186319</v>
          </cell>
          <cell r="F662">
            <v>2076778</v>
          </cell>
          <cell r="G662">
            <v>45101.000347222223</v>
          </cell>
          <cell r="H662">
            <v>45110.000347222223</v>
          </cell>
          <cell r="I662">
            <v>45133.000347222223</v>
          </cell>
          <cell r="J662" t="str">
            <v>Do Thi Bich Lieu</v>
          </cell>
          <cell r="M662" t="str">
            <v>No</v>
          </cell>
          <cell r="O662" t="str">
            <v>Lịch thanh toán: Monthly at 10 &amp; 24</v>
          </cell>
        </row>
        <row r="663">
          <cell r="D663">
            <v>37634</v>
          </cell>
          <cell r="E663">
            <v>18186431</v>
          </cell>
          <cell r="F663">
            <v>2076778</v>
          </cell>
          <cell r="G663">
            <v>45101.000347222223</v>
          </cell>
          <cell r="H663">
            <v>45110.000347222223</v>
          </cell>
          <cell r="I663">
            <v>45133.000347222223</v>
          </cell>
          <cell r="J663" t="str">
            <v>Do Thi Bich Lieu</v>
          </cell>
          <cell r="M663" t="str">
            <v>No</v>
          </cell>
          <cell r="O663" t="str">
            <v>Lịch thanh toán: Monthly at 10 &amp; 24</v>
          </cell>
        </row>
        <row r="664">
          <cell r="D664">
            <v>37637</v>
          </cell>
          <cell r="E664">
            <v>16451871</v>
          </cell>
          <cell r="F664">
            <v>4141489</v>
          </cell>
          <cell r="G664">
            <v>45101.000347222223</v>
          </cell>
          <cell r="H664">
            <v>45108.000347222223</v>
          </cell>
          <cell r="I664">
            <v>45138.000347222223</v>
          </cell>
          <cell r="J664" t="str">
            <v>Do Thi Bich Lieu</v>
          </cell>
          <cell r="M664" t="str">
            <v>No</v>
          </cell>
          <cell r="O664" t="str">
            <v>Lịch thanh toán: Monthly at 10 &amp; 24</v>
          </cell>
        </row>
        <row r="665">
          <cell r="D665">
            <v>37638</v>
          </cell>
          <cell r="E665">
            <v>25357982</v>
          </cell>
          <cell r="F665">
            <v>1038389</v>
          </cell>
          <cell r="G665">
            <v>45101.000347222223</v>
          </cell>
          <cell r="H665">
            <v>45111.000347222223</v>
          </cell>
          <cell r="I665">
            <v>45135.000347222223</v>
          </cell>
          <cell r="J665" t="str">
            <v>Do Thi Bich Lieu</v>
          </cell>
          <cell r="M665" t="str">
            <v>No</v>
          </cell>
          <cell r="O665" t="str">
            <v>Lịch thanh toán: Monthly at 10 &amp; 24</v>
          </cell>
        </row>
        <row r="666">
          <cell r="D666">
            <v>37620</v>
          </cell>
          <cell r="E666">
            <v>10254872</v>
          </cell>
          <cell r="F666">
            <v>5850416</v>
          </cell>
          <cell r="G666">
            <v>45101.000347222223</v>
          </cell>
          <cell r="H666">
            <v>45103.000347222223</v>
          </cell>
          <cell r="I666">
            <v>45129.000347222223</v>
          </cell>
          <cell r="J666" t="str">
            <v>Do Thi Bich Lieu</v>
          </cell>
          <cell r="M666" t="str">
            <v>No</v>
          </cell>
          <cell r="O666" t="str">
            <v>Lịch thanh toán: Monthly at 10 &amp; 24</v>
          </cell>
        </row>
        <row r="667">
          <cell r="D667">
            <v>37639</v>
          </cell>
          <cell r="E667">
            <v>25358234</v>
          </cell>
          <cell r="F667">
            <v>4178313</v>
          </cell>
          <cell r="G667">
            <v>45101.000347222223</v>
          </cell>
          <cell r="H667">
            <v>45103.000347222223</v>
          </cell>
          <cell r="I667">
            <v>45135.000347222223</v>
          </cell>
          <cell r="J667" t="str">
            <v>Do Thi Bich Lieu</v>
          </cell>
          <cell r="M667" t="str">
            <v>No</v>
          </cell>
          <cell r="O667" t="str">
            <v>Lịch thanh toán: Monthly at 10 &amp; 24</v>
          </cell>
        </row>
        <row r="668">
          <cell r="D668">
            <v>37646</v>
          </cell>
          <cell r="E668">
            <v>13274402</v>
          </cell>
          <cell r="F668">
            <v>1038389</v>
          </cell>
          <cell r="G668">
            <v>45101.000347222223</v>
          </cell>
          <cell r="H668">
            <v>45119.000347222223</v>
          </cell>
          <cell r="I668">
            <v>45128.000347222223</v>
          </cell>
          <cell r="J668" t="str">
            <v>Do Thi Bich Lieu</v>
          </cell>
          <cell r="M668" t="str">
            <v>No</v>
          </cell>
          <cell r="O668" t="str">
            <v>Lịch thanh toán: Monthly at 10 &amp; 24</v>
          </cell>
        </row>
        <row r="669">
          <cell r="D669">
            <v>37643</v>
          </cell>
          <cell r="E669">
            <v>26413286</v>
          </cell>
          <cell r="F669">
            <v>1038389</v>
          </cell>
          <cell r="G669">
            <v>45101.000347222223</v>
          </cell>
          <cell r="H669">
            <v>45108.000347222223</v>
          </cell>
          <cell r="I669">
            <v>45126.000347222223</v>
          </cell>
          <cell r="J669" t="str">
            <v>Do Thi Bich Lieu</v>
          </cell>
          <cell r="M669" t="str">
            <v>No</v>
          </cell>
          <cell r="O669" t="str">
            <v>Lịch thanh toán: Monthly at 10 &amp; 24</v>
          </cell>
        </row>
        <row r="670">
          <cell r="D670">
            <v>37636</v>
          </cell>
          <cell r="E670">
            <v>12174650</v>
          </cell>
          <cell r="F670">
            <v>8099434</v>
          </cell>
          <cell r="G670">
            <v>45101.000347222223</v>
          </cell>
          <cell r="H670">
            <v>45108.000347222223</v>
          </cell>
          <cell r="I670">
            <v>45133.000347222223</v>
          </cell>
          <cell r="J670" t="str">
            <v>Do Thi Bich Lieu</v>
          </cell>
          <cell r="M670" t="str">
            <v>No</v>
          </cell>
          <cell r="O670" t="str">
            <v>Lịch thanh toán: Monthly at 10 &amp; 24</v>
          </cell>
        </row>
        <row r="671">
          <cell r="D671">
            <v>37630</v>
          </cell>
          <cell r="E671">
            <v>11215746</v>
          </cell>
          <cell r="F671">
            <v>5191945</v>
          </cell>
          <cell r="G671">
            <v>45101.000347222223</v>
          </cell>
          <cell r="H671">
            <v>45110.000347222223</v>
          </cell>
          <cell r="I671">
            <v>45133.000347222223</v>
          </cell>
          <cell r="J671" t="str">
            <v>Do Thi Bich Lieu</v>
          </cell>
          <cell r="M671" t="str">
            <v>No</v>
          </cell>
          <cell r="O671" t="str">
            <v>Lịch thanh toán: Monthly at 10 &amp; 24</v>
          </cell>
        </row>
        <row r="672">
          <cell r="D672">
            <v>37632</v>
          </cell>
          <cell r="E672">
            <v>18186358</v>
          </cell>
          <cell r="F672">
            <v>2619452</v>
          </cell>
          <cell r="G672">
            <v>45101.000347222223</v>
          </cell>
          <cell r="H672">
            <v>45103.000347222223</v>
          </cell>
          <cell r="I672">
            <v>45133.000347222223</v>
          </cell>
          <cell r="J672" t="str">
            <v>Do Thi Bich Lieu</v>
          </cell>
          <cell r="M672" t="str">
            <v>No</v>
          </cell>
          <cell r="O672" t="str">
            <v>Lịch thanh toán: Monthly at 10 &amp; 24</v>
          </cell>
        </row>
        <row r="673">
          <cell r="D673">
            <v>37624</v>
          </cell>
          <cell r="E673">
            <v>17218910</v>
          </cell>
          <cell r="F673">
            <v>3692260</v>
          </cell>
          <cell r="G673">
            <v>45101.000347222223</v>
          </cell>
          <cell r="H673">
            <v>45110.000347222223</v>
          </cell>
          <cell r="I673">
            <v>45133.000347222223</v>
          </cell>
          <cell r="J673" t="str">
            <v>Do Thi Bich Lieu</v>
          </cell>
          <cell r="M673" t="str">
            <v>No</v>
          </cell>
          <cell r="O673" t="str">
            <v>Lịch thanh toán: Monthly at 10 &amp; 24</v>
          </cell>
        </row>
        <row r="674">
          <cell r="D674">
            <v>37623</v>
          </cell>
          <cell r="E674">
            <v>21238342</v>
          </cell>
          <cell r="F674">
            <v>1034143</v>
          </cell>
          <cell r="G674">
            <v>45101.000347222223</v>
          </cell>
          <cell r="H674">
            <v>45103.000347222223</v>
          </cell>
          <cell r="I674">
            <v>45134.000347222223</v>
          </cell>
          <cell r="J674" t="str">
            <v>Do Thi Bich Lieu</v>
          </cell>
          <cell r="M674" t="str">
            <v>No</v>
          </cell>
          <cell r="O674" t="str">
            <v>Lịch thanh toán: Monthly at 10 &amp; 24</v>
          </cell>
        </row>
        <row r="675">
          <cell r="D675">
            <v>37631</v>
          </cell>
          <cell r="E675">
            <v>11216187</v>
          </cell>
          <cell r="F675">
            <v>5629773</v>
          </cell>
          <cell r="G675">
            <v>45101.000347222223</v>
          </cell>
          <cell r="H675">
            <v>45103.000347222223</v>
          </cell>
          <cell r="I675">
            <v>45133.000347222223</v>
          </cell>
          <cell r="J675" t="str">
            <v>Do Thi Bich Lieu</v>
          </cell>
          <cell r="M675" t="str">
            <v>No</v>
          </cell>
          <cell r="O675" t="str">
            <v>Lịch thanh toán: Monthly at 10 &amp; 24</v>
          </cell>
        </row>
        <row r="676">
          <cell r="D676">
            <v>37647</v>
          </cell>
          <cell r="E676">
            <v>18187362</v>
          </cell>
          <cell r="F676">
            <v>3812589</v>
          </cell>
          <cell r="G676">
            <v>45101.000347222223</v>
          </cell>
          <cell r="H676">
            <v>45103.000347222223</v>
          </cell>
          <cell r="I676">
            <v>45135.000347222223</v>
          </cell>
          <cell r="J676" t="str">
            <v>Do Thi Bich Lieu</v>
          </cell>
          <cell r="M676" t="str">
            <v>No</v>
          </cell>
          <cell r="O676" t="str">
            <v>Lịch thanh toán: Monthly at 10 &amp; 24</v>
          </cell>
        </row>
        <row r="677">
          <cell r="D677">
            <v>37648</v>
          </cell>
          <cell r="E677">
            <v>29183693</v>
          </cell>
          <cell r="F677">
            <v>552013</v>
          </cell>
          <cell r="G677">
            <v>45101.000347222223</v>
          </cell>
          <cell r="H677">
            <v>45103.000347222223</v>
          </cell>
          <cell r="I677">
            <v>45135.000347222223</v>
          </cell>
          <cell r="J677" t="str">
            <v>Do Thi Bich Lieu</v>
          </cell>
          <cell r="M677" t="str">
            <v>No</v>
          </cell>
          <cell r="O677" t="str">
            <v>Lịch thanh toán: Monthly at 10 &amp; 24</v>
          </cell>
        </row>
        <row r="678">
          <cell r="D678">
            <v>37619</v>
          </cell>
          <cell r="E678">
            <v>10249806</v>
          </cell>
          <cell r="F678">
            <v>2076778</v>
          </cell>
          <cell r="G678">
            <v>45101.000347222223</v>
          </cell>
          <cell r="J678" t="str">
            <v>Do Thi Bich Lieu</v>
          </cell>
          <cell r="M678" t="str">
            <v>No</v>
          </cell>
          <cell r="O678" t="str">
            <v>Chúng tôi đang xử lý hóa đơn, vui lòng liên hệ Do Thi Bich Lieu</v>
          </cell>
        </row>
        <row r="679">
          <cell r="D679">
            <v>37626</v>
          </cell>
          <cell r="E679">
            <v>16450772</v>
          </cell>
          <cell r="F679">
            <v>1891489</v>
          </cell>
          <cell r="G679">
            <v>45101.000347222223</v>
          </cell>
          <cell r="H679">
            <v>45103.000347222223</v>
          </cell>
          <cell r="I679">
            <v>45135.000347222223</v>
          </cell>
          <cell r="J679" t="str">
            <v>Do Thi Bich Lieu</v>
          </cell>
          <cell r="M679" t="str">
            <v>No</v>
          </cell>
          <cell r="O679" t="str">
            <v>Lịch thanh toán: Monthly at 10 &amp; 24</v>
          </cell>
        </row>
        <row r="680">
          <cell r="D680">
            <v>37622</v>
          </cell>
          <cell r="E680">
            <v>10255621</v>
          </cell>
          <cell r="F680">
            <v>5191945</v>
          </cell>
          <cell r="G680">
            <v>45101.000347222223</v>
          </cell>
          <cell r="J680" t="str">
            <v>Do Thi Bich Lieu</v>
          </cell>
          <cell r="M680" t="str">
            <v>No</v>
          </cell>
          <cell r="O680" t="str">
            <v>Chúng tôi đang xử lý hóa đơn, vui lòng liên hệ Do Thi Bich Lieu</v>
          </cell>
        </row>
        <row r="681">
          <cell r="D681">
            <v>37645</v>
          </cell>
          <cell r="E681">
            <v>26414192</v>
          </cell>
          <cell r="F681">
            <v>2076778</v>
          </cell>
          <cell r="G681">
            <v>45101.000347222223</v>
          </cell>
          <cell r="H681">
            <v>45108.000347222223</v>
          </cell>
          <cell r="I681">
            <v>45128.000347222223</v>
          </cell>
          <cell r="J681" t="str">
            <v>Do Thi Bich Lieu</v>
          </cell>
          <cell r="M681" t="str">
            <v>No</v>
          </cell>
          <cell r="O681" t="str">
            <v>Lịch thanh toán: Monthly at 10 &amp; 24</v>
          </cell>
        </row>
        <row r="682">
          <cell r="D682">
            <v>37628</v>
          </cell>
          <cell r="E682">
            <v>15135255</v>
          </cell>
          <cell r="F682">
            <v>2156022</v>
          </cell>
          <cell r="G682">
            <v>45101.000347222223</v>
          </cell>
          <cell r="H682">
            <v>45103.000347222223</v>
          </cell>
          <cell r="I682">
            <v>45132.000347222223</v>
          </cell>
          <cell r="J682" t="str">
            <v>Do Thi Bich Lieu</v>
          </cell>
          <cell r="M682" t="str">
            <v>No</v>
          </cell>
          <cell r="O682" t="str">
            <v>Lịch thanh toán: Monthly at 10 &amp; 24</v>
          </cell>
        </row>
        <row r="683">
          <cell r="D683">
            <v>37649</v>
          </cell>
          <cell r="E683">
            <v>29183716</v>
          </cell>
          <cell r="F683">
            <v>2619452</v>
          </cell>
          <cell r="G683">
            <v>45101.000347222223</v>
          </cell>
          <cell r="H683">
            <v>45104.000347222223</v>
          </cell>
          <cell r="I683">
            <v>45135.000347222223</v>
          </cell>
          <cell r="J683" t="str">
            <v>Do Thi Bich Lieu</v>
          </cell>
          <cell r="M683" t="str">
            <v>No</v>
          </cell>
          <cell r="O683" t="str">
            <v>Lịch thanh toán: Monthly at 10 &amp; 24</v>
          </cell>
        </row>
        <row r="684">
          <cell r="D684">
            <v>34496</v>
          </cell>
          <cell r="E684">
            <v>16443682</v>
          </cell>
          <cell r="F684">
            <v>2785056</v>
          </cell>
          <cell r="G684">
            <v>45087.000347222223</v>
          </cell>
          <cell r="J684" t="str">
            <v>Do Thi Bich Lieu</v>
          </cell>
          <cell r="M684" t="str">
            <v>No</v>
          </cell>
          <cell r="O684" t="str">
            <v>07/Đã thanh toán 10/2023</v>
          </cell>
        </row>
        <row r="685">
          <cell r="D685">
            <v>34517</v>
          </cell>
          <cell r="E685">
            <v>24323446</v>
          </cell>
          <cell r="F685">
            <v>4500363</v>
          </cell>
          <cell r="G685">
            <v>45087.000347222223</v>
          </cell>
          <cell r="H685">
            <v>45088.000347222223</v>
          </cell>
          <cell r="I685">
            <v>45122.000347222223</v>
          </cell>
          <cell r="J685" t="str">
            <v>Do Thi Bich Lieu</v>
          </cell>
          <cell r="M685" t="str">
            <v>No</v>
          </cell>
          <cell r="O685" t="str">
            <v>Lịch thanh toán: Monthly at 10 &amp; 24</v>
          </cell>
        </row>
        <row r="686">
          <cell r="D686">
            <v>34511</v>
          </cell>
          <cell r="E686">
            <v>29178839</v>
          </cell>
          <cell r="F686">
            <v>1615482</v>
          </cell>
          <cell r="G686">
            <v>45087.000347222223</v>
          </cell>
          <cell r="J686" t="str">
            <v>Do Thi Bich Lieu</v>
          </cell>
          <cell r="M686" t="str">
            <v>No</v>
          </cell>
          <cell r="O686" t="str">
            <v>07/Đã thanh toán 10/2023</v>
          </cell>
        </row>
        <row r="687">
          <cell r="D687">
            <v>34505</v>
          </cell>
          <cell r="E687">
            <v>10247806</v>
          </cell>
          <cell r="F687">
            <v>8020980</v>
          </cell>
          <cell r="G687">
            <v>45087.000347222223</v>
          </cell>
          <cell r="J687" t="str">
            <v>Do Thi Bich Lieu</v>
          </cell>
          <cell r="M687" t="str">
            <v>No</v>
          </cell>
          <cell r="O687" t="str">
            <v>07/Đã thanh toán 10/2023</v>
          </cell>
        </row>
        <row r="688">
          <cell r="D688">
            <v>37509</v>
          </cell>
          <cell r="E688">
            <v>14085720</v>
          </cell>
          <cell r="F688">
            <v>3115167</v>
          </cell>
          <cell r="G688">
            <v>45100.000347222223</v>
          </cell>
          <cell r="J688" t="str">
            <v>Do Thi Bich Lieu</v>
          </cell>
          <cell r="M688" t="str">
            <v>No</v>
          </cell>
          <cell r="O688" t="str">
            <v>07/Đã thanh toán 10/2023</v>
          </cell>
        </row>
        <row r="689">
          <cell r="D689">
            <v>37554</v>
          </cell>
          <cell r="E689">
            <v>14088540</v>
          </cell>
          <cell r="F689">
            <v>4921533</v>
          </cell>
          <cell r="G689">
            <v>45100.000347222223</v>
          </cell>
          <cell r="J689" t="str">
            <v>Do Thi Bich Lieu</v>
          </cell>
          <cell r="M689" t="str">
            <v>No</v>
          </cell>
          <cell r="O689" t="str">
            <v>07/Đã thanh toán 10/2023</v>
          </cell>
        </row>
        <row r="690">
          <cell r="D690">
            <v>57730</v>
          </cell>
          <cell r="E690">
            <v>14064562</v>
          </cell>
          <cell r="F690">
            <v>2570400</v>
          </cell>
          <cell r="G690">
            <v>44926.000347222223</v>
          </cell>
          <cell r="J690" t="str">
            <v>Do Thi Bich Lieu</v>
          </cell>
          <cell r="M690" t="str">
            <v>No</v>
          </cell>
          <cell r="O690" t="str">
            <v>Chúng tôi đang xử lý hóa đơn, vui lòng liên hệ Do Thi Bich Lieu</v>
          </cell>
        </row>
        <row r="691">
          <cell r="D691">
            <v>10499</v>
          </cell>
          <cell r="E691">
            <v>14080816</v>
          </cell>
          <cell r="F691">
            <v>5074636</v>
          </cell>
          <cell r="G691">
            <v>44987.000347222223</v>
          </cell>
          <cell r="J691" t="str">
            <v>Do Thi Bich Lieu</v>
          </cell>
          <cell r="M691" t="str">
            <v>No</v>
          </cell>
          <cell r="O691" t="str">
            <v>Chúng tôi đang xử lý hóa đơn, vui lòng liên hệ Do Thi Bich Lieu</v>
          </cell>
        </row>
        <row r="692">
          <cell r="D692">
            <v>14857</v>
          </cell>
          <cell r="E692">
            <v>14085720</v>
          </cell>
          <cell r="F692">
            <v>122164</v>
          </cell>
          <cell r="G692">
            <v>45001.000347222223</v>
          </cell>
          <cell r="J692" t="str">
            <v>Do Thi Bich Lieu</v>
          </cell>
          <cell r="M692" t="str">
            <v>No</v>
          </cell>
          <cell r="O692" t="str">
            <v>Chúng tôi đang xử lý hóa đơn, vui lòng liên hệ Do Thi Bich Lieu</v>
          </cell>
        </row>
        <row r="693">
          <cell r="D693">
            <v>15720</v>
          </cell>
          <cell r="E693">
            <v>20293537</v>
          </cell>
          <cell r="F693">
            <v>2619452</v>
          </cell>
          <cell r="G693">
            <v>45003.000347222223</v>
          </cell>
          <cell r="J693" t="str">
            <v>Do Thi Bich Lieu</v>
          </cell>
          <cell r="M693" t="str">
            <v>No</v>
          </cell>
          <cell r="O693" t="str">
            <v>Chúng tôi đang xử lý hóa đơn, vui lòng liên hệ Do Thi Bich Lieu</v>
          </cell>
        </row>
        <row r="694">
          <cell r="D694">
            <v>15717</v>
          </cell>
          <cell r="E694">
            <v>25269261</v>
          </cell>
          <cell r="F694">
            <v>2719277</v>
          </cell>
          <cell r="G694">
            <v>45003.000347222223</v>
          </cell>
          <cell r="J694" t="str">
            <v>Do Thi Bich Lieu</v>
          </cell>
          <cell r="M694" t="str">
            <v>No</v>
          </cell>
          <cell r="O694" t="str">
            <v>Chúng tôi đang xử lý hóa đơn, vui lòng liên hệ Do Thi Bich Lieu</v>
          </cell>
        </row>
        <row r="695">
          <cell r="D695">
            <v>15716</v>
          </cell>
          <cell r="E695">
            <v>28256017</v>
          </cell>
          <cell r="F695">
            <v>11608834</v>
          </cell>
          <cell r="G695">
            <v>45003.000347222223</v>
          </cell>
          <cell r="J695" t="str">
            <v>Do Thi Bich Lieu</v>
          </cell>
          <cell r="M695" t="str">
            <v>No</v>
          </cell>
          <cell r="O695" t="str">
            <v>Chúng tôi đang xử lý hóa đơn, vui lòng liên hệ Do Thi Bich Lieu</v>
          </cell>
        </row>
        <row r="696">
          <cell r="D696">
            <v>16743</v>
          </cell>
          <cell r="E696">
            <v>14088540</v>
          </cell>
          <cell r="F696">
            <v>5036672</v>
          </cell>
          <cell r="G696">
            <v>45008.000347222223</v>
          </cell>
          <cell r="J696" t="str">
            <v>Do Thi Bich Lieu</v>
          </cell>
          <cell r="M696" t="str">
            <v>No</v>
          </cell>
          <cell r="O696" t="str">
            <v>Chúng tôi đang xử lý hóa đơn, vui lòng liên hệ Do Thi Bich Lieu</v>
          </cell>
        </row>
        <row r="697">
          <cell r="D697">
            <v>22184</v>
          </cell>
          <cell r="E697">
            <v>24306895</v>
          </cell>
          <cell r="F697">
            <v>1958825</v>
          </cell>
          <cell r="G697">
            <v>45030.000347222223</v>
          </cell>
          <cell r="J697" t="str">
            <v>Do Thi Bich Lieu</v>
          </cell>
          <cell r="M697" t="str">
            <v>No</v>
          </cell>
          <cell r="O697" t="str">
            <v>05/Đã thanh toán 24/2023</v>
          </cell>
        </row>
        <row r="698">
          <cell r="D698">
            <v>23406</v>
          </cell>
          <cell r="E698">
            <v>10221235</v>
          </cell>
          <cell r="F698">
            <v>1954612</v>
          </cell>
          <cell r="G698">
            <v>45036.000347222223</v>
          </cell>
          <cell r="J698" t="str">
            <v>Do Thi Bich Lieu</v>
          </cell>
          <cell r="M698" t="str">
            <v>No</v>
          </cell>
          <cell r="O698" t="str">
            <v>05/Đã thanh toán 24/2023</v>
          </cell>
        </row>
        <row r="699">
          <cell r="D699">
            <v>23407</v>
          </cell>
          <cell r="E699">
            <v>10222868</v>
          </cell>
          <cell r="F699">
            <v>3144801</v>
          </cell>
          <cell r="G699">
            <v>45036.000347222223</v>
          </cell>
          <cell r="J699" t="str">
            <v>Do Thi Bich Lieu</v>
          </cell>
          <cell r="M699" t="str">
            <v>No</v>
          </cell>
          <cell r="O699" t="str">
            <v>05/Đã thanh toán 24/2023</v>
          </cell>
        </row>
        <row r="700">
          <cell r="D700">
            <v>23414</v>
          </cell>
          <cell r="E700">
            <v>20365332</v>
          </cell>
          <cell r="F700">
            <v>5728125</v>
          </cell>
          <cell r="G700">
            <v>45036.000347222223</v>
          </cell>
          <cell r="J700" t="str">
            <v>Do Thi Bich Lieu</v>
          </cell>
          <cell r="M700" t="str">
            <v>No</v>
          </cell>
          <cell r="O700" t="str">
            <v>05/Đã thanh toán 24/2023</v>
          </cell>
        </row>
        <row r="701">
          <cell r="D701">
            <v>23404</v>
          </cell>
          <cell r="E701">
            <v>16423396</v>
          </cell>
          <cell r="F701">
            <v>1792468</v>
          </cell>
          <cell r="G701">
            <v>45036.000347222223</v>
          </cell>
          <cell r="J701" t="str">
            <v>Do Thi Bich Lieu</v>
          </cell>
          <cell r="M701" t="str">
            <v>No</v>
          </cell>
          <cell r="O701" t="str">
            <v>07/Đã thanh toán 10/2023</v>
          </cell>
        </row>
        <row r="702">
          <cell r="D702">
            <v>25248</v>
          </cell>
          <cell r="E702">
            <v>22343251</v>
          </cell>
          <cell r="F702">
            <v>1221638</v>
          </cell>
          <cell r="G702">
            <v>45044.000347222223</v>
          </cell>
          <cell r="J702" t="str">
            <v>Do Thi Bich Lieu</v>
          </cell>
          <cell r="M702" t="str">
            <v>No</v>
          </cell>
          <cell r="O702" t="str">
            <v>Chúng tôi đang xử lý hóa đơn, vui lòng liên hệ Do Thi Bich Lieu</v>
          </cell>
        </row>
        <row r="703">
          <cell r="D703">
            <v>28140</v>
          </cell>
          <cell r="E703">
            <v>10183289</v>
          </cell>
          <cell r="F703">
            <v>36449300</v>
          </cell>
          <cell r="G703">
            <v>45058.000347222223</v>
          </cell>
          <cell r="J703" t="str">
            <v>Do Thi Bich Lieu</v>
          </cell>
          <cell r="M703" t="str">
            <v>No</v>
          </cell>
          <cell r="O703" t="str">
            <v>05/Đã thanh toán 24/2023</v>
          </cell>
        </row>
        <row r="704">
          <cell r="D704">
            <v>29782</v>
          </cell>
          <cell r="E704">
            <v>15122237</v>
          </cell>
          <cell r="F704">
            <v>1954612</v>
          </cell>
          <cell r="G704">
            <v>45065.000347222223</v>
          </cell>
          <cell r="J704" t="str">
            <v>Do Thi Bich Lieu</v>
          </cell>
          <cell r="M704" t="str">
            <v>No</v>
          </cell>
          <cell r="O704" t="str">
            <v>06/Đã thanh toán 26/2023</v>
          </cell>
        </row>
        <row r="705">
          <cell r="D705">
            <v>29784</v>
          </cell>
          <cell r="E705">
            <v>22349126</v>
          </cell>
          <cell r="F705">
            <v>1557600</v>
          </cell>
          <cell r="G705">
            <v>45065.000347222223</v>
          </cell>
          <cell r="J705" t="str">
            <v>Do Thi Bich Lieu</v>
          </cell>
          <cell r="M705" t="str">
            <v>No</v>
          </cell>
          <cell r="O705" t="str">
            <v>Chúng tôi đang xử lý hóa đơn, vui lòng liên hệ Do Thi Bich Lieu</v>
          </cell>
        </row>
        <row r="706">
          <cell r="D706">
            <v>29785</v>
          </cell>
          <cell r="E706">
            <v>28337212</v>
          </cell>
          <cell r="F706">
            <v>1557600</v>
          </cell>
          <cell r="G706">
            <v>45065.000347222223</v>
          </cell>
          <cell r="J706" t="str">
            <v>Do Thi Bich Lieu</v>
          </cell>
          <cell r="M706" t="str">
            <v>No</v>
          </cell>
          <cell r="O706" t="str">
            <v>07/Đã thanh toán 10/2023</v>
          </cell>
        </row>
        <row r="707">
          <cell r="D707">
            <v>29776</v>
          </cell>
          <cell r="E707">
            <v>24317189</v>
          </cell>
          <cell r="F707">
            <v>1557600</v>
          </cell>
          <cell r="G707">
            <v>45065.000347222223</v>
          </cell>
          <cell r="J707" t="str">
            <v>Do Thi Bich Lieu</v>
          </cell>
          <cell r="M707" t="str">
            <v>No</v>
          </cell>
          <cell r="O707" t="str">
            <v>Chúng tôi đang xử lý hóa đơn, vui lòng liên hệ Do Thi Bich Lieu</v>
          </cell>
        </row>
        <row r="708">
          <cell r="D708">
            <v>29778</v>
          </cell>
          <cell r="E708">
            <v>27337223</v>
          </cell>
          <cell r="F708">
            <v>1557600</v>
          </cell>
          <cell r="G708">
            <v>45065.000347222223</v>
          </cell>
          <cell r="J708" t="str">
            <v>Do Thi Bich Lieu</v>
          </cell>
          <cell r="M708" t="str">
            <v>No</v>
          </cell>
          <cell r="O708" t="str">
            <v>Chúng tôi đang xử lý hóa đơn, vui lòng liên hệ Do Thi Bich Lieu</v>
          </cell>
        </row>
        <row r="709">
          <cell r="D709">
            <v>29783</v>
          </cell>
          <cell r="E709">
            <v>16437514</v>
          </cell>
          <cell r="F709">
            <v>1557600</v>
          </cell>
          <cell r="G709">
            <v>45065.000347222223</v>
          </cell>
          <cell r="J709" t="str">
            <v>Do Thi Bich Lieu</v>
          </cell>
          <cell r="M709" t="str">
            <v>No</v>
          </cell>
          <cell r="O709" t="str">
            <v>07/Đã thanh toán 10/2023</v>
          </cell>
        </row>
        <row r="710">
          <cell r="D710">
            <v>29779</v>
          </cell>
          <cell r="E710">
            <v>20375114</v>
          </cell>
          <cell r="F710">
            <v>1557600</v>
          </cell>
          <cell r="G710">
            <v>45065.000347222223</v>
          </cell>
          <cell r="J710" t="str">
            <v>Do Thi Bich Lieu</v>
          </cell>
          <cell r="M710" t="str">
            <v>No</v>
          </cell>
          <cell r="O710" t="str">
            <v>07/Đã thanh toán 10/2023</v>
          </cell>
        </row>
        <row r="711">
          <cell r="D711">
            <v>29796</v>
          </cell>
          <cell r="E711">
            <v>18171959</v>
          </cell>
          <cell r="F711">
            <v>5734652</v>
          </cell>
          <cell r="G711">
            <v>45065.000347222223</v>
          </cell>
          <cell r="J711" t="str">
            <v>Do Thi Bich Lieu</v>
          </cell>
          <cell r="M711" t="str">
            <v>No</v>
          </cell>
          <cell r="O711" t="str">
            <v>07/Đã thanh toán 10/2023</v>
          </cell>
        </row>
        <row r="712">
          <cell r="D712">
            <v>29769</v>
          </cell>
          <cell r="E712">
            <v>10237358</v>
          </cell>
          <cell r="F712">
            <v>6899855</v>
          </cell>
          <cell r="G712">
            <v>45065.000347222223</v>
          </cell>
          <cell r="J712" t="str">
            <v>Do Thi Bich Lieu</v>
          </cell>
          <cell r="M712" t="str">
            <v>No</v>
          </cell>
          <cell r="O712" t="str">
            <v>06/Đã thanh toán 26/2023</v>
          </cell>
        </row>
        <row r="713">
          <cell r="D713">
            <v>29772</v>
          </cell>
          <cell r="E713">
            <v>19397650</v>
          </cell>
          <cell r="F713">
            <v>778800</v>
          </cell>
          <cell r="G713">
            <v>45065.000347222223</v>
          </cell>
          <cell r="J713" t="str">
            <v>Do Thi Bich Lieu</v>
          </cell>
          <cell r="M713" t="str">
            <v>No</v>
          </cell>
          <cell r="O713" t="str">
            <v>07/Đã thanh toán 10/2023</v>
          </cell>
        </row>
        <row r="714">
          <cell r="D714">
            <v>29771</v>
          </cell>
          <cell r="E714">
            <v>11200164</v>
          </cell>
          <cell r="F714">
            <v>3115200</v>
          </cell>
          <cell r="G714">
            <v>45065.000347222223</v>
          </cell>
          <cell r="J714" t="str">
            <v>Do Thi Bich Lieu</v>
          </cell>
          <cell r="M714" t="str">
            <v>No</v>
          </cell>
          <cell r="O714" t="str">
            <v>07/Đã thanh toán 10/2023</v>
          </cell>
        </row>
        <row r="715">
          <cell r="D715">
            <v>32658</v>
          </cell>
          <cell r="E715">
            <v>11207034</v>
          </cell>
          <cell r="F715">
            <v>1104026</v>
          </cell>
          <cell r="G715">
            <v>45077.000347222223</v>
          </cell>
          <cell r="J715" t="str">
            <v>Do Thi Bich Lieu</v>
          </cell>
          <cell r="M715" t="str">
            <v>No</v>
          </cell>
          <cell r="O715" t="str">
            <v>07/Đã thanh toán 10/2023</v>
          </cell>
        </row>
        <row r="716">
          <cell r="D716">
            <v>32655</v>
          </cell>
          <cell r="E716">
            <v>16442542</v>
          </cell>
          <cell r="F716">
            <v>1886808</v>
          </cell>
          <cell r="G716">
            <v>45077.000347222223</v>
          </cell>
          <cell r="J716" t="str">
            <v>Do Thi Bich Lieu</v>
          </cell>
          <cell r="M716" t="str">
            <v>No</v>
          </cell>
          <cell r="O716" t="str">
            <v>07/Đã thanh toán 10/2023</v>
          </cell>
        </row>
        <row r="717">
          <cell r="D717">
            <v>32675</v>
          </cell>
          <cell r="E717">
            <v>18115377</v>
          </cell>
          <cell r="F717">
            <v>848507</v>
          </cell>
          <cell r="G717">
            <v>45077.000347222223</v>
          </cell>
          <cell r="J717" t="str">
            <v>Do Thi Bich Lieu</v>
          </cell>
          <cell r="M717" t="str">
            <v>No</v>
          </cell>
          <cell r="O717" t="str">
            <v>06/Đã thanh toán 12/2023</v>
          </cell>
        </row>
        <row r="718">
          <cell r="D718">
            <v>32682</v>
          </cell>
          <cell r="E718">
            <v>28298123</v>
          </cell>
          <cell r="F718">
            <v>9300883</v>
          </cell>
          <cell r="G718">
            <v>45077.000347222223</v>
          </cell>
          <cell r="J718" t="str">
            <v>Do Thi Bich Lieu</v>
          </cell>
          <cell r="M718" t="str">
            <v>No</v>
          </cell>
          <cell r="O718" t="str">
            <v>06/Đã thanh toán 12/2023</v>
          </cell>
        </row>
        <row r="719">
          <cell r="D719">
            <v>32654</v>
          </cell>
          <cell r="E719">
            <v>22353983</v>
          </cell>
          <cell r="F719">
            <v>4340215</v>
          </cell>
          <cell r="G719">
            <v>45077.000347222223</v>
          </cell>
          <cell r="J719" t="str">
            <v>Do Thi Bich Lieu</v>
          </cell>
          <cell r="M719" t="str">
            <v>No</v>
          </cell>
          <cell r="O719" t="str">
            <v>07/Đã thanh toán 10/2023</v>
          </cell>
        </row>
        <row r="720">
          <cell r="D720">
            <v>32664</v>
          </cell>
          <cell r="E720">
            <v>13263686</v>
          </cell>
          <cell r="F720">
            <v>5491014</v>
          </cell>
          <cell r="G720">
            <v>45077.000347222223</v>
          </cell>
          <cell r="J720" t="str">
            <v>Do Thi Bich Lieu</v>
          </cell>
          <cell r="M720" t="str">
            <v>No</v>
          </cell>
          <cell r="O720" t="str">
            <v>07/Đã thanh toán 10/2023</v>
          </cell>
        </row>
        <row r="721">
          <cell r="D721">
            <v>32681</v>
          </cell>
          <cell r="E721">
            <v>15012701</v>
          </cell>
          <cell r="F721">
            <v>496815</v>
          </cell>
          <cell r="G721">
            <v>45077.000347222223</v>
          </cell>
          <cell r="J721" t="str">
            <v>Do Thi Bich Lieu</v>
          </cell>
          <cell r="M721" t="str">
            <v>No</v>
          </cell>
          <cell r="O721" t="str">
            <v>Chúng tôi đang xử lý hóa đơn, vui lòng liên hệ Do Thi Bich Lieu</v>
          </cell>
        </row>
        <row r="722">
          <cell r="D722">
            <v>32672</v>
          </cell>
          <cell r="E722">
            <v>26406428</v>
          </cell>
          <cell r="F722">
            <v>2336400</v>
          </cell>
          <cell r="G722">
            <v>45077.000347222223</v>
          </cell>
          <cell r="J722" t="str">
            <v>Do Thi Bich Lieu</v>
          </cell>
          <cell r="M722" t="str">
            <v>No</v>
          </cell>
          <cell r="O722" t="str">
            <v>07/Đã thanh toán 10/2023</v>
          </cell>
        </row>
        <row r="723">
          <cell r="D723">
            <v>644</v>
          </cell>
          <cell r="E723">
            <v>12102972</v>
          </cell>
          <cell r="F723">
            <v>1942919</v>
          </cell>
          <cell r="G723">
            <v>44932.000347222223</v>
          </cell>
          <cell r="J723" t="str">
            <v>Do Thi Bich Lieu</v>
          </cell>
          <cell r="M723" t="str">
            <v>No</v>
          </cell>
          <cell r="O723" t="str">
            <v>Chúng tôi đang xử lý hóa đơn, vui lòng liên hệ Do Thi Bich Lieu</v>
          </cell>
        </row>
        <row r="724">
          <cell r="D724">
            <v>23421</v>
          </cell>
          <cell r="E724">
            <v>26386858</v>
          </cell>
          <cell r="F724">
            <v>2586309</v>
          </cell>
          <cell r="G724">
            <v>45036.000347222223</v>
          </cell>
          <cell r="J724" t="str">
            <v>Do Thi Bich Lieu</v>
          </cell>
          <cell r="M724" t="str">
            <v>No</v>
          </cell>
          <cell r="O724" t="str">
            <v>05/Đã thanh toán 24/2023</v>
          </cell>
        </row>
        <row r="725">
          <cell r="D725">
            <v>23410</v>
          </cell>
          <cell r="E725">
            <v>12147912</v>
          </cell>
          <cell r="F725">
            <v>778800</v>
          </cell>
          <cell r="G725">
            <v>45036.000347222223</v>
          </cell>
          <cell r="J725" t="str">
            <v>Do Thi Bich Lieu</v>
          </cell>
          <cell r="M725" t="str">
            <v>No</v>
          </cell>
          <cell r="O725" t="str">
            <v>06/Đã thanh toán 12/2023</v>
          </cell>
        </row>
        <row r="726">
          <cell r="D726">
            <v>32656</v>
          </cell>
          <cell r="E726">
            <v>12165991</v>
          </cell>
          <cell r="F726">
            <v>3664914</v>
          </cell>
          <cell r="G726">
            <v>45077.000347222223</v>
          </cell>
          <cell r="J726" t="str">
            <v>Do Thi Bich Lieu</v>
          </cell>
          <cell r="M726" t="str">
            <v>No</v>
          </cell>
          <cell r="O726" t="str">
            <v>07/Đã thanh toán 10/2023</v>
          </cell>
        </row>
        <row r="727">
          <cell r="D727">
            <v>23422</v>
          </cell>
          <cell r="E727">
            <v>90314767</v>
          </cell>
          <cell r="F727">
            <v>3380546</v>
          </cell>
          <cell r="G727">
            <v>45036.000347222223</v>
          </cell>
          <cell r="J727" t="str">
            <v>Do Thi Bich Lieu</v>
          </cell>
          <cell r="M727" t="str">
            <v>No</v>
          </cell>
          <cell r="O727" t="str">
            <v>05/Đã thanh toán 24/2023</v>
          </cell>
        </row>
        <row r="728">
          <cell r="D728">
            <v>13165</v>
          </cell>
          <cell r="E728">
            <v>16407983</v>
          </cell>
          <cell r="F728">
            <v>2400893</v>
          </cell>
          <cell r="G728">
            <v>44994.000347222223</v>
          </cell>
          <cell r="J728" t="str">
            <v>Do Thi Bich Lieu</v>
          </cell>
          <cell r="M728" t="str">
            <v>No</v>
          </cell>
          <cell r="O728" t="str">
            <v>06/Đã thanh toán 26/2023</v>
          </cell>
        </row>
        <row r="729">
          <cell r="D729">
            <v>25879</v>
          </cell>
          <cell r="E729">
            <v>13109905</v>
          </cell>
          <cell r="F729">
            <v>8242430</v>
          </cell>
          <cell r="G729">
            <v>44758.000347222223</v>
          </cell>
          <cell r="J729" t="str">
            <v>Do Thi Bich Lieu</v>
          </cell>
          <cell r="M729" t="str">
            <v>No</v>
          </cell>
          <cell r="O729" t="str">
            <v>Chúng tôi đang xử lý hóa đơn, vui lòng liên hệ Do Thi Bich Lieu</v>
          </cell>
        </row>
        <row r="730">
          <cell r="D730">
            <v>56277</v>
          </cell>
          <cell r="E730">
            <v>15069804</v>
          </cell>
          <cell r="F730">
            <v>196020</v>
          </cell>
          <cell r="G730">
            <v>44916.000347222223</v>
          </cell>
          <cell r="J730" t="str">
            <v>Do Thi Bich Lieu</v>
          </cell>
          <cell r="M730" t="str">
            <v>No</v>
          </cell>
          <cell r="O730" t="str">
            <v>Chúng tôi đang xử lý hóa đơn, vui lòng liên hệ Do Thi Bich Lieu</v>
          </cell>
        </row>
        <row r="731">
          <cell r="D731">
            <v>56991</v>
          </cell>
          <cell r="E731">
            <v>12100509</v>
          </cell>
          <cell r="F731">
            <v>882090</v>
          </cell>
          <cell r="G731">
            <v>44922.000347222223</v>
          </cell>
          <cell r="J731" t="str">
            <v>Do Thi Bich Lieu</v>
          </cell>
          <cell r="M731" t="str">
            <v>No</v>
          </cell>
          <cell r="O731" t="str">
            <v>Chúng tôi đang xử lý hóa đơn, vui lòng liên hệ Do Thi Bich Lieu</v>
          </cell>
        </row>
        <row r="732">
          <cell r="D732">
            <v>57169</v>
          </cell>
          <cell r="E732">
            <v>18115377</v>
          </cell>
          <cell r="F732">
            <v>980100</v>
          </cell>
          <cell r="G732">
            <v>44924.000347222223</v>
          </cell>
          <cell r="J732" t="str">
            <v>Do Thi Bich Lieu</v>
          </cell>
          <cell r="M732" t="str">
            <v>No</v>
          </cell>
          <cell r="O732" t="str">
            <v>Chúng tôi đang xử lý hóa đơn, vui lòng liên hệ Do Thi Bich Lieu</v>
          </cell>
        </row>
        <row r="733">
          <cell r="D733">
            <v>57873</v>
          </cell>
          <cell r="E733">
            <v>14066526</v>
          </cell>
          <cell r="F733">
            <v>3598279</v>
          </cell>
          <cell r="G733">
            <v>44926.000347222223</v>
          </cell>
          <cell r="J733" t="str">
            <v>Do Thi Bich Lieu</v>
          </cell>
          <cell r="M733" t="str">
            <v>No</v>
          </cell>
          <cell r="O733" t="str">
            <v>Chúng tôi đang xử lý hóa đơn, vui lòng liên hệ Do Thi Bich Lieu</v>
          </cell>
        </row>
        <row r="734">
          <cell r="D734">
            <v>13715</v>
          </cell>
          <cell r="E734">
            <v>28276097</v>
          </cell>
          <cell r="F734">
            <v>-1199426</v>
          </cell>
          <cell r="G734">
            <v>45000.000347222223</v>
          </cell>
          <cell r="J734" t="str">
            <v>Do Thi Bich Lieu</v>
          </cell>
          <cell r="M734" t="str">
            <v>No</v>
          </cell>
          <cell r="O734" t="str">
            <v>Chúng tôi đang xử lý hóa đơn, vui lòng liên hệ Do Thi Bich Lieu</v>
          </cell>
        </row>
        <row r="735">
          <cell r="D735">
            <v>31445</v>
          </cell>
          <cell r="E735">
            <v>16440980</v>
          </cell>
          <cell r="F735">
            <v>1615482</v>
          </cell>
          <cell r="G735">
            <v>45073.000347222223</v>
          </cell>
          <cell r="J735" t="str">
            <v>Do Thi Bich Lieu</v>
          </cell>
          <cell r="M735" t="str">
            <v>No</v>
          </cell>
          <cell r="O735" t="str">
            <v>Chúng tôi đang xử lý hóa đơn, vui lòng liên hệ Do Thi Bich Lieu</v>
          </cell>
        </row>
        <row r="736">
          <cell r="D736">
            <v>1376</v>
          </cell>
          <cell r="E736">
            <v>17154727</v>
          </cell>
          <cell r="F736">
            <v>6936193</v>
          </cell>
          <cell r="G736">
            <v>44938.000347222223</v>
          </cell>
          <cell r="J736" t="str">
            <v>Do Thi Bich Lieu</v>
          </cell>
          <cell r="M736" t="str">
            <v>No</v>
          </cell>
          <cell r="O736" t="str">
            <v>Chúng tôi đang xử lý hóa đơn, vui lòng liên hệ Do Thi Bich Lieu</v>
          </cell>
        </row>
        <row r="737">
          <cell r="D737">
            <v>1477</v>
          </cell>
          <cell r="E737">
            <v>28298123</v>
          </cell>
          <cell r="F737">
            <v>9484132</v>
          </cell>
          <cell r="G737">
            <v>44939.000347222223</v>
          </cell>
          <cell r="J737" t="str">
            <v>Do Thi Bich Lieu</v>
          </cell>
          <cell r="M737" t="str">
            <v>No</v>
          </cell>
          <cell r="O737" t="str">
            <v>Chúng tôi đang xử lý hóa đơn, vui lòng liên hệ Do Thi Bich Lieu</v>
          </cell>
        </row>
        <row r="738">
          <cell r="D738">
            <v>2116</v>
          </cell>
          <cell r="E738">
            <v>16391225</v>
          </cell>
          <cell r="F738">
            <v>6094770</v>
          </cell>
          <cell r="G738">
            <v>44957.000347222223</v>
          </cell>
          <cell r="J738" t="str">
            <v>Do Thi Bich Lieu</v>
          </cell>
          <cell r="M738" t="str">
            <v>No</v>
          </cell>
          <cell r="O738" t="str">
            <v>Chúng tôi đang xử lý hóa đơn, vui lòng liên hệ Do Thi Bich Lieu</v>
          </cell>
        </row>
        <row r="739">
          <cell r="D739">
            <v>2127</v>
          </cell>
          <cell r="E739">
            <v>11153889</v>
          </cell>
          <cell r="F739">
            <v>11166133</v>
          </cell>
          <cell r="G739">
            <v>44957.000347222223</v>
          </cell>
          <cell r="J739" t="str">
            <v>Do Thi Bich Lieu</v>
          </cell>
          <cell r="M739" t="str">
            <v>No</v>
          </cell>
          <cell r="O739" t="str">
            <v>Chúng tôi đang xử lý hóa đơn, vui lòng liên hệ Do Thi Bich Lieu</v>
          </cell>
        </row>
        <row r="740">
          <cell r="D740">
            <v>6277</v>
          </cell>
          <cell r="E740">
            <v>26363583</v>
          </cell>
          <cell r="F740">
            <v>2880284</v>
          </cell>
          <cell r="G740">
            <v>44973.000347222223</v>
          </cell>
          <cell r="J740" t="str">
            <v>Do Thi Bich Lieu</v>
          </cell>
          <cell r="M740" t="str">
            <v>No</v>
          </cell>
          <cell r="O740" t="str">
            <v>Chúng tôi đang xử lý hóa đơn, vui lòng liên hệ Do Thi Bich Lieu</v>
          </cell>
        </row>
        <row r="741">
          <cell r="D741">
            <v>56990</v>
          </cell>
          <cell r="E741">
            <v>10171704</v>
          </cell>
          <cell r="F741">
            <v>23304240</v>
          </cell>
          <cell r="G741">
            <v>44922.000347222223</v>
          </cell>
          <cell r="J741" t="str">
            <v>Do Thi Bich Lieu</v>
          </cell>
          <cell r="M741" t="str">
            <v>No</v>
          </cell>
          <cell r="O741" t="str">
            <v>Chúng tôi đang xử lý hóa đơn, vui lòng liên hệ Do Thi Bich Lieu</v>
          </cell>
        </row>
        <row r="742">
          <cell r="D742">
            <v>641</v>
          </cell>
          <cell r="E742">
            <v>16386568</v>
          </cell>
          <cell r="F742">
            <v>1827216</v>
          </cell>
          <cell r="G742">
            <v>44932.000347222223</v>
          </cell>
          <cell r="J742" t="str">
            <v>Do Thi Bich Lieu</v>
          </cell>
          <cell r="M742" t="str">
            <v>No</v>
          </cell>
          <cell r="O742" t="str">
            <v>Chúng tôi đang xử lý hóa đơn, vui lòng liên hệ Do Thi Bich Lieu</v>
          </cell>
        </row>
        <row r="743">
          <cell r="D743">
            <v>832</v>
          </cell>
          <cell r="E743">
            <v>17151843</v>
          </cell>
          <cell r="F743">
            <v>26410406</v>
          </cell>
          <cell r="G743">
            <v>44933.000347222223</v>
          </cell>
          <cell r="J743" t="str">
            <v>Do Thi Bich Lieu</v>
          </cell>
          <cell r="M743" t="str">
            <v>No</v>
          </cell>
          <cell r="O743" t="str">
            <v>Chúng tôi đang xử lý hóa đơn, vui lòng liên hệ Do Thi Bich Lieu</v>
          </cell>
        </row>
        <row r="744">
          <cell r="D744">
            <v>1372</v>
          </cell>
          <cell r="E744">
            <v>10176136</v>
          </cell>
          <cell r="F744">
            <v>5280396</v>
          </cell>
          <cell r="G744">
            <v>44938.000347222223</v>
          </cell>
          <cell r="J744" t="str">
            <v>Do Thi Bich Lieu</v>
          </cell>
          <cell r="M744" t="str">
            <v>No</v>
          </cell>
          <cell r="O744" t="str">
            <v>Chúng tôi đang xử lý hóa đơn, vui lòng liên hệ Do Thi Bich Lieu</v>
          </cell>
        </row>
        <row r="745">
          <cell r="D745">
            <v>1375</v>
          </cell>
          <cell r="E745">
            <v>10179448</v>
          </cell>
          <cell r="F745">
            <v>12216380</v>
          </cell>
          <cell r="G745">
            <v>44938.000347222223</v>
          </cell>
          <cell r="J745" t="str">
            <v>Do Thi Bich Lieu</v>
          </cell>
          <cell r="M745" t="str">
            <v>No</v>
          </cell>
          <cell r="O745" t="str">
            <v>Chúng tôi đang xử lý hóa đơn, vui lòng liên hệ Do Thi Bich Lieu</v>
          </cell>
        </row>
        <row r="746">
          <cell r="D746">
            <v>1379</v>
          </cell>
          <cell r="E746">
            <v>24280678</v>
          </cell>
          <cell r="F746">
            <v>8581829</v>
          </cell>
          <cell r="G746">
            <v>44938.000347222223</v>
          </cell>
          <cell r="J746" t="str">
            <v>Do Thi Bich Lieu</v>
          </cell>
          <cell r="M746" t="str">
            <v>No</v>
          </cell>
          <cell r="O746" t="str">
            <v>Chúng tôi đang xử lý hóa đơn, vui lòng liên hệ Do Thi Bich Lieu</v>
          </cell>
        </row>
        <row r="747">
          <cell r="D747">
            <v>1373</v>
          </cell>
          <cell r="E747">
            <v>50984121</v>
          </cell>
          <cell r="F747">
            <v>13511344</v>
          </cell>
          <cell r="G747">
            <v>44938.000347222223</v>
          </cell>
          <cell r="J747" t="str">
            <v>Do Thi Bich Lieu</v>
          </cell>
          <cell r="M747" t="str">
            <v>No</v>
          </cell>
          <cell r="O747" t="str">
            <v>Chúng tôi đang xử lý hóa đơn, vui lòng liên hệ Do Thi Bich Lieu</v>
          </cell>
        </row>
        <row r="748">
          <cell r="D748">
            <v>1382</v>
          </cell>
          <cell r="E748">
            <v>16389594</v>
          </cell>
          <cell r="F748">
            <v>6108190</v>
          </cell>
          <cell r="G748">
            <v>44938.000347222223</v>
          </cell>
          <cell r="J748" t="str">
            <v>Do Thi Bich Lieu</v>
          </cell>
          <cell r="M748" t="str">
            <v>No</v>
          </cell>
          <cell r="O748" t="str">
            <v>Chúng tôi đang xử lý hóa đơn, vui lòng liên hệ Do Thi Bich Lieu</v>
          </cell>
        </row>
        <row r="749">
          <cell r="D749">
            <v>1370</v>
          </cell>
          <cell r="E749">
            <v>19353021</v>
          </cell>
          <cell r="F749">
            <v>1221638</v>
          </cell>
          <cell r="G749">
            <v>44938.000347222223</v>
          </cell>
          <cell r="J749" t="str">
            <v>Do Thi Bich Lieu</v>
          </cell>
          <cell r="M749" t="str">
            <v>No</v>
          </cell>
          <cell r="O749" t="str">
            <v>Chúng tôi đang xử lý hóa đơn, vui lòng liên hệ Do Thi Bich Lieu</v>
          </cell>
        </row>
        <row r="750">
          <cell r="D750">
            <v>1368</v>
          </cell>
          <cell r="E750">
            <v>13204346</v>
          </cell>
          <cell r="F750">
            <v>13589208</v>
          </cell>
          <cell r="G750">
            <v>44938.000347222223</v>
          </cell>
          <cell r="J750" t="str">
            <v>Do Thi Bich Lieu</v>
          </cell>
          <cell r="M750" t="str">
            <v>No</v>
          </cell>
          <cell r="O750" t="str">
            <v>Chúng tôi đang xử lý hóa đơn, vui lòng liên hệ Do Thi Bich Lieu</v>
          </cell>
        </row>
        <row r="751">
          <cell r="D751">
            <v>1374</v>
          </cell>
          <cell r="E751">
            <v>10177524</v>
          </cell>
          <cell r="F751">
            <v>5054124</v>
          </cell>
          <cell r="G751">
            <v>44938.000347222223</v>
          </cell>
          <cell r="J751" t="str">
            <v>Do Thi Bich Lieu</v>
          </cell>
          <cell r="M751" t="str">
            <v>No</v>
          </cell>
          <cell r="O751" t="str">
            <v>Chúng tôi đang xử lý hóa đơn, vui lòng liên hệ Do Thi Bich Lieu</v>
          </cell>
        </row>
        <row r="752">
          <cell r="D752">
            <v>1377</v>
          </cell>
          <cell r="E752">
            <v>20335101</v>
          </cell>
          <cell r="F752">
            <v>8672587</v>
          </cell>
          <cell r="G752">
            <v>44938.000347222223</v>
          </cell>
          <cell r="J752" t="str">
            <v>Do Thi Bich Lieu</v>
          </cell>
          <cell r="M752" t="str">
            <v>No</v>
          </cell>
          <cell r="O752" t="str">
            <v>Chúng tôi đang xử lý hóa đơn, vui lòng liên hệ Do Thi Bich Lieu</v>
          </cell>
        </row>
        <row r="753">
          <cell r="D753">
            <v>1378</v>
          </cell>
          <cell r="E753">
            <v>22308735</v>
          </cell>
          <cell r="F753">
            <v>19025138</v>
          </cell>
          <cell r="G753">
            <v>44938.000347222223</v>
          </cell>
          <cell r="J753" t="str">
            <v>Do Thi Bich Lieu</v>
          </cell>
          <cell r="M753" t="str">
            <v>No</v>
          </cell>
          <cell r="O753" t="str">
            <v>Chúng tôi đang xử lý hóa đơn, vui lòng liên hệ Do Thi Bich Lieu</v>
          </cell>
        </row>
        <row r="754">
          <cell r="D754">
            <v>1371</v>
          </cell>
          <cell r="E754">
            <v>18118684</v>
          </cell>
          <cell r="F754">
            <v>4216916</v>
          </cell>
          <cell r="G754">
            <v>44938.000347222223</v>
          </cell>
          <cell r="J754" t="str">
            <v>Do Thi Bich Lieu</v>
          </cell>
          <cell r="M754" t="str">
            <v>No</v>
          </cell>
          <cell r="O754" t="str">
            <v>Chúng tôi đang xử lý hóa đơn, vui lòng liên hệ Do Thi Bich Lieu</v>
          </cell>
        </row>
        <row r="755">
          <cell r="D755">
            <v>1482</v>
          </cell>
          <cell r="E755">
            <v>15079249</v>
          </cell>
          <cell r="F755">
            <v>11958606</v>
          </cell>
          <cell r="G755">
            <v>44939.000347222223</v>
          </cell>
          <cell r="J755" t="str">
            <v>Do Thi Bich Lieu</v>
          </cell>
          <cell r="M755" t="str">
            <v>No</v>
          </cell>
          <cell r="O755" t="str">
            <v>Chúng tôi đang xử lý hóa đơn, vui lòng liên hệ Do Thi Bich Lieu</v>
          </cell>
        </row>
        <row r="756">
          <cell r="D756">
            <v>1480</v>
          </cell>
          <cell r="E756">
            <v>16391750</v>
          </cell>
          <cell r="F756">
            <v>10859211</v>
          </cell>
          <cell r="G756">
            <v>44939.000347222223</v>
          </cell>
          <cell r="J756" t="str">
            <v>Do Thi Bich Lieu</v>
          </cell>
          <cell r="M756" t="str">
            <v>No</v>
          </cell>
          <cell r="O756" t="str">
            <v>Chúng tôi đang xử lý hóa đơn, vui lòng liên hệ Do Thi Bich Lieu</v>
          </cell>
        </row>
        <row r="757">
          <cell r="D757">
            <v>2133</v>
          </cell>
          <cell r="E757">
            <v>13205002</v>
          </cell>
          <cell r="F757">
            <v>1305424</v>
          </cell>
          <cell r="G757">
            <v>44957.000347222223</v>
          </cell>
          <cell r="J757" t="str">
            <v>Do Thi Bich Lieu</v>
          </cell>
          <cell r="M757" t="str">
            <v>No</v>
          </cell>
          <cell r="O757" t="str">
            <v>Chúng tôi đang xử lý hóa đơn, vui lòng liên hệ Do Thi Bich Lieu</v>
          </cell>
        </row>
        <row r="758">
          <cell r="D758">
            <v>2137</v>
          </cell>
          <cell r="E758">
            <v>26359222</v>
          </cell>
          <cell r="F758">
            <v>14355022</v>
          </cell>
          <cell r="G758">
            <v>44957.000347222223</v>
          </cell>
          <cell r="J758" t="str">
            <v>Do Thi Bich Lieu</v>
          </cell>
          <cell r="M758" t="str">
            <v>No</v>
          </cell>
          <cell r="O758" t="str">
            <v>Chúng tôi đang xử lý hóa đơn, vui lòng liên hệ Do Thi Bich Lieu</v>
          </cell>
        </row>
        <row r="759">
          <cell r="D759">
            <v>2136</v>
          </cell>
          <cell r="E759">
            <v>14069880</v>
          </cell>
          <cell r="F759">
            <v>12207721</v>
          </cell>
          <cell r="G759">
            <v>44957.000347222223</v>
          </cell>
          <cell r="J759" t="str">
            <v>Do Thi Bich Lieu</v>
          </cell>
          <cell r="M759" t="str">
            <v>No</v>
          </cell>
          <cell r="O759" t="str">
            <v>Chúng tôi đang xử lý hóa đơn, vui lòng liên hệ Do Thi Bich Lieu</v>
          </cell>
        </row>
        <row r="760">
          <cell r="D760">
            <v>2121</v>
          </cell>
          <cell r="E760">
            <v>10183289</v>
          </cell>
          <cell r="F760">
            <v>37365490</v>
          </cell>
          <cell r="G760">
            <v>44957.000347222223</v>
          </cell>
          <cell r="J760" t="str">
            <v>Do Thi Bich Lieu</v>
          </cell>
          <cell r="M760" t="str">
            <v>No</v>
          </cell>
          <cell r="O760" t="str">
            <v>Chúng tôi đang xử lý hóa đơn, vui lòng liên hệ Do Thi Bich Lieu</v>
          </cell>
        </row>
        <row r="761">
          <cell r="D761">
            <v>2115</v>
          </cell>
          <cell r="E761">
            <v>18123159</v>
          </cell>
          <cell r="F761">
            <v>12081581</v>
          </cell>
          <cell r="G761">
            <v>44957.000347222223</v>
          </cell>
          <cell r="J761" t="str">
            <v>Do Thi Bich Lieu</v>
          </cell>
          <cell r="M761" t="str">
            <v>No</v>
          </cell>
          <cell r="O761" t="str">
            <v>Chúng tôi đang xử lý hóa đơn, vui lòng liên hệ Do Thi Bich Lieu</v>
          </cell>
        </row>
        <row r="762">
          <cell r="D762">
            <v>2138</v>
          </cell>
          <cell r="E762">
            <v>14068906</v>
          </cell>
          <cell r="F762">
            <v>65661684</v>
          </cell>
          <cell r="G762">
            <v>44957.000347222223</v>
          </cell>
          <cell r="J762" t="str">
            <v>Do Thi Bich Lieu</v>
          </cell>
          <cell r="M762" t="str">
            <v>No</v>
          </cell>
          <cell r="O762" t="str">
            <v>Chúng tôi đang xử lý hóa đơn, vui lòng liên hệ Do Thi Bich Lieu</v>
          </cell>
        </row>
        <row r="763">
          <cell r="D763">
            <v>2181</v>
          </cell>
          <cell r="E763">
            <v>26360918</v>
          </cell>
          <cell r="F763">
            <v>13559590</v>
          </cell>
          <cell r="G763">
            <v>44957.000347222223</v>
          </cell>
          <cell r="J763" t="str">
            <v>Do Thi Bich Lieu</v>
          </cell>
          <cell r="M763" t="str">
            <v>No</v>
          </cell>
          <cell r="O763" t="str">
            <v>Chúng tôi đang xử lý hóa đơn, vui lòng liên hệ Do Thi Bich Lieu</v>
          </cell>
        </row>
        <row r="764">
          <cell r="D764">
            <v>2183</v>
          </cell>
          <cell r="E764">
            <v>16393469</v>
          </cell>
          <cell r="F764">
            <v>9018636</v>
          </cell>
          <cell r="G764">
            <v>44957.000347222223</v>
          </cell>
          <cell r="J764" t="str">
            <v>Do Thi Bich Lieu</v>
          </cell>
          <cell r="M764" t="str">
            <v>No</v>
          </cell>
          <cell r="O764" t="str">
            <v>Chúng tôi đang xử lý hóa đơn, vui lòng liên hệ Do Thi Bich Lieu</v>
          </cell>
        </row>
        <row r="765">
          <cell r="D765">
            <v>2182</v>
          </cell>
          <cell r="E765">
            <v>13209920</v>
          </cell>
          <cell r="F765">
            <v>12568622</v>
          </cell>
          <cell r="G765">
            <v>44957.000347222223</v>
          </cell>
          <cell r="J765" t="str">
            <v>Do Thi Bich Lieu</v>
          </cell>
          <cell r="M765" t="str">
            <v>No</v>
          </cell>
          <cell r="O765" t="str">
            <v>Chúng tôi đang xử lý hóa đơn, vui lòng liên hệ Do Thi Bich Lieu</v>
          </cell>
        </row>
        <row r="766">
          <cell r="D766">
            <v>2184</v>
          </cell>
          <cell r="E766">
            <v>26359891</v>
          </cell>
          <cell r="F766">
            <v>2900942</v>
          </cell>
          <cell r="G766">
            <v>44957.000347222223</v>
          </cell>
          <cell r="J766" t="str">
            <v>Do Thi Bich Lieu</v>
          </cell>
          <cell r="M766" t="str">
            <v>No</v>
          </cell>
          <cell r="O766" t="str">
            <v>Chúng tôi đang xử lý hóa đơn, vui lòng liên hệ Do Thi Bich Lieu</v>
          </cell>
        </row>
        <row r="767">
          <cell r="D767">
            <v>2131</v>
          </cell>
          <cell r="E767">
            <v>14071199</v>
          </cell>
          <cell r="F767">
            <v>6108190</v>
          </cell>
          <cell r="G767">
            <v>44957.000347222223</v>
          </cell>
          <cell r="J767" t="str">
            <v>Do Thi Bich Lieu</v>
          </cell>
          <cell r="M767" t="str">
            <v>No</v>
          </cell>
          <cell r="O767" t="str">
            <v>Chúng tôi đang xử lý hóa đơn, vui lòng liên hệ Do Thi Bich Lieu</v>
          </cell>
        </row>
        <row r="768">
          <cell r="D768">
            <v>2134</v>
          </cell>
          <cell r="E768">
            <v>13207268</v>
          </cell>
          <cell r="F768">
            <v>33855750</v>
          </cell>
          <cell r="G768">
            <v>44957.000347222223</v>
          </cell>
          <cell r="J768" t="str">
            <v>Do Thi Bich Lieu</v>
          </cell>
          <cell r="M768" t="str">
            <v>No</v>
          </cell>
          <cell r="O768" t="str">
            <v>Chúng tôi đang xử lý hóa đơn, vui lòng liên hệ Do Thi Bich Lieu</v>
          </cell>
        </row>
        <row r="769">
          <cell r="D769">
            <v>2124</v>
          </cell>
          <cell r="E769">
            <v>18123935</v>
          </cell>
          <cell r="F769">
            <v>6023424</v>
          </cell>
          <cell r="G769">
            <v>44957.000347222223</v>
          </cell>
          <cell r="J769" t="str">
            <v>Do Thi Bich Lieu</v>
          </cell>
          <cell r="M769" t="str">
            <v>No</v>
          </cell>
          <cell r="O769" t="str">
            <v>Chúng tôi đang xử lý hóa đơn, vui lòng liên hệ Do Thi Bich Lieu</v>
          </cell>
        </row>
        <row r="770">
          <cell r="D770">
            <v>2117</v>
          </cell>
          <cell r="E770">
            <v>15080920</v>
          </cell>
          <cell r="F770">
            <v>7899848</v>
          </cell>
          <cell r="G770">
            <v>44957.000347222223</v>
          </cell>
          <cell r="J770" t="str">
            <v>Do Thi Bich Lieu</v>
          </cell>
          <cell r="M770" t="str">
            <v>No</v>
          </cell>
          <cell r="O770" t="str">
            <v>Chúng tôi đang xử lý hóa đơn, vui lòng liên hệ Do Thi Bich Lieu</v>
          </cell>
        </row>
        <row r="771">
          <cell r="D771">
            <v>8663</v>
          </cell>
          <cell r="E771">
            <v>14076654</v>
          </cell>
          <cell r="F771">
            <v>1490071</v>
          </cell>
          <cell r="G771">
            <v>44981.000347222223</v>
          </cell>
          <cell r="J771" t="str">
            <v>Do Thi Bich Lieu</v>
          </cell>
          <cell r="M771" t="str">
            <v>No</v>
          </cell>
          <cell r="O771" t="str">
            <v>Chúng tôi đang xử lý hóa đơn, vui lòng liên hệ Do Thi Bich Lieu</v>
          </cell>
        </row>
        <row r="772">
          <cell r="D772">
            <v>15722</v>
          </cell>
          <cell r="E772">
            <v>15043397</v>
          </cell>
          <cell r="F772">
            <v>2358510</v>
          </cell>
          <cell r="G772">
            <v>45003.000347222223</v>
          </cell>
          <cell r="J772" t="str">
            <v>Do Thi Bich Lieu</v>
          </cell>
          <cell r="M772" t="str">
            <v>No</v>
          </cell>
          <cell r="O772" t="str">
            <v>Chúng tôi đang xử lý hóa đơn, vui lòng liên hệ Do Thi Bich Lieu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InvoiceList"/>
    </sheetNames>
    <sheetDataSet>
      <sheetData sheetId="0">
        <row r="1">
          <cell r="D1" t="str">
            <v>Số hóa đơn</v>
          </cell>
          <cell r="E1" t="str">
            <v>Số đặt hàng</v>
          </cell>
          <cell r="F1" t="str">
            <v>Tổng giá trị</v>
          </cell>
          <cell r="G1" t="str">
            <v>Ngày nhập HĐ</v>
          </cell>
          <cell r="H1" t="str">
            <v>Ngày xử lý</v>
          </cell>
          <cell r="I1" t="str">
            <v>Ngày đến hạn</v>
          </cell>
          <cell r="J1" t="str">
            <v>Phụ trách</v>
          </cell>
          <cell r="K1" t="str">
            <v>Khóa bởi</v>
          </cell>
          <cell r="L1" t="str">
            <v>Ngày khóa</v>
          </cell>
          <cell r="M1" t="str">
            <v>Trạng thái giữ</v>
          </cell>
          <cell r="N1" t="str">
            <v>Lý do giữ</v>
          </cell>
          <cell r="O1" t="str">
            <v>Ghi chú</v>
          </cell>
        </row>
        <row r="2">
          <cell r="D2">
            <v>45360</v>
          </cell>
          <cell r="E2">
            <v>13292225</v>
          </cell>
          <cell r="F2">
            <v>1400636</v>
          </cell>
          <cell r="G2">
            <v>45138.000347222223</v>
          </cell>
          <cell r="H2">
            <v>45139.000347222223</v>
          </cell>
          <cell r="I2">
            <v>45167.000347222223</v>
          </cell>
          <cell r="J2" t="str">
            <v>Do Thi Bich Lieu</v>
          </cell>
          <cell r="M2" t="str">
            <v>No</v>
          </cell>
          <cell r="O2" t="str">
            <v>Lịch thanh toán: Monthly at 10 &amp; 24</v>
          </cell>
        </row>
        <row r="3">
          <cell r="D3">
            <v>45357</v>
          </cell>
          <cell r="E3">
            <v>14137286</v>
          </cell>
          <cell r="F3">
            <v>3058528</v>
          </cell>
          <cell r="G3">
            <v>45138.000347222223</v>
          </cell>
          <cell r="H3">
            <v>45139.000347222223</v>
          </cell>
          <cell r="I3">
            <v>45164.000347222223</v>
          </cell>
          <cell r="J3" t="str">
            <v>Do Thi Bich Lieu</v>
          </cell>
          <cell r="M3" t="str">
            <v>No</v>
          </cell>
          <cell r="O3" t="str">
            <v>Lịch thanh toán: Monthly at 10 &amp; 24</v>
          </cell>
        </row>
        <row r="4">
          <cell r="D4">
            <v>45359</v>
          </cell>
          <cell r="E4">
            <v>14137937</v>
          </cell>
          <cell r="F4">
            <v>3058528</v>
          </cell>
          <cell r="G4">
            <v>45138.000347222223</v>
          </cell>
          <cell r="H4">
            <v>45139.000347222223</v>
          </cell>
          <cell r="I4">
            <v>45167.000347222223</v>
          </cell>
          <cell r="J4" t="str">
            <v>Do Thi Bich Lieu</v>
          </cell>
          <cell r="M4" t="str">
            <v>No</v>
          </cell>
          <cell r="O4" t="str">
            <v>Lịch thanh toán: Monthly at 10 &amp; 24</v>
          </cell>
        </row>
        <row r="5">
          <cell r="D5">
            <v>45358</v>
          </cell>
          <cell r="E5">
            <v>14138830</v>
          </cell>
          <cell r="F5">
            <v>330444</v>
          </cell>
          <cell r="G5">
            <v>45138.000347222223</v>
          </cell>
          <cell r="H5">
            <v>45139.000347222223</v>
          </cell>
          <cell r="I5">
            <v>45167.000347222223</v>
          </cell>
          <cell r="J5" t="str">
            <v>Do Thi Bich Lieu</v>
          </cell>
          <cell r="M5" t="str">
            <v>No</v>
          </cell>
          <cell r="O5" t="str">
            <v>Lịch thanh toán: Monthly at 10 &amp; 24</v>
          </cell>
        </row>
        <row r="6">
          <cell r="D6">
            <v>45366</v>
          </cell>
          <cell r="E6">
            <v>90346258</v>
          </cell>
          <cell r="F6">
            <v>1199426</v>
          </cell>
          <cell r="G6">
            <v>45138.000347222223</v>
          </cell>
          <cell r="H6">
            <v>45139.000347222223</v>
          </cell>
          <cell r="I6">
            <v>45170.000347222223</v>
          </cell>
          <cell r="J6" t="str">
            <v>Do Thi Bich Lieu</v>
          </cell>
          <cell r="M6" t="str">
            <v>No</v>
          </cell>
          <cell r="O6" t="str">
            <v>Lịch thanh toán: Monthly at 10 &amp; 24</v>
          </cell>
        </row>
        <row r="7">
          <cell r="D7">
            <v>45361</v>
          </cell>
          <cell r="E7">
            <v>13290943</v>
          </cell>
          <cell r="F7">
            <v>108395</v>
          </cell>
          <cell r="G7">
            <v>45138.000347222223</v>
          </cell>
          <cell r="H7">
            <v>45139.000347222223</v>
          </cell>
          <cell r="I7">
            <v>45167.000347222223</v>
          </cell>
          <cell r="J7" t="str">
            <v>Do Thi Bich Lieu</v>
          </cell>
          <cell r="M7" t="str">
            <v>No</v>
          </cell>
          <cell r="O7" t="str">
            <v>Lịch thanh toán: Monthly at 10 &amp; 24</v>
          </cell>
        </row>
        <row r="8">
          <cell r="D8">
            <v>45362</v>
          </cell>
          <cell r="E8">
            <v>13292131</v>
          </cell>
          <cell r="F8">
            <v>2039018</v>
          </cell>
          <cell r="G8">
            <v>45138.000347222223</v>
          </cell>
          <cell r="H8">
            <v>45139.000347222223</v>
          </cell>
          <cell r="I8">
            <v>45167.000347222223</v>
          </cell>
          <cell r="J8" t="str">
            <v>Do Thi Bich Lieu</v>
          </cell>
          <cell r="M8" t="str">
            <v>No</v>
          </cell>
          <cell r="O8" t="str">
            <v>Lịch thanh toán: Monthly at 10 &amp; 24</v>
          </cell>
        </row>
        <row r="9">
          <cell r="D9">
            <v>45365</v>
          </cell>
          <cell r="E9">
            <v>14138292</v>
          </cell>
          <cell r="F9">
            <v>943040</v>
          </cell>
          <cell r="G9">
            <v>45138.000347222223</v>
          </cell>
          <cell r="J9" t="str">
            <v>Do Thi Bich Lieu</v>
          </cell>
          <cell r="M9" t="str">
            <v>No</v>
          </cell>
          <cell r="O9" t="str">
            <v>Chúng tôi đang xử lý hóa đơn, vui lòng liên hệ Do Thi Bich Lieu</v>
          </cell>
        </row>
        <row r="10">
          <cell r="D10">
            <v>45353</v>
          </cell>
          <cell r="E10">
            <v>18202242</v>
          </cell>
          <cell r="F10">
            <v>3205559</v>
          </cell>
          <cell r="G10">
            <v>45138.000347222223</v>
          </cell>
          <cell r="H10">
            <v>45139.000347222223</v>
          </cell>
          <cell r="I10">
            <v>45170.000347222223</v>
          </cell>
          <cell r="J10" t="str">
            <v>Do Thi Bich Lieu</v>
          </cell>
          <cell r="M10" t="str">
            <v>No</v>
          </cell>
          <cell r="O10" t="str">
            <v>Lịch thanh toán: Monthly at 10 &amp; 24</v>
          </cell>
        </row>
        <row r="11">
          <cell r="D11">
            <v>45354</v>
          </cell>
          <cell r="E11">
            <v>10276681</v>
          </cell>
          <cell r="F11">
            <v>6629764</v>
          </cell>
          <cell r="G11">
            <v>45138.000347222223</v>
          </cell>
          <cell r="J11" t="str">
            <v>Do Thi Bich Lieu</v>
          </cell>
          <cell r="M11" t="str">
            <v>No</v>
          </cell>
          <cell r="O11" t="str">
            <v>Chúng tôi đang xử lý hóa đơn, vui lòng liên hệ Do Thi Bich Lieu</v>
          </cell>
        </row>
        <row r="12">
          <cell r="D12">
            <v>45355</v>
          </cell>
          <cell r="E12">
            <v>19426779</v>
          </cell>
          <cell r="F12">
            <v>2186050</v>
          </cell>
          <cell r="G12">
            <v>45138.000347222223</v>
          </cell>
          <cell r="H12">
            <v>45139.000347222223</v>
          </cell>
          <cell r="I12">
            <v>45170.000347222223</v>
          </cell>
          <cell r="J12" t="str">
            <v>Do Thi Bich Lieu</v>
          </cell>
          <cell r="M12" t="str">
            <v>No</v>
          </cell>
          <cell r="O12" t="str">
            <v>Lịch thanh toán: Monthly at 10 &amp; 24</v>
          </cell>
        </row>
        <row r="13">
          <cell r="D13">
            <v>45356</v>
          </cell>
          <cell r="E13">
            <v>12192466</v>
          </cell>
          <cell r="F13">
            <v>4372099</v>
          </cell>
          <cell r="G13">
            <v>45138.000347222223</v>
          </cell>
          <cell r="H13">
            <v>45139.000347222223</v>
          </cell>
          <cell r="I13">
            <v>45171.000347222223</v>
          </cell>
          <cell r="J13" t="str">
            <v>Do Thi Bich Lieu</v>
          </cell>
          <cell r="M13" t="str">
            <v>No</v>
          </cell>
          <cell r="O13" t="str">
            <v>Lịch thanh toán: Monthly at 10 &amp; 24</v>
          </cell>
        </row>
        <row r="14">
          <cell r="D14">
            <v>45363</v>
          </cell>
          <cell r="E14">
            <v>13293506</v>
          </cell>
          <cell r="F14">
            <v>7316120</v>
          </cell>
          <cell r="G14">
            <v>45138.000347222223</v>
          </cell>
          <cell r="J14" t="str">
            <v>Do Thi Bich Lieu</v>
          </cell>
          <cell r="M14" t="str">
            <v>No</v>
          </cell>
          <cell r="O14" t="str">
            <v>Chúng tôi đang xử lý hóa đơn, vui lòng liên hệ Do Thi Bich Lieu</v>
          </cell>
        </row>
        <row r="15">
          <cell r="D15">
            <v>45364</v>
          </cell>
          <cell r="E15">
            <v>14139723</v>
          </cell>
          <cell r="F15">
            <v>108395</v>
          </cell>
          <cell r="G15">
            <v>45138.000347222223</v>
          </cell>
          <cell r="H15">
            <v>45139.000347222223</v>
          </cell>
          <cell r="I15">
            <v>45170.000347222223</v>
          </cell>
          <cell r="J15" t="str">
            <v>Do Thi Bich Lieu</v>
          </cell>
          <cell r="M15" t="str">
            <v>No</v>
          </cell>
          <cell r="O15" t="str">
            <v>Lịch thanh toán: Monthly at 10 &amp; 24</v>
          </cell>
        </row>
        <row r="16">
          <cell r="D16">
            <v>43799</v>
          </cell>
          <cell r="E16">
            <v>27359357</v>
          </cell>
          <cell r="F16">
            <v>1963353</v>
          </cell>
          <cell r="G16">
            <v>45129.000347222223</v>
          </cell>
          <cell r="H16">
            <v>45132.000347222223</v>
          </cell>
          <cell r="I16">
            <v>45164.000347222223</v>
          </cell>
          <cell r="J16" t="str">
            <v>Do Thi Bich Lieu</v>
          </cell>
          <cell r="M16" t="str">
            <v>No</v>
          </cell>
          <cell r="O16" t="str">
            <v>Lịch thanh toán: Monthly at 10 &amp; 24</v>
          </cell>
        </row>
        <row r="17">
          <cell r="D17">
            <v>43814</v>
          </cell>
          <cell r="E17">
            <v>18198556</v>
          </cell>
          <cell r="F17">
            <v>2457038</v>
          </cell>
          <cell r="G17">
            <v>45129.000347222223</v>
          </cell>
          <cell r="H17">
            <v>45140.000347222223</v>
          </cell>
          <cell r="I17">
            <v>45163.000347222223</v>
          </cell>
          <cell r="J17" t="str">
            <v>Do Thi Bich Lieu</v>
          </cell>
          <cell r="M17" t="str">
            <v>No</v>
          </cell>
          <cell r="O17" t="str">
            <v>Lịch thanh toán: Monthly at 10 &amp; 24</v>
          </cell>
        </row>
        <row r="18">
          <cell r="D18">
            <v>43786</v>
          </cell>
          <cell r="E18">
            <v>20396780</v>
          </cell>
          <cell r="F18">
            <v>1835136</v>
          </cell>
          <cell r="G18">
            <v>45129.000347222223</v>
          </cell>
          <cell r="H18">
            <v>45129.000347222223</v>
          </cell>
          <cell r="I18">
            <v>45160.000347222223</v>
          </cell>
          <cell r="J18" t="str">
            <v>Do Thi Bich Lieu</v>
          </cell>
          <cell r="M18" t="str">
            <v>No</v>
          </cell>
          <cell r="O18" t="str">
            <v>Lịch thanh toán: Monthly at 10 &amp; 24</v>
          </cell>
        </row>
        <row r="19">
          <cell r="D19">
            <v>43793</v>
          </cell>
          <cell r="E19">
            <v>50994666</v>
          </cell>
          <cell r="F19">
            <v>1199426</v>
          </cell>
          <cell r="G19">
            <v>45129.000347222223</v>
          </cell>
          <cell r="H19">
            <v>45129.000347222223</v>
          </cell>
          <cell r="I19">
            <v>45160.000347222223</v>
          </cell>
          <cell r="J19" t="str">
            <v>Do Thi Bich Lieu</v>
          </cell>
          <cell r="M19" t="str">
            <v>No</v>
          </cell>
          <cell r="O19" t="str">
            <v>Lịch thanh toán: Monthly at 10 &amp; 24</v>
          </cell>
        </row>
        <row r="20">
          <cell r="D20">
            <v>43811</v>
          </cell>
          <cell r="E20">
            <v>10273130</v>
          </cell>
          <cell r="F20">
            <v>8041993</v>
          </cell>
          <cell r="G20">
            <v>45129.000347222223</v>
          </cell>
          <cell r="H20">
            <v>45129.000347222223</v>
          </cell>
          <cell r="I20">
            <v>45163.000347222223</v>
          </cell>
          <cell r="J20" t="str">
            <v>Do Thi Bich Lieu</v>
          </cell>
          <cell r="M20" t="str">
            <v>No</v>
          </cell>
          <cell r="O20" t="str">
            <v>Lịch thanh toán: Monthly at 10 &amp; 24</v>
          </cell>
        </row>
        <row r="21">
          <cell r="D21">
            <v>43797</v>
          </cell>
          <cell r="E21">
            <v>19422675</v>
          </cell>
          <cell r="F21">
            <v>1360676</v>
          </cell>
          <cell r="G21">
            <v>45129.000347222223</v>
          </cell>
          <cell r="H21">
            <v>45129.000347222223</v>
          </cell>
          <cell r="I21">
            <v>45161.000347222223</v>
          </cell>
          <cell r="J21" t="str">
            <v>Do Thi Bich Lieu</v>
          </cell>
          <cell r="M21" t="str">
            <v>No</v>
          </cell>
          <cell r="O21" t="str">
            <v>Lịch thanh toán: Monthly at 10 &amp; 24</v>
          </cell>
        </row>
        <row r="22">
          <cell r="D22">
            <v>43809</v>
          </cell>
          <cell r="E22">
            <v>15146966</v>
          </cell>
          <cell r="F22">
            <v>2186050</v>
          </cell>
          <cell r="G22">
            <v>45129.000347222223</v>
          </cell>
          <cell r="H22">
            <v>45129.000347222223</v>
          </cell>
          <cell r="I22">
            <v>45163.000347222223</v>
          </cell>
          <cell r="J22" t="str">
            <v>Do Thi Bich Lieu</v>
          </cell>
          <cell r="M22" t="str">
            <v>No</v>
          </cell>
          <cell r="O22" t="str">
            <v>Lịch thanh toán: Monthly at 10 &amp; 24</v>
          </cell>
        </row>
        <row r="23">
          <cell r="D23">
            <v>43788</v>
          </cell>
          <cell r="E23">
            <v>23237262</v>
          </cell>
          <cell r="F23">
            <v>1586110</v>
          </cell>
          <cell r="G23">
            <v>45129.000347222223</v>
          </cell>
          <cell r="H23">
            <v>45129.000347222223</v>
          </cell>
          <cell r="I23">
            <v>45163.000347222223</v>
          </cell>
          <cell r="J23" t="str">
            <v>Do Thi Bich Lieu</v>
          </cell>
          <cell r="M23" t="str">
            <v>No</v>
          </cell>
          <cell r="O23" t="str">
            <v>Lịch thanh toán: Monthly at 10 &amp; 24</v>
          </cell>
        </row>
        <row r="24">
          <cell r="D24">
            <v>43790</v>
          </cell>
          <cell r="E24">
            <v>24337186</v>
          </cell>
          <cell r="F24">
            <v>1199426</v>
          </cell>
          <cell r="G24">
            <v>45129.000347222223</v>
          </cell>
          <cell r="H24">
            <v>45129.000347222223</v>
          </cell>
          <cell r="I24">
            <v>45163.000347222223</v>
          </cell>
          <cell r="J24" t="str">
            <v>Do Thi Bich Lieu</v>
          </cell>
          <cell r="M24" t="str">
            <v>No</v>
          </cell>
          <cell r="O24" t="str">
            <v>Lịch thanh toán: Monthly at 10 &amp; 24</v>
          </cell>
        </row>
        <row r="25">
          <cell r="D25">
            <v>43812</v>
          </cell>
          <cell r="E25">
            <v>10269546</v>
          </cell>
          <cell r="F25">
            <v>10841213</v>
          </cell>
          <cell r="G25">
            <v>45129.000347222223</v>
          </cell>
          <cell r="H25">
            <v>45129.000347222223</v>
          </cell>
          <cell r="I25">
            <v>45156.000347222223</v>
          </cell>
          <cell r="J25" t="str">
            <v>Do Thi Bich Lieu</v>
          </cell>
          <cell r="M25" t="str">
            <v>No</v>
          </cell>
          <cell r="O25" t="str">
            <v>Lịch thanh toán: Monthly at 10 &amp; 24</v>
          </cell>
        </row>
        <row r="26">
          <cell r="D26">
            <v>43802</v>
          </cell>
          <cell r="E26">
            <v>28359647</v>
          </cell>
          <cell r="F26">
            <v>4971586</v>
          </cell>
          <cell r="G26">
            <v>45129.000347222223</v>
          </cell>
          <cell r="H26">
            <v>45130.000347222223</v>
          </cell>
          <cell r="I26">
            <v>45164.000347222223</v>
          </cell>
          <cell r="J26" t="str">
            <v>Do Thi Bich Lieu</v>
          </cell>
          <cell r="M26" t="str">
            <v>No</v>
          </cell>
          <cell r="O26" t="str">
            <v>Lịch thanh toán: Monthly at 10 &amp; 24</v>
          </cell>
        </row>
        <row r="27">
          <cell r="D27">
            <v>43807</v>
          </cell>
          <cell r="E27">
            <v>17232538</v>
          </cell>
          <cell r="F27">
            <v>8006148</v>
          </cell>
          <cell r="G27">
            <v>45129.000347222223</v>
          </cell>
          <cell r="H27">
            <v>45130.000347222223</v>
          </cell>
          <cell r="I27">
            <v>45164.000347222223</v>
          </cell>
          <cell r="J27" t="str">
            <v>Do Thi Bich Lieu</v>
          </cell>
          <cell r="M27" t="str">
            <v>No</v>
          </cell>
          <cell r="O27" t="str">
            <v>Lịch thanh toán: Monthly at 10 &amp; 24</v>
          </cell>
        </row>
        <row r="28">
          <cell r="D28">
            <v>43810</v>
          </cell>
          <cell r="E28">
            <v>15147231</v>
          </cell>
          <cell r="F28">
            <v>1199426</v>
          </cell>
          <cell r="G28">
            <v>45129.000347222223</v>
          </cell>
          <cell r="H28">
            <v>45129.000347222223</v>
          </cell>
          <cell r="I28">
            <v>45163.000347222223</v>
          </cell>
          <cell r="J28" t="str">
            <v>Do Thi Bich Lieu</v>
          </cell>
          <cell r="M28" t="str">
            <v>No</v>
          </cell>
          <cell r="O28" t="str">
            <v>Lịch thanh toán: Monthly at 10 &amp; 24</v>
          </cell>
        </row>
        <row r="29">
          <cell r="D29">
            <v>43778</v>
          </cell>
          <cell r="E29">
            <v>10271464</v>
          </cell>
          <cell r="F29">
            <v>3670272</v>
          </cell>
          <cell r="G29">
            <v>45129.000347222223</v>
          </cell>
          <cell r="H29">
            <v>45129.000347222223</v>
          </cell>
          <cell r="I29">
            <v>45159.000347222223</v>
          </cell>
          <cell r="J29" t="str">
            <v>Do Thi Bich Lieu</v>
          </cell>
          <cell r="M29" t="str">
            <v>No</v>
          </cell>
          <cell r="O29" t="str">
            <v>Lịch thanh toán: Monthly at 10 &amp; 24</v>
          </cell>
        </row>
        <row r="30">
          <cell r="D30">
            <v>43796</v>
          </cell>
          <cell r="E30">
            <v>11228681</v>
          </cell>
          <cell r="F30">
            <v>3984962</v>
          </cell>
          <cell r="G30">
            <v>45129.000347222223</v>
          </cell>
          <cell r="H30">
            <v>45129.000347222223</v>
          </cell>
          <cell r="I30">
            <v>45160.000347222223</v>
          </cell>
          <cell r="J30" t="str">
            <v>Do Thi Bich Lieu</v>
          </cell>
          <cell r="M30" t="str">
            <v>No</v>
          </cell>
          <cell r="O30" t="str">
            <v>Lịch thanh toán: Monthly at 10 &amp; 24</v>
          </cell>
        </row>
        <row r="31">
          <cell r="D31">
            <v>43780</v>
          </cell>
          <cell r="E31">
            <v>15146381</v>
          </cell>
          <cell r="F31">
            <v>1586110</v>
          </cell>
          <cell r="G31">
            <v>45129.000347222223</v>
          </cell>
          <cell r="H31">
            <v>45129.000347222223</v>
          </cell>
          <cell r="I31">
            <v>45160.000347222223</v>
          </cell>
          <cell r="J31" t="str">
            <v>Do Thi Bich Lieu</v>
          </cell>
          <cell r="M31" t="str">
            <v>No</v>
          </cell>
          <cell r="O31" t="str">
            <v>Lịch thanh toán: Monthly at 10 &amp; 24</v>
          </cell>
        </row>
        <row r="32">
          <cell r="D32">
            <v>43800</v>
          </cell>
          <cell r="E32">
            <v>25367478</v>
          </cell>
          <cell r="F32">
            <v>2186050</v>
          </cell>
          <cell r="G32">
            <v>45129.000347222223</v>
          </cell>
          <cell r="H32">
            <v>45129.000347222223</v>
          </cell>
          <cell r="I32">
            <v>45163.000347222223</v>
          </cell>
          <cell r="J32" t="str">
            <v>Do Thi Bich Lieu</v>
          </cell>
          <cell r="M32" t="str">
            <v>No</v>
          </cell>
          <cell r="O32" t="str">
            <v>Lịch thanh toán: Monthly at 10 &amp; 24</v>
          </cell>
        </row>
        <row r="33">
          <cell r="D33">
            <v>43794</v>
          </cell>
          <cell r="E33">
            <v>12187496</v>
          </cell>
          <cell r="F33">
            <v>1083953</v>
          </cell>
          <cell r="G33">
            <v>45129.000347222223</v>
          </cell>
          <cell r="H33">
            <v>45129.000347222223</v>
          </cell>
          <cell r="I33">
            <v>45160.000347222223</v>
          </cell>
          <cell r="J33" t="str">
            <v>Do Thi Bich Lieu</v>
          </cell>
          <cell r="M33" t="str">
            <v>No</v>
          </cell>
          <cell r="O33" t="str">
            <v>Lịch thanh toán: Monthly at 10 &amp; 24</v>
          </cell>
        </row>
        <row r="34">
          <cell r="D34">
            <v>43791</v>
          </cell>
          <cell r="E34">
            <v>25366838</v>
          </cell>
          <cell r="F34">
            <v>1199426</v>
          </cell>
          <cell r="G34">
            <v>45129.000347222223</v>
          </cell>
          <cell r="H34">
            <v>45129.000347222223</v>
          </cell>
          <cell r="I34">
            <v>45161.000347222223</v>
          </cell>
          <cell r="J34" t="str">
            <v>Do Thi Bich Lieu</v>
          </cell>
          <cell r="M34" t="str">
            <v>No</v>
          </cell>
          <cell r="O34" t="str">
            <v>Lịch thanh toán: Monthly at 10 &amp; 24</v>
          </cell>
        </row>
        <row r="35">
          <cell r="D35">
            <v>43779</v>
          </cell>
          <cell r="E35">
            <v>28358443</v>
          </cell>
          <cell r="F35">
            <v>761038</v>
          </cell>
          <cell r="G35">
            <v>45129.000347222223</v>
          </cell>
          <cell r="H35">
            <v>45129.000347222223</v>
          </cell>
          <cell r="I35">
            <v>45161.000347222223</v>
          </cell>
          <cell r="J35" t="str">
            <v>Do Thi Bich Lieu</v>
          </cell>
          <cell r="M35" t="str">
            <v>No</v>
          </cell>
          <cell r="O35" t="str">
            <v>Lịch thanh toán: Monthly at 10 &amp; 24</v>
          </cell>
        </row>
        <row r="36">
          <cell r="D36">
            <v>43785</v>
          </cell>
          <cell r="E36">
            <v>20396717</v>
          </cell>
          <cell r="F36">
            <v>1835136</v>
          </cell>
          <cell r="G36">
            <v>45129.000347222223</v>
          </cell>
          <cell r="H36">
            <v>45129.000347222223</v>
          </cell>
          <cell r="I36">
            <v>45160.000347222223</v>
          </cell>
          <cell r="J36" t="str">
            <v>Do Thi Bich Lieu</v>
          </cell>
          <cell r="M36" t="str">
            <v>No</v>
          </cell>
          <cell r="O36" t="str">
            <v>Lịch thanh toán: Monthly at 10 &amp; 24</v>
          </cell>
        </row>
        <row r="37">
          <cell r="D37">
            <v>43784</v>
          </cell>
          <cell r="E37">
            <v>16462338</v>
          </cell>
          <cell r="F37">
            <v>2186050</v>
          </cell>
          <cell r="G37">
            <v>45129.000347222223</v>
          </cell>
          <cell r="H37">
            <v>45129.000347222223</v>
          </cell>
          <cell r="I37">
            <v>45163.000347222223</v>
          </cell>
          <cell r="J37" t="str">
            <v>Do Thi Bich Lieu</v>
          </cell>
          <cell r="M37" t="str">
            <v>No</v>
          </cell>
          <cell r="O37" t="str">
            <v>Lịch thanh toán: Monthly at 10 &amp; 24</v>
          </cell>
        </row>
        <row r="38">
          <cell r="D38">
            <v>43782</v>
          </cell>
          <cell r="E38">
            <v>16462026</v>
          </cell>
          <cell r="F38">
            <v>1835136</v>
          </cell>
          <cell r="G38">
            <v>45129.000347222223</v>
          </cell>
          <cell r="H38">
            <v>45129.000347222223</v>
          </cell>
          <cell r="I38">
            <v>45163.000347222223</v>
          </cell>
          <cell r="J38" t="str">
            <v>Do Thi Bich Lieu</v>
          </cell>
          <cell r="M38" t="str">
            <v>No</v>
          </cell>
          <cell r="O38" t="str">
            <v>Lịch thanh toán: Monthly at 10 &amp; 24</v>
          </cell>
        </row>
        <row r="39">
          <cell r="D39">
            <v>43792</v>
          </cell>
          <cell r="E39">
            <v>27358471</v>
          </cell>
          <cell r="F39">
            <v>1835136</v>
          </cell>
          <cell r="G39">
            <v>45129.000347222223</v>
          </cell>
          <cell r="H39">
            <v>45129.000347222223</v>
          </cell>
          <cell r="I39">
            <v>45160.000347222223</v>
          </cell>
          <cell r="J39" t="str">
            <v>Do Thi Bich Lieu</v>
          </cell>
          <cell r="M39" t="str">
            <v>No</v>
          </cell>
          <cell r="O39" t="str">
            <v>Lịch thanh toán: Monthly at 10 &amp; 24</v>
          </cell>
        </row>
        <row r="40">
          <cell r="D40">
            <v>43804</v>
          </cell>
          <cell r="E40">
            <v>22372829</v>
          </cell>
          <cell r="F40">
            <v>550741</v>
          </cell>
          <cell r="G40">
            <v>45129.000347222223</v>
          </cell>
          <cell r="H40">
            <v>45130.000347222223</v>
          </cell>
          <cell r="I40">
            <v>45164.000347222223</v>
          </cell>
          <cell r="J40" t="str">
            <v>Do Thi Bich Lieu</v>
          </cell>
          <cell r="M40" t="str">
            <v>No</v>
          </cell>
          <cell r="O40" t="str">
            <v>Lịch thanh toán: Monthly at 10 &amp; 24</v>
          </cell>
        </row>
        <row r="41">
          <cell r="D41">
            <v>43781</v>
          </cell>
          <cell r="E41">
            <v>15146030</v>
          </cell>
          <cell r="F41">
            <v>1835136</v>
          </cell>
          <cell r="G41">
            <v>45129.000347222223</v>
          </cell>
          <cell r="H41">
            <v>45129.000347222223</v>
          </cell>
          <cell r="I41">
            <v>45160.000347222223</v>
          </cell>
          <cell r="J41" t="str">
            <v>Do Thi Bich Lieu</v>
          </cell>
          <cell r="M41" t="str">
            <v>No</v>
          </cell>
          <cell r="O41" t="str">
            <v>Lịch thanh toán: Monthly at 10 &amp; 24</v>
          </cell>
        </row>
        <row r="42">
          <cell r="D42">
            <v>43813</v>
          </cell>
          <cell r="E42">
            <v>10269266</v>
          </cell>
          <cell r="F42">
            <v>2186050</v>
          </cell>
          <cell r="G42">
            <v>45129.000347222223</v>
          </cell>
          <cell r="H42">
            <v>45129.000347222223</v>
          </cell>
          <cell r="I42">
            <v>45156.000347222223</v>
          </cell>
          <cell r="J42" t="str">
            <v>Do Thi Bich Lieu</v>
          </cell>
          <cell r="M42" t="str">
            <v>No</v>
          </cell>
          <cell r="O42" t="str">
            <v>Lịch thanh toán: Monthly at 10 &amp; 24</v>
          </cell>
        </row>
        <row r="43">
          <cell r="D43">
            <v>43787</v>
          </cell>
          <cell r="E43">
            <v>22371083</v>
          </cell>
          <cell r="F43">
            <v>1835136</v>
          </cell>
          <cell r="G43">
            <v>45129.000347222223</v>
          </cell>
          <cell r="H43">
            <v>45129.000347222223</v>
          </cell>
          <cell r="I43">
            <v>45161.000347222223</v>
          </cell>
          <cell r="J43" t="str">
            <v>Do Thi Bich Lieu</v>
          </cell>
          <cell r="M43" t="str">
            <v>No</v>
          </cell>
          <cell r="O43" t="str">
            <v>Lịch thanh toán: Monthly at 10 &amp; 24</v>
          </cell>
        </row>
        <row r="44">
          <cell r="D44">
            <v>43795</v>
          </cell>
          <cell r="E44">
            <v>11228410</v>
          </cell>
          <cell r="F44">
            <v>2186050</v>
          </cell>
          <cell r="G44">
            <v>45129.000347222223</v>
          </cell>
          <cell r="H44">
            <v>45129.000347222223</v>
          </cell>
          <cell r="I44">
            <v>45160.000347222223</v>
          </cell>
          <cell r="J44" t="str">
            <v>Do Thi Bich Lieu</v>
          </cell>
          <cell r="M44" t="str">
            <v>No</v>
          </cell>
          <cell r="O44" t="str">
            <v>Lịch thanh toán: Monthly at 10 &amp; 24</v>
          </cell>
        </row>
        <row r="45">
          <cell r="D45">
            <v>43789</v>
          </cell>
          <cell r="E45">
            <v>24337016</v>
          </cell>
          <cell r="F45">
            <v>1835136</v>
          </cell>
          <cell r="G45">
            <v>45129.000347222223</v>
          </cell>
          <cell r="H45">
            <v>45129.000347222223</v>
          </cell>
          <cell r="I45">
            <v>45163.000347222223</v>
          </cell>
          <cell r="J45" t="str">
            <v>Do Thi Bich Lieu</v>
          </cell>
          <cell r="M45" t="str">
            <v>No</v>
          </cell>
          <cell r="O45" t="str">
            <v>Lịch thanh toán: Monthly at 10 &amp; 24</v>
          </cell>
        </row>
        <row r="46">
          <cell r="D46">
            <v>43806</v>
          </cell>
          <cell r="E46">
            <v>20397618</v>
          </cell>
          <cell r="F46">
            <v>2186050</v>
          </cell>
          <cell r="G46">
            <v>45129.000347222223</v>
          </cell>
          <cell r="H46">
            <v>45130.000347222223</v>
          </cell>
          <cell r="I46">
            <v>45164.000347222223</v>
          </cell>
          <cell r="J46" t="str">
            <v>Do Thi Bich Lieu</v>
          </cell>
          <cell r="M46" t="str">
            <v>No</v>
          </cell>
          <cell r="O46" t="str">
            <v>Lịch thanh toán: Monthly at 10 &amp; 24</v>
          </cell>
        </row>
        <row r="47">
          <cell r="D47">
            <v>43783</v>
          </cell>
          <cell r="E47">
            <v>16462234</v>
          </cell>
          <cell r="F47">
            <v>1586110</v>
          </cell>
          <cell r="G47">
            <v>45129.000347222223</v>
          </cell>
          <cell r="H47">
            <v>45129.000347222223</v>
          </cell>
          <cell r="I47">
            <v>45163.000347222223</v>
          </cell>
          <cell r="J47" t="str">
            <v>Do Thi Bich Lieu</v>
          </cell>
          <cell r="M47" t="str">
            <v>No</v>
          </cell>
          <cell r="O47" t="str">
            <v>Lịch thanh toán: Monthly at 10 &amp; 24</v>
          </cell>
        </row>
        <row r="48">
          <cell r="D48">
            <v>43833</v>
          </cell>
          <cell r="E48">
            <v>26415098</v>
          </cell>
          <cell r="F48">
            <v>1482635</v>
          </cell>
          <cell r="G48">
            <v>45131.000347222223</v>
          </cell>
          <cell r="H48">
            <v>45138.000347222223</v>
          </cell>
          <cell r="I48">
            <v>45141.000347222223</v>
          </cell>
          <cell r="J48" t="str">
            <v>Do Thi Bich Lieu</v>
          </cell>
          <cell r="M48" t="str">
            <v>No</v>
          </cell>
          <cell r="O48" t="str">
            <v>Lịch thanh toán: Monthly at 10 &amp; 24</v>
          </cell>
        </row>
        <row r="49">
          <cell r="D49">
            <v>43855</v>
          </cell>
          <cell r="E49">
            <v>25370123</v>
          </cell>
          <cell r="F49">
            <v>1835136</v>
          </cell>
          <cell r="G49">
            <v>45131.000347222223</v>
          </cell>
          <cell r="H49">
            <v>45132.000347222223</v>
          </cell>
          <cell r="I49">
            <v>45166.000347222223</v>
          </cell>
          <cell r="J49" t="str">
            <v>Do Thi Bich Lieu</v>
          </cell>
          <cell r="M49" t="str">
            <v>No</v>
          </cell>
          <cell r="O49" t="str">
            <v>Lịch thanh toán: Monthly at 10 &amp; 24</v>
          </cell>
        </row>
        <row r="50">
          <cell r="D50">
            <v>42473</v>
          </cell>
          <cell r="E50">
            <v>13275736</v>
          </cell>
          <cell r="F50">
            <v>5218906</v>
          </cell>
          <cell r="G50">
            <v>45126.000347222223</v>
          </cell>
          <cell r="H50">
            <v>45127.000347222223</v>
          </cell>
          <cell r="I50">
            <v>45134.000347222223</v>
          </cell>
          <cell r="J50" t="str">
            <v>Do Thi Bich Lieu</v>
          </cell>
          <cell r="M50" t="str">
            <v>No</v>
          </cell>
          <cell r="O50" t="str">
            <v>Lịch thanh toán: Monthly at 10 &amp; 24</v>
          </cell>
        </row>
        <row r="51">
          <cell r="D51">
            <v>42278</v>
          </cell>
          <cell r="E51">
            <v>19421522</v>
          </cell>
          <cell r="F51">
            <v>1835136</v>
          </cell>
          <cell r="G51">
            <v>45124.000347222223</v>
          </cell>
          <cell r="H51">
            <v>45125.000347222223</v>
          </cell>
          <cell r="I51">
            <v>45157.000347222223</v>
          </cell>
          <cell r="J51" t="str">
            <v>Do Thi Bich Lieu</v>
          </cell>
          <cell r="M51" t="str">
            <v>No</v>
          </cell>
          <cell r="O51" t="str">
            <v>Lịch thanh toán: Monthly at 10 &amp; 24</v>
          </cell>
        </row>
        <row r="52">
          <cell r="D52">
            <v>42276</v>
          </cell>
          <cell r="E52">
            <v>13285554</v>
          </cell>
          <cell r="F52">
            <v>2669344</v>
          </cell>
          <cell r="G52">
            <v>45124.000347222223</v>
          </cell>
          <cell r="H52">
            <v>45125.000347222223</v>
          </cell>
          <cell r="I52">
            <v>45152.000347222223</v>
          </cell>
          <cell r="J52" t="str">
            <v>Do Thi Bich Lieu</v>
          </cell>
          <cell r="M52" t="str">
            <v>No</v>
          </cell>
          <cell r="O52" t="str">
            <v>Lịch thanh toán: Monthly at 10 &amp; 24</v>
          </cell>
        </row>
        <row r="53">
          <cell r="D53">
            <v>42279</v>
          </cell>
          <cell r="E53">
            <v>19421721</v>
          </cell>
          <cell r="F53">
            <v>196020</v>
          </cell>
          <cell r="G53">
            <v>45124.000347222223</v>
          </cell>
          <cell r="H53">
            <v>45125.000347222223</v>
          </cell>
          <cell r="I53">
            <v>45157.000347222223</v>
          </cell>
          <cell r="J53" t="str">
            <v>Do Thi Bich Lieu</v>
          </cell>
          <cell r="M53" t="str">
            <v>No</v>
          </cell>
          <cell r="O53" t="str">
            <v>Lịch thanh toán: Monthly at 10 &amp; 24</v>
          </cell>
        </row>
        <row r="54">
          <cell r="D54">
            <v>42280</v>
          </cell>
          <cell r="E54">
            <v>19421615</v>
          </cell>
          <cell r="F54">
            <v>1093025</v>
          </cell>
          <cell r="G54">
            <v>45124.000347222223</v>
          </cell>
          <cell r="H54">
            <v>45125.000347222223</v>
          </cell>
          <cell r="I54">
            <v>45157.000347222223</v>
          </cell>
          <cell r="J54" t="str">
            <v>Do Thi Bich Lieu</v>
          </cell>
          <cell r="M54" t="str">
            <v>No</v>
          </cell>
          <cell r="O54" t="str">
            <v>Lịch thanh toán: Monthly at 10 &amp; 24</v>
          </cell>
        </row>
        <row r="55">
          <cell r="D55">
            <v>42275</v>
          </cell>
          <cell r="E55">
            <v>14133049</v>
          </cell>
          <cell r="F55">
            <v>1928210</v>
          </cell>
          <cell r="G55">
            <v>45124.000347222223</v>
          </cell>
          <cell r="H55">
            <v>45125.000347222223</v>
          </cell>
          <cell r="I55">
            <v>45154.000347222223</v>
          </cell>
          <cell r="J55" t="str">
            <v>Do Thi Bich Lieu</v>
          </cell>
          <cell r="M55" t="str">
            <v>No</v>
          </cell>
          <cell r="O55" t="str">
            <v>Lịch thanh toán: Monthly at 10 &amp; 24</v>
          </cell>
        </row>
        <row r="56">
          <cell r="D56">
            <v>42277</v>
          </cell>
          <cell r="E56">
            <v>14132015</v>
          </cell>
          <cell r="F56">
            <v>5997132</v>
          </cell>
          <cell r="G56">
            <v>45124.000347222223</v>
          </cell>
          <cell r="H56">
            <v>45125.000347222223</v>
          </cell>
          <cell r="I56">
            <v>45150.000347222223</v>
          </cell>
          <cell r="J56" t="str">
            <v>Do Thi Bich Lieu</v>
          </cell>
          <cell r="M56" t="str">
            <v>No</v>
          </cell>
          <cell r="O56" t="str">
            <v>Lịch thanh toán: Monthly at 10 &amp; 24</v>
          </cell>
        </row>
        <row r="57">
          <cell r="D57">
            <v>42274</v>
          </cell>
          <cell r="E57">
            <v>14132770</v>
          </cell>
          <cell r="F57">
            <v>546512</v>
          </cell>
          <cell r="G57">
            <v>45124.000347222223</v>
          </cell>
          <cell r="H57">
            <v>45125.000347222223</v>
          </cell>
          <cell r="I57">
            <v>45154.000347222223</v>
          </cell>
          <cell r="J57" t="str">
            <v>Do Thi Bich Lieu</v>
          </cell>
          <cell r="M57" t="str">
            <v>No</v>
          </cell>
          <cell r="O57" t="str">
            <v>Lịch thanh toán: Monthly at 10 &amp; 24</v>
          </cell>
        </row>
        <row r="58">
          <cell r="D58">
            <v>42273</v>
          </cell>
          <cell r="E58">
            <v>13287128</v>
          </cell>
          <cell r="F58">
            <v>4862283</v>
          </cell>
          <cell r="G58">
            <v>45124.000347222223</v>
          </cell>
          <cell r="H58">
            <v>45125.000347222223</v>
          </cell>
          <cell r="I58">
            <v>45154.000347222223</v>
          </cell>
          <cell r="J58" t="str">
            <v>Do Thi Bich Lieu</v>
          </cell>
          <cell r="M58" t="str">
            <v>No</v>
          </cell>
          <cell r="O58" t="str">
            <v>Lịch thanh toán: Monthly at 10 &amp; 24</v>
          </cell>
        </row>
        <row r="59">
          <cell r="D59">
            <v>42165</v>
          </cell>
          <cell r="E59">
            <v>20395439</v>
          </cell>
          <cell r="F59">
            <v>3056524</v>
          </cell>
          <cell r="G59">
            <v>45121.000347222223</v>
          </cell>
          <cell r="H59">
            <v>45123.000347222223</v>
          </cell>
          <cell r="I59">
            <v>45157.000347222223</v>
          </cell>
          <cell r="J59" t="str">
            <v>Do Thi Bich Lieu</v>
          </cell>
          <cell r="M59" t="str">
            <v>No</v>
          </cell>
          <cell r="O59" t="str">
            <v>Lịch thanh toán: Monthly at 10 &amp; 24</v>
          </cell>
        </row>
        <row r="60">
          <cell r="D60">
            <v>42161</v>
          </cell>
          <cell r="E60">
            <v>28358398</v>
          </cell>
          <cell r="F60">
            <v>1835136</v>
          </cell>
          <cell r="G60">
            <v>45121.000347222223</v>
          </cell>
          <cell r="H60">
            <v>45123.000347222223</v>
          </cell>
          <cell r="I60">
            <v>45157.000347222223</v>
          </cell>
          <cell r="J60" t="str">
            <v>Do Thi Bich Lieu</v>
          </cell>
          <cell r="M60" t="str">
            <v>No</v>
          </cell>
          <cell r="O60" t="str">
            <v>Lịch thanh toán: Monthly at 10 &amp; 24</v>
          </cell>
        </row>
        <row r="61">
          <cell r="D61">
            <v>42167</v>
          </cell>
          <cell r="E61">
            <v>17229441</v>
          </cell>
          <cell r="F61">
            <v>1707097</v>
          </cell>
          <cell r="G61">
            <v>45121.000347222223</v>
          </cell>
          <cell r="H61">
            <v>45123.000347222223</v>
          </cell>
          <cell r="I61">
            <v>45157.000347222223</v>
          </cell>
          <cell r="J61" t="str">
            <v>Do Thi Bich Lieu</v>
          </cell>
          <cell r="M61" t="str">
            <v>No</v>
          </cell>
          <cell r="O61" t="str">
            <v>Lịch thanh toán: Monthly at 10 &amp; 24</v>
          </cell>
        </row>
        <row r="62">
          <cell r="D62">
            <v>42170</v>
          </cell>
          <cell r="E62">
            <v>18195549</v>
          </cell>
          <cell r="F62">
            <v>4202912</v>
          </cell>
          <cell r="G62">
            <v>45121.000347222223</v>
          </cell>
          <cell r="H62">
            <v>45121.000347222223</v>
          </cell>
          <cell r="I62">
            <v>45155.000347222223</v>
          </cell>
          <cell r="J62" t="str">
            <v>Do Thi Bich Lieu</v>
          </cell>
          <cell r="M62" t="str">
            <v>No</v>
          </cell>
          <cell r="O62" t="str">
            <v>Lịch thanh toán: Monthly at 10 &amp; 24</v>
          </cell>
        </row>
        <row r="63">
          <cell r="D63">
            <v>42171</v>
          </cell>
          <cell r="E63">
            <v>19419928</v>
          </cell>
          <cell r="F63">
            <v>1743563</v>
          </cell>
          <cell r="G63">
            <v>45121.000347222223</v>
          </cell>
          <cell r="H63">
            <v>45121.000347222223</v>
          </cell>
          <cell r="I63">
            <v>45155.000347222223</v>
          </cell>
          <cell r="J63" t="str">
            <v>Do Thi Bich Lieu</v>
          </cell>
          <cell r="M63" t="str">
            <v>No</v>
          </cell>
          <cell r="O63" t="str">
            <v>Lịch thanh toán: Monthly at 10 &amp; 24</v>
          </cell>
        </row>
        <row r="64">
          <cell r="D64">
            <v>42168</v>
          </cell>
          <cell r="E64">
            <v>18195543</v>
          </cell>
          <cell r="F64">
            <v>1835136</v>
          </cell>
          <cell r="G64">
            <v>45121.000347222223</v>
          </cell>
          <cell r="H64">
            <v>45121.000347222223</v>
          </cell>
          <cell r="I64">
            <v>45155.000347222223</v>
          </cell>
          <cell r="J64" t="str">
            <v>Do Thi Bich Lieu</v>
          </cell>
          <cell r="M64" t="str">
            <v>No</v>
          </cell>
          <cell r="O64" t="str">
            <v>Lịch thanh toán: Monthly at 10 &amp; 24</v>
          </cell>
        </row>
        <row r="65">
          <cell r="D65">
            <v>42164</v>
          </cell>
          <cell r="E65">
            <v>22369904</v>
          </cell>
          <cell r="F65">
            <v>1586110</v>
          </cell>
          <cell r="G65">
            <v>45121.000347222223</v>
          </cell>
          <cell r="H65">
            <v>45121.000347222223</v>
          </cell>
          <cell r="I65">
            <v>45156.000347222223</v>
          </cell>
          <cell r="J65" t="str">
            <v>Do Thi Bich Lieu</v>
          </cell>
          <cell r="M65" t="str">
            <v>No</v>
          </cell>
          <cell r="O65" t="str">
            <v>Lịch thanh toán: Monthly at 10 &amp; 24</v>
          </cell>
        </row>
        <row r="66">
          <cell r="D66">
            <v>42163</v>
          </cell>
          <cell r="E66">
            <v>25365151</v>
          </cell>
          <cell r="F66">
            <v>2186050</v>
          </cell>
          <cell r="G66">
            <v>45121.000347222223</v>
          </cell>
          <cell r="H66">
            <v>45122.000347222223</v>
          </cell>
          <cell r="I66">
            <v>45156.000347222223</v>
          </cell>
          <cell r="J66" t="str">
            <v>Do Thi Bich Lieu</v>
          </cell>
          <cell r="M66" t="str">
            <v>No</v>
          </cell>
          <cell r="O66" t="str">
            <v>Lịch thanh toán: Monthly at 10 &amp; 24</v>
          </cell>
        </row>
        <row r="67">
          <cell r="D67">
            <v>42162</v>
          </cell>
          <cell r="E67">
            <v>25365404</v>
          </cell>
          <cell r="F67">
            <v>801700</v>
          </cell>
          <cell r="G67">
            <v>45121.000347222223</v>
          </cell>
          <cell r="H67">
            <v>45122.000347222223</v>
          </cell>
          <cell r="I67">
            <v>45156.000347222223</v>
          </cell>
          <cell r="J67" t="str">
            <v>Do Thi Bich Lieu</v>
          </cell>
          <cell r="M67" t="str">
            <v>No</v>
          </cell>
          <cell r="O67" t="str">
            <v>Lịch thanh toán: Monthly at 10 &amp; 24</v>
          </cell>
        </row>
        <row r="68">
          <cell r="D68">
            <v>42166</v>
          </cell>
          <cell r="E68">
            <v>17230969</v>
          </cell>
          <cell r="F68">
            <v>4223119</v>
          </cell>
          <cell r="G68">
            <v>45121.000347222223</v>
          </cell>
          <cell r="H68">
            <v>45123.000347222223</v>
          </cell>
          <cell r="I68">
            <v>45157.000347222223</v>
          </cell>
          <cell r="J68" t="str">
            <v>Do Thi Bich Lieu</v>
          </cell>
          <cell r="M68" t="str">
            <v>No</v>
          </cell>
          <cell r="O68" t="str">
            <v>Lịch thanh toán: Monthly at 10 &amp; 24</v>
          </cell>
        </row>
        <row r="69">
          <cell r="D69">
            <v>42073</v>
          </cell>
          <cell r="E69">
            <v>29186913</v>
          </cell>
          <cell r="F69">
            <v>1928869</v>
          </cell>
          <cell r="G69">
            <v>45120.000347222223</v>
          </cell>
          <cell r="H69">
            <v>45122.000347222223</v>
          </cell>
          <cell r="I69">
            <v>45154.000347222223</v>
          </cell>
          <cell r="J69" t="str">
            <v>Do Thi Bich Lieu</v>
          </cell>
          <cell r="M69" t="str">
            <v>No</v>
          </cell>
          <cell r="O69" t="str">
            <v>Lịch thanh toán: Monthly at 10 &amp; 24</v>
          </cell>
        </row>
        <row r="70">
          <cell r="D70">
            <v>42071</v>
          </cell>
          <cell r="E70">
            <v>12185052</v>
          </cell>
          <cell r="F70">
            <v>2752704</v>
          </cell>
          <cell r="G70">
            <v>45120.000347222223</v>
          </cell>
          <cell r="H70">
            <v>45121.000347222223</v>
          </cell>
          <cell r="I70">
            <v>45154.000347222223</v>
          </cell>
          <cell r="J70" t="str">
            <v>Do Thi Bich Lieu</v>
          </cell>
          <cell r="M70" t="str">
            <v>No</v>
          </cell>
          <cell r="O70" t="str">
            <v>Lịch thanh toán: Monthly at 10 &amp; 24</v>
          </cell>
        </row>
        <row r="71">
          <cell r="D71">
            <v>42072</v>
          </cell>
          <cell r="E71">
            <v>29187067</v>
          </cell>
          <cell r="F71">
            <v>578907</v>
          </cell>
          <cell r="G71">
            <v>45120.000347222223</v>
          </cell>
          <cell r="H71">
            <v>45121.000347222223</v>
          </cell>
          <cell r="I71">
            <v>45154.000347222223</v>
          </cell>
          <cell r="J71" t="str">
            <v>Do Thi Bich Lieu</v>
          </cell>
          <cell r="M71" t="str">
            <v>No</v>
          </cell>
          <cell r="O71" t="str">
            <v>Lịch thanh toán: Monthly at 10 &amp; 24</v>
          </cell>
        </row>
        <row r="72">
          <cell r="D72">
            <v>42069</v>
          </cell>
          <cell r="E72">
            <v>12184389</v>
          </cell>
          <cell r="F72">
            <v>5997132</v>
          </cell>
          <cell r="G72">
            <v>45120.000347222223</v>
          </cell>
          <cell r="H72">
            <v>45121.000347222223</v>
          </cell>
          <cell r="I72">
            <v>45154.000347222223</v>
          </cell>
          <cell r="J72" t="str">
            <v>Do Thi Bich Lieu</v>
          </cell>
          <cell r="M72" t="str">
            <v>No</v>
          </cell>
          <cell r="O72" t="str">
            <v>Lịch thanh toán: Monthly at 10 &amp; 24</v>
          </cell>
        </row>
        <row r="73">
          <cell r="D73">
            <v>42070</v>
          </cell>
          <cell r="E73">
            <v>11225603</v>
          </cell>
          <cell r="F73">
            <v>490050</v>
          </cell>
          <cell r="G73">
            <v>45120.000347222223</v>
          </cell>
          <cell r="H73">
            <v>45121.000347222223</v>
          </cell>
          <cell r="I73">
            <v>45154.000347222223</v>
          </cell>
          <cell r="J73" t="str">
            <v>Do Thi Bich Lieu</v>
          </cell>
          <cell r="M73" t="str">
            <v>No</v>
          </cell>
          <cell r="O73" t="str">
            <v>Lịch thanh toán: Monthly at 10 &amp; 24</v>
          </cell>
        </row>
        <row r="74">
          <cell r="D74">
            <v>42074</v>
          </cell>
          <cell r="E74">
            <v>11226309</v>
          </cell>
          <cell r="F74">
            <v>3670272</v>
          </cell>
          <cell r="G74">
            <v>45120.000347222223</v>
          </cell>
          <cell r="H74">
            <v>45121.000347222223</v>
          </cell>
          <cell r="I74">
            <v>45154.000347222223</v>
          </cell>
          <cell r="J74" t="str">
            <v>Do Thi Bich Lieu</v>
          </cell>
          <cell r="M74" t="str">
            <v>No</v>
          </cell>
          <cell r="O74" t="str">
            <v>Lịch thanh toán: Monthly at 10 &amp; 24</v>
          </cell>
        </row>
        <row r="75">
          <cell r="D75">
            <v>41096</v>
          </cell>
          <cell r="E75">
            <v>15143456</v>
          </cell>
          <cell r="F75">
            <v>490050</v>
          </cell>
          <cell r="G75">
            <v>45119.000347222223</v>
          </cell>
          <cell r="H75">
            <v>45119.000347222223</v>
          </cell>
          <cell r="I75">
            <v>45154.000347222223</v>
          </cell>
          <cell r="J75" t="str">
            <v>Do Thi Bich Lieu</v>
          </cell>
          <cell r="M75" t="str">
            <v>No</v>
          </cell>
          <cell r="O75" t="str">
            <v>Lịch thanh toán: Monthly at 10 &amp; 24</v>
          </cell>
        </row>
        <row r="76">
          <cell r="D76">
            <v>41094</v>
          </cell>
          <cell r="E76">
            <v>19418323</v>
          </cell>
          <cell r="F76">
            <v>1101481</v>
          </cell>
          <cell r="G76">
            <v>45119.000347222223</v>
          </cell>
          <cell r="H76">
            <v>45119.000347222223</v>
          </cell>
          <cell r="I76">
            <v>45150.000347222223</v>
          </cell>
          <cell r="J76" t="str">
            <v>Do Thi Bich Lieu</v>
          </cell>
          <cell r="M76" t="str">
            <v>No</v>
          </cell>
          <cell r="O76" t="str">
            <v>Lịch thanh toán: Monthly at 10 &amp; 24</v>
          </cell>
        </row>
        <row r="77">
          <cell r="D77">
            <v>41092</v>
          </cell>
          <cell r="E77">
            <v>10265841</v>
          </cell>
          <cell r="F77">
            <v>6571800</v>
          </cell>
          <cell r="G77">
            <v>45119.000347222223</v>
          </cell>
          <cell r="H77">
            <v>45119.000347222223</v>
          </cell>
          <cell r="I77">
            <v>45150.000347222223</v>
          </cell>
          <cell r="J77" t="str">
            <v>Do Thi Bich Lieu</v>
          </cell>
          <cell r="M77" t="str">
            <v>No</v>
          </cell>
          <cell r="O77" t="str">
            <v>Lịch thanh toán: Monthly at 10 &amp; 24</v>
          </cell>
        </row>
        <row r="78">
          <cell r="D78">
            <v>41095</v>
          </cell>
          <cell r="E78">
            <v>15143349</v>
          </cell>
          <cell r="F78">
            <v>2186050</v>
          </cell>
          <cell r="G78">
            <v>45119.000347222223</v>
          </cell>
          <cell r="H78">
            <v>45119.000347222223</v>
          </cell>
          <cell r="I78">
            <v>45154.000347222223</v>
          </cell>
          <cell r="J78" t="str">
            <v>Do Thi Bich Lieu</v>
          </cell>
          <cell r="M78" t="str">
            <v>No</v>
          </cell>
          <cell r="O78" t="str">
            <v>Lịch thanh toán: Monthly at 10 &amp; 24</v>
          </cell>
        </row>
        <row r="79">
          <cell r="D79">
            <v>41100</v>
          </cell>
          <cell r="E79">
            <v>20394381</v>
          </cell>
          <cell r="F79">
            <v>1199426</v>
          </cell>
          <cell r="G79">
            <v>45119.000347222223</v>
          </cell>
          <cell r="H79">
            <v>45119.000347222223</v>
          </cell>
          <cell r="I79">
            <v>45153.000347222223</v>
          </cell>
          <cell r="J79" t="str">
            <v>Do Thi Bich Lieu</v>
          </cell>
          <cell r="M79" t="str">
            <v>No</v>
          </cell>
          <cell r="O79" t="str">
            <v>Lịch thanh toán: Monthly at 10 &amp; 24</v>
          </cell>
        </row>
        <row r="80">
          <cell r="D80">
            <v>41103</v>
          </cell>
          <cell r="E80">
            <v>28356993</v>
          </cell>
          <cell r="F80">
            <v>550541</v>
          </cell>
          <cell r="G80">
            <v>45119.000347222223</v>
          </cell>
          <cell r="H80">
            <v>45119.000347222223</v>
          </cell>
          <cell r="I80">
            <v>45153.000347222223</v>
          </cell>
          <cell r="J80" t="str">
            <v>Do Thi Bich Lieu</v>
          </cell>
          <cell r="M80" t="str">
            <v>No</v>
          </cell>
          <cell r="O80" t="str">
            <v>Lịch thanh toán: Monthly at 10 &amp; 24</v>
          </cell>
        </row>
        <row r="81">
          <cell r="D81">
            <v>41107</v>
          </cell>
          <cell r="E81">
            <v>14130008</v>
          </cell>
          <cell r="F81">
            <v>3301284</v>
          </cell>
          <cell r="G81">
            <v>45119.000347222223</v>
          </cell>
          <cell r="H81">
            <v>45119.000347222223</v>
          </cell>
          <cell r="I81">
            <v>45146.000347222223</v>
          </cell>
          <cell r="J81" t="str">
            <v>Do Thi Bich Lieu</v>
          </cell>
          <cell r="M81" t="str">
            <v>No</v>
          </cell>
          <cell r="O81" t="str">
            <v>Lịch thanh toán: Monthly at 10 &amp; 24</v>
          </cell>
        </row>
        <row r="82">
          <cell r="D82">
            <v>41093</v>
          </cell>
          <cell r="E82">
            <v>10265556</v>
          </cell>
          <cell r="F82">
            <v>3598279</v>
          </cell>
          <cell r="G82">
            <v>45119.000347222223</v>
          </cell>
          <cell r="H82">
            <v>45130.000347222223</v>
          </cell>
          <cell r="I82">
            <v>45150.000347222223</v>
          </cell>
          <cell r="J82" t="str">
            <v>Do Thi Bich Lieu</v>
          </cell>
          <cell r="M82" t="str">
            <v>No</v>
          </cell>
          <cell r="O82" t="str">
            <v>Lịch thanh toán: Monthly at 10 &amp; 24</v>
          </cell>
        </row>
        <row r="83">
          <cell r="D83">
            <v>41102</v>
          </cell>
          <cell r="E83">
            <v>25364327</v>
          </cell>
          <cell r="F83">
            <v>2186050</v>
          </cell>
          <cell r="G83">
            <v>45119.000347222223</v>
          </cell>
          <cell r="H83">
            <v>45120.000347222223</v>
          </cell>
          <cell r="I83">
            <v>45154.000347222223</v>
          </cell>
          <cell r="J83" t="str">
            <v>Do Thi Bich Lieu</v>
          </cell>
          <cell r="M83" t="str">
            <v>No</v>
          </cell>
          <cell r="O83" t="str">
            <v>Lịch thanh toán: Monthly at 10 &amp; 24</v>
          </cell>
        </row>
        <row r="84">
          <cell r="D84">
            <v>40873</v>
          </cell>
          <cell r="E84">
            <v>10261977</v>
          </cell>
          <cell r="F84">
            <v>2039018</v>
          </cell>
          <cell r="G84">
            <v>45117.000347222223</v>
          </cell>
          <cell r="J84" t="str">
            <v>Do Thi Bich Lieu</v>
          </cell>
          <cell r="M84" t="str">
            <v>No</v>
          </cell>
          <cell r="O84" t="str">
            <v>Chúng tôi đang xử lý hóa đơn, vui lòng liên hệ Do Thi Bich Lieu</v>
          </cell>
        </row>
        <row r="85">
          <cell r="D85">
            <v>40874</v>
          </cell>
          <cell r="E85">
            <v>22365749</v>
          </cell>
          <cell r="F85">
            <v>1019509</v>
          </cell>
          <cell r="G85">
            <v>45117.000347222223</v>
          </cell>
          <cell r="J85" t="str">
            <v>Do Thi Bich Lieu</v>
          </cell>
          <cell r="M85" t="str">
            <v>No</v>
          </cell>
          <cell r="O85" t="str">
            <v>Chúng tôi đang xử lý hóa đơn, vui lòng liên hệ Do Thi Bich Lieu</v>
          </cell>
        </row>
        <row r="86">
          <cell r="D86">
            <v>40816</v>
          </cell>
          <cell r="E86">
            <v>12180963</v>
          </cell>
          <cell r="F86">
            <v>5784329</v>
          </cell>
          <cell r="G86">
            <v>45115.000347222223</v>
          </cell>
          <cell r="J86" t="str">
            <v>Do Thi Bich Lieu</v>
          </cell>
          <cell r="M86" t="str">
            <v>No</v>
          </cell>
          <cell r="O86" t="str">
            <v>Chúng tôi đang xử lý hóa đơn, vui lòng liên hệ Do Thi Bich Lieu</v>
          </cell>
        </row>
        <row r="87">
          <cell r="D87">
            <v>40820</v>
          </cell>
          <cell r="E87">
            <v>15141499</v>
          </cell>
          <cell r="F87">
            <v>3385476</v>
          </cell>
          <cell r="G87">
            <v>45115.000347222223</v>
          </cell>
          <cell r="J87" t="str">
            <v>Do Thi Bich Lieu</v>
          </cell>
          <cell r="M87" t="str">
            <v>No</v>
          </cell>
          <cell r="O87" t="str">
            <v>Chúng tôi đang xử lý hóa đơn, vui lòng liên hệ Do Thi Bich Lieu</v>
          </cell>
        </row>
        <row r="88">
          <cell r="D88">
            <v>40824</v>
          </cell>
          <cell r="E88">
            <v>28355849</v>
          </cell>
          <cell r="F88">
            <v>2398853</v>
          </cell>
          <cell r="G88">
            <v>45115.000347222223</v>
          </cell>
          <cell r="H88">
            <v>45116.000347222223</v>
          </cell>
          <cell r="I88">
            <v>45150.000347222223</v>
          </cell>
          <cell r="J88" t="str">
            <v>Do Thi Bich Lieu</v>
          </cell>
          <cell r="M88" t="str">
            <v>No</v>
          </cell>
          <cell r="O88" t="str">
            <v>Lịch thanh toán: Monthly at 10 &amp; 24</v>
          </cell>
        </row>
        <row r="89">
          <cell r="D89">
            <v>40826</v>
          </cell>
          <cell r="E89">
            <v>17226286</v>
          </cell>
          <cell r="F89">
            <v>3719812</v>
          </cell>
          <cell r="G89">
            <v>45115.000347222223</v>
          </cell>
          <cell r="H89">
            <v>45127.000347222223</v>
          </cell>
          <cell r="I89">
            <v>45150.000347222223</v>
          </cell>
          <cell r="J89" t="str">
            <v>Do Thi Bich Lieu</v>
          </cell>
          <cell r="M89" t="str">
            <v>No</v>
          </cell>
          <cell r="O89" t="str">
            <v>Lịch thanh toán: Monthly at 10 &amp; 24</v>
          </cell>
        </row>
        <row r="90">
          <cell r="D90">
            <v>40815</v>
          </cell>
          <cell r="E90">
            <v>11222472</v>
          </cell>
          <cell r="F90">
            <v>4692308</v>
          </cell>
          <cell r="G90">
            <v>45115.000347222223</v>
          </cell>
          <cell r="H90">
            <v>45115.000347222223</v>
          </cell>
          <cell r="I90">
            <v>45148.000347222223</v>
          </cell>
          <cell r="J90" t="str">
            <v>Do Thi Bich Lieu</v>
          </cell>
          <cell r="M90" t="str">
            <v>No</v>
          </cell>
          <cell r="O90" t="str">
            <v>Lịch thanh toán: Monthly at 10 &amp; 24</v>
          </cell>
        </row>
        <row r="91">
          <cell r="D91">
            <v>40817</v>
          </cell>
          <cell r="E91">
            <v>12181245</v>
          </cell>
          <cell r="F91">
            <v>2783138</v>
          </cell>
          <cell r="G91">
            <v>45115.000347222223</v>
          </cell>
          <cell r="H91">
            <v>45115.000347222223</v>
          </cell>
          <cell r="I91">
            <v>45148.000347222223</v>
          </cell>
          <cell r="J91" t="str">
            <v>Do Thi Bich Lieu</v>
          </cell>
          <cell r="M91" t="str">
            <v>No</v>
          </cell>
          <cell r="O91" t="str">
            <v>Lịch thanh toán: Monthly at 10 &amp; 24</v>
          </cell>
        </row>
        <row r="92">
          <cell r="D92">
            <v>40821</v>
          </cell>
          <cell r="E92">
            <v>21242618</v>
          </cell>
          <cell r="F92">
            <v>1586110</v>
          </cell>
          <cell r="G92">
            <v>45115.000347222223</v>
          </cell>
          <cell r="H92">
            <v>45115.000347222223</v>
          </cell>
          <cell r="I92">
            <v>45150.000347222223</v>
          </cell>
          <cell r="J92" t="str">
            <v>Do Thi Bich Lieu</v>
          </cell>
          <cell r="M92" t="str">
            <v>No</v>
          </cell>
          <cell r="O92" t="str">
            <v>Lịch thanh toán: Monthly at 10 &amp; 24</v>
          </cell>
        </row>
        <row r="93">
          <cell r="D93">
            <v>40827</v>
          </cell>
          <cell r="E93">
            <v>17226231</v>
          </cell>
          <cell r="F93">
            <v>1040791</v>
          </cell>
          <cell r="G93">
            <v>45115.000347222223</v>
          </cell>
          <cell r="H93">
            <v>45116.000347222223</v>
          </cell>
          <cell r="I93">
            <v>45150.000347222223</v>
          </cell>
          <cell r="J93" t="str">
            <v>Do Thi Bich Lieu</v>
          </cell>
          <cell r="M93" t="str">
            <v>No</v>
          </cell>
          <cell r="O93" t="str">
            <v>Lịch thanh toán: Monthly at 10 &amp; 24</v>
          </cell>
        </row>
        <row r="94">
          <cell r="D94">
            <v>40825</v>
          </cell>
          <cell r="E94">
            <v>28354547</v>
          </cell>
          <cell r="F94">
            <v>2315628</v>
          </cell>
          <cell r="G94">
            <v>45115.000347222223</v>
          </cell>
          <cell r="H94">
            <v>45116.000347222223</v>
          </cell>
          <cell r="I94">
            <v>45150.000347222223</v>
          </cell>
          <cell r="J94" t="str">
            <v>Do Thi Bich Lieu</v>
          </cell>
          <cell r="M94" t="str">
            <v>No</v>
          </cell>
          <cell r="O94" t="str">
            <v>Lịch thanh toán: Monthly at 10 &amp; 24</v>
          </cell>
        </row>
        <row r="95">
          <cell r="D95">
            <v>39749</v>
          </cell>
          <cell r="E95">
            <v>14129428</v>
          </cell>
          <cell r="F95">
            <v>5191945</v>
          </cell>
          <cell r="G95">
            <v>45113.000347222223</v>
          </cell>
          <cell r="J95" t="str">
            <v>Do Thi Bich Lieu</v>
          </cell>
          <cell r="M95" t="str">
            <v>No</v>
          </cell>
          <cell r="O95" t="str">
            <v>Chúng tôi đang xử lý hóa đơn, vui lòng liên hệ Do Thi Bich Lieu</v>
          </cell>
        </row>
        <row r="96">
          <cell r="D96">
            <v>39427</v>
          </cell>
          <cell r="E96">
            <v>10262265</v>
          </cell>
          <cell r="F96">
            <v>4443714</v>
          </cell>
          <cell r="G96">
            <v>45111.000347222223</v>
          </cell>
          <cell r="H96">
            <v>45113.000347222223</v>
          </cell>
          <cell r="I96">
            <v>45142.000347222223</v>
          </cell>
          <cell r="J96" t="str">
            <v>Do Thi Bich Lieu</v>
          </cell>
          <cell r="M96" t="str">
            <v>No</v>
          </cell>
          <cell r="O96" t="str">
            <v>Lịch thanh toán: Monthly at 10 &amp; 24</v>
          </cell>
        </row>
        <row r="97">
          <cell r="D97">
            <v>39428</v>
          </cell>
          <cell r="E97">
            <v>10261977</v>
          </cell>
          <cell r="F97">
            <v>2398853</v>
          </cell>
          <cell r="G97">
            <v>45111.000347222223</v>
          </cell>
          <cell r="J97" t="str">
            <v>Do Thi Bich Lieu</v>
          </cell>
          <cell r="M97" t="str">
            <v>No</v>
          </cell>
          <cell r="O97" t="str">
            <v>Chúng tôi đang xử lý hóa đơn, vui lòng liên hệ Do Thi Bich Lieu</v>
          </cell>
        </row>
        <row r="98">
          <cell r="D98">
            <v>39439</v>
          </cell>
          <cell r="E98">
            <v>10262985</v>
          </cell>
          <cell r="F98">
            <v>490050</v>
          </cell>
          <cell r="G98">
            <v>45111.000347222223</v>
          </cell>
          <cell r="H98">
            <v>45112.000347222223</v>
          </cell>
          <cell r="I98">
            <v>45145.000347222223</v>
          </cell>
          <cell r="J98" t="str">
            <v>Do Thi Bich Lieu</v>
          </cell>
          <cell r="M98" t="str">
            <v>No</v>
          </cell>
          <cell r="O98" t="str">
            <v>Lịch thanh toán: Monthly at 10 &amp; 24</v>
          </cell>
        </row>
        <row r="99">
          <cell r="D99">
            <v>39443</v>
          </cell>
          <cell r="E99">
            <v>15140789</v>
          </cell>
          <cell r="F99">
            <v>9382090</v>
          </cell>
          <cell r="G99">
            <v>45111.000347222223</v>
          </cell>
          <cell r="H99">
            <v>45112.000347222223</v>
          </cell>
          <cell r="I99">
            <v>45146.000347222223</v>
          </cell>
          <cell r="J99" t="str">
            <v>Do Thi Bich Lieu</v>
          </cell>
          <cell r="M99" t="str">
            <v>No</v>
          </cell>
          <cell r="O99" t="str">
            <v>Lịch thanh toán: Monthly at 10 &amp; 24</v>
          </cell>
        </row>
        <row r="100">
          <cell r="D100">
            <v>39440</v>
          </cell>
          <cell r="E100">
            <v>22365749</v>
          </cell>
          <cell r="F100">
            <v>1199426</v>
          </cell>
          <cell r="G100">
            <v>45111.000347222223</v>
          </cell>
          <cell r="J100" t="str">
            <v>Do Thi Bich Lieu</v>
          </cell>
          <cell r="M100" t="str">
            <v>No</v>
          </cell>
          <cell r="O100" t="str">
            <v>Chúng tôi đang xử lý hóa đơn, vui lòng liên hệ Do Thi Bich Lieu</v>
          </cell>
        </row>
        <row r="101">
          <cell r="D101">
            <v>39074</v>
          </cell>
          <cell r="E101">
            <v>20389437</v>
          </cell>
          <cell r="F101">
            <v>2226532</v>
          </cell>
          <cell r="G101">
            <v>45107.000347222223</v>
          </cell>
          <cell r="H101">
            <v>45111.000347222223</v>
          </cell>
          <cell r="I101">
            <v>45139.000347222223</v>
          </cell>
          <cell r="J101" t="str">
            <v>Do Thi Bich Lieu</v>
          </cell>
          <cell r="M101" t="str">
            <v>No</v>
          </cell>
          <cell r="O101" t="str">
            <v>Lịch thanh toán: Monthly at 10 &amp; 24</v>
          </cell>
        </row>
        <row r="102">
          <cell r="D102">
            <v>39082</v>
          </cell>
          <cell r="E102">
            <v>50993664</v>
          </cell>
          <cell r="F102">
            <v>1221638</v>
          </cell>
          <cell r="G102">
            <v>45107.000347222223</v>
          </cell>
          <cell r="H102">
            <v>45111.000347222223</v>
          </cell>
          <cell r="I102">
            <v>45141.000347222223</v>
          </cell>
          <cell r="J102" t="str">
            <v>Do Thi Bich Lieu</v>
          </cell>
          <cell r="M102" t="str">
            <v>No</v>
          </cell>
          <cell r="O102" t="str">
            <v>Lịch thanh toán: Monthly at 10 &amp; 24</v>
          </cell>
        </row>
        <row r="103">
          <cell r="D103">
            <v>39090</v>
          </cell>
          <cell r="E103">
            <v>25360553</v>
          </cell>
          <cell r="F103">
            <v>1298816</v>
          </cell>
          <cell r="G103">
            <v>45107.000347222223</v>
          </cell>
          <cell r="H103">
            <v>45111.000347222223</v>
          </cell>
          <cell r="I103">
            <v>45142.000347222223</v>
          </cell>
          <cell r="J103" t="str">
            <v>Do Thi Bich Lieu</v>
          </cell>
          <cell r="M103" t="str">
            <v>No</v>
          </cell>
          <cell r="O103" t="str">
            <v>Lịch thanh toán: Monthly at 10 &amp; 24</v>
          </cell>
        </row>
        <row r="104">
          <cell r="D104">
            <v>39051</v>
          </cell>
          <cell r="E104">
            <v>13277067</v>
          </cell>
          <cell r="F104">
            <v>943404</v>
          </cell>
          <cell r="G104">
            <v>45107.000347222223</v>
          </cell>
          <cell r="H104">
            <v>45108.000347222223</v>
          </cell>
          <cell r="I104">
            <v>45134.000347222223</v>
          </cell>
          <cell r="J104" t="str">
            <v>Do Thi Bich Lieu</v>
          </cell>
          <cell r="M104" t="str">
            <v>No</v>
          </cell>
          <cell r="O104" t="str">
            <v>Lịch thanh toán: Monthly at 10 &amp; 24</v>
          </cell>
        </row>
        <row r="105">
          <cell r="D105">
            <v>39050</v>
          </cell>
          <cell r="E105">
            <v>13275736</v>
          </cell>
          <cell r="F105">
            <v>4901895</v>
          </cell>
          <cell r="G105">
            <v>45107.000347222223</v>
          </cell>
          <cell r="J105" t="str">
            <v>Do Thi Bich Lieu</v>
          </cell>
          <cell r="M105" t="str">
            <v>No</v>
          </cell>
          <cell r="O105" t="str">
            <v>Chúng tôi đang xử lý hóa đơn, vui lòng liên hệ Do Thi Bich Lieu</v>
          </cell>
        </row>
        <row r="106">
          <cell r="D106">
            <v>39052</v>
          </cell>
          <cell r="E106">
            <v>13276642</v>
          </cell>
          <cell r="F106">
            <v>4153556</v>
          </cell>
          <cell r="G106">
            <v>45107.000347222223</v>
          </cell>
          <cell r="H106">
            <v>45113.000347222223</v>
          </cell>
          <cell r="I106">
            <v>45134.000347222223</v>
          </cell>
          <cell r="J106" t="str">
            <v>Do Thi Bich Lieu</v>
          </cell>
          <cell r="M106" t="str">
            <v>No</v>
          </cell>
          <cell r="O106" t="str">
            <v>Lịch thanh toán: Monthly at 10 &amp; 24</v>
          </cell>
        </row>
        <row r="107">
          <cell r="D107">
            <v>39048</v>
          </cell>
          <cell r="E107">
            <v>14123855</v>
          </cell>
          <cell r="F107">
            <v>1972939</v>
          </cell>
          <cell r="G107">
            <v>45107.000347222223</v>
          </cell>
          <cell r="J107" t="str">
            <v>Do Thi Bich Lieu</v>
          </cell>
          <cell r="M107" t="str">
            <v>No</v>
          </cell>
          <cell r="O107" t="str">
            <v>07/Đã thanh toán 24/2023</v>
          </cell>
        </row>
        <row r="108">
          <cell r="D108">
            <v>39054</v>
          </cell>
          <cell r="E108">
            <v>14124647</v>
          </cell>
          <cell r="F108">
            <v>2076778</v>
          </cell>
          <cell r="G108">
            <v>45107.000347222223</v>
          </cell>
          <cell r="H108">
            <v>45113.000347222223</v>
          </cell>
          <cell r="I108">
            <v>45136.000347222223</v>
          </cell>
          <cell r="J108" t="str">
            <v>Do Thi Bich Lieu</v>
          </cell>
          <cell r="M108" t="str">
            <v>No</v>
          </cell>
          <cell r="O108" t="str">
            <v>Lịch thanh toán: Monthly at 10 &amp; 24</v>
          </cell>
        </row>
        <row r="109">
          <cell r="D109">
            <v>39049</v>
          </cell>
          <cell r="E109">
            <v>14125189</v>
          </cell>
          <cell r="F109">
            <v>5191945</v>
          </cell>
          <cell r="G109">
            <v>45107.000347222223</v>
          </cell>
          <cell r="H109">
            <v>45113.000347222223</v>
          </cell>
          <cell r="I109">
            <v>45132.000347222223</v>
          </cell>
          <cell r="J109" t="str">
            <v>Do Thi Bich Lieu</v>
          </cell>
          <cell r="M109" t="str">
            <v>No</v>
          </cell>
          <cell r="O109" t="str">
            <v>Lịch thanh toán: Monthly at 10 &amp; 24</v>
          </cell>
        </row>
        <row r="110">
          <cell r="D110">
            <v>39055</v>
          </cell>
          <cell r="E110">
            <v>26415098</v>
          </cell>
          <cell r="F110">
            <v>1628017</v>
          </cell>
          <cell r="G110">
            <v>45107.000347222223</v>
          </cell>
          <cell r="J110" t="str">
            <v>Do Thi Bich Lieu</v>
          </cell>
          <cell r="M110" t="str">
            <v>No</v>
          </cell>
          <cell r="O110" t="str">
            <v>Chúng tôi đang xử lý hóa đơn, vui lòng liên hệ Do Thi Bich Lieu</v>
          </cell>
        </row>
        <row r="111">
          <cell r="D111">
            <v>39060</v>
          </cell>
          <cell r="E111">
            <v>14129428</v>
          </cell>
          <cell r="F111">
            <v>6108190</v>
          </cell>
          <cell r="G111">
            <v>45107.000347222223</v>
          </cell>
          <cell r="J111" t="str">
            <v>Do Thi Bich Lieu</v>
          </cell>
          <cell r="M111" t="str">
            <v>No</v>
          </cell>
          <cell r="O111" t="str">
            <v>Chúng tôi đang xử lý hóa đơn, vui lòng liên hệ Do Thi Bich Lieu</v>
          </cell>
        </row>
        <row r="112">
          <cell r="D112">
            <v>39071</v>
          </cell>
          <cell r="E112">
            <v>17221485</v>
          </cell>
          <cell r="F112">
            <v>2242382</v>
          </cell>
          <cell r="G112">
            <v>45107.000347222223</v>
          </cell>
          <cell r="H112">
            <v>45113.000347222223</v>
          </cell>
          <cell r="I112">
            <v>45140.000347222223</v>
          </cell>
          <cell r="J112" t="str">
            <v>Do Thi Bich Lieu</v>
          </cell>
          <cell r="M112" t="str">
            <v>No</v>
          </cell>
          <cell r="O112" t="str">
            <v>Lịch thanh toán: Monthly at 10 &amp; 24</v>
          </cell>
        </row>
        <row r="113">
          <cell r="D113">
            <v>39079</v>
          </cell>
          <cell r="E113">
            <v>12178237</v>
          </cell>
          <cell r="F113">
            <v>2233483</v>
          </cell>
          <cell r="G113">
            <v>45107.000347222223</v>
          </cell>
          <cell r="H113">
            <v>45111.000347222223</v>
          </cell>
          <cell r="I113">
            <v>45139.000347222223</v>
          </cell>
          <cell r="J113" t="str">
            <v>Do Thi Bich Lieu</v>
          </cell>
          <cell r="M113" t="str">
            <v>No</v>
          </cell>
          <cell r="O113" t="str">
            <v>Lịch thanh toán: Monthly at 10 &amp; 24</v>
          </cell>
        </row>
        <row r="114">
          <cell r="D114">
            <v>39068</v>
          </cell>
          <cell r="E114">
            <v>28351392</v>
          </cell>
          <cell r="F114">
            <v>2675284</v>
          </cell>
          <cell r="G114">
            <v>45107.000347222223</v>
          </cell>
          <cell r="H114">
            <v>45111.000347222223</v>
          </cell>
          <cell r="I114">
            <v>45139.000347222223</v>
          </cell>
          <cell r="J114" t="str">
            <v>Do Thi Bich Lieu</v>
          </cell>
          <cell r="M114" t="str">
            <v>No</v>
          </cell>
          <cell r="O114" t="str">
            <v>Lịch thanh toán: Monthly at 10 &amp; 24</v>
          </cell>
        </row>
        <row r="115">
          <cell r="D115">
            <v>39081</v>
          </cell>
          <cell r="E115">
            <v>11219135</v>
          </cell>
          <cell r="F115">
            <v>2226532</v>
          </cell>
          <cell r="G115">
            <v>45107.000347222223</v>
          </cell>
          <cell r="H115">
            <v>45111.000347222223</v>
          </cell>
          <cell r="I115">
            <v>45139.000347222223</v>
          </cell>
          <cell r="J115" t="str">
            <v>Do Thi Bich Lieu</v>
          </cell>
          <cell r="M115" t="str">
            <v>No</v>
          </cell>
          <cell r="O115" t="str">
            <v>Lịch thanh toán: Monthly at 10 &amp; 24</v>
          </cell>
        </row>
        <row r="116">
          <cell r="D116">
            <v>39073</v>
          </cell>
          <cell r="E116">
            <v>20389539</v>
          </cell>
          <cell r="F116">
            <v>2634517</v>
          </cell>
          <cell r="G116">
            <v>45107.000347222223</v>
          </cell>
          <cell r="H116">
            <v>45111.000347222223</v>
          </cell>
          <cell r="I116">
            <v>45139.000347222223</v>
          </cell>
          <cell r="J116" t="str">
            <v>Do Thi Bich Lieu</v>
          </cell>
          <cell r="M116" t="str">
            <v>No</v>
          </cell>
          <cell r="O116" t="str">
            <v>Lịch thanh toán: Monthly at 10 &amp; 24</v>
          </cell>
        </row>
        <row r="117">
          <cell r="D117">
            <v>39067</v>
          </cell>
          <cell r="E117">
            <v>10258492</v>
          </cell>
          <cell r="F117">
            <v>6451202</v>
          </cell>
          <cell r="G117">
            <v>45107.000347222223</v>
          </cell>
          <cell r="H117">
            <v>45113.000347222223</v>
          </cell>
          <cell r="I117">
            <v>45136.000347222223</v>
          </cell>
          <cell r="J117" t="str">
            <v>Do Thi Bich Lieu</v>
          </cell>
          <cell r="M117" t="str">
            <v>No</v>
          </cell>
          <cell r="O117" t="str">
            <v>Lịch thanh toán: Monthly at 10 &amp; 24</v>
          </cell>
        </row>
        <row r="118">
          <cell r="D118">
            <v>39076</v>
          </cell>
          <cell r="E118">
            <v>15138013</v>
          </cell>
          <cell r="F118">
            <v>4669808</v>
          </cell>
          <cell r="G118">
            <v>45107.000347222223</v>
          </cell>
          <cell r="J118" t="str">
            <v>Do Thi Bich Lieu</v>
          </cell>
          <cell r="M118" t="str">
            <v>No</v>
          </cell>
          <cell r="O118" t="str">
            <v>Chúng tôi đang xử lý hóa đơn, vui lòng liên hệ Do Thi Bich Lieu</v>
          </cell>
        </row>
        <row r="119">
          <cell r="D119">
            <v>39077</v>
          </cell>
          <cell r="E119">
            <v>19413422</v>
          </cell>
          <cell r="F119">
            <v>2844936</v>
          </cell>
          <cell r="G119">
            <v>45107.000347222223</v>
          </cell>
          <cell r="H119">
            <v>45111.000347222223</v>
          </cell>
          <cell r="I119">
            <v>45138.000347222223</v>
          </cell>
          <cell r="J119" t="str">
            <v>Do Thi Bich Lieu</v>
          </cell>
          <cell r="M119" t="str">
            <v>No</v>
          </cell>
          <cell r="O119" t="str">
            <v>Lịch thanh toán: Monthly at 10 &amp; 24</v>
          </cell>
        </row>
        <row r="120">
          <cell r="D120">
            <v>39091</v>
          </cell>
          <cell r="E120">
            <v>28353032</v>
          </cell>
          <cell r="F120">
            <v>1738710</v>
          </cell>
          <cell r="G120">
            <v>45107.000347222223</v>
          </cell>
          <cell r="J120" t="str">
            <v>Do Thi Bich Lieu</v>
          </cell>
          <cell r="M120" t="str">
            <v>No</v>
          </cell>
          <cell r="O120" t="str">
            <v>Chúng tôi đang xử lý hóa đơn, vui lòng liên hệ Do Thi Bich Lieu</v>
          </cell>
        </row>
        <row r="121">
          <cell r="D121">
            <v>39080</v>
          </cell>
          <cell r="E121">
            <v>12177951</v>
          </cell>
          <cell r="F121">
            <v>3420586</v>
          </cell>
          <cell r="G121">
            <v>45107.000347222223</v>
          </cell>
          <cell r="J121" t="str">
            <v>Do Thi Bich Lieu</v>
          </cell>
          <cell r="M121" t="str">
            <v>No</v>
          </cell>
          <cell r="O121" t="str">
            <v>Chúng tôi đang xử lý hóa đơn, vui lòng liên hệ Do Thi Bich Lieu</v>
          </cell>
        </row>
        <row r="122">
          <cell r="D122">
            <v>39083</v>
          </cell>
          <cell r="E122">
            <v>15140207</v>
          </cell>
          <cell r="F122">
            <v>2226532</v>
          </cell>
          <cell r="G122">
            <v>45107.000347222223</v>
          </cell>
          <cell r="H122">
            <v>45118.000347222223</v>
          </cell>
          <cell r="I122">
            <v>45142.000347222223</v>
          </cell>
          <cell r="J122" t="str">
            <v>Do Thi Bich Lieu</v>
          </cell>
          <cell r="M122" t="str">
            <v>No</v>
          </cell>
          <cell r="O122" t="str">
            <v>Lịch thanh toán: Monthly at 10 &amp; 24</v>
          </cell>
        </row>
        <row r="123">
          <cell r="D123">
            <v>39069</v>
          </cell>
          <cell r="E123">
            <v>16453735</v>
          </cell>
          <cell r="F123">
            <v>2634517</v>
          </cell>
          <cell r="G123">
            <v>45107.000347222223</v>
          </cell>
          <cell r="H123">
            <v>45111.000347222223</v>
          </cell>
          <cell r="I123">
            <v>45142.000347222223</v>
          </cell>
          <cell r="J123" t="str">
            <v>Do Thi Bich Lieu</v>
          </cell>
          <cell r="M123" t="str">
            <v>No</v>
          </cell>
          <cell r="O123" t="str">
            <v>Lịch thanh toán: Monthly at 10 &amp; 24</v>
          </cell>
        </row>
        <row r="124">
          <cell r="D124">
            <v>39078</v>
          </cell>
          <cell r="E124">
            <v>19413318</v>
          </cell>
          <cell r="F124">
            <v>2226532</v>
          </cell>
          <cell r="G124">
            <v>45107.000347222223</v>
          </cell>
          <cell r="H124">
            <v>45111.000347222223</v>
          </cell>
          <cell r="I124">
            <v>45138.000347222223</v>
          </cell>
          <cell r="J124" t="str">
            <v>Do Thi Bich Lieu</v>
          </cell>
          <cell r="M124" t="str">
            <v>No</v>
          </cell>
          <cell r="O124" t="str">
            <v>Lịch thanh toán: Monthly at 10 &amp; 24</v>
          </cell>
        </row>
        <row r="125">
          <cell r="D125">
            <v>39072</v>
          </cell>
          <cell r="E125">
            <v>23231209</v>
          </cell>
          <cell r="F125">
            <v>2132554</v>
          </cell>
          <cell r="G125">
            <v>45107.000347222223</v>
          </cell>
          <cell r="H125">
            <v>45109.000347222223</v>
          </cell>
          <cell r="I125">
            <v>45143.000347222223</v>
          </cell>
          <cell r="J125" t="str">
            <v>Do Thi Bich Lieu</v>
          </cell>
          <cell r="M125" t="str">
            <v>No</v>
          </cell>
          <cell r="O125" t="str">
            <v>Lịch thanh toán: Monthly at 10 &amp; 24</v>
          </cell>
        </row>
        <row r="126">
          <cell r="D126">
            <v>39089</v>
          </cell>
          <cell r="E126">
            <v>25360293</v>
          </cell>
          <cell r="F126">
            <v>2226532</v>
          </cell>
          <cell r="G126">
            <v>45107.000347222223</v>
          </cell>
          <cell r="H126">
            <v>45111.000347222223</v>
          </cell>
          <cell r="I126">
            <v>45142.000347222223</v>
          </cell>
          <cell r="J126" t="str">
            <v>Do Thi Bich Lieu</v>
          </cell>
          <cell r="M126" t="str">
            <v>No</v>
          </cell>
          <cell r="O126" t="str">
            <v>Lịch thanh toán: Monthly at 10 &amp; 24</v>
          </cell>
        </row>
        <row r="127">
          <cell r="D127">
            <v>39070</v>
          </cell>
          <cell r="E127">
            <v>24330165</v>
          </cell>
          <cell r="F127">
            <v>3448170</v>
          </cell>
          <cell r="G127">
            <v>45107.000347222223</v>
          </cell>
          <cell r="J127" t="str">
            <v>Do Thi Bich Lieu</v>
          </cell>
          <cell r="M127" t="str">
            <v>No</v>
          </cell>
          <cell r="O127" t="str">
            <v>Chúng tôi đang xử lý hóa đơn, vui lòng liên hệ Do Thi Bich Lieu</v>
          </cell>
        </row>
        <row r="128">
          <cell r="D128">
            <v>39075</v>
          </cell>
          <cell r="E128">
            <v>20389396</v>
          </cell>
          <cell r="F128">
            <v>1615482</v>
          </cell>
          <cell r="G128">
            <v>45107.000347222223</v>
          </cell>
          <cell r="H128">
            <v>45111.000347222223</v>
          </cell>
          <cell r="I128">
            <v>45139.000347222223</v>
          </cell>
          <cell r="J128" t="str">
            <v>Do Thi Bich Lieu</v>
          </cell>
          <cell r="M128" t="str">
            <v>No</v>
          </cell>
          <cell r="O128" t="str">
            <v>Lịch thanh toán: Monthly at 10 &amp; 24</v>
          </cell>
        </row>
        <row r="129">
          <cell r="D129">
            <v>39086</v>
          </cell>
          <cell r="E129">
            <v>17223223</v>
          </cell>
          <cell r="F129">
            <v>5063652</v>
          </cell>
          <cell r="G129">
            <v>45107.000347222223</v>
          </cell>
          <cell r="J129" t="str">
            <v>Do Thi Bich Lieu</v>
          </cell>
          <cell r="M129" t="str">
            <v>No</v>
          </cell>
          <cell r="O129" t="str">
            <v>Chúng tôi đang xử lý hóa đơn, vui lòng liên hệ Do Thi Bich Lieu</v>
          </cell>
        </row>
        <row r="130">
          <cell r="D130">
            <v>39053</v>
          </cell>
          <cell r="E130">
            <v>90335674</v>
          </cell>
          <cell r="F130">
            <v>2117467</v>
          </cell>
          <cell r="G130">
            <v>45107.000347222223</v>
          </cell>
          <cell r="H130">
            <v>45108.000347222223</v>
          </cell>
          <cell r="I130">
            <v>45135.000347222223</v>
          </cell>
          <cell r="J130" t="str">
            <v>Do Thi Bich Lieu</v>
          </cell>
          <cell r="M130" t="str">
            <v>No</v>
          </cell>
          <cell r="O130" t="str">
            <v>Lịch thanh toán: Monthly at 10 &amp; 24</v>
          </cell>
        </row>
        <row r="131">
          <cell r="D131">
            <v>39059</v>
          </cell>
          <cell r="E131">
            <v>13280380</v>
          </cell>
          <cell r="F131">
            <v>1354018</v>
          </cell>
          <cell r="G131">
            <v>45107.000347222223</v>
          </cell>
          <cell r="H131">
            <v>45108.000347222223</v>
          </cell>
          <cell r="I131">
            <v>45140.000347222223</v>
          </cell>
          <cell r="J131" t="str">
            <v>Do Thi Bich Lieu</v>
          </cell>
          <cell r="M131" t="str">
            <v>No</v>
          </cell>
          <cell r="O131" t="str">
            <v>Lịch thanh toán: Monthly at 10 &amp; 24</v>
          </cell>
        </row>
        <row r="132">
          <cell r="D132">
            <v>39056</v>
          </cell>
          <cell r="E132">
            <v>14125995</v>
          </cell>
          <cell r="F132">
            <v>435501</v>
          </cell>
          <cell r="G132">
            <v>45107.000347222223</v>
          </cell>
          <cell r="H132">
            <v>45108.000347222223</v>
          </cell>
          <cell r="I132">
            <v>45136.000347222223</v>
          </cell>
          <cell r="J132" t="str">
            <v>Do Thi Bich Lieu</v>
          </cell>
          <cell r="M132" t="str">
            <v>No</v>
          </cell>
          <cell r="O132" t="str">
            <v>Lịch thanh toán: Monthly at 10 &amp; 24</v>
          </cell>
        </row>
        <row r="133">
          <cell r="D133">
            <v>39047</v>
          </cell>
          <cell r="E133">
            <v>14123950</v>
          </cell>
          <cell r="F133">
            <v>514273</v>
          </cell>
          <cell r="G133">
            <v>45107.000347222223</v>
          </cell>
          <cell r="J133" t="str">
            <v>Do Thi Bich Lieu</v>
          </cell>
          <cell r="M133" t="str">
            <v>No</v>
          </cell>
          <cell r="O133" t="str">
            <v>07/Đã thanh toán 24/2023</v>
          </cell>
        </row>
        <row r="134">
          <cell r="D134">
            <v>39058</v>
          </cell>
          <cell r="E134">
            <v>26415381</v>
          </cell>
          <cell r="F134">
            <v>1078011</v>
          </cell>
          <cell r="G134">
            <v>45107.000347222223</v>
          </cell>
          <cell r="H134">
            <v>45108.000347222223</v>
          </cell>
          <cell r="I134">
            <v>45141.000347222223</v>
          </cell>
          <cell r="J134" t="str">
            <v>Do Thi Bich Lieu</v>
          </cell>
          <cell r="M134" t="str">
            <v>No</v>
          </cell>
          <cell r="O134" t="str">
            <v>Lịch thanh toán: Monthly at 10 &amp; 24</v>
          </cell>
        </row>
        <row r="135">
          <cell r="D135">
            <v>39057</v>
          </cell>
          <cell r="E135">
            <v>14124927</v>
          </cell>
          <cell r="F135">
            <v>403871</v>
          </cell>
          <cell r="G135">
            <v>45107.000347222223</v>
          </cell>
          <cell r="H135">
            <v>45108.000347222223</v>
          </cell>
          <cell r="I135">
            <v>45136.000347222223</v>
          </cell>
          <cell r="J135" t="str">
            <v>Do Thi Bich Lieu</v>
          </cell>
          <cell r="M135" t="str">
            <v>No</v>
          </cell>
          <cell r="O135" t="str">
            <v>Lịch thanh toán: Monthly at 10 &amp; 24</v>
          </cell>
        </row>
        <row r="136">
          <cell r="D136">
            <v>39087</v>
          </cell>
          <cell r="E136">
            <v>21240847</v>
          </cell>
          <cell r="F136">
            <v>1615482</v>
          </cell>
          <cell r="G136">
            <v>45107.000347222223</v>
          </cell>
          <cell r="H136">
            <v>45108.000347222223</v>
          </cell>
          <cell r="I136">
            <v>45143.000347222223</v>
          </cell>
          <cell r="J136" t="str">
            <v>Do Thi Bich Lieu</v>
          </cell>
          <cell r="M136" t="str">
            <v>No</v>
          </cell>
          <cell r="O136" t="str">
            <v>Lịch thanh toán: Monthly at 10 &amp; 24</v>
          </cell>
        </row>
        <row r="137">
          <cell r="D137">
            <v>646</v>
          </cell>
          <cell r="E137">
            <v>50984034</v>
          </cell>
          <cell r="F137">
            <v>4312396</v>
          </cell>
          <cell r="G137">
            <v>44932.000347222223</v>
          </cell>
          <cell r="J137" t="str">
            <v>Do Thi Bich Lieu</v>
          </cell>
          <cell r="M137" t="str">
            <v>No</v>
          </cell>
          <cell r="O137" t="str">
            <v>06/Đã thanh toán 12/2023</v>
          </cell>
        </row>
        <row r="138">
          <cell r="D138">
            <v>645</v>
          </cell>
          <cell r="E138">
            <v>29150448</v>
          </cell>
          <cell r="F138">
            <v>1332038</v>
          </cell>
          <cell r="G138">
            <v>44932.000347222223</v>
          </cell>
          <cell r="J138" t="str">
            <v>Do Thi Bich Lieu</v>
          </cell>
          <cell r="M138" t="str">
            <v>No</v>
          </cell>
          <cell r="O138" t="str">
            <v>02/Đã thanh toán 10/2023</v>
          </cell>
        </row>
        <row r="139">
          <cell r="D139">
            <v>644</v>
          </cell>
          <cell r="E139">
            <v>12102972</v>
          </cell>
          <cell r="F139">
            <v>1978899</v>
          </cell>
          <cell r="G139">
            <v>44932.000347222223</v>
          </cell>
          <cell r="J139" t="str">
            <v>Do Thi Bich Lieu</v>
          </cell>
          <cell r="M139" t="str">
            <v>No</v>
          </cell>
          <cell r="O139" t="str">
            <v>02/Đã thanh toán 24/2023</v>
          </cell>
        </row>
        <row r="140">
          <cell r="D140">
            <v>643</v>
          </cell>
          <cell r="E140">
            <v>24278449</v>
          </cell>
          <cell r="F140">
            <v>1882469</v>
          </cell>
          <cell r="G140">
            <v>44932.000347222223</v>
          </cell>
          <cell r="J140" t="str">
            <v>Do Thi Bich Lieu</v>
          </cell>
          <cell r="M140" t="str">
            <v>No</v>
          </cell>
          <cell r="O140" t="str">
            <v>02/Đã thanh toán 10/2023</v>
          </cell>
        </row>
        <row r="141">
          <cell r="D141">
            <v>642</v>
          </cell>
          <cell r="E141">
            <v>21199249</v>
          </cell>
          <cell r="F141">
            <v>1615482</v>
          </cell>
          <cell r="G141">
            <v>44932.000347222223</v>
          </cell>
          <cell r="J141" t="str">
            <v>Do Thi Bich Lieu</v>
          </cell>
          <cell r="M141" t="str">
            <v>No</v>
          </cell>
          <cell r="O141" t="str">
            <v>02/Đã thanh toán 10/2023</v>
          </cell>
        </row>
        <row r="142">
          <cell r="D142">
            <v>844</v>
          </cell>
          <cell r="E142">
            <v>26347517</v>
          </cell>
          <cell r="F142">
            <v>3738240</v>
          </cell>
          <cell r="G142">
            <v>44933.000347222223</v>
          </cell>
          <cell r="J142" t="str">
            <v>Do Thi Bich Lieu</v>
          </cell>
          <cell r="M142" t="str">
            <v>No</v>
          </cell>
          <cell r="O142" t="str">
            <v>06/Đã thanh toán 26/2023</v>
          </cell>
        </row>
        <row r="143">
          <cell r="D143">
            <v>840</v>
          </cell>
          <cell r="E143">
            <v>13193192</v>
          </cell>
          <cell r="F143">
            <v>7476480</v>
          </cell>
          <cell r="G143">
            <v>44933.000347222223</v>
          </cell>
          <cell r="J143" t="str">
            <v>Do Thi Bich Lieu</v>
          </cell>
          <cell r="M143" t="str">
            <v>No</v>
          </cell>
          <cell r="O143" t="str">
            <v>03/Đã thanh toán 10/2023</v>
          </cell>
        </row>
        <row r="144">
          <cell r="D144">
            <v>847</v>
          </cell>
          <cell r="E144">
            <v>14060853</v>
          </cell>
          <cell r="F144">
            <v>4886552</v>
          </cell>
          <cell r="G144">
            <v>44933.000347222223</v>
          </cell>
          <cell r="J144" t="str">
            <v>Do Thi Bich Lieu</v>
          </cell>
          <cell r="M144" t="str">
            <v>No</v>
          </cell>
          <cell r="O144" t="str">
            <v>03/Đã thanh toán 10/2023</v>
          </cell>
        </row>
        <row r="145">
          <cell r="D145">
            <v>841</v>
          </cell>
          <cell r="E145">
            <v>14058402</v>
          </cell>
          <cell r="F145">
            <v>3664914</v>
          </cell>
          <cell r="G145">
            <v>44933.000347222223</v>
          </cell>
          <cell r="J145" t="str">
            <v>Do Thi Bich Lieu</v>
          </cell>
          <cell r="M145" t="str">
            <v>No</v>
          </cell>
          <cell r="O145" t="str">
            <v>03/Đã thanh toán 10/2023</v>
          </cell>
        </row>
        <row r="146">
          <cell r="D146">
            <v>851</v>
          </cell>
          <cell r="E146">
            <v>13194511</v>
          </cell>
          <cell r="F146">
            <v>3227560</v>
          </cell>
          <cell r="G146">
            <v>44933.000347222223</v>
          </cell>
          <cell r="J146" t="str">
            <v>Do Thi Bich Lieu</v>
          </cell>
          <cell r="M146" t="str">
            <v>No</v>
          </cell>
          <cell r="O146" t="str">
            <v>03/Đã thanh toán 10/2023</v>
          </cell>
        </row>
        <row r="147">
          <cell r="D147">
            <v>846</v>
          </cell>
          <cell r="E147">
            <v>13195567</v>
          </cell>
          <cell r="F147">
            <v>3883418</v>
          </cell>
          <cell r="G147">
            <v>44933.000347222223</v>
          </cell>
          <cell r="J147" t="str">
            <v>Do Thi Bich Lieu</v>
          </cell>
          <cell r="M147" t="str">
            <v>No</v>
          </cell>
          <cell r="O147" t="str">
            <v>03/Đã thanh toán 10/2023</v>
          </cell>
        </row>
        <row r="148">
          <cell r="D148">
            <v>839</v>
          </cell>
          <cell r="E148">
            <v>14056774</v>
          </cell>
          <cell r="F148">
            <v>1428467</v>
          </cell>
          <cell r="G148">
            <v>44933.000347222223</v>
          </cell>
          <cell r="J148" t="str">
            <v>Do Thi Bich Lieu</v>
          </cell>
          <cell r="M148" t="str">
            <v>No</v>
          </cell>
          <cell r="O148" t="str">
            <v>03/Đã thanh toán 10/2023</v>
          </cell>
        </row>
        <row r="149">
          <cell r="D149">
            <v>845</v>
          </cell>
          <cell r="E149">
            <v>14059930</v>
          </cell>
          <cell r="F149">
            <v>3664914</v>
          </cell>
          <cell r="G149">
            <v>44933.000347222223</v>
          </cell>
          <cell r="J149" t="str">
            <v>Do Thi Bich Lieu</v>
          </cell>
          <cell r="M149" t="str">
            <v>No</v>
          </cell>
          <cell r="O149" t="str">
            <v>03/Đã thanh toán 10/2023</v>
          </cell>
        </row>
        <row r="150">
          <cell r="D150">
            <v>842</v>
          </cell>
          <cell r="E150">
            <v>26348398</v>
          </cell>
          <cell r="F150">
            <v>2452428</v>
          </cell>
          <cell r="G150">
            <v>44933.000347222223</v>
          </cell>
          <cell r="J150" t="str">
            <v>Do Thi Bich Lieu</v>
          </cell>
          <cell r="M150" t="str">
            <v>No</v>
          </cell>
          <cell r="O150" t="str">
            <v>03/Đã thanh toán 10/2023</v>
          </cell>
        </row>
        <row r="151">
          <cell r="D151">
            <v>829</v>
          </cell>
          <cell r="E151">
            <v>28295202</v>
          </cell>
          <cell r="F151">
            <v>276001</v>
          </cell>
          <cell r="G151">
            <v>44933.000347222223</v>
          </cell>
          <cell r="J151" t="str">
            <v>Do Thi Bich Lieu</v>
          </cell>
          <cell r="M151" t="str">
            <v>No</v>
          </cell>
          <cell r="O151" t="str">
            <v>02/Đã thanh toán 24/2023</v>
          </cell>
        </row>
        <row r="152">
          <cell r="D152">
            <v>843</v>
          </cell>
          <cell r="E152">
            <v>26348124</v>
          </cell>
          <cell r="F152">
            <v>2226534</v>
          </cell>
          <cell r="G152">
            <v>44933.000347222223</v>
          </cell>
          <cell r="J152" t="str">
            <v>Do Thi Bich Lieu</v>
          </cell>
          <cell r="M152" t="str">
            <v>No</v>
          </cell>
          <cell r="O152" t="str">
            <v>03/Đã thanh toán 10/2023</v>
          </cell>
        </row>
        <row r="153">
          <cell r="D153">
            <v>849</v>
          </cell>
          <cell r="E153">
            <v>11147774</v>
          </cell>
          <cell r="F153">
            <v>16777085</v>
          </cell>
          <cell r="G153">
            <v>44933.000347222223</v>
          </cell>
          <cell r="J153" t="str">
            <v>Do Thi Bich Lieu</v>
          </cell>
          <cell r="M153" t="str">
            <v>No</v>
          </cell>
          <cell r="O153" t="str">
            <v>02/Đã thanh toán 10/2023</v>
          </cell>
        </row>
        <row r="154">
          <cell r="D154">
            <v>831</v>
          </cell>
          <cell r="E154">
            <v>21199964</v>
          </cell>
          <cell r="F154">
            <v>1615482</v>
          </cell>
          <cell r="G154">
            <v>44933.000347222223</v>
          </cell>
          <cell r="J154" t="str">
            <v>Do Thi Bich Lieu</v>
          </cell>
          <cell r="M154" t="str">
            <v>No</v>
          </cell>
          <cell r="O154" t="str">
            <v>02/Đã thanh toán 24/2023</v>
          </cell>
        </row>
        <row r="155">
          <cell r="D155">
            <v>833</v>
          </cell>
          <cell r="E155">
            <v>15076561</v>
          </cell>
          <cell r="F155">
            <v>2619452</v>
          </cell>
          <cell r="G155">
            <v>44933.000347222223</v>
          </cell>
          <cell r="J155" t="str">
            <v>Do Thi Bich Lieu</v>
          </cell>
          <cell r="M155" t="str">
            <v>No</v>
          </cell>
          <cell r="O155" t="str">
            <v>02/Đã thanh toán 10/2023</v>
          </cell>
        </row>
        <row r="156">
          <cell r="D156">
            <v>830</v>
          </cell>
          <cell r="E156">
            <v>22307179</v>
          </cell>
          <cell r="F156">
            <v>4103941</v>
          </cell>
          <cell r="G156">
            <v>44933.000347222223</v>
          </cell>
          <cell r="J156" t="str">
            <v>Do Thi Bich Lieu</v>
          </cell>
          <cell r="M156" t="str">
            <v>No</v>
          </cell>
          <cell r="O156" t="str">
            <v>02/Đã thanh toán 24/2023</v>
          </cell>
        </row>
        <row r="157">
          <cell r="D157">
            <v>834</v>
          </cell>
          <cell r="E157">
            <v>16387878</v>
          </cell>
          <cell r="F157">
            <v>7130387</v>
          </cell>
          <cell r="G157">
            <v>44933.000347222223</v>
          </cell>
          <cell r="J157" t="str">
            <v>Do Thi Bich Lieu</v>
          </cell>
          <cell r="M157" t="str">
            <v>No</v>
          </cell>
          <cell r="O157" t="str">
            <v>02/Đã thanh toán 24/2023</v>
          </cell>
        </row>
        <row r="158">
          <cell r="D158">
            <v>1381</v>
          </cell>
          <cell r="E158">
            <v>27298878</v>
          </cell>
          <cell r="F158">
            <v>499125</v>
          </cell>
          <cell r="G158">
            <v>44938.000347222223</v>
          </cell>
          <cell r="J158" t="str">
            <v>Do Thi Bich Lieu</v>
          </cell>
          <cell r="M158" t="str">
            <v>No</v>
          </cell>
          <cell r="O158" t="str">
            <v>05/Đã thanh toán 24/2023</v>
          </cell>
        </row>
        <row r="159">
          <cell r="D159">
            <v>1380</v>
          </cell>
          <cell r="E159">
            <v>25308599</v>
          </cell>
          <cell r="F159">
            <v>17943706</v>
          </cell>
          <cell r="G159">
            <v>44938.000347222223</v>
          </cell>
          <cell r="J159" t="str">
            <v>Do Thi Bich Lieu</v>
          </cell>
          <cell r="M159" t="str">
            <v>No</v>
          </cell>
          <cell r="O159" t="str">
            <v>05/Đã thanh toán 24/2023</v>
          </cell>
        </row>
        <row r="160">
          <cell r="D160">
            <v>1369</v>
          </cell>
          <cell r="E160">
            <v>26356515</v>
          </cell>
          <cell r="F160">
            <v>3954874</v>
          </cell>
          <cell r="G160">
            <v>44938.000347222223</v>
          </cell>
          <cell r="J160" t="str">
            <v>Do Thi Bich Lieu</v>
          </cell>
          <cell r="M160" t="str">
            <v>No</v>
          </cell>
          <cell r="O160" t="str">
            <v>02/Đã thanh toán 10/2023</v>
          </cell>
        </row>
        <row r="161">
          <cell r="D161">
            <v>1397</v>
          </cell>
          <cell r="E161">
            <v>18119815</v>
          </cell>
          <cell r="F161">
            <v>12404673</v>
          </cell>
          <cell r="G161">
            <v>44938.000347222223</v>
          </cell>
          <cell r="J161" t="str">
            <v>Do Thi Bich Lieu</v>
          </cell>
          <cell r="M161" t="str">
            <v>No</v>
          </cell>
          <cell r="O161" t="str">
            <v>02/Đã thanh toán 24/2023</v>
          </cell>
        </row>
        <row r="162">
          <cell r="D162">
            <v>1398</v>
          </cell>
          <cell r="E162">
            <v>12110026</v>
          </cell>
          <cell r="F162">
            <v>37402800</v>
          </cell>
          <cell r="G162">
            <v>44938.000347222223</v>
          </cell>
          <cell r="J162" t="str">
            <v>Do Thi Bich Lieu</v>
          </cell>
          <cell r="M162" t="str">
            <v>No</v>
          </cell>
          <cell r="O162" t="str">
            <v>02/Đã thanh toán 24/2023</v>
          </cell>
        </row>
        <row r="163">
          <cell r="D163">
            <v>1473</v>
          </cell>
          <cell r="E163">
            <v>50984429</v>
          </cell>
          <cell r="F163">
            <v>15654122</v>
          </cell>
          <cell r="G163">
            <v>44939.000347222223</v>
          </cell>
          <cell r="J163" t="str">
            <v>Do Thi Bich Lieu</v>
          </cell>
          <cell r="M163" t="str">
            <v>No</v>
          </cell>
          <cell r="O163" t="str">
            <v>02/Đã thanh toán 24/2023</v>
          </cell>
        </row>
        <row r="164">
          <cell r="D164">
            <v>1476</v>
          </cell>
          <cell r="E164">
            <v>28298636</v>
          </cell>
          <cell r="F164">
            <v>13249500</v>
          </cell>
          <cell r="G164">
            <v>44939.000347222223</v>
          </cell>
          <cell r="J164" t="str">
            <v>Do Thi Bich Lieu</v>
          </cell>
          <cell r="M164" t="str">
            <v>No</v>
          </cell>
          <cell r="O164" t="str">
            <v>03/Đã thanh toán 10/2023</v>
          </cell>
        </row>
        <row r="165">
          <cell r="D165">
            <v>1478</v>
          </cell>
          <cell r="E165">
            <v>28298103</v>
          </cell>
          <cell r="F165">
            <v>2457945</v>
          </cell>
          <cell r="G165">
            <v>44939.000347222223</v>
          </cell>
          <cell r="J165" t="str">
            <v>Do Thi Bich Lieu</v>
          </cell>
          <cell r="M165" t="str">
            <v>No</v>
          </cell>
          <cell r="O165" t="str">
            <v>02/Đã thanh toán 24/2023</v>
          </cell>
        </row>
        <row r="166">
          <cell r="D166">
            <v>1483</v>
          </cell>
          <cell r="E166">
            <v>16391057</v>
          </cell>
          <cell r="F166">
            <v>575476</v>
          </cell>
          <cell r="G166">
            <v>44939.000347222223</v>
          </cell>
          <cell r="J166" t="str">
            <v>Do Thi Bich Lieu</v>
          </cell>
          <cell r="M166" t="str">
            <v>No</v>
          </cell>
          <cell r="O166" t="str">
            <v>02/Đã thanh toán 24/2023</v>
          </cell>
        </row>
        <row r="167">
          <cell r="D167">
            <v>1481</v>
          </cell>
          <cell r="E167">
            <v>16391216</v>
          </cell>
          <cell r="F167">
            <v>3738240</v>
          </cell>
          <cell r="G167">
            <v>44939.000347222223</v>
          </cell>
          <cell r="J167" t="str">
            <v>Do Thi Bich Lieu</v>
          </cell>
          <cell r="M167" t="str">
            <v>No</v>
          </cell>
          <cell r="O167" t="str">
            <v>02/Đã thanh toán 24/2023</v>
          </cell>
        </row>
        <row r="168">
          <cell r="D168">
            <v>1479</v>
          </cell>
          <cell r="E168">
            <v>25309394</v>
          </cell>
          <cell r="F168">
            <v>331201</v>
          </cell>
          <cell r="G168">
            <v>44939.000347222223</v>
          </cell>
          <cell r="J168" t="str">
            <v>Do Thi Bich Lieu</v>
          </cell>
          <cell r="M168" t="str">
            <v>No</v>
          </cell>
          <cell r="O168" t="str">
            <v>02/Đã thanh toán 24/2023</v>
          </cell>
        </row>
        <row r="169">
          <cell r="D169">
            <v>1475</v>
          </cell>
          <cell r="E169">
            <v>19354340</v>
          </cell>
          <cell r="F169">
            <v>6059287</v>
          </cell>
          <cell r="G169">
            <v>44939.000347222223</v>
          </cell>
          <cell r="J169" t="str">
            <v>Do Thi Bich Lieu</v>
          </cell>
          <cell r="M169" t="str">
            <v>No</v>
          </cell>
          <cell r="O169" t="str">
            <v>02/Đã thanh toán 24/2023</v>
          </cell>
        </row>
        <row r="170">
          <cell r="D170">
            <v>1474</v>
          </cell>
          <cell r="E170">
            <v>18122078</v>
          </cell>
          <cell r="F170">
            <v>4744894</v>
          </cell>
          <cell r="G170">
            <v>44939.000347222223</v>
          </cell>
          <cell r="J170" t="str">
            <v>Do Thi Bich Lieu</v>
          </cell>
          <cell r="M170" t="str">
            <v>No</v>
          </cell>
          <cell r="O170" t="str">
            <v>02/Đã thanh toán 24/2023</v>
          </cell>
        </row>
        <row r="171">
          <cell r="D171">
            <v>1472</v>
          </cell>
          <cell r="E171">
            <v>11150933</v>
          </cell>
          <cell r="F171">
            <v>15644207</v>
          </cell>
          <cell r="G171">
            <v>44939.000347222223</v>
          </cell>
          <cell r="J171" t="str">
            <v>Do Thi Bich Lieu</v>
          </cell>
          <cell r="M171" t="str">
            <v>No</v>
          </cell>
          <cell r="O171" t="str">
            <v>02/Đã thanh toán 24/2023</v>
          </cell>
        </row>
        <row r="172">
          <cell r="D172">
            <v>2135</v>
          </cell>
          <cell r="E172">
            <v>13207322</v>
          </cell>
          <cell r="F172">
            <v>4715370</v>
          </cell>
          <cell r="G172">
            <v>44957.000347222223</v>
          </cell>
          <cell r="J172" t="str">
            <v>Do Thi Bich Lieu</v>
          </cell>
          <cell r="M172" t="str">
            <v>No</v>
          </cell>
          <cell r="O172" t="str">
            <v>03/Đã thanh toán 24/2023</v>
          </cell>
        </row>
        <row r="173">
          <cell r="D173">
            <v>2128</v>
          </cell>
          <cell r="E173">
            <v>10185012</v>
          </cell>
          <cell r="F173">
            <v>3377836</v>
          </cell>
          <cell r="G173">
            <v>44957.000347222223</v>
          </cell>
          <cell r="J173" t="str">
            <v>Do Thi Bich Lieu</v>
          </cell>
          <cell r="M173" t="str">
            <v>No</v>
          </cell>
          <cell r="O173" t="str">
            <v>05/Đã thanh toán 24/2023</v>
          </cell>
        </row>
        <row r="174">
          <cell r="D174">
            <v>2129</v>
          </cell>
          <cell r="E174">
            <v>18125879</v>
          </cell>
          <cell r="F174">
            <v>4744894</v>
          </cell>
          <cell r="G174">
            <v>44957.000347222223</v>
          </cell>
          <cell r="J174" t="str">
            <v>Do Thi Bich Lieu</v>
          </cell>
          <cell r="M174" t="str">
            <v>No</v>
          </cell>
          <cell r="O174" t="str">
            <v>05/Đã thanh toán 24/2023</v>
          </cell>
        </row>
        <row r="175">
          <cell r="D175">
            <v>2125</v>
          </cell>
          <cell r="E175">
            <v>10184554</v>
          </cell>
          <cell r="F175">
            <v>3230964</v>
          </cell>
          <cell r="G175">
            <v>44957.000347222223</v>
          </cell>
          <cell r="J175" t="str">
            <v>Do Thi Bich Lieu</v>
          </cell>
          <cell r="M175" t="str">
            <v>No</v>
          </cell>
          <cell r="O175" t="str">
            <v>05/Đã thanh toán 24/2023</v>
          </cell>
        </row>
        <row r="176">
          <cell r="D176">
            <v>2126</v>
          </cell>
          <cell r="E176">
            <v>10184038</v>
          </cell>
          <cell r="F176">
            <v>7543021</v>
          </cell>
          <cell r="G176">
            <v>44957.000347222223</v>
          </cell>
          <cell r="J176" t="str">
            <v>Do Thi Bich Lieu</v>
          </cell>
          <cell r="M176" t="str">
            <v>No</v>
          </cell>
          <cell r="O176" t="str">
            <v>05/Đã thanh toán 24/2023</v>
          </cell>
        </row>
        <row r="177">
          <cell r="D177">
            <v>2139</v>
          </cell>
          <cell r="E177">
            <v>10179940</v>
          </cell>
          <cell r="F177">
            <v>15094768</v>
          </cell>
          <cell r="G177">
            <v>44957.000347222223</v>
          </cell>
          <cell r="J177" t="str">
            <v>Do Thi Bich Lieu</v>
          </cell>
          <cell r="M177" t="str">
            <v>No</v>
          </cell>
          <cell r="O177" t="str">
            <v>03/Đã thanh toán 24/2023</v>
          </cell>
        </row>
        <row r="178">
          <cell r="D178">
            <v>2120</v>
          </cell>
          <cell r="E178">
            <v>22311704</v>
          </cell>
          <cell r="F178">
            <v>1550252</v>
          </cell>
          <cell r="G178">
            <v>44957.000347222223</v>
          </cell>
          <cell r="J178" t="str">
            <v>Do Thi Bich Lieu</v>
          </cell>
          <cell r="M178" t="str">
            <v>No</v>
          </cell>
          <cell r="O178" t="str">
            <v>02/Đã thanh toán 24/2023</v>
          </cell>
        </row>
        <row r="179">
          <cell r="D179">
            <v>2118</v>
          </cell>
          <cell r="E179">
            <v>16392929</v>
          </cell>
          <cell r="F179">
            <v>9021870</v>
          </cell>
          <cell r="G179">
            <v>44957.000347222223</v>
          </cell>
          <cell r="J179" t="str">
            <v>Do Thi Bich Lieu</v>
          </cell>
          <cell r="M179" t="str">
            <v>No</v>
          </cell>
          <cell r="O179" t="str">
            <v>02/Đã thanh toán 24/2023</v>
          </cell>
        </row>
        <row r="180">
          <cell r="D180">
            <v>2119</v>
          </cell>
          <cell r="E180">
            <v>17156773</v>
          </cell>
          <cell r="F180">
            <v>7350111</v>
          </cell>
          <cell r="G180">
            <v>44957.000347222223</v>
          </cell>
          <cell r="J180" t="str">
            <v>Do Thi Bich Lieu</v>
          </cell>
          <cell r="M180" t="str">
            <v>No</v>
          </cell>
          <cell r="O180" t="str">
            <v>02/Đã thanh toán 24/2023</v>
          </cell>
        </row>
        <row r="181">
          <cell r="D181">
            <v>2122</v>
          </cell>
          <cell r="E181">
            <v>10183089</v>
          </cell>
          <cell r="F181">
            <v>5607360</v>
          </cell>
          <cell r="G181">
            <v>44957.000347222223</v>
          </cell>
          <cell r="J181" t="str">
            <v>Do Thi Bich Lieu</v>
          </cell>
          <cell r="M181" t="str">
            <v>No</v>
          </cell>
          <cell r="O181" t="str">
            <v>02/Đã thanh toán 24/2023</v>
          </cell>
        </row>
        <row r="182">
          <cell r="D182">
            <v>2132</v>
          </cell>
          <cell r="E182">
            <v>90294852</v>
          </cell>
          <cell r="F182">
            <v>4058758</v>
          </cell>
          <cell r="G182">
            <v>44957.000347222223</v>
          </cell>
          <cell r="J182" t="str">
            <v>Do Thi Bich Lieu</v>
          </cell>
          <cell r="M182" t="str">
            <v>No</v>
          </cell>
          <cell r="O182" t="str">
            <v>02/Đã thanh toán 24/2023</v>
          </cell>
        </row>
        <row r="183">
          <cell r="D183">
            <v>2123</v>
          </cell>
          <cell r="E183">
            <v>10183967</v>
          </cell>
          <cell r="F183">
            <v>14398439</v>
          </cell>
          <cell r="G183">
            <v>44957.000347222223</v>
          </cell>
          <cell r="J183" t="str">
            <v>Do Thi Bich Lieu</v>
          </cell>
          <cell r="M183" t="str">
            <v>No</v>
          </cell>
          <cell r="O183" t="str">
            <v>02/Đã thanh toán 24/2023</v>
          </cell>
        </row>
        <row r="184">
          <cell r="D184">
            <v>3517</v>
          </cell>
          <cell r="E184">
            <v>28303644</v>
          </cell>
          <cell r="F184">
            <v>2050340</v>
          </cell>
          <cell r="G184">
            <v>44966.000347222223</v>
          </cell>
          <cell r="J184" t="str">
            <v>Do Thi Bich Lieu</v>
          </cell>
          <cell r="M184" t="str">
            <v>No</v>
          </cell>
          <cell r="O184" t="str">
            <v>03/Đã thanh toán 24/2023</v>
          </cell>
        </row>
        <row r="185">
          <cell r="D185">
            <v>3522</v>
          </cell>
          <cell r="E185">
            <v>18127779</v>
          </cell>
          <cell r="F185">
            <v>4536290</v>
          </cell>
          <cell r="G185">
            <v>44966.000347222223</v>
          </cell>
          <cell r="J185" t="str">
            <v>Do Thi Bich Lieu</v>
          </cell>
          <cell r="M185" t="str">
            <v>No</v>
          </cell>
          <cell r="O185" t="str">
            <v>03/Đã thanh toán 24/2023</v>
          </cell>
        </row>
        <row r="186">
          <cell r="D186">
            <v>3519</v>
          </cell>
          <cell r="E186">
            <v>17162293</v>
          </cell>
          <cell r="F186">
            <v>20171932</v>
          </cell>
          <cell r="G186">
            <v>44966.000347222223</v>
          </cell>
          <cell r="J186" t="str">
            <v>Do Thi Bich Lieu</v>
          </cell>
          <cell r="M186" t="str">
            <v>No</v>
          </cell>
          <cell r="O186" t="str">
            <v>03/Đã thanh toán 24/2023</v>
          </cell>
        </row>
        <row r="187">
          <cell r="D187">
            <v>3520</v>
          </cell>
          <cell r="E187">
            <v>15085577</v>
          </cell>
          <cell r="F187">
            <v>2619452</v>
          </cell>
          <cell r="G187">
            <v>44966.000347222223</v>
          </cell>
          <cell r="J187" t="str">
            <v>Do Thi Bich Lieu</v>
          </cell>
          <cell r="M187" t="str">
            <v>No</v>
          </cell>
          <cell r="O187" t="str">
            <v>03/Đã thanh toán 24/2023</v>
          </cell>
        </row>
        <row r="188">
          <cell r="D188">
            <v>3521</v>
          </cell>
          <cell r="E188">
            <v>18127794</v>
          </cell>
          <cell r="F188">
            <v>1104004</v>
          </cell>
          <cell r="G188">
            <v>44966.000347222223</v>
          </cell>
          <cell r="J188" t="str">
            <v>Do Thi Bich Lieu</v>
          </cell>
          <cell r="M188" t="str">
            <v>No</v>
          </cell>
          <cell r="O188" t="str">
            <v>03/Đã thanh toán 24/2023</v>
          </cell>
        </row>
        <row r="189">
          <cell r="D189">
            <v>3518</v>
          </cell>
          <cell r="E189">
            <v>28303613</v>
          </cell>
          <cell r="F189">
            <v>13081750</v>
          </cell>
          <cell r="G189">
            <v>44966.000347222223</v>
          </cell>
          <cell r="J189" t="str">
            <v>Do Thi Bich Lieu</v>
          </cell>
          <cell r="M189" t="str">
            <v>No</v>
          </cell>
          <cell r="O189" t="str">
            <v>03/Đã thanh toán 24/2023</v>
          </cell>
        </row>
        <row r="190">
          <cell r="D190">
            <v>3850</v>
          </cell>
          <cell r="E190">
            <v>10190881</v>
          </cell>
          <cell r="F190">
            <v>14403193</v>
          </cell>
          <cell r="G190">
            <v>44967.000347222223</v>
          </cell>
          <cell r="J190" t="str">
            <v>Do Thi Bich Lieu</v>
          </cell>
          <cell r="M190" t="str">
            <v>No</v>
          </cell>
          <cell r="O190" t="str">
            <v>03/Đã thanh toán 24/2023</v>
          </cell>
        </row>
        <row r="191">
          <cell r="D191">
            <v>3849</v>
          </cell>
          <cell r="E191">
            <v>10186805</v>
          </cell>
          <cell r="F191">
            <v>7924246</v>
          </cell>
          <cell r="G191">
            <v>44967.000347222223</v>
          </cell>
          <cell r="J191" t="str">
            <v>Do Thi Bich Lieu</v>
          </cell>
          <cell r="M191" t="str">
            <v>No</v>
          </cell>
          <cell r="O191" t="str">
            <v>03/Đã thanh toán 24/2023</v>
          </cell>
        </row>
        <row r="192">
          <cell r="D192">
            <v>3909</v>
          </cell>
          <cell r="E192">
            <v>16399033</v>
          </cell>
          <cell r="F192">
            <v>7899848</v>
          </cell>
          <cell r="G192">
            <v>44968.000347222223</v>
          </cell>
          <cell r="J192" t="str">
            <v>Do Thi Bich Lieu</v>
          </cell>
          <cell r="M192" t="str">
            <v>No</v>
          </cell>
          <cell r="O192" t="str">
            <v>03/Đã thanh toán 24/2023</v>
          </cell>
        </row>
        <row r="193">
          <cell r="D193">
            <v>3906</v>
          </cell>
          <cell r="E193">
            <v>25315910</v>
          </cell>
          <cell r="F193">
            <v>4455671</v>
          </cell>
          <cell r="G193">
            <v>44968.000347222223</v>
          </cell>
          <cell r="J193" t="str">
            <v>Do Thi Bich Lieu</v>
          </cell>
          <cell r="M193" t="str">
            <v>No</v>
          </cell>
          <cell r="O193" t="str">
            <v>03/Đã thanh toán 24/2023</v>
          </cell>
        </row>
        <row r="194">
          <cell r="D194">
            <v>3907</v>
          </cell>
          <cell r="E194">
            <v>25315469</v>
          </cell>
          <cell r="F194">
            <v>2837120</v>
          </cell>
          <cell r="G194">
            <v>44968.000347222223</v>
          </cell>
          <cell r="J194" t="str">
            <v>Do Thi Bich Lieu</v>
          </cell>
          <cell r="M194" t="str">
            <v>No</v>
          </cell>
          <cell r="O194" t="str">
            <v>03/Đã thanh toán 24/2023</v>
          </cell>
        </row>
        <row r="195">
          <cell r="D195">
            <v>3908</v>
          </cell>
          <cell r="E195">
            <v>22317031</v>
          </cell>
          <cell r="F195">
            <v>5732573</v>
          </cell>
          <cell r="G195">
            <v>44968.000347222223</v>
          </cell>
          <cell r="J195" t="str">
            <v>Do Thi Bich Lieu</v>
          </cell>
          <cell r="M195" t="str">
            <v>No</v>
          </cell>
          <cell r="O195" t="str">
            <v>03/Đã thanh toán 24/2023</v>
          </cell>
        </row>
        <row r="196">
          <cell r="D196">
            <v>3903</v>
          </cell>
          <cell r="E196">
            <v>11159414</v>
          </cell>
          <cell r="F196">
            <v>4511364</v>
          </cell>
          <cell r="G196">
            <v>44968.000347222223</v>
          </cell>
          <cell r="J196" t="str">
            <v>Do Thi Bich Lieu</v>
          </cell>
          <cell r="M196" t="str">
            <v>No</v>
          </cell>
          <cell r="O196" t="str">
            <v>03/Đã thanh toán 24/2023</v>
          </cell>
        </row>
        <row r="197">
          <cell r="D197">
            <v>3904</v>
          </cell>
          <cell r="E197">
            <v>12114274</v>
          </cell>
          <cell r="F197">
            <v>10523106</v>
          </cell>
          <cell r="G197">
            <v>44968.000347222223</v>
          </cell>
          <cell r="J197" t="str">
            <v>Do Thi Bich Lieu</v>
          </cell>
          <cell r="M197" t="str">
            <v>No</v>
          </cell>
          <cell r="O197" t="str">
            <v>03/Đã thanh toán 24/2023</v>
          </cell>
        </row>
        <row r="198">
          <cell r="D198">
            <v>3905</v>
          </cell>
          <cell r="E198">
            <v>27305466</v>
          </cell>
          <cell r="F198">
            <v>1551215</v>
          </cell>
          <cell r="G198">
            <v>44968.000347222223</v>
          </cell>
          <cell r="J198" t="str">
            <v>Do Thi Bich Lieu</v>
          </cell>
          <cell r="M198" t="str">
            <v>No</v>
          </cell>
          <cell r="O198" t="str">
            <v>03/Đã thanh toán 24/2023</v>
          </cell>
        </row>
        <row r="199">
          <cell r="D199">
            <v>3901</v>
          </cell>
          <cell r="E199">
            <v>11155152</v>
          </cell>
          <cell r="F199">
            <v>11705793</v>
          </cell>
          <cell r="G199">
            <v>44968.000347222223</v>
          </cell>
          <cell r="J199" t="str">
            <v>Do Thi Bich Lieu</v>
          </cell>
          <cell r="M199" t="str">
            <v>No</v>
          </cell>
          <cell r="O199" t="str">
            <v>03/Đã thanh toán 24/2023</v>
          </cell>
        </row>
        <row r="200">
          <cell r="D200">
            <v>3902</v>
          </cell>
          <cell r="E200">
            <v>11155838</v>
          </cell>
          <cell r="F200">
            <v>16235032</v>
          </cell>
          <cell r="G200">
            <v>44968.000347222223</v>
          </cell>
          <cell r="J200" t="str">
            <v>Do Thi Bich Lieu</v>
          </cell>
          <cell r="M200" t="str">
            <v>No</v>
          </cell>
          <cell r="O200" t="str">
            <v>03/Đã thanh toán 24/2023</v>
          </cell>
        </row>
        <row r="201">
          <cell r="D201">
            <v>6281</v>
          </cell>
          <cell r="E201">
            <v>15088038</v>
          </cell>
          <cell r="F201">
            <v>3709684</v>
          </cell>
          <cell r="G201">
            <v>44973.000347222223</v>
          </cell>
          <cell r="J201" t="str">
            <v>Do Thi Bich Lieu</v>
          </cell>
          <cell r="M201" t="str">
            <v>No</v>
          </cell>
          <cell r="O201" t="str">
            <v>05/Đã thanh toán 24/2023</v>
          </cell>
        </row>
        <row r="202">
          <cell r="D202">
            <v>6287</v>
          </cell>
          <cell r="E202">
            <v>10190576</v>
          </cell>
          <cell r="F202">
            <v>7594719</v>
          </cell>
          <cell r="G202">
            <v>44973.000347222223</v>
          </cell>
          <cell r="J202" t="str">
            <v>Do Thi Bich Lieu</v>
          </cell>
          <cell r="M202" t="str">
            <v>No</v>
          </cell>
          <cell r="O202" t="str">
            <v>05/Đã thanh toán 24/2023</v>
          </cell>
        </row>
        <row r="203">
          <cell r="D203">
            <v>6280</v>
          </cell>
          <cell r="E203">
            <v>16400842</v>
          </cell>
          <cell r="F203">
            <v>1615482</v>
          </cell>
          <cell r="G203">
            <v>44973.000347222223</v>
          </cell>
          <cell r="J203" t="str">
            <v>Do Thi Bich Lieu</v>
          </cell>
          <cell r="M203" t="str">
            <v>No</v>
          </cell>
          <cell r="O203" t="str">
            <v>05/Đã thanh toán 24/2023</v>
          </cell>
        </row>
        <row r="204">
          <cell r="D204">
            <v>6272</v>
          </cell>
          <cell r="E204">
            <v>90296099</v>
          </cell>
          <cell r="F204">
            <v>3841090</v>
          </cell>
          <cell r="G204">
            <v>44973.000347222223</v>
          </cell>
          <cell r="J204" t="str">
            <v>Do Thi Bich Lieu</v>
          </cell>
          <cell r="M204" t="str">
            <v>No</v>
          </cell>
          <cell r="O204" t="str">
            <v>05/Đã thanh toán 24/2023</v>
          </cell>
        </row>
        <row r="205">
          <cell r="D205">
            <v>6279</v>
          </cell>
          <cell r="E205">
            <v>20344643</v>
          </cell>
          <cell r="F205">
            <v>4646318</v>
          </cell>
          <cell r="G205">
            <v>44973.000347222223</v>
          </cell>
          <cell r="J205" t="str">
            <v>Do Thi Bich Lieu</v>
          </cell>
          <cell r="M205" t="str">
            <v>No</v>
          </cell>
          <cell r="O205" t="str">
            <v>05/Đã thanh toán 24/2023</v>
          </cell>
        </row>
        <row r="206">
          <cell r="D206">
            <v>6270</v>
          </cell>
          <cell r="E206">
            <v>26362655</v>
          </cell>
          <cell r="F206">
            <v>4234934</v>
          </cell>
          <cell r="G206">
            <v>44973.000347222223</v>
          </cell>
          <cell r="J206" t="str">
            <v>Do Thi Bich Lieu</v>
          </cell>
          <cell r="M206" t="str">
            <v>No</v>
          </cell>
          <cell r="O206" t="str">
            <v>05/Đã thanh toán 24/2023</v>
          </cell>
        </row>
        <row r="207">
          <cell r="D207">
            <v>6275</v>
          </cell>
          <cell r="E207">
            <v>26365259</v>
          </cell>
          <cell r="F207">
            <v>1996764</v>
          </cell>
          <cell r="G207">
            <v>44973.000347222223</v>
          </cell>
          <cell r="J207" t="str">
            <v>Do Thi Bich Lieu</v>
          </cell>
          <cell r="M207" t="str">
            <v>No</v>
          </cell>
          <cell r="O207" t="str">
            <v>05/Đã thanh toán 24/2023</v>
          </cell>
        </row>
        <row r="208">
          <cell r="D208">
            <v>6289</v>
          </cell>
          <cell r="E208">
            <v>19361459</v>
          </cell>
          <cell r="F208">
            <v>6933854</v>
          </cell>
          <cell r="G208">
            <v>44973.000347222223</v>
          </cell>
          <cell r="J208" t="str">
            <v>Do Thi Bich Lieu</v>
          </cell>
          <cell r="M208" t="str">
            <v>No</v>
          </cell>
          <cell r="O208" t="str">
            <v>05/Đã thanh toán 24/2023</v>
          </cell>
        </row>
        <row r="209">
          <cell r="D209">
            <v>6282</v>
          </cell>
          <cell r="E209">
            <v>29155061</v>
          </cell>
          <cell r="F209">
            <v>2837120</v>
          </cell>
          <cell r="G209">
            <v>44973.000347222223</v>
          </cell>
          <cell r="J209" t="str">
            <v>Do Thi Bich Lieu</v>
          </cell>
          <cell r="M209" t="str">
            <v>No</v>
          </cell>
          <cell r="O209" t="str">
            <v>05/Đã thanh toán 24/2023</v>
          </cell>
        </row>
        <row r="210">
          <cell r="D210">
            <v>6288</v>
          </cell>
          <cell r="E210">
            <v>19361776</v>
          </cell>
          <cell r="F210">
            <v>3612246</v>
          </cell>
          <cell r="G210">
            <v>44973.000347222223</v>
          </cell>
          <cell r="J210" t="str">
            <v>Do Thi Bich Lieu</v>
          </cell>
          <cell r="M210" t="str">
            <v>No</v>
          </cell>
          <cell r="O210" t="str">
            <v>05/Đã thanh toán 24/2023</v>
          </cell>
        </row>
        <row r="211">
          <cell r="D211">
            <v>6274</v>
          </cell>
          <cell r="E211">
            <v>13212304</v>
          </cell>
          <cell r="F211">
            <v>6813410</v>
          </cell>
          <cell r="G211">
            <v>44973.000347222223</v>
          </cell>
          <cell r="J211" t="str">
            <v>Do Thi Bich Lieu</v>
          </cell>
          <cell r="M211" t="str">
            <v>No</v>
          </cell>
          <cell r="O211" t="str">
            <v>05/Đã thanh toán 24/2023</v>
          </cell>
        </row>
        <row r="212">
          <cell r="D212">
            <v>6278</v>
          </cell>
          <cell r="E212">
            <v>27307406</v>
          </cell>
          <cell r="F212">
            <v>1697289</v>
          </cell>
          <cell r="G212">
            <v>44973.000347222223</v>
          </cell>
          <cell r="J212" t="str">
            <v>Do Thi Bich Lieu</v>
          </cell>
          <cell r="M212" t="str">
            <v>No</v>
          </cell>
          <cell r="O212" t="str">
            <v>05/Đã thanh toán 24/2023</v>
          </cell>
        </row>
        <row r="213">
          <cell r="D213">
            <v>6271</v>
          </cell>
          <cell r="E213">
            <v>90296715</v>
          </cell>
          <cell r="F213">
            <v>1615482</v>
          </cell>
          <cell r="G213">
            <v>44973.000347222223</v>
          </cell>
          <cell r="J213" t="str">
            <v>Do Thi Bich Lieu</v>
          </cell>
          <cell r="M213" t="str">
            <v>No</v>
          </cell>
          <cell r="O213" t="str">
            <v>05/Đã thanh toán 24/2023</v>
          </cell>
        </row>
        <row r="214">
          <cell r="D214">
            <v>6276</v>
          </cell>
          <cell r="E214">
            <v>13217952</v>
          </cell>
          <cell r="F214">
            <v>4059594</v>
          </cell>
          <cell r="G214">
            <v>44973.000347222223</v>
          </cell>
          <cell r="J214" t="str">
            <v>Do Thi Bich Lieu</v>
          </cell>
          <cell r="M214" t="str">
            <v>No</v>
          </cell>
          <cell r="O214" t="str">
            <v>05/Đã thanh toán 24/2023</v>
          </cell>
        </row>
        <row r="215">
          <cell r="D215">
            <v>6273</v>
          </cell>
          <cell r="E215">
            <v>14073240</v>
          </cell>
          <cell r="F215">
            <v>6512061</v>
          </cell>
          <cell r="G215">
            <v>44973.000347222223</v>
          </cell>
          <cell r="J215" t="str">
            <v>Do Thi Bich Lieu</v>
          </cell>
          <cell r="M215" t="str">
            <v>No</v>
          </cell>
          <cell r="O215" t="str">
            <v>05/Đã thanh toán 24/2023</v>
          </cell>
        </row>
        <row r="216">
          <cell r="D216">
            <v>8664</v>
          </cell>
          <cell r="E216">
            <v>14078741</v>
          </cell>
          <cell r="F216">
            <v>6108190</v>
          </cell>
          <cell r="G216">
            <v>44981.000347222223</v>
          </cell>
          <cell r="J216" t="str">
            <v>Do Thi Bich Lieu</v>
          </cell>
          <cell r="M216" t="str">
            <v>No</v>
          </cell>
          <cell r="O216" t="str">
            <v>06/Đã thanh toán 12/2023</v>
          </cell>
        </row>
        <row r="217">
          <cell r="D217">
            <v>8666</v>
          </cell>
          <cell r="E217">
            <v>13219893</v>
          </cell>
          <cell r="F217">
            <v>3708590</v>
          </cell>
          <cell r="G217">
            <v>44981.000347222223</v>
          </cell>
          <cell r="J217" t="str">
            <v>Do Thi Bich Lieu</v>
          </cell>
          <cell r="M217" t="str">
            <v>No</v>
          </cell>
          <cell r="O217" t="str">
            <v>03/Đã thanh toán 24/2023</v>
          </cell>
        </row>
        <row r="218">
          <cell r="D218">
            <v>8659</v>
          </cell>
          <cell r="E218">
            <v>23199700</v>
          </cell>
          <cell r="F218">
            <v>8718886</v>
          </cell>
          <cell r="G218">
            <v>44981.000347222223</v>
          </cell>
          <cell r="J218" t="str">
            <v>Do Thi Bich Lieu</v>
          </cell>
          <cell r="M218" t="str">
            <v>No</v>
          </cell>
          <cell r="O218" t="str">
            <v>04/Đã thanh toán 10/2023</v>
          </cell>
        </row>
        <row r="219">
          <cell r="D219">
            <v>8649</v>
          </cell>
          <cell r="E219">
            <v>18133089</v>
          </cell>
          <cell r="F219">
            <v>7815082</v>
          </cell>
          <cell r="G219">
            <v>44981.000347222223</v>
          </cell>
          <cell r="J219" t="str">
            <v>Do Thi Bich Lieu</v>
          </cell>
          <cell r="M219" t="str">
            <v>No</v>
          </cell>
          <cell r="O219" t="str">
            <v>03/Đã thanh toán 24/2023</v>
          </cell>
        </row>
        <row r="220">
          <cell r="D220">
            <v>8657</v>
          </cell>
          <cell r="E220">
            <v>25318783</v>
          </cell>
          <cell r="F220">
            <v>8198768</v>
          </cell>
          <cell r="G220">
            <v>44981.000347222223</v>
          </cell>
          <cell r="J220" t="str">
            <v>Do Thi Bich Lieu</v>
          </cell>
          <cell r="M220" t="str">
            <v>No</v>
          </cell>
          <cell r="O220" t="str">
            <v>04/Đã thanh toán 10/2023</v>
          </cell>
        </row>
        <row r="221">
          <cell r="D221">
            <v>8665</v>
          </cell>
          <cell r="E221">
            <v>26367100</v>
          </cell>
          <cell r="F221">
            <v>1186224</v>
          </cell>
          <cell r="G221">
            <v>44981.000347222223</v>
          </cell>
          <cell r="J221" t="str">
            <v>Do Thi Bich Lieu</v>
          </cell>
          <cell r="M221" t="str">
            <v>No</v>
          </cell>
          <cell r="O221" t="str">
            <v>03/Đã thanh toán 24/2023</v>
          </cell>
        </row>
        <row r="222">
          <cell r="D222">
            <v>8656</v>
          </cell>
          <cell r="E222">
            <v>15088961</v>
          </cell>
          <cell r="F222">
            <v>1221638</v>
          </cell>
          <cell r="G222">
            <v>44981.000347222223</v>
          </cell>
          <cell r="J222" t="str">
            <v>Do Thi Bich Lieu</v>
          </cell>
          <cell r="M222" t="str">
            <v>No</v>
          </cell>
          <cell r="O222" t="str">
            <v>03/Đã thanh toán 24/2023</v>
          </cell>
        </row>
        <row r="223">
          <cell r="D223">
            <v>8654</v>
          </cell>
          <cell r="E223">
            <v>20344952</v>
          </cell>
          <cell r="F223">
            <v>2837120</v>
          </cell>
          <cell r="G223">
            <v>44981.000347222223</v>
          </cell>
          <cell r="J223" t="str">
            <v>Do Thi Bich Lieu</v>
          </cell>
          <cell r="M223" t="str">
            <v>No</v>
          </cell>
          <cell r="O223" t="str">
            <v>04/Đã thanh toán 10/2023</v>
          </cell>
        </row>
        <row r="224">
          <cell r="D224">
            <v>8655</v>
          </cell>
          <cell r="E224">
            <v>16402265</v>
          </cell>
          <cell r="F224">
            <v>2880284</v>
          </cell>
          <cell r="G224">
            <v>44981.000347222223</v>
          </cell>
          <cell r="J224" t="str">
            <v>Do Thi Bich Lieu</v>
          </cell>
          <cell r="M224" t="str">
            <v>No</v>
          </cell>
          <cell r="O224" t="str">
            <v>04/Đã thanh toán 10/2023</v>
          </cell>
        </row>
        <row r="225">
          <cell r="D225">
            <v>8660</v>
          </cell>
          <cell r="E225">
            <v>17168261</v>
          </cell>
          <cell r="F225">
            <v>2443276</v>
          </cell>
          <cell r="G225">
            <v>44981.000347222223</v>
          </cell>
          <cell r="J225" t="str">
            <v>Do Thi Bich Lieu</v>
          </cell>
          <cell r="M225" t="str">
            <v>No</v>
          </cell>
          <cell r="O225" t="str">
            <v>04/Đã thanh toán 10/2023</v>
          </cell>
        </row>
        <row r="226">
          <cell r="D226">
            <v>8648</v>
          </cell>
          <cell r="E226">
            <v>10194056</v>
          </cell>
          <cell r="F226">
            <v>1051127</v>
          </cell>
          <cell r="G226">
            <v>44981.000347222223</v>
          </cell>
          <cell r="J226" t="str">
            <v>Do Thi Bich Lieu</v>
          </cell>
          <cell r="M226" t="str">
            <v>No</v>
          </cell>
          <cell r="O226" t="str">
            <v>04/Đã thanh toán 10/2023</v>
          </cell>
        </row>
        <row r="227">
          <cell r="D227">
            <v>8652</v>
          </cell>
          <cell r="E227">
            <v>24289140</v>
          </cell>
          <cell r="F227">
            <v>299475</v>
          </cell>
          <cell r="G227">
            <v>44981.000347222223</v>
          </cell>
          <cell r="J227" t="str">
            <v>Do Thi Bich Lieu</v>
          </cell>
          <cell r="M227" t="str">
            <v>No</v>
          </cell>
          <cell r="O227" t="str">
            <v>04/Đã thanh toán 10/2023</v>
          </cell>
        </row>
        <row r="228">
          <cell r="D228">
            <v>8650</v>
          </cell>
          <cell r="E228">
            <v>12121474</v>
          </cell>
          <cell r="F228">
            <v>552002</v>
          </cell>
          <cell r="G228">
            <v>44981.000347222223</v>
          </cell>
          <cell r="J228" t="str">
            <v>Do Thi Bich Lieu</v>
          </cell>
          <cell r="M228" t="str">
            <v>No</v>
          </cell>
          <cell r="O228" t="str">
            <v>03/Đã thanh toán 24/2023</v>
          </cell>
        </row>
        <row r="229">
          <cell r="D229">
            <v>8651</v>
          </cell>
          <cell r="E229">
            <v>25317571</v>
          </cell>
          <cell r="F229">
            <v>12795724</v>
          </cell>
          <cell r="G229">
            <v>44981.000347222223</v>
          </cell>
          <cell r="J229" t="str">
            <v>Do Thi Bich Lieu</v>
          </cell>
          <cell r="M229" t="str">
            <v>No</v>
          </cell>
          <cell r="O229" t="str">
            <v>03/Đã thanh toán 24/2023</v>
          </cell>
        </row>
        <row r="230">
          <cell r="D230">
            <v>8662</v>
          </cell>
          <cell r="E230">
            <v>15090533</v>
          </cell>
          <cell r="F230">
            <v>1179255</v>
          </cell>
          <cell r="G230">
            <v>44981.000347222223</v>
          </cell>
          <cell r="J230" t="str">
            <v>Do Thi Bich Lieu</v>
          </cell>
          <cell r="M230" t="str">
            <v>No</v>
          </cell>
          <cell r="O230" t="str">
            <v>04/Đã thanh toán 10/2023</v>
          </cell>
        </row>
        <row r="231">
          <cell r="D231">
            <v>8658</v>
          </cell>
          <cell r="E231">
            <v>24290450</v>
          </cell>
          <cell r="F231">
            <v>10019675</v>
          </cell>
          <cell r="G231">
            <v>44981.000347222223</v>
          </cell>
          <cell r="J231" t="str">
            <v>Do Thi Bich Lieu</v>
          </cell>
          <cell r="M231" t="str">
            <v>No</v>
          </cell>
          <cell r="O231" t="str">
            <v>04/Đã thanh toán 10/2023</v>
          </cell>
        </row>
        <row r="232">
          <cell r="D232">
            <v>8653</v>
          </cell>
          <cell r="E232">
            <v>22319062</v>
          </cell>
          <cell r="F232">
            <v>1682819</v>
          </cell>
          <cell r="G232">
            <v>44981.000347222223</v>
          </cell>
          <cell r="J232" t="str">
            <v>Do Thi Bich Lieu</v>
          </cell>
          <cell r="M232" t="str">
            <v>No</v>
          </cell>
          <cell r="O232" t="str">
            <v>03/Đã thanh toán 24/2023</v>
          </cell>
        </row>
        <row r="233">
          <cell r="D233">
            <v>8661</v>
          </cell>
          <cell r="E233">
            <v>16403761</v>
          </cell>
          <cell r="F233">
            <v>2358510</v>
          </cell>
          <cell r="G233">
            <v>44981.000347222223</v>
          </cell>
          <cell r="J233" t="str">
            <v>Do Thi Bich Lieu</v>
          </cell>
          <cell r="M233" t="str">
            <v>No</v>
          </cell>
          <cell r="O233" t="str">
            <v>04/Đã thanh toán 10/2023</v>
          </cell>
        </row>
        <row r="234">
          <cell r="D234">
            <v>9021</v>
          </cell>
          <cell r="E234">
            <v>12124372</v>
          </cell>
          <cell r="F234">
            <v>2772853</v>
          </cell>
          <cell r="G234">
            <v>44982.000347222223</v>
          </cell>
          <cell r="J234" t="str">
            <v>Do Thi Bich Lieu</v>
          </cell>
          <cell r="M234" t="str">
            <v>No</v>
          </cell>
          <cell r="O234" t="str">
            <v>05/Đã thanh toán 24/2023</v>
          </cell>
        </row>
        <row r="235">
          <cell r="D235">
            <v>9022</v>
          </cell>
          <cell r="E235">
            <v>10197729</v>
          </cell>
          <cell r="F235">
            <v>4099282</v>
          </cell>
          <cell r="G235">
            <v>44982.000347222223</v>
          </cell>
          <cell r="J235" t="str">
            <v>Do Thi Bich Lieu</v>
          </cell>
          <cell r="M235" t="str">
            <v>No</v>
          </cell>
          <cell r="O235" t="str">
            <v>05/Đã thanh toán 24/2023</v>
          </cell>
        </row>
        <row r="236">
          <cell r="D236">
            <v>9019</v>
          </cell>
          <cell r="E236">
            <v>25319825</v>
          </cell>
          <cell r="F236">
            <v>3230964</v>
          </cell>
          <cell r="G236">
            <v>44982.000347222223</v>
          </cell>
          <cell r="J236" t="str">
            <v>Do Thi Bich Lieu</v>
          </cell>
          <cell r="M236" t="str">
            <v>No</v>
          </cell>
          <cell r="O236" t="str">
            <v>05/Đã thanh toán 24/2023</v>
          </cell>
        </row>
        <row r="237">
          <cell r="D237">
            <v>9020</v>
          </cell>
          <cell r="E237">
            <v>15091622</v>
          </cell>
          <cell r="F237">
            <v>6678210</v>
          </cell>
          <cell r="G237">
            <v>44982.000347222223</v>
          </cell>
          <cell r="J237" t="str">
            <v>Do Thi Bich Lieu</v>
          </cell>
          <cell r="M237" t="str">
            <v>No</v>
          </cell>
          <cell r="O237" t="str">
            <v>05/Đã thanh toán 24/2023</v>
          </cell>
        </row>
        <row r="238">
          <cell r="D238">
            <v>10489</v>
          </cell>
          <cell r="E238">
            <v>15093068</v>
          </cell>
          <cell r="F238">
            <v>2880284</v>
          </cell>
          <cell r="G238">
            <v>44987.000347222223</v>
          </cell>
          <cell r="J238" t="str">
            <v>Do Thi Bich Lieu</v>
          </cell>
          <cell r="M238" t="str">
            <v>No</v>
          </cell>
          <cell r="O238" t="str">
            <v>06/Đã thanh toán 26/2023</v>
          </cell>
        </row>
        <row r="239">
          <cell r="D239">
            <v>10482</v>
          </cell>
          <cell r="E239">
            <v>27311198</v>
          </cell>
          <cell r="F239">
            <v>1682819</v>
          </cell>
          <cell r="G239">
            <v>44987.000347222223</v>
          </cell>
          <cell r="J239" t="str">
            <v>Do Thi Bich Lieu</v>
          </cell>
          <cell r="M239" t="str">
            <v>No</v>
          </cell>
          <cell r="O239" t="str">
            <v>06/Đã thanh toán 26/2023</v>
          </cell>
        </row>
        <row r="240">
          <cell r="D240">
            <v>10495</v>
          </cell>
          <cell r="E240">
            <v>14080141</v>
          </cell>
          <cell r="F240">
            <v>711734</v>
          </cell>
          <cell r="G240">
            <v>44987.000347222223</v>
          </cell>
          <cell r="J240" t="str">
            <v>Do Thi Bich Lieu</v>
          </cell>
          <cell r="M240" t="str">
            <v>No</v>
          </cell>
          <cell r="O240" t="str">
            <v>06/Đã thanh toán 26/2023</v>
          </cell>
        </row>
        <row r="241">
          <cell r="D241">
            <v>10500</v>
          </cell>
          <cell r="E241">
            <v>26370979</v>
          </cell>
          <cell r="F241">
            <v>2619452</v>
          </cell>
          <cell r="G241">
            <v>44987.000347222223</v>
          </cell>
          <cell r="J241" t="str">
            <v>Do Thi Bich Lieu</v>
          </cell>
          <cell r="M241" t="str">
            <v>No</v>
          </cell>
          <cell r="O241" t="str">
            <v>06/Đã thanh toán 26/2023</v>
          </cell>
        </row>
        <row r="242">
          <cell r="D242">
            <v>10484</v>
          </cell>
          <cell r="E242">
            <v>22322670</v>
          </cell>
          <cell r="F242">
            <v>1615482</v>
          </cell>
          <cell r="G242">
            <v>44987.000347222223</v>
          </cell>
          <cell r="J242" t="str">
            <v>Do Thi Bich Lieu</v>
          </cell>
          <cell r="M242" t="str">
            <v>No</v>
          </cell>
          <cell r="O242" t="str">
            <v>06/Đã thanh toán 26/2023</v>
          </cell>
        </row>
        <row r="243">
          <cell r="D243">
            <v>10497</v>
          </cell>
          <cell r="E243">
            <v>14078179</v>
          </cell>
          <cell r="F243">
            <v>3664914</v>
          </cell>
          <cell r="G243">
            <v>44987.000347222223</v>
          </cell>
          <cell r="J243" t="str">
            <v>Do Thi Bich Lieu</v>
          </cell>
          <cell r="M243" t="str">
            <v>No</v>
          </cell>
          <cell r="O243" t="str">
            <v>06/Đã thanh toán 26/2023</v>
          </cell>
        </row>
        <row r="244">
          <cell r="D244">
            <v>10498</v>
          </cell>
          <cell r="E244">
            <v>13222719</v>
          </cell>
          <cell r="F244">
            <v>3594085</v>
          </cell>
          <cell r="G244">
            <v>44987.000347222223</v>
          </cell>
          <cell r="J244" t="str">
            <v>Do Thi Bich Lieu</v>
          </cell>
          <cell r="M244" t="str">
            <v>No</v>
          </cell>
          <cell r="O244" t="str">
            <v>06/Đã thanh toán 26/2023</v>
          </cell>
        </row>
        <row r="245">
          <cell r="D245">
            <v>10490</v>
          </cell>
          <cell r="E245">
            <v>28310702</v>
          </cell>
          <cell r="F245">
            <v>2443276</v>
          </cell>
          <cell r="G245">
            <v>44987.000347222223</v>
          </cell>
          <cell r="J245" t="str">
            <v>Do Thi Bich Lieu</v>
          </cell>
          <cell r="M245" t="str">
            <v>No</v>
          </cell>
          <cell r="O245" t="str">
            <v>06/Đã thanh toán 26/2023</v>
          </cell>
        </row>
        <row r="246">
          <cell r="D246">
            <v>10487</v>
          </cell>
          <cell r="E246">
            <v>17171050</v>
          </cell>
          <cell r="F246">
            <v>5495105</v>
          </cell>
          <cell r="G246">
            <v>44987.000347222223</v>
          </cell>
          <cell r="J246" t="str">
            <v>Do Thi Bich Lieu</v>
          </cell>
          <cell r="M246" t="str">
            <v>No</v>
          </cell>
          <cell r="O246" t="str">
            <v>06/Đã thanh toán 26/2023</v>
          </cell>
        </row>
        <row r="247">
          <cell r="D247">
            <v>10483</v>
          </cell>
          <cell r="E247">
            <v>25321308</v>
          </cell>
          <cell r="F247">
            <v>1551215</v>
          </cell>
          <cell r="G247">
            <v>44987.000347222223</v>
          </cell>
          <cell r="J247" t="str">
            <v>Do Thi Bich Lieu</v>
          </cell>
          <cell r="M247" t="str">
            <v>No</v>
          </cell>
          <cell r="O247" t="str">
            <v>06/Đã thanh toán 26/2023</v>
          </cell>
        </row>
        <row r="248">
          <cell r="D248">
            <v>10485</v>
          </cell>
          <cell r="E248">
            <v>21210823</v>
          </cell>
          <cell r="F248">
            <v>3166697</v>
          </cell>
          <cell r="G248">
            <v>44987.000347222223</v>
          </cell>
          <cell r="J248" t="str">
            <v>Do Thi Bich Lieu</v>
          </cell>
          <cell r="M248" t="str">
            <v>No</v>
          </cell>
          <cell r="O248" t="str">
            <v>06/Đã thanh toán 26/2023</v>
          </cell>
        </row>
        <row r="249">
          <cell r="D249">
            <v>10492</v>
          </cell>
          <cell r="E249">
            <v>19369518</v>
          </cell>
          <cell r="F249">
            <v>2619452</v>
          </cell>
          <cell r="G249">
            <v>44987.000347222223</v>
          </cell>
          <cell r="J249" t="str">
            <v>Do Thi Bich Lieu</v>
          </cell>
          <cell r="M249" t="str">
            <v>No</v>
          </cell>
          <cell r="O249" t="str">
            <v>06/Đã thanh toán 26/2023</v>
          </cell>
        </row>
        <row r="250">
          <cell r="D250">
            <v>10491</v>
          </cell>
          <cell r="E250">
            <v>27311942</v>
          </cell>
          <cell r="F250">
            <v>299475</v>
          </cell>
          <cell r="G250">
            <v>44987.000347222223</v>
          </cell>
          <cell r="J250" t="str">
            <v>Do Thi Bich Lieu</v>
          </cell>
          <cell r="M250" t="str">
            <v>No</v>
          </cell>
          <cell r="O250" t="str">
            <v>06/Đã thanh toán 26/2023</v>
          </cell>
        </row>
        <row r="251">
          <cell r="D251">
            <v>10488</v>
          </cell>
          <cell r="E251">
            <v>16406877</v>
          </cell>
          <cell r="F251">
            <v>4400535</v>
          </cell>
          <cell r="G251">
            <v>44987.000347222223</v>
          </cell>
          <cell r="J251" t="str">
            <v>Do Thi Bich Lieu</v>
          </cell>
          <cell r="M251" t="str">
            <v>No</v>
          </cell>
          <cell r="O251" t="str">
            <v>06/Đã thanh toán 26/2023</v>
          </cell>
        </row>
        <row r="252">
          <cell r="D252">
            <v>10486</v>
          </cell>
          <cell r="E252">
            <v>20348762</v>
          </cell>
          <cell r="F252">
            <v>1221638</v>
          </cell>
          <cell r="G252">
            <v>44987.000347222223</v>
          </cell>
          <cell r="J252" t="str">
            <v>Do Thi Bich Lieu</v>
          </cell>
          <cell r="M252" t="str">
            <v>No</v>
          </cell>
          <cell r="O252" t="str">
            <v>06/Đã thanh toán 26/2023</v>
          </cell>
        </row>
        <row r="253">
          <cell r="D253">
            <v>10480</v>
          </cell>
          <cell r="E253">
            <v>29159395</v>
          </cell>
          <cell r="F253">
            <v>1179255</v>
          </cell>
          <cell r="G253">
            <v>44987.000347222223</v>
          </cell>
          <cell r="J253" t="str">
            <v>Do Thi Bich Lieu</v>
          </cell>
          <cell r="M253" t="str">
            <v>No</v>
          </cell>
          <cell r="O253" t="str">
            <v>06/Đã thanh toán 26/2023</v>
          </cell>
        </row>
        <row r="254">
          <cell r="D254">
            <v>10493</v>
          </cell>
          <cell r="E254">
            <v>11168083</v>
          </cell>
          <cell r="F254">
            <v>4170667</v>
          </cell>
          <cell r="G254">
            <v>44987.000347222223</v>
          </cell>
          <cell r="J254" t="str">
            <v>Do Thi Bich Lieu</v>
          </cell>
          <cell r="M254" t="str">
            <v>No</v>
          </cell>
          <cell r="O254" t="str">
            <v>06/Đã thanh toán 26/2023</v>
          </cell>
        </row>
        <row r="255">
          <cell r="D255">
            <v>10496</v>
          </cell>
          <cell r="E255">
            <v>14080913</v>
          </cell>
          <cell r="F255">
            <v>2160213</v>
          </cell>
          <cell r="G255">
            <v>44987.000347222223</v>
          </cell>
          <cell r="J255" t="str">
            <v>Do Thi Bich Lieu</v>
          </cell>
          <cell r="M255" t="str">
            <v>No</v>
          </cell>
          <cell r="O255" t="str">
            <v>06/Đã thanh toán 26/2023</v>
          </cell>
        </row>
        <row r="256">
          <cell r="D256">
            <v>10494</v>
          </cell>
          <cell r="E256">
            <v>12127235</v>
          </cell>
          <cell r="F256">
            <v>6678210</v>
          </cell>
          <cell r="G256">
            <v>44987.000347222223</v>
          </cell>
          <cell r="J256" t="str">
            <v>Do Thi Bich Lieu</v>
          </cell>
          <cell r="M256" t="str">
            <v>No</v>
          </cell>
          <cell r="O256" t="str">
            <v>06/Đã thanh toán 26/2023</v>
          </cell>
        </row>
        <row r="257">
          <cell r="D257">
            <v>10501</v>
          </cell>
          <cell r="E257">
            <v>26370368</v>
          </cell>
          <cell r="F257">
            <v>3868816</v>
          </cell>
          <cell r="G257">
            <v>44987.000347222223</v>
          </cell>
          <cell r="J257" t="str">
            <v>Do Thi Bich Lieu</v>
          </cell>
          <cell r="M257" t="str">
            <v>No</v>
          </cell>
          <cell r="O257" t="str">
            <v>07/Đã thanh toán 24/2023</v>
          </cell>
        </row>
        <row r="258">
          <cell r="D258">
            <v>10481</v>
          </cell>
          <cell r="E258">
            <v>17168935</v>
          </cell>
          <cell r="F258">
            <v>3841090</v>
          </cell>
          <cell r="G258">
            <v>44987.000347222223</v>
          </cell>
          <cell r="J258" t="str">
            <v>Do Thi Bich Lieu</v>
          </cell>
          <cell r="M258" t="str">
            <v>No</v>
          </cell>
          <cell r="O258" t="str">
            <v>06/Đã thanh toán 26/2023</v>
          </cell>
        </row>
        <row r="259">
          <cell r="D259">
            <v>11267</v>
          </cell>
          <cell r="E259">
            <v>21211194</v>
          </cell>
          <cell r="F259">
            <v>7103404</v>
          </cell>
          <cell r="G259">
            <v>44988.000347222223</v>
          </cell>
          <cell r="J259" t="str">
            <v>Do Thi Bich Lieu</v>
          </cell>
          <cell r="M259" t="str">
            <v>No</v>
          </cell>
          <cell r="O259" t="str">
            <v>06/Đã thanh toán 26/2023</v>
          </cell>
        </row>
        <row r="260">
          <cell r="D260">
            <v>11268</v>
          </cell>
          <cell r="E260">
            <v>17172370</v>
          </cell>
          <cell r="F260">
            <v>2837120</v>
          </cell>
          <cell r="G260">
            <v>44988.000347222223</v>
          </cell>
          <cell r="J260" t="str">
            <v>Do Thi Bich Lieu</v>
          </cell>
          <cell r="M260" t="str">
            <v>No</v>
          </cell>
          <cell r="O260" t="str">
            <v>06/Đã thanh toán 26/2023</v>
          </cell>
        </row>
        <row r="261">
          <cell r="D261">
            <v>11265</v>
          </cell>
          <cell r="E261">
            <v>16407983</v>
          </cell>
          <cell r="F261">
            <v>1615482</v>
          </cell>
          <cell r="G261">
            <v>44988.000347222223</v>
          </cell>
          <cell r="J261" t="str">
            <v>Do Thi Bich Lieu</v>
          </cell>
          <cell r="M261" t="str">
            <v>No</v>
          </cell>
          <cell r="O261" t="str">
            <v>06/Đã thanh toán 26/2023</v>
          </cell>
        </row>
        <row r="262">
          <cell r="D262">
            <v>11266</v>
          </cell>
          <cell r="E262">
            <v>22324278</v>
          </cell>
          <cell r="F262">
            <v>1038392</v>
          </cell>
          <cell r="G262">
            <v>44988.000347222223</v>
          </cell>
          <cell r="J262" t="str">
            <v>Do Thi Bich Lieu</v>
          </cell>
          <cell r="M262" t="str">
            <v>No</v>
          </cell>
          <cell r="O262" t="str">
            <v>06/Đã thanh toán 26/2023</v>
          </cell>
        </row>
        <row r="263">
          <cell r="D263">
            <v>13165</v>
          </cell>
          <cell r="E263">
            <v>90303766</v>
          </cell>
          <cell r="F263">
            <v>2400893</v>
          </cell>
          <cell r="G263">
            <v>44994.000347222223</v>
          </cell>
          <cell r="J263" t="str">
            <v>Do Thi Bich Lieu</v>
          </cell>
          <cell r="M263" t="str">
            <v>No</v>
          </cell>
          <cell r="O263" t="str">
            <v>06/Đã thanh toán 26/2023</v>
          </cell>
        </row>
        <row r="264">
          <cell r="D264">
            <v>13200</v>
          </cell>
          <cell r="E264">
            <v>16410652</v>
          </cell>
          <cell r="F264">
            <v>2076778</v>
          </cell>
          <cell r="G264">
            <v>44994.000347222223</v>
          </cell>
          <cell r="J264" t="str">
            <v>Do Thi Bich Lieu</v>
          </cell>
          <cell r="M264" t="str">
            <v>No</v>
          </cell>
          <cell r="O264" t="str">
            <v>04/Đã thanh toán 24/2023</v>
          </cell>
        </row>
        <row r="265">
          <cell r="D265">
            <v>13196</v>
          </cell>
          <cell r="E265">
            <v>28314330</v>
          </cell>
          <cell r="F265">
            <v>2457945</v>
          </cell>
          <cell r="G265">
            <v>44994.000347222223</v>
          </cell>
          <cell r="J265" t="str">
            <v>Do Thi Bich Lieu</v>
          </cell>
          <cell r="M265" t="str">
            <v>No</v>
          </cell>
          <cell r="O265" t="str">
            <v>04/Đã thanh toán 24/2023</v>
          </cell>
        </row>
        <row r="266">
          <cell r="D266">
            <v>13194</v>
          </cell>
          <cell r="E266">
            <v>12129909</v>
          </cell>
          <cell r="F266">
            <v>4153569</v>
          </cell>
          <cell r="G266">
            <v>44994.000347222223</v>
          </cell>
          <cell r="J266" t="str">
            <v>Do Thi Bich Lieu</v>
          </cell>
          <cell r="M266" t="str">
            <v>No</v>
          </cell>
          <cell r="O266" t="str">
            <v>04/Đã thanh toán 24/2023</v>
          </cell>
        </row>
        <row r="267">
          <cell r="D267">
            <v>13197</v>
          </cell>
          <cell r="E267">
            <v>25324086</v>
          </cell>
          <cell r="F267">
            <v>1038389</v>
          </cell>
          <cell r="G267">
            <v>44994.000347222223</v>
          </cell>
          <cell r="J267" t="str">
            <v>Do Thi Bich Lieu</v>
          </cell>
          <cell r="M267" t="str">
            <v>No</v>
          </cell>
          <cell r="O267" t="str">
            <v>04/Đã thanh toán 24/2023</v>
          </cell>
        </row>
        <row r="268">
          <cell r="D268">
            <v>13201</v>
          </cell>
          <cell r="E268">
            <v>15096894</v>
          </cell>
          <cell r="F268">
            <v>4744894</v>
          </cell>
          <cell r="G268">
            <v>44994.000347222223</v>
          </cell>
          <cell r="J268" t="str">
            <v>Do Thi Bich Lieu</v>
          </cell>
          <cell r="M268" t="str">
            <v>No</v>
          </cell>
          <cell r="O268" t="str">
            <v>04/Đã thanh toán 24/2023</v>
          </cell>
        </row>
        <row r="269">
          <cell r="D269">
            <v>13202</v>
          </cell>
          <cell r="E269">
            <v>15096645</v>
          </cell>
          <cell r="F269">
            <v>1038389</v>
          </cell>
          <cell r="G269">
            <v>44994.000347222223</v>
          </cell>
          <cell r="J269" t="str">
            <v>Do Thi Bich Lieu</v>
          </cell>
          <cell r="M269" t="str">
            <v>No</v>
          </cell>
          <cell r="O269" t="str">
            <v>04/Đã thanh toán 24/2023</v>
          </cell>
        </row>
        <row r="270">
          <cell r="D270">
            <v>13157</v>
          </cell>
          <cell r="E270">
            <v>18141717</v>
          </cell>
          <cell r="F270">
            <v>1038392</v>
          </cell>
          <cell r="G270">
            <v>44994.000347222223</v>
          </cell>
          <cell r="J270" t="str">
            <v>Do Thi Bich Lieu</v>
          </cell>
          <cell r="M270" t="str">
            <v>No</v>
          </cell>
          <cell r="O270" t="str">
            <v>04/Đã thanh toán 24/2023</v>
          </cell>
        </row>
        <row r="271">
          <cell r="D271">
            <v>13195</v>
          </cell>
          <cell r="E271">
            <v>27314275</v>
          </cell>
          <cell r="F271">
            <v>1038389</v>
          </cell>
          <cell r="G271">
            <v>44994.000347222223</v>
          </cell>
          <cell r="J271" t="str">
            <v>Do Thi Bich Lieu</v>
          </cell>
          <cell r="M271" t="str">
            <v>No</v>
          </cell>
          <cell r="O271" t="str">
            <v>04/Đã thanh toán 24/2023</v>
          </cell>
        </row>
        <row r="272">
          <cell r="D272">
            <v>13199</v>
          </cell>
          <cell r="E272">
            <v>17175916</v>
          </cell>
          <cell r="F272">
            <v>2076778</v>
          </cell>
          <cell r="G272">
            <v>44994.000347222223</v>
          </cell>
          <cell r="J272" t="str">
            <v>Do Thi Bich Lieu</v>
          </cell>
          <cell r="M272" t="str">
            <v>No</v>
          </cell>
          <cell r="O272" t="str">
            <v>04/Đã thanh toán 24/2023</v>
          </cell>
        </row>
        <row r="273">
          <cell r="D273">
            <v>13198</v>
          </cell>
          <cell r="E273">
            <v>20351740</v>
          </cell>
          <cell r="F273">
            <v>1038389</v>
          </cell>
          <cell r="G273">
            <v>44994.000347222223</v>
          </cell>
          <cell r="J273" t="str">
            <v>Do Thi Bich Lieu</v>
          </cell>
          <cell r="M273" t="str">
            <v>No</v>
          </cell>
          <cell r="O273" t="str">
            <v>04/Đã thanh toán 24/2023</v>
          </cell>
        </row>
        <row r="274">
          <cell r="D274">
            <v>13166</v>
          </cell>
          <cell r="E274">
            <v>13224751</v>
          </cell>
          <cell r="F274">
            <v>7267838</v>
          </cell>
          <cell r="G274">
            <v>44994.000347222223</v>
          </cell>
          <cell r="J274" t="str">
            <v>Do Thi Bich Lieu</v>
          </cell>
          <cell r="M274" t="str">
            <v>No</v>
          </cell>
          <cell r="O274" t="str">
            <v>04/Đã thanh toán 10/2023</v>
          </cell>
        </row>
        <row r="275">
          <cell r="D275">
            <v>13163</v>
          </cell>
          <cell r="E275">
            <v>10201289</v>
          </cell>
          <cell r="F275">
            <v>4525994</v>
          </cell>
          <cell r="G275">
            <v>44994.000347222223</v>
          </cell>
          <cell r="J275" t="str">
            <v>Do Thi Bich Lieu</v>
          </cell>
          <cell r="M275" t="str">
            <v>No</v>
          </cell>
          <cell r="O275" t="str">
            <v>04/Đã thanh toán 10/2023</v>
          </cell>
        </row>
        <row r="276">
          <cell r="D276">
            <v>13164</v>
          </cell>
          <cell r="E276">
            <v>13225152</v>
          </cell>
          <cell r="F276">
            <v>828003</v>
          </cell>
          <cell r="G276">
            <v>44994.000347222223</v>
          </cell>
          <cell r="J276" t="str">
            <v>Do Thi Bich Lieu</v>
          </cell>
          <cell r="M276" t="str">
            <v>No</v>
          </cell>
          <cell r="O276" t="str">
            <v>04/Đã thanh toán 10/2023</v>
          </cell>
        </row>
        <row r="277">
          <cell r="D277">
            <v>13161</v>
          </cell>
          <cell r="E277">
            <v>24294867</v>
          </cell>
          <cell r="F277">
            <v>1038392</v>
          </cell>
          <cell r="G277">
            <v>44994.000347222223</v>
          </cell>
          <cell r="J277" t="str">
            <v>Do Thi Bich Lieu</v>
          </cell>
          <cell r="M277" t="str">
            <v>No</v>
          </cell>
          <cell r="O277" t="str">
            <v>04/Đã thanh toán 24/2023</v>
          </cell>
        </row>
        <row r="278">
          <cell r="D278">
            <v>13160</v>
          </cell>
          <cell r="E278">
            <v>21211824</v>
          </cell>
          <cell r="F278">
            <v>3230964</v>
          </cell>
          <cell r="G278">
            <v>44994.000347222223</v>
          </cell>
          <cell r="J278" t="str">
            <v>Do Thi Bich Lieu</v>
          </cell>
          <cell r="M278" t="str">
            <v>No</v>
          </cell>
          <cell r="O278" t="str">
            <v>04/Đã thanh toán 10/2023</v>
          </cell>
        </row>
        <row r="279">
          <cell r="D279">
            <v>13167</v>
          </cell>
          <cell r="E279">
            <v>13224849</v>
          </cell>
          <cell r="F279">
            <v>1221638</v>
          </cell>
          <cell r="G279">
            <v>44994.000347222223</v>
          </cell>
          <cell r="J279" t="str">
            <v>Do Thi Bich Lieu</v>
          </cell>
          <cell r="M279" t="str">
            <v>No</v>
          </cell>
          <cell r="O279" t="str">
            <v>04/Đã thanh toán 10/2023</v>
          </cell>
        </row>
        <row r="280">
          <cell r="D280">
            <v>13162</v>
          </cell>
          <cell r="E280">
            <v>21212486</v>
          </cell>
          <cell r="F280">
            <v>3230964</v>
          </cell>
          <cell r="G280">
            <v>44994.000347222223</v>
          </cell>
          <cell r="J280" t="str">
            <v>Do Thi Bich Lieu</v>
          </cell>
          <cell r="M280" t="str">
            <v>No</v>
          </cell>
          <cell r="O280" t="str">
            <v>04/Đã thanh toán 24/2023</v>
          </cell>
        </row>
        <row r="281">
          <cell r="D281">
            <v>14851</v>
          </cell>
          <cell r="E281">
            <v>19373558</v>
          </cell>
          <cell r="F281">
            <v>1038389</v>
          </cell>
          <cell r="G281">
            <v>45001.000347222223</v>
          </cell>
          <cell r="J281" t="str">
            <v>Do Thi Bich Lieu</v>
          </cell>
          <cell r="M281" t="str">
            <v>No</v>
          </cell>
          <cell r="O281" t="str">
            <v>06/Đã thanh toán 26/2023</v>
          </cell>
        </row>
        <row r="282">
          <cell r="D282">
            <v>14848</v>
          </cell>
          <cell r="E282">
            <v>11173631</v>
          </cell>
          <cell r="F282">
            <v>10383890</v>
          </cell>
          <cell r="G282">
            <v>45001.000347222223</v>
          </cell>
          <cell r="J282" t="str">
            <v>Do Thi Bich Lieu</v>
          </cell>
          <cell r="M282" t="str">
            <v>No</v>
          </cell>
          <cell r="O282" t="str">
            <v>06/Đã thanh toán 26/2023</v>
          </cell>
        </row>
        <row r="283">
          <cell r="D283">
            <v>14847</v>
          </cell>
          <cell r="E283">
            <v>10206798</v>
          </cell>
          <cell r="F283">
            <v>5191945</v>
          </cell>
          <cell r="G283">
            <v>45001.000347222223</v>
          </cell>
          <cell r="J283" t="str">
            <v>Do Thi Bich Lieu</v>
          </cell>
          <cell r="M283" t="str">
            <v>No</v>
          </cell>
          <cell r="O283" t="str">
            <v>06/Đã thanh toán 26/2023</v>
          </cell>
        </row>
        <row r="284">
          <cell r="D284">
            <v>14850</v>
          </cell>
          <cell r="E284">
            <v>11173964</v>
          </cell>
          <cell r="F284">
            <v>1104004</v>
          </cell>
          <cell r="G284">
            <v>45001.000347222223</v>
          </cell>
          <cell r="J284" t="str">
            <v>Do Thi Bich Lieu</v>
          </cell>
          <cell r="M284" t="str">
            <v>No</v>
          </cell>
          <cell r="O284" t="str">
            <v>06/Đã thanh toán 26/2023</v>
          </cell>
        </row>
        <row r="285">
          <cell r="D285">
            <v>14855</v>
          </cell>
          <cell r="E285">
            <v>12132881</v>
          </cell>
          <cell r="F285">
            <v>4153556</v>
          </cell>
          <cell r="G285">
            <v>45001.000347222223</v>
          </cell>
          <cell r="J285" t="str">
            <v>Do Thi Bich Lieu</v>
          </cell>
          <cell r="M285" t="str">
            <v>No</v>
          </cell>
          <cell r="O285" t="str">
            <v>06/Đã thanh toán 26/2023</v>
          </cell>
        </row>
        <row r="286">
          <cell r="D286">
            <v>14846</v>
          </cell>
          <cell r="E286">
            <v>10204861</v>
          </cell>
          <cell r="F286">
            <v>5338938</v>
          </cell>
          <cell r="G286">
            <v>45001.000347222223</v>
          </cell>
          <cell r="J286" t="str">
            <v>Do Thi Bich Lieu</v>
          </cell>
          <cell r="M286" t="str">
            <v>No</v>
          </cell>
          <cell r="O286" t="str">
            <v>06/Đã thanh toán 26/2023</v>
          </cell>
        </row>
        <row r="287">
          <cell r="D287">
            <v>14840</v>
          </cell>
          <cell r="E287">
            <v>25325468</v>
          </cell>
          <cell r="F287">
            <v>499125</v>
          </cell>
          <cell r="G287">
            <v>45001.000347222223</v>
          </cell>
          <cell r="J287" t="str">
            <v>Do Thi Bich Lieu</v>
          </cell>
          <cell r="M287" t="str">
            <v>No</v>
          </cell>
          <cell r="O287" t="str">
            <v>06/Đã thanh toán 26/2023</v>
          </cell>
        </row>
        <row r="288">
          <cell r="D288">
            <v>14842</v>
          </cell>
          <cell r="E288">
            <v>22327831</v>
          </cell>
          <cell r="F288">
            <v>1891483</v>
          </cell>
          <cell r="G288">
            <v>45001.000347222223</v>
          </cell>
          <cell r="J288" t="str">
            <v>Do Thi Bich Lieu</v>
          </cell>
          <cell r="M288" t="str">
            <v>No</v>
          </cell>
          <cell r="O288" t="str">
            <v>06/Đã thanh toán 26/2023</v>
          </cell>
        </row>
        <row r="289">
          <cell r="D289">
            <v>14844</v>
          </cell>
          <cell r="E289">
            <v>18143577</v>
          </cell>
          <cell r="F289">
            <v>1551215</v>
          </cell>
          <cell r="G289">
            <v>45001.000347222223</v>
          </cell>
          <cell r="J289" t="str">
            <v>Do Thi Bich Lieu</v>
          </cell>
          <cell r="M289" t="str">
            <v>No</v>
          </cell>
          <cell r="O289" t="str">
            <v>06/Đã thanh toán 26/2023</v>
          </cell>
        </row>
        <row r="290">
          <cell r="D290">
            <v>14841</v>
          </cell>
          <cell r="E290">
            <v>23205057</v>
          </cell>
          <cell r="F290">
            <v>1551215</v>
          </cell>
          <cell r="G290">
            <v>45001.000347222223</v>
          </cell>
          <cell r="J290" t="str">
            <v>Do Thi Bich Lieu</v>
          </cell>
          <cell r="M290" t="str">
            <v>No</v>
          </cell>
          <cell r="O290" t="str">
            <v>06/Đã thanh toán 26/2023</v>
          </cell>
        </row>
        <row r="291">
          <cell r="D291">
            <v>14845</v>
          </cell>
          <cell r="E291">
            <v>29162129</v>
          </cell>
          <cell r="F291">
            <v>2671558</v>
          </cell>
          <cell r="G291">
            <v>45001.000347222223</v>
          </cell>
          <cell r="J291" t="str">
            <v>Do Thi Bich Lieu</v>
          </cell>
          <cell r="M291" t="str">
            <v>No</v>
          </cell>
          <cell r="O291" t="str">
            <v>06/Đã thanh toán 26/2023</v>
          </cell>
        </row>
        <row r="292">
          <cell r="D292">
            <v>14854</v>
          </cell>
          <cell r="E292">
            <v>12132793</v>
          </cell>
          <cell r="F292">
            <v>4234934</v>
          </cell>
          <cell r="G292">
            <v>45001.000347222223</v>
          </cell>
          <cell r="J292" t="str">
            <v>Do Thi Bich Lieu</v>
          </cell>
          <cell r="M292" t="str">
            <v>No</v>
          </cell>
          <cell r="O292" t="str">
            <v>06/Đã thanh toán 26/2023</v>
          </cell>
        </row>
        <row r="293">
          <cell r="D293">
            <v>14843</v>
          </cell>
          <cell r="E293">
            <v>16412576</v>
          </cell>
          <cell r="F293">
            <v>4234934</v>
          </cell>
          <cell r="G293">
            <v>45001.000347222223</v>
          </cell>
          <cell r="J293" t="str">
            <v>Do Thi Bich Lieu</v>
          </cell>
          <cell r="M293" t="str">
            <v>No</v>
          </cell>
          <cell r="O293" t="str">
            <v>06/Đã thanh toán 26/2023</v>
          </cell>
        </row>
        <row r="294">
          <cell r="D294">
            <v>14849</v>
          </cell>
          <cell r="E294">
            <v>11174198</v>
          </cell>
          <cell r="F294">
            <v>3476451</v>
          </cell>
          <cell r="G294">
            <v>45001.000347222223</v>
          </cell>
          <cell r="J294" t="str">
            <v>Do Thi Bich Lieu</v>
          </cell>
          <cell r="M294" t="str">
            <v>No</v>
          </cell>
          <cell r="O294" t="str">
            <v>06/Đã thanh toán 26/2023</v>
          </cell>
        </row>
        <row r="295">
          <cell r="D295">
            <v>14852</v>
          </cell>
          <cell r="E295">
            <v>19373656</v>
          </cell>
          <cell r="F295">
            <v>3136524</v>
          </cell>
          <cell r="G295">
            <v>45001.000347222223</v>
          </cell>
          <cell r="J295" t="str">
            <v>Do Thi Bich Lieu</v>
          </cell>
          <cell r="M295" t="str">
            <v>No</v>
          </cell>
          <cell r="O295" t="str">
            <v>06/Đã thanh toán 26/2023</v>
          </cell>
        </row>
        <row r="296">
          <cell r="D296">
            <v>14853</v>
          </cell>
          <cell r="E296">
            <v>19373508</v>
          </cell>
          <cell r="F296">
            <v>1785920</v>
          </cell>
          <cell r="G296">
            <v>45001.000347222223</v>
          </cell>
          <cell r="J296" t="str">
            <v>Do Thi Bich Lieu</v>
          </cell>
          <cell r="M296" t="str">
            <v>No</v>
          </cell>
          <cell r="O296" t="str">
            <v>06/Đã thanh toán 26/2023</v>
          </cell>
        </row>
        <row r="297">
          <cell r="D297">
            <v>14861</v>
          </cell>
          <cell r="E297">
            <v>26373867</v>
          </cell>
          <cell r="F297">
            <v>5421158</v>
          </cell>
          <cell r="G297">
            <v>45001.000347222223</v>
          </cell>
          <cell r="J297" t="str">
            <v>Do Thi Bich Lieu</v>
          </cell>
          <cell r="M297" t="str">
            <v>No</v>
          </cell>
          <cell r="O297" t="str">
            <v>04/Đã thanh toán 10/2023</v>
          </cell>
        </row>
        <row r="298">
          <cell r="D298">
            <v>14856</v>
          </cell>
          <cell r="E298">
            <v>14085814</v>
          </cell>
          <cell r="F298">
            <v>403871</v>
          </cell>
          <cell r="G298">
            <v>45001.000347222223</v>
          </cell>
          <cell r="J298" t="str">
            <v>Do Thi Bich Lieu</v>
          </cell>
          <cell r="M298" t="str">
            <v>No</v>
          </cell>
          <cell r="O298" t="str">
            <v>04/Đã thanh toán 10/2023</v>
          </cell>
        </row>
        <row r="299">
          <cell r="D299">
            <v>14860</v>
          </cell>
          <cell r="E299">
            <v>26376419</v>
          </cell>
          <cell r="F299">
            <v>3514836</v>
          </cell>
          <cell r="G299">
            <v>45001.000347222223</v>
          </cell>
          <cell r="J299" t="str">
            <v>Do Thi Bich Lieu</v>
          </cell>
          <cell r="M299" t="str">
            <v>No</v>
          </cell>
          <cell r="O299" t="str">
            <v>04/Đã thanh toán 24/2023</v>
          </cell>
        </row>
        <row r="300">
          <cell r="D300">
            <v>14858</v>
          </cell>
          <cell r="E300">
            <v>13229084</v>
          </cell>
          <cell r="F300">
            <v>1939267</v>
          </cell>
          <cell r="G300">
            <v>45001.000347222223</v>
          </cell>
          <cell r="J300" t="str">
            <v>Do Thi Bich Lieu</v>
          </cell>
          <cell r="M300" t="str">
            <v>No</v>
          </cell>
          <cell r="O300" t="str">
            <v>04/Đã thanh toán 24/2023</v>
          </cell>
        </row>
        <row r="301">
          <cell r="D301">
            <v>14859</v>
          </cell>
          <cell r="E301">
            <v>26376150</v>
          </cell>
          <cell r="F301">
            <v>1038389</v>
          </cell>
          <cell r="G301">
            <v>45001.000347222223</v>
          </cell>
          <cell r="J301" t="str">
            <v>Do Thi Bich Lieu</v>
          </cell>
          <cell r="M301" t="str">
            <v>No</v>
          </cell>
          <cell r="O301" t="str">
            <v>04/Đã thanh toán 24/2023</v>
          </cell>
        </row>
        <row r="302">
          <cell r="D302">
            <v>15714</v>
          </cell>
          <cell r="E302">
            <v>27238722</v>
          </cell>
          <cell r="F302">
            <v>5079718</v>
          </cell>
          <cell r="G302">
            <v>45003.000347222223</v>
          </cell>
          <cell r="J302" t="str">
            <v>Do Thi Bich Lieu</v>
          </cell>
          <cell r="M302" t="str">
            <v>No</v>
          </cell>
          <cell r="O302" t="str">
            <v>07/Đã thanh toán 10/2023</v>
          </cell>
        </row>
        <row r="303">
          <cell r="D303">
            <v>15715</v>
          </cell>
          <cell r="E303">
            <v>20252702</v>
          </cell>
          <cell r="F303">
            <v>3918673</v>
          </cell>
          <cell r="G303">
            <v>45003.000347222223</v>
          </cell>
          <cell r="J303" t="str">
            <v>Do Thi Bich Lieu</v>
          </cell>
          <cell r="M303" t="str">
            <v>No</v>
          </cell>
          <cell r="O303" t="str">
            <v>Chúng tôi đang xử lý hóa đơn, vui lòng liên hệ Do Thi Bich Lieu</v>
          </cell>
        </row>
        <row r="304">
          <cell r="D304">
            <v>15719</v>
          </cell>
          <cell r="E304">
            <v>22277844</v>
          </cell>
          <cell r="F304">
            <v>5238904</v>
          </cell>
          <cell r="G304">
            <v>45003.000347222223</v>
          </cell>
          <cell r="J304" t="str">
            <v>Do Thi Bich Lieu</v>
          </cell>
          <cell r="M304" t="str">
            <v>No</v>
          </cell>
          <cell r="O304" t="str">
            <v>06/Đã thanh toán 26/2023</v>
          </cell>
        </row>
        <row r="305">
          <cell r="D305">
            <v>15723</v>
          </cell>
          <cell r="E305">
            <v>15043657</v>
          </cell>
          <cell r="F305">
            <v>6799447</v>
          </cell>
          <cell r="G305">
            <v>45003.000347222223</v>
          </cell>
          <cell r="J305" t="str">
            <v>Do Thi Bich Lieu</v>
          </cell>
          <cell r="M305" t="str">
            <v>No</v>
          </cell>
          <cell r="O305" t="str">
            <v>06/Đã thanh toán 26/2023</v>
          </cell>
        </row>
        <row r="306">
          <cell r="D306">
            <v>15713</v>
          </cell>
          <cell r="E306">
            <v>25231094</v>
          </cell>
          <cell r="F306">
            <v>552002</v>
          </cell>
          <cell r="G306">
            <v>45003.000347222223</v>
          </cell>
          <cell r="J306" t="str">
            <v>Do Thi Bich Lieu</v>
          </cell>
          <cell r="M306" t="str">
            <v>No</v>
          </cell>
          <cell r="O306" t="str">
            <v>05/Đã thanh toán 10/2023</v>
          </cell>
        </row>
        <row r="307">
          <cell r="D307">
            <v>15724</v>
          </cell>
          <cell r="E307">
            <v>13129281</v>
          </cell>
          <cell r="F307">
            <v>4506260</v>
          </cell>
          <cell r="G307">
            <v>45003.000347222223</v>
          </cell>
          <cell r="J307" t="str">
            <v>Do Thi Bich Lieu</v>
          </cell>
          <cell r="M307" t="str">
            <v>No</v>
          </cell>
          <cell r="O307" t="str">
            <v>05/Đã thanh toán 10/2023</v>
          </cell>
        </row>
        <row r="308">
          <cell r="D308">
            <v>15707</v>
          </cell>
          <cell r="E308">
            <v>16413585</v>
          </cell>
          <cell r="F308">
            <v>1615482</v>
          </cell>
          <cell r="G308">
            <v>45003.000347222223</v>
          </cell>
          <cell r="J308" t="str">
            <v>Do Thi Bich Lieu</v>
          </cell>
          <cell r="M308" t="str">
            <v>No</v>
          </cell>
          <cell r="O308" t="str">
            <v>04/Đã thanh toán 24/2023</v>
          </cell>
        </row>
        <row r="309">
          <cell r="D309">
            <v>15709</v>
          </cell>
          <cell r="E309">
            <v>24297736</v>
          </cell>
          <cell r="F309">
            <v>1038389</v>
          </cell>
          <cell r="G309">
            <v>45003.000347222223</v>
          </cell>
          <cell r="J309" t="str">
            <v>Do Thi Bich Lieu</v>
          </cell>
          <cell r="M309" t="str">
            <v>No</v>
          </cell>
          <cell r="O309" t="str">
            <v>04/Đã thanh toán 24/2023</v>
          </cell>
        </row>
        <row r="310">
          <cell r="D310">
            <v>15711</v>
          </cell>
          <cell r="E310">
            <v>28316136</v>
          </cell>
          <cell r="F310">
            <v>1615482</v>
          </cell>
          <cell r="G310">
            <v>45003.000347222223</v>
          </cell>
          <cell r="J310" t="str">
            <v>Do Thi Bich Lieu</v>
          </cell>
          <cell r="M310" t="str">
            <v>No</v>
          </cell>
          <cell r="O310" t="str">
            <v>04/Đã thanh toán 24/2023</v>
          </cell>
        </row>
        <row r="311">
          <cell r="D311">
            <v>15710</v>
          </cell>
          <cell r="E311">
            <v>25326408</v>
          </cell>
          <cell r="F311">
            <v>1551215</v>
          </cell>
          <cell r="G311">
            <v>45003.000347222223</v>
          </cell>
          <cell r="J311" t="str">
            <v>Do Thi Bich Lieu</v>
          </cell>
          <cell r="M311" t="str">
            <v>No</v>
          </cell>
          <cell r="O311" t="str">
            <v>04/Đã thanh toán 24/2023</v>
          </cell>
        </row>
        <row r="312">
          <cell r="D312">
            <v>15712</v>
          </cell>
          <cell r="E312">
            <v>17179185</v>
          </cell>
          <cell r="F312">
            <v>2352779</v>
          </cell>
          <cell r="G312">
            <v>45003.000347222223</v>
          </cell>
          <cell r="J312" t="str">
            <v>Do Thi Bich Lieu</v>
          </cell>
          <cell r="M312" t="str">
            <v>No</v>
          </cell>
          <cell r="O312" t="str">
            <v>04/Đã thanh toán 24/2023</v>
          </cell>
        </row>
        <row r="313">
          <cell r="D313">
            <v>15708</v>
          </cell>
          <cell r="E313">
            <v>20354100</v>
          </cell>
          <cell r="F313">
            <v>1038389</v>
          </cell>
          <cell r="G313">
            <v>45003.000347222223</v>
          </cell>
          <cell r="J313" t="str">
            <v>Do Thi Bich Lieu</v>
          </cell>
          <cell r="M313" t="str">
            <v>No</v>
          </cell>
          <cell r="O313" t="str">
            <v>04/Đã thanh toán 24/2023</v>
          </cell>
        </row>
        <row r="314">
          <cell r="D314">
            <v>15732</v>
          </cell>
          <cell r="E314">
            <v>21215183</v>
          </cell>
          <cell r="F314">
            <v>3069416</v>
          </cell>
          <cell r="G314">
            <v>45003.000347222223</v>
          </cell>
          <cell r="J314" t="str">
            <v>Do Thi Bich Lieu</v>
          </cell>
          <cell r="M314" t="str">
            <v>No</v>
          </cell>
          <cell r="O314" t="str">
            <v>04/Đã thanh toán 24/2023</v>
          </cell>
        </row>
        <row r="315">
          <cell r="D315">
            <v>15730</v>
          </cell>
          <cell r="E315">
            <v>10208391</v>
          </cell>
          <cell r="F315">
            <v>9800665</v>
          </cell>
          <cell r="G315">
            <v>45003.000347222223</v>
          </cell>
          <cell r="J315" t="str">
            <v>Do Thi Bich Lieu</v>
          </cell>
          <cell r="M315" t="str">
            <v>No</v>
          </cell>
          <cell r="O315" t="str">
            <v>04/Đã thanh toán 24/2023</v>
          </cell>
        </row>
        <row r="316">
          <cell r="D316">
            <v>15733</v>
          </cell>
          <cell r="E316">
            <v>16410927</v>
          </cell>
          <cell r="F316">
            <v>299475</v>
          </cell>
          <cell r="G316">
            <v>45003.000347222223</v>
          </cell>
          <cell r="J316" t="str">
            <v>Do Thi Bich Lieu</v>
          </cell>
          <cell r="M316" t="str">
            <v>No</v>
          </cell>
          <cell r="O316" t="str">
            <v>04/Đã thanh toán 24/2023</v>
          </cell>
        </row>
        <row r="317">
          <cell r="D317">
            <v>15706</v>
          </cell>
          <cell r="E317">
            <v>15099450</v>
          </cell>
          <cell r="F317">
            <v>4700010</v>
          </cell>
          <cell r="G317">
            <v>45003.000347222223</v>
          </cell>
          <cell r="J317" t="str">
            <v>Do Thi Bich Lieu</v>
          </cell>
          <cell r="M317" t="str">
            <v>No</v>
          </cell>
          <cell r="O317" t="str">
            <v>04/Đã thanh toán 24/2023</v>
          </cell>
        </row>
        <row r="318">
          <cell r="D318">
            <v>15718</v>
          </cell>
          <cell r="E318">
            <v>25269364</v>
          </cell>
          <cell r="F318">
            <v>6611119</v>
          </cell>
          <cell r="G318">
            <v>45003.000347222223</v>
          </cell>
          <cell r="J318" t="str">
            <v>Do Thi Bich Lieu</v>
          </cell>
          <cell r="M318" t="str">
            <v>No</v>
          </cell>
          <cell r="O318" t="str">
            <v>06/Đã thanh toán 26/2023</v>
          </cell>
        </row>
        <row r="319">
          <cell r="D319">
            <v>15705</v>
          </cell>
          <cell r="E319">
            <v>15099206</v>
          </cell>
          <cell r="F319">
            <v>3115167</v>
          </cell>
          <cell r="G319">
            <v>45003.000347222223</v>
          </cell>
          <cell r="J319" t="str">
            <v>Do Thi Bich Lieu</v>
          </cell>
          <cell r="M319" t="str">
            <v>No</v>
          </cell>
          <cell r="O319" t="str">
            <v>04/Đã thanh toán 24/2023</v>
          </cell>
        </row>
        <row r="320">
          <cell r="D320">
            <v>15721</v>
          </cell>
          <cell r="E320">
            <v>15012701</v>
          </cell>
          <cell r="F320">
            <v>552002</v>
          </cell>
          <cell r="G320">
            <v>45003.000347222223</v>
          </cell>
          <cell r="J320" t="str">
            <v>Do Thi Bich Lieu</v>
          </cell>
          <cell r="M320" t="str">
            <v>No</v>
          </cell>
          <cell r="O320" t="str">
            <v>06/Đã thanh toán 12/2023</v>
          </cell>
        </row>
        <row r="321">
          <cell r="D321">
            <v>16741</v>
          </cell>
          <cell r="E321">
            <v>14088203</v>
          </cell>
          <cell r="F321">
            <v>276001</v>
          </cell>
          <cell r="G321">
            <v>45008.000347222223</v>
          </cell>
          <cell r="J321" t="str">
            <v>Do Thi Bich Lieu</v>
          </cell>
          <cell r="M321" t="str">
            <v>No</v>
          </cell>
          <cell r="O321" t="str">
            <v>04/Đã thanh toán 24/2023</v>
          </cell>
        </row>
        <row r="322">
          <cell r="D322">
            <v>16754</v>
          </cell>
          <cell r="E322">
            <v>22330232</v>
          </cell>
          <cell r="F322">
            <v>1038389</v>
          </cell>
          <cell r="G322">
            <v>45008.000347222223</v>
          </cell>
          <cell r="J322" t="str">
            <v>Do Thi Bich Lieu</v>
          </cell>
          <cell r="M322" t="str">
            <v>No</v>
          </cell>
          <cell r="O322" t="str">
            <v>05/Đã thanh toán 10/2023</v>
          </cell>
        </row>
        <row r="323">
          <cell r="D323">
            <v>16755</v>
          </cell>
          <cell r="E323">
            <v>27318739</v>
          </cell>
          <cell r="F323">
            <v>1314390</v>
          </cell>
          <cell r="G323">
            <v>45008.000347222223</v>
          </cell>
          <cell r="J323" t="str">
            <v>Do Thi Bich Lieu</v>
          </cell>
          <cell r="M323" t="str">
            <v>No</v>
          </cell>
          <cell r="O323" t="str">
            <v>05/Đã thanh toán 10/2023</v>
          </cell>
        </row>
        <row r="324">
          <cell r="D324">
            <v>16752</v>
          </cell>
          <cell r="E324">
            <v>25328714</v>
          </cell>
          <cell r="F324">
            <v>8419296</v>
          </cell>
          <cell r="G324">
            <v>45008.000347222223</v>
          </cell>
          <cell r="J324" t="str">
            <v>Do Thi Bich Lieu</v>
          </cell>
          <cell r="M324" t="str">
            <v>No</v>
          </cell>
          <cell r="O324" t="str">
            <v>05/Đã thanh toán 10/2023</v>
          </cell>
        </row>
        <row r="325">
          <cell r="D325">
            <v>16751</v>
          </cell>
          <cell r="E325">
            <v>28317668</v>
          </cell>
          <cell r="F325">
            <v>1038389</v>
          </cell>
          <cell r="G325">
            <v>45008.000347222223</v>
          </cell>
          <cell r="J325" t="str">
            <v>Do Thi Bich Lieu</v>
          </cell>
          <cell r="M325" t="str">
            <v>No</v>
          </cell>
          <cell r="O325" t="str">
            <v>05/Đã thanh toán 10/2023</v>
          </cell>
        </row>
        <row r="326">
          <cell r="D326">
            <v>16742</v>
          </cell>
          <cell r="E326">
            <v>14088250</v>
          </cell>
          <cell r="F326">
            <v>5191962</v>
          </cell>
          <cell r="G326">
            <v>45008.000347222223</v>
          </cell>
          <cell r="J326" t="str">
            <v>Do Thi Bich Lieu</v>
          </cell>
          <cell r="M326" t="str">
            <v>No</v>
          </cell>
          <cell r="O326" t="str">
            <v>04/Đã thanh toán 24/2023</v>
          </cell>
        </row>
        <row r="327">
          <cell r="D327">
            <v>16744</v>
          </cell>
          <cell r="E327">
            <v>26378159</v>
          </cell>
          <cell r="F327">
            <v>5542631</v>
          </cell>
          <cell r="G327">
            <v>45008.000347222223</v>
          </cell>
          <cell r="J327" t="str">
            <v>Do Thi Bich Lieu</v>
          </cell>
          <cell r="M327" t="str">
            <v>No</v>
          </cell>
          <cell r="O327" t="str">
            <v>04/Đã thanh toán 24/2023</v>
          </cell>
        </row>
        <row r="328">
          <cell r="D328">
            <v>16745</v>
          </cell>
          <cell r="E328">
            <v>14089346</v>
          </cell>
          <cell r="F328">
            <v>499125</v>
          </cell>
          <cell r="G328">
            <v>45008.000347222223</v>
          </cell>
          <cell r="J328" t="str">
            <v>Do Thi Bich Lieu</v>
          </cell>
          <cell r="M328" t="str">
            <v>No</v>
          </cell>
          <cell r="O328" t="str">
            <v>04/Đã thanh toán 24/2023</v>
          </cell>
        </row>
        <row r="329">
          <cell r="D329">
            <v>16747</v>
          </cell>
          <cell r="E329">
            <v>20355734</v>
          </cell>
          <cell r="F329">
            <v>1682819</v>
          </cell>
          <cell r="G329">
            <v>45008.000347222223</v>
          </cell>
          <cell r="J329" t="str">
            <v>Do Thi Bich Lieu</v>
          </cell>
          <cell r="M329" t="str">
            <v>No</v>
          </cell>
          <cell r="O329" t="str">
            <v>05/Đã thanh toán 10/2023</v>
          </cell>
        </row>
        <row r="330">
          <cell r="D330">
            <v>16746</v>
          </cell>
          <cell r="E330">
            <v>18144542</v>
          </cell>
          <cell r="F330">
            <v>3115167</v>
          </cell>
          <cell r="G330">
            <v>45008.000347222223</v>
          </cell>
          <cell r="J330" t="str">
            <v>Do Thi Bich Lieu</v>
          </cell>
          <cell r="M330" t="str">
            <v>No</v>
          </cell>
          <cell r="O330" t="str">
            <v>04/Đã thanh toán 24/2023</v>
          </cell>
        </row>
        <row r="331">
          <cell r="D331">
            <v>16749</v>
          </cell>
          <cell r="E331">
            <v>21215809</v>
          </cell>
          <cell r="F331">
            <v>1615482</v>
          </cell>
          <cell r="G331">
            <v>45008.000347222223</v>
          </cell>
          <cell r="J331" t="str">
            <v>Do Thi Bich Lieu</v>
          </cell>
          <cell r="M331" t="str">
            <v>No</v>
          </cell>
          <cell r="O331" t="str">
            <v>05/Đã thanh toán 10/2023</v>
          </cell>
        </row>
        <row r="332">
          <cell r="D332">
            <v>16750</v>
          </cell>
          <cell r="E332">
            <v>22329490</v>
          </cell>
          <cell r="F332">
            <v>1551215</v>
          </cell>
          <cell r="G332">
            <v>45008.000347222223</v>
          </cell>
          <cell r="J332" t="str">
            <v>Do Thi Bich Lieu</v>
          </cell>
          <cell r="M332" t="str">
            <v>No</v>
          </cell>
          <cell r="O332" t="str">
            <v>05/Đã thanh toán 10/2023</v>
          </cell>
        </row>
        <row r="333">
          <cell r="D333">
            <v>16748</v>
          </cell>
          <cell r="E333">
            <v>16415222</v>
          </cell>
          <cell r="F333">
            <v>2358510</v>
          </cell>
          <cell r="G333">
            <v>45008.000347222223</v>
          </cell>
          <cell r="J333" t="str">
            <v>Do Thi Bich Lieu</v>
          </cell>
          <cell r="M333" t="str">
            <v>No</v>
          </cell>
          <cell r="O333" t="str">
            <v>05/Đã thanh toán 24/2023</v>
          </cell>
        </row>
        <row r="334">
          <cell r="D334">
            <v>17504</v>
          </cell>
          <cell r="E334">
            <v>12136041</v>
          </cell>
          <cell r="F334">
            <v>6022034</v>
          </cell>
          <cell r="G334">
            <v>45010.000347222223</v>
          </cell>
          <cell r="J334" t="str">
            <v>Do Thi Bich Lieu</v>
          </cell>
          <cell r="M334" t="str">
            <v>No</v>
          </cell>
          <cell r="O334" t="str">
            <v>06/Đã thanh toán 26/2023</v>
          </cell>
        </row>
        <row r="335">
          <cell r="D335">
            <v>17503</v>
          </cell>
          <cell r="E335">
            <v>19377162</v>
          </cell>
          <cell r="F335">
            <v>3719491</v>
          </cell>
          <cell r="G335">
            <v>45010.000347222223</v>
          </cell>
          <cell r="J335" t="str">
            <v>Do Thi Bich Lieu</v>
          </cell>
          <cell r="M335" t="str">
            <v>No</v>
          </cell>
          <cell r="O335" t="str">
            <v>05/Đã thanh toán 10/2023</v>
          </cell>
        </row>
        <row r="336">
          <cell r="D336">
            <v>18691</v>
          </cell>
          <cell r="E336">
            <v>29164422</v>
          </cell>
          <cell r="F336">
            <v>2076778</v>
          </cell>
          <cell r="G336">
            <v>45015.000347222223</v>
          </cell>
          <cell r="J336" t="str">
            <v>Do Thi Bich Lieu</v>
          </cell>
          <cell r="M336" t="str">
            <v>No</v>
          </cell>
          <cell r="O336" t="str">
            <v>07/Đã thanh toán 10/2023</v>
          </cell>
        </row>
        <row r="337">
          <cell r="D337">
            <v>18706</v>
          </cell>
          <cell r="E337">
            <v>10211867</v>
          </cell>
          <cell r="F337">
            <v>3711356</v>
          </cell>
          <cell r="G337">
            <v>45015.000347222223</v>
          </cell>
          <cell r="J337" t="str">
            <v>Do Thi Bich Lieu</v>
          </cell>
          <cell r="M337" t="str">
            <v>No</v>
          </cell>
          <cell r="O337" t="str">
            <v>06/Đã thanh toán 26/2023</v>
          </cell>
        </row>
        <row r="338">
          <cell r="D338">
            <v>18700</v>
          </cell>
          <cell r="E338">
            <v>28320264</v>
          </cell>
          <cell r="F338">
            <v>6016351</v>
          </cell>
          <cell r="G338">
            <v>45015.000347222223</v>
          </cell>
          <cell r="J338" t="str">
            <v>Do Thi Bich Lieu</v>
          </cell>
          <cell r="M338" t="str">
            <v>No</v>
          </cell>
          <cell r="O338" t="str">
            <v>05/Đã thanh toán 10/2023</v>
          </cell>
        </row>
        <row r="339">
          <cell r="D339">
            <v>18703</v>
          </cell>
          <cell r="E339">
            <v>20356376</v>
          </cell>
          <cell r="F339">
            <v>1038389</v>
          </cell>
          <cell r="G339">
            <v>45015.000347222223</v>
          </cell>
          <cell r="J339" t="str">
            <v>Do Thi Bich Lieu</v>
          </cell>
          <cell r="M339" t="str">
            <v>No</v>
          </cell>
          <cell r="O339" t="str">
            <v>05/Đã thanh toán 10/2023</v>
          </cell>
        </row>
        <row r="340">
          <cell r="D340">
            <v>18695</v>
          </cell>
          <cell r="E340">
            <v>15103633</v>
          </cell>
          <cell r="F340">
            <v>1038389</v>
          </cell>
          <cell r="G340">
            <v>45015.000347222223</v>
          </cell>
          <cell r="J340" t="str">
            <v>Do Thi Bich Lieu</v>
          </cell>
          <cell r="M340" t="str">
            <v>No</v>
          </cell>
          <cell r="O340" t="str">
            <v>05/Đã thanh toán 10/2023</v>
          </cell>
        </row>
        <row r="341">
          <cell r="D341">
            <v>18694</v>
          </cell>
          <cell r="E341">
            <v>18149591</v>
          </cell>
          <cell r="F341">
            <v>4234934</v>
          </cell>
          <cell r="G341">
            <v>45015.000347222223</v>
          </cell>
          <cell r="J341" t="str">
            <v>Do Thi Bich Lieu</v>
          </cell>
          <cell r="M341" t="str">
            <v>No</v>
          </cell>
          <cell r="O341" t="str">
            <v>05/Đã thanh toán 10/2023</v>
          </cell>
        </row>
        <row r="342">
          <cell r="D342">
            <v>18697</v>
          </cell>
          <cell r="E342">
            <v>15103732</v>
          </cell>
          <cell r="F342">
            <v>8144659</v>
          </cell>
          <cell r="G342">
            <v>45015.000347222223</v>
          </cell>
          <cell r="J342" t="str">
            <v>Do Thi Bich Lieu</v>
          </cell>
          <cell r="M342" t="str">
            <v>No</v>
          </cell>
          <cell r="O342" t="str">
            <v>05/Đã thanh toán 10/2023</v>
          </cell>
        </row>
        <row r="343">
          <cell r="D343">
            <v>18693</v>
          </cell>
          <cell r="E343">
            <v>11179991</v>
          </cell>
          <cell r="F343">
            <v>3230964</v>
          </cell>
          <cell r="G343">
            <v>45015.000347222223</v>
          </cell>
          <cell r="J343" t="str">
            <v>Do Thi Bich Lieu</v>
          </cell>
          <cell r="M343" t="str">
            <v>No</v>
          </cell>
          <cell r="O343" t="str">
            <v>05/Đã thanh toán 10/2023</v>
          </cell>
        </row>
        <row r="344">
          <cell r="D344">
            <v>18702</v>
          </cell>
          <cell r="E344">
            <v>20356620</v>
          </cell>
          <cell r="F344">
            <v>3973992</v>
          </cell>
          <cell r="G344">
            <v>45015.000347222223</v>
          </cell>
          <cell r="J344" t="str">
            <v>Do Thi Bich Lieu</v>
          </cell>
          <cell r="M344" t="str">
            <v>No</v>
          </cell>
          <cell r="O344" t="str">
            <v>05/Đã thanh toán 10/2023</v>
          </cell>
        </row>
        <row r="345">
          <cell r="D345">
            <v>18704</v>
          </cell>
          <cell r="E345">
            <v>16415945</v>
          </cell>
          <cell r="F345">
            <v>2076778</v>
          </cell>
          <cell r="G345">
            <v>45015.000347222223</v>
          </cell>
          <cell r="J345" t="str">
            <v>Do Thi Bich Lieu</v>
          </cell>
          <cell r="M345" t="str">
            <v>No</v>
          </cell>
          <cell r="O345" t="str">
            <v>05/Đã thanh toán 10/2023</v>
          </cell>
        </row>
        <row r="346">
          <cell r="D346">
            <v>18699</v>
          </cell>
          <cell r="E346">
            <v>17182705</v>
          </cell>
          <cell r="F346">
            <v>15080120</v>
          </cell>
          <cell r="G346">
            <v>45015.000347222223</v>
          </cell>
          <cell r="J346" t="str">
            <v>Do Thi Bich Lieu</v>
          </cell>
          <cell r="M346" t="str">
            <v>No</v>
          </cell>
          <cell r="O346" t="str">
            <v>05/Đã thanh toán 10/2023</v>
          </cell>
        </row>
        <row r="347">
          <cell r="D347">
            <v>18705</v>
          </cell>
          <cell r="E347">
            <v>10211608</v>
          </cell>
          <cell r="F347">
            <v>1038389</v>
          </cell>
          <cell r="G347">
            <v>45015.000347222223</v>
          </cell>
          <cell r="J347" t="str">
            <v>Do Thi Bich Lieu</v>
          </cell>
          <cell r="M347" t="str">
            <v>No</v>
          </cell>
          <cell r="O347" t="str">
            <v>05/Đã thanh toán 10/2023</v>
          </cell>
        </row>
        <row r="348">
          <cell r="D348">
            <v>18690</v>
          </cell>
          <cell r="E348">
            <v>50988210</v>
          </cell>
          <cell r="F348">
            <v>1038389</v>
          </cell>
          <cell r="G348">
            <v>45015.000347222223</v>
          </cell>
          <cell r="J348" t="str">
            <v>Do Thi Bich Lieu</v>
          </cell>
          <cell r="M348" t="str">
            <v>No</v>
          </cell>
          <cell r="O348" t="str">
            <v>07/Đã thanh toán 10/2023</v>
          </cell>
        </row>
        <row r="349">
          <cell r="D349">
            <v>18692</v>
          </cell>
          <cell r="E349">
            <v>11179683</v>
          </cell>
          <cell r="F349">
            <v>2757810</v>
          </cell>
          <cell r="G349">
            <v>45015.000347222223</v>
          </cell>
          <cell r="J349" t="str">
            <v>Do Thi Bich Lieu</v>
          </cell>
          <cell r="M349" t="str">
            <v>No</v>
          </cell>
          <cell r="O349" t="str">
            <v>05/Đã thanh toán 10/2023</v>
          </cell>
        </row>
        <row r="350">
          <cell r="D350">
            <v>19053</v>
          </cell>
          <cell r="E350">
            <v>90311519</v>
          </cell>
          <cell r="F350">
            <v>1038389</v>
          </cell>
          <cell r="G350">
            <v>45016.000347222223</v>
          </cell>
          <cell r="J350" t="str">
            <v>Do Thi Bich Lieu</v>
          </cell>
          <cell r="M350" t="str">
            <v>No</v>
          </cell>
          <cell r="O350" t="str">
            <v>07/Đã thanh toán 10/2023</v>
          </cell>
        </row>
        <row r="351">
          <cell r="D351">
            <v>19055</v>
          </cell>
          <cell r="E351">
            <v>14094464</v>
          </cell>
          <cell r="F351">
            <v>110400</v>
          </cell>
          <cell r="G351">
            <v>45016.000347222223</v>
          </cell>
          <cell r="J351" t="str">
            <v>Do Thi Bich Lieu</v>
          </cell>
          <cell r="M351" t="str">
            <v>No</v>
          </cell>
          <cell r="O351" t="str">
            <v>06/Đã thanh toán 26/2023</v>
          </cell>
        </row>
        <row r="352">
          <cell r="D352">
            <v>18760</v>
          </cell>
          <cell r="E352">
            <v>16419056</v>
          </cell>
          <cell r="F352">
            <v>2619452</v>
          </cell>
          <cell r="G352">
            <v>45016.000347222223</v>
          </cell>
          <cell r="J352" t="str">
            <v>Do Thi Bich Lieu</v>
          </cell>
          <cell r="M352" t="str">
            <v>No</v>
          </cell>
          <cell r="O352" t="str">
            <v>05/Đã thanh toán 10/2023</v>
          </cell>
        </row>
        <row r="353">
          <cell r="D353">
            <v>18761</v>
          </cell>
          <cell r="E353">
            <v>20358732</v>
          </cell>
          <cell r="F353">
            <v>1038389</v>
          </cell>
          <cell r="G353">
            <v>45016.000347222223</v>
          </cell>
          <cell r="J353" t="str">
            <v>Do Thi Bich Lieu</v>
          </cell>
          <cell r="M353" t="str">
            <v>No</v>
          </cell>
          <cell r="O353" t="str">
            <v>05/Đã thanh toán 10/2023</v>
          </cell>
        </row>
        <row r="354">
          <cell r="D354">
            <v>18767</v>
          </cell>
          <cell r="E354">
            <v>13237724</v>
          </cell>
          <cell r="F354">
            <v>517072</v>
          </cell>
          <cell r="G354">
            <v>45016.000347222223</v>
          </cell>
          <cell r="J354" t="str">
            <v>Do Thi Bich Lieu</v>
          </cell>
          <cell r="M354" t="str">
            <v>No</v>
          </cell>
          <cell r="O354" t="str">
            <v>05/Đã thanh toán 10/2023</v>
          </cell>
        </row>
        <row r="355">
          <cell r="D355">
            <v>18766</v>
          </cell>
          <cell r="E355">
            <v>13237335</v>
          </cell>
          <cell r="F355">
            <v>2301134</v>
          </cell>
          <cell r="G355">
            <v>45016.000347222223</v>
          </cell>
          <cell r="J355" t="str">
            <v>Do Thi Bich Lieu</v>
          </cell>
          <cell r="M355" t="str">
            <v>No</v>
          </cell>
          <cell r="O355" t="str">
            <v>05/Đã thanh toán 10/2023</v>
          </cell>
        </row>
        <row r="356">
          <cell r="D356">
            <v>18758</v>
          </cell>
          <cell r="E356">
            <v>10215276</v>
          </cell>
          <cell r="F356">
            <v>1038389</v>
          </cell>
          <cell r="G356">
            <v>45016.000347222223</v>
          </cell>
          <cell r="J356" t="str">
            <v>Do Thi Bich Lieu</v>
          </cell>
          <cell r="M356" t="str">
            <v>No</v>
          </cell>
          <cell r="O356" t="str">
            <v>05/Đã thanh toán 10/2023</v>
          </cell>
        </row>
        <row r="357">
          <cell r="D357">
            <v>18765</v>
          </cell>
          <cell r="E357">
            <v>18151455</v>
          </cell>
          <cell r="F357">
            <v>499125</v>
          </cell>
          <cell r="G357">
            <v>45016.000347222223</v>
          </cell>
          <cell r="J357" t="str">
            <v>Do Thi Bich Lieu</v>
          </cell>
          <cell r="M357" t="str">
            <v>No</v>
          </cell>
          <cell r="O357" t="str">
            <v>05/Đã thanh toán 10/2023</v>
          </cell>
        </row>
        <row r="358">
          <cell r="D358">
            <v>19054</v>
          </cell>
          <cell r="E358">
            <v>14094194</v>
          </cell>
          <cell r="F358">
            <v>2076778</v>
          </cell>
          <cell r="G358">
            <v>45016.000347222223</v>
          </cell>
          <cell r="J358" t="str">
            <v>Do Thi Bich Lieu</v>
          </cell>
          <cell r="M358" t="str">
            <v>No</v>
          </cell>
          <cell r="O358" t="str">
            <v>05/Đã thanh toán 10/2023</v>
          </cell>
        </row>
        <row r="359">
          <cell r="D359">
            <v>18763</v>
          </cell>
          <cell r="E359">
            <v>27321011</v>
          </cell>
          <cell r="F359">
            <v>4234934</v>
          </cell>
          <cell r="G359">
            <v>45016.000347222223</v>
          </cell>
          <cell r="J359" t="str">
            <v>Do Thi Bich Lieu</v>
          </cell>
          <cell r="M359" t="str">
            <v>No</v>
          </cell>
          <cell r="O359" t="str">
            <v>05/Đã thanh toán 10/2023</v>
          </cell>
        </row>
        <row r="360">
          <cell r="D360">
            <v>18759</v>
          </cell>
          <cell r="E360">
            <v>10215552</v>
          </cell>
          <cell r="F360">
            <v>3782966</v>
          </cell>
          <cell r="G360">
            <v>45016.000347222223</v>
          </cell>
          <cell r="J360" t="str">
            <v>Do Thi Bich Lieu</v>
          </cell>
          <cell r="M360" t="str">
            <v>No</v>
          </cell>
          <cell r="O360" t="str">
            <v>05/Đã thanh toán 10/2023</v>
          </cell>
        </row>
        <row r="361">
          <cell r="D361">
            <v>18762</v>
          </cell>
          <cell r="E361">
            <v>25330804</v>
          </cell>
          <cell r="F361">
            <v>2372447</v>
          </cell>
          <cell r="G361">
            <v>45016.000347222223</v>
          </cell>
          <cell r="J361" t="str">
            <v>Do Thi Bich Lieu</v>
          </cell>
          <cell r="M361" t="str">
            <v>No</v>
          </cell>
          <cell r="O361" t="str">
            <v>05/Đã thanh toán 10/2023</v>
          </cell>
        </row>
        <row r="362">
          <cell r="D362">
            <v>18764</v>
          </cell>
          <cell r="E362">
            <v>28320846</v>
          </cell>
          <cell r="F362">
            <v>1827216</v>
          </cell>
          <cell r="G362">
            <v>45016.000347222223</v>
          </cell>
          <cell r="J362" t="str">
            <v>Do Thi Bich Lieu</v>
          </cell>
          <cell r="M362" t="str">
            <v>No</v>
          </cell>
          <cell r="O362" t="str">
            <v>05/Đã thanh toán 10/2023</v>
          </cell>
        </row>
        <row r="363">
          <cell r="D363">
            <v>20183</v>
          </cell>
          <cell r="E363">
            <v>12142203</v>
          </cell>
          <cell r="F363">
            <v>6404281</v>
          </cell>
          <cell r="G363">
            <v>45022.000347222223</v>
          </cell>
          <cell r="J363" t="str">
            <v>Do Thi Bich Lieu</v>
          </cell>
          <cell r="M363" t="str">
            <v>No</v>
          </cell>
          <cell r="O363" t="str">
            <v>07/Đã thanh toán 10/2023</v>
          </cell>
        </row>
        <row r="364">
          <cell r="D364">
            <v>20186</v>
          </cell>
          <cell r="E364">
            <v>26385892</v>
          </cell>
          <cell r="F364">
            <v>4117091</v>
          </cell>
          <cell r="G364">
            <v>45022.000347222223</v>
          </cell>
          <cell r="J364" t="str">
            <v>Do Thi Bich Lieu</v>
          </cell>
          <cell r="M364" t="str">
            <v>No</v>
          </cell>
          <cell r="O364" t="str">
            <v>05/Đã thanh toán 10/2023</v>
          </cell>
        </row>
        <row r="365">
          <cell r="D365">
            <v>20180</v>
          </cell>
          <cell r="E365">
            <v>17186942</v>
          </cell>
          <cell r="F365">
            <v>3663551</v>
          </cell>
          <cell r="G365">
            <v>45022.000347222223</v>
          </cell>
          <cell r="J365" t="str">
            <v>Do Thi Bich Lieu</v>
          </cell>
          <cell r="M365" t="str">
            <v>No</v>
          </cell>
          <cell r="O365" t="str">
            <v>05/Đã thanh toán 10/2023</v>
          </cell>
        </row>
        <row r="366">
          <cell r="D366">
            <v>20178</v>
          </cell>
          <cell r="E366">
            <v>15106479</v>
          </cell>
          <cell r="F366">
            <v>1958820</v>
          </cell>
          <cell r="G366">
            <v>45022.000347222223</v>
          </cell>
          <cell r="J366" t="str">
            <v>Do Thi Bich Lieu</v>
          </cell>
          <cell r="M366" t="str">
            <v>No</v>
          </cell>
          <cell r="O366" t="str">
            <v>05/Đã thanh toán 10/2023</v>
          </cell>
        </row>
        <row r="367">
          <cell r="D367">
            <v>20185</v>
          </cell>
          <cell r="E367">
            <v>13240965</v>
          </cell>
          <cell r="F367">
            <v>3841090</v>
          </cell>
          <cell r="G367">
            <v>45022.000347222223</v>
          </cell>
          <cell r="J367" t="str">
            <v>Do Thi Bich Lieu</v>
          </cell>
          <cell r="M367" t="str">
            <v>No</v>
          </cell>
          <cell r="O367" t="str">
            <v>05/Đã thanh toán 10/2023</v>
          </cell>
        </row>
        <row r="368">
          <cell r="D368">
            <v>20179</v>
          </cell>
          <cell r="E368">
            <v>22334926</v>
          </cell>
          <cell r="F368">
            <v>4009159</v>
          </cell>
          <cell r="G368">
            <v>45022.000347222223</v>
          </cell>
          <cell r="J368" t="str">
            <v>Do Thi Bich Lieu</v>
          </cell>
          <cell r="M368" t="str">
            <v>No</v>
          </cell>
          <cell r="O368" t="str">
            <v>05/Đã thanh toán 10/2023</v>
          </cell>
        </row>
        <row r="369">
          <cell r="D369">
            <v>20177</v>
          </cell>
          <cell r="E369">
            <v>19381406</v>
          </cell>
          <cell r="F369">
            <v>1221638</v>
          </cell>
          <cell r="G369">
            <v>45022.000347222223</v>
          </cell>
          <cell r="J369" t="str">
            <v>Do Thi Bich Lieu</v>
          </cell>
          <cell r="M369" t="str">
            <v>No</v>
          </cell>
          <cell r="O369" t="str">
            <v>05/Đã thanh toán 10/2023</v>
          </cell>
        </row>
        <row r="370">
          <cell r="D370">
            <v>20184</v>
          </cell>
          <cell r="E370">
            <v>13240084</v>
          </cell>
          <cell r="F370">
            <v>3888247</v>
          </cell>
          <cell r="G370">
            <v>45022.000347222223</v>
          </cell>
          <cell r="J370" t="str">
            <v>Do Thi Bich Lieu</v>
          </cell>
          <cell r="M370" t="str">
            <v>No</v>
          </cell>
          <cell r="O370" t="str">
            <v>05/Đã thanh toán 10/2023</v>
          </cell>
        </row>
        <row r="371">
          <cell r="D371">
            <v>20181</v>
          </cell>
          <cell r="E371">
            <v>11183065</v>
          </cell>
          <cell r="F371">
            <v>4234934</v>
          </cell>
          <cell r="G371">
            <v>45022.000347222223</v>
          </cell>
          <cell r="J371" t="str">
            <v>Do Thi Bich Lieu</v>
          </cell>
          <cell r="M371" t="str">
            <v>No</v>
          </cell>
          <cell r="O371" t="str">
            <v>05/Đã thanh toán 10/2023</v>
          </cell>
        </row>
        <row r="372">
          <cell r="D372">
            <v>20182</v>
          </cell>
          <cell r="E372">
            <v>12141800</v>
          </cell>
          <cell r="F372">
            <v>1954612</v>
          </cell>
          <cell r="G372">
            <v>45022.000347222223</v>
          </cell>
          <cell r="J372" t="str">
            <v>Do Thi Bich Lieu</v>
          </cell>
          <cell r="M372" t="str">
            <v>No</v>
          </cell>
          <cell r="O372" t="str">
            <v>07/Đã thanh toán 10/2023</v>
          </cell>
        </row>
        <row r="373">
          <cell r="D373">
            <v>20479</v>
          </cell>
          <cell r="E373">
            <v>50989153</v>
          </cell>
          <cell r="F373">
            <v>977306</v>
          </cell>
          <cell r="G373">
            <v>45024.000347222223</v>
          </cell>
          <cell r="J373" t="str">
            <v>Do Thi Bich Lieu</v>
          </cell>
          <cell r="M373" t="str">
            <v>No</v>
          </cell>
          <cell r="O373" t="str">
            <v>07/Đã thanh toán 10/2023</v>
          </cell>
        </row>
        <row r="374">
          <cell r="D374">
            <v>20481</v>
          </cell>
          <cell r="E374">
            <v>24304654</v>
          </cell>
          <cell r="F374">
            <v>977306</v>
          </cell>
          <cell r="G374">
            <v>45024.000347222223</v>
          </cell>
          <cell r="J374" t="str">
            <v>Do Thi Bich Lieu</v>
          </cell>
          <cell r="M374" t="str">
            <v>No</v>
          </cell>
          <cell r="O374" t="str">
            <v>07/Đã thanh toán 10/2023</v>
          </cell>
        </row>
        <row r="375">
          <cell r="D375">
            <v>20484</v>
          </cell>
          <cell r="E375">
            <v>22335483</v>
          </cell>
          <cell r="F375">
            <v>3025605</v>
          </cell>
          <cell r="G375">
            <v>45024.000347222223</v>
          </cell>
          <cell r="J375" t="str">
            <v>Do Thi Bich Lieu</v>
          </cell>
          <cell r="M375" t="str">
            <v>No</v>
          </cell>
          <cell r="O375" t="str">
            <v>06/Đã thanh toán 26/2023</v>
          </cell>
        </row>
        <row r="376">
          <cell r="D376">
            <v>20499</v>
          </cell>
          <cell r="E376">
            <v>10216418</v>
          </cell>
          <cell r="F376">
            <v>499125</v>
          </cell>
          <cell r="G376">
            <v>45024.000347222223</v>
          </cell>
          <cell r="J376" t="str">
            <v>Do Thi Bich Lieu</v>
          </cell>
          <cell r="M376" t="str">
            <v>No</v>
          </cell>
          <cell r="O376" t="str">
            <v>06/Đã thanh toán 26/2023</v>
          </cell>
        </row>
        <row r="377">
          <cell r="D377">
            <v>20482</v>
          </cell>
          <cell r="E377">
            <v>27324142</v>
          </cell>
          <cell r="F377">
            <v>1476431</v>
          </cell>
          <cell r="G377">
            <v>45024.000347222223</v>
          </cell>
          <cell r="J377" t="str">
            <v>Do Thi Bich Lieu</v>
          </cell>
          <cell r="M377" t="str">
            <v>No</v>
          </cell>
          <cell r="O377" t="str">
            <v>07/Đã thanh toán 10/2023</v>
          </cell>
        </row>
        <row r="378">
          <cell r="D378">
            <v>20483</v>
          </cell>
          <cell r="E378">
            <v>20361443</v>
          </cell>
          <cell r="F378">
            <v>977306</v>
          </cell>
          <cell r="G378">
            <v>45024.000347222223</v>
          </cell>
          <cell r="J378" t="str">
            <v>Do Thi Bich Lieu</v>
          </cell>
          <cell r="M378" t="str">
            <v>No</v>
          </cell>
          <cell r="O378" t="str">
            <v>07/Đã thanh toán 10/2023</v>
          </cell>
        </row>
        <row r="379">
          <cell r="D379">
            <v>20498</v>
          </cell>
          <cell r="E379">
            <v>10219221</v>
          </cell>
          <cell r="F379">
            <v>5456902</v>
          </cell>
          <cell r="G379">
            <v>45024.000347222223</v>
          </cell>
          <cell r="J379" t="str">
            <v>Do Thi Bich Lieu</v>
          </cell>
          <cell r="M379" t="str">
            <v>No</v>
          </cell>
          <cell r="O379" t="str">
            <v>07/Đã thanh toán 10/2023</v>
          </cell>
        </row>
        <row r="380">
          <cell r="D380">
            <v>22046</v>
          </cell>
          <cell r="E380">
            <v>14096121</v>
          </cell>
          <cell r="F380">
            <v>3775314</v>
          </cell>
          <cell r="G380">
            <v>45029.000347222223</v>
          </cell>
          <cell r="J380" t="str">
            <v>Do Thi Bich Lieu</v>
          </cell>
          <cell r="M380" t="str">
            <v>No</v>
          </cell>
          <cell r="O380" t="str">
            <v>06/Đã thanh toán 26/2023</v>
          </cell>
        </row>
        <row r="381">
          <cell r="D381">
            <v>22033</v>
          </cell>
          <cell r="E381">
            <v>11185117</v>
          </cell>
          <cell r="F381">
            <v>7818448</v>
          </cell>
          <cell r="G381">
            <v>45029.000347222223</v>
          </cell>
          <cell r="J381" t="str">
            <v>Do Thi Bich Lieu</v>
          </cell>
          <cell r="M381" t="str">
            <v>No</v>
          </cell>
          <cell r="O381" t="str">
            <v>06/Đã thanh toán 26/2023</v>
          </cell>
        </row>
        <row r="382">
          <cell r="D382">
            <v>22032</v>
          </cell>
          <cell r="E382">
            <v>16421862</v>
          </cell>
          <cell r="F382">
            <v>5329058</v>
          </cell>
          <cell r="G382">
            <v>45029.000347222223</v>
          </cell>
          <cell r="J382" t="str">
            <v>Do Thi Bich Lieu</v>
          </cell>
          <cell r="M382" t="str">
            <v>No</v>
          </cell>
          <cell r="O382" t="str">
            <v>07/Đã thanh toán 10/2023</v>
          </cell>
        </row>
        <row r="383">
          <cell r="D383">
            <v>22041</v>
          </cell>
          <cell r="E383">
            <v>11186045</v>
          </cell>
          <cell r="F383">
            <v>5238794</v>
          </cell>
          <cell r="G383">
            <v>45029.000347222223</v>
          </cell>
          <cell r="J383" t="str">
            <v>Do Thi Bich Lieu</v>
          </cell>
          <cell r="M383" t="str">
            <v>No</v>
          </cell>
          <cell r="O383" t="str">
            <v>06/Đã thanh toán 26/2023</v>
          </cell>
        </row>
        <row r="384">
          <cell r="D384">
            <v>22042</v>
          </cell>
          <cell r="E384">
            <v>12145211</v>
          </cell>
          <cell r="F384">
            <v>21208644</v>
          </cell>
          <cell r="G384">
            <v>45029.000347222223</v>
          </cell>
          <cell r="J384" t="str">
            <v>Do Thi Bich Lieu</v>
          </cell>
          <cell r="M384" t="str">
            <v>No</v>
          </cell>
          <cell r="O384" t="str">
            <v>06/Đã thanh toán 26/2023</v>
          </cell>
        </row>
        <row r="385">
          <cell r="D385">
            <v>22039</v>
          </cell>
          <cell r="E385">
            <v>24306056</v>
          </cell>
          <cell r="F385">
            <v>1615482</v>
          </cell>
          <cell r="G385">
            <v>45029.000347222223</v>
          </cell>
          <cell r="J385" t="str">
            <v>Do Thi Bich Lieu</v>
          </cell>
          <cell r="M385" t="str">
            <v>No</v>
          </cell>
          <cell r="O385" t="str">
            <v>06/Đã thanh toán 26/2023</v>
          </cell>
        </row>
        <row r="386">
          <cell r="D386">
            <v>22036</v>
          </cell>
          <cell r="E386">
            <v>16423557</v>
          </cell>
          <cell r="F386">
            <v>1142910</v>
          </cell>
          <cell r="G386">
            <v>45029.000347222223</v>
          </cell>
          <cell r="J386" t="str">
            <v>Do Thi Bich Lieu</v>
          </cell>
          <cell r="M386" t="str">
            <v>No</v>
          </cell>
          <cell r="O386" t="str">
            <v>06/Đã thanh toán 26/2023</v>
          </cell>
        </row>
        <row r="387">
          <cell r="D387">
            <v>22038</v>
          </cell>
          <cell r="E387">
            <v>22337327</v>
          </cell>
          <cell r="F387">
            <v>598950</v>
          </cell>
          <cell r="G387">
            <v>45029.000347222223</v>
          </cell>
          <cell r="J387" t="str">
            <v>Do Thi Bich Lieu</v>
          </cell>
          <cell r="M387" t="str">
            <v>No</v>
          </cell>
          <cell r="O387" t="str">
            <v>06/Đã thanh toán 26/2023</v>
          </cell>
        </row>
        <row r="388">
          <cell r="D388">
            <v>22037</v>
          </cell>
          <cell r="E388">
            <v>20362920</v>
          </cell>
          <cell r="F388">
            <v>3118577</v>
          </cell>
          <cell r="G388">
            <v>45029.000347222223</v>
          </cell>
          <cell r="J388" t="str">
            <v>Do Thi Bich Lieu</v>
          </cell>
          <cell r="M388" t="str">
            <v>No</v>
          </cell>
          <cell r="O388" t="str">
            <v>06/Đã thanh toán 26/2023</v>
          </cell>
        </row>
        <row r="389">
          <cell r="D389">
            <v>22045</v>
          </cell>
          <cell r="E389">
            <v>13242151</v>
          </cell>
          <cell r="F389">
            <v>4806984</v>
          </cell>
          <cell r="G389">
            <v>45029.000347222223</v>
          </cell>
          <cell r="J389" t="str">
            <v>Do Thi Bich Lieu</v>
          </cell>
          <cell r="M389" t="str">
            <v>No</v>
          </cell>
          <cell r="O389" t="str">
            <v>06/Đã thanh toán 26/2023</v>
          </cell>
        </row>
        <row r="390">
          <cell r="D390">
            <v>22040</v>
          </cell>
          <cell r="E390">
            <v>12144845</v>
          </cell>
          <cell r="F390">
            <v>2931918</v>
          </cell>
          <cell r="G390">
            <v>45029.000347222223</v>
          </cell>
          <cell r="J390" t="str">
            <v>Do Thi Bich Lieu</v>
          </cell>
          <cell r="M390" t="str">
            <v>No</v>
          </cell>
          <cell r="O390" t="str">
            <v>06/Đã thanh toán 26/2023</v>
          </cell>
        </row>
        <row r="391">
          <cell r="D391">
            <v>22034</v>
          </cell>
          <cell r="E391">
            <v>18155630</v>
          </cell>
          <cell r="F391">
            <v>2931918</v>
          </cell>
          <cell r="G391">
            <v>45029.000347222223</v>
          </cell>
          <cell r="J391" t="str">
            <v>Do Thi Bich Lieu</v>
          </cell>
          <cell r="M391" t="str">
            <v>No</v>
          </cell>
          <cell r="O391" t="str">
            <v>06/Đã thanh toán 26/2023</v>
          </cell>
        </row>
        <row r="392">
          <cell r="D392">
            <v>22180</v>
          </cell>
          <cell r="E392">
            <v>15110161</v>
          </cell>
          <cell r="F392">
            <v>977306</v>
          </cell>
          <cell r="G392">
            <v>45030.000347222223</v>
          </cell>
          <cell r="J392" t="str">
            <v>Do Thi Bich Lieu</v>
          </cell>
          <cell r="M392" t="str">
            <v>No</v>
          </cell>
          <cell r="O392" t="str">
            <v>05/Đã thanh toán 24/2023</v>
          </cell>
        </row>
        <row r="393">
          <cell r="D393">
            <v>22182</v>
          </cell>
          <cell r="E393">
            <v>22337887</v>
          </cell>
          <cell r="F393">
            <v>1308514</v>
          </cell>
          <cell r="G393">
            <v>45030.000347222223</v>
          </cell>
          <cell r="J393" t="str">
            <v>Do Thi Bich Lieu</v>
          </cell>
          <cell r="M393" t="str">
            <v>No</v>
          </cell>
          <cell r="O393" t="str">
            <v>05/Đã thanh toán 24/2023</v>
          </cell>
        </row>
        <row r="394">
          <cell r="D394">
            <v>22185</v>
          </cell>
          <cell r="E394">
            <v>25335484</v>
          </cell>
          <cell r="F394">
            <v>2895459</v>
          </cell>
          <cell r="G394">
            <v>45030.000347222223</v>
          </cell>
          <cell r="J394" t="str">
            <v>Do Thi Bich Lieu</v>
          </cell>
          <cell r="M394" t="str">
            <v>No</v>
          </cell>
          <cell r="O394" t="str">
            <v>05/Đã thanh toán 24/2023</v>
          </cell>
        </row>
        <row r="395">
          <cell r="D395">
            <v>22183</v>
          </cell>
          <cell r="E395">
            <v>22338310</v>
          </cell>
          <cell r="F395">
            <v>977306</v>
          </cell>
          <cell r="G395">
            <v>45030.000347222223</v>
          </cell>
          <cell r="J395" t="str">
            <v>Do Thi Bich Lieu</v>
          </cell>
          <cell r="M395" t="str">
            <v>No</v>
          </cell>
          <cell r="O395" t="str">
            <v>05/Đã thanh toán 24/2023</v>
          </cell>
        </row>
        <row r="396">
          <cell r="D396">
            <v>22181</v>
          </cell>
          <cell r="E396">
            <v>17190462</v>
          </cell>
          <cell r="F396">
            <v>4646323</v>
          </cell>
          <cell r="G396">
            <v>45030.000347222223</v>
          </cell>
          <cell r="J396" t="str">
            <v>Do Thi Bich Lieu</v>
          </cell>
          <cell r="M396" t="str">
            <v>No</v>
          </cell>
          <cell r="O396" t="str">
            <v>05/Đã thanh toán 24/2023</v>
          </cell>
        </row>
        <row r="397">
          <cell r="D397">
            <v>22187</v>
          </cell>
          <cell r="E397">
            <v>28326076</v>
          </cell>
          <cell r="F397">
            <v>3570094</v>
          </cell>
          <cell r="G397">
            <v>45030.000347222223</v>
          </cell>
          <cell r="J397" t="str">
            <v>Do Thi Bich Lieu</v>
          </cell>
          <cell r="M397" t="str">
            <v>No</v>
          </cell>
          <cell r="O397" t="str">
            <v>05/Đã thanh toán 24/2023</v>
          </cell>
        </row>
        <row r="398">
          <cell r="D398">
            <v>22186</v>
          </cell>
          <cell r="E398">
            <v>27326618</v>
          </cell>
          <cell r="F398">
            <v>552013</v>
          </cell>
          <cell r="G398">
            <v>45030.000347222223</v>
          </cell>
          <cell r="J398" t="str">
            <v>Do Thi Bich Lieu</v>
          </cell>
          <cell r="M398" t="str">
            <v>No</v>
          </cell>
          <cell r="O398" t="str">
            <v>05/Đã thanh toán 24/2023</v>
          </cell>
        </row>
        <row r="399">
          <cell r="D399">
            <v>23405</v>
          </cell>
          <cell r="E399">
            <v>19385051</v>
          </cell>
          <cell r="F399">
            <v>5697159</v>
          </cell>
          <cell r="G399">
            <v>45036.000347222223</v>
          </cell>
          <cell r="J399" t="str">
            <v>Do Thi Bich Lieu</v>
          </cell>
          <cell r="M399" t="str">
            <v>No</v>
          </cell>
          <cell r="O399" t="str">
            <v>05/Đã thanh toán 24/2023</v>
          </cell>
        </row>
        <row r="400">
          <cell r="D400">
            <v>23425</v>
          </cell>
          <cell r="E400">
            <v>90317029</v>
          </cell>
          <cell r="F400">
            <v>977306</v>
          </cell>
          <cell r="G400">
            <v>45036.000347222223</v>
          </cell>
          <cell r="J400" t="str">
            <v>Do Thi Bich Lieu</v>
          </cell>
          <cell r="M400" t="str">
            <v>No</v>
          </cell>
          <cell r="O400" t="str">
            <v>05/Đã thanh toán 24/2023</v>
          </cell>
        </row>
        <row r="401">
          <cell r="D401">
            <v>23413</v>
          </cell>
          <cell r="E401">
            <v>23213768</v>
          </cell>
          <cell r="F401">
            <v>1615482</v>
          </cell>
          <cell r="G401">
            <v>45036.000347222223</v>
          </cell>
          <cell r="J401" t="str">
            <v>Do Thi Bich Lieu</v>
          </cell>
          <cell r="M401" t="str">
            <v>No</v>
          </cell>
          <cell r="O401" t="str">
            <v>06/Đã thanh toán 12/2023</v>
          </cell>
        </row>
        <row r="402">
          <cell r="D402">
            <v>23415</v>
          </cell>
          <cell r="E402">
            <v>16426394</v>
          </cell>
          <cell r="F402">
            <v>3795915</v>
          </cell>
          <cell r="G402">
            <v>45036.000347222223</v>
          </cell>
          <cell r="J402" t="str">
            <v>Do Thi Bich Lieu</v>
          </cell>
          <cell r="M402" t="str">
            <v>No</v>
          </cell>
          <cell r="O402" t="str">
            <v>06/Đã thanh toán 12/2023</v>
          </cell>
        </row>
        <row r="403">
          <cell r="D403">
            <v>23409</v>
          </cell>
          <cell r="E403">
            <v>18159296</v>
          </cell>
          <cell r="F403">
            <v>5525207</v>
          </cell>
          <cell r="G403">
            <v>45036.000347222223</v>
          </cell>
          <cell r="J403" t="str">
            <v>Do Thi Bich Lieu</v>
          </cell>
          <cell r="M403" t="str">
            <v>No</v>
          </cell>
          <cell r="O403" t="str">
            <v>05/Đã thanh toán 24/2023</v>
          </cell>
        </row>
        <row r="404">
          <cell r="D404">
            <v>23416</v>
          </cell>
          <cell r="E404">
            <v>15111840</v>
          </cell>
          <cell r="F404">
            <v>977306</v>
          </cell>
          <cell r="G404">
            <v>45036.000347222223</v>
          </cell>
          <cell r="J404" t="str">
            <v>Do Thi Bich Lieu</v>
          </cell>
          <cell r="M404" t="str">
            <v>No</v>
          </cell>
          <cell r="O404" t="str">
            <v>05/Đã thanh toán 24/2023</v>
          </cell>
        </row>
        <row r="405">
          <cell r="D405">
            <v>23420</v>
          </cell>
          <cell r="E405">
            <v>90314340</v>
          </cell>
          <cell r="F405">
            <v>807741</v>
          </cell>
          <cell r="G405">
            <v>45036.000347222223</v>
          </cell>
          <cell r="J405" t="str">
            <v>Do Thi Bich Lieu</v>
          </cell>
          <cell r="M405" t="str">
            <v>No</v>
          </cell>
          <cell r="O405" t="str">
            <v>05/Đã thanh toán 24/2023</v>
          </cell>
        </row>
        <row r="406">
          <cell r="D406">
            <v>23424</v>
          </cell>
          <cell r="E406">
            <v>13245693</v>
          </cell>
          <cell r="F406">
            <v>3909224</v>
          </cell>
          <cell r="G406">
            <v>45036.000347222223</v>
          </cell>
          <cell r="J406" t="str">
            <v>Do Thi Bich Lieu</v>
          </cell>
          <cell r="M406" t="str">
            <v>No</v>
          </cell>
          <cell r="O406" t="str">
            <v>05/Đã thanh toán 24/2023</v>
          </cell>
        </row>
        <row r="407">
          <cell r="D407">
            <v>23423</v>
          </cell>
          <cell r="E407">
            <v>14098662</v>
          </cell>
          <cell r="F407">
            <v>3335789</v>
          </cell>
          <cell r="G407">
            <v>45036.000347222223</v>
          </cell>
          <cell r="J407" t="str">
            <v>Do Thi Bich Lieu</v>
          </cell>
          <cell r="M407" t="str">
            <v>No</v>
          </cell>
          <cell r="O407" t="str">
            <v>05/Đã thanh toán 24/2023</v>
          </cell>
        </row>
        <row r="408">
          <cell r="D408">
            <v>23408</v>
          </cell>
          <cell r="E408">
            <v>19386605</v>
          </cell>
          <cell r="F408">
            <v>2919450</v>
          </cell>
          <cell r="G408">
            <v>45036.000347222223</v>
          </cell>
          <cell r="J408" t="str">
            <v>Do Thi Bich Lieu</v>
          </cell>
          <cell r="M408" t="str">
            <v>No</v>
          </cell>
          <cell r="O408" t="str">
            <v>05/Đã thanh toán 24/2023</v>
          </cell>
        </row>
        <row r="409">
          <cell r="D409">
            <v>23412</v>
          </cell>
          <cell r="E409">
            <v>27327514</v>
          </cell>
          <cell r="F409">
            <v>4066508</v>
          </cell>
          <cell r="G409">
            <v>45036.000347222223</v>
          </cell>
          <cell r="J409" t="str">
            <v>Do Thi Bich Lieu</v>
          </cell>
          <cell r="M409" t="str">
            <v>No</v>
          </cell>
          <cell r="O409" t="str">
            <v>05/Đã thanh toán 24/2023</v>
          </cell>
        </row>
        <row r="410">
          <cell r="D410">
            <v>23411</v>
          </cell>
          <cell r="E410">
            <v>11188732</v>
          </cell>
          <cell r="F410">
            <v>778800</v>
          </cell>
          <cell r="G410">
            <v>45036.000347222223</v>
          </cell>
          <cell r="J410" t="str">
            <v>Do Thi Bich Lieu</v>
          </cell>
          <cell r="M410" t="str">
            <v>No</v>
          </cell>
          <cell r="O410" t="str">
            <v>05/Đã thanh toán 24/2023</v>
          </cell>
        </row>
        <row r="411">
          <cell r="D411">
            <v>23417</v>
          </cell>
          <cell r="E411">
            <v>22339889</v>
          </cell>
          <cell r="F411">
            <v>2336400</v>
          </cell>
          <cell r="G411">
            <v>45036.000347222223</v>
          </cell>
          <cell r="J411" t="str">
            <v>Do Thi Bich Lieu</v>
          </cell>
          <cell r="M411" t="str">
            <v>No</v>
          </cell>
          <cell r="O411" t="str">
            <v>05/Đã thanh toán 24/2023</v>
          </cell>
        </row>
        <row r="412">
          <cell r="D412">
            <v>23589</v>
          </cell>
          <cell r="E412">
            <v>19389013</v>
          </cell>
          <cell r="F412">
            <v>8544476</v>
          </cell>
          <cell r="G412">
            <v>45040.000347222223</v>
          </cell>
          <cell r="J412" t="str">
            <v>Do Thi Bich Lieu</v>
          </cell>
          <cell r="M412" t="str">
            <v>No</v>
          </cell>
          <cell r="O412" t="str">
            <v>06/Đã thanh toán 12/2023</v>
          </cell>
        </row>
        <row r="413">
          <cell r="D413">
            <v>23587</v>
          </cell>
          <cell r="E413">
            <v>19386785</v>
          </cell>
          <cell r="F413">
            <v>977306</v>
          </cell>
          <cell r="G413">
            <v>45040.000347222223</v>
          </cell>
          <cell r="J413" t="str">
            <v>Do Thi Bich Lieu</v>
          </cell>
          <cell r="M413" t="str">
            <v>No</v>
          </cell>
          <cell r="O413" t="str">
            <v>05/Đã thanh toán 24/2023</v>
          </cell>
        </row>
        <row r="414">
          <cell r="D414">
            <v>23593</v>
          </cell>
          <cell r="E414">
            <v>20366260</v>
          </cell>
          <cell r="F414">
            <v>4058758</v>
          </cell>
          <cell r="G414">
            <v>45040.000347222223</v>
          </cell>
          <cell r="J414" t="str">
            <v>Do Thi Bich Lieu</v>
          </cell>
          <cell r="M414" t="str">
            <v>No</v>
          </cell>
          <cell r="O414" t="str">
            <v>06/Đã thanh toán 12/2023</v>
          </cell>
        </row>
        <row r="415">
          <cell r="D415">
            <v>23592</v>
          </cell>
          <cell r="E415">
            <v>17193595</v>
          </cell>
          <cell r="F415">
            <v>2837120</v>
          </cell>
          <cell r="G415">
            <v>45040.000347222223</v>
          </cell>
          <cell r="J415" t="str">
            <v>Do Thi Bich Lieu</v>
          </cell>
          <cell r="M415" t="str">
            <v>No</v>
          </cell>
          <cell r="O415" t="str">
            <v>06/Đã thanh toán 12/2023</v>
          </cell>
        </row>
        <row r="416">
          <cell r="D416">
            <v>23591</v>
          </cell>
          <cell r="E416">
            <v>16427460</v>
          </cell>
          <cell r="F416">
            <v>5446000</v>
          </cell>
          <cell r="G416">
            <v>45040.000347222223</v>
          </cell>
          <cell r="J416" t="str">
            <v>Do Thi Bich Lieu</v>
          </cell>
          <cell r="M416" t="str">
            <v>No</v>
          </cell>
          <cell r="O416" t="str">
            <v>06/Đã thanh toán 12/2023</v>
          </cell>
        </row>
        <row r="417">
          <cell r="D417">
            <v>23599</v>
          </cell>
          <cell r="E417">
            <v>28329414</v>
          </cell>
          <cell r="F417">
            <v>1557600</v>
          </cell>
          <cell r="G417">
            <v>45040.000347222223</v>
          </cell>
          <cell r="J417" t="str">
            <v>Do Thi Bich Lieu</v>
          </cell>
          <cell r="M417" t="str">
            <v>No</v>
          </cell>
          <cell r="O417" t="str">
            <v>06/Đã thanh toán 12/2023</v>
          </cell>
        </row>
        <row r="418">
          <cell r="D418">
            <v>23598</v>
          </cell>
          <cell r="E418">
            <v>17194754</v>
          </cell>
          <cell r="F418">
            <v>6230400</v>
          </cell>
          <cell r="G418">
            <v>45040.000347222223</v>
          </cell>
          <cell r="J418" t="str">
            <v>Do Thi Bich Lieu</v>
          </cell>
          <cell r="M418" t="str">
            <v>No</v>
          </cell>
          <cell r="O418" t="str">
            <v>06/Đã thanh toán 12/2023</v>
          </cell>
        </row>
        <row r="419">
          <cell r="D419">
            <v>23588</v>
          </cell>
          <cell r="E419">
            <v>19387758</v>
          </cell>
          <cell r="F419">
            <v>499125</v>
          </cell>
          <cell r="G419">
            <v>45040.000347222223</v>
          </cell>
          <cell r="J419" t="str">
            <v>Do Thi Bich Lieu</v>
          </cell>
          <cell r="M419" t="str">
            <v>No</v>
          </cell>
          <cell r="O419" t="str">
            <v>05/Đã thanh toán 24/2023</v>
          </cell>
        </row>
        <row r="420">
          <cell r="D420">
            <v>23577</v>
          </cell>
          <cell r="E420">
            <v>10224313</v>
          </cell>
          <cell r="F420">
            <v>2443276</v>
          </cell>
          <cell r="G420">
            <v>45040.000347222223</v>
          </cell>
          <cell r="J420" t="str">
            <v>Do Thi Bich Lieu</v>
          </cell>
          <cell r="M420" t="str">
            <v>No</v>
          </cell>
          <cell r="O420" t="str">
            <v>05/Đã thanh toán 24/2023</v>
          </cell>
        </row>
        <row r="421">
          <cell r="D421">
            <v>23597</v>
          </cell>
          <cell r="E421">
            <v>25338724</v>
          </cell>
          <cell r="F421">
            <v>3296310</v>
          </cell>
          <cell r="G421">
            <v>45040.000347222223</v>
          </cell>
          <cell r="J421" t="str">
            <v>Do Thi Bich Lieu</v>
          </cell>
          <cell r="M421" t="str">
            <v>No</v>
          </cell>
          <cell r="O421" t="str">
            <v>06/Đã thanh toán 12/2023</v>
          </cell>
        </row>
        <row r="422">
          <cell r="D422">
            <v>23590</v>
          </cell>
          <cell r="E422">
            <v>19389026</v>
          </cell>
          <cell r="F422">
            <v>517072</v>
          </cell>
          <cell r="G422">
            <v>45040.000347222223</v>
          </cell>
          <cell r="J422" t="str">
            <v>Do Thi Bich Lieu</v>
          </cell>
          <cell r="M422" t="str">
            <v>No</v>
          </cell>
          <cell r="O422" t="str">
            <v>06/Đã thanh toán 12/2023</v>
          </cell>
        </row>
        <row r="423">
          <cell r="D423">
            <v>23596</v>
          </cell>
          <cell r="E423">
            <v>27328673</v>
          </cell>
          <cell r="F423">
            <v>1335015</v>
          </cell>
          <cell r="G423">
            <v>45040.000347222223</v>
          </cell>
          <cell r="J423" t="str">
            <v>Do Thi Bich Lieu</v>
          </cell>
          <cell r="M423" t="str">
            <v>No</v>
          </cell>
          <cell r="O423" t="str">
            <v>06/Đã thanh toán 12/2023</v>
          </cell>
        </row>
        <row r="424">
          <cell r="D424">
            <v>23594</v>
          </cell>
          <cell r="E424">
            <v>20366805</v>
          </cell>
          <cell r="F424">
            <v>1557600</v>
          </cell>
          <cell r="G424">
            <v>45040.000347222223</v>
          </cell>
          <cell r="J424" t="str">
            <v>Do Thi Bich Lieu</v>
          </cell>
          <cell r="M424" t="str">
            <v>No</v>
          </cell>
          <cell r="O424" t="str">
            <v>06/Đã thanh toán 12/2023</v>
          </cell>
        </row>
        <row r="425">
          <cell r="D425">
            <v>23595</v>
          </cell>
          <cell r="E425">
            <v>22340375</v>
          </cell>
          <cell r="F425">
            <v>2837120</v>
          </cell>
          <cell r="G425">
            <v>45040.000347222223</v>
          </cell>
          <cell r="J425" t="str">
            <v>Do Thi Bich Lieu</v>
          </cell>
          <cell r="M425" t="str">
            <v>No</v>
          </cell>
          <cell r="O425" t="str">
            <v>06/Đã thanh toán 12/2023</v>
          </cell>
        </row>
        <row r="426">
          <cell r="D426">
            <v>23581</v>
          </cell>
          <cell r="E426">
            <v>50989971</v>
          </cell>
          <cell r="F426">
            <v>1221638</v>
          </cell>
          <cell r="G426">
            <v>45040.000347222223</v>
          </cell>
          <cell r="J426" t="str">
            <v>Do Thi Bich Lieu</v>
          </cell>
          <cell r="M426" t="str">
            <v>No</v>
          </cell>
          <cell r="O426" t="str">
            <v>05/Đã thanh toán 24/2023</v>
          </cell>
        </row>
        <row r="427">
          <cell r="D427">
            <v>23585</v>
          </cell>
          <cell r="E427">
            <v>12149515</v>
          </cell>
          <cell r="F427">
            <v>3115200</v>
          </cell>
          <cell r="G427">
            <v>45040.000347222223</v>
          </cell>
          <cell r="J427" t="str">
            <v>Do Thi Bich Lieu</v>
          </cell>
          <cell r="M427" t="str">
            <v>No</v>
          </cell>
          <cell r="O427" t="str">
            <v>06/Đã thanh toán 12/2023</v>
          </cell>
        </row>
        <row r="428">
          <cell r="D428">
            <v>23586</v>
          </cell>
          <cell r="E428">
            <v>19386653</v>
          </cell>
          <cell r="F428">
            <v>897503</v>
          </cell>
          <cell r="G428">
            <v>45040.000347222223</v>
          </cell>
          <cell r="J428" t="str">
            <v>Do Thi Bich Lieu</v>
          </cell>
          <cell r="M428" t="str">
            <v>No</v>
          </cell>
          <cell r="O428" t="str">
            <v>05/Đã thanh toán 24/2023</v>
          </cell>
        </row>
        <row r="429">
          <cell r="D429">
            <v>23578</v>
          </cell>
          <cell r="E429">
            <v>10226536</v>
          </cell>
          <cell r="F429">
            <v>9624522</v>
          </cell>
          <cell r="G429">
            <v>45040.000347222223</v>
          </cell>
          <cell r="J429" t="str">
            <v>Do Thi Bich Lieu</v>
          </cell>
          <cell r="M429" t="str">
            <v>No</v>
          </cell>
          <cell r="O429" t="str">
            <v>06/Đã thanh toán 12/2023</v>
          </cell>
        </row>
        <row r="430">
          <cell r="D430">
            <v>23582</v>
          </cell>
          <cell r="E430">
            <v>11190337</v>
          </cell>
          <cell r="F430">
            <v>3894000</v>
          </cell>
          <cell r="G430">
            <v>45040.000347222223</v>
          </cell>
          <cell r="J430" t="str">
            <v>Do Thi Bich Lieu</v>
          </cell>
          <cell r="M430" t="str">
            <v>No</v>
          </cell>
          <cell r="O430" t="str">
            <v>06/Đã thanh toán 12/2023</v>
          </cell>
        </row>
        <row r="431">
          <cell r="D431">
            <v>23580</v>
          </cell>
          <cell r="E431">
            <v>12148286</v>
          </cell>
          <cell r="F431">
            <v>7836360</v>
          </cell>
          <cell r="G431">
            <v>45040.000347222223</v>
          </cell>
          <cell r="J431" t="str">
            <v>Do Thi Bich Lieu</v>
          </cell>
          <cell r="M431" t="str">
            <v>No</v>
          </cell>
          <cell r="O431" t="str">
            <v>06/Đã thanh toán 12/2023</v>
          </cell>
        </row>
        <row r="432">
          <cell r="D432">
            <v>25160</v>
          </cell>
          <cell r="E432">
            <v>13132668</v>
          </cell>
          <cell r="F432">
            <v>3923458</v>
          </cell>
          <cell r="G432">
            <v>45043.000347222223</v>
          </cell>
          <cell r="J432" t="str">
            <v>Do Thi Bich Lieu</v>
          </cell>
          <cell r="M432" t="str">
            <v>No</v>
          </cell>
          <cell r="O432" t="str">
            <v>05/Đã thanh toán 10/2023</v>
          </cell>
        </row>
        <row r="433">
          <cell r="D433">
            <v>25148</v>
          </cell>
          <cell r="E433">
            <v>17080514</v>
          </cell>
          <cell r="F433">
            <v>1470046</v>
          </cell>
          <cell r="G433">
            <v>45043.000347222223</v>
          </cell>
          <cell r="J433" t="str">
            <v>Do Thi Bich Lieu</v>
          </cell>
          <cell r="M433" t="str">
            <v>No</v>
          </cell>
          <cell r="O433" t="str">
            <v>05/Đã thanh toán 10/2023</v>
          </cell>
        </row>
        <row r="434">
          <cell r="D434">
            <v>25162</v>
          </cell>
          <cell r="E434">
            <v>90245552</v>
          </cell>
          <cell r="F434">
            <v>1296130</v>
          </cell>
          <cell r="G434">
            <v>45043.000347222223</v>
          </cell>
          <cell r="J434" t="str">
            <v>Do Thi Bich Lieu</v>
          </cell>
          <cell r="M434" t="str">
            <v>No</v>
          </cell>
          <cell r="O434" t="str">
            <v>05/Đã thanh toán 10/2023</v>
          </cell>
        </row>
        <row r="435">
          <cell r="D435">
            <v>25161</v>
          </cell>
          <cell r="E435">
            <v>13118607</v>
          </cell>
          <cell r="F435">
            <v>4932257</v>
          </cell>
          <cell r="G435">
            <v>45043.000347222223</v>
          </cell>
          <cell r="J435" t="str">
            <v>Do Thi Bich Lieu</v>
          </cell>
          <cell r="M435" t="str">
            <v>No</v>
          </cell>
          <cell r="O435" t="str">
            <v>05/Đã thanh toán 10/2023</v>
          </cell>
        </row>
        <row r="436">
          <cell r="D436">
            <v>25152</v>
          </cell>
          <cell r="E436">
            <v>21198773</v>
          </cell>
          <cell r="F436">
            <v>2934014</v>
          </cell>
          <cell r="G436">
            <v>45043.000347222223</v>
          </cell>
          <cell r="J436" t="str">
            <v>Do Thi Bich Lieu</v>
          </cell>
          <cell r="M436" t="str">
            <v>No</v>
          </cell>
          <cell r="O436" t="str">
            <v>Chúng tôi đang xử lý hóa đơn, vui lòng liên hệ Do Thi Bich Lieu</v>
          </cell>
        </row>
        <row r="437">
          <cell r="D437">
            <v>25141</v>
          </cell>
          <cell r="E437">
            <v>14024299</v>
          </cell>
          <cell r="F437">
            <v>4778180</v>
          </cell>
          <cell r="G437">
            <v>45043.000347222223</v>
          </cell>
          <cell r="J437" t="str">
            <v>Do Thi Bich Lieu</v>
          </cell>
          <cell r="M437" t="str">
            <v>No</v>
          </cell>
          <cell r="O437" t="str">
            <v>05/Đã thanh toán 10/2023</v>
          </cell>
        </row>
        <row r="438">
          <cell r="D438">
            <v>25134</v>
          </cell>
          <cell r="E438">
            <v>20269760</v>
          </cell>
          <cell r="F438">
            <v>5425424</v>
          </cell>
          <cell r="G438">
            <v>45043.000347222223</v>
          </cell>
          <cell r="J438" t="str">
            <v>Do Thi Bich Lieu</v>
          </cell>
          <cell r="M438" t="str">
            <v>No</v>
          </cell>
          <cell r="O438" t="str">
            <v>05/Đã thanh toán 10/2023</v>
          </cell>
        </row>
        <row r="439">
          <cell r="D439">
            <v>25151</v>
          </cell>
          <cell r="E439">
            <v>10160456</v>
          </cell>
          <cell r="F439">
            <v>9756126</v>
          </cell>
          <cell r="G439">
            <v>45043.000347222223</v>
          </cell>
          <cell r="J439" t="str">
            <v>Do Thi Bich Lieu</v>
          </cell>
          <cell r="M439" t="str">
            <v>No</v>
          </cell>
          <cell r="O439" t="str">
            <v>Chúng tôi đang xử lý hóa đơn, vui lòng liên hệ Do Thi Bich Lieu</v>
          </cell>
        </row>
        <row r="440">
          <cell r="D440">
            <v>25138</v>
          </cell>
          <cell r="E440">
            <v>17093151</v>
          </cell>
          <cell r="F440">
            <v>5891446</v>
          </cell>
          <cell r="G440">
            <v>45043.000347222223</v>
          </cell>
          <cell r="J440" t="str">
            <v>Do Thi Bich Lieu</v>
          </cell>
          <cell r="M440" t="str">
            <v>No</v>
          </cell>
          <cell r="O440" t="str">
            <v>05/Đã thanh toán 10/2023</v>
          </cell>
        </row>
        <row r="441">
          <cell r="D441">
            <v>25140</v>
          </cell>
          <cell r="E441">
            <v>90257413</v>
          </cell>
          <cell r="F441">
            <v>1113266</v>
          </cell>
          <cell r="G441">
            <v>45043.000347222223</v>
          </cell>
          <cell r="J441" t="str">
            <v>Do Thi Bich Lieu</v>
          </cell>
          <cell r="M441" t="str">
            <v>No</v>
          </cell>
          <cell r="O441" t="str">
            <v>05/Đã thanh toán 10/2023</v>
          </cell>
        </row>
        <row r="442">
          <cell r="D442">
            <v>25139</v>
          </cell>
          <cell r="E442">
            <v>26298800</v>
          </cell>
          <cell r="F442">
            <v>1296130</v>
          </cell>
          <cell r="G442">
            <v>45043.000347222223</v>
          </cell>
          <cell r="J442" t="str">
            <v>Do Thi Bich Lieu</v>
          </cell>
          <cell r="M442" t="str">
            <v>No</v>
          </cell>
          <cell r="O442" t="str">
            <v>05/Đã thanh toán 10/2023</v>
          </cell>
        </row>
        <row r="443">
          <cell r="D443">
            <v>25163</v>
          </cell>
          <cell r="E443">
            <v>18025802</v>
          </cell>
          <cell r="F443">
            <v>2226532</v>
          </cell>
          <cell r="G443">
            <v>45043.000347222223</v>
          </cell>
          <cell r="J443" t="str">
            <v>Do Thi Bich Lieu</v>
          </cell>
          <cell r="M443" t="str">
            <v>No</v>
          </cell>
          <cell r="O443" t="str">
            <v>05/Đã thanh toán 10/2023</v>
          </cell>
        </row>
        <row r="444">
          <cell r="D444">
            <v>25159</v>
          </cell>
          <cell r="E444">
            <v>14000793</v>
          </cell>
          <cell r="F444">
            <v>5873090</v>
          </cell>
          <cell r="G444">
            <v>45043.000347222223</v>
          </cell>
          <cell r="J444" t="str">
            <v>Do Thi Bich Lieu</v>
          </cell>
          <cell r="M444" t="str">
            <v>No</v>
          </cell>
          <cell r="O444" t="str">
            <v>05/Đã thanh toán 10/2023</v>
          </cell>
        </row>
        <row r="445">
          <cell r="D445">
            <v>25142</v>
          </cell>
          <cell r="E445">
            <v>13157990</v>
          </cell>
          <cell r="F445">
            <v>5095165</v>
          </cell>
          <cell r="G445">
            <v>45043.000347222223</v>
          </cell>
          <cell r="J445" t="str">
            <v>Do Thi Bich Lieu</v>
          </cell>
          <cell r="M445" t="str">
            <v>No</v>
          </cell>
          <cell r="O445" t="str">
            <v>05/Đã thanh toán 10/2023</v>
          </cell>
        </row>
        <row r="446">
          <cell r="D446">
            <v>25144</v>
          </cell>
          <cell r="E446">
            <v>10101618</v>
          </cell>
          <cell r="F446">
            <v>8246346</v>
          </cell>
          <cell r="G446">
            <v>45043.000347222223</v>
          </cell>
          <cell r="J446" t="str">
            <v>Do Thi Bich Lieu</v>
          </cell>
          <cell r="M446" t="str">
            <v>No</v>
          </cell>
          <cell r="O446" t="str">
            <v>05/Đã thanh toán 10/2023</v>
          </cell>
        </row>
        <row r="447">
          <cell r="D447">
            <v>25153</v>
          </cell>
          <cell r="E447">
            <v>25305106</v>
          </cell>
          <cell r="F447">
            <v>14279089</v>
          </cell>
          <cell r="G447">
            <v>45043.000347222223</v>
          </cell>
          <cell r="J447" t="str">
            <v>Do Thi Bich Lieu</v>
          </cell>
          <cell r="M447" t="str">
            <v>No</v>
          </cell>
          <cell r="O447" t="str">
            <v>05/Đã thanh toán 10/2023</v>
          </cell>
        </row>
        <row r="448">
          <cell r="D448">
            <v>25145</v>
          </cell>
          <cell r="E448">
            <v>20277772</v>
          </cell>
          <cell r="F448">
            <v>248408</v>
          </cell>
          <cell r="G448">
            <v>45043.000347222223</v>
          </cell>
          <cell r="J448" t="str">
            <v>Do Thi Bich Lieu</v>
          </cell>
          <cell r="M448" t="str">
            <v>No</v>
          </cell>
          <cell r="O448" t="str">
            <v>05/Đã thanh toán 10/2023</v>
          </cell>
        </row>
        <row r="449">
          <cell r="D449">
            <v>25157</v>
          </cell>
          <cell r="E449">
            <v>24280678</v>
          </cell>
          <cell r="F449">
            <v>8215331</v>
          </cell>
          <cell r="G449">
            <v>45043.000347222223</v>
          </cell>
          <cell r="J449" t="str">
            <v>Do Thi Bich Lieu</v>
          </cell>
          <cell r="M449" t="str">
            <v>No</v>
          </cell>
          <cell r="O449" t="str">
            <v>05/Đã thanh toán 10/2023</v>
          </cell>
        </row>
        <row r="450">
          <cell r="D450">
            <v>25136</v>
          </cell>
          <cell r="E450">
            <v>13124739</v>
          </cell>
          <cell r="F450">
            <v>2592260</v>
          </cell>
          <cell r="G450">
            <v>45043.000347222223</v>
          </cell>
          <cell r="J450" t="str">
            <v>Do Thi Bich Lieu</v>
          </cell>
          <cell r="M450" t="str">
            <v>No</v>
          </cell>
          <cell r="O450" t="str">
            <v>05/Đã thanh toán 10/2023</v>
          </cell>
        </row>
        <row r="451">
          <cell r="D451">
            <v>25158</v>
          </cell>
          <cell r="E451">
            <v>15079249</v>
          </cell>
          <cell r="F451">
            <v>11042361</v>
          </cell>
          <cell r="G451">
            <v>45043.000347222223</v>
          </cell>
          <cell r="J451" t="str">
            <v>Do Thi Bich Lieu</v>
          </cell>
          <cell r="M451" t="str">
            <v>No</v>
          </cell>
          <cell r="O451" t="str">
            <v>05/Đã thanh toán 10/2023</v>
          </cell>
        </row>
        <row r="452">
          <cell r="D452">
            <v>25143</v>
          </cell>
          <cell r="E452">
            <v>22265300</v>
          </cell>
          <cell r="F452">
            <v>1221638</v>
          </cell>
          <cell r="G452">
            <v>45043.000347222223</v>
          </cell>
          <cell r="J452" t="str">
            <v>Do Thi Bich Lieu</v>
          </cell>
          <cell r="M452" t="str">
            <v>No</v>
          </cell>
          <cell r="O452" t="str">
            <v>05/Đã thanh toán 10/2023</v>
          </cell>
        </row>
        <row r="453">
          <cell r="D453">
            <v>25149</v>
          </cell>
          <cell r="E453">
            <v>25284108</v>
          </cell>
          <cell r="F453">
            <v>3608451</v>
          </cell>
          <cell r="G453">
            <v>45043.000347222223</v>
          </cell>
          <cell r="J453" t="str">
            <v>Do Thi Bich Lieu</v>
          </cell>
          <cell r="M453" t="str">
            <v>No</v>
          </cell>
          <cell r="O453" t="str">
            <v>05/Đã thanh toán 10/2023</v>
          </cell>
        </row>
        <row r="454">
          <cell r="D454">
            <v>25156</v>
          </cell>
          <cell r="E454">
            <v>18118684</v>
          </cell>
          <cell r="F454">
            <v>3667169</v>
          </cell>
          <cell r="G454">
            <v>45043.000347222223</v>
          </cell>
          <cell r="J454" t="str">
            <v>Do Thi Bich Lieu</v>
          </cell>
          <cell r="M454" t="str">
            <v>No</v>
          </cell>
          <cell r="O454" t="str">
            <v>05/Đã thanh toán 10/2023</v>
          </cell>
        </row>
        <row r="455">
          <cell r="D455">
            <v>25135</v>
          </cell>
          <cell r="E455">
            <v>26277702</v>
          </cell>
          <cell r="F455">
            <v>1002364</v>
          </cell>
          <cell r="G455">
            <v>45043.000347222223</v>
          </cell>
          <cell r="J455" t="str">
            <v>Do Thi Bich Lieu</v>
          </cell>
          <cell r="M455" t="str">
            <v>No</v>
          </cell>
          <cell r="O455" t="str">
            <v>05/Đã thanh toán 10/2023</v>
          </cell>
        </row>
        <row r="456">
          <cell r="D456">
            <v>25154</v>
          </cell>
          <cell r="E456">
            <v>16386568</v>
          </cell>
          <cell r="F456">
            <v>1594538</v>
          </cell>
          <cell r="G456">
            <v>45043.000347222223</v>
          </cell>
          <cell r="J456" t="str">
            <v>Do Thi Bich Lieu</v>
          </cell>
          <cell r="M456" t="str">
            <v>No</v>
          </cell>
          <cell r="O456" t="str">
            <v>05/Đã thanh toán 10/2023</v>
          </cell>
        </row>
        <row r="457">
          <cell r="D457">
            <v>25146</v>
          </cell>
          <cell r="E457">
            <v>25265548</v>
          </cell>
          <cell r="F457">
            <v>4453064</v>
          </cell>
          <cell r="G457">
            <v>45043.000347222223</v>
          </cell>
          <cell r="J457" t="str">
            <v>Do Thi Bich Lieu</v>
          </cell>
          <cell r="M457" t="str">
            <v>No</v>
          </cell>
          <cell r="O457" t="str">
            <v>05/Đã thanh toán 10/2023</v>
          </cell>
        </row>
        <row r="458">
          <cell r="D458">
            <v>25137</v>
          </cell>
          <cell r="E458">
            <v>13109905</v>
          </cell>
          <cell r="F458">
            <v>8546626</v>
          </cell>
          <cell r="G458">
            <v>45043.000347222223</v>
          </cell>
          <cell r="J458" t="str">
            <v>Do Thi Bich Lieu</v>
          </cell>
          <cell r="M458" t="str">
            <v>No</v>
          </cell>
          <cell r="O458" t="str">
            <v>05/Đã thanh toán 10/2023</v>
          </cell>
        </row>
        <row r="459">
          <cell r="D459">
            <v>25147</v>
          </cell>
          <cell r="E459">
            <v>25254485</v>
          </cell>
          <cell r="F459">
            <v>149045</v>
          </cell>
          <cell r="G459">
            <v>45043.000347222223</v>
          </cell>
          <cell r="J459" t="str">
            <v>Do Thi Bich Lieu</v>
          </cell>
          <cell r="M459" t="str">
            <v>No</v>
          </cell>
          <cell r="O459" t="str">
            <v>05/Đã thanh toán 10/2023</v>
          </cell>
        </row>
        <row r="460">
          <cell r="D460">
            <v>25150</v>
          </cell>
          <cell r="E460">
            <v>28276097</v>
          </cell>
          <cell r="F460">
            <v>1221638</v>
          </cell>
          <cell r="G460">
            <v>45043.000347222223</v>
          </cell>
          <cell r="J460" t="str">
            <v>Do Thi Bich Lieu</v>
          </cell>
          <cell r="M460" t="str">
            <v>No</v>
          </cell>
          <cell r="O460" t="str">
            <v>05/Đã thanh toán 10/2023</v>
          </cell>
        </row>
        <row r="461">
          <cell r="D461">
            <v>25253</v>
          </cell>
          <cell r="E461">
            <v>26391148</v>
          </cell>
          <cell r="F461">
            <v>1324813</v>
          </cell>
          <cell r="G461">
            <v>45044.000347222223</v>
          </cell>
          <cell r="J461" t="str">
            <v>Do Thi Bich Lieu</v>
          </cell>
          <cell r="M461" t="str">
            <v>No</v>
          </cell>
          <cell r="O461" t="str">
            <v>06/Đã thanh toán 12/2023</v>
          </cell>
        </row>
        <row r="462">
          <cell r="D462">
            <v>25251</v>
          </cell>
          <cell r="E462">
            <v>25340068</v>
          </cell>
          <cell r="F462">
            <v>2095544</v>
          </cell>
          <cell r="G462">
            <v>45044.000347222223</v>
          </cell>
          <cell r="J462" t="str">
            <v>Do Thi Bich Lieu</v>
          </cell>
          <cell r="M462" t="str">
            <v>No</v>
          </cell>
          <cell r="O462" t="str">
            <v>06/Đã thanh toán 12/2023</v>
          </cell>
        </row>
        <row r="463">
          <cell r="D463">
            <v>25245</v>
          </cell>
          <cell r="E463">
            <v>16430473</v>
          </cell>
          <cell r="F463">
            <v>4495766</v>
          </cell>
          <cell r="G463">
            <v>45044.000347222223</v>
          </cell>
          <cell r="J463" t="str">
            <v>Do Thi Bich Lieu</v>
          </cell>
          <cell r="M463" t="str">
            <v>No</v>
          </cell>
          <cell r="O463" t="str">
            <v>06/Đã thanh toán 12/2023</v>
          </cell>
        </row>
        <row r="464">
          <cell r="D464">
            <v>25230</v>
          </cell>
          <cell r="E464">
            <v>28330711</v>
          </cell>
          <cell r="F464">
            <v>9034586</v>
          </cell>
          <cell r="G464">
            <v>45044.000347222223</v>
          </cell>
          <cell r="J464" t="str">
            <v>Do Thi Bich Lieu</v>
          </cell>
          <cell r="M464" t="str">
            <v>No</v>
          </cell>
          <cell r="O464" t="str">
            <v>06/Đã thanh toán 12/2023</v>
          </cell>
        </row>
        <row r="465">
          <cell r="D465">
            <v>25263</v>
          </cell>
          <cell r="E465">
            <v>13250154</v>
          </cell>
          <cell r="F465">
            <v>7009200</v>
          </cell>
          <cell r="G465">
            <v>45044.000347222223</v>
          </cell>
          <cell r="J465" t="str">
            <v>Do Thi Bich Lieu</v>
          </cell>
          <cell r="M465" t="str">
            <v>No</v>
          </cell>
          <cell r="O465" t="str">
            <v>06/Đã thanh toán 12/2023</v>
          </cell>
        </row>
        <row r="466">
          <cell r="D466">
            <v>25250</v>
          </cell>
          <cell r="E466">
            <v>15115730</v>
          </cell>
          <cell r="F466">
            <v>2443276</v>
          </cell>
          <cell r="G466">
            <v>45044.000347222223</v>
          </cell>
          <cell r="J466" t="str">
            <v>Do Thi Bich Lieu</v>
          </cell>
          <cell r="M466" t="str">
            <v>No</v>
          </cell>
          <cell r="O466" t="str">
            <v>06/Đã thanh toán 12/2023</v>
          </cell>
        </row>
        <row r="467">
          <cell r="D467">
            <v>25264</v>
          </cell>
          <cell r="E467">
            <v>90319563</v>
          </cell>
          <cell r="F467">
            <v>2117467</v>
          </cell>
          <cell r="G467">
            <v>45044.000347222223</v>
          </cell>
          <cell r="J467" t="str">
            <v>Do Thi Bich Lieu</v>
          </cell>
          <cell r="M467" t="str">
            <v>No</v>
          </cell>
          <cell r="O467" t="str">
            <v>06/Đã thanh toán 12/2023</v>
          </cell>
        </row>
        <row r="468">
          <cell r="D468">
            <v>25255</v>
          </cell>
          <cell r="E468">
            <v>26391786</v>
          </cell>
          <cell r="F468">
            <v>1557600</v>
          </cell>
          <cell r="G468">
            <v>45044.000347222223</v>
          </cell>
          <cell r="J468" t="str">
            <v>Do Thi Bich Lieu</v>
          </cell>
          <cell r="M468" t="str">
            <v>No</v>
          </cell>
          <cell r="O468" t="str">
            <v>06/Đã thanh toán 12/2023</v>
          </cell>
        </row>
        <row r="469">
          <cell r="D469">
            <v>25259</v>
          </cell>
          <cell r="E469">
            <v>13250873</v>
          </cell>
          <cell r="F469">
            <v>6941308</v>
          </cell>
          <cell r="G469">
            <v>45044.000347222223</v>
          </cell>
          <cell r="J469" t="str">
            <v>Do Thi Bich Lieu</v>
          </cell>
          <cell r="M469" t="str">
            <v>No</v>
          </cell>
          <cell r="O469" t="str">
            <v>06/Đã thanh toán 12/2023</v>
          </cell>
        </row>
        <row r="470">
          <cell r="D470">
            <v>25249</v>
          </cell>
          <cell r="E470">
            <v>27331131</v>
          </cell>
          <cell r="F470">
            <v>1418560</v>
          </cell>
          <cell r="G470">
            <v>45044.000347222223</v>
          </cell>
          <cell r="J470" t="str">
            <v>Do Thi Bich Lieu</v>
          </cell>
          <cell r="M470" t="str">
            <v>No</v>
          </cell>
          <cell r="O470" t="str">
            <v>06/Đã thanh toán 12/2023</v>
          </cell>
        </row>
        <row r="471">
          <cell r="D471">
            <v>25246</v>
          </cell>
          <cell r="E471">
            <v>24311211</v>
          </cell>
          <cell r="F471">
            <v>2095544</v>
          </cell>
          <cell r="G471">
            <v>45044.000347222223</v>
          </cell>
          <cell r="J471" t="str">
            <v>Do Thi Bich Lieu</v>
          </cell>
          <cell r="M471" t="str">
            <v>No</v>
          </cell>
          <cell r="O471" t="str">
            <v>07/Đã thanh toán 10/2023</v>
          </cell>
        </row>
        <row r="472">
          <cell r="D472">
            <v>25225</v>
          </cell>
          <cell r="E472">
            <v>16429158</v>
          </cell>
          <cell r="F472">
            <v>2095544</v>
          </cell>
          <cell r="G472">
            <v>45044.000347222223</v>
          </cell>
          <cell r="J472" t="str">
            <v>Do Thi Bich Lieu</v>
          </cell>
          <cell r="M472" t="str">
            <v>No</v>
          </cell>
          <cell r="O472" t="str">
            <v>06/Đã thanh toán 12/2023</v>
          </cell>
        </row>
        <row r="473">
          <cell r="D473">
            <v>25258</v>
          </cell>
          <cell r="E473">
            <v>26393215</v>
          </cell>
          <cell r="F473">
            <v>778800</v>
          </cell>
          <cell r="G473">
            <v>45044.000347222223</v>
          </cell>
          <cell r="J473" t="str">
            <v>Do Thi Bich Lieu</v>
          </cell>
          <cell r="M473" t="str">
            <v>No</v>
          </cell>
          <cell r="O473" t="str">
            <v>06/Đã thanh toán 12/2023</v>
          </cell>
        </row>
        <row r="474">
          <cell r="D474">
            <v>25242</v>
          </cell>
          <cell r="E474">
            <v>15043397</v>
          </cell>
          <cell r="F474">
            <v>2004728</v>
          </cell>
          <cell r="G474">
            <v>45044.000347222223</v>
          </cell>
          <cell r="J474" t="str">
            <v>Do Thi Bich Lieu</v>
          </cell>
          <cell r="M474" t="str">
            <v>No</v>
          </cell>
          <cell r="O474" t="str">
            <v>05/Đã thanh toán 10/2023</v>
          </cell>
        </row>
        <row r="475">
          <cell r="D475">
            <v>25262</v>
          </cell>
          <cell r="E475">
            <v>13252274</v>
          </cell>
          <cell r="F475">
            <v>1221638</v>
          </cell>
          <cell r="G475">
            <v>45044.000347222223</v>
          </cell>
          <cell r="J475" t="str">
            <v>Do Thi Bich Lieu</v>
          </cell>
          <cell r="M475" t="str">
            <v>No</v>
          </cell>
          <cell r="O475" t="str">
            <v>06/Đã thanh toán 12/2023</v>
          </cell>
        </row>
        <row r="476">
          <cell r="D476">
            <v>25256</v>
          </cell>
          <cell r="E476">
            <v>26391721</v>
          </cell>
          <cell r="F476">
            <v>1941709</v>
          </cell>
          <cell r="G476">
            <v>45044.000347222223</v>
          </cell>
          <cell r="J476" t="str">
            <v>Do Thi Bich Lieu</v>
          </cell>
          <cell r="M476" t="str">
            <v>No</v>
          </cell>
          <cell r="O476" t="str">
            <v>06/Đã thanh toán 12/2023</v>
          </cell>
        </row>
        <row r="477">
          <cell r="D477">
            <v>25224</v>
          </cell>
          <cell r="E477">
            <v>16429120</v>
          </cell>
          <cell r="F477">
            <v>2336400</v>
          </cell>
          <cell r="G477">
            <v>45044.000347222223</v>
          </cell>
          <cell r="J477" t="str">
            <v>Do Thi Bich Lieu</v>
          </cell>
          <cell r="M477" t="str">
            <v>No</v>
          </cell>
          <cell r="O477" t="str">
            <v>06/Đã thanh toán 12/2023</v>
          </cell>
        </row>
        <row r="478">
          <cell r="D478">
            <v>25257</v>
          </cell>
          <cell r="E478">
            <v>14102213</v>
          </cell>
          <cell r="F478">
            <v>2667652</v>
          </cell>
          <cell r="G478">
            <v>45044.000347222223</v>
          </cell>
          <cell r="J478" t="str">
            <v>Do Thi Bich Lieu</v>
          </cell>
          <cell r="M478" t="str">
            <v>No</v>
          </cell>
          <cell r="O478" t="str">
            <v>06/Đã thanh toán 12/2023</v>
          </cell>
        </row>
        <row r="479">
          <cell r="D479">
            <v>25227</v>
          </cell>
          <cell r="E479">
            <v>20367862</v>
          </cell>
          <cell r="F479">
            <v>4744894</v>
          </cell>
          <cell r="G479">
            <v>45044.000347222223</v>
          </cell>
          <cell r="J479" t="str">
            <v>Do Thi Bich Lieu</v>
          </cell>
          <cell r="M479" t="str">
            <v>No</v>
          </cell>
          <cell r="O479" t="str">
            <v>06/Đã thanh toán 12/2023</v>
          </cell>
        </row>
        <row r="480">
          <cell r="D480">
            <v>25247</v>
          </cell>
          <cell r="E480">
            <v>24311486</v>
          </cell>
          <cell r="F480">
            <v>2837120</v>
          </cell>
          <cell r="G480">
            <v>45044.000347222223</v>
          </cell>
          <cell r="J480" t="str">
            <v>Do Thi Bich Lieu</v>
          </cell>
          <cell r="M480" t="str">
            <v>No</v>
          </cell>
          <cell r="O480" t="str">
            <v>06/Đã thanh toán 12/2023</v>
          </cell>
        </row>
        <row r="481">
          <cell r="D481">
            <v>25231</v>
          </cell>
          <cell r="E481">
            <v>11192367</v>
          </cell>
          <cell r="F481">
            <v>4334990</v>
          </cell>
          <cell r="G481">
            <v>45044.000347222223</v>
          </cell>
          <cell r="J481" t="str">
            <v>Do Thi Bich Lieu</v>
          </cell>
          <cell r="M481" t="str">
            <v>No</v>
          </cell>
          <cell r="O481" t="str">
            <v>06/Đã thanh toán 12/2023</v>
          </cell>
        </row>
        <row r="482">
          <cell r="D482">
            <v>25220</v>
          </cell>
          <cell r="E482">
            <v>10228155</v>
          </cell>
          <cell r="F482">
            <v>7788000</v>
          </cell>
          <cell r="G482">
            <v>45044.000347222223</v>
          </cell>
          <cell r="J482" t="str">
            <v>Do Thi Bich Lieu</v>
          </cell>
          <cell r="M482" t="str">
            <v>No</v>
          </cell>
          <cell r="O482" t="str">
            <v>06/Đã thanh toán 12/2023</v>
          </cell>
        </row>
        <row r="483">
          <cell r="D483">
            <v>25252</v>
          </cell>
          <cell r="E483">
            <v>21225613</v>
          </cell>
          <cell r="F483">
            <v>1551215</v>
          </cell>
          <cell r="G483">
            <v>45044.000347222223</v>
          </cell>
          <cell r="J483" t="str">
            <v>Do Thi Bich Lieu</v>
          </cell>
          <cell r="M483" t="str">
            <v>No</v>
          </cell>
          <cell r="O483" t="str">
            <v>06/Đã thanh toán 12/2023</v>
          </cell>
        </row>
        <row r="484">
          <cell r="D484">
            <v>25261</v>
          </cell>
          <cell r="E484">
            <v>26394958</v>
          </cell>
          <cell r="F484">
            <v>3557191</v>
          </cell>
          <cell r="G484">
            <v>45044.000347222223</v>
          </cell>
          <cell r="J484" t="str">
            <v>Do Thi Bich Lieu</v>
          </cell>
          <cell r="M484" t="str">
            <v>No</v>
          </cell>
          <cell r="O484" t="str">
            <v>06/Đã thanh toán 12/2023</v>
          </cell>
        </row>
        <row r="485">
          <cell r="D485">
            <v>25260</v>
          </cell>
          <cell r="E485">
            <v>14103665</v>
          </cell>
          <cell r="F485">
            <v>3222076</v>
          </cell>
          <cell r="G485">
            <v>45044.000347222223</v>
          </cell>
          <cell r="J485" t="str">
            <v>Do Thi Bich Lieu</v>
          </cell>
          <cell r="M485" t="str">
            <v>No</v>
          </cell>
          <cell r="O485" t="str">
            <v>06/Đã thanh toán 12/2023</v>
          </cell>
        </row>
        <row r="486">
          <cell r="D486">
            <v>25226</v>
          </cell>
          <cell r="E486">
            <v>17195217</v>
          </cell>
          <cell r="F486">
            <v>2468913</v>
          </cell>
          <cell r="G486">
            <v>45044.000347222223</v>
          </cell>
          <cell r="J486" t="str">
            <v>Do Thi Bich Lieu</v>
          </cell>
          <cell r="M486" t="str">
            <v>No</v>
          </cell>
          <cell r="O486" t="str">
            <v>06/Đã thanh toán 12/2023</v>
          </cell>
        </row>
        <row r="487">
          <cell r="D487">
            <v>25229</v>
          </cell>
          <cell r="E487">
            <v>28330662</v>
          </cell>
          <cell r="F487">
            <v>1958825</v>
          </cell>
          <cell r="G487">
            <v>45044.000347222223</v>
          </cell>
          <cell r="J487" t="str">
            <v>Do Thi Bich Lieu</v>
          </cell>
          <cell r="M487" t="str">
            <v>No</v>
          </cell>
          <cell r="O487" t="str">
            <v>06/Đã thanh toán 12/2023</v>
          </cell>
        </row>
        <row r="488">
          <cell r="D488">
            <v>25232</v>
          </cell>
          <cell r="E488">
            <v>14100190</v>
          </cell>
          <cell r="F488">
            <v>2931918</v>
          </cell>
          <cell r="G488">
            <v>45044.000347222223</v>
          </cell>
          <cell r="J488" t="str">
            <v>Do Thi Bich Lieu</v>
          </cell>
          <cell r="M488" t="str">
            <v>No</v>
          </cell>
          <cell r="O488" t="str">
            <v>05/Đã thanh toán 24/2023</v>
          </cell>
        </row>
        <row r="489">
          <cell r="D489">
            <v>25228</v>
          </cell>
          <cell r="E489">
            <v>24310643</v>
          </cell>
          <cell r="F489">
            <v>1557600</v>
          </cell>
          <cell r="G489">
            <v>45044.000347222223</v>
          </cell>
          <cell r="J489" t="str">
            <v>Do Thi Bich Lieu</v>
          </cell>
          <cell r="M489" t="str">
            <v>No</v>
          </cell>
          <cell r="O489" t="str">
            <v>06/Đã thanh toán 12/2023</v>
          </cell>
        </row>
        <row r="490">
          <cell r="D490">
            <v>25223</v>
          </cell>
          <cell r="E490">
            <v>18161462</v>
          </cell>
          <cell r="F490">
            <v>2336400</v>
          </cell>
          <cell r="G490">
            <v>45044.000347222223</v>
          </cell>
          <cell r="J490" t="str">
            <v>Do Thi Bich Lieu</v>
          </cell>
          <cell r="M490" t="str">
            <v>No</v>
          </cell>
          <cell r="O490" t="str">
            <v>06/Đã thanh toán 12/2023</v>
          </cell>
        </row>
        <row r="491">
          <cell r="D491">
            <v>25353</v>
          </cell>
          <cell r="E491">
            <v>13204346</v>
          </cell>
          <cell r="F491">
            <v>13222710</v>
          </cell>
          <cell r="G491">
            <v>45050.000347222223</v>
          </cell>
          <cell r="J491" t="str">
            <v>Do Thi Bich Lieu</v>
          </cell>
          <cell r="M491" t="str">
            <v>No</v>
          </cell>
          <cell r="O491" t="str">
            <v>05/Đã thanh toán 10/2023</v>
          </cell>
        </row>
        <row r="492">
          <cell r="D492">
            <v>25635</v>
          </cell>
          <cell r="E492">
            <v>14037412</v>
          </cell>
          <cell r="F492">
            <v>4723648</v>
          </cell>
          <cell r="G492">
            <v>45054.000347222223</v>
          </cell>
          <cell r="J492" t="str">
            <v>Do Thi Bich Lieu</v>
          </cell>
          <cell r="M492" t="str">
            <v>No</v>
          </cell>
          <cell r="O492" t="str">
            <v>05/Đã thanh toán 24/2023</v>
          </cell>
        </row>
        <row r="493">
          <cell r="D493">
            <v>25658</v>
          </cell>
          <cell r="E493">
            <v>26359222</v>
          </cell>
          <cell r="F493">
            <v>14591115</v>
          </cell>
          <cell r="G493">
            <v>45054.000347222223</v>
          </cell>
          <cell r="J493" t="str">
            <v>Do Thi Bich Lieu</v>
          </cell>
          <cell r="M493" t="str">
            <v>No</v>
          </cell>
          <cell r="O493" t="str">
            <v>05/Đã thanh toán 24/2023</v>
          </cell>
        </row>
        <row r="494">
          <cell r="D494">
            <v>25637</v>
          </cell>
          <cell r="E494">
            <v>14049209</v>
          </cell>
          <cell r="F494">
            <v>4319777</v>
          </cell>
          <cell r="G494">
            <v>45054.000347222223</v>
          </cell>
          <cell r="J494" t="str">
            <v>Do Thi Bich Lieu</v>
          </cell>
          <cell r="M494" t="str">
            <v>No</v>
          </cell>
          <cell r="O494" t="str">
            <v>05/Đã thanh toán 24/2023</v>
          </cell>
        </row>
        <row r="495">
          <cell r="D495">
            <v>25631</v>
          </cell>
          <cell r="E495">
            <v>18117255</v>
          </cell>
          <cell r="F495">
            <v>1038389</v>
          </cell>
          <cell r="G495">
            <v>45054.000347222223</v>
          </cell>
          <cell r="J495" t="str">
            <v>Do Thi Bich Lieu</v>
          </cell>
          <cell r="M495" t="str">
            <v>No</v>
          </cell>
          <cell r="O495" t="str">
            <v>05/Đã thanh toán 24/2023</v>
          </cell>
        </row>
        <row r="496">
          <cell r="D496">
            <v>25632</v>
          </cell>
          <cell r="E496">
            <v>13149857</v>
          </cell>
          <cell r="F496">
            <v>2226532</v>
          </cell>
          <cell r="G496">
            <v>45054.000347222223</v>
          </cell>
          <cell r="J496" t="str">
            <v>Do Thi Bich Lieu</v>
          </cell>
          <cell r="M496" t="str">
            <v>No</v>
          </cell>
          <cell r="O496" t="str">
            <v>05/Đã thanh toán 24/2023</v>
          </cell>
        </row>
        <row r="497">
          <cell r="D497">
            <v>25656</v>
          </cell>
          <cell r="E497">
            <v>13207268</v>
          </cell>
          <cell r="F497">
            <v>33175622</v>
          </cell>
          <cell r="G497">
            <v>45054.000347222223</v>
          </cell>
          <cell r="J497" t="str">
            <v>Do Thi Bich Lieu</v>
          </cell>
          <cell r="M497" t="str">
            <v>No</v>
          </cell>
          <cell r="O497" t="str">
            <v>05/Đã thanh toán 24/2023</v>
          </cell>
        </row>
        <row r="498">
          <cell r="D498">
            <v>25647</v>
          </cell>
          <cell r="E498">
            <v>22308735</v>
          </cell>
          <cell r="F498">
            <v>18658640</v>
          </cell>
          <cell r="G498">
            <v>45054.000347222223</v>
          </cell>
          <cell r="J498" t="str">
            <v>Do Thi Bich Lieu</v>
          </cell>
          <cell r="M498" t="str">
            <v>No</v>
          </cell>
          <cell r="O498" t="str">
            <v>05/Đã thanh toán 24/2023</v>
          </cell>
        </row>
        <row r="499">
          <cell r="D499">
            <v>25663</v>
          </cell>
          <cell r="E499">
            <v>26359891</v>
          </cell>
          <cell r="F499">
            <v>2610839</v>
          </cell>
          <cell r="G499">
            <v>45054.000347222223</v>
          </cell>
          <cell r="J499" t="str">
            <v>Do Thi Bich Lieu</v>
          </cell>
          <cell r="M499" t="str">
            <v>No</v>
          </cell>
          <cell r="O499" t="str">
            <v>05/Đã thanh toán 24/2023</v>
          </cell>
        </row>
        <row r="500">
          <cell r="D500">
            <v>25627</v>
          </cell>
          <cell r="E500">
            <v>11147300</v>
          </cell>
          <cell r="F500">
            <v>19286780</v>
          </cell>
          <cell r="G500">
            <v>45054.000347222223</v>
          </cell>
          <cell r="J500" t="str">
            <v>Do Thi Bich Lieu</v>
          </cell>
          <cell r="M500" t="str">
            <v>No</v>
          </cell>
          <cell r="O500" t="str">
            <v>05/Đã thanh toán 24/2023</v>
          </cell>
        </row>
        <row r="501">
          <cell r="D501">
            <v>25661</v>
          </cell>
          <cell r="E501">
            <v>13209920</v>
          </cell>
          <cell r="F501">
            <v>11181082</v>
          </cell>
          <cell r="G501">
            <v>45054.000347222223</v>
          </cell>
          <cell r="J501" t="str">
            <v>Do Thi Bich Lieu</v>
          </cell>
          <cell r="M501" t="str">
            <v>No</v>
          </cell>
          <cell r="O501" t="str">
            <v>05/Đã thanh toán 24/2023</v>
          </cell>
        </row>
        <row r="502">
          <cell r="D502">
            <v>25655</v>
          </cell>
          <cell r="E502">
            <v>13205002</v>
          </cell>
          <cell r="F502">
            <v>1325775</v>
          </cell>
          <cell r="G502">
            <v>45054.000347222223</v>
          </cell>
          <cell r="J502" t="str">
            <v>Do Thi Bich Lieu</v>
          </cell>
          <cell r="M502" t="str">
            <v>No</v>
          </cell>
          <cell r="O502" t="str">
            <v>05/Đã thanh toán 24/2023</v>
          </cell>
        </row>
        <row r="503">
          <cell r="D503">
            <v>25638</v>
          </cell>
          <cell r="E503">
            <v>14052983</v>
          </cell>
          <cell r="F503">
            <v>3321104</v>
          </cell>
          <cell r="G503">
            <v>45054.000347222223</v>
          </cell>
          <cell r="J503" t="str">
            <v>Do Thi Bich Lieu</v>
          </cell>
          <cell r="M503" t="str">
            <v>No</v>
          </cell>
          <cell r="O503" t="str">
            <v>05/Đã thanh toán 24/2023</v>
          </cell>
        </row>
        <row r="504">
          <cell r="D504">
            <v>25660</v>
          </cell>
          <cell r="E504">
            <v>26360918</v>
          </cell>
          <cell r="F504">
            <v>13690897</v>
          </cell>
          <cell r="G504">
            <v>45054.000347222223</v>
          </cell>
          <cell r="J504" t="str">
            <v>Do Thi Bich Lieu</v>
          </cell>
          <cell r="M504" t="str">
            <v>No</v>
          </cell>
          <cell r="O504" t="str">
            <v>05/Đã thanh toán 24/2023</v>
          </cell>
        </row>
        <row r="505">
          <cell r="D505">
            <v>25628</v>
          </cell>
          <cell r="E505">
            <v>28293930</v>
          </cell>
          <cell r="F505">
            <v>2076778</v>
          </cell>
          <cell r="G505">
            <v>45054.000347222223</v>
          </cell>
          <cell r="J505" t="str">
            <v>Do Thi Bich Lieu</v>
          </cell>
          <cell r="M505" t="str">
            <v>No</v>
          </cell>
          <cell r="O505" t="str">
            <v>05/Đã thanh toán 24/2023</v>
          </cell>
        </row>
        <row r="506">
          <cell r="D506">
            <v>25651</v>
          </cell>
          <cell r="E506">
            <v>15080920</v>
          </cell>
          <cell r="F506">
            <v>7350101</v>
          </cell>
          <cell r="G506">
            <v>45054.000347222223</v>
          </cell>
          <cell r="J506" t="str">
            <v>Do Thi Bich Lieu</v>
          </cell>
          <cell r="M506" t="str">
            <v>No</v>
          </cell>
          <cell r="O506" t="str">
            <v>05/Đã thanh toán 24/2023</v>
          </cell>
        </row>
        <row r="507">
          <cell r="D507">
            <v>25630</v>
          </cell>
          <cell r="E507">
            <v>22263799</v>
          </cell>
          <cell r="F507">
            <v>2226532</v>
          </cell>
          <cell r="G507">
            <v>45054.000347222223</v>
          </cell>
          <cell r="J507" t="str">
            <v>Do Thi Bich Lieu</v>
          </cell>
          <cell r="M507" t="str">
            <v>No</v>
          </cell>
          <cell r="O507" t="str">
            <v>05/Đã thanh toán 24/2023</v>
          </cell>
        </row>
        <row r="508">
          <cell r="D508">
            <v>25662</v>
          </cell>
          <cell r="E508">
            <v>16393469</v>
          </cell>
          <cell r="F508">
            <v>8468889</v>
          </cell>
          <cell r="G508">
            <v>45054.000347222223</v>
          </cell>
          <cell r="J508" t="str">
            <v>Do Thi Bich Lieu</v>
          </cell>
          <cell r="M508" t="str">
            <v>No</v>
          </cell>
          <cell r="O508" t="str">
            <v>05/Đã thanh toán 24/2023</v>
          </cell>
        </row>
        <row r="509">
          <cell r="D509">
            <v>25646</v>
          </cell>
          <cell r="E509">
            <v>20335101</v>
          </cell>
          <cell r="F509">
            <v>8306095</v>
          </cell>
          <cell r="G509">
            <v>45054.000347222223</v>
          </cell>
          <cell r="J509" t="str">
            <v>Do Thi Bich Lieu</v>
          </cell>
          <cell r="M509" t="str">
            <v>No</v>
          </cell>
          <cell r="O509" t="str">
            <v>05/Đã thanh toán 24/2023</v>
          </cell>
        </row>
        <row r="510">
          <cell r="D510">
            <v>25653</v>
          </cell>
          <cell r="E510">
            <v>18123935</v>
          </cell>
          <cell r="F510">
            <v>5473677</v>
          </cell>
          <cell r="G510">
            <v>45054.000347222223</v>
          </cell>
          <cell r="J510" t="str">
            <v>Do Thi Bich Lieu</v>
          </cell>
          <cell r="M510" t="str">
            <v>No</v>
          </cell>
          <cell r="O510" t="str">
            <v>05/Đã thanh toán 24/2023</v>
          </cell>
        </row>
        <row r="511">
          <cell r="D511">
            <v>25648</v>
          </cell>
          <cell r="E511">
            <v>16389594</v>
          </cell>
          <cell r="F511">
            <v>5191945</v>
          </cell>
          <cell r="G511">
            <v>45054.000347222223</v>
          </cell>
          <cell r="J511" t="str">
            <v>Do Thi Bich Lieu</v>
          </cell>
          <cell r="M511" t="str">
            <v>No</v>
          </cell>
          <cell r="O511" t="str">
            <v>05/Đã thanh toán 24/2023</v>
          </cell>
        </row>
        <row r="512">
          <cell r="D512">
            <v>25639</v>
          </cell>
          <cell r="E512">
            <v>14061825</v>
          </cell>
          <cell r="F512">
            <v>556633</v>
          </cell>
          <cell r="G512">
            <v>45054.000347222223</v>
          </cell>
          <cell r="J512" t="str">
            <v>Do Thi Bich Lieu</v>
          </cell>
          <cell r="M512" t="str">
            <v>No</v>
          </cell>
          <cell r="O512" t="str">
            <v>05/Đã thanh toán 24/2023</v>
          </cell>
        </row>
        <row r="513">
          <cell r="D513">
            <v>25644</v>
          </cell>
          <cell r="E513">
            <v>10177524</v>
          </cell>
          <cell r="F513">
            <v>4728328</v>
          </cell>
          <cell r="G513">
            <v>45054.000347222223</v>
          </cell>
          <cell r="J513" t="str">
            <v>Do Thi Bich Lieu</v>
          </cell>
          <cell r="M513" t="str">
            <v>No</v>
          </cell>
          <cell r="O513" t="str">
            <v>05/Đã thanh toán 24/2023</v>
          </cell>
        </row>
        <row r="514">
          <cell r="D514">
            <v>25640</v>
          </cell>
          <cell r="E514">
            <v>17151843</v>
          </cell>
          <cell r="F514">
            <v>25494160</v>
          </cell>
          <cell r="G514">
            <v>45054.000347222223</v>
          </cell>
          <cell r="J514" t="str">
            <v>Do Thi Bich Lieu</v>
          </cell>
          <cell r="M514" t="str">
            <v>No</v>
          </cell>
          <cell r="O514" t="str">
            <v>05/Đã thanh toán 24/2023</v>
          </cell>
        </row>
        <row r="515">
          <cell r="D515">
            <v>25664</v>
          </cell>
          <cell r="E515">
            <v>14076654</v>
          </cell>
          <cell r="F515">
            <v>1374934</v>
          </cell>
          <cell r="G515">
            <v>45054.000347222223</v>
          </cell>
          <cell r="J515" t="str">
            <v>Do Thi Bich Lieu</v>
          </cell>
          <cell r="M515" t="str">
            <v>No</v>
          </cell>
          <cell r="O515" t="str">
            <v>05/Đã thanh toán 24/2023</v>
          </cell>
        </row>
        <row r="516">
          <cell r="D516">
            <v>25634</v>
          </cell>
          <cell r="E516">
            <v>14029821</v>
          </cell>
          <cell r="F516">
            <v>4660502</v>
          </cell>
          <cell r="G516">
            <v>45054.000347222223</v>
          </cell>
          <cell r="J516" t="str">
            <v>Do Thi Bich Lieu</v>
          </cell>
          <cell r="M516" t="str">
            <v>No</v>
          </cell>
          <cell r="O516" t="str">
            <v>05/Đã thanh toán 24/2023</v>
          </cell>
        </row>
        <row r="517">
          <cell r="D517">
            <v>25654</v>
          </cell>
          <cell r="E517">
            <v>14071199</v>
          </cell>
          <cell r="F517">
            <v>5191945</v>
          </cell>
          <cell r="G517">
            <v>45054.000347222223</v>
          </cell>
          <cell r="J517" t="str">
            <v>Do Thi Bich Lieu</v>
          </cell>
          <cell r="M517" t="str">
            <v>No</v>
          </cell>
          <cell r="O517" t="str">
            <v>05/Đã thanh toán 24/2023</v>
          </cell>
        </row>
        <row r="518">
          <cell r="D518">
            <v>25645</v>
          </cell>
          <cell r="E518">
            <v>10179448</v>
          </cell>
          <cell r="F518">
            <v>10383890</v>
          </cell>
          <cell r="G518">
            <v>45054.000347222223</v>
          </cell>
          <cell r="J518" t="str">
            <v>Do Thi Bich Lieu</v>
          </cell>
          <cell r="M518" t="str">
            <v>No</v>
          </cell>
          <cell r="O518" t="str">
            <v>05/Đã thanh toán 24/2023</v>
          </cell>
        </row>
        <row r="519">
          <cell r="D519">
            <v>25641</v>
          </cell>
          <cell r="E519">
            <v>19353021</v>
          </cell>
          <cell r="F519">
            <v>1038389</v>
          </cell>
          <cell r="G519">
            <v>45054.000347222223</v>
          </cell>
          <cell r="J519" t="str">
            <v>Do Thi Bich Lieu</v>
          </cell>
          <cell r="M519" t="str">
            <v>No</v>
          </cell>
          <cell r="O519" t="str">
            <v>05/Đã thanh toán 24/2023</v>
          </cell>
        </row>
        <row r="520">
          <cell r="D520">
            <v>25642</v>
          </cell>
          <cell r="E520">
            <v>10176136</v>
          </cell>
          <cell r="F520">
            <v>4730649</v>
          </cell>
          <cell r="G520">
            <v>45054.000347222223</v>
          </cell>
          <cell r="J520" t="str">
            <v>Do Thi Bich Lieu</v>
          </cell>
          <cell r="M520" t="str">
            <v>No</v>
          </cell>
          <cell r="O520" t="str">
            <v>05/Đã thanh toán 24/2023</v>
          </cell>
        </row>
        <row r="521">
          <cell r="D521">
            <v>25633</v>
          </cell>
          <cell r="E521">
            <v>90261713</v>
          </cell>
          <cell r="F521">
            <v>3326301</v>
          </cell>
          <cell r="G521">
            <v>45054.000347222223</v>
          </cell>
          <cell r="J521" t="str">
            <v>Do Thi Bich Lieu</v>
          </cell>
          <cell r="M521" t="str">
            <v>No</v>
          </cell>
          <cell r="O521" t="str">
            <v>05/Đã thanh toán 24/2023</v>
          </cell>
        </row>
        <row r="522">
          <cell r="D522">
            <v>25636</v>
          </cell>
          <cell r="E522">
            <v>14042643</v>
          </cell>
          <cell r="F522">
            <v>5765791</v>
          </cell>
          <cell r="G522">
            <v>45054.000347222223</v>
          </cell>
          <cell r="J522" t="str">
            <v>Do Thi Bich Lieu</v>
          </cell>
          <cell r="M522" t="str">
            <v>No</v>
          </cell>
          <cell r="O522" t="str">
            <v>05/Đã thanh toán 24/2023</v>
          </cell>
        </row>
        <row r="523">
          <cell r="D523">
            <v>25649</v>
          </cell>
          <cell r="E523">
            <v>16391750</v>
          </cell>
          <cell r="F523">
            <v>10571165</v>
          </cell>
          <cell r="G523">
            <v>45054.000347222223</v>
          </cell>
          <cell r="J523" t="str">
            <v>Do Thi Bich Lieu</v>
          </cell>
          <cell r="M523" t="str">
            <v>No</v>
          </cell>
          <cell r="O523" t="str">
            <v>05/Đã thanh toán 24/2023</v>
          </cell>
        </row>
        <row r="524">
          <cell r="D524">
            <v>25657</v>
          </cell>
          <cell r="E524">
            <v>14069880</v>
          </cell>
          <cell r="F524">
            <v>12038024</v>
          </cell>
          <cell r="G524">
            <v>45054.000347222223</v>
          </cell>
          <cell r="J524" t="str">
            <v>Do Thi Bich Lieu</v>
          </cell>
          <cell r="M524" t="str">
            <v>No</v>
          </cell>
          <cell r="O524" t="str">
            <v>05/Đã thanh toán 24/2023</v>
          </cell>
        </row>
        <row r="525">
          <cell r="D525">
            <v>25643</v>
          </cell>
          <cell r="E525">
            <v>50984121</v>
          </cell>
          <cell r="F525">
            <v>14445904</v>
          </cell>
          <cell r="G525">
            <v>45054.000347222223</v>
          </cell>
          <cell r="J525" t="str">
            <v>Do Thi Bich Lieu</v>
          </cell>
          <cell r="M525" t="str">
            <v>No</v>
          </cell>
          <cell r="O525" t="str">
            <v>05/Đã thanh toán 24/2023</v>
          </cell>
        </row>
        <row r="526">
          <cell r="D526">
            <v>25650</v>
          </cell>
          <cell r="E526">
            <v>18123159</v>
          </cell>
          <cell r="F526">
            <v>11165380</v>
          </cell>
          <cell r="G526">
            <v>45054.000347222223</v>
          </cell>
          <cell r="J526" t="str">
            <v>Do Thi Bich Lieu</v>
          </cell>
          <cell r="M526" t="str">
            <v>No</v>
          </cell>
          <cell r="O526" t="str">
            <v>05/Đã thanh toán 24/2023</v>
          </cell>
        </row>
        <row r="527">
          <cell r="D527">
            <v>25629</v>
          </cell>
          <cell r="E527">
            <v>16333081</v>
          </cell>
          <cell r="F527">
            <v>2226532</v>
          </cell>
          <cell r="G527">
            <v>45054.000347222223</v>
          </cell>
          <cell r="J527" t="str">
            <v>Do Thi Bich Lieu</v>
          </cell>
          <cell r="M527" t="str">
            <v>No</v>
          </cell>
          <cell r="O527" t="str">
            <v>05/Đã thanh toán 24/2023</v>
          </cell>
        </row>
        <row r="528">
          <cell r="D528">
            <v>28139</v>
          </cell>
          <cell r="E528">
            <v>14068906</v>
          </cell>
          <cell r="F528">
            <v>70060024</v>
          </cell>
          <cell r="G528">
            <v>45058.000347222223</v>
          </cell>
          <cell r="J528" t="str">
            <v>Do Thi Bich Lieu</v>
          </cell>
          <cell r="M528" t="str">
            <v>No</v>
          </cell>
          <cell r="O528" t="str">
            <v>05/Đã thanh toán 24/2023</v>
          </cell>
        </row>
        <row r="529">
          <cell r="D529">
            <v>28252</v>
          </cell>
          <cell r="E529">
            <v>10230526</v>
          </cell>
          <cell r="F529">
            <v>7712249</v>
          </cell>
          <cell r="G529">
            <v>45059.000347222223</v>
          </cell>
          <cell r="J529" t="str">
            <v>Do Thi Bich Lieu</v>
          </cell>
          <cell r="M529" t="str">
            <v>No</v>
          </cell>
          <cell r="O529" t="str">
            <v>06/Đã thanh toán 12/2023</v>
          </cell>
        </row>
        <row r="530">
          <cell r="D530">
            <v>28267</v>
          </cell>
          <cell r="E530">
            <v>12157014</v>
          </cell>
          <cell r="F530">
            <v>4886530</v>
          </cell>
          <cell r="G530">
            <v>45059.000347222223</v>
          </cell>
          <cell r="J530" t="str">
            <v>Do Thi Bich Lieu</v>
          </cell>
          <cell r="M530" t="str">
            <v>No</v>
          </cell>
          <cell r="O530" t="str">
            <v>06/Đã thanh toán 26/2023</v>
          </cell>
        </row>
        <row r="531">
          <cell r="D531">
            <v>28259</v>
          </cell>
          <cell r="E531">
            <v>11198197</v>
          </cell>
          <cell r="F531">
            <v>4282102</v>
          </cell>
          <cell r="G531">
            <v>45059.000347222223</v>
          </cell>
          <cell r="J531" t="str">
            <v>Do Thi Bich Lieu</v>
          </cell>
          <cell r="M531" t="str">
            <v>No</v>
          </cell>
          <cell r="O531" t="str">
            <v>06/Đã thanh toán 26/2023</v>
          </cell>
        </row>
        <row r="532">
          <cell r="D532">
            <v>28274</v>
          </cell>
          <cell r="E532">
            <v>15120731</v>
          </cell>
          <cell r="F532">
            <v>3234033</v>
          </cell>
          <cell r="G532">
            <v>45059.000347222223</v>
          </cell>
          <cell r="J532" t="str">
            <v>Do Thi Bich Lieu</v>
          </cell>
          <cell r="M532" t="str">
            <v>No</v>
          </cell>
          <cell r="O532" t="str">
            <v>06/Đã thanh toán 26/2023</v>
          </cell>
        </row>
        <row r="533">
          <cell r="D533">
            <v>28264</v>
          </cell>
          <cell r="E533">
            <v>22346700</v>
          </cell>
          <cell r="F533">
            <v>2950660</v>
          </cell>
          <cell r="G533">
            <v>45059.000347222223</v>
          </cell>
          <cell r="J533" t="str">
            <v>Do Thi Bich Lieu</v>
          </cell>
          <cell r="M533" t="str">
            <v>No</v>
          </cell>
          <cell r="O533" t="str">
            <v>06/Đã thanh toán 26/2023</v>
          </cell>
        </row>
        <row r="534">
          <cell r="D534">
            <v>28275</v>
          </cell>
          <cell r="E534">
            <v>18169555</v>
          </cell>
          <cell r="F534">
            <v>7721813</v>
          </cell>
          <cell r="G534">
            <v>45059.000347222223</v>
          </cell>
          <cell r="J534" t="str">
            <v>Do Thi Bich Lieu</v>
          </cell>
          <cell r="M534" t="str">
            <v>No</v>
          </cell>
          <cell r="O534" t="str">
            <v>06/Đã thanh toán 26/2023</v>
          </cell>
        </row>
        <row r="535">
          <cell r="D535">
            <v>28273</v>
          </cell>
          <cell r="E535">
            <v>15120466</v>
          </cell>
          <cell r="F535">
            <v>1954612</v>
          </cell>
          <cell r="G535">
            <v>45059.000347222223</v>
          </cell>
          <cell r="J535" t="str">
            <v>Do Thi Bich Lieu</v>
          </cell>
          <cell r="M535" t="str">
            <v>No</v>
          </cell>
          <cell r="O535" t="str">
            <v>06/Đã thanh toán 26/2023</v>
          </cell>
        </row>
        <row r="536">
          <cell r="D536">
            <v>28262</v>
          </cell>
          <cell r="E536">
            <v>16434624</v>
          </cell>
          <cell r="F536">
            <v>3072850</v>
          </cell>
          <cell r="G536">
            <v>45059.000347222223</v>
          </cell>
          <cell r="J536" t="str">
            <v>Do Thi Bich Lieu</v>
          </cell>
          <cell r="M536" t="str">
            <v>No</v>
          </cell>
          <cell r="O536" t="str">
            <v>06/Đã thanh toán 26/2023</v>
          </cell>
        </row>
        <row r="537">
          <cell r="D537">
            <v>28261</v>
          </cell>
          <cell r="E537">
            <v>23219022</v>
          </cell>
          <cell r="F537">
            <v>1551215</v>
          </cell>
          <cell r="G537">
            <v>45059.000347222223</v>
          </cell>
          <cell r="J537" t="str">
            <v>Do Thi Bich Lieu</v>
          </cell>
          <cell r="M537" t="str">
            <v>No</v>
          </cell>
          <cell r="O537" t="str">
            <v>06/Đã thanh toán 26/2023</v>
          </cell>
        </row>
        <row r="538">
          <cell r="D538">
            <v>28254</v>
          </cell>
          <cell r="E538">
            <v>29173686</v>
          </cell>
          <cell r="F538">
            <v>2619452</v>
          </cell>
          <cell r="G538">
            <v>45059.000347222223</v>
          </cell>
          <cell r="J538" t="str">
            <v>Do Thi Bich Lieu</v>
          </cell>
          <cell r="M538" t="str">
            <v>No</v>
          </cell>
          <cell r="O538" t="str">
            <v>06/Đã thanh toán 12/2023</v>
          </cell>
        </row>
        <row r="539">
          <cell r="D539">
            <v>28251</v>
          </cell>
          <cell r="E539">
            <v>10229295</v>
          </cell>
          <cell r="F539">
            <v>2095544</v>
          </cell>
          <cell r="G539">
            <v>45059.000347222223</v>
          </cell>
          <cell r="J539" t="str">
            <v>Do Thi Bich Lieu</v>
          </cell>
          <cell r="M539" t="str">
            <v>No</v>
          </cell>
          <cell r="O539" t="str">
            <v>06/Đã thanh toán 12/2023</v>
          </cell>
        </row>
        <row r="540">
          <cell r="D540">
            <v>28260</v>
          </cell>
          <cell r="E540">
            <v>19396177</v>
          </cell>
          <cell r="F540">
            <v>977306</v>
          </cell>
          <cell r="G540">
            <v>45059.000347222223</v>
          </cell>
          <cell r="J540" t="str">
            <v>Do Thi Bich Lieu</v>
          </cell>
          <cell r="M540" t="str">
            <v>No</v>
          </cell>
          <cell r="O540" t="str">
            <v>06/Đã thanh toán 26/2023</v>
          </cell>
        </row>
        <row r="541">
          <cell r="D541">
            <v>28245</v>
          </cell>
          <cell r="E541">
            <v>16433164</v>
          </cell>
          <cell r="F541">
            <v>2933992</v>
          </cell>
          <cell r="G541">
            <v>45059.000347222223</v>
          </cell>
          <cell r="J541" t="str">
            <v>Do Thi Bich Lieu</v>
          </cell>
          <cell r="M541" t="str">
            <v>No</v>
          </cell>
          <cell r="O541" t="str">
            <v>06/Đã thanh toán 26/2023</v>
          </cell>
        </row>
        <row r="542">
          <cell r="D542">
            <v>28269</v>
          </cell>
          <cell r="E542">
            <v>16435456</v>
          </cell>
          <cell r="F542">
            <v>1954612</v>
          </cell>
          <cell r="G542">
            <v>45059.000347222223</v>
          </cell>
          <cell r="J542" t="str">
            <v>Do Thi Bich Lieu</v>
          </cell>
          <cell r="M542" t="str">
            <v>No</v>
          </cell>
          <cell r="O542" t="str">
            <v>06/Đã thanh toán 26/2023</v>
          </cell>
        </row>
        <row r="543">
          <cell r="D543">
            <v>28268</v>
          </cell>
          <cell r="E543">
            <v>12157285</v>
          </cell>
          <cell r="F543">
            <v>998250</v>
          </cell>
          <cell r="G543">
            <v>45059.000347222223</v>
          </cell>
          <cell r="J543" t="str">
            <v>Do Thi Bich Lieu</v>
          </cell>
          <cell r="M543" t="str">
            <v>No</v>
          </cell>
          <cell r="O543" t="str">
            <v>06/Đã thanh toán 26/2023</v>
          </cell>
        </row>
        <row r="544">
          <cell r="D544">
            <v>28276</v>
          </cell>
          <cell r="E544">
            <v>14107421</v>
          </cell>
          <cell r="F544">
            <v>2931918</v>
          </cell>
          <cell r="G544">
            <v>45059.000347222223</v>
          </cell>
          <cell r="J544" t="str">
            <v>Do Thi Bich Lieu</v>
          </cell>
          <cell r="M544" t="str">
            <v>No</v>
          </cell>
          <cell r="O544" t="str">
            <v>06/Đã thanh toán 12/2023</v>
          </cell>
        </row>
        <row r="545">
          <cell r="D545">
            <v>28246</v>
          </cell>
          <cell r="E545">
            <v>20370361</v>
          </cell>
          <cell r="F545">
            <v>3391017</v>
          </cell>
          <cell r="G545">
            <v>45059.000347222223</v>
          </cell>
          <cell r="J545" t="str">
            <v>Do Thi Bich Lieu</v>
          </cell>
          <cell r="M545" t="str">
            <v>No</v>
          </cell>
          <cell r="O545" t="str">
            <v>06/Đã thanh toán 12/2023</v>
          </cell>
        </row>
        <row r="546">
          <cell r="D546">
            <v>28271</v>
          </cell>
          <cell r="E546">
            <v>20373305</v>
          </cell>
          <cell r="F546">
            <v>2095544</v>
          </cell>
          <cell r="G546">
            <v>45059.000347222223</v>
          </cell>
          <cell r="J546" t="str">
            <v>Do Thi Bich Lieu</v>
          </cell>
          <cell r="M546" t="str">
            <v>No</v>
          </cell>
          <cell r="O546" t="str">
            <v>06/Đã thanh toán 26/2023</v>
          </cell>
        </row>
        <row r="547">
          <cell r="D547">
            <v>28277</v>
          </cell>
          <cell r="E547">
            <v>13255443</v>
          </cell>
          <cell r="F547">
            <v>1954612</v>
          </cell>
          <cell r="G547">
            <v>45059.000347222223</v>
          </cell>
          <cell r="J547" t="str">
            <v>Do Thi Bich Lieu</v>
          </cell>
          <cell r="M547" t="str">
            <v>No</v>
          </cell>
          <cell r="O547" t="str">
            <v>06/Đã thanh toán 12/2023</v>
          </cell>
        </row>
        <row r="548">
          <cell r="D548">
            <v>28256</v>
          </cell>
          <cell r="E548">
            <v>10234016</v>
          </cell>
          <cell r="F548">
            <v>4674120</v>
          </cell>
          <cell r="G548">
            <v>45059.000347222223</v>
          </cell>
          <cell r="J548" t="str">
            <v>Do Thi Bich Lieu</v>
          </cell>
          <cell r="M548" t="str">
            <v>No</v>
          </cell>
          <cell r="O548" t="str">
            <v>06/Đã thanh toán 12/2023</v>
          </cell>
        </row>
        <row r="549">
          <cell r="D549">
            <v>28253</v>
          </cell>
          <cell r="E549">
            <v>10231436</v>
          </cell>
          <cell r="F549">
            <v>9345600</v>
          </cell>
          <cell r="G549">
            <v>45059.000347222223</v>
          </cell>
          <cell r="J549" t="str">
            <v>Do Thi Bich Lieu</v>
          </cell>
          <cell r="M549" t="str">
            <v>No</v>
          </cell>
          <cell r="O549" t="str">
            <v>06/Đã thanh toán 12/2023</v>
          </cell>
        </row>
        <row r="550">
          <cell r="D550">
            <v>28265</v>
          </cell>
          <cell r="E550">
            <v>17202067</v>
          </cell>
          <cell r="F550">
            <v>2703191</v>
          </cell>
          <cell r="G550">
            <v>45059.000347222223</v>
          </cell>
          <cell r="J550" t="str">
            <v>Do Thi Bich Lieu</v>
          </cell>
          <cell r="M550" t="str">
            <v>No</v>
          </cell>
          <cell r="O550" t="str">
            <v>06/Đã thanh toán 26/2023</v>
          </cell>
        </row>
        <row r="551">
          <cell r="D551">
            <v>28272</v>
          </cell>
          <cell r="E551">
            <v>22343678</v>
          </cell>
          <cell r="F551">
            <v>2336400</v>
          </cell>
          <cell r="G551">
            <v>45059.000347222223</v>
          </cell>
          <cell r="J551" t="str">
            <v>Do Thi Bich Lieu</v>
          </cell>
          <cell r="M551" t="str">
            <v>No</v>
          </cell>
          <cell r="O551" t="str">
            <v>06/Đã thanh toán 26/2023</v>
          </cell>
        </row>
        <row r="552">
          <cell r="D552">
            <v>28258</v>
          </cell>
          <cell r="E552">
            <v>11197928</v>
          </cell>
          <cell r="F552">
            <v>2095544</v>
          </cell>
          <cell r="G552">
            <v>45059.000347222223</v>
          </cell>
          <cell r="J552" t="str">
            <v>Do Thi Bich Lieu</v>
          </cell>
          <cell r="M552" t="str">
            <v>No</v>
          </cell>
          <cell r="O552" t="str">
            <v>06/Đã thanh toán 26/2023</v>
          </cell>
        </row>
        <row r="553">
          <cell r="D553">
            <v>28255</v>
          </cell>
          <cell r="E553">
            <v>10233736</v>
          </cell>
          <cell r="F553">
            <v>2095544</v>
          </cell>
          <cell r="G553">
            <v>45059.000347222223</v>
          </cell>
          <cell r="J553" t="str">
            <v>Do Thi Bich Lieu</v>
          </cell>
          <cell r="M553" t="str">
            <v>No</v>
          </cell>
          <cell r="O553" t="str">
            <v>06/Đã thanh toán 12/2023</v>
          </cell>
        </row>
        <row r="554">
          <cell r="D554">
            <v>28250</v>
          </cell>
          <cell r="E554">
            <v>25341759</v>
          </cell>
          <cell r="F554">
            <v>6246405</v>
          </cell>
          <cell r="G554">
            <v>45059.000347222223</v>
          </cell>
          <cell r="J554" t="str">
            <v>Do Thi Bich Lieu</v>
          </cell>
          <cell r="M554" t="str">
            <v>No</v>
          </cell>
          <cell r="O554" t="str">
            <v>06/Đã thanh toán 12/2023</v>
          </cell>
        </row>
        <row r="555">
          <cell r="D555">
            <v>28270</v>
          </cell>
          <cell r="E555">
            <v>16435752</v>
          </cell>
          <cell r="F555">
            <v>1615482</v>
          </cell>
          <cell r="G555">
            <v>45059.000347222223</v>
          </cell>
          <cell r="J555" t="str">
            <v>Do Thi Bich Lieu</v>
          </cell>
          <cell r="M555" t="str">
            <v>No</v>
          </cell>
          <cell r="O555" t="str">
            <v>06/Đã thanh toán 26/2023</v>
          </cell>
        </row>
        <row r="556">
          <cell r="D556">
            <v>28247</v>
          </cell>
          <cell r="E556">
            <v>20371268</v>
          </cell>
          <cell r="F556">
            <v>1253313</v>
          </cell>
          <cell r="G556">
            <v>45059.000347222223</v>
          </cell>
          <cell r="J556" t="str">
            <v>Do Thi Bich Lieu</v>
          </cell>
          <cell r="M556" t="str">
            <v>No</v>
          </cell>
          <cell r="O556" t="str">
            <v>06/Đã thanh toán 12/2023</v>
          </cell>
        </row>
        <row r="557">
          <cell r="D557">
            <v>28242</v>
          </cell>
          <cell r="E557">
            <v>29172360</v>
          </cell>
          <cell r="F557">
            <v>276007</v>
          </cell>
          <cell r="G557">
            <v>45059.000347222223</v>
          </cell>
          <cell r="J557" t="str">
            <v>Do Thi Bich Lieu</v>
          </cell>
          <cell r="M557" t="str">
            <v>No</v>
          </cell>
          <cell r="O557" t="str">
            <v>06/Đã thanh toán 12/2023</v>
          </cell>
        </row>
        <row r="558">
          <cell r="D558">
            <v>28248</v>
          </cell>
          <cell r="E558">
            <v>15118282</v>
          </cell>
          <cell r="F558">
            <v>1253313</v>
          </cell>
          <cell r="G558">
            <v>45059.000347222223</v>
          </cell>
          <cell r="J558" t="str">
            <v>Do Thi Bich Lieu</v>
          </cell>
          <cell r="M558" t="str">
            <v>No</v>
          </cell>
          <cell r="O558" t="str">
            <v>06/Đã thanh toán 12/2023</v>
          </cell>
        </row>
        <row r="559">
          <cell r="D559">
            <v>28266</v>
          </cell>
          <cell r="E559">
            <v>25343619</v>
          </cell>
          <cell r="F559">
            <v>6092977</v>
          </cell>
          <cell r="G559">
            <v>45059.000347222223</v>
          </cell>
          <cell r="J559" t="str">
            <v>Do Thi Bich Lieu</v>
          </cell>
          <cell r="M559" t="str">
            <v>No</v>
          </cell>
          <cell r="O559" t="str">
            <v>06/Đã thanh toán 26/2023</v>
          </cell>
        </row>
        <row r="560">
          <cell r="D560">
            <v>28243</v>
          </cell>
          <cell r="E560">
            <v>19393307</v>
          </cell>
          <cell r="F560">
            <v>3234033</v>
          </cell>
          <cell r="G560">
            <v>45059.000347222223</v>
          </cell>
          <cell r="J560" t="str">
            <v>Do Thi Bich Lieu</v>
          </cell>
          <cell r="M560" t="str">
            <v>No</v>
          </cell>
          <cell r="O560" t="str">
            <v>06/Đã thanh toán 12/2023</v>
          </cell>
        </row>
        <row r="561">
          <cell r="D561">
            <v>28249</v>
          </cell>
          <cell r="E561">
            <v>17198705</v>
          </cell>
          <cell r="F561">
            <v>2205947</v>
          </cell>
          <cell r="G561">
            <v>45059.000347222223</v>
          </cell>
          <cell r="J561" t="str">
            <v>Do Thi Bich Lieu</v>
          </cell>
          <cell r="M561" t="str">
            <v>No</v>
          </cell>
          <cell r="O561" t="str">
            <v>06/Đã thanh toán 12/2023</v>
          </cell>
        </row>
        <row r="562">
          <cell r="D562">
            <v>28244</v>
          </cell>
          <cell r="E562">
            <v>19393403</v>
          </cell>
          <cell r="F562">
            <v>623040</v>
          </cell>
          <cell r="G562">
            <v>45059.000347222223</v>
          </cell>
          <cell r="J562" t="str">
            <v>Do Thi Bich Lieu</v>
          </cell>
          <cell r="M562" t="str">
            <v>No</v>
          </cell>
          <cell r="O562" t="str">
            <v>06/Đã thanh toán 12/2023</v>
          </cell>
        </row>
        <row r="563">
          <cell r="D563">
            <v>28257</v>
          </cell>
          <cell r="E563">
            <v>11197866</v>
          </cell>
          <cell r="F563">
            <v>3909224</v>
          </cell>
          <cell r="G563">
            <v>45059.000347222223</v>
          </cell>
          <cell r="J563" t="str">
            <v>Do Thi Bich Lieu</v>
          </cell>
          <cell r="M563" t="str">
            <v>No</v>
          </cell>
          <cell r="O563" t="str">
            <v>06/Đã thanh toán 26/2023</v>
          </cell>
        </row>
        <row r="564">
          <cell r="D564">
            <v>28263</v>
          </cell>
          <cell r="E564">
            <v>16434733</v>
          </cell>
          <cell r="F564">
            <v>4744894</v>
          </cell>
          <cell r="G564">
            <v>45059.000347222223</v>
          </cell>
          <cell r="J564" t="str">
            <v>Do Thi Bich Lieu</v>
          </cell>
          <cell r="M564" t="str">
            <v>No</v>
          </cell>
          <cell r="O564" t="str">
            <v>06/Đã thanh toán 26/2023</v>
          </cell>
        </row>
        <row r="565">
          <cell r="D565">
            <v>28278</v>
          </cell>
          <cell r="E565">
            <v>90323119</v>
          </cell>
          <cell r="F565">
            <v>1221638</v>
          </cell>
          <cell r="G565">
            <v>45059.000347222223</v>
          </cell>
          <cell r="J565" t="str">
            <v>Do Thi Bich Lieu</v>
          </cell>
          <cell r="M565" t="str">
            <v>No</v>
          </cell>
          <cell r="O565" t="str">
            <v>06/Đã thanh toán 12/2023</v>
          </cell>
        </row>
        <row r="566">
          <cell r="D566">
            <v>29219</v>
          </cell>
          <cell r="E566">
            <v>12151469</v>
          </cell>
          <cell r="F566">
            <v>6037361</v>
          </cell>
          <cell r="G566">
            <v>45063.000347222223</v>
          </cell>
          <cell r="J566" t="str">
            <v>Do Thi Bich Lieu</v>
          </cell>
          <cell r="M566" t="str">
            <v>No</v>
          </cell>
          <cell r="O566" t="str">
            <v>06/Đã thanh toán 12/2023</v>
          </cell>
        </row>
        <row r="567">
          <cell r="D567">
            <v>29787</v>
          </cell>
          <cell r="E567">
            <v>28338495</v>
          </cell>
          <cell r="F567">
            <v>5367266</v>
          </cell>
          <cell r="G567">
            <v>45065.000347222223</v>
          </cell>
          <cell r="J567" t="str">
            <v>Do Thi Bich Lieu</v>
          </cell>
          <cell r="M567" t="str">
            <v>No</v>
          </cell>
          <cell r="O567" t="str">
            <v>06/Đã thanh toán 26/2023</v>
          </cell>
        </row>
        <row r="568">
          <cell r="D568">
            <v>29797</v>
          </cell>
          <cell r="E568">
            <v>14109446</v>
          </cell>
          <cell r="F568">
            <v>4886530</v>
          </cell>
          <cell r="G568">
            <v>45065.000347222223</v>
          </cell>
          <cell r="J568" t="str">
            <v>Do Thi Bich Lieu</v>
          </cell>
          <cell r="M568" t="str">
            <v>No</v>
          </cell>
          <cell r="O568" t="str">
            <v>06/Đã thanh toán 26/2023</v>
          </cell>
        </row>
        <row r="569">
          <cell r="D569">
            <v>29795</v>
          </cell>
          <cell r="E569">
            <v>15123799</v>
          </cell>
          <cell r="F569">
            <v>3796408</v>
          </cell>
          <cell r="G569">
            <v>45065.000347222223</v>
          </cell>
          <cell r="J569" t="str">
            <v>Do Thi Bich Lieu</v>
          </cell>
          <cell r="M569" t="str">
            <v>No</v>
          </cell>
          <cell r="O569" t="str">
            <v>06/Đã thanh toán 26/2023</v>
          </cell>
        </row>
        <row r="570">
          <cell r="D570">
            <v>29799</v>
          </cell>
          <cell r="E570">
            <v>26400018</v>
          </cell>
          <cell r="F570">
            <v>1615482</v>
          </cell>
          <cell r="G570">
            <v>45065.000347222223</v>
          </cell>
          <cell r="J570" t="str">
            <v>Do Thi Bich Lieu</v>
          </cell>
          <cell r="M570" t="str">
            <v>No</v>
          </cell>
          <cell r="O570" t="str">
            <v>06/Đã thanh toán 26/2023</v>
          </cell>
        </row>
        <row r="571">
          <cell r="D571">
            <v>29775</v>
          </cell>
          <cell r="E571">
            <v>23220736</v>
          </cell>
          <cell r="F571">
            <v>2358510</v>
          </cell>
          <cell r="G571">
            <v>45065.000347222223</v>
          </cell>
          <cell r="J571" t="str">
            <v>Do Thi Bich Lieu</v>
          </cell>
          <cell r="M571" t="str">
            <v>No</v>
          </cell>
          <cell r="O571" t="str">
            <v>06/Đã thanh toán 26/2023</v>
          </cell>
        </row>
        <row r="572">
          <cell r="D572">
            <v>29786</v>
          </cell>
          <cell r="E572">
            <v>12160141</v>
          </cell>
          <cell r="F572">
            <v>1615482</v>
          </cell>
          <cell r="G572">
            <v>45065.000347222223</v>
          </cell>
          <cell r="J572" t="str">
            <v>Do Thi Bich Lieu</v>
          </cell>
          <cell r="M572" t="str">
            <v>No</v>
          </cell>
          <cell r="O572" t="str">
            <v>06/Đã thanh toán 26/2023</v>
          </cell>
        </row>
        <row r="573">
          <cell r="D573">
            <v>29793</v>
          </cell>
          <cell r="E573">
            <v>16438404</v>
          </cell>
          <cell r="F573">
            <v>3194934</v>
          </cell>
          <cell r="G573">
            <v>45065.000347222223</v>
          </cell>
          <cell r="J573" t="str">
            <v>Do Thi Bich Lieu</v>
          </cell>
          <cell r="M573" t="str">
            <v>No</v>
          </cell>
          <cell r="O573" t="str">
            <v>07/Đã thanh toán 10/2023</v>
          </cell>
        </row>
        <row r="574">
          <cell r="D574">
            <v>29790</v>
          </cell>
          <cell r="E574">
            <v>24317905</v>
          </cell>
          <cell r="F574">
            <v>1946690</v>
          </cell>
          <cell r="G574">
            <v>45065.000347222223</v>
          </cell>
          <cell r="J574" t="str">
            <v>Do Thi Bich Lieu</v>
          </cell>
          <cell r="M574" t="str">
            <v>No</v>
          </cell>
          <cell r="O574" t="str">
            <v>07/Đã thanh toán 10/2023</v>
          </cell>
        </row>
        <row r="575">
          <cell r="D575">
            <v>29794</v>
          </cell>
          <cell r="E575">
            <v>16438132</v>
          </cell>
          <cell r="F575">
            <v>977306</v>
          </cell>
          <cell r="G575">
            <v>45065.000347222223</v>
          </cell>
          <cell r="J575" t="str">
            <v>Do Thi Bich Lieu</v>
          </cell>
          <cell r="M575" t="str">
            <v>No</v>
          </cell>
          <cell r="O575" t="str">
            <v>07/Đã thanh toán 10/2023</v>
          </cell>
        </row>
        <row r="576">
          <cell r="D576">
            <v>29801</v>
          </cell>
          <cell r="E576">
            <v>14109503</v>
          </cell>
          <cell r="F576">
            <v>203239</v>
          </cell>
          <cell r="G576">
            <v>45065.000347222223</v>
          </cell>
          <cell r="J576" t="str">
            <v>Do Thi Bich Lieu</v>
          </cell>
          <cell r="M576" t="str">
            <v>No</v>
          </cell>
          <cell r="O576" t="str">
            <v>06/Đã thanh toán 26/2023</v>
          </cell>
        </row>
        <row r="577">
          <cell r="D577">
            <v>29792</v>
          </cell>
          <cell r="E577">
            <v>20375673</v>
          </cell>
          <cell r="F577">
            <v>977306</v>
          </cell>
          <cell r="G577">
            <v>45065.000347222223</v>
          </cell>
          <cell r="J577" t="str">
            <v>Do Thi Bich Lieu</v>
          </cell>
          <cell r="M577" t="str">
            <v>No</v>
          </cell>
          <cell r="O577" t="str">
            <v>06/Đã thanh toán 26/2023</v>
          </cell>
        </row>
        <row r="578">
          <cell r="D578">
            <v>29800</v>
          </cell>
          <cell r="E578">
            <v>13258249</v>
          </cell>
          <cell r="F578">
            <v>4050156</v>
          </cell>
          <cell r="G578">
            <v>45065.000347222223</v>
          </cell>
          <cell r="J578" t="str">
            <v>Do Thi Bich Lieu</v>
          </cell>
          <cell r="M578" t="str">
            <v>No</v>
          </cell>
          <cell r="O578" t="str">
            <v>06/Đã thanh toán 26/2023</v>
          </cell>
        </row>
        <row r="579">
          <cell r="D579">
            <v>29798</v>
          </cell>
          <cell r="E579">
            <v>14107909</v>
          </cell>
          <cell r="F579">
            <v>778800</v>
          </cell>
          <cell r="G579">
            <v>45065.000347222223</v>
          </cell>
          <cell r="J579" t="str">
            <v>Do Thi Bich Lieu</v>
          </cell>
          <cell r="M579" t="str">
            <v>No</v>
          </cell>
          <cell r="O579" t="str">
            <v>06/Đã thanh toán 26/2023</v>
          </cell>
        </row>
        <row r="580">
          <cell r="D580">
            <v>29789</v>
          </cell>
          <cell r="E580">
            <v>25346852</v>
          </cell>
          <cell r="F580">
            <v>2880284</v>
          </cell>
          <cell r="G580">
            <v>45065.000347222223</v>
          </cell>
          <cell r="J580" t="str">
            <v>Do Thi Bich Lieu</v>
          </cell>
          <cell r="M580" t="str">
            <v>No</v>
          </cell>
          <cell r="O580" t="str">
            <v>07/Đã thanh toán 10/2023</v>
          </cell>
        </row>
        <row r="581">
          <cell r="D581">
            <v>29791</v>
          </cell>
          <cell r="E581">
            <v>24317587</v>
          </cell>
          <cell r="F581">
            <v>598950</v>
          </cell>
          <cell r="G581">
            <v>45065.000347222223</v>
          </cell>
          <cell r="J581" t="str">
            <v>Do Thi Bich Lieu</v>
          </cell>
          <cell r="M581" t="str">
            <v>No</v>
          </cell>
          <cell r="O581" t="str">
            <v>07/Đã thanh toán 10/2023</v>
          </cell>
        </row>
        <row r="582">
          <cell r="D582">
            <v>29781</v>
          </cell>
          <cell r="E582">
            <v>17204149</v>
          </cell>
          <cell r="F582">
            <v>3596758</v>
          </cell>
          <cell r="G582">
            <v>45065.000347222223</v>
          </cell>
          <cell r="J582" t="str">
            <v>Do Thi Bich Lieu</v>
          </cell>
          <cell r="M582" t="str">
            <v>No</v>
          </cell>
          <cell r="O582" t="str">
            <v>06/Đã thanh toán 26/2023</v>
          </cell>
        </row>
        <row r="583">
          <cell r="D583">
            <v>29788</v>
          </cell>
          <cell r="E583">
            <v>28338112</v>
          </cell>
          <cell r="F583">
            <v>1551215</v>
          </cell>
          <cell r="G583">
            <v>45065.000347222223</v>
          </cell>
          <cell r="J583" t="str">
            <v>Do Thi Bich Lieu</v>
          </cell>
          <cell r="M583" t="str">
            <v>No</v>
          </cell>
          <cell r="O583" t="str">
            <v>06/Đã thanh toán 26/2023</v>
          </cell>
        </row>
        <row r="584">
          <cell r="D584">
            <v>29780</v>
          </cell>
          <cell r="E584">
            <v>17205052</v>
          </cell>
          <cell r="F584">
            <v>2175417</v>
          </cell>
          <cell r="G584">
            <v>45065.000347222223</v>
          </cell>
          <cell r="J584" t="str">
            <v>Do Thi Bich Lieu</v>
          </cell>
          <cell r="M584" t="str">
            <v>No</v>
          </cell>
          <cell r="O584" t="str">
            <v>06/Đã thanh toán 26/2023</v>
          </cell>
        </row>
        <row r="585">
          <cell r="D585">
            <v>29774</v>
          </cell>
          <cell r="E585">
            <v>27337015</v>
          </cell>
          <cell r="F585">
            <v>3234033</v>
          </cell>
          <cell r="G585">
            <v>45065.000347222223</v>
          </cell>
          <cell r="J585" t="str">
            <v>Do Thi Bich Lieu</v>
          </cell>
          <cell r="M585" t="str">
            <v>No</v>
          </cell>
          <cell r="O585" t="str">
            <v>06/Đã thanh toán 26/2023</v>
          </cell>
        </row>
        <row r="586">
          <cell r="D586">
            <v>29770</v>
          </cell>
          <cell r="E586">
            <v>10237078</v>
          </cell>
          <cell r="F586">
            <v>5027462</v>
          </cell>
          <cell r="G586">
            <v>45065.000347222223</v>
          </cell>
          <cell r="J586" t="str">
            <v>Do Thi Bich Lieu</v>
          </cell>
          <cell r="M586" t="str">
            <v>No</v>
          </cell>
          <cell r="O586" t="str">
            <v>06/Đã thanh toán 26/2023</v>
          </cell>
        </row>
        <row r="587">
          <cell r="D587">
            <v>29773</v>
          </cell>
          <cell r="E587">
            <v>19397623</v>
          </cell>
          <cell r="F587">
            <v>1557600</v>
          </cell>
          <cell r="G587">
            <v>45065.000347222223</v>
          </cell>
          <cell r="J587" t="str">
            <v>Do Thi Bich Lieu</v>
          </cell>
          <cell r="M587" t="str">
            <v>No</v>
          </cell>
          <cell r="O587" t="str">
            <v>07/Đã thanh toán 10/2023</v>
          </cell>
        </row>
        <row r="588">
          <cell r="D588">
            <v>29777</v>
          </cell>
          <cell r="E588">
            <v>25346105</v>
          </cell>
          <cell r="F588">
            <v>778800</v>
          </cell>
          <cell r="G588">
            <v>45065.000347222223</v>
          </cell>
          <cell r="H588">
            <v>45137.000347222223</v>
          </cell>
          <cell r="I588">
            <v>45098.000347222223</v>
          </cell>
          <cell r="J588" t="str">
            <v>Do Thi Bich Lieu</v>
          </cell>
          <cell r="M588" t="str">
            <v>No</v>
          </cell>
          <cell r="O588" t="str">
            <v>Lịch thanh toán: Monthly at 10 &amp; 24</v>
          </cell>
        </row>
        <row r="589">
          <cell r="D589">
            <v>29993</v>
          </cell>
          <cell r="E589">
            <v>26298800</v>
          </cell>
          <cell r="F589">
            <v>1413958</v>
          </cell>
          <cell r="G589">
            <v>45069.000347222223</v>
          </cell>
          <cell r="J589" t="str">
            <v>Do Thi Bich Lieu</v>
          </cell>
          <cell r="M589" t="str">
            <v>No</v>
          </cell>
          <cell r="O589" t="str">
            <v>Chúng tôi đang xử lý hóa đơn, vui lòng liên hệ Do Thi Bich Lieu</v>
          </cell>
        </row>
        <row r="590">
          <cell r="D590">
            <v>30029</v>
          </cell>
          <cell r="E590">
            <v>12100509</v>
          </cell>
          <cell r="F590">
            <v>763656</v>
          </cell>
          <cell r="G590">
            <v>45069.000347222223</v>
          </cell>
          <cell r="J590" t="str">
            <v>Do Thi Bich Lieu</v>
          </cell>
          <cell r="M590" t="str">
            <v>No</v>
          </cell>
          <cell r="O590" t="str">
            <v>06/Đã thanh toán 12/2023</v>
          </cell>
        </row>
        <row r="591">
          <cell r="D591">
            <v>30032</v>
          </cell>
          <cell r="E591">
            <v>14026511</v>
          </cell>
          <cell r="F591">
            <v>930329</v>
          </cell>
          <cell r="G591">
            <v>45069.000347222223</v>
          </cell>
          <cell r="J591" t="str">
            <v>Do Thi Bich Lieu</v>
          </cell>
          <cell r="M591" t="str">
            <v>No</v>
          </cell>
          <cell r="O591" t="str">
            <v>06/Đã thanh toán 12/2023</v>
          </cell>
        </row>
        <row r="592">
          <cell r="D592">
            <v>30031</v>
          </cell>
          <cell r="E592">
            <v>13197255</v>
          </cell>
          <cell r="F592">
            <v>4612526</v>
          </cell>
          <cell r="G592">
            <v>45069.000347222223</v>
          </cell>
          <cell r="J592" t="str">
            <v>Do Thi Bich Lieu</v>
          </cell>
          <cell r="M592" t="str">
            <v>No</v>
          </cell>
          <cell r="O592" t="str">
            <v>06/Đã thanh toán 12/2023</v>
          </cell>
        </row>
        <row r="593">
          <cell r="D593">
            <v>30030</v>
          </cell>
          <cell r="E593">
            <v>10171704</v>
          </cell>
          <cell r="F593">
            <v>23586080</v>
          </cell>
          <cell r="G593">
            <v>45069.000347222223</v>
          </cell>
          <cell r="H593">
            <v>45137.000347222223</v>
          </cell>
          <cell r="I593">
            <v>44955.000347222223</v>
          </cell>
          <cell r="J593" t="str">
            <v>Do Thi Bich Lieu</v>
          </cell>
          <cell r="M593" t="str">
            <v>No</v>
          </cell>
          <cell r="O593" t="str">
            <v>Lịch thanh toán: Monthly at 10 &amp; 24</v>
          </cell>
        </row>
        <row r="594">
          <cell r="D594">
            <v>31447</v>
          </cell>
          <cell r="E594">
            <v>17208494</v>
          </cell>
          <cell r="F594">
            <v>2050340</v>
          </cell>
          <cell r="G594">
            <v>45073.000347222223</v>
          </cell>
          <cell r="J594" t="str">
            <v>Do Thi Bich Lieu</v>
          </cell>
          <cell r="M594" t="str">
            <v>No</v>
          </cell>
          <cell r="O594" t="str">
            <v>07/Đã thanh toán 10/2023</v>
          </cell>
        </row>
        <row r="595">
          <cell r="D595">
            <v>31449</v>
          </cell>
          <cell r="E595">
            <v>20378013</v>
          </cell>
          <cell r="F595">
            <v>977306</v>
          </cell>
          <cell r="G595">
            <v>45073.000347222223</v>
          </cell>
          <cell r="J595" t="str">
            <v>Do Thi Bich Lieu</v>
          </cell>
          <cell r="M595" t="str">
            <v>No</v>
          </cell>
          <cell r="O595" t="str">
            <v>07/Đã thanh toán 10/2023</v>
          </cell>
        </row>
        <row r="596">
          <cell r="D596">
            <v>31460</v>
          </cell>
          <cell r="E596">
            <v>26401718</v>
          </cell>
          <cell r="F596">
            <v>1557600</v>
          </cell>
          <cell r="G596">
            <v>45073.000347222223</v>
          </cell>
          <cell r="J596" t="str">
            <v>Do Thi Bich Lieu</v>
          </cell>
          <cell r="M596" t="str">
            <v>No</v>
          </cell>
          <cell r="O596" t="str">
            <v>07/Đã thanh toán 10/2023</v>
          </cell>
        </row>
        <row r="597">
          <cell r="D597">
            <v>31452</v>
          </cell>
          <cell r="E597">
            <v>24319960</v>
          </cell>
          <cell r="F597">
            <v>2619452</v>
          </cell>
          <cell r="G597">
            <v>45073.000347222223</v>
          </cell>
          <cell r="J597" t="str">
            <v>Do Thi Bich Lieu</v>
          </cell>
          <cell r="M597" t="str">
            <v>No</v>
          </cell>
          <cell r="O597" t="str">
            <v>07/Đã thanh toán 10/2023</v>
          </cell>
        </row>
        <row r="598">
          <cell r="D598">
            <v>31453</v>
          </cell>
          <cell r="E598">
            <v>24319707</v>
          </cell>
          <cell r="F598">
            <v>977306</v>
          </cell>
          <cell r="G598">
            <v>45073.000347222223</v>
          </cell>
          <cell r="J598" t="str">
            <v>Do Thi Bich Lieu</v>
          </cell>
          <cell r="M598" t="str">
            <v>No</v>
          </cell>
          <cell r="O598" t="str">
            <v>07/Đã thanh toán 10/2023</v>
          </cell>
        </row>
        <row r="599">
          <cell r="D599">
            <v>31463</v>
          </cell>
          <cell r="E599">
            <v>14112312</v>
          </cell>
          <cell r="F599">
            <v>4249070</v>
          </cell>
          <cell r="G599">
            <v>45073.000347222223</v>
          </cell>
          <cell r="J599" t="str">
            <v>Do Thi Bich Lieu</v>
          </cell>
          <cell r="M599" t="str">
            <v>No</v>
          </cell>
          <cell r="O599" t="str">
            <v>06/Đã thanh toán 26/2023</v>
          </cell>
        </row>
        <row r="600">
          <cell r="D600">
            <v>31459</v>
          </cell>
          <cell r="E600">
            <v>14111528</v>
          </cell>
          <cell r="F600">
            <v>778800</v>
          </cell>
          <cell r="G600">
            <v>45073.000347222223</v>
          </cell>
          <cell r="J600" t="str">
            <v>Do Thi Bich Lieu</v>
          </cell>
          <cell r="M600" t="str">
            <v>No</v>
          </cell>
          <cell r="O600" t="str">
            <v>07/Đã thanh toán 10/2023</v>
          </cell>
        </row>
        <row r="601">
          <cell r="D601">
            <v>31465</v>
          </cell>
          <cell r="E601">
            <v>90325901</v>
          </cell>
          <cell r="F601">
            <v>1615482</v>
          </cell>
          <cell r="G601">
            <v>45073.000347222223</v>
          </cell>
          <cell r="J601" t="str">
            <v>Do Thi Bich Lieu</v>
          </cell>
          <cell r="M601" t="str">
            <v>No</v>
          </cell>
          <cell r="O601" t="str">
            <v>06/Đã thanh toán 26/2023</v>
          </cell>
        </row>
        <row r="602">
          <cell r="D602">
            <v>31431</v>
          </cell>
          <cell r="E602">
            <v>27339950</v>
          </cell>
          <cell r="F602">
            <v>977306</v>
          </cell>
          <cell r="G602">
            <v>45073.000347222223</v>
          </cell>
          <cell r="J602" t="str">
            <v>Do Thi Bich Lieu</v>
          </cell>
          <cell r="M602" t="str">
            <v>No</v>
          </cell>
          <cell r="O602" t="str">
            <v>07/Đã thanh toán 10/2023</v>
          </cell>
        </row>
        <row r="603">
          <cell r="D603">
            <v>31469</v>
          </cell>
          <cell r="E603">
            <v>29177701</v>
          </cell>
          <cell r="F603">
            <v>1179255</v>
          </cell>
          <cell r="G603">
            <v>45073.000347222223</v>
          </cell>
          <cell r="J603" t="str">
            <v>Do Thi Bich Lieu</v>
          </cell>
          <cell r="M603" t="str">
            <v>No</v>
          </cell>
          <cell r="O603" t="str">
            <v>07/Đã thanh toán 10/2023</v>
          </cell>
        </row>
        <row r="604">
          <cell r="D604">
            <v>31442</v>
          </cell>
          <cell r="E604">
            <v>15124285</v>
          </cell>
          <cell r="F604">
            <v>1557600</v>
          </cell>
          <cell r="G604">
            <v>45073.000347222223</v>
          </cell>
          <cell r="J604" t="str">
            <v>Do Thi Bich Lieu</v>
          </cell>
          <cell r="M604" t="str">
            <v>No</v>
          </cell>
          <cell r="O604" t="str">
            <v>07/Đã thanh toán 10/2023</v>
          </cell>
        </row>
        <row r="605">
          <cell r="D605">
            <v>31471</v>
          </cell>
          <cell r="E605">
            <v>10244328</v>
          </cell>
          <cell r="F605">
            <v>13876055</v>
          </cell>
          <cell r="G605">
            <v>45073.000347222223</v>
          </cell>
          <cell r="J605" t="str">
            <v>Do Thi Bich Lieu</v>
          </cell>
          <cell r="M605" t="str">
            <v>No</v>
          </cell>
          <cell r="O605" t="str">
            <v>07/Đã thanh toán 10/2023</v>
          </cell>
        </row>
        <row r="606">
          <cell r="D606">
            <v>31440</v>
          </cell>
          <cell r="E606">
            <v>15125495</v>
          </cell>
          <cell r="F606">
            <v>1557600</v>
          </cell>
          <cell r="G606">
            <v>45073.000347222223</v>
          </cell>
          <cell r="J606" t="str">
            <v>Do Thi Bich Lieu</v>
          </cell>
          <cell r="M606" t="str">
            <v>No</v>
          </cell>
          <cell r="O606" t="str">
            <v>07/Đã thanh toán 10/2023</v>
          </cell>
        </row>
        <row r="607">
          <cell r="D607">
            <v>31462</v>
          </cell>
          <cell r="E607">
            <v>26401522</v>
          </cell>
          <cell r="F607">
            <v>977306</v>
          </cell>
          <cell r="G607">
            <v>45073.000347222223</v>
          </cell>
          <cell r="J607" t="str">
            <v>Do Thi Bich Lieu</v>
          </cell>
          <cell r="M607" t="str">
            <v>No</v>
          </cell>
          <cell r="O607" t="str">
            <v>06/Đã thanh toán 26/2023</v>
          </cell>
        </row>
        <row r="608">
          <cell r="D608">
            <v>31466</v>
          </cell>
          <cell r="E608">
            <v>13260751</v>
          </cell>
          <cell r="F608">
            <v>6230400</v>
          </cell>
          <cell r="G608">
            <v>45073.000347222223</v>
          </cell>
          <cell r="J608" t="str">
            <v>Do Thi Bich Lieu</v>
          </cell>
          <cell r="M608" t="str">
            <v>No</v>
          </cell>
          <cell r="O608" t="str">
            <v>07/Đã thanh toán 10/2023</v>
          </cell>
        </row>
        <row r="609">
          <cell r="D609">
            <v>31446</v>
          </cell>
          <cell r="E609">
            <v>17206642</v>
          </cell>
          <cell r="F609">
            <v>1557600</v>
          </cell>
          <cell r="G609">
            <v>45073.000347222223</v>
          </cell>
          <cell r="J609" t="str">
            <v>Do Thi Bich Lieu</v>
          </cell>
          <cell r="M609" t="str">
            <v>No</v>
          </cell>
          <cell r="O609" t="str">
            <v>07/Đã thanh toán 24/2023</v>
          </cell>
        </row>
        <row r="610">
          <cell r="D610">
            <v>31437</v>
          </cell>
          <cell r="E610">
            <v>18173792</v>
          </cell>
          <cell r="F610">
            <v>998250</v>
          </cell>
          <cell r="G610">
            <v>45073.000347222223</v>
          </cell>
          <cell r="J610" t="str">
            <v>Do Thi Bich Lieu</v>
          </cell>
          <cell r="M610" t="str">
            <v>No</v>
          </cell>
          <cell r="O610" t="str">
            <v>07/Đã thanh toán 10/2023</v>
          </cell>
        </row>
        <row r="611">
          <cell r="D611">
            <v>31430</v>
          </cell>
          <cell r="E611">
            <v>20377348</v>
          </cell>
          <cell r="F611">
            <v>1615482</v>
          </cell>
          <cell r="G611">
            <v>45073.000347222223</v>
          </cell>
          <cell r="J611" t="str">
            <v>Do Thi Bich Lieu</v>
          </cell>
          <cell r="M611" t="str">
            <v>No</v>
          </cell>
          <cell r="O611" t="str">
            <v>07/Đã thanh toán 10/2023</v>
          </cell>
        </row>
        <row r="612">
          <cell r="D612">
            <v>31426</v>
          </cell>
          <cell r="E612">
            <v>10240795</v>
          </cell>
          <cell r="F612">
            <v>11915305</v>
          </cell>
          <cell r="G612">
            <v>45073.000347222223</v>
          </cell>
          <cell r="J612" t="str">
            <v>Do Thi Bich Lieu</v>
          </cell>
          <cell r="M612" t="str">
            <v>No</v>
          </cell>
          <cell r="O612" t="str">
            <v>06/Đã thanh toán 26/2023</v>
          </cell>
        </row>
        <row r="613">
          <cell r="D613">
            <v>31461</v>
          </cell>
          <cell r="E613">
            <v>26401619</v>
          </cell>
          <cell r="F613">
            <v>3784732</v>
          </cell>
          <cell r="G613">
            <v>45073.000347222223</v>
          </cell>
          <cell r="J613" t="str">
            <v>Do Thi Bich Lieu</v>
          </cell>
          <cell r="M613" t="str">
            <v>No</v>
          </cell>
          <cell r="O613" t="str">
            <v>06/Đã thanh toán 26/2023</v>
          </cell>
        </row>
        <row r="614">
          <cell r="D614">
            <v>31427</v>
          </cell>
          <cell r="E614">
            <v>19400179</v>
          </cell>
          <cell r="F614">
            <v>2619452</v>
          </cell>
          <cell r="G614">
            <v>45073.000347222223</v>
          </cell>
          <cell r="J614" t="str">
            <v>Do Thi Bich Lieu</v>
          </cell>
          <cell r="M614" t="str">
            <v>No</v>
          </cell>
          <cell r="O614" t="str">
            <v>07/Đã thanh toán 10/2023</v>
          </cell>
        </row>
        <row r="615">
          <cell r="D615">
            <v>31457</v>
          </cell>
          <cell r="E615">
            <v>13257407</v>
          </cell>
          <cell r="F615">
            <v>560940</v>
          </cell>
          <cell r="G615">
            <v>45073.000347222223</v>
          </cell>
          <cell r="J615" t="str">
            <v>Do Thi Bich Lieu</v>
          </cell>
          <cell r="M615" t="str">
            <v>No</v>
          </cell>
          <cell r="O615" t="str">
            <v>06/Đã thanh toán 26/2023</v>
          </cell>
        </row>
        <row r="616">
          <cell r="D616">
            <v>31464</v>
          </cell>
          <cell r="E616">
            <v>14112056</v>
          </cell>
          <cell r="F616">
            <v>1954612</v>
          </cell>
          <cell r="G616">
            <v>45073.000347222223</v>
          </cell>
          <cell r="J616" t="str">
            <v>Do Thi Bich Lieu</v>
          </cell>
          <cell r="M616" t="str">
            <v>No</v>
          </cell>
          <cell r="O616" t="str">
            <v>06/Đã thanh toán 26/2023</v>
          </cell>
        </row>
        <row r="617">
          <cell r="D617">
            <v>31428</v>
          </cell>
          <cell r="E617">
            <v>20377251</v>
          </cell>
          <cell r="F617">
            <v>977306</v>
          </cell>
          <cell r="G617">
            <v>45073.000347222223</v>
          </cell>
          <cell r="J617" t="str">
            <v>Do Thi Bich Lieu</v>
          </cell>
          <cell r="M617" t="str">
            <v>No</v>
          </cell>
          <cell r="O617" t="str">
            <v>07/Đã thanh toán 10/2023</v>
          </cell>
        </row>
        <row r="618">
          <cell r="D618">
            <v>31443</v>
          </cell>
          <cell r="E618">
            <v>16441544</v>
          </cell>
          <cell r="F618">
            <v>1246080</v>
          </cell>
          <cell r="G618">
            <v>45073.000347222223</v>
          </cell>
          <cell r="J618" t="str">
            <v>Do Thi Bich Lieu</v>
          </cell>
          <cell r="M618" t="str">
            <v>No</v>
          </cell>
          <cell r="O618" t="str">
            <v>07/Đã thanh toán 10/2023</v>
          </cell>
        </row>
        <row r="619">
          <cell r="D619">
            <v>31444</v>
          </cell>
          <cell r="E619">
            <v>16440702</v>
          </cell>
          <cell r="F619">
            <v>977306</v>
          </cell>
          <cell r="G619">
            <v>45073.000347222223</v>
          </cell>
          <cell r="J619" t="str">
            <v>Do Thi Bich Lieu</v>
          </cell>
          <cell r="M619" t="str">
            <v>No</v>
          </cell>
          <cell r="O619" t="str">
            <v>07/Đã thanh toán 10/2023</v>
          </cell>
        </row>
        <row r="620">
          <cell r="D620">
            <v>31454</v>
          </cell>
          <cell r="E620">
            <v>25349075</v>
          </cell>
          <cell r="F620">
            <v>2729855</v>
          </cell>
          <cell r="G620">
            <v>45073.000347222223</v>
          </cell>
          <cell r="J620" t="str">
            <v>Do Thi Bich Lieu</v>
          </cell>
          <cell r="M620" t="str">
            <v>No</v>
          </cell>
          <cell r="O620" t="str">
            <v>07/Đã thanh toán 10/2023</v>
          </cell>
        </row>
        <row r="621">
          <cell r="D621">
            <v>31436</v>
          </cell>
          <cell r="E621">
            <v>25348218</v>
          </cell>
          <cell r="F621">
            <v>8804901</v>
          </cell>
          <cell r="G621">
            <v>45073.000347222223</v>
          </cell>
          <cell r="J621" t="str">
            <v>Do Thi Bich Lieu</v>
          </cell>
          <cell r="M621" t="str">
            <v>No</v>
          </cell>
          <cell r="O621" t="str">
            <v>07/Đã thanh toán 10/2023</v>
          </cell>
        </row>
        <row r="622">
          <cell r="D622">
            <v>31470</v>
          </cell>
          <cell r="E622">
            <v>10244067</v>
          </cell>
          <cell r="F622">
            <v>1954612</v>
          </cell>
          <cell r="G622">
            <v>45073.000347222223</v>
          </cell>
          <cell r="J622" t="str">
            <v>Do Thi Bich Lieu</v>
          </cell>
          <cell r="M622" t="str">
            <v>No</v>
          </cell>
          <cell r="O622" t="str">
            <v>07/Đã thanh toán 10/2023</v>
          </cell>
        </row>
        <row r="623">
          <cell r="D623">
            <v>31425</v>
          </cell>
          <cell r="E623">
            <v>10240540</v>
          </cell>
          <cell r="F623">
            <v>3909224</v>
          </cell>
          <cell r="G623">
            <v>45073.000347222223</v>
          </cell>
          <cell r="J623" t="str">
            <v>Do Thi Bich Lieu</v>
          </cell>
          <cell r="M623" t="str">
            <v>No</v>
          </cell>
          <cell r="O623" t="str">
            <v>06/Đã thanh toán 26/2023</v>
          </cell>
        </row>
        <row r="624">
          <cell r="D624">
            <v>31448</v>
          </cell>
          <cell r="E624">
            <v>17209450</v>
          </cell>
          <cell r="F624">
            <v>2785056</v>
          </cell>
          <cell r="G624">
            <v>45073.000347222223</v>
          </cell>
          <cell r="J624" t="str">
            <v>Do Thi Bich Lieu</v>
          </cell>
          <cell r="M624" t="str">
            <v>No</v>
          </cell>
          <cell r="O624" t="str">
            <v>07/Đã thanh toán 10/2023</v>
          </cell>
        </row>
        <row r="625">
          <cell r="D625">
            <v>31458</v>
          </cell>
          <cell r="E625">
            <v>14111337</v>
          </cell>
          <cell r="F625">
            <v>2931918</v>
          </cell>
          <cell r="G625">
            <v>45073.000347222223</v>
          </cell>
          <cell r="J625" t="str">
            <v>Do Thi Bich Lieu</v>
          </cell>
          <cell r="M625" t="str">
            <v>No</v>
          </cell>
          <cell r="O625" t="str">
            <v>06/Đã thanh toán 26/2023</v>
          </cell>
        </row>
        <row r="626">
          <cell r="D626">
            <v>31451</v>
          </cell>
          <cell r="E626">
            <v>21232369</v>
          </cell>
          <cell r="F626">
            <v>3230964</v>
          </cell>
          <cell r="G626">
            <v>45073.000347222223</v>
          </cell>
          <cell r="J626" t="str">
            <v>Do Thi Bich Lieu</v>
          </cell>
          <cell r="M626" t="str">
            <v>No</v>
          </cell>
          <cell r="O626" t="str">
            <v>07/Đã thanh toán 10/2023</v>
          </cell>
        </row>
        <row r="627">
          <cell r="D627">
            <v>31433</v>
          </cell>
          <cell r="E627">
            <v>17208034</v>
          </cell>
          <cell r="F627">
            <v>2758392</v>
          </cell>
          <cell r="G627">
            <v>45073.000347222223</v>
          </cell>
          <cell r="J627" t="str">
            <v>Do Thi Bich Lieu</v>
          </cell>
          <cell r="M627" t="str">
            <v>No</v>
          </cell>
          <cell r="O627" t="str">
            <v>07/Đã thanh toán 10/2023</v>
          </cell>
        </row>
        <row r="628">
          <cell r="D628">
            <v>31434</v>
          </cell>
          <cell r="E628">
            <v>25348123</v>
          </cell>
          <cell r="F628">
            <v>977306</v>
          </cell>
          <cell r="G628">
            <v>45073.000347222223</v>
          </cell>
          <cell r="J628" t="str">
            <v>Do Thi Bich Lieu</v>
          </cell>
          <cell r="M628" t="str">
            <v>No</v>
          </cell>
          <cell r="O628" t="str">
            <v>07/Đã thanh toán 10/2023</v>
          </cell>
        </row>
        <row r="629">
          <cell r="D629">
            <v>31608</v>
          </cell>
          <cell r="E629">
            <v>16440980</v>
          </cell>
          <cell r="F629">
            <v>1534708</v>
          </cell>
          <cell r="G629">
            <v>45076.000347222223</v>
          </cell>
          <cell r="J629" t="str">
            <v>Do Thi Bich Lieu</v>
          </cell>
          <cell r="M629" t="str">
            <v>No</v>
          </cell>
          <cell r="O629" t="str">
            <v>07/Đã thanh toán 10/2023</v>
          </cell>
        </row>
        <row r="630">
          <cell r="D630">
            <v>32661</v>
          </cell>
          <cell r="E630">
            <v>14113728</v>
          </cell>
          <cell r="F630">
            <v>2931918</v>
          </cell>
          <cell r="G630">
            <v>45077.000347222223</v>
          </cell>
          <cell r="J630" t="str">
            <v>Do Thi Bich Lieu</v>
          </cell>
          <cell r="M630" t="str">
            <v>No</v>
          </cell>
          <cell r="O630" t="str">
            <v>07/Đã thanh toán 10/2023</v>
          </cell>
        </row>
        <row r="631">
          <cell r="D631">
            <v>32674</v>
          </cell>
          <cell r="E631">
            <v>14066526</v>
          </cell>
          <cell r="F631">
            <v>3115167</v>
          </cell>
          <cell r="G631">
            <v>45077.000347222223</v>
          </cell>
          <cell r="J631" t="str">
            <v>Do Thi Bich Lieu</v>
          </cell>
          <cell r="M631" t="str">
            <v>No</v>
          </cell>
          <cell r="O631" t="str">
            <v>06/Đã thanh toán 12/2023</v>
          </cell>
        </row>
        <row r="632">
          <cell r="D632">
            <v>32659</v>
          </cell>
          <cell r="E632">
            <v>12162830</v>
          </cell>
          <cell r="F632">
            <v>1954612</v>
          </cell>
          <cell r="G632">
            <v>45077.000347222223</v>
          </cell>
          <cell r="J632" t="str">
            <v>Do Thi Bich Lieu</v>
          </cell>
          <cell r="M632" t="str">
            <v>No</v>
          </cell>
          <cell r="O632" t="str">
            <v>07/Đã thanh toán 10/2023</v>
          </cell>
        </row>
        <row r="633">
          <cell r="D633">
            <v>32679</v>
          </cell>
          <cell r="E633">
            <v>16391225</v>
          </cell>
          <cell r="F633">
            <v>5545023</v>
          </cell>
          <cell r="G633">
            <v>45077.000347222223</v>
          </cell>
          <cell r="J633" t="str">
            <v>Do Thi Bich Lieu</v>
          </cell>
          <cell r="M633" t="str">
            <v>No</v>
          </cell>
          <cell r="O633" t="str">
            <v>06/Đã thanh toán 12/2023</v>
          </cell>
        </row>
        <row r="634">
          <cell r="D634">
            <v>32677</v>
          </cell>
          <cell r="E634">
            <v>26363583</v>
          </cell>
          <cell r="F634">
            <v>2592238</v>
          </cell>
          <cell r="G634">
            <v>45077.000347222223</v>
          </cell>
          <cell r="J634" t="str">
            <v>Do Thi Bich Lieu</v>
          </cell>
          <cell r="M634" t="str">
            <v>No</v>
          </cell>
          <cell r="O634" t="str">
            <v>06/Đã thanh toán 12/2023</v>
          </cell>
        </row>
        <row r="635">
          <cell r="D635">
            <v>32667</v>
          </cell>
          <cell r="E635">
            <v>13264550</v>
          </cell>
          <cell r="F635">
            <v>1954612</v>
          </cell>
          <cell r="G635">
            <v>45077.000347222223</v>
          </cell>
          <cell r="J635" t="str">
            <v>Do Thi Bich Lieu</v>
          </cell>
          <cell r="M635" t="str">
            <v>No</v>
          </cell>
          <cell r="O635" t="str">
            <v>07/Đã thanh toán 10/2023</v>
          </cell>
        </row>
        <row r="636">
          <cell r="D636">
            <v>32676</v>
          </cell>
          <cell r="E636">
            <v>15069804</v>
          </cell>
          <cell r="F636">
            <v>169701</v>
          </cell>
          <cell r="G636">
            <v>45077.000347222223</v>
          </cell>
          <cell r="J636" t="str">
            <v>Do Thi Bich Lieu</v>
          </cell>
          <cell r="M636" t="str">
            <v>No</v>
          </cell>
          <cell r="O636" t="str">
            <v>06/Đã thanh toán 12/2023</v>
          </cell>
        </row>
        <row r="637">
          <cell r="D637">
            <v>32673</v>
          </cell>
          <cell r="E637">
            <v>13266471</v>
          </cell>
          <cell r="F637">
            <v>1557600</v>
          </cell>
          <cell r="G637">
            <v>45077.000347222223</v>
          </cell>
          <cell r="J637" t="str">
            <v>Do Thi Bich Lieu</v>
          </cell>
          <cell r="M637" t="str">
            <v>No</v>
          </cell>
          <cell r="O637" t="str">
            <v>07/Đã thanh toán 10/2023</v>
          </cell>
        </row>
        <row r="638">
          <cell r="D638">
            <v>32669</v>
          </cell>
          <cell r="E638">
            <v>14115734</v>
          </cell>
          <cell r="F638">
            <v>3448799</v>
          </cell>
          <cell r="G638">
            <v>45077.000347222223</v>
          </cell>
          <cell r="J638" t="str">
            <v>Do Thi Bich Lieu</v>
          </cell>
          <cell r="M638" t="str">
            <v>No</v>
          </cell>
          <cell r="O638" t="str">
            <v>07/Đã thanh toán 24/2023</v>
          </cell>
        </row>
        <row r="639">
          <cell r="D639">
            <v>32665</v>
          </cell>
          <cell r="E639">
            <v>26403996</v>
          </cell>
          <cell r="F639">
            <v>977306</v>
          </cell>
          <cell r="G639">
            <v>45077.000347222223</v>
          </cell>
          <cell r="J639" t="str">
            <v>Do Thi Bich Lieu</v>
          </cell>
          <cell r="M639" t="str">
            <v>No</v>
          </cell>
          <cell r="O639" t="str">
            <v>07/Đã thanh toán 10/2023</v>
          </cell>
        </row>
        <row r="640">
          <cell r="D640">
            <v>32668</v>
          </cell>
          <cell r="E640">
            <v>26404995</v>
          </cell>
          <cell r="F640">
            <v>4234934</v>
          </cell>
          <cell r="G640">
            <v>45077.000347222223</v>
          </cell>
          <cell r="J640" t="str">
            <v>Do Thi Bich Lieu</v>
          </cell>
          <cell r="M640" t="str">
            <v>No</v>
          </cell>
          <cell r="O640" t="str">
            <v>07/Đã thanh toán 10/2023</v>
          </cell>
        </row>
        <row r="641">
          <cell r="D641">
            <v>32652</v>
          </cell>
          <cell r="E641">
            <v>18176008</v>
          </cell>
          <cell r="F641">
            <v>5609973</v>
          </cell>
          <cell r="G641">
            <v>45077.000347222223</v>
          </cell>
          <cell r="J641" t="str">
            <v>Do Thi Bich Lieu</v>
          </cell>
          <cell r="M641" t="str">
            <v>No</v>
          </cell>
          <cell r="O641" t="str">
            <v>07/Đã thanh toán 10/2023</v>
          </cell>
        </row>
        <row r="642">
          <cell r="D642">
            <v>32660</v>
          </cell>
          <cell r="E642">
            <v>12163086</v>
          </cell>
          <cell r="F642">
            <v>552013</v>
          </cell>
          <cell r="G642">
            <v>45077.000347222223</v>
          </cell>
          <cell r="J642" t="str">
            <v>Do Thi Bich Lieu</v>
          </cell>
          <cell r="M642" t="str">
            <v>No</v>
          </cell>
          <cell r="O642" t="str">
            <v>07/Đã thanh toán 10/2023</v>
          </cell>
        </row>
        <row r="643">
          <cell r="D643">
            <v>32657</v>
          </cell>
          <cell r="E643">
            <v>12165737</v>
          </cell>
          <cell r="F643">
            <v>1886808</v>
          </cell>
          <cell r="G643">
            <v>45077.000347222223</v>
          </cell>
          <cell r="J643" t="str">
            <v>Do Thi Bich Lieu</v>
          </cell>
          <cell r="M643" t="str">
            <v>No</v>
          </cell>
          <cell r="O643" t="str">
            <v>07/Đã thanh toán 10/2023</v>
          </cell>
        </row>
        <row r="644">
          <cell r="D644">
            <v>32653</v>
          </cell>
          <cell r="E644">
            <v>25350439</v>
          </cell>
          <cell r="F644">
            <v>4234934</v>
          </cell>
          <cell r="G644">
            <v>45077.000347222223</v>
          </cell>
          <cell r="J644" t="str">
            <v>Do Thi Bich Lieu</v>
          </cell>
          <cell r="M644" t="str">
            <v>No</v>
          </cell>
          <cell r="O644" t="str">
            <v>07/Đã thanh toán 10/2023</v>
          </cell>
        </row>
        <row r="645">
          <cell r="D645">
            <v>32678</v>
          </cell>
          <cell r="E645">
            <v>17154727</v>
          </cell>
          <cell r="F645">
            <v>6019965</v>
          </cell>
          <cell r="G645">
            <v>45077.000347222223</v>
          </cell>
          <cell r="J645" t="str">
            <v>Do Thi Bich Lieu</v>
          </cell>
          <cell r="M645" t="str">
            <v>No</v>
          </cell>
          <cell r="O645" t="str">
            <v>06/Đã thanh toán 12/2023</v>
          </cell>
        </row>
        <row r="646">
          <cell r="D646">
            <v>32670</v>
          </cell>
          <cell r="E646">
            <v>90328199</v>
          </cell>
          <cell r="F646">
            <v>3408992</v>
          </cell>
          <cell r="G646">
            <v>45077.000347222223</v>
          </cell>
          <cell r="J646" t="str">
            <v>Do Thi Bich Lieu</v>
          </cell>
          <cell r="M646" t="str">
            <v>No</v>
          </cell>
          <cell r="O646" t="str">
            <v>07/Đã thanh toán 10/2023</v>
          </cell>
        </row>
        <row r="647">
          <cell r="D647">
            <v>32666</v>
          </cell>
          <cell r="E647">
            <v>13264820</v>
          </cell>
          <cell r="F647">
            <v>276007</v>
          </cell>
          <cell r="G647">
            <v>45077.000347222223</v>
          </cell>
          <cell r="J647" t="str">
            <v>Do Thi Bich Lieu</v>
          </cell>
          <cell r="M647" t="str">
            <v>No</v>
          </cell>
          <cell r="O647" t="str">
            <v>07/Đã thanh toán 10/2023</v>
          </cell>
        </row>
        <row r="648">
          <cell r="D648">
            <v>32662</v>
          </cell>
          <cell r="E648">
            <v>14113899</v>
          </cell>
          <cell r="F648">
            <v>1557600</v>
          </cell>
          <cell r="G648">
            <v>45077.000347222223</v>
          </cell>
          <cell r="J648" t="str">
            <v>Do Thi Bich Lieu</v>
          </cell>
          <cell r="M648" t="str">
            <v>No</v>
          </cell>
          <cell r="O648" t="str">
            <v>07/Đã thanh toán 10/2023</v>
          </cell>
        </row>
        <row r="649">
          <cell r="D649">
            <v>32680</v>
          </cell>
          <cell r="E649">
            <v>11153889</v>
          </cell>
          <cell r="F649">
            <v>10616408</v>
          </cell>
          <cell r="G649">
            <v>45077.000347222223</v>
          </cell>
          <cell r="J649" t="str">
            <v>Do Thi Bich Lieu</v>
          </cell>
          <cell r="M649" t="str">
            <v>No</v>
          </cell>
          <cell r="O649" t="str">
            <v>06/Đã thanh toán 12/2023</v>
          </cell>
        </row>
        <row r="650">
          <cell r="D650">
            <v>32663</v>
          </cell>
          <cell r="E650">
            <v>26404095</v>
          </cell>
          <cell r="F650">
            <v>1309726</v>
          </cell>
          <cell r="G650">
            <v>45077.000347222223</v>
          </cell>
          <cell r="J650" t="str">
            <v>Do Thi Bich Lieu</v>
          </cell>
          <cell r="M650" t="str">
            <v>No</v>
          </cell>
          <cell r="O650" t="str">
            <v>07/Đã thanh toán 10/2023</v>
          </cell>
        </row>
        <row r="651">
          <cell r="D651">
            <v>34509</v>
          </cell>
          <cell r="E651">
            <v>11208688</v>
          </cell>
          <cell r="F651">
            <v>2443276</v>
          </cell>
          <cell r="G651">
            <v>45087.000347222223</v>
          </cell>
          <cell r="J651" t="str">
            <v>Do Thi Bich Lieu</v>
          </cell>
          <cell r="M651" t="str">
            <v>No</v>
          </cell>
          <cell r="O651" t="str">
            <v>07/Đã thanh toán 10/2023</v>
          </cell>
        </row>
        <row r="652">
          <cell r="D652">
            <v>34510</v>
          </cell>
          <cell r="E652">
            <v>18178674</v>
          </cell>
          <cell r="F652">
            <v>1221638</v>
          </cell>
          <cell r="G652">
            <v>45087.000347222223</v>
          </cell>
          <cell r="J652" t="str">
            <v>Do Thi Bich Lieu</v>
          </cell>
          <cell r="M652" t="str">
            <v>No</v>
          </cell>
          <cell r="O652" t="str">
            <v>07/Đã thanh toán 10/2023</v>
          </cell>
        </row>
        <row r="653">
          <cell r="D653">
            <v>34515</v>
          </cell>
          <cell r="E653">
            <v>28343917</v>
          </cell>
          <cell r="F653">
            <v>2443276</v>
          </cell>
          <cell r="G653">
            <v>45087.000347222223</v>
          </cell>
          <cell r="J653" t="str">
            <v>Do Thi Bich Lieu</v>
          </cell>
          <cell r="M653" t="str">
            <v>No</v>
          </cell>
          <cell r="O653" t="str">
            <v>07/Đã thanh toán 24/2023</v>
          </cell>
        </row>
        <row r="654">
          <cell r="D654">
            <v>34520</v>
          </cell>
          <cell r="E654">
            <v>17213073</v>
          </cell>
          <cell r="F654">
            <v>2162815</v>
          </cell>
          <cell r="G654">
            <v>45087.000347222223</v>
          </cell>
          <cell r="J654" t="str">
            <v>Do Thi Bich Lieu</v>
          </cell>
          <cell r="M654" t="str">
            <v>No</v>
          </cell>
          <cell r="O654" t="str">
            <v>07/Đã thanh toán 24/2023</v>
          </cell>
        </row>
        <row r="655">
          <cell r="D655">
            <v>34521</v>
          </cell>
          <cell r="E655">
            <v>16445288</v>
          </cell>
          <cell r="F655">
            <v>1891489</v>
          </cell>
          <cell r="G655">
            <v>45087.000347222223</v>
          </cell>
          <cell r="J655" t="str">
            <v>Do Thi Bich Lieu</v>
          </cell>
          <cell r="M655" t="str">
            <v>No</v>
          </cell>
          <cell r="O655" t="str">
            <v>07/Đã thanh toán 24/2023</v>
          </cell>
        </row>
        <row r="656">
          <cell r="D656">
            <v>34519</v>
          </cell>
          <cell r="E656">
            <v>17212893</v>
          </cell>
          <cell r="F656">
            <v>3664914</v>
          </cell>
          <cell r="G656">
            <v>45087.000347222223</v>
          </cell>
          <cell r="J656" t="str">
            <v>Do Thi Bich Lieu</v>
          </cell>
          <cell r="M656" t="str">
            <v>No</v>
          </cell>
          <cell r="O656" t="str">
            <v>07/Đã thanh toán 24/2023</v>
          </cell>
        </row>
        <row r="657">
          <cell r="D657">
            <v>34495</v>
          </cell>
          <cell r="E657">
            <v>15128445</v>
          </cell>
          <cell r="F657">
            <v>2880284</v>
          </cell>
          <cell r="G657">
            <v>45087.000347222223</v>
          </cell>
          <cell r="J657" t="str">
            <v>Do Thi Bich Lieu</v>
          </cell>
          <cell r="M657" t="str">
            <v>No</v>
          </cell>
          <cell r="O657" t="str">
            <v>07/Đã thanh toán 10/2023</v>
          </cell>
        </row>
        <row r="658">
          <cell r="D658">
            <v>34516</v>
          </cell>
          <cell r="E658">
            <v>27343967</v>
          </cell>
          <cell r="F658">
            <v>1221638</v>
          </cell>
          <cell r="G658">
            <v>45087.000347222223</v>
          </cell>
          <cell r="J658" t="str">
            <v>Do Thi Bich Lieu</v>
          </cell>
          <cell r="M658" t="str">
            <v>No</v>
          </cell>
          <cell r="O658" t="str">
            <v>07/Đã thanh toán 24/2023</v>
          </cell>
        </row>
        <row r="659">
          <cell r="D659">
            <v>34498</v>
          </cell>
          <cell r="E659">
            <v>23225259</v>
          </cell>
          <cell r="F659">
            <v>1423468</v>
          </cell>
          <cell r="G659">
            <v>45087.000347222223</v>
          </cell>
          <cell r="J659" t="str">
            <v>Do Thi Bich Lieu</v>
          </cell>
          <cell r="M659" t="str">
            <v>No</v>
          </cell>
          <cell r="O659" t="str">
            <v>07/Đã thanh toán 10/2023</v>
          </cell>
        </row>
        <row r="660">
          <cell r="D660">
            <v>34508</v>
          </cell>
          <cell r="E660">
            <v>11208247</v>
          </cell>
          <cell r="F660">
            <v>3234033</v>
          </cell>
          <cell r="G660">
            <v>45087.000347222223</v>
          </cell>
          <cell r="J660" t="str">
            <v>Do Thi Bich Lieu</v>
          </cell>
          <cell r="M660" t="str">
            <v>No</v>
          </cell>
          <cell r="O660" t="str">
            <v>07/Đã thanh toán 10/2023</v>
          </cell>
        </row>
        <row r="661">
          <cell r="D661">
            <v>34504</v>
          </cell>
          <cell r="E661">
            <v>25351245</v>
          </cell>
          <cell r="F661">
            <v>2840257</v>
          </cell>
          <cell r="G661">
            <v>45087.000347222223</v>
          </cell>
          <cell r="J661" t="str">
            <v>Do Thi Bich Lieu</v>
          </cell>
          <cell r="M661" t="str">
            <v>No</v>
          </cell>
          <cell r="O661" t="str">
            <v>07/Đã thanh toán 10/2023</v>
          </cell>
        </row>
        <row r="662">
          <cell r="D662">
            <v>34526</v>
          </cell>
          <cell r="E662">
            <v>17213731</v>
          </cell>
          <cell r="F662">
            <v>2372447</v>
          </cell>
          <cell r="G662">
            <v>45087.000347222223</v>
          </cell>
          <cell r="J662" t="str">
            <v>Do Thi Bich Lieu</v>
          </cell>
          <cell r="M662" t="str">
            <v>No</v>
          </cell>
          <cell r="O662" t="str">
            <v>07/Đã thanh toán 24/2023</v>
          </cell>
        </row>
        <row r="663">
          <cell r="D663">
            <v>34513</v>
          </cell>
          <cell r="E663">
            <v>28343977</v>
          </cell>
          <cell r="F663">
            <v>2443276</v>
          </cell>
          <cell r="G663">
            <v>45087.000347222223</v>
          </cell>
          <cell r="J663" t="str">
            <v>Do Thi Bich Lieu</v>
          </cell>
          <cell r="M663" t="str">
            <v>No</v>
          </cell>
          <cell r="O663" t="str">
            <v>07/Đã thanh toán 24/2023</v>
          </cell>
        </row>
        <row r="664">
          <cell r="D664">
            <v>34500</v>
          </cell>
          <cell r="E664">
            <v>21233473</v>
          </cell>
          <cell r="F664">
            <v>1886808</v>
          </cell>
          <cell r="G664">
            <v>45087.000347222223</v>
          </cell>
          <cell r="J664" t="str">
            <v>Do Thi Bich Lieu</v>
          </cell>
          <cell r="M664" t="str">
            <v>No</v>
          </cell>
          <cell r="O664" t="str">
            <v>07/Đã thanh toán 10/2023</v>
          </cell>
        </row>
        <row r="665">
          <cell r="D665">
            <v>34499</v>
          </cell>
          <cell r="E665">
            <v>21233670</v>
          </cell>
          <cell r="F665">
            <v>1186224</v>
          </cell>
          <cell r="G665">
            <v>45087.000347222223</v>
          </cell>
          <cell r="J665" t="str">
            <v>Do Thi Bich Lieu</v>
          </cell>
          <cell r="M665" t="str">
            <v>No</v>
          </cell>
          <cell r="O665" t="str">
            <v>07/Đã thanh toán 10/2023</v>
          </cell>
        </row>
        <row r="666">
          <cell r="D666">
            <v>34506</v>
          </cell>
          <cell r="E666">
            <v>10246730</v>
          </cell>
          <cell r="F666">
            <v>4886552</v>
          </cell>
          <cell r="G666">
            <v>45087.000347222223</v>
          </cell>
          <cell r="J666" t="str">
            <v>Do Thi Bich Lieu</v>
          </cell>
          <cell r="M666" t="str">
            <v>No</v>
          </cell>
          <cell r="O666" t="str">
            <v>07/Đã thanh toán 10/2023</v>
          </cell>
        </row>
        <row r="667">
          <cell r="D667">
            <v>34507</v>
          </cell>
          <cell r="E667">
            <v>12167620</v>
          </cell>
          <cell r="F667">
            <v>2443276</v>
          </cell>
          <cell r="G667">
            <v>45087.000347222223</v>
          </cell>
          <cell r="J667" t="str">
            <v>Do Thi Bich Lieu</v>
          </cell>
          <cell r="M667" t="str">
            <v>No</v>
          </cell>
          <cell r="O667" t="str">
            <v>07/Đã thanh toán 10/2023</v>
          </cell>
        </row>
        <row r="668">
          <cell r="D668">
            <v>34529</v>
          </cell>
          <cell r="E668">
            <v>15130965</v>
          </cell>
          <cell r="F668">
            <v>2352785</v>
          </cell>
          <cell r="G668">
            <v>45087.000347222223</v>
          </cell>
          <cell r="J668" t="str">
            <v>Do Thi Bich Lieu</v>
          </cell>
          <cell r="M668" t="str">
            <v>No</v>
          </cell>
          <cell r="O668" t="str">
            <v>07/Đã thanh toán 24/2023</v>
          </cell>
        </row>
        <row r="669">
          <cell r="D669">
            <v>34525</v>
          </cell>
          <cell r="E669">
            <v>27344664</v>
          </cell>
          <cell r="F669">
            <v>775132</v>
          </cell>
          <cell r="G669">
            <v>45087.000347222223</v>
          </cell>
          <cell r="J669" t="str">
            <v>Do Thi Bich Lieu</v>
          </cell>
          <cell r="M669" t="str">
            <v>No</v>
          </cell>
          <cell r="O669" t="str">
            <v>07/Đã thanh toán 24/2023</v>
          </cell>
        </row>
        <row r="670">
          <cell r="D670">
            <v>34524</v>
          </cell>
          <cell r="E670">
            <v>20382965</v>
          </cell>
          <cell r="F670">
            <v>1309726</v>
          </cell>
          <cell r="G670">
            <v>45087.000347222223</v>
          </cell>
          <cell r="J670" t="str">
            <v>Do Thi Bich Lieu</v>
          </cell>
          <cell r="M670" t="str">
            <v>No</v>
          </cell>
          <cell r="O670" t="str">
            <v>07/Đã thanh toán 24/2023</v>
          </cell>
        </row>
        <row r="671">
          <cell r="D671">
            <v>34523</v>
          </cell>
          <cell r="E671">
            <v>12168857</v>
          </cell>
          <cell r="F671">
            <v>4655974</v>
          </cell>
          <cell r="G671">
            <v>45087.000347222223</v>
          </cell>
          <cell r="J671" t="str">
            <v>Do Thi Bich Lieu</v>
          </cell>
          <cell r="M671" t="str">
            <v>No</v>
          </cell>
          <cell r="O671" t="str">
            <v>07/Đã thanh toán 24/2023</v>
          </cell>
        </row>
        <row r="672">
          <cell r="D672">
            <v>34558</v>
          </cell>
          <cell r="E672">
            <v>10251273</v>
          </cell>
          <cell r="F672">
            <v>2167495</v>
          </cell>
          <cell r="G672">
            <v>45087.000347222223</v>
          </cell>
          <cell r="J672" t="str">
            <v>Do Thi Bich Lieu</v>
          </cell>
          <cell r="M672" t="str">
            <v>No</v>
          </cell>
          <cell r="O672" t="str">
            <v>07/Đã thanh toán 24/2023</v>
          </cell>
        </row>
        <row r="673">
          <cell r="D673">
            <v>34557</v>
          </cell>
          <cell r="E673">
            <v>10251016</v>
          </cell>
          <cell r="F673">
            <v>1886808</v>
          </cell>
          <cell r="G673">
            <v>45087.000347222223</v>
          </cell>
          <cell r="J673" t="str">
            <v>Do Thi Bich Lieu</v>
          </cell>
          <cell r="M673" t="str">
            <v>No</v>
          </cell>
          <cell r="O673" t="str">
            <v>07/Đã thanh toán 24/2023</v>
          </cell>
        </row>
        <row r="674">
          <cell r="D674">
            <v>34497</v>
          </cell>
          <cell r="E674">
            <v>17210890</v>
          </cell>
          <cell r="F674">
            <v>4668733</v>
          </cell>
          <cell r="G674">
            <v>45087.000347222223</v>
          </cell>
          <cell r="J674" t="str">
            <v>Do Thi Bich Lieu</v>
          </cell>
          <cell r="M674" t="str">
            <v>No</v>
          </cell>
          <cell r="O674" t="str">
            <v>07/Đã thanh toán 10/2023</v>
          </cell>
        </row>
        <row r="675">
          <cell r="D675">
            <v>34522</v>
          </cell>
          <cell r="E675">
            <v>18179588</v>
          </cell>
          <cell r="F675">
            <v>2619452</v>
          </cell>
          <cell r="G675">
            <v>45087.000347222223</v>
          </cell>
          <cell r="J675" t="str">
            <v>Do Thi Bich Lieu</v>
          </cell>
          <cell r="M675" t="str">
            <v>No</v>
          </cell>
          <cell r="O675" t="str">
            <v>07/Đã thanh toán 24/2023</v>
          </cell>
        </row>
        <row r="676">
          <cell r="D676">
            <v>34501</v>
          </cell>
          <cell r="E676">
            <v>22355768</v>
          </cell>
          <cell r="F676">
            <v>1615482</v>
          </cell>
          <cell r="G676">
            <v>45087.000347222223</v>
          </cell>
          <cell r="J676" t="str">
            <v>Do Thi Bich Lieu</v>
          </cell>
          <cell r="M676" t="str">
            <v>No</v>
          </cell>
          <cell r="O676" t="str">
            <v>07/Đã thanh toán 10/2023</v>
          </cell>
        </row>
        <row r="677">
          <cell r="D677">
            <v>34514</v>
          </cell>
          <cell r="E677">
            <v>16445152</v>
          </cell>
          <cell r="F677">
            <v>2443276</v>
          </cell>
          <cell r="G677">
            <v>45087.000347222223</v>
          </cell>
          <cell r="J677" t="str">
            <v>Do Thi Bich Lieu</v>
          </cell>
          <cell r="M677" t="str">
            <v>No</v>
          </cell>
          <cell r="O677" t="str">
            <v>07/Đã thanh toán 24/2023</v>
          </cell>
        </row>
        <row r="678">
          <cell r="D678">
            <v>34518</v>
          </cell>
          <cell r="E678">
            <v>22356837</v>
          </cell>
          <cell r="F678">
            <v>552013</v>
          </cell>
          <cell r="G678">
            <v>45087.000347222223</v>
          </cell>
          <cell r="J678" t="str">
            <v>Do Thi Bich Lieu</v>
          </cell>
          <cell r="M678" t="str">
            <v>No</v>
          </cell>
          <cell r="O678" t="str">
            <v>07/Đã thanh toán 24/2023</v>
          </cell>
        </row>
        <row r="679">
          <cell r="D679">
            <v>34503</v>
          </cell>
          <cell r="E679">
            <v>24322110</v>
          </cell>
          <cell r="F679">
            <v>3125262</v>
          </cell>
          <cell r="G679">
            <v>45087.000347222223</v>
          </cell>
          <cell r="J679" t="str">
            <v>Do Thi Bich Lieu</v>
          </cell>
          <cell r="M679" t="str">
            <v>No</v>
          </cell>
          <cell r="O679" t="str">
            <v>07/Đã thanh toán 10/2023</v>
          </cell>
        </row>
        <row r="680">
          <cell r="D680">
            <v>34502</v>
          </cell>
          <cell r="E680">
            <v>22355353</v>
          </cell>
          <cell r="F680">
            <v>3344436</v>
          </cell>
          <cell r="G680">
            <v>45087.000347222223</v>
          </cell>
          <cell r="J680" t="str">
            <v>Do Thi Bich Lieu</v>
          </cell>
          <cell r="M680" t="str">
            <v>No</v>
          </cell>
          <cell r="O680" t="str">
            <v>07/Đã thanh toán 10/2023</v>
          </cell>
        </row>
        <row r="681">
          <cell r="D681">
            <v>34528</v>
          </cell>
          <cell r="E681">
            <v>15130662</v>
          </cell>
          <cell r="F681">
            <v>2372447</v>
          </cell>
          <cell r="G681">
            <v>45087.000347222223</v>
          </cell>
          <cell r="J681" t="str">
            <v>Do Thi Bich Lieu</v>
          </cell>
          <cell r="M681" t="str">
            <v>No</v>
          </cell>
          <cell r="O681" t="str">
            <v>07/Đã thanh toán 24/2023</v>
          </cell>
        </row>
        <row r="682">
          <cell r="D682">
            <v>34512</v>
          </cell>
          <cell r="E682">
            <v>19405222</v>
          </cell>
          <cell r="F682">
            <v>1221638</v>
          </cell>
          <cell r="G682">
            <v>45087.000347222223</v>
          </cell>
          <cell r="J682" t="str">
            <v>Do Thi Bich Lieu</v>
          </cell>
          <cell r="M682" t="str">
            <v>No</v>
          </cell>
          <cell r="O682" t="str">
            <v>07/Đã thanh toán 10/2023</v>
          </cell>
        </row>
        <row r="683">
          <cell r="D683">
            <v>34527</v>
          </cell>
          <cell r="E683">
            <v>16446230</v>
          </cell>
          <cell r="F683">
            <v>1914957</v>
          </cell>
          <cell r="G683">
            <v>45087.000347222223</v>
          </cell>
          <cell r="J683" t="str">
            <v>Do Thi Bich Lieu</v>
          </cell>
          <cell r="M683" t="str">
            <v>No</v>
          </cell>
          <cell r="O683" t="str">
            <v>07/Đã thanh toán 24/2023</v>
          </cell>
        </row>
        <row r="684">
          <cell r="D684">
            <v>36174</v>
          </cell>
          <cell r="E684">
            <v>17217861</v>
          </cell>
          <cell r="F684">
            <v>2076778</v>
          </cell>
          <cell r="G684">
            <v>45094.000347222223</v>
          </cell>
          <cell r="J684" t="str">
            <v>Do Thi Bich Lieu</v>
          </cell>
          <cell r="M684" t="str">
            <v>No</v>
          </cell>
          <cell r="O684" t="str">
            <v>07/Đã thanh toán 24/2023</v>
          </cell>
        </row>
        <row r="685">
          <cell r="D685">
            <v>36185</v>
          </cell>
          <cell r="E685">
            <v>14119423</v>
          </cell>
          <cell r="F685">
            <v>283021</v>
          </cell>
          <cell r="G685">
            <v>45094.000347222223</v>
          </cell>
          <cell r="J685" t="str">
            <v>Do Thi Bich Lieu</v>
          </cell>
          <cell r="M685" t="str">
            <v>No</v>
          </cell>
          <cell r="O685" t="str">
            <v>07/Đã thanh toán 24/2023</v>
          </cell>
        </row>
        <row r="686">
          <cell r="D686">
            <v>36150</v>
          </cell>
          <cell r="E686">
            <v>10255137</v>
          </cell>
          <cell r="F686">
            <v>4153556</v>
          </cell>
          <cell r="G686">
            <v>45094.000347222223</v>
          </cell>
          <cell r="J686" t="str">
            <v>Do Thi Bich Lieu</v>
          </cell>
          <cell r="M686" t="str">
            <v>No</v>
          </cell>
          <cell r="O686" t="str">
            <v>07/Đã thanh toán 24/2023</v>
          </cell>
        </row>
        <row r="687">
          <cell r="D687">
            <v>36144</v>
          </cell>
          <cell r="E687">
            <v>16447852</v>
          </cell>
          <cell r="F687">
            <v>1038389</v>
          </cell>
          <cell r="G687">
            <v>45094.000347222223</v>
          </cell>
          <cell r="J687" t="str">
            <v>Do Thi Bich Lieu</v>
          </cell>
          <cell r="M687" t="str">
            <v>No</v>
          </cell>
          <cell r="O687" t="str">
            <v>07/Đã thanh toán 24/2023</v>
          </cell>
        </row>
        <row r="688">
          <cell r="D688">
            <v>36182</v>
          </cell>
          <cell r="E688">
            <v>26406420</v>
          </cell>
          <cell r="F688">
            <v>623040</v>
          </cell>
          <cell r="G688">
            <v>45094.000347222223</v>
          </cell>
          <cell r="J688" t="str">
            <v>Do Thi Bich Lieu</v>
          </cell>
          <cell r="M688" t="str">
            <v>No</v>
          </cell>
          <cell r="O688" t="str">
            <v>07/Đã thanh toán 10/2023</v>
          </cell>
        </row>
        <row r="689">
          <cell r="D689">
            <v>36181</v>
          </cell>
          <cell r="E689">
            <v>14118775</v>
          </cell>
          <cell r="F689">
            <v>3664914</v>
          </cell>
          <cell r="G689">
            <v>45094.000347222223</v>
          </cell>
          <cell r="J689" t="str">
            <v>Do Thi Bich Lieu</v>
          </cell>
          <cell r="M689" t="str">
            <v>No</v>
          </cell>
          <cell r="O689" t="str">
            <v>07/Đã thanh toán 10/2023</v>
          </cell>
        </row>
        <row r="690">
          <cell r="D690">
            <v>36164</v>
          </cell>
          <cell r="E690">
            <v>24326516</v>
          </cell>
          <cell r="F690">
            <v>2880284</v>
          </cell>
          <cell r="G690">
            <v>45094.000347222223</v>
          </cell>
          <cell r="J690" t="str">
            <v>Do Thi Bich Lieu</v>
          </cell>
          <cell r="M690" t="str">
            <v>No</v>
          </cell>
          <cell r="O690" t="str">
            <v>07/Đã thanh toán 24/2023</v>
          </cell>
        </row>
        <row r="691">
          <cell r="D691">
            <v>36146</v>
          </cell>
          <cell r="E691">
            <v>28346594</v>
          </cell>
          <cell r="F691">
            <v>1615482</v>
          </cell>
          <cell r="G691">
            <v>45094.000347222223</v>
          </cell>
          <cell r="J691" t="str">
            <v>Do Thi Bich Lieu</v>
          </cell>
          <cell r="M691" t="str">
            <v>No</v>
          </cell>
          <cell r="O691" t="str">
            <v>07/Đã thanh toán 24/2023</v>
          </cell>
        </row>
        <row r="692">
          <cell r="D692">
            <v>36177</v>
          </cell>
          <cell r="E692">
            <v>14118600</v>
          </cell>
          <cell r="F692">
            <v>6600399</v>
          </cell>
          <cell r="G692">
            <v>45094.000347222223</v>
          </cell>
          <cell r="J692" t="str">
            <v>Do Thi Bich Lieu</v>
          </cell>
          <cell r="M692" t="str">
            <v>No</v>
          </cell>
          <cell r="O692" t="str">
            <v>07/Đã thanh toán 10/2023</v>
          </cell>
        </row>
        <row r="693">
          <cell r="D693">
            <v>36171</v>
          </cell>
          <cell r="E693">
            <v>27347513</v>
          </cell>
          <cell r="F693">
            <v>1615482</v>
          </cell>
          <cell r="G693">
            <v>45094.000347222223</v>
          </cell>
          <cell r="J693" t="str">
            <v>Do Thi Bich Lieu</v>
          </cell>
          <cell r="M693" t="str">
            <v>No</v>
          </cell>
          <cell r="O693" t="str">
            <v>07/Đã thanh toán 24/2023</v>
          </cell>
        </row>
        <row r="694">
          <cell r="D694">
            <v>36187</v>
          </cell>
          <cell r="E694">
            <v>13270362</v>
          </cell>
          <cell r="F694">
            <v>471702</v>
          </cell>
          <cell r="G694">
            <v>45094.000347222223</v>
          </cell>
          <cell r="J694" t="str">
            <v>Do Thi Bich Lieu</v>
          </cell>
          <cell r="M694" t="str">
            <v>No</v>
          </cell>
          <cell r="O694" t="str">
            <v>07/Đã thanh toán 24/2023</v>
          </cell>
        </row>
        <row r="695">
          <cell r="D695">
            <v>36167</v>
          </cell>
          <cell r="E695">
            <v>20385429</v>
          </cell>
          <cell r="F695">
            <v>575482</v>
          </cell>
          <cell r="G695">
            <v>45094.000347222223</v>
          </cell>
          <cell r="J695" t="str">
            <v>Do Thi Bich Lieu</v>
          </cell>
          <cell r="M695" t="str">
            <v>No</v>
          </cell>
          <cell r="O695" t="str">
            <v>07/Đã thanh toán 24/2023</v>
          </cell>
        </row>
        <row r="696">
          <cell r="D696">
            <v>36149</v>
          </cell>
          <cell r="E696">
            <v>25354941</v>
          </cell>
          <cell r="F696">
            <v>2619452</v>
          </cell>
          <cell r="G696">
            <v>45094.000347222223</v>
          </cell>
          <cell r="J696" t="str">
            <v>Do Thi Bich Lieu</v>
          </cell>
          <cell r="M696" t="str">
            <v>No</v>
          </cell>
          <cell r="O696" t="str">
            <v>07/Đã thanh toán 24/2023</v>
          </cell>
        </row>
        <row r="697">
          <cell r="D697">
            <v>36160</v>
          </cell>
          <cell r="E697">
            <v>16449632</v>
          </cell>
          <cell r="F697">
            <v>1038389</v>
          </cell>
          <cell r="G697">
            <v>45094.000347222223</v>
          </cell>
          <cell r="J697" t="str">
            <v>Do Thi Bich Lieu</v>
          </cell>
          <cell r="M697" t="str">
            <v>No</v>
          </cell>
          <cell r="O697" t="str">
            <v>07/Đã thanh toán 24/2023</v>
          </cell>
        </row>
        <row r="698">
          <cell r="D698">
            <v>36148</v>
          </cell>
          <cell r="E698">
            <v>24325650</v>
          </cell>
          <cell r="F698">
            <v>2112294</v>
          </cell>
          <cell r="G698">
            <v>45094.000347222223</v>
          </cell>
          <cell r="J698" t="str">
            <v>Do Thi Bich Lieu</v>
          </cell>
          <cell r="M698" t="str">
            <v>No</v>
          </cell>
          <cell r="O698" t="str">
            <v>07/Đã thanh toán 24/2023</v>
          </cell>
        </row>
        <row r="699">
          <cell r="D699">
            <v>36169</v>
          </cell>
          <cell r="E699">
            <v>22360223</v>
          </cell>
          <cell r="F699">
            <v>3657841</v>
          </cell>
          <cell r="G699">
            <v>45094.000347222223</v>
          </cell>
          <cell r="J699" t="str">
            <v>Do Thi Bich Lieu</v>
          </cell>
          <cell r="M699" t="str">
            <v>No</v>
          </cell>
          <cell r="O699" t="str">
            <v>07/Đã thanh toán 24/2023</v>
          </cell>
        </row>
        <row r="700">
          <cell r="D700">
            <v>36161</v>
          </cell>
          <cell r="E700">
            <v>28347931</v>
          </cell>
          <cell r="F700">
            <v>2076778</v>
          </cell>
          <cell r="G700">
            <v>45094.000347222223</v>
          </cell>
          <cell r="J700" t="str">
            <v>Do Thi Bich Lieu</v>
          </cell>
          <cell r="M700" t="str">
            <v>No</v>
          </cell>
          <cell r="O700" t="str">
            <v>07/Đã thanh toán 24/2023</v>
          </cell>
        </row>
        <row r="701">
          <cell r="D701">
            <v>36166</v>
          </cell>
          <cell r="E701">
            <v>20385169</v>
          </cell>
          <cell r="F701">
            <v>1038389</v>
          </cell>
          <cell r="G701">
            <v>45094.000347222223</v>
          </cell>
          <cell r="J701" t="str">
            <v>Do Thi Bich Lieu</v>
          </cell>
          <cell r="M701" t="str">
            <v>No</v>
          </cell>
          <cell r="O701" t="str">
            <v>07/Đã thanh toán 24/2023</v>
          </cell>
        </row>
        <row r="702">
          <cell r="D702">
            <v>36172</v>
          </cell>
          <cell r="E702">
            <v>27347930</v>
          </cell>
          <cell r="F702">
            <v>1038389</v>
          </cell>
          <cell r="G702">
            <v>45094.000347222223</v>
          </cell>
          <cell r="J702" t="str">
            <v>Do Thi Bich Lieu</v>
          </cell>
          <cell r="M702" t="str">
            <v>No</v>
          </cell>
          <cell r="O702" t="str">
            <v>07/Đã thanh toán 24/2023</v>
          </cell>
        </row>
        <row r="703">
          <cell r="D703">
            <v>36175</v>
          </cell>
          <cell r="E703">
            <v>25355618</v>
          </cell>
          <cell r="F703">
            <v>1038389</v>
          </cell>
          <cell r="G703">
            <v>45094.000347222223</v>
          </cell>
          <cell r="J703" t="str">
            <v>Do Thi Bich Lieu</v>
          </cell>
          <cell r="M703" t="str">
            <v>No</v>
          </cell>
          <cell r="O703" t="str">
            <v>07/Đã thanh toán 24/2023</v>
          </cell>
        </row>
        <row r="704">
          <cell r="D704">
            <v>36178</v>
          </cell>
          <cell r="E704">
            <v>26407545</v>
          </cell>
          <cell r="F704">
            <v>4798475</v>
          </cell>
          <cell r="G704">
            <v>45094.000347222223</v>
          </cell>
          <cell r="J704" t="str">
            <v>Do Thi Bich Lieu</v>
          </cell>
          <cell r="M704" t="str">
            <v>No</v>
          </cell>
          <cell r="O704" t="str">
            <v>07/Đã thanh toán 10/2023</v>
          </cell>
        </row>
        <row r="705">
          <cell r="D705">
            <v>36162</v>
          </cell>
          <cell r="E705">
            <v>28348410</v>
          </cell>
          <cell r="F705">
            <v>2846936</v>
          </cell>
          <cell r="G705">
            <v>45094.000347222223</v>
          </cell>
          <cell r="J705" t="str">
            <v>Do Thi Bich Lieu</v>
          </cell>
          <cell r="M705" t="str">
            <v>No</v>
          </cell>
          <cell r="O705" t="str">
            <v>07/Đã thanh toán 24/2023</v>
          </cell>
        </row>
        <row r="706">
          <cell r="D706">
            <v>36145</v>
          </cell>
          <cell r="E706">
            <v>16447953</v>
          </cell>
          <cell r="F706">
            <v>5499736</v>
          </cell>
          <cell r="G706">
            <v>45094.000347222223</v>
          </cell>
          <cell r="J706" t="str">
            <v>Do Thi Bich Lieu</v>
          </cell>
          <cell r="M706" t="str">
            <v>No</v>
          </cell>
          <cell r="O706" t="str">
            <v>07/Đã thanh toán 24/2023</v>
          </cell>
        </row>
        <row r="707">
          <cell r="D707">
            <v>36159</v>
          </cell>
          <cell r="E707">
            <v>16449065</v>
          </cell>
          <cell r="F707">
            <v>4234934</v>
          </cell>
          <cell r="G707">
            <v>45094.000347222223</v>
          </cell>
          <cell r="J707" t="str">
            <v>Do Thi Bich Lieu</v>
          </cell>
          <cell r="M707" t="str">
            <v>No</v>
          </cell>
          <cell r="O707" t="str">
            <v>07/Đã thanh toán 24/2023</v>
          </cell>
        </row>
        <row r="708">
          <cell r="D708">
            <v>36156</v>
          </cell>
          <cell r="E708">
            <v>19408955</v>
          </cell>
          <cell r="F708">
            <v>2995075</v>
          </cell>
          <cell r="G708">
            <v>45094.000347222223</v>
          </cell>
          <cell r="J708" t="str">
            <v>Do Thi Bich Lieu</v>
          </cell>
          <cell r="M708" t="str">
            <v>No</v>
          </cell>
          <cell r="O708" t="str">
            <v>07/Đã thanh toán 24/2023</v>
          </cell>
        </row>
        <row r="709">
          <cell r="D709">
            <v>36154</v>
          </cell>
          <cell r="E709">
            <v>12171632</v>
          </cell>
          <cell r="F709">
            <v>3115167</v>
          </cell>
          <cell r="G709">
            <v>45094.000347222223</v>
          </cell>
          <cell r="J709" t="str">
            <v>Do Thi Bich Lieu</v>
          </cell>
          <cell r="M709" t="str">
            <v>No</v>
          </cell>
          <cell r="O709" t="str">
            <v>07/Đã thanh toán 24/2023</v>
          </cell>
        </row>
        <row r="710">
          <cell r="D710">
            <v>36147</v>
          </cell>
          <cell r="E710">
            <v>24325563</v>
          </cell>
          <cell r="F710">
            <v>1038389</v>
          </cell>
          <cell r="G710">
            <v>45094.000347222223</v>
          </cell>
          <cell r="J710" t="str">
            <v>Do Thi Bich Lieu</v>
          </cell>
          <cell r="M710" t="str">
            <v>No</v>
          </cell>
          <cell r="O710" t="str">
            <v>07/Đã thanh toán 24/2023</v>
          </cell>
        </row>
        <row r="711">
          <cell r="D711">
            <v>36152</v>
          </cell>
          <cell r="E711">
            <v>12171899</v>
          </cell>
          <cell r="F711">
            <v>2619452</v>
          </cell>
          <cell r="G711">
            <v>45094.000347222223</v>
          </cell>
          <cell r="J711" t="str">
            <v>Do Thi Bich Lieu</v>
          </cell>
          <cell r="M711" t="str">
            <v>No</v>
          </cell>
          <cell r="O711" t="str">
            <v>07/Đã thanh toán 24/2023</v>
          </cell>
        </row>
        <row r="712">
          <cell r="D712">
            <v>36143</v>
          </cell>
          <cell r="E712">
            <v>11212777</v>
          </cell>
          <cell r="F712">
            <v>4752506</v>
          </cell>
          <cell r="G712">
            <v>45094.000347222223</v>
          </cell>
          <cell r="J712" t="str">
            <v>Do Thi Bich Lieu</v>
          </cell>
          <cell r="M712" t="str">
            <v>No</v>
          </cell>
          <cell r="O712" t="str">
            <v>07/Đã thanh toán 24/2023</v>
          </cell>
        </row>
        <row r="713">
          <cell r="D713">
            <v>36183</v>
          </cell>
          <cell r="E713">
            <v>26407279</v>
          </cell>
          <cell r="F713">
            <v>471702</v>
          </cell>
          <cell r="G713">
            <v>45094.000347222223</v>
          </cell>
          <cell r="J713" t="str">
            <v>Do Thi Bich Lieu</v>
          </cell>
          <cell r="M713" t="str">
            <v>No</v>
          </cell>
          <cell r="O713" t="str">
            <v>07/Đã thanh toán 10/2023</v>
          </cell>
        </row>
        <row r="714">
          <cell r="D714">
            <v>36176</v>
          </cell>
          <cell r="E714">
            <v>25355867</v>
          </cell>
          <cell r="F714">
            <v>6854386</v>
          </cell>
          <cell r="G714">
            <v>45094.000347222223</v>
          </cell>
          <cell r="J714" t="str">
            <v>Do Thi Bich Lieu</v>
          </cell>
          <cell r="M714" t="str">
            <v>No</v>
          </cell>
          <cell r="O714" t="str">
            <v>07/Đã thanh toán 24/2023</v>
          </cell>
        </row>
        <row r="715">
          <cell r="D715">
            <v>36170</v>
          </cell>
          <cell r="E715">
            <v>21236962</v>
          </cell>
          <cell r="F715">
            <v>1615482</v>
          </cell>
          <cell r="G715">
            <v>45094.000347222223</v>
          </cell>
          <cell r="J715" t="str">
            <v>Do Thi Bich Lieu</v>
          </cell>
          <cell r="M715" t="str">
            <v>No</v>
          </cell>
          <cell r="O715" t="str">
            <v>07/Đã thanh toán 24/2023</v>
          </cell>
        </row>
        <row r="716">
          <cell r="D716">
            <v>36158</v>
          </cell>
          <cell r="E716">
            <v>23228769</v>
          </cell>
          <cell r="F716">
            <v>1615482</v>
          </cell>
          <cell r="G716">
            <v>45094.000347222223</v>
          </cell>
          <cell r="J716" t="str">
            <v>Do Thi Bich Lieu</v>
          </cell>
          <cell r="M716" t="str">
            <v>No</v>
          </cell>
          <cell r="O716" t="str">
            <v>07/Đã thanh toán 24/2023</v>
          </cell>
        </row>
        <row r="717">
          <cell r="D717">
            <v>36173</v>
          </cell>
          <cell r="E717">
            <v>17216889</v>
          </cell>
          <cell r="F717">
            <v>2729855</v>
          </cell>
          <cell r="G717">
            <v>45094.000347222223</v>
          </cell>
          <cell r="J717" t="str">
            <v>Do Thi Bich Lieu</v>
          </cell>
          <cell r="M717" t="str">
            <v>No</v>
          </cell>
          <cell r="O717" t="str">
            <v>07/Đã thanh toán 24/2023</v>
          </cell>
        </row>
        <row r="718">
          <cell r="D718">
            <v>36179</v>
          </cell>
          <cell r="E718">
            <v>13269415</v>
          </cell>
          <cell r="F718">
            <v>2443276</v>
          </cell>
          <cell r="G718">
            <v>45094.000347222223</v>
          </cell>
          <cell r="J718" t="str">
            <v>Do Thi Bich Lieu</v>
          </cell>
          <cell r="M718" t="str">
            <v>No</v>
          </cell>
          <cell r="O718" t="str">
            <v>07/Đã thanh toán 10/2023</v>
          </cell>
        </row>
        <row r="719">
          <cell r="D719">
            <v>36184</v>
          </cell>
          <cell r="E719">
            <v>14119687</v>
          </cell>
          <cell r="F719">
            <v>3636370</v>
          </cell>
          <cell r="G719">
            <v>45094.000347222223</v>
          </cell>
          <cell r="J719" t="str">
            <v>Do Thi Bich Lieu</v>
          </cell>
          <cell r="M719" t="str">
            <v>No</v>
          </cell>
          <cell r="O719" t="str">
            <v>07/Đã thanh toán 24/2023</v>
          </cell>
        </row>
        <row r="720">
          <cell r="D720">
            <v>36186</v>
          </cell>
          <cell r="E720">
            <v>13270630</v>
          </cell>
          <cell r="F720">
            <v>2564596</v>
          </cell>
          <cell r="G720">
            <v>45094.000347222223</v>
          </cell>
          <cell r="J720" t="str">
            <v>Do Thi Bich Lieu</v>
          </cell>
          <cell r="M720" t="str">
            <v>No</v>
          </cell>
          <cell r="O720" t="str">
            <v>07/Đã thanh toán 24/2023</v>
          </cell>
        </row>
        <row r="721">
          <cell r="D721">
            <v>37510</v>
          </cell>
          <cell r="E721">
            <v>14064562</v>
          </cell>
          <cell r="F721">
            <v>2650786</v>
          </cell>
          <cell r="G721">
            <v>45100.000347222223</v>
          </cell>
          <cell r="J721" t="str">
            <v>Do Thi Bich Lieu</v>
          </cell>
          <cell r="M721" t="str">
            <v>No</v>
          </cell>
          <cell r="O721" t="str">
            <v>07/Đã thanh toán 24/2023</v>
          </cell>
        </row>
        <row r="722">
          <cell r="D722">
            <v>37555</v>
          </cell>
          <cell r="E722">
            <v>28256017</v>
          </cell>
          <cell r="F722">
            <v>11215914</v>
          </cell>
          <cell r="G722">
            <v>45100.000347222223</v>
          </cell>
          <cell r="J722" t="str">
            <v>Do Thi Bich Lieu</v>
          </cell>
          <cell r="M722" t="str">
            <v>No</v>
          </cell>
          <cell r="O722" t="str">
            <v>07/Đã thanh toán 10/2023</v>
          </cell>
        </row>
        <row r="723">
          <cell r="D723">
            <v>37556</v>
          </cell>
          <cell r="E723">
            <v>20293537</v>
          </cell>
          <cell r="F723">
            <v>2226532</v>
          </cell>
          <cell r="G723">
            <v>45100.000347222223</v>
          </cell>
          <cell r="J723" t="str">
            <v>Do Thi Bich Lieu</v>
          </cell>
          <cell r="M723" t="str">
            <v>No</v>
          </cell>
          <cell r="O723" t="str">
            <v>07/Đã thanh toán 10/2023</v>
          </cell>
        </row>
        <row r="724">
          <cell r="D724">
            <v>37536</v>
          </cell>
          <cell r="E724">
            <v>25269261</v>
          </cell>
          <cell r="F724">
            <v>2311384</v>
          </cell>
          <cell r="G724">
            <v>45100.000347222223</v>
          </cell>
          <cell r="J724" t="str">
            <v>Do Thi Bich Lieu</v>
          </cell>
          <cell r="M724" t="str">
            <v>No</v>
          </cell>
          <cell r="O724" t="str">
            <v>07/Đã thanh toán 10/2023</v>
          </cell>
        </row>
        <row r="725">
          <cell r="D725">
            <v>37557</v>
          </cell>
          <cell r="E725">
            <v>22343251</v>
          </cell>
          <cell r="F725">
            <v>977306</v>
          </cell>
          <cell r="G725">
            <v>45100.000347222223</v>
          </cell>
          <cell r="J725" t="str">
            <v>Do Thi Bich Lieu</v>
          </cell>
          <cell r="M725" t="str">
            <v>No</v>
          </cell>
          <cell r="O725" t="str">
            <v>07/Đã thanh toán 10/2023</v>
          </cell>
        </row>
        <row r="726">
          <cell r="D726">
            <v>37553</v>
          </cell>
          <cell r="E726">
            <v>14080816</v>
          </cell>
          <cell r="F726">
            <v>4959499</v>
          </cell>
          <cell r="G726">
            <v>45100.000347222223</v>
          </cell>
          <cell r="J726" t="str">
            <v>Do Thi Bich Lieu</v>
          </cell>
          <cell r="M726" t="str">
            <v>No</v>
          </cell>
          <cell r="O726" t="str">
            <v>07/Đã thanh toán 10/2023</v>
          </cell>
        </row>
        <row r="727">
          <cell r="D727">
            <v>37641</v>
          </cell>
          <cell r="E727">
            <v>13272625</v>
          </cell>
          <cell r="F727">
            <v>496812</v>
          </cell>
          <cell r="G727">
            <v>45101.000347222223</v>
          </cell>
          <cell r="J727" t="str">
            <v>Do Thi Bich Lieu</v>
          </cell>
          <cell r="M727" t="str">
            <v>No</v>
          </cell>
          <cell r="O727" t="str">
            <v>07/Đã thanh toán 24/2023</v>
          </cell>
        </row>
        <row r="728">
          <cell r="D728">
            <v>37644</v>
          </cell>
          <cell r="E728">
            <v>26411759</v>
          </cell>
          <cell r="F728">
            <v>2856594</v>
          </cell>
          <cell r="G728">
            <v>45101.000347222223</v>
          </cell>
          <cell r="J728" t="str">
            <v>Do Thi Bich Lieu</v>
          </cell>
          <cell r="M728" t="str">
            <v>No</v>
          </cell>
          <cell r="O728" t="str">
            <v>07/Đã thanh toán 24/2023</v>
          </cell>
        </row>
        <row r="729">
          <cell r="D729">
            <v>37621</v>
          </cell>
          <cell r="E729">
            <v>18183438</v>
          </cell>
          <cell r="F729">
            <v>1038389</v>
          </cell>
          <cell r="G729">
            <v>45101.000347222223</v>
          </cell>
          <cell r="J729" t="str">
            <v>Do Thi Bich Lieu</v>
          </cell>
          <cell r="M729" t="str">
            <v>No</v>
          </cell>
          <cell r="O729" t="str">
            <v>07/Đã thanh toán 24/2023</v>
          </cell>
        </row>
        <row r="730">
          <cell r="D730">
            <v>37629</v>
          </cell>
          <cell r="E730">
            <v>12174919</v>
          </cell>
          <cell r="F730">
            <v>2167495</v>
          </cell>
          <cell r="G730">
            <v>45101.000347222223</v>
          </cell>
          <cell r="H730">
            <v>45103.000347222223</v>
          </cell>
          <cell r="I730">
            <v>45132.000347222223</v>
          </cell>
          <cell r="J730" t="str">
            <v>Do Thi Bich Lieu</v>
          </cell>
          <cell r="M730" t="str">
            <v>No</v>
          </cell>
          <cell r="O730" t="str">
            <v>Lịch thanh toán: Monthly at 10 &amp; 24</v>
          </cell>
        </row>
        <row r="731">
          <cell r="D731">
            <v>37627</v>
          </cell>
          <cell r="E731">
            <v>16450595</v>
          </cell>
          <cell r="F731">
            <v>3115167</v>
          </cell>
          <cell r="G731">
            <v>45101.000347222223</v>
          </cell>
          <cell r="H731">
            <v>45111.000347222223</v>
          </cell>
          <cell r="I731">
            <v>45135.000347222223</v>
          </cell>
          <cell r="J731" t="str">
            <v>Do Thi Bich Lieu</v>
          </cell>
          <cell r="M731" t="str">
            <v>No</v>
          </cell>
          <cell r="O731" t="str">
            <v>Lịch thanh toán: Monthly at 10 &amp; 24</v>
          </cell>
        </row>
        <row r="732">
          <cell r="D732">
            <v>37640</v>
          </cell>
          <cell r="E732">
            <v>14121232</v>
          </cell>
          <cell r="F732">
            <v>3115167</v>
          </cell>
          <cell r="G732">
            <v>45101.000347222223</v>
          </cell>
          <cell r="J732" t="str">
            <v>Do Thi Bich Lieu</v>
          </cell>
          <cell r="M732" t="str">
            <v>No</v>
          </cell>
          <cell r="O732" t="str">
            <v>07/Đã thanh toán 24/2023</v>
          </cell>
        </row>
        <row r="733">
          <cell r="D733">
            <v>37642</v>
          </cell>
          <cell r="E733">
            <v>90333334</v>
          </cell>
          <cell r="F733">
            <v>1038389</v>
          </cell>
          <cell r="G733">
            <v>45101.000347222223</v>
          </cell>
          <cell r="J733" t="str">
            <v>Do Thi Bich Lieu</v>
          </cell>
          <cell r="M733" t="str">
            <v>No</v>
          </cell>
          <cell r="O733" t="str">
            <v>07/Đã thanh toán 24/2023</v>
          </cell>
        </row>
        <row r="734">
          <cell r="D734">
            <v>37635</v>
          </cell>
          <cell r="E734">
            <v>50993255</v>
          </cell>
          <cell r="F734">
            <v>1038389</v>
          </cell>
          <cell r="G734">
            <v>45101.000347222223</v>
          </cell>
          <cell r="H734">
            <v>45108.000347222223</v>
          </cell>
          <cell r="I734">
            <v>45133.000347222223</v>
          </cell>
          <cell r="J734" t="str">
            <v>Do Thi Bich Lieu</v>
          </cell>
          <cell r="M734" t="str">
            <v>No</v>
          </cell>
          <cell r="O734" t="str">
            <v>Lịch thanh toán: Monthly at 10 &amp; 24</v>
          </cell>
        </row>
        <row r="735">
          <cell r="D735">
            <v>37633</v>
          </cell>
          <cell r="E735">
            <v>18186319</v>
          </cell>
          <cell r="F735">
            <v>2076778</v>
          </cell>
          <cell r="G735">
            <v>45101.000347222223</v>
          </cell>
          <cell r="H735">
            <v>45110.000347222223</v>
          </cell>
          <cell r="I735">
            <v>45133.000347222223</v>
          </cell>
          <cell r="J735" t="str">
            <v>Do Thi Bich Lieu</v>
          </cell>
          <cell r="M735" t="str">
            <v>No</v>
          </cell>
          <cell r="O735" t="str">
            <v>Lịch thanh toán: Monthly at 10 &amp; 24</v>
          </cell>
        </row>
        <row r="736">
          <cell r="D736">
            <v>37634</v>
          </cell>
          <cell r="E736">
            <v>18186431</v>
          </cell>
          <cell r="F736">
            <v>2076778</v>
          </cell>
          <cell r="G736">
            <v>45101.000347222223</v>
          </cell>
          <cell r="H736">
            <v>45110.000347222223</v>
          </cell>
          <cell r="I736">
            <v>45133.000347222223</v>
          </cell>
          <cell r="J736" t="str">
            <v>Do Thi Bich Lieu</v>
          </cell>
          <cell r="M736" t="str">
            <v>No</v>
          </cell>
          <cell r="O736" t="str">
            <v>Lịch thanh toán: Monthly at 10 &amp; 24</v>
          </cell>
        </row>
        <row r="737">
          <cell r="D737">
            <v>37637</v>
          </cell>
          <cell r="E737">
            <v>16451871</v>
          </cell>
          <cell r="F737">
            <v>4141489</v>
          </cell>
          <cell r="G737">
            <v>45101.000347222223</v>
          </cell>
          <cell r="H737">
            <v>45108.000347222223</v>
          </cell>
          <cell r="I737">
            <v>45138.000347222223</v>
          </cell>
          <cell r="J737" t="str">
            <v>Do Thi Bich Lieu</v>
          </cell>
          <cell r="M737" t="str">
            <v>No</v>
          </cell>
          <cell r="O737" t="str">
            <v>Lịch thanh toán: Monthly at 10 &amp; 24</v>
          </cell>
        </row>
        <row r="738">
          <cell r="D738">
            <v>37638</v>
          </cell>
          <cell r="E738">
            <v>25357982</v>
          </cell>
          <cell r="F738">
            <v>1038389</v>
          </cell>
          <cell r="G738">
            <v>45101.000347222223</v>
          </cell>
          <cell r="H738">
            <v>45111.000347222223</v>
          </cell>
          <cell r="I738">
            <v>45135.000347222223</v>
          </cell>
          <cell r="J738" t="str">
            <v>Do Thi Bich Lieu</v>
          </cell>
          <cell r="M738" t="str">
            <v>No</v>
          </cell>
          <cell r="O738" t="str">
            <v>Lịch thanh toán: Monthly at 10 &amp; 24</v>
          </cell>
        </row>
        <row r="739">
          <cell r="D739">
            <v>37620</v>
          </cell>
          <cell r="E739">
            <v>10254872</v>
          </cell>
          <cell r="F739">
            <v>5850416</v>
          </cell>
          <cell r="G739">
            <v>45101.000347222223</v>
          </cell>
          <cell r="J739" t="str">
            <v>Do Thi Bich Lieu</v>
          </cell>
          <cell r="M739" t="str">
            <v>No</v>
          </cell>
          <cell r="O739" t="str">
            <v>07/Đã thanh toán 24/2023</v>
          </cell>
        </row>
        <row r="740">
          <cell r="D740">
            <v>37639</v>
          </cell>
          <cell r="E740">
            <v>25358234</v>
          </cell>
          <cell r="F740">
            <v>4178313</v>
          </cell>
          <cell r="G740">
            <v>45101.000347222223</v>
          </cell>
          <cell r="H740">
            <v>45103.000347222223</v>
          </cell>
          <cell r="I740">
            <v>45135.000347222223</v>
          </cell>
          <cell r="J740" t="str">
            <v>Do Thi Bich Lieu</v>
          </cell>
          <cell r="M740" t="str">
            <v>No</v>
          </cell>
          <cell r="O740" t="str">
            <v>Lịch thanh toán: Monthly at 10 &amp; 24</v>
          </cell>
        </row>
        <row r="741">
          <cell r="D741">
            <v>37646</v>
          </cell>
          <cell r="E741">
            <v>13274402</v>
          </cell>
          <cell r="F741">
            <v>1038389</v>
          </cell>
          <cell r="G741">
            <v>45101.000347222223</v>
          </cell>
          <cell r="J741" t="str">
            <v>Do Thi Bich Lieu</v>
          </cell>
          <cell r="M741" t="str">
            <v>No</v>
          </cell>
          <cell r="O741" t="str">
            <v>07/Đã thanh toán 24/2023</v>
          </cell>
        </row>
        <row r="742">
          <cell r="D742">
            <v>37643</v>
          </cell>
          <cell r="E742">
            <v>26413286</v>
          </cell>
          <cell r="F742">
            <v>1038389</v>
          </cell>
          <cell r="G742">
            <v>45101.000347222223</v>
          </cell>
          <cell r="J742" t="str">
            <v>Do Thi Bich Lieu</v>
          </cell>
          <cell r="M742" t="str">
            <v>No</v>
          </cell>
          <cell r="O742" t="str">
            <v>07/Đã thanh toán 24/2023</v>
          </cell>
        </row>
        <row r="743">
          <cell r="D743">
            <v>37636</v>
          </cell>
          <cell r="E743">
            <v>12174650</v>
          </cell>
          <cell r="F743">
            <v>8099434</v>
          </cell>
          <cell r="G743">
            <v>45101.000347222223</v>
          </cell>
          <cell r="H743">
            <v>45108.000347222223</v>
          </cell>
          <cell r="I743">
            <v>45133.000347222223</v>
          </cell>
          <cell r="J743" t="str">
            <v>Do Thi Bich Lieu</v>
          </cell>
          <cell r="M743" t="str">
            <v>No</v>
          </cell>
          <cell r="O743" t="str">
            <v>Lịch thanh toán: Monthly at 10 &amp; 24</v>
          </cell>
        </row>
        <row r="744">
          <cell r="D744">
            <v>37630</v>
          </cell>
          <cell r="E744">
            <v>11215746</v>
          </cell>
          <cell r="F744">
            <v>5191945</v>
          </cell>
          <cell r="G744">
            <v>45101.000347222223</v>
          </cell>
          <cell r="H744">
            <v>45110.000347222223</v>
          </cell>
          <cell r="I744">
            <v>45133.000347222223</v>
          </cell>
          <cell r="J744" t="str">
            <v>Do Thi Bich Lieu</v>
          </cell>
          <cell r="M744" t="str">
            <v>No</v>
          </cell>
          <cell r="O744" t="str">
            <v>Lịch thanh toán: Monthly at 10 &amp; 24</v>
          </cell>
        </row>
        <row r="745">
          <cell r="D745">
            <v>37632</v>
          </cell>
          <cell r="E745">
            <v>18186358</v>
          </cell>
          <cell r="F745">
            <v>2619452</v>
          </cell>
          <cell r="G745">
            <v>45101.000347222223</v>
          </cell>
          <cell r="H745">
            <v>45103.000347222223</v>
          </cell>
          <cell r="I745">
            <v>45133.000347222223</v>
          </cell>
          <cell r="J745" t="str">
            <v>Do Thi Bich Lieu</v>
          </cell>
          <cell r="M745" t="str">
            <v>No</v>
          </cell>
          <cell r="O745" t="str">
            <v>Lịch thanh toán: Monthly at 10 &amp; 24</v>
          </cell>
        </row>
        <row r="746">
          <cell r="D746">
            <v>37624</v>
          </cell>
          <cell r="E746">
            <v>17218910</v>
          </cell>
          <cell r="F746">
            <v>3692260</v>
          </cell>
          <cell r="G746">
            <v>45101.000347222223</v>
          </cell>
          <cell r="H746">
            <v>45110.000347222223</v>
          </cell>
          <cell r="I746">
            <v>45133.000347222223</v>
          </cell>
          <cell r="J746" t="str">
            <v>Do Thi Bich Lieu</v>
          </cell>
          <cell r="M746" t="str">
            <v>No</v>
          </cell>
          <cell r="O746" t="str">
            <v>Lịch thanh toán: Monthly at 10 &amp; 24</v>
          </cell>
        </row>
        <row r="747">
          <cell r="D747">
            <v>37623</v>
          </cell>
          <cell r="E747">
            <v>21238342</v>
          </cell>
          <cell r="F747">
            <v>1034143</v>
          </cell>
          <cell r="G747">
            <v>45101.000347222223</v>
          </cell>
          <cell r="H747">
            <v>45103.000347222223</v>
          </cell>
          <cell r="I747">
            <v>45134.000347222223</v>
          </cell>
          <cell r="J747" t="str">
            <v>Do Thi Bich Lieu</v>
          </cell>
          <cell r="M747" t="str">
            <v>No</v>
          </cell>
          <cell r="O747" t="str">
            <v>Lịch thanh toán: Monthly at 10 &amp; 24</v>
          </cell>
        </row>
        <row r="748">
          <cell r="D748">
            <v>37631</v>
          </cell>
          <cell r="E748">
            <v>11216187</v>
          </cell>
          <cell r="F748">
            <v>5629773</v>
          </cell>
          <cell r="G748">
            <v>45101.000347222223</v>
          </cell>
          <cell r="H748">
            <v>45103.000347222223</v>
          </cell>
          <cell r="I748">
            <v>45133.000347222223</v>
          </cell>
          <cell r="J748" t="str">
            <v>Do Thi Bich Lieu</v>
          </cell>
          <cell r="M748" t="str">
            <v>No</v>
          </cell>
          <cell r="O748" t="str">
            <v>Lịch thanh toán: Monthly at 10 &amp; 24</v>
          </cell>
        </row>
        <row r="749">
          <cell r="D749">
            <v>37647</v>
          </cell>
          <cell r="E749">
            <v>18187362</v>
          </cell>
          <cell r="F749">
            <v>3812589</v>
          </cell>
          <cell r="G749">
            <v>45101.000347222223</v>
          </cell>
          <cell r="H749">
            <v>45103.000347222223</v>
          </cell>
          <cell r="I749">
            <v>45135.000347222223</v>
          </cell>
          <cell r="J749" t="str">
            <v>Do Thi Bich Lieu</v>
          </cell>
          <cell r="M749" t="str">
            <v>No</v>
          </cell>
          <cell r="O749" t="str">
            <v>Lịch thanh toán: Monthly at 10 &amp; 24</v>
          </cell>
        </row>
        <row r="750">
          <cell r="D750">
            <v>37648</v>
          </cell>
          <cell r="E750">
            <v>29183693</v>
          </cell>
          <cell r="F750">
            <v>552013</v>
          </cell>
          <cell r="G750">
            <v>45101.000347222223</v>
          </cell>
          <cell r="H750">
            <v>45103.000347222223</v>
          </cell>
          <cell r="I750">
            <v>45135.000347222223</v>
          </cell>
          <cell r="J750" t="str">
            <v>Do Thi Bich Lieu</v>
          </cell>
          <cell r="M750" t="str">
            <v>No</v>
          </cell>
          <cell r="O750" t="str">
            <v>Lịch thanh toán: Monthly at 10 &amp; 24</v>
          </cell>
        </row>
        <row r="751">
          <cell r="D751">
            <v>37619</v>
          </cell>
          <cell r="E751">
            <v>10249806</v>
          </cell>
          <cell r="F751">
            <v>2076778</v>
          </cell>
          <cell r="G751">
            <v>45101.000347222223</v>
          </cell>
          <cell r="J751" t="str">
            <v>Do Thi Bich Lieu</v>
          </cell>
          <cell r="M751" t="str">
            <v>No</v>
          </cell>
          <cell r="O751" t="str">
            <v>07/Đã thanh toán 24/2023</v>
          </cell>
        </row>
        <row r="752">
          <cell r="D752">
            <v>37626</v>
          </cell>
          <cell r="E752">
            <v>16450772</v>
          </cell>
          <cell r="F752">
            <v>1891489</v>
          </cell>
          <cell r="G752">
            <v>45101.000347222223</v>
          </cell>
          <cell r="H752">
            <v>45103.000347222223</v>
          </cell>
          <cell r="I752">
            <v>45135.000347222223</v>
          </cell>
          <cell r="J752" t="str">
            <v>Do Thi Bich Lieu</v>
          </cell>
          <cell r="M752" t="str">
            <v>No</v>
          </cell>
          <cell r="O752" t="str">
            <v>Lịch thanh toán: Monthly at 10 &amp; 24</v>
          </cell>
        </row>
        <row r="753">
          <cell r="D753">
            <v>37622</v>
          </cell>
          <cell r="E753">
            <v>10255621</v>
          </cell>
          <cell r="F753">
            <v>5191945</v>
          </cell>
          <cell r="G753">
            <v>45101.000347222223</v>
          </cell>
          <cell r="J753" t="str">
            <v>Do Thi Bich Lieu</v>
          </cell>
          <cell r="M753" t="str">
            <v>No</v>
          </cell>
          <cell r="O753" t="str">
            <v>07/Đã thanh toán 24/2023</v>
          </cell>
        </row>
        <row r="754">
          <cell r="D754">
            <v>37645</v>
          </cell>
          <cell r="E754">
            <v>26414192</v>
          </cell>
          <cell r="F754">
            <v>2076778</v>
          </cell>
          <cell r="G754">
            <v>45101.000347222223</v>
          </cell>
          <cell r="J754" t="str">
            <v>Do Thi Bich Lieu</v>
          </cell>
          <cell r="M754" t="str">
            <v>No</v>
          </cell>
          <cell r="O754" t="str">
            <v>07/Đã thanh toán 24/2023</v>
          </cell>
        </row>
        <row r="755">
          <cell r="D755">
            <v>37628</v>
          </cell>
          <cell r="E755">
            <v>15135255</v>
          </cell>
          <cell r="F755">
            <v>2156022</v>
          </cell>
          <cell r="G755">
            <v>45101.000347222223</v>
          </cell>
          <cell r="H755">
            <v>45103.000347222223</v>
          </cell>
          <cell r="I755">
            <v>45132.000347222223</v>
          </cell>
          <cell r="J755" t="str">
            <v>Do Thi Bich Lieu</v>
          </cell>
          <cell r="M755" t="str">
            <v>No</v>
          </cell>
          <cell r="O755" t="str">
            <v>Lịch thanh toán: Monthly at 10 &amp; 24</v>
          </cell>
        </row>
        <row r="756">
          <cell r="D756">
            <v>37649</v>
          </cell>
          <cell r="E756">
            <v>29183716</v>
          </cell>
          <cell r="F756">
            <v>2619452</v>
          </cell>
          <cell r="G756">
            <v>45101.000347222223</v>
          </cell>
          <cell r="H756">
            <v>45104.000347222223</v>
          </cell>
          <cell r="I756">
            <v>45135.000347222223</v>
          </cell>
          <cell r="J756" t="str">
            <v>Do Thi Bich Lieu</v>
          </cell>
          <cell r="M756" t="str">
            <v>No</v>
          </cell>
          <cell r="O756" t="str">
            <v>Lịch thanh toán: Monthly at 10 &amp; 24</v>
          </cell>
        </row>
        <row r="757">
          <cell r="D757">
            <v>34496</v>
          </cell>
          <cell r="E757">
            <v>16443682</v>
          </cell>
          <cell r="F757">
            <v>2785056</v>
          </cell>
          <cell r="G757">
            <v>45087.000347222223</v>
          </cell>
          <cell r="J757" t="str">
            <v>Do Thi Bich Lieu</v>
          </cell>
          <cell r="M757" t="str">
            <v>No</v>
          </cell>
          <cell r="O757" t="str">
            <v>07/Đã thanh toán 10/2023</v>
          </cell>
        </row>
        <row r="758">
          <cell r="D758">
            <v>34517</v>
          </cell>
          <cell r="E758">
            <v>24323446</v>
          </cell>
          <cell r="F758">
            <v>4500363</v>
          </cell>
          <cell r="G758">
            <v>45087.000347222223</v>
          </cell>
          <cell r="J758" t="str">
            <v>Do Thi Bich Lieu</v>
          </cell>
          <cell r="M758" t="str">
            <v>No</v>
          </cell>
          <cell r="O758" t="str">
            <v>07/Đã thanh toán 24/2023</v>
          </cell>
        </row>
        <row r="759">
          <cell r="D759">
            <v>34511</v>
          </cell>
          <cell r="E759">
            <v>29178839</v>
          </cell>
          <cell r="F759">
            <v>1615482</v>
          </cell>
          <cell r="G759">
            <v>45087.000347222223</v>
          </cell>
          <cell r="J759" t="str">
            <v>Do Thi Bich Lieu</v>
          </cell>
          <cell r="M759" t="str">
            <v>No</v>
          </cell>
          <cell r="O759" t="str">
            <v>07/Đã thanh toán 10/2023</v>
          </cell>
        </row>
        <row r="760">
          <cell r="D760">
            <v>34505</v>
          </cell>
          <cell r="E760">
            <v>10247806</v>
          </cell>
          <cell r="F760">
            <v>8020980</v>
          </cell>
          <cell r="G760">
            <v>45087.000347222223</v>
          </cell>
          <cell r="J760" t="str">
            <v>Do Thi Bich Lieu</v>
          </cell>
          <cell r="M760" t="str">
            <v>No</v>
          </cell>
          <cell r="O760" t="str">
            <v>07/Đã thanh toán 10/2023</v>
          </cell>
        </row>
        <row r="761">
          <cell r="D761">
            <v>37509</v>
          </cell>
          <cell r="E761">
            <v>14085720</v>
          </cell>
          <cell r="F761">
            <v>3115167</v>
          </cell>
          <cell r="G761">
            <v>45100.000347222223</v>
          </cell>
          <cell r="J761" t="str">
            <v>Do Thi Bich Lieu</v>
          </cell>
          <cell r="M761" t="str">
            <v>No</v>
          </cell>
          <cell r="O761" t="str">
            <v>07/Đã thanh toán 10/2023</v>
          </cell>
        </row>
        <row r="762">
          <cell r="D762">
            <v>37554</v>
          </cell>
          <cell r="E762">
            <v>14088540</v>
          </cell>
          <cell r="F762">
            <v>4921533</v>
          </cell>
          <cell r="G762">
            <v>45100.000347222223</v>
          </cell>
          <cell r="J762" t="str">
            <v>Do Thi Bich Lieu</v>
          </cell>
          <cell r="M762" t="str">
            <v>No</v>
          </cell>
          <cell r="O762" t="str">
            <v>07/Đã thanh toán 10/2023</v>
          </cell>
        </row>
        <row r="763">
          <cell r="D763">
            <v>57730</v>
          </cell>
          <cell r="E763">
            <v>14064562</v>
          </cell>
          <cell r="F763">
            <v>2570400</v>
          </cell>
          <cell r="G763">
            <v>44926.000347222223</v>
          </cell>
          <cell r="J763" t="str">
            <v>Do Thi Bich Lieu</v>
          </cell>
          <cell r="M763" t="str">
            <v>No</v>
          </cell>
          <cell r="O763" t="str">
            <v>Chúng tôi đang xử lý hóa đơn, vui lòng liên hệ Do Thi Bich Lieu</v>
          </cell>
        </row>
        <row r="764">
          <cell r="D764">
            <v>10499</v>
          </cell>
          <cell r="E764">
            <v>14080816</v>
          </cell>
          <cell r="F764">
            <v>5074636</v>
          </cell>
          <cell r="G764">
            <v>44987.000347222223</v>
          </cell>
          <cell r="J764" t="str">
            <v>Do Thi Bich Lieu</v>
          </cell>
          <cell r="M764" t="str">
            <v>No</v>
          </cell>
          <cell r="O764" t="str">
            <v>Chúng tôi đang xử lý hóa đơn, vui lòng liên hệ Do Thi Bich Lieu</v>
          </cell>
        </row>
        <row r="765">
          <cell r="D765">
            <v>14857</v>
          </cell>
          <cell r="E765">
            <v>14085720</v>
          </cell>
          <cell r="F765">
            <v>122164</v>
          </cell>
          <cell r="G765">
            <v>45001.000347222223</v>
          </cell>
          <cell r="J765" t="str">
            <v>Do Thi Bich Lieu</v>
          </cell>
          <cell r="M765" t="str">
            <v>No</v>
          </cell>
          <cell r="O765" t="str">
            <v>Chúng tôi đang xử lý hóa đơn, vui lòng liên hệ Do Thi Bich Lieu</v>
          </cell>
        </row>
        <row r="766">
          <cell r="D766">
            <v>15720</v>
          </cell>
          <cell r="E766">
            <v>20293537</v>
          </cell>
          <cell r="F766">
            <v>2619452</v>
          </cell>
          <cell r="G766">
            <v>45003.000347222223</v>
          </cell>
          <cell r="J766" t="str">
            <v>Do Thi Bich Lieu</v>
          </cell>
          <cell r="M766" t="str">
            <v>No</v>
          </cell>
          <cell r="O766" t="str">
            <v>Chúng tôi đang xử lý hóa đơn, vui lòng liên hệ Do Thi Bich Lieu</v>
          </cell>
        </row>
        <row r="767">
          <cell r="D767">
            <v>15717</v>
          </cell>
          <cell r="E767">
            <v>25269261</v>
          </cell>
          <cell r="F767">
            <v>2719277</v>
          </cell>
          <cell r="G767">
            <v>45003.000347222223</v>
          </cell>
          <cell r="J767" t="str">
            <v>Do Thi Bich Lieu</v>
          </cell>
          <cell r="M767" t="str">
            <v>No</v>
          </cell>
          <cell r="O767" t="str">
            <v>Chúng tôi đang xử lý hóa đơn, vui lòng liên hệ Do Thi Bich Lieu</v>
          </cell>
        </row>
        <row r="768">
          <cell r="D768">
            <v>15716</v>
          </cell>
          <cell r="E768">
            <v>28256017</v>
          </cell>
          <cell r="F768">
            <v>11608834</v>
          </cell>
          <cell r="G768">
            <v>45003.000347222223</v>
          </cell>
          <cell r="J768" t="str">
            <v>Do Thi Bich Lieu</v>
          </cell>
          <cell r="M768" t="str">
            <v>No</v>
          </cell>
          <cell r="O768" t="str">
            <v>Chúng tôi đang xử lý hóa đơn, vui lòng liên hệ Do Thi Bich Lieu</v>
          </cell>
        </row>
        <row r="769">
          <cell r="D769">
            <v>16743</v>
          </cell>
          <cell r="E769">
            <v>14088540</v>
          </cell>
          <cell r="F769">
            <v>5036672</v>
          </cell>
          <cell r="G769">
            <v>45008.000347222223</v>
          </cell>
          <cell r="J769" t="str">
            <v>Do Thi Bich Lieu</v>
          </cell>
          <cell r="M769" t="str">
            <v>No</v>
          </cell>
          <cell r="O769" t="str">
            <v>Chúng tôi đang xử lý hóa đơn, vui lòng liên hệ Do Thi Bich Lieu</v>
          </cell>
        </row>
        <row r="770">
          <cell r="D770">
            <v>22184</v>
          </cell>
          <cell r="E770">
            <v>24306895</v>
          </cell>
          <cell r="F770">
            <v>1958825</v>
          </cell>
          <cell r="G770">
            <v>45030.000347222223</v>
          </cell>
          <cell r="J770" t="str">
            <v>Do Thi Bich Lieu</v>
          </cell>
          <cell r="M770" t="str">
            <v>No</v>
          </cell>
          <cell r="O770" t="str">
            <v>05/Đã thanh toán 24/2023</v>
          </cell>
        </row>
        <row r="771">
          <cell r="D771">
            <v>23406</v>
          </cell>
          <cell r="E771">
            <v>10221235</v>
          </cell>
          <cell r="F771">
            <v>1954612</v>
          </cell>
          <cell r="G771">
            <v>45036.000347222223</v>
          </cell>
          <cell r="J771" t="str">
            <v>Do Thi Bich Lieu</v>
          </cell>
          <cell r="M771" t="str">
            <v>No</v>
          </cell>
          <cell r="O771" t="str">
            <v>05/Đã thanh toán 24/2023</v>
          </cell>
        </row>
        <row r="772">
          <cell r="D772">
            <v>23407</v>
          </cell>
          <cell r="E772">
            <v>10222868</v>
          </cell>
          <cell r="F772">
            <v>3144801</v>
          </cell>
          <cell r="G772">
            <v>45036.000347222223</v>
          </cell>
          <cell r="J772" t="str">
            <v>Do Thi Bich Lieu</v>
          </cell>
          <cell r="M772" t="str">
            <v>No</v>
          </cell>
          <cell r="O772" t="str">
            <v>05/Đã thanh toán 24/2023</v>
          </cell>
        </row>
        <row r="773">
          <cell r="D773">
            <v>23414</v>
          </cell>
          <cell r="E773">
            <v>20365332</v>
          </cell>
          <cell r="F773">
            <v>5728125</v>
          </cell>
          <cell r="G773">
            <v>45036.000347222223</v>
          </cell>
          <cell r="J773" t="str">
            <v>Do Thi Bich Lieu</v>
          </cell>
          <cell r="M773" t="str">
            <v>No</v>
          </cell>
          <cell r="O773" t="str">
            <v>05/Đã thanh toán 24/2023</v>
          </cell>
        </row>
        <row r="774">
          <cell r="D774">
            <v>23404</v>
          </cell>
          <cell r="E774">
            <v>16423396</v>
          </cell>
          <cell r="F774">
            <v>1792468</v>
          </cell>
          <cell r="G774">
            <v>45036.000347222223</v>
          </cell>
          <cell r="J774" t="str">
            <v>Do Thi Bich Lieu</v>
          </cell>
          <cell r="M774" t="str">
            <v>No</v>
          </cell>
          <cell r="O774" t="str">
            <v>07/Đã thanh toán 10/2023</v>
          </cell>
        </row>
        <row r="775">
          <cell r="D775">
            <v>25248</v>
          </cell>
          <cell r="E775">
            <v>22343251</v>
          </cell>
          <cell r="F775">
            <v>1221638</v>
          </cell>
          <cell r="G775">
            <v>45044.000347222223</v>
          </cell>
          <cell r="J775" t="str">
            <v>Do Thi Bich Lieu</v>
          </cell>
          <cell r="M775" t="str">
            <v>No</v>
          </cell>
          <cell r="O775" t="str">
            <v>Chúng tôi đang xử lý hóa đơn, vui lòng liên hệ Do Thi Bich Lieu</v>
          </cell>
        </row>
        <row r="776">
          <cell r="D776">
            <v>28140</v>
          </cell>
          <cell r="E776">
            <v>10183289</v>
          </cell>
          <cell r="F776">
            <v>36449300</v>
          </cell>
          <cell r="G776">
            <v>45058.000347222223</v>
          </cell>
          <cell r="J776" t="str">
            <v>Do Thi Bich Lieu</v>
          </cell>
          <cell r="M776" t="str">
            <v>No</v>
          </cell>
          <cell r="O776" t="str">
            <v>05/Đã thanh toán 24/2023</v>
          </cell>
        </row>
        <row r="777">
          <cell r="D777">
            <v>29782</v>
          </cell>
          <cell r="E777">
            <v>15122237</v>
          </cell>
          <cell r="F777">
            <v>1954612</v>
          </cell>
          <cell r="G777">
            <v>45065.000347222223</v>
          </cell>
          <cell r="J777" t="str">
            <v>Do Thi Bich Lieu</v>
          </cell>
          <cell r="M777" t="str">
            <v>No</v>
          </cell>
          <cell r="O777" t="str">
            <v>06/Đã thanh toán 26/2023</v>
          </cell>
        </row>
        <row r="778">
          <cell r="D778">
            <v>29784</v>
          </cell>
          <cell r="E778">
            <v>22349126</v>
          </cell>
          <cell r="F778">
            <v>1557600</v>
          </cell>
          <cell r="G778">
            <v>45065.000347222223</v>
          </cell>
          <cell r="H778">
            <v>45137.000347222223</v>
          </cell>
          <cell r="I778">
            <v>45097.000347222223</v>
          </cell>
          <cell r="J778" t="str">
            <v>Do Thi Bich Lieu</v>
          </cell>
          <cell r="M778" t="str">
            <v>No</v>
          </cell>
          <cell r="O778" t="str">
            <v>Lịch thanh toán: Monthly at 10 &amp; 24</v>
          </cell>
        </row>
        <row r="779">
          <cell r="D779">
            <v>29785</v>
          </cell>
          <cell r="E779">
            <v>28337212</v>
          </cell>
          <cell r="F779">
            <v>1557600</v>
          </cell>
          <cell r="G779">
            <v>45065.000347222223</v>
          </cell>
          <cell r="J779" t="str">
            <v>Do Thi Bich Lieu</v>
          </cell>
          <cell r="M779" t="str">
            <v>No</v>
          </cell>
          <cell r="O779" t="str">
            <v>07/Đã thanh toán 10/2023</v>
          </cell>
        </row>
        <row r="780">
          <cell r="D780">
            <v>29776</v>
          </cell>
          <cell r="E780">
            <v>24317189</v>
          </cell>
          <cell r="F780">
            <v>1557600</v>
          </cell>
          <cell r="G780">
            <v>45065.000347222223</v>
          </cell>
          <cell r="H780">
            <v>45137.000347222223</v>
          </cell>
          <cell r="I780">
            <v>45100.000347222223</v>
          </cell>
          <cell r="J780" t="str">
            <v>Do Thi Bich Lieu</v>
          </cell>
          <cell r="M780" t="str">
            <v>No</v>
          </cell>
          <cell r="O780" t="str">
            <v>Lịch thanh toán: Monthly at 10 &amp; 24</v>
          </cell>
        </row>
        <row r="781">
          <cell r="D781">
            <v>29778</v>
          </cell>
          <cell r="E781">
            <v>27337223</v>
          </cell>
          <cell r="F781">
            <v>1557600</v>
          </cell>
          <cell r="G781">
            <v>45065.000347222223</v>
          </cell>
          <cell r="H781">
            <v>45137.000347222223</v>
          </cell>
          <cell r="I781">
            <v>45097.000347222223</v>
          </cell>
          <cell r="J781" t="str">
            <v>Do Thi Bich Lieu</v>
          </cell>
          <cell r="M781" t="str">
            <v>No</v>
          </cell>
          <cell r="O781" t="str">
            <v>Lịch thanh toán: Monthly at 10 &amp; 24</v>
          </cell>
        </row>
        <row r="782">
          <cell r="D782">
            <v>29783</v>
          </cell>
          <cell r="E782">
            <v>16437514</v>
          </cell>
          <cell r="F782">
            <v>1557600</v>
          </cell>
          <cell r="G782">
            <v>45065.000347222223</v>
          </cell>
          <cell r="J782" t="str">
            <v>Do Thi Bich Lieu</v>
          </cell>
          <cell r="M782" t="str">
            <v>No</v>
          </cell>
          <cell r="O782" t="str">
            <v>07/Đã thanh toán 10/2023</v>
          </cell>
        </row>
        <row r="783">
          <cell r="D783">
            <v>29779</v>
          </cell>
          <cell r="E783">
            <v>20375114</v>
          </cell>
          <cell r="F783">
            <v>1557600</v>
          </cell>
          <cell r="G783">
            <v>45065.000347222223</v>
          </cell>
          <cell r="J783" t="str">
            <v>Do Thi Bich Lieu</v>
          </cell>
          <cell r="M783" t="str">
            <v>No</v>
          </cell>
          <cell r="O783" t="str">
            <v>07/Đã thanh toán 10/2023</v>
          </cell>
        </row>
        <row r="784">
          <cell r="D784">
            <v>29796</v>
          </cell>
          <cell r="E784">
            <v>18171959</v>
          </cell>
          <cell r="F784">
            <v>5734652</v>
          </cell>
          <cell r="G784">
            <v>45065.000347222223</v>
          </cell>
          <cell r="J784" t="str">
            <v>Do Thi Bich Lieu</v>
          </cell>
          <cell r="M784" t="str">
            <v>No</v>
          </cell>
          <cell r="O784" t="str">
            <v>07/Đã thanh toán 10/2023</v>
          </cell>
        </row>
        <row r="785">
          <cell r="D785">
            <v>29769</v>
          </cell>
          <cell r="E785">
            <v>10237358</v>
          </cell>
          <cell r="F785">
            <v>6899855</v>
          </cell>
          <cell r="G785">
            <v>45065.000347222223</v>
          </cell>
          <cell r="J785" t="str">
            <v>Do Thi Bich Lieu</v>
          </cell>
          <cell r="M785" t="str">
            <v>No</v>
          </cell>
          <cell r="O785" t="str">
            <v>06/Đã thanh toán 26/2023</v>
          </cell>
        </row>
        <row r="786">
          <cell r="D786">
            <v>29772</v>
          </cell>
          <cell r="E786">
            <v>19397650</v>
          </cell>
          <cell r="F786">
            <v>778800</v>
          </cell>
          <cell r="G786">
            <v>45065.000347222223</v>
          </cell>
          <cell r="J786" t="str">
            <v>Do Thi Bich Lieu</v>
          </cell>
          <cell r="M786" t="str">
            <v>No</v>
          </cell>
          <cell r="O786" t="str">
            <v>07/Đã thanh toán 10/2023</v>
          </cell>
        </row>
        <row r="787">
          <cell r="D787">
            <v>29771</v>
          </cell>
          <cell r="E787">
            <v>11200164</v>
          </cell>
          <cell r="F787">
            <v>3115200</v>
          </cell>
          <cell r="G787">
            <v>45065.000347222223</v>
          </cell>
          <cell r="J787" t="str">
            <v>Do Thi Bich Lieu</v>
          </cell>
          <cell r="M787" t="str">
            <v>No</v>
          </cell>
          <cell r="O787" t="str">
            <v>07/Đã thanh toán 10/2023</v>
          </cell>
        </row>
        <row r="788">
          <cell r="D788">
            <v>32658</v>
          </cell>
          <cell r="E788">
            <v>11207034</v>
          </cell>
          <cell r="F788">
            <v>1104026</v>
          </cell>
          <cell r="G788">
            <v>45077.000347222223</v>
          </cell>
          <cell r="J788" t="str">
            <v>Do Thi Bich Lieu</v>
          </cell>
          <cell r="M788" t="str">
            <v>No</v>
          </cell>
          <cell r="O788" t="str">
            <v>07/Đã thanh toán 10/2023</v>
          </cell>
        </row>
        <row r="789">
          <cell r="D789">
            <v>32655</v>
          </cell>
          <cell r="E789">
            <v>16442542</v>
          </cell>
          <cell r="F789">
            <v>1886808</v>
          </cell>
          <cell r="G789">
            <v>45077.000347222223</v>
          </cell>
          <cell r="J789" t="str">
            <v>Do Thi Bich Lieu</v>
          </cell>
          <cell r="M789" t="str">
            <v>No</v>
          </cell>
          <cell r="O789" t="str">
            <v>07/Đã thanh toán 10/2023</v>
          </cell>
        </row>
        <row r="790">
          <cell r="D790">
            <v>32675</v>
          </cell>
          <cell r="E790">
            <v>18115377</v>
          </cell>
          <cell r="F790">
            <v>848507</v>
          </cell>
          <cell r="G790">
            <v>45077.000347222223</v>
          </cell>
          <cell r="J790" t="str">
            <v>Do Thi Bich Lieu</v>
          </cell>
          <cell r="M790" t="str">
            <v>No</v>
          </cell>
          <cell r="O790" t="str">
            <v>06/Đã thanh toán 12/2023</v>
          </cell>
        </row>
        <row r="791">
          <cell r="D791">
            <v>32682</v>
          </cell>
          <cell r="E791">
            <v>28298123</v>
          </cell>
          <cell r="F791">
            <v>9300883</v>
          </cell>
          <cell r="G791">
            <v>45077.000347222223</v>
          </cell>
          <cell r="J791" t="str">
            <v>Do Thi Bich Lieu</v>
          </cell>
          <cell r="M791" t="str">
            <v>No</v>
          </cell>
          <cell r="O791" t="str">
            <v>06/Đã thanh toán 12/2023</v>
          </cell>
        </row>
        <row r="792">
          <cell r="D792">
            <v>32654</v>
          </cell>
          <cell r="E792">
            <v>22353983</v>
          </cell>
          <cell r="F792">
            <v>4340215</v>
          </cell>
          <cell r="G792">
            <v>45077.000347222223</v>
          </cell>
          <cell r="J792" t="str">
            <v>Do Thi Bich Lieu</v>
          </cell>
          <cell r="M792" t="str">
            <v>No</v>
          </cell>
          <cell r="O792" t="str">
            <v>07/Đã thanh toán 10/2023</v>
          </cell>
        </row>
        <row r="793">
          <cell r="D793">
            <v>32664</v>
          </cell>
          <cell r="E793">
            <v>13263686</v>
          </cell>
          <cell r="F793">
            <v>5491014</v>
          </cell>
          <cell r="G793">
            <v>45077.000347222223</v>
          </cell>
          <cell r="J793" t="str">
            <v>Do Thi Bich Lieu</v>
          </cell>
          <cell r="M793" t="str">
            <v>No</v>
          </cell>
          <cell r="O793" t="str">
            <v>07/Đã thanh toán 10/2023</v>
          </cell>
        </row>
        <row r="794">
          <cell r="D794">
            <v>32681</v>
          </cell>
          <cell r="E794">
            <v>15012701</v>
          </cell>
          <cell r="F794">
            <v>496815</v>
          </cell>
          <cell r="G794">
            <v>45077.000347222223</v>
          </cell>
          <cell r="J794" t="str">
            <v>Do Thi Bich Lieu</v>
          </cell>
          <cell r="M794" t="str">
            <v>No</v>
          </cell>
          <cell r="O794" t="str">
            <v>Chúng tôi đang xử lý hóa đơn, vui lòng liên hệ Do Thi Bich Lieu</v>
          </cell>
        </row>
        <row r="795">
          <cell r="D795">
            <v>32672</v>
          </cell>
          <cell r="E795">
            <v>26406428</v>
          </cell>
          <cell r="F795">
            <v>2336400</v>
          </cell>
          <cell r="G795">
            <v>45077.000347222223</v>
          </cell>
          <cell r="J795" t="str">
            <v>Do Thi Bich Lieu</v>
          </cell>
          <cell r="M795" t="str">
            <v>No</v>
          </cell>
          <cell r="O795" t="str">
            <v>07/Đã thanh toán 10/2023</v>
          </cell>
        </row>
        <row r="796">
          <cell r="D796">
            <v>644</v>
          </cell>
          <cell r="E796">
            <v>12102972</v>
          </cell>
          <cell r="F796">
            <v>1942919</v>
          </cell>
          <cell r="G796">
            <v>44932.000347222223</v>
          </cell>
          <cell r="J796" t="str">
            <v>Do Thi Bich Lieu</v>
          </cell>
          <cell r="M796" t="str">
            <v>No</v>
          </cell>
          <cell r="O796" t="str">
            <v>Chúng tôi đang xử lý hóa đơn, vui lòng liên hệ Do Thi Bich Lieu</v>
          </cell>
        </row>
        <row r="797">
          <cell r="D797">
            <v>23421</v>
          </cell>
          <cell r="E797">
            <v>26386858</v>
          </cell>
          <cell r="F797">
            <v>2586309</v>
          </cell>
          <cell r="G797">
            <v>45036.000347222223</v>
          </cell>
          <cell r="J797" t="str">
            <v>Do Thi Bich Lieu</v>
          </cell>
          <cell r="M797" t="str">
            <v>No</v>
          </cell>
          <cell r="O797" t="str">
            <v>05/Đã thanh toán 24/2023</v>
          </cell>
        </row>
        <row r="798">
          <cell r="D798">
            <v>23410</v>
          </cell>
          <cell r="E798">
            <v>12147912</v>
          </cell>
          <cell r="F798">
            <v>778800</v>
          </cell>
          <cell r="G798">
            <v>45036.000347222223</v>
          </cell>
          <cell r="J798" t="str">
            <v>Do Thi Bich Lieu</v>
          </cell>
          <cell r="M798" t="str">
            <v>No</v>
          </cell>
          <cell r="O798" t="str">
            <v>06/Đã thanh toán 12/2023</v>
          </cell>
        </row>
        <row r="799">
          <cell r="D799">
            <v>32656</v>
          </cell>
          <cell r="E799">
            <v>12165991</v>
          </cell>
          <cell r="F799">
            <v>3664914</v>
          </cell>
          <cell r="G799">
            <v>45077.000347222223</v>
          </cell>
          <cell r="J799" t="str">
            <v>Do Thi Bich Lieu</v>
          </cell>
          <cell r="M799" t="str">
            <v>No</v>
          </cell>
          <cell r="O799" t="str">
            <v>07/Đã thanh toán 10/2023</v>
          </cell>
        </row>
        <row r="800">
          <cell r="D800">
            <v>23422</v>
          </cell>
          <cell r="E800">
            <v>90314767</v>
          </cell>
          <cell r="F800">
            <v>3380546</v>
          </cell>
          <cell r="G800">
            <v>45036.000347222223</v>
          </cell>
          <cell r="J800" t="str">
            <v>Do Thi Bich Lieu</v>
          </cell>
          <cell r="M800" t="str">
            <v>No</v>
          </cell>
          <cell r="O800" t="str">
            <v>05/Đã thanh toán 24/2023</v>
          </cell>
        </row>
        <row r="801">
          <cell r="D801">
            <v>13165</v>
          </cell>
          <cell r="E801">
            <v>16407983</v>
          </cell>
          <cell r="F801">
            <v>2400893</v>
          </cell>
          <cell r="G801">
            <v>44994.000347222223</v>
          </cell>
          <cell r="J801" t="str">
            <v>Do Thi Bich Lieu</v>
          </cell>
          <cell r="M801" t="str">
            <v>No</v>
          </cell>
          <cell r="O801" t="str">
            <v>06/Đã thanh toán 26/2023</v>
          </cell>
        </row>
        <row r="802">
          <cell r="D802">
            <v>25879</v>
          </cell>
          <cell r="E802">
            <v>13109905</v>
          </cell>
          <cell r="F802">
            <v>8242430</v>
          </cell>
          <cell r="G802">
            <v>44758.000347222223</v>
          </cell>
          <cell r="J802" t="str">
            <v>Do Thi Bich Lieu</v>
          </cell>
          <cell r="M802" t="str">
            <v>No</v>
          </cell>
          <cell r="O802" t="str">
            <v>Chúng tôi đang xử lý hóa đơn, vui lòng liên hệ Do Thi Bich Lieu</v>
          </cell>
        </row>
        <row r="803">
          <cell r="D803">
            <v>56277</v>
          </cell>
          <cell r="E803">
            <v>15069804</v>
          </cell>
          <cell r="F803">
            <v>196020</v>
          </cell>
          <cell r="G803">
            <v>44916.000347222223</v>
          </cell>
          <cell r="J803" t="str">
            <v>Do Thi Bich Lieu</v>
          </cell>
          <cell r="M803" t="str">
            <v>No</v>
          </cell>
          <cell r="O803" t="str">
            <v>Chúng tôi đang xử lý hóa đơn, vui lòng liên hệ Do Thi Bich Lieu</v>
          </cell>
        </row>
        <row r="804">
          <cell r="D804">
            <v>56991</v>
          </cell>
          <cell r="E804">
            <v>12100509</v>
          </cell>
          <cell r="F804">
            <v>882090</v>
          </cell>
          <cell r="G804">
            <v>44922.000347222223</v>
          </cell>
          <cell r="J804" t="str">
            <v>Do Thi Bich Lieu</v>
          </cell>
          <cell r="M804" t="str">
            <v>No</v>
          </cell>
          <cell r="O804" t="str">
            <v>Chúng tôi đang xử lý hóa đơn, vui lòng liên hệ Do Thi Bich Lieu</v>
          </cell>
        </row>
        <row r="805">
          <cell r="D805">
            <v>57169</v>
          </cell>
          <cell r="E805">
            <v>18115377</v>
          </cell>
          <cell r="F805">
            <v>980100</v>
          </cell>
          <cell r="G805">
            <v>44924.000347222223</v>
          </cell>
          <cell r="J805" t="str">
            <v>Do Thi Bich Lieu</v>
          </cell>
          <cell r="M805" t="str">
            <v>No</v>
          </cell>
          <cell r="O805" t="str">
            <v>Chúng tôi đang xử lý hóa đơn, vui lòng liên hệ Do Thi Bich Lieu</v>
          </cell>
        </row>
        <row r="806">
          <cell r="D806">
            <v>57873</v>
          </cell>
          <cell r="E806">
            <v>14066526</v>
          </cell>
          <cell r="F806">
            <v>3598279</v>
          </cell>
          <cell r="G806">
            <v>44926.000347222223</v>
          </cell>
          <cell r="J806" t="str">
            <v>Do Thi Bich Lieu</v>
          </cell>
          <cell r="M806" t="str">
            <v>No</v>
          </cell>
          <cell r="O806" t="str">
            <v>Chúng tôi đang xử lý hóa đơn, vui lòng liên hệ Do Thi Bich Lieu</v>
          </cell>
        </row>
        <row r="807">
          <cell r="D807">
            <v>13715</v>
          </cell>
          <cell r="E807">
            <v>28276097</v>
          </cell>
          <cell r="F807">
            <v>-1199426</v>
          </cell>
          <cell r="G807">
            <v>45000.000347222223</v>
          </cell>
          <cell r="J807" t="str">
            <v>Do Thi Bich Lieu</v>
          </cell>
          <cell r="M807" t="str">
            <v>No</v>
          </cell>
          <cell r="O807" t="str">
            <v>Chúng tôi đang xử lý hóa đơn, vui lòng liên hệ Do Thi Bich Lieu</v>
          </cell>
        </row>
        <row r="808">
          <cell r="D808">
            <v>31445</v>
          </cell>
          <cell r="E808">
            <v>16440980</v>
          </cell>
          <cell r="F808">
            <v>1615482</v>
          </cell>
          <cell r="G808">
            <v>45073.000347222223</v>
          </cell>
          <cell r="J808" t="str">
            <v>Do Thi Bich Lieu</v>
          </cell>
          <cell r="M808" t="str">
            <v>No</v>
          </cell>
          <cell r="O808" t="str">
            <v>Chúng tôi đang xử lý hóa đơn, vui lòng liên hệ Do Thi Bich Lieu</v>
          </cell>
        </row>
        <row r="809">
          <cell r="D809">
            <v>1376</v>
          </cell>
          <cell r="E809">
            <v>17154727</v>
          </cell>
          <cell r="F809">
            <v>6936193</v>
          </cell>
          <cell r="G809">
            <v>44938.000347222223</v>
          </cell>
          <cell r="J809" t="str">
            <v>Do Thi Bich Lieu</v>
          </cell>
          <cell r="M809" t="str">
            <v>No</v>
          </cell>
          <cell r="O809" t="str">
            <v>Chúng tôi đang xử lý hóa đơn, vui lòng liên hệ Do Thi Bich Lieu</v>
          </cell>
        </row>
        <row r="810">
          <cell r="D810">
            <v>1477</v>
          </cell>
          <cell r="E810">
            <v>28298123</v>
          </cell>
          <cell r="F810">
            <v>9484132</v>
          </cell>
          <cell r="G810">
            <v>44939.000347222223</v>
          </cell>
          <cell r="J810" t="str">
            <v>Do Thi Bich Lieu</v>
          </cell>
          <cell r="M810" t="str">
            <v>No</v>
          </cell>
          <cell r="O810" t="str">
            <v>Chúng tôi đang xử lý hóa đơn, vui lòng liên hệ Do Thi Bich Lieu</v>
          </cell>
        </row>
        <row r="811">
          <cell r="D811">
            <v>2116</v>
          </cell>
          <cell r="E811">
            <v>16391225</v>
          </cell>
          <cell r="F811">
            <v>6094770</v>
          </cell>
          <cell r="G811">
            <v>44957.000347222223</v>
          </cell>
          <cell r="J811" t="str">
            <v>Do Thi Bich Lieu</v>
          </cell>
          <cell r="M811" t="str">
            <v>No</v>
          </cell>
          <cell r="O811" t="str">
            <v>Chúng tôi đang xử lý hóa đơn, vui lòng liên hệ Do Thi Bich Lieu</v>
          </cell>
        </row>
        <row r="812">
          <cell r="D812">
            <v>2127</v>
          </cell>
          <cell r="E812">
            <v>11153889</v>
          </cell>
          <cell r="F812">
            <v>11166133</v>
          </cell>
          <cell r="G812">
            <v>44957.000347222223</v>
          </cell>
          <cell r="J812" t="str">
            <v>Do Thi Bich Lieu</v>
          </cell>
          <cell r="M812" t="str">
            <v>No</v>
          </cell>
          <cell r="O812" t="str">
            <v>Chúng tôi đang xử lý hóa đơn, vui lòng liên hệ Do Thi Bich Lieu</v>
          </cell>
        </row>
        <row r="813">
          <cell r="D813">
            <v>6277</v>
          </cell>
          <cell r="E813">
            <v>26363583</v>
          </cell>
          <cell r="F813">
            <v>2880284</v>
          </cell>
          <cell r="G813">
            <v>44973.000347222223</v>
          </cell>
          <cell r="J813" t="str">
            <v>Do Thi Bich Lieu</v>
          </cell>
          <cell r="M813" t="str">
            <v>No</v>
          </cell>
          <cell r="O813" t="str">
            <v>Chúng tôi đang xử lý hóa đơn, vui lòng liên hệ Do Thi Bich Lieu</v>
          </cell>
        </row>
        <row r="814">
          <cell r="D814">
            <v>56990</v>
          </cell>
          <cell r="E814">
            <v>10171704</v>
          </cell>
          <cell r="F814">
            <v>23304240</v>
          </cell>
          <cell r="G814">
            <v>44922.000347222223</v>
          </cell>
          <cell r="J814" t="str">
            <v>Do Thi Bich Lieu</v>
          </cell>
          <cell r="M814" t="str">
            <v>No</v>
          </cell>
          <cell r="O814" t="str">
            <v>Chúng tôi đang xử lý hóa đơn, vui lòng liên hệ Do Thi Bich Lieu</v>
          </cell>
        </row>
        <row r="815">
          <cell r="D815">
            <v>641</v>
          </cell>
          <cell r="E815">
            <v>16386568</v>
          </cell>
          <cell r="F815">
            <v>1827216</v>
          </cell>
          <cell r="G815">
            <v>44932.000347222223</v>
          </cell>
          <cell r="J815" t="str">
            <v>Do Thi Bich Lieu</v>
          </cell>
          <cell r="M815" t="str">
            <v>No</v>
          </cell>
          <cell r="O815" t="str">
            <v>Chúng tôi đang xử lý hóa đơn, vui lòng liên hệ Do Thi Bich Lieu</v>
          </cell>
        </row>
        <row r="816">
          <cell r="D816">
            <v>832</v>
          </cell>
          <cell r="E816">
            <v>17151843</v>
          </cell>
          <cell r="F816">
            <v>26410406</v>
          </cell>
          <cell r="G816">
            <v>44933.000347222223</v>
          </cell>
          <cell r="J816" t="str">
            <v>Do Thi Bich Lieu</v>
          </cell>
          <cell r="M816" t="str">
            <v>No</v>
          </cell>
          <cell r="O816" t="str">
            <v>Chúng tôi đang xử lý hóa đơn, vui lòng liên hệ Do Thi Bich Lieu</v>
          </cell>
        </row>
        <row r="817">
          <cell r="D817">
            <v>1372</v>
          </cell>
          <cell r="E817">
            <v>10176136</v>
          </cell>
          <cell r="F817">
            <v>5280396</v>
          </cell>
          <cell r="G817">
            <v>44938.000347222223</v>
          </cell>
          <cell r="J817" t="str">
            <v>Do Thi Bich Lieu</v>
          </cell>
          <cell r="M817" t="str">
            <v>No</v>
          </cell>
          <cell r="O817" t="str">
            <v>Chúng tôi đang xử lý hóa đơn, vui lòng liên hệ Do Thi Bich Lieu</v>
          </cell>
        </row>
        <row r="818">
          <cell r="D818">
            <v>1375</v>
          </cell>
          <cell r="E818">
            <v>10179448</v>
          </cell>
          <cell r="F818">
            <v>12216380</v>
          </cell>
          <cell r="G818">
            <v>44938.000347222223</v>
          </cell>
          <cell r="J818" t="str">
            <v>Do Thi Bich Lieu</v>
          </cell>
          <cell r="M818" t="str">
            <v>No</v>
          </cell>
          <cell r="O818" t="str">
            <v>Chúng tôi đang xử lý hóa đơn, vui lòng liên hệ Do Thi Bich Lieu</v>
          </cell>
        </row>
        <row r="819">
          <cell r="D819">
            <v>1379</v>
          </cell>
          <cell r="E819">
            <v>24280678</v>
          </cell>
          <cell r="F819">
            <v>8581829</v>
          </cell>
          <cell r="G819">
            <v>44938.000347222223</v>
          </cell>
          <cell r="J819" t="str">
            <v>Do Thi Bich Lieu</v>
          </cell>
          <cell r="M819" t="str">
            <v>No</v>
          </cell>
          <cell r="O819" t="str">
            <v>Chúng tôi đang xử lý hóa đơn, vui lòng liên hệ Do Thi Bich Lieu</v>
          </cell>
        </row>
        <row r="820">
          <cell r="D820">
            <v>1373</v>
          </cell>
          <cell r="E820">
            <v>50984121</v>
          </cell>
          <cell r="F820">
            <v>13511344</v>
          </cell>
          <cell r="G820">
            <v>44938.000347222223</v>
          </cell>
          <cell r="J820" t="str">
            <v>Do Thi Bich Lieu</v>
          </cell>
          <cell r="M820" t="str">
            <v>No</v>
          </cell>
          <cell r="O820" t="str">
            <v>Chúng tôi đang xử lý hóa đơn, vui lòng liên hệ Do Thi Bich Lieu</v>
          </cell>
        </row>
        <row r="821">
          <cell r="D821">
            <v>1382</v>
          </cell>
          <cell r="E821">
            <v>16389594</v>
          </cell>
          <cell r="F821">
            <v>6108190</v>
          </cell>
          <cell r="G821">
            <v>44938.000347222223</v>
          </cell>
          <cell r="J821" t="str">
            <v>Do Thi Bich Lieu</v>
          </cell>
          <cell r="M821" t="str">
            <v>No</v>
          </cell>
          <cell r="O821" t="str">
            <v>Chúng tôi đang xử lý hóa đơn, vui lòng liên hệ Do Thi Bich Lieu</v>
          </cell>
        </row>
        <row r="822">
          <cell r="D822">
            <v>1370</v>
          </cell>
          <cell r="E822">
            <v>19353021</v>
          </cell>
          <cell r="F822">
            <v>1221638</v>
          </cell>
          <cell r="G822">
            <v>44938.000347222223</v>
          </cell>
          <cell r="J822" t="str">
            <v>Do Thi Bich Lieu</v>
          </cell>
          <cell r="M822" t="str">
            <v>No</v>
          </cell>
          <cell r="O822" t="str">
            <v>Chúng tôi đang xử lý hóa đơn, vui lòng liên hệ Do Thi Bich Lieu</v>
          </cell>
        </row>
        <row r="823">
          <cell r="D823">
            <v>1368</v>
          </cell>
          <cell r="E823">
            <v>13204346</v>
          </cell>
          <cell r="F823">
            <v>13589208</v>
          </cell>
          <cell r="G823">
            <v>44938.000347222223</v>
          </cell>
          <cell r="J823" t="str">
            <v>Do Thi Bich Lieu</v>
          </cell>
          <cell r="M823" t="str">
            <v>No</v>
          </cell>
          <cell r="O823" t="str">
            <v>Chúng tôi đang xử lý hóa đơn, vui lòng liên hệ Do Thi Bich Lieu</v>
          </cell>
        </row>
        <row r="824">
          <cell r="D824">
            <v>1374</v>
          </cell>
          <cell r="E824">
            <v>10177524</v>
          </cell>
          <cell r="F824">
            <v>5054124</v>
          </cell>
          <cell r="G824">
            <v>44938.000347222223</v>
          </cell>
          <cell r="J824" t="str">
            <v>Do Thi Bich Lieu</v>
          </cell>
          <cell r="M824" t="str">
            <v>No</v>
          </cell>
          <cell r="O824" t="str">
            <v>Chúng tôi đang xử lý hóa đơn, vui lòng liên hệ Do Thi Bich Lieu</v>
          </cell>
        </row>
        <row r="825">
          <cell r="D825">
            <v>1377</v>
          </cell>
          <cell r="E825">
            <v>20335101</v>
          </cell>
          <cell r="F825">
            <v>8672587</v>
          </cell>
          <cell r="G825">
            <v>44938.000347222223</v>
          </cell>
          <cell r="J825" t="str">
            <v>Do Thi Bich Lieu</v>
          </cell>
          <cell r="M825" t="str">
            <v>No</v>
          </cell>
          <cell r="O825" t="str">
            <v>Chúng tôi đang xử lý hóa đơn, vui lòng liên hệ Do Thi Bich Lieu</v>
          </cell>
        </row>
        <row r="826">
          <cell r="D826">
            <v>1378</v>
          </cell>
          <cell r="E826">
            <v>22308735</v>
          </cell>
          <cell r="F826">
            <v>19025138</v>
          </cell>
          <cell r="G826">
            <v>44938.000347222223</v>
          </cell>
          <cell r="J826" t="str">
            <v>Do Thi Bich Lieu</v>
          </cell>
          <cell r="M826" t="str">
            <v>No</v>
          </cell>
          <cell r="O826" t="str">
            <v>Chúng tôi đang xử lý hóa đơn, vui lòng liên hệ Do Thi Bich Lieu</v>
          </cell>
        </row>
        <row r="827">
          <cell r="D827">
            <v>1371</v>
          </cell>
          <cell r="E827">
            <v>18118684</v>
          </cell>
          <cell r="F827">
            <v>4216916</v>
          </cell>
          <cell r="G827">
            <v>44938.000347222223</v>
          </cell>
          <cell r="J827" t="str">
            <v>Do Thi Bich Lieu</v>
          </cell>
          <cell r="M827" t="str">
            <v>No</v>
          </cell>
          <cell r="O827" t="str">
            <v>Chúng tôi đang xử lý hóa đơn, vui lòng liên hệ Do Thi Bich Lieu</v>
          </cell>
        </row>
        <row r="828">
          <cell r="D828">
            <v>1482</v>
          </cell>
          <cell r="E828">
            <v>15079249</v>
          </cell>
          <cell r="F828">
            <v>11958606</v>
          </cell>
          <cell r="G828">
            <v>44939.000347222223</v>
          </cell>
          <cell r="J828" t="str">
            <v>Do Thi Bich Lieu</v>
          </cell>
          <cell r="M828" t="str">
            <v>No</v>
          </cell>
          <cell r="O828" t="str">
            <v>Chúng tôi đang xử lý hóa đơn, vui lòng liên hệ Do Thi Bich Lieu</v>
          </cell>
        </row>
        <row r="829">
          <cell r="D829">
            <v>1480</v>
          </cell>
          <cell r="E829">
            <v>16391750</v>
          </cell>
          <cell r="F829">
            <v>10859211</v>
          </cell>
          <cell r="G829">
            <v>44939.000347222223</v>
          </cell>
          <cell r="J829" t="str">
            <v>Do Thi Bich Lieu</v>
          </cell>
          <cell r="M829" t="str">
            <v>No</v>
          </cell>
          <cell r="O829" t="str">
            <v>Chúng tôi đang xử lý hóa đơn, vui lòng liên hệ Do Thi Bich Lieu</v>
          </cell>
        </row>
        <row r="830">
          <cell r="D830">
            <v>2133</v>
          </cell>
          <cell r="E830">
            <v>13205002</v>
          </cell>
          <cell r="F830">
            <v>1305424</v>
          </cell>
          <cell r="G830">
            <v>44957.000347222223</v>
          </cell>
          <cell r="J830" t="str">
            <v>Do Thi Bich Lieu</v>
          </cell>
          <cell r="M830" t="str">
            <v>No</v>
          </cell>
          <cell r="O830" t="str">
            <v>Chúng tôi đang xử lý hóa đơn, vui lòng liên hệ Do Thi Bich Lieu</v>
          </cell>
        </row>
        <row r="831">
          <cell r="D831">
            <v>2137</v>
          </cell>
          <cell r="E831">
            <v>26359222</v>
          </cell>
          <cell r="F831">
            <v>14355022</v>
          </cell>
          <cell r="G831">
            <v>44957.000347222223</v>
          </cell>
          <cell r="J831" t="str">
            <v>Do Thi Bich Lieu</v>
          </cell>
          <cell r="M831" t="str">
            <v>No</v>
          </cell>
          <cell r="O831" t="str">
            <v>Chúng tôi đang xử lý hóa đơn, vui lòng liên hệ Do Thi Bich Lieu</v>
          </cell>
        </row>
        <row r="832">
          <cell r="D832">
            <v>2136</v>
          </cell>
          <cell r="E832">
            <v>14069880</v>
          </cell>
          <cell r="F832">
            <v>12207721</v>
          </cell>
          <cell r="G832">
            <v>44957.000347222223</v>
          </cell>
          <cell r="J832" t="str">
            <v>Do Thi Bich Lieu</v>
          </cell>
          <cell r="M832" t="str">
            <v>No</v>
          </cell>
          <cell r="O832" t="str">
            <v>Chúng tôi đang xử lý hóa đơn, vui lòng liên hệ Do Thi Bich Lieu</v>
          </cell>
        </row>
        <row r="833">
          <cell r="D833">
            <v>2121</v>
          </cell>
          <cell r="E833">
            <v>10183289</v>
          </cell>
          <cell r="F833">
            <v>37365490</v>
          </cell>
          <cell r="G833">
            <v>44957.000347222223</v>
          </cell>
          <cell r="J833" t="str">
            <v>Do Thi Bich Lieu</v>
          </cell>
          <cell r="M833" t="str">
            <v>No</v>
          </cell>
          <cell r="O833" t="str">
            <v>Chúng tôi đang xử lý hóa đơn, vui lòng liên hệ Do Thi Bich Lieu</v>
          </cell>
        </row>
        <row r="834">
          <cell r="D834">
            <v>2115</v>
          </cell>
          <cell r="E834">
            <v>18123159</v>
          </cell>
          <cell r="F834">
            <v>12081581</v>
          </cell>
          <cell r="G834">
            <v>44957.000347222223</v>
          </cell>
          <cell r="J834" t="str">
            <v>Do Thi Bich Lieu</v>
          </cell>
          <cell r="M834" t="str">
            <v>No</v>
          </cell>
          <cell r="O834" t="str">
            <v>Chúng tôi đang xử lý hóa đơn, vui lòng liên hệ Do Thi Bich Lieu</v>
          </cell>
        </row>
        <row r="835">
          <cell r="D835">
            <v>2138</v>
          </cell>
          <cell r="E835">
            <v>14068906</v>
          </cell>
          <cell r="F835">
            <v>65661684</v>
          </cell>
          <cell r="G835">
            <v>44957.000347222223</v>
          </cell>
          <cell r="J835" t="str">
            <v>Do Thi Bich Lieu</v>
          </cell>
          <cell r="M835" t="str">
            <v>No</v>
          </cell>
          <cell r="O835" t="str">
            <v>Chúng tôi đang xử lý hóa đơn, vui lòng liên hệ Do Thi Bich Lieu</v>
          </cell>
        </row>
        <row r="836">
          <cell r="D836">
            <v>2181</v>
          </cell>
          <cell r="E836">
            <v>26360918</v>
          </cell>
          <cell r="F836">
            <v>13559590</v>
          </cell>
          <cell r="G836">
            <v>44957.000347222223</v>
          </cell>
          <cell r="J836" t="str">
            <v>Do Thi Bich Lieu</v>
          </cell>
          <cell r="M836" t="str">
            <v>No</v>
          </cell>
          <cell r="O836" t="str">
            <v>Chúng tôi đang xử lý hóa đơn, vui lòng liên hệ Do Thi Bich Lieu</v>
          </cell>
        </row>
        <row r="837">
          <cell r="D837">
            <v>2183</v>
          </cell>
          <cell r="E837">
            <v>16393469</v>
          </cell>
          <cell r="F837">
            <v>9018636</v>
          </cell>
          <cell r="G837">
            <v>44957.000347222223</v>
          </cell>
          <cell r="J837" t="str">
            <v>Do Thi Bich Lieu</v>
          </cell>
          <cell r="M837" t="str">
            <v>No</v>
          </cell>
          <cell r="O837" t="str">
            <v>Chúng tôi đang xử lý hóa đơn, vui lòng liên hệ Do Thi Bich Lieu</v>
          </cell>
        </row>
        <row r="838">
          <cell r="D838">
            <v>2182</v>
          </cell>
          <cell r="E838">
            <v>13209920</v>
          </cell>
          <cell r="F838">
            <v>12568622</v>
          </cell>
          <cell r="G838">
            <v>44957.000347222223</v>
          </cell>
          <cell r="J838" t="str">
            <v>Do Thi Bich Lieu</v>
          </cell>
          <cell r="M838" t="str">
            <v>No</v>
          </cell>
          <cell r="O838" t="str">
            <v>Chúng tôi đang xử lý hóa đơn, vui lòng liên hệ Do Thi Bich Lieu</v>
          </cell>
        </row>
        <row r="839">
          <cell r="D839">
            <v>2184</v>
          </cell>
          <cell r="E839">
            <v>26359891</v>
          </cell>
          <cell r="F839">
            <v>2900942</v>
          </cell>
          <cell r="G839">
            <v>44957.000347222223</v>
          </cell>
          <cell r="J839" t="str">
            <v>Do Thi Bich Lieu</v>
          </cell>
          <cell r="M839" t="str">
            <v>No</v>
          </cell>
          <cell r="O839" t="str">
            <v>Chúng tôi đang xử lý hóa đơn, vui lòng liên hệ Do Thi Bich Lieu</v>
          </cell>
        </row>
        <row r="840">
          <cell r="D840">
            <v>2131</v>
          </cell>
          <cell r="E840">
            <v>14071199</v>
          </cell>
          <cell r="F840">
            <v>6108190</v>
          </cell>
          <cell r="G840">
            <v>44957.000347222223</v>
          </cell>
          <cell r="J840" t="str">
            <v>Do Thi Bich Lieu</v>
          </cell>
          <cell r="M840" t="str">
            <v>No</v>
          </cell>
          <cell r="O840" t="str">
            <v>Chúng tôi đang xử lý hóa đơn, vui lòng liên hệ Do Thi Bich Lieu</v>
          </cell>
        </row>
        <row r="841">
          <cell r="D841">
            <v>2134</v>
          </cell>
          <cell r="E841">
            <v>13207268</v>
          </cell>
          <cell r="F841">
            <v>33855750</v>
          </cell>
          <cell r="G841">
            <v>44957.000347222223</v>
          </cell>
          <cell r="J841" t="str">
            <v>Do Thi Bich Lieu</v>
          </cell>
          <cell r="M841" t="str">
            <v>No</v>
          </cell>
          <cell r="O841" t="str">
            <v>Chúng tôi đang xử lý hóa đơn, vui lòng liên hệ Do Thi Bich Lieu</v>
          </cell>
        </row>
        <row r="842">
          <cell r="D842">
            <v>2124</v>
          </cell>
          <cell r="E842">
            <v>18123935</v>
          </cell>
          <cell r="F842">
            <v>6023424</v>
          </cell>
          <cell r="G842">
            <v>44957.000347222223</v>
          </cell>
          <cell r="J842" t="str">
            <v>Do Thi Bich Lieu</v>
          </cell>
          <cell r="M842" t="str">
            <v>No</v>
          </cell>
          <cell r="O842" t="str">
            <v>Chúng tôi đang xử lý hóa đơn, vui lòng liên hệ Do Thi Bich Lieu</v>
          </cell>
        </row>
        <row r="843">
          <cell r="D843">
            <v>2117</v>
          </cell>
          <cell r="E843">
            <v>15080920</v>
          </cell>
          <cell r="F843">
            <v>7899848</v>
          </cell>
          <cell r="G843">
            <v>44957.000347222223</v>
          </cell>
          <cell r="J843" t="str">
            <v>Do Thi Bich Lieu</v>
          </cell>
          <cell r="M843" t="str">
            <v>No</v>
          </cell>
          <cell r="O843" t="str">
            <v>Chúng tôi đang xử lý hóa đơn, vui lòng liên hệ Do Thi Bich Lieu</v>
          </cell>
        </row>
        <row r="844">
          <cell r="D844">
            <v>8663</v>
          </cell>
          <cell r="E844">
            <v>14076654</v>
          </cell>
          <cell r="F844">
            <v>1490071</v>
          </cell>
          <cell r="G844">
            <v>44981.000347222223</v>
          </cell>
          <cell r="J844" t="str">
            <v>Do Thi Bich Lieu</v>
          </cell>
          <cell r="M844" t="str">
            <v>No</v>
          </cell>
          <cell r="O844" t="str">
            <v>Chúng tôi đang xử lý hóa đơn, vui lòng liên hệ Do Thi Bich Lieu</v>
          </cell>
        </row>
        <row r="845">
          <cell r="D845">
            <v>15722</v>
          </cell>
          <cell r="E845">
            <v>15043397</v>
          </cell>
          <cell r="F845">
            <v>2358510</v>
          </cell>
          <cell r="G845">
            <v>45003.000347222223</v>
          </cell>
          <cell r="J845" t="str">
            <v>Do Thi Bich Lieu</v>
          </cell>
          <cell r="M845" t="str">
            <v>No</v>
          </cell>
          <cell r="O845" t="str">
            <v>Chúng tôi đang xử lý hóa đơn, vui lòng liên hệ Do Thi Bich Lieu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InvoiceList"/>
    </sheetNames>
    <sheetDataSet>
      <sheetData sheetId="0">
        <row r="1">
          <cell r="D1" t="str">
            <v>Số hóa đơn</v>
          </cell>
          <cell r="E1" t="str">
            <v>Số đặt hàng</v>
          </cell>
          <cell r="F1" t="str">
            <v>Tổng giá trị</v>
          </cell>
          <cell r="G1" t="str">
            <v>Ngày nhập HĐ</v>
          </cell>
          <cell r="H1" t="str">
            <v>Ngày xử lý</v>
          </cell>
          <cell r="I1" t="str">
            <v>Ngày đến hạn</v>
          </cell>
          <cell r="J1" t="str">
            <v>Phụ trách</v>
          </cell>
          <cell r="K1" t="str">
            <v>Khóa bởi</v>
          </cell>
          <cell r="L1" t="str">
            <v>Ngày khóa</v>
          </cell>
          <cell r="M1" t="str">
            <v>Trạng thái giữ</v>
          </cell>
          <cell r="N1" t="str">
            <v>Lý do giữ</v>
          </cell>
          <cell r="O1" t="str">
            <v>Ghi chú</v>
          </cell>
        </row>
        <row r="2">
          <cell r="D2">
            <v>34496</v>
          </cell>
          <cell r="E2">
            <v>16443682</v>
          </cell>
          <cell r="F2">
            <v>2785056</v>
          </cell>
          <cell r="G2">
            <v>45087.000347222223</v>
          </cell>
          <cell r="H2">
            <v>45088.000347222223</v>
          </cell>
          <cell r="I2">
            <v>45117.000347222223</v>
          </cell>
          <cell r="J2" t="str">
            <v>Do Thi Bich Lieu</v>
          </cell>
          <cell r="M2" t="str">
            <v>No</v>
          </cell>
          <cell r="O2" t="str">
            <v>Lịch thanh toán: Monthly at 10 &amp; 24</v>
          </cell>
        </row>
        <row r="3">
          <cell r="D3">
            <v>34517</v>
          </cell>
          <cell r="E3">
            <v>24323446</v>
          </cell>
          <cell r="F3">
            <v>4500363</v>
          </cell>
          <cell r="G3">
            <v>45087.000347222223</v>
          </cell>
          <cell r="H3">
            <v>45088.000347222223</v>
          </cell>
          <cell r="I3">
            <v>45122.000347222223</v>
          </cell>
          <cell r="J3" t="str">
            <v>Do Thi Bich Lieu</v>
          </cell>
          <cell r="M3" t="str">
            <v>No</v>
          </cell>
          <cell r="O3" t="str">
            <v>Lịch thanh toán: Monthly at 10 &amp; 24</v>
          </cell>
        </row>
        <row r="4">
          <cell r="D4">
            <v>34511</v>
          </cell>
          <cell r="E4">
            <v>29178839</v>
          </cell>
          <cell r="F4">
            <v>1615482</v>
          </cell>
          <cell r="G4">
            <v>45087.000347222223</v>
          </cell>
          <cell r="H4">
            <v>45088.000347222223</v>
          </cell>
          <cell r="I4">
            <v>45112.000347222223</v>
          </cell>
          <cell r="J4" t="str">
            <v>Do Thi Bich Lieu</v>
          </cell>
          <cell r="M4" t="str">
            <v>No</v>
          </cell>
          <cell r="O4" t="str">
            <v>Lịch thanh toán: Monthly at 10 &amp; 24</v>
          </cell>
        </row>
        <row r="5">
          <cell r="D5">
            <v>34505</v>
          </cell>
          <cell r="E5">
            <v>10247806</v>
          </cell>
          <cell r="F5">
            <v>8020980</v>
          </cell>
          <cell r="G5">
            <v>45087.000347222223</v>
          </cell>
          <cell r="H5">
            <v>45088.000347222223</v>
          </cell>
          <cell r="I5">
            <v>45114.000347222223</v>
          </cell>
          <cell r="J5" t="str">
            <v>Do Thi Bich Lieu</v>
          </cell>
          <cell r="M5" t="str">
            <v>No</v>
          </cell>
          <cell r="O5" t="str">
            <v>Lịch thanh toán: Monthly at 10 &amp; 24</v>
          </cell>
        </row>
        <row r="6">
          <cell r="D6">
            <v>34557</v>
          </cell>
          <cell r="E6">
            <v>10251016</v>
          </cell>
          <cell r="F6">
            <v>1886808</v>
          </cell>
          <cell r="G6">
            <v>45087.000347222223</v>
          </cell>
          <cell r="H6">
            <v>45088.000347222223</v>
          </cell>
          <cell r="I6">
            <v>45121.000347222223</v>
          </cell>
          <cell r="J6" t="str">
            <v>Do Thi Bich Lieu</v>
          </cell>
          <cell r="M6" t="str">
            <v>No</v>
          </cell>
          <cell r="O6" t="str">
            <v>Lịch thanh toán: Monthly at 10 &amp; 24</v>
          </cell>
        </row>
        <row r="7">
          <cell r="D7">
            <v>34514</v>
          </cell>
          <cell r="E7">
            <v>16445152</v>
          </cell>
          <cell r="F7">
            <v>2443276</v>
          </cell>
          <cell r="G7">
            <v>45087.000347222223</v>
          </cell>
          <cell r="H7">
            <v>45088.000347222223</v>
          </cell>
          <cell r="I7">
            <v>45121.000347222223</v>
          </cell>
          <cell r="J7" t="str">
            <v>Do Thi Bich Lieu</v>
          </cell>
          <cell r="M7" t="str">
            <v>No</v>
          </cell>
          <cell r="O7" t="str">
            <v>Lịch thanh toán: Monthly at 10 &amp; 24</v>
          </cell>
        </row>
        <row r="8">
          <cell r="D8">
            <v>34525</v>
          </cell>
          <cell r="E8">
            <v>27344664</v>
          </cell>
          <cell r="F8">
            <v>775132</v>
          </cell>
          <cell r="G8">
            <v>45087.000347222223</v>
          </cell>
          <cell r="H8">
            <v>45088.000347222223</v>
          </cell>
          <cell r="I8">
            <v>45122.000347222223</v>
          </cell>
          <cell r="J8" t="str">
            <v>Do Thi Bich Lieu</v>
          </cell>
          <cell r="M8" t="str">
            <v>No</v>
          </cell>
          <cell r="O8" t="str">
            <v>Lịch thanh toán: Monthly at 10 &amp; 24</v>
          </cell>
        </row>
        <row r="9">
          <cell r="D9">
            <v>34503</v>
          </cell>
          <cell r="E9">
            <v>24322110</v>
          </cell>
          <cell r="F9">
            <v>3125262</v>
          </cell>
          <cell r="G9">
            <v>45087.000347222223</v>
          </cell>
          <cell r="H9">
            <v>45088.000347222223</v>
          </cell>
          <cell r="I9">
            <v>45117.000347222223</v>
          </cell>
          <cell r="J9" t="str">
            <v>Do Thi Bich Lieu</v>
          </cell>
          <cell r="M9" t="str">
            <v>No</v>
          </cell>
          <cell r="O9" t="str">
            <v>Lịch thanh toán: Monthly at 10 &amp; 24</v>
          </cell>
        </row>
        <row r="10">
          <cell r="D10">
            <v>34508</v>
          </cell>
          <cell r="E10">
            <v>11208247</v>
          </cell>
          <cell r="F10">
            <v>3234033</v>
          </cell>
          <cell r="G10">
            <v>45087.000347222223</v>
          </cell>
          <cell r="H10">
            <v>45088.000347222223</v>
          </cell>
          <cell r="I10">
            <v>45115.000347222223</v>
          </cell>
          <cell r="J10" t="str">
            <v>Do Thi Bich Lieu</v>
          </cell>
          <cell r="M10" t="str">
            <v>No</v>
          </cell>
          <cell r="O10" t="str">
            <v>Lịch thanh toán: Monthly at 10 &amp; 24</v>
          </cell>
        </row>
        <row r="11">
          <cell r="D11">
            <v>34504</v>
          </cell>
          <cell r="E11">
            <v>25351245</v>
          </cell>
          <cell r="F11">
            <v>2840257</v>
          </cell>
          <cell r="G11">
            <v>45087.000347222223</v>
          </cell>
          <cell r="H11">
            <v>45088.000347222223</v>
          </cell>
          <cell r="I11">
            <v>45114.000347222223</v>
          </cell>
          <cell r="J11" t="str">
            <v>Do Thi Bich Lieu</v>
          </cell>
          <cell r="M11" t="str">
            <v>No</v>
          </cell>
          <cell r="O11" t="str">
            <v>Lịch thanh toán: Monthly at 10 &amp; 24</v>
          </cell>
        </row>
        <row r="12">
          <cell r="D12">
            <v>34513</v>
          </cell>
          <cell r="E12">
            <v>28343977</v>
          </cell>
          <cell r="F12">
            <v>2443276</v>
          </cell>
          <cell r="G12">
            <v>45087.000347222223</v>
          </cell>
          <cell r="H12">
            <v>45088.000347222223</v>
          </cell>
          <cell r="I12">
            <v>45119.000347222223</v>
          </cell>
          <cell r="J12" t="str">
            <v>Do Thi Bich Lieu</v>
          </cell>
          <cell r="M12" t="str">
            <v>No</v>
          </cell>
          <cell r="O12" t="str">
            <v>Lịch thanh toán: Monthly at 10 &amp; 24</v>
          </cell>
        </row>
        <row r="13">
          <cell r="D13">
            <v>34499</v>
          </cell>
          <cell r="E13">
            <v>21233670</v>
          </cell>
          <cell r="F13">
            <v>1186224</v>
          </cell>
          <cell r="G13">
            <v>45087.000347222223</v>
          </cell>
          <cell r="H13">
            <v>45088.000347222223</v>
          </cell>
          <cell r="I13">
            <v>45115.000347222223</v>
          </cell>
          <cell r="J13" t="str">
            <v>Do Thi Bich Lieu</v>
          </cell>
          <cell r="M13" t="str">
            <v>No</v>
          </cell>
          <cell r="O13" t="str">
            <v>Lịch thanh toán: Monthly at 10 &amp; 24</v>
          </cell>
        </row>
        <row r="14">
          <cell r="D14">
            <v>34506</v>
          </cell>
          <cell r="E14">
            <v>10246730</v>
          </cell>
          <cell r="F14">
            <v>4886552</v>
          </cell>
          <cell r="G14">
            <v>45087.000347222223</v>
          </cell>
          <cell r="H14">
            <v>45088.000347222223</v>
          </cell>
          <cell r="I14">
            <v>45114.000347222223</v>
          </cell>
          <cell r="J14" t="str">
            <v>Do Thi Bich Lieu</v>
          </cell>
          <cell r="M14" t="str">
            <v>No</v>
          </cell>
          <cell r="O14" t="str">
            <v>Lịch thanh toán: Monthly at 10 &amp; 24</v>
          </cell>
        </row>
        <row r="15">
          <cell r="D15">
            <v>34500</v>
          </cell>
          <cell r="E15">
            <v>21233473</v>
          </cell>
          <cell r="F15">
            <v>1886808</v>
          </cell>
          <cell r="G15">
            <v>45087.000347222223</v>
          </cell>
          <cell r="H15">
            <v>45088.000347222223</v>
          </cell>
          <cell r="I15">
            <v>45115.000347222223</v>
          </cell>
          <cell r="J15" t="str">
            <v>Do Thi Bich Lieu</v>
          </cell>
          <cell r="M15" t="str">
            <v>No</v>
          </cell>
          <cell r="O15" t="str">
            <v>Lịch thanh toán: Monthly at 10 &amp; 24</v>
          </cell>
        </row>
        <row r="16">
          <cell r="D16">
            <v>34502</v>
          </cell>
          <cell r="E16">
            <v>22355353</v>
          </cell>
          <cell r="F16">
            <v>3344436</v>
          </cell>
          <cell r="G16">
            <v>45087.000347222223</v>
          </cell>
          <cell r="H16">
            <v>45088.000347222223</v>
          </cell>
          <cell r="I16">
            <v>45115.000347222223</v>
          </cell>
          <cell r="J16" t="str">
            <v>Do Thi Bich Lieu</v>
          </cell>
          <cell r="M16" t="str">
            <v>No</v>
          </cell>
          <cell r="O16" t="str">
            <v>Lịch thanh toán: Monthly at 10 &amp; 24</v>
          </cell>
        </row>
        <row r="17">
          <cell r="D17">
            <v>34528</v>
          </cell>
          <cell r="E17">
            <v>15130662</v>
          </cell>
          <cell r="F17">
            <v>2372447</v>
          </cell>
          <cell r="G17">
            <v>45087.000347222223</v>
          </cell>
          <cell r="H17">
            <v>45088.000347222223</v>
          </cell>
          <cell r="I17">
            <v>45121.000347222223</v>
          </cell>
          <cell r="J17" t="str">
            <v>Do Thi Bich Lieu</v>
          </cell>
          <cell r="M17" t="str">
            <v>No</v>
          </cell>
          <cell r="O17" t="str">
            <v>Lịch thanh toán: Monthly at 10 &amp; 24</v>
          </cell>
        </row>
        <row r="18">
          <cell r="D18">
            <v>34512</v>
          </cell>
          <cell r="E18">
            <v>19405222</v>
          </cell>
          <cell r="F18">
            <v>1221638</v>
          </cell>
          <cell r="G18">
            <v>45087.000347222223</v>
          </cell>
          <cell r="H18">
            <v>45088.000347222223</v>
          </cell>
          <cell r="I18">
            <v>45117.000347222223</v>
          </cell>
          <cell r="J18" t="str">
            <v>Do Thi Bich Lieu</v>
          </cell>
          <cell r="M18" t="str">
            <v>No</v>
          </cell>
          <cell r="O18" t="str">
            <v>Lịch thanh toán: Monthly at 10 &amp; 24</v>
          </cell>
        </row>
        <row r="19">
          <cell r="D19">
            <v>34509</v>
          </cell>
          <cell r="E19">
            <v>11208688</v>
          </cell>
          <cell r="F19">
            <v>2443276</v>
          </cell>
          <cell r="G19">
            <v>45087.000347222223</v>
          </cell>
          <cell r="H19">
            <v>45088.000347222223</v>
          </cell>
          <cell r="I19">
            <v>45115.000347222223</v>
          </cell>
          <cell r="J19" t="str">
            <v>Do Thi Bich Lieu</v>
          </cell>
          <cell r="M19" t="str">
            <v>No</v>
          </cell>
          <cell r="O19" t="str">
            <v>Lịch thanh toán: Monthly at 10 &amp; 24</v>
          </cell>
        </row>
        <row r="20">
          <cell r="D20">
            <v>34501</v>
          </cell>
          <cell r="E20">
            <v>22355768</v>
          </cell>
          <cell r="F20">
            <v>1615482</v>
          </cell>
          <cell r="G20">
            <v>45087.000347222223</v>
          </cell>
          <cell r="H20">
            <v>45088.000347222223</v>
          </cell>
          <cell r="I20">
            <v>45115.000347222223</v>
          </cell>
          <cell r="J20" t="str">
            <v>Do Thi Bich Lieu</v>
          </cell>
          <cell r="M20" t="str">
            <v>No</v>
          </cell>
          <cell r="O20" t="str">
            <v>Lịch thanh toán: Monthly at 10 &amp; 24</v>
          </cell>
        </row>
        <row r="21">
          <cell r="D21">
            <v>34510</v>
          </cell>
          <cell r="E21">
            <v>18178674</v>
          </cell>
          <cell r="F21">
            <v>1221638</v>
          </cell>
          <cell r="G21">
            <v>45087.000347222223</v>
          </cell>
          <cell r="H21">
            <v>45088.000347222223</v>
          </cell>
          <cell r="I21">
            <v>45115.000347222223</v>
          </cell>
          <cell r="J21" t="str">
            <v>Do Thi Bich Lieu</v>
          </cell>
          <cell r="M21" t="str">
            <v>No</v>
          </cell>
          <cell r="O21" t="str">
            <v>Lịch thanh toán: Monthly at 10 &amp; 24</v>
          </cell>
        </row>
        <row r="22">
          <cell r="D22">
            <v>34515</v>
          </cell>
          <cell r="E22">
            <v>28343917</v>
          </cell>
          <cell r="F22">
            <v>2443276</v>
          </cell>
          <cell r="G22">
            <v>45087.000347222223</v>
          </cell>
          <cell r="H22">
            <v>45088.000347222223</v>
          </cell>
          <cell r="I22">
            <v>45119.000347222223</v>
          </cell>
          <cell r="J22" t="str">
            <v>Do Thi Bich Lieu</v>
          </cell>
          <cell r="M22" t="str">
            <v>No</v>
          </cell>
          <cell r="O22" t="str">
            <v>Lịch thanh toán: Monthly at 10 &amp; 24</v>
          </cell>
        </row>
        <row r="23">
          <cell r="D23">
            <v>34529</v>
          </cell>
          <cell r="E23">
            <v>15130965</v>
          </cell>
          <cell r="F23">
            <v>2352785</v>
          </cell>
          <cell r="G23">
            <v>45087.000347222223</v>
          </cell>
          <cell r="H23">
            <v>45088.000347222223</v>
          </cell>
          <cell r="I23">
            <v>45121.000347222223</v>
          </cell>
          <cell r="J23" t="str">
            <v>Do Thi Bich Lieu</v>
          </cell>
          <cell r="M23" t="str">
            <v>No</v>
          </cell>
          <cell r="O23" t="str">
            <v>Lịch thanh toán: Monthly at 10 &amp; 24</v>
          </cell>
        </row>
        <row r="24">
          <cell r="D24">
            <v>34495</v>
          </cell>
          <cell r="E24">
            <v>15128445</v>
          </cell>
          <cell r="F24">
            <v>2880284</v>
          </cell>
          <cell r="G24">
            <v>45087.000347222223</v>
          </cell>
          <cell r="H24">
            <v>45088.000347222223</v>
          </cell>
          <cell r="I24">
            <v>45114.000347222223</v>
          </cell>
          <cell r="J24" t="str">
            <v>Do Thi Bich Lieu</v>
          </cell>
          <cell r="M24" t="str">
            <v>No</v>
          </cell>
          <cell r="O24" t="str">
            <v>Lịch thanh toán: Monthly at 10 &amp; 24</v>
          </cell>
        </row>
        <row r="25">
          <cell r="D25">
            <v>34498</v>
          </cell>
          <cell r="E25">
            <v>23225259</v>
          </cell>
          <cell r="F25">
            <v>1423468</v>
          </cell>
          <cell r="G25">
            <v>45087.000347222223</v>
          </cell>
          <cell r="H25">
            <v>45088.000347222223</v>
          </cell>
          <cell r="I25">
            <v>45117.000347222223</v>
          </cell>
          <cell r="J25" t="str">
            <v>Do Thi Bich Lieu</v>
          </cell>
          <cell r="M25" t="str">
            <v>No</v>
          </cell>
          <cell r="O25" t="str">
            <v>Lịch thanh toán: Monthly at 10 &amp; 24</v>
          </cell>
        </row>
        <row r="26">
          <cell r="D26">
            <v>34516</v>
          </cell>
          <cell r="E26">
            <v>27343967</v>
          </cell>
          <cell r="F26">
            <v>1221638</v>
          </cell>
          <cell r="G26">
            <v>45087.000347222223</v>
          </cell>
          <cell r="H26">
            <v>45088.000347222223</v>
          </cell>
          <cell r="I26">
            <v>45118.000347222223</v>
          </cell>
          <cell r="J26" t="str">
            <v>Do Thi Bich Lieu</v>
          </cell>
          <cell r="M26" t="str">
            <v>No</v>
          </cell>
          <cell r="O26" t="str">
            <v>Lịch thanh toán: Monthly at 10 &amp; 24</v>
          </cell>
        </row>
        <row r="27">
          <cell r="D27">
            <v>34526</v>
          </cell>
          <cell r="E27">
            <v>17213731</v>
          </cell>
          <cell r="F27">
            <v>2372447</v>
          </cell>
          <cell r="G27">
            <v>45087.000347222223</v>
          </cell>
          <cell r="H27">
            <v>45088.000347222223</v>
          </cell>
          <cell r="I27">
            <v>45122.000347222223</v>
          </cell>
          <cell r="J27" t="str">
            <v>Do Thi Bich Lieu</v>
          </cell>
          <cell r="M27" t="str">
            <v>No</v>
          </cell>
          <cell r="O27" t="str">
            <v>Lịch thanh toán: Monthly at 10 &amp; 24</v>
          </cell>
        </row>
        <row r="28">
          <cell r="D28">
            <v>34524</v>
          </cell>
          <cell r="E28">
            <v>20382965</v>
          </cell>
          <cell r="F28">
            <v>1309726</v>
          </cell>
          <cell r="G28">
            <v>45087.000347222223</v>
          </cell>
          <cell r="H28">
            <v>45088.000347222223</v>
          </cell>
          <cell r="I28">
            <v>45122.000347222223</v>
          </cell>
          <cell r="J28" t="str">
            <v>Do Thi Bich Lieu</v>
          </cell>
          <cell r="M28" t="str">
            <v>No</v>
          </cell>
          <cell r="O28" t="str">
            <v>Lịch thanh toán: Monthly at 10 &amp; 24</v>
          </cell>
        </row>
        <row r="29">
          <cell r="D29">
            <v>34507</v>
          </cell>
          <cell r="E29">
            <v>12167620</v>
          </cell>
          <cell r="F29">
            <v>2443276</v>
          </cell>
          <cell r="G29">
            <v>45087.000347222223</v>
          </cell>
          <cell r="H29">
            <v>45088.000347222223</v>
          </cell>
          <cell r="I29">
            <v>45115.000347222223</v>
          </cell>
          <cell r="J29" t="str">
            <v>Do Thi Bich Lieu</v>
          </cell>
          <cell r="M29" t="str">
            <v>No</v>
          </cell>
          <cell r="O29" t="str">
            <v>Lịch thanh toán: Monthly at 10 &amp; 24</v>
          </cell>
        </row>
        <row r="30">
          <cell r="D30">
            <v>34527</v>
          </cell>
          <cell r="E30">
            <v>16446230</v>
          </cell>
          <cell r="F30">
            <v>1914957</v>
          </cell>
          <cell r="G30">
            <v>45087.000347222223</v>
          </cell>
          <cell r="H30">
            <v>45090.000347222223</v>
          </cell>
          <cell r="I30">
            <v>45124.000347222223</v>
          </cell>
          <cell r="J30" t="str">
            <v>Do Thi Bich Lieu</v>
          </cell>
          <cell r="M30" t="str">
            <v>No</v>
          </cell>
          <cell r="O30" t="str">
            <v>Lịch thanh toán: Monthly at 10 &amp; 24</v>
          </cell>
        </row>
        <row r="31">
          <cell r="D31">
            <v>36187</v>
          </cell>
          <cell r="E31">
            <v>13270362</v>
          </cell>
          <cell r="F31">
            <v>471702</v>
          </cell>
          <cell r="G31">
            <v>45094.000347222223</v>
          </cell>
          <cell r="H31">
            <v>45096.000347222223</v>
          </cell>
          <cell r="I31">
            <v>45121.000347222223</v>
          </cell>
          <cell r="J31" t="str">
            <v>Do Thi Bich Lieu</v>
          </cell>
          <cell r="M31" t="str">
            <v>No</v>
          </cell>
          <cell r="O31" t="str">
            <v>Lịch thanh toán: Monthly at 10 &amp; 24</v>
          </cell>
        </row>
        <row r="32">
          <cell r="D32">
            <v>36171</v>
          </cell>
          <cell r="E32">
            <v>27347513</v>
          </cell>
          <cell r="F32">
            <v>1615482</v>
          </cell>
          <cell r="G32">
            <v>45094.000347222223</v>
          </cell>
          <cell r="H32">
            <v>45096.000347222223</v>
          </cell>
          <cell r="I32">
            <v>45129.000347222223</v>
          </cell>
          <cell r="J32" t="str">
            <v>Do Thi Bich Lieu</v>
          </cell>
          <cell r="M32" t="str">
            <v>No</v>
          </cell>
          <cell r="O32" t="str">
            <v>Lịch thanh toán: Monthly at 10 &amp; 24</v>
          </cell>
        </row>
        <row r="33">
          <cell r="D33">
            <v>36173</v>
          </cell>
          <cell r="E33">
            <v>17216889</v>
          </cell>
          <cell r="F33">
            <v>2729855</v>
          </cell>
          <cell r="G33">
            <v>45094.000347222223</v>
          </cell>
          <cell r="H33">
            <v>45096.000347222223</v>
          </cell>
          <cell r="I33">
            <v>45129.000347222223</v>
          </cell>
          <cell r="J33" t="str">
            <v>Do Thi Bich Lieu</v>
          </cell>
          <cell r="M33" t="str">
            <v>No</v>
          </cell>
          <cell r="O33" t="str">
            <v>Lịch thanh toán: Monthly at 10 &amp; 24</v>
          </cell>
        </row>
        <row r="34">
          <cell r="D34">
            <v>36186</v>
          </cell>
          <cell r="E34">
            <v>13270630</v>
          </cell>
          <cell r="F34">
            <v>2564596</v>
          </cell>
          <cell r="G34">
            <v>45094.000347222223</v>
          </cell>
          <cell r="H34">
            <v>45096.000347222223</v>
          </cell>
          <cell r="I34">
            <v>45121.000347222223</v>
          </cell>
          <cell r="J34" t="str">
            <v>Do Thi Bich Lieu</v>
          </cell>
          <cell r="M34" t="str">
            <v>No</v>
          </cell>
          <cell r="O34" t="str">
            <v>Lịch thanh toán: Monthly at 10 &amp; 24</v>
          </cell>
        </row>
        <row r="35">
          <cell r="D35">
            <v>36146</v>
          </cell>
          <cell r="E35">
            <v>28346594</v>
          </cell>
          <cell r="F35">
            <v>1615482</v>
          </cell>
          <cell r="G35">
            <v>45094.000347222223</v>
          </cell>
          <cell r="H35">
            <v>45096.000347222223</v>
          </cell>
          <cell r="I35">
            <v>45126.000347222223</v>
          </cell>
          <cell r="J35" t="str">
            <v>Do Thi Bich Lieu</v>
          </cell>
          <cell r="M35" t="str">
            <v>No</v>
          </cell>
          <cell r="O35" t="str">
            <v>Lịch thanh toán: Monthly at 10 &amp; 24</v>
          </cell>
        </row>
        <row r="36">
          <cell r="D36">
            <v>36174</v>
          </cell>
          <cell r="E36">
            <v>17217861</v>
          </cell>
          <cell r="F36">
            <v>2076778</v>
          </cell>
          <cell r="G36">
            <v>45094.000347222223</v>
          </cell>
          <cell r="J36" t="str">
            <v>Do Thi Bich Lieu</v>
          </cell>
          <cell r="M36" t="str">
            <v>No</v>
          </cell>
          <cell r="O36" t="str">
            <v>Chúng tôi đang xử lý hóa đơn, vui lòng liên hệ Do Thi Bich Lieu</v>
          </cell>
        </row>
        <row r="37">
          <cell r="D37">
            <v>36175</v>
          </cell>
          <cell r="E37">
            <v>25355618</v>
          </cell>
          <cell r="F37">
            <v>1038389</v>
          </cell>
          <cell r="G37">
            <v>45094.000347222223</v>
          </cell>
          <cell r="J37" t="str">
            <v>Do Thi Bich Lieu</v>
          </cell>
          <cell r="M37" t="str">
            <v>No</v>
          </cell>
          <cell r="O37" t="str">
            <v>Chúng tôi đang xử lý hóa đơn, vui lòng liên hệ Do Thi Bich Lieu</v>
          </cell>
        </row>
        <row r="38">
          <cell r="D38">
            <v>36172</v>
          </cell>
          <cell r="E38">
            <v>27347930</v>
          </cell>
          <cell r="F38">
            <v>1038389</v>
          </cell>
          <cell r="G38">
            <v>45094.000347222223</v>
          </cell>
          <cell r="J38" t="str">
            <v>Do Thi Bich Lieu</v>
          </cell>
          <cell r="M38" t="str">
            <v>No</v>
          </cell>
          <cell r="O38" t="str">
            <v>Chúng tôi đang xử lý hóa đơn, vui lòng liên hệ Do Thi Bich Lieu</v>
          </cell>
        </row>
        <row r="39">
          <cell r="D39">
            <v>36161</v>
          </cell>
          <cell r="E39">
            <v>28347931</v>
          </cell>
          <cell r="F39">
            <v>2076778</v>
          </cell>
          <cell r="G39">
            <v>45094.000347222223</v>
          </cell>
          <cell r="J39" t="str">
            <v>Do Thi Bich Lieu</v>
          </cell>
          <cell r="M39" t="str">
            <v>No</v>
          </cell>
          <cell r="O39" t="str">
            <v>Chúng tôi đang xử lý hóa đơn, vui lòng liên hệ Do Thi Bich Lieu</v>
          </cell>
        </row>
        <row r="40">
          <cell r="D40">
            <v>36154</v>
          </cell>
          <cell r="E40">
            <v>12171632</v>
          </cell>
          <cell r="F40">
            <v>3115167</v>
          </cell>
          <cell r="G40">
            <v>45094.000347222223</v>
          </cell>
          <cell r="J40" t="str">
            <v>Do Thi Bich Lieu</v>
          </cell>
          <cell r="M40" t="str">
            <v>No</v>
          </cell>
          <cell r="O40" t="str">
            <v>Chúng tôi đang xử lý hóa đơn, vui lòng liên hệ Do Thi Bich Lieu</v>
          </cell>
        </row>
        <row r="41">
          <cell r="D41">
            <v>36147</v>
          </cell>
          <cell r="E41">
            <v>24325563</v>
          </cell>
          <cell r="F41">
            <v>1038389</v>
          </cell>
          <cell r="G41">
            <v>45094.000347222223</v>
          </cell>
          <cell r="J41" t="str">
            <v>Do Thi Bich Lieu</v>
          </cell>
          <cell r="M41" t="str">
            <v>No</v>
          </cell>
          <cell r="O41" t="str">
            <v>Chúng tôi đang xử lý hóa đơn, vui lòng liên hệ Do Thi Bich Lieu</v>
          </cell>
        </row>
        <row r="42">
          <cell r="D42">
            <v>36152</v>
          </cell>
          <cell r="E42">
            <v>12171899</v>
          </cell>
          <cell r="F42">
            <v>2619452</v>
          </cell>
          <cell r="G42">
            <v>45094.000347222223</v>
          </cell>
          <cell r="H42">
            <v>45096.000347222223</v>
          </cell>
          <cell r="I42">
            <v>45125.000347222223</v>
          </cell>
          <cell r="J42" t="str">
            <v>Do Thi Bich Lieu</v>
          </cell>
          <cell r="M42" t="str">
            <v>No</v>
          </cell>
          <cell r="O42" t="str">
            <v>Lịch thanh toán: Monthly at 10 &amp; 24</v>
          </cell>
        </row>
        <row r="43">
          <cell r="D43">
            <v>36150</v>
          </cell>
          <cell r="E43">
            <v>10255137</v>
          </cell>
          <cell r="F43">
            <v>4153556</v>
          </cell>
          <cell r="G43">
            <v>45094.000347222223</v>
          </cell>
          <cell r="J43" t="str">
            <v>Do Thi Bich Lieu</v>
          </cell>
          <cell r="M43" t="str">
            <v>No</v>
          </cell>
          <cell r="O43" t="str">
            <v>Chúng tôi đang xử lý hóa đơn, vui lòng liên hệ Do Thi Bich Lieu</v>
          </cell>
        </row>
        <row r="44">
          <cell r="D44">
            <v>36185</v>
          </cell>
          <cell r="E44">
            <v>14119423</v>
          </cell>
          <cell r="F44">
            <v>283021</v>
          </cell>
          <cell r="G44">
            <v>45094.000347222223</v>
          </cell>
          <cell r="H44">
            <v>45096.000347222223</v>
          </cell>
          <cell r="I44">
            <v>45121.000347222223</v>
          </cell>
          <cell r="J44" t="str">
            <v>Do Thi Bich Lieu</v>
          </cell>
          <cell r="M44" t="str">
            <v>No</v>
          </cell>
          <cell r="O44" t="str">
            <v>Lịch thanh toán: Monthly at 10 &amp; 24</v>
          </cell>
        </row>
        <row r="45">
          <cell r="D45">
            <v>36143</v>
          </cell>
          <cell r="E45">
            <v>11212777</v>
          </cell>
          <cell r="F45">
            <v>4752506</v>
          </cell>
          <cell r="G45">
            <v>45094.000347222223</v>
          </cell>
          <cell r="J45" t="str">
            <v>Do Thi Bich Lieu</v>
          </cell>
          <cell r="M45" t="str">
            <v>No</v>
          </cell>
          <cell r="O45" t="str">
            <v>Chúng tôi đang xử lý hóa đơn, vui lòng liên hệ Do Thi Bich Lieu</v>
          </cell>
        </row>
        <row r="46">
          <cell r="D46">
            <v>36144</v>
          </cell>
          <cell r="E46">
            <v>16447852</v>
          </cell>
          <cell r="F46">
            <v>1038389</v>
          </cell>
          <cell r="G46">
            <v>45094.000347222223</v>
          </cell>
          <cell r="J46" t="str">
            <v>Do Thi Bich Lieu</v>
          </cell>
          <cell r="M46" t="str">
            <v>No</v>
          </cell>
          <cell r="O46" t="str">
            <v>Chúng tôi đang xử lý hóa đơn, vui lòng liên hệ Do Thi Bich Lieu</v>
          </cell>
        </row>
        <row r="47">
          <cell r="D47">
            <v>36179</v>
          </cell>
          <cell r="E47">
            <v>13269415</v>
          </cell>
          <cell r="F47">
            <v>2443276</v>
          </cell>
          <cell r="G47">
            <v>45094.000347222223</v>
          </cell>
          <cell r="H47">
            <v>45096.000347222223</v>
          </cell>
          <cell r="I47">
            <v>45115.000347222223</v>
          </cell>
          <cell r="J47" t="str">
            <v>Do Thi Bich Lieu</v>
          </cell>
          <cell r="M47" t="str">
            <v>No</v>
          </cell>
          <cell r="O47" t="str">
            <v>Lịch thanh toán: Monthly at 10 &amp; 24</v>
          </cell>
        </row>
        <row r="48">
          <cell r="D48">
            <v>36181</v>
          </cell>
          <cell r="E48">
            <v>14118775</v>
          </cell>
          <cell r="F48">
            <v>3664914</v>
          </cell>
          <cell r="G48">
            <v>45094.000347222223</v>
          </cell>
          <cell r="H48">
            <v>45096.000347222223</v>
          </cell>
          <cell r="I48">
            <v>45115.000347222223</v>
          </cell>
          <cell r="J48" t="str">
            <v>Do Thi Bich Lieu</v>
          </cell>
          <cell r="M48" t="str">
            <v>No</v>
          </cell>
          <cell r="O48" t="str">
            <v>Lịch thanh toán: Monthly at 10 &amp; 24</v>
          </cell>
        </row>
        <row r="49">
          <cell r="D49">
            <v>36158</v>
          </cell>
          <cell r="E49">
            <v>23228769</v>
          </cell>
          <cell r="F49">
            <v>1615482</v>
          </cell>
          <cell r="G49">
            <v>45094.000347222223</v>
          </cell>
          <cell r="H49">
            <v>45096.000347222223</v>
          </cell>
          <cell r="I49">
            <v>45130.000347222223</v>
          </cell>
          <cell r="J49" t="str">
            <v>Do Thi Bich Lieu</v>
          </cell>
          <cell r="M49" t="str">
            <v>No</v>
          </cell>
          <cell r="O49" t="str">
            <v>Lịch thanh toán: Monthly at 10 &amp; 24</v>
          </cell>
        </row>
        <row r="50">
          <cell r="D50">
            <v>36170</v>
          </cell>
          <cell r="E50">
            <v>21236962</v>
          </cell>
          <cell r="F50">
            <v>1615482</v>
          </cell>
          <cell r="G50">
            <v>45094.000347222223</v>
          </cell>
          <cell r="H50">
            <v>45096.000347222223</v>
          </cell>
          <cell r="I50">
            <v>45129.000347222223</v>
          </cell>
          <cell r="J50" t="str">
            <v>Do Thi Bich Lieu</v>
          </cell>
          <cell r="M50" t="str">
            <v>No</v>
          </cell>
          <cell r="O50" t="str">
            <v>Lịch thanh toán: Monthly at 10 &amp; 24</v>
          </cell>
        </row>
        <row r="51">
          <cell r="D51">
            <v>36149</v>
          </cell>
          <cell r="E51">
            <v>25354941</v>
          </cell>
          <cell r="F51">
            <v>2619452</v>
          </cell>
          <cell r="G51">
            <v>45094.000347222223</v>
          </cell>
          <cell r="H51">
            <v>45096.000347222223</v>
          </cell>
          <cell r="I51">
            <v>45125.000347222223</v>
          </cell>
          <cell r="J51" t="str">
            <v>Do Thi Bich Lieu</v>
          </cell>
          <cell r="M51" t="str">
            <v>No</v>
          </cell>
          <cell r="O51" t="str">
            <v>Lịch thanh toán: Monthly at 10 &amp; 24</v>
          </cell>
        </row>
        <row r="52">
          <cell r="D52">
            <v>36162</v>
          </cell>
          <cell r="E52">
            <v>28348410</v>
          </cell>
          <cell r="F52">
            <v>2846936</v>
          </cell>
          <cell r="G52">
            <v>45094.000347222223</v>
          </cell>
          <cell r="H52">
            <v>45096.000347222223</v>
          </cell>
          <cell r="I52">
            <v>45129.000347222223</v>
          </cell>
          <cell r="J52" t="str">
            <v>Do Thi Bich Lieu</v>
          </cell>
          <cell r="M52" t="str">
            <v>No</v>
          </cell>
          <cell r="O52" t="str">
            <v>Lịch thanh toán: Monthly at 10 &amp; 24</v>
          </cell>
        </row>
        <row r="53">
          <cell r="D53">
            <v>36177</v>
          </cell>
          <cell r="E53">
            <v>14118600</v>
          </cell>
          <cell r="F53">
            <v>6600399</v>
          </cell>
          <cell r="G53">
            <v>45094.000347222223</v>
          </cell>
          <cell r="H53">
            <v>45096.000347222223</v>
          </cell>
          <cell r="I53">
            <v>45114.000347222223</v>
          </cell>
          <cell r="J53" t="str">
            <v>Do Thi Bich Lieu</v>
          </cell>
          <cell r="M53" t="str">
            <v>No</v>
          </cell>
          <cell r="O53" t="str">
            <v>Lịch thanh toán: Monthly at 10 &amp; 24</v>
          </cell>
        </row>
        <row r="54">
          <cell r="D54">
            <v>36159</v>
          </cell>
          <cell r="E54">
            <v>16449065</v>
          </cell>
          <cell r="F54">
            <v>4234934</v>
          </cell>
          <cell r="G54">
            <v>45094.000347222223</v>
          </cell>
          <cell r="H54">
            <v>45096.000347222223</v>
          </cell>
          <cell r="I54">
            <v>45131.000347222223</v>
          </cell>
          <cell r="J54" t="str">
            <v>Do Thi Bich Lieu</v>
          </cell>
          <cell r="M54" t="str">
            <v>No</v>
          </cell>
          <cell r="O54" t="str">
            <v>Lịch thanh toán: Monthly at 10 &amp; 24</v>
          </cell>
        </row>
        <row r="55">
          <cell r="D55">
            <v>36166</v>
          </cell>
          <cell r="E55">
            <v>20385169</v>
          </cell>
          <cell r="F55">
            <v>1038389</v>
          </cell>
          <cell r="G55">
            <v>45094.000347222223</v>
          </cell>
          <cell r="J55" t="str">
            <v>Do Thi Bich Lieu</v>
          </cell>
          <cell r="M55" t="str">
            <v>No</v>
          </cell>
          <cell r="O55" t="str">
            <v>Chúng tôi đang xử lý hóa đơn, vui lòng liên hệ Do Thi Bich Lieu</v>
          </cell>
        </row>
        <row r="56">
          <cell r="D56">
            <v>36184</v>
          </cell>
          <cell r="E56">
            <v>14119687</v>
          </cell>
          <cell r="F56">
            <v>3636370</v>
          </cell>
          <cell r="G56">
            <v>45094.000347222223</v>
          </cell>
          <cell r="H56">
            <v>45096.000347222223</v>
          </cell>
          <cell r="I56">
            <v>45121.000347222223</v>
          </cell>
          <cell r="J56" t="str">
            <v>Do Thi Bich Lieu</v>
          </cell>
          <cell r="M56" t="str">
            <v>No</v>
          </cell>
          <cell r="O56" t="str">
            <v>Lịch thanh toán: Monthly at 10 &amp; 24</v>
          </cell>
        </row>
        <row r="57">
          <cell r="D57">
            <v>36145</v>
          </cell>
          <cell r="E57">
            <v>16447953</v>
          </cell>
          <cell r="F57">
            <v>5499736</v>
          </cell>
          <cell r="G57">
            <v>45094.000347222223</v>
          </cell>
          <cell r="H57">
            <v>45096.000347222223</v>
          </cell>
          <cell r="I57">
            <v>45128.000347222223</v>
          </cell>
          <cell r="J57" t="str">
            <v>Do Thi Bich Lieu</v>
          </cell>
          <cell r="M57" t="str">
            <v>No</v>
          </cell>
          <cell r="O57" t="str">
            <v>Lịch thanh toán: Monthly at 10 &amp; 24</v>
          </cell>
        </row>
        <row r="58">
          <cell r="D58">
            <v>36156</v>
          </cell>
          <cell r="E58">
            <v>19408955</v>
          </cell>
          <cell r="F58">
            <v>2995075</v>
          </cell>
          <cell r="G58">
            <v>45094.000347222223</v>
          </cell>
          <cell r="H58">
            <v>45096.000347222223</v>
          </cell>
          <cell r="I58">
            <v>45126.000347222223</v>
          </cell>
          <cell r="J58" t="str">
            <v>Do Thi Bich Lieu</v>
          </cell>
          <cell r="M58" t="str">
            <v>No</v>
          </cell>
          <cell r="O58" t="str">
            <v>Lịch thanh toán: Monthly at 10 &amp; 24</v>
          </cell>
        </row>
        <row r="59">
          <cell r="D59">
            <v>36160</v>
          </cell>
          <cell r="E59">
            <v>16449632</v>
          </cell>
          <cell r="F59">
            <v>1038389</v>
          </cell>
          <cell r="G59">
            <v>45094.000347222223</v>
          </cell>
          <cell r="J59" t="str">
            <v>Do Thi Bich Lieu</v>
          </cell>
          <cell r="M59" t="str">
            <v>No</v>
          </cell>
          <cell r="O59" t="str">
            <v>Chúng tôi đang xử lý hóa đơn, vui lòng liên hệ Do Thi Bich Lieu</v>
          </cell>
        </row>
        <row r="60">
          <cell r="D60">
            <v>36164</v>
          </cell>
          <cell r="E60">
            <v>24326516</v>
          </cell>
          <cell r="F60">
            <v>2880284</v>
          </cell>
          <cell r="G60">
            <v>45094.000347222223</v>
          </cell>
          <cell r="H60">
            <v>45097.000347222223</v>
          </cell>
          <cell r="I60">
            <v>45131.000347222223</v>
          </cell>
          <cell r="J60" t="str">
            <v>Do Thi Bich Lieu</v>
          </cell>
          <cell r="M60" t="str">
            <v>No</v>
          </cell>
          <cell r="O60" t="str">
            <v>Lịch thanh toán: Monthly at 10 &amp; 24</v>
          </cell>
        </row>
        <row r="61">
          <cell r="D61">
            <v>36148</v>
          </cell>
          <cell r="E61">
            <v>24325650</v>
          </cell>
          <cell r="F61">
            <v>2112294</v>
          </cell>
          <cell r="G61">
            <v>45094.000347222223</v>
          </cell>
          <cell r="H61">
            <v>45096.000347222223</v>
          </cell>
          <cell r="I61">
            <v>45128.000347222223</v>
          </cell>
          <cell r="J61" t="str">
            <v>Do Thi Bich Lieu</v>
          </cell>
          <cell r="M61" t="str">
            <v>No</v>
          </cell>
          <cell r="O61" t="str">
            <v>Lịch thanh toán: Monthly at 10 &amp; 24</v>
          </cell>
        </row>
        <row r="62">
          <cell r="D62">
            <v>36169</v>
          </cell>
          <cell r="E62">
            <v>22360223</v>
          </cell>
          <cell r="F62">
            <v>3657841</v>
          </cell>
          <cell r="G62">
            <v>45094.000347222223</v>
          </cell>
          <cell r="J62" t="str">
            <v>Do Thi Bich Lieu</v>
          </cell>
          <cell r="M62" t="str">
            <v>No</v>
          </cell>
          <cell r="O62" t="str">
            <v>Chúng tôi đang xử lý hóa đơn, vui lòng liên hệ Do Thi Bich Lieu</v>
          </cell>
        </row>
        <row r="63">
          <cell r="D63">
            <v>36178</v>
          </cell>
          <cell r="E63">
            <v>26407545</v>
          </cell>
          <cell r="F63">
            <v>4798475</v>
          </cell>
          <cell r="G63">
            <v>45094.000347222223</v>
          </cell>
          <cell r="H63">
            <v>45096.000347222223</v>
          </cell>
          <cell r="I63">
            <v>45114.000347222223</v>
          </cell>
          <cell r="J63" t="str">
            <v>Do Thi Bich Lieu</v>
          </cell>
          <cell r="M63" t="str">
            <v>No</v>
          </cell>
          <cell r="O63" t="str">
            <v>Lịch thanh toán: Monthly at 10 &amp; 24</v>
          </cell>
        </row>
        <row r="64">
          <cell r="D64">
            <v>36183</v>
          </cell>
          <cell r="E64">
            <v>26407279</v>
          </cell>
          <cell r="F64">
            <v>471702</v>
          </cell>
          <cell r="G64">
            <v>45094.000347222223</v>
          </cell>
          <cell r="H64">
            <v>45096.000347222223</v>
          </cell>
          <cell r="I64">
            <v>45117.000347222223</v>
          </cell>
          <cell r="J64" t="str">
            <v>Do Thi Bich Lieu</v>
          </cell>
          <cell r="M64" t="str">
            <v>No</v>
          </cell>
          <cell r="O64" t="str">
            <v>Lịch thanh toán: Monthly at 10 &amp; 24</v>
          </cell>
        </row>
        <row r="65">
          <cell r="D65">
            <v>36182</v>
          </cell>
          <cell r="E65">
            <v>26406420</v>
          </cell>
          <cell r="F65">
            <v>623040</v>
          </cell>
          <cell r="G65">
            <v>45094.000347222223</v>
          </cell>
          <cell r="J65" t="str">
            <v>Do Thi Bich Lieu</v>
          </cell>
          <cell r="M65" t="str">
            <v>No</v>
          </cell>
          <cell r="O65" t="str">
            <v>Chúng tôi đang xử lý hóa đơn, vui lòng liên hệ Do Thi Bich Lieu</v>
          </cell>
        </row>
        <row r="66">
          <cell r="D66">
            <v>36176</v>
          </cell>
          <cell r="E66">
            <v>25355867</v>
          </cell>
          <cell r="F66">
            <v>6854386</v>
          </cell>
          <cell r="G66">
            <v>45094.000347222223</v>
          </cell>
          <cell r="H66">
            <v>45096.000347222223</v>
          </cell>
          <cell r="I66">
            <v>45128.000347222223</v>
          </cell>
          <cell r="J66" t="str">
            <v>Do Thi Bich Lieu</v>
          </cell>
          <cell r="M66" t="str">
            <v>No</v>
          </cell>
          <cell r="O66" t="str">
            <v>Lịch thanh toán: Monthly at 10 &amp; 24</v>
          </cell>
        </row>
        <row r="67">
          <cell r="D67">
            <v>36167</v>
          </cell>
          <cell r="E67">
            <v>20385429</v>
          </cell>
          <cell r="F67">
            <v>575482</v>
          </cell>
          <cell r="G67">
            <v>45094.000347222223</v>
          </cell>
          <cell r="H67">
            <v>45096.000347222223</v>
          </cell>
          <cell r="I67">
            <v>45129.000347222223</v>
          </cell>
          <cell r="J67" t="str">
            <v>Do Thi Bich Lieu</v>
          </cell>
          <cell r="M67" t="str">
            <v>No</v>
          </cell>
          <cell r="O67" t="str">
            <v>Lịch thanh toán: Monthly at 10 &amp; 24</v>
          </cell>
        </row>
        <row r="68">
          <cell r="D68">
            <v>37509</v>
          </cell>
          <cell r="E68">
            <v>14085720</v>
          </cell>
          <cell r="F68">
            <v>3115167</v>
          </cell>
          <cell r="G68">
            <v>45100.000347222223</v>
          </cell>
          <cell r="H68">
            <v>45103.000347222223</v>
          </cell>
          <cell r="I68">
            <v>45024.000347222223</v>
          </cell>
          <cell r="J68" t="str">
            <v>Do Thi Bich Lieu</v>
          </cell>
          <cell r="M68" t="str">
            <v>No</v>
          </cell>
          <cell r="O68" t="str">
            <v>Lịch thanh toán: Monthly at 10 &amp; 24</v>
          </cell>
        </row>
        <row r="69">
          <cell r="D69">
            <v>37536</v>
          </cell>
          <cell r="E69">
            <v>25269261</v>
          </cell>
          <cell r="F69">
            <v>2311384</v>
          </cell>
          <cell r="G69">
            <v>45100.000347222223</v>
          </cell>
          <cell r="H69">
            <v>45103.000347222223</v>
          </cell>
          <cell r="I69">
            <v>44853.000347222223</v>
          </cell>
          <cell r="J69" t="str">
            <v>Do Thi Bich Lieu</v>
          </cell>
          <cell r="M69" t="str">
            <v>No</v>
          </cell>
          <cell r="O69" t="str">
            <v>Lịch thanh toán: Monthly at 10 &amp; 24</v>
          </cell>
        </row>
        <row r="70">
          <cell r="D70">
            <v>37510</v>
          </cell>
          <cell r="E70">
            <v>14064562</v>
          </cell>
          <cell r="F70">
            <v>2650786</v>
          </cell>
          <cell r="G70">
            <v>45100.000347222223</v>
          </cell>
          <cell r="J70" t="str">
            <v>Do Thi Bich Lieu</v>
          </cell>
          <cell r="M70" t="str">
            <v>No</v>
          </cell>
          <cell r="O70" t="str">
            <v>Chúng tôi đang xử lý hóa đơn, vui lòng liên hệ Do Thi Bich Lieu</v>
          </cell>
        </row>
        <row r="71">
          <cell r="D71">
            <v>37554</v>
          </cell>
          <cell r="E71">
            <v>14088540</v>
          </cell>
          <cell r="F71">
            <v>4921533</v>
          </cell>
          <cell r="G71">
            <v>45100.000347222223</v>
          </cell>
          <cell r="J71" t="str">
            <v>Do Thi Bich Lieu</v>
          </cell>
          <cell r="M71" t="str">
            <v>No</v>
          </cell>
          <cell r="O71" t="str">
            <v>Chúng tôi đang xử lý hóa đơn, vui lòng liên hệ Do Thi Bich Lieu</v>
          </cell>
        </row>
        <row r="72">
          <cell r="D72">
            <v>37557</v>
          </cell>
          <cell r="E72">
            <v>22343251</v>
          </cell>
          <cell r="F72">
            <v>977306</v>
          </cell>
          <cell r="G72">
            <v>45100.000347222223</v>
          </cell>
          <cell r="H72">
            <v>45103.000347222223</v>
          </cell>
          <cell r="I72">
            <v>45079.000347222223</v>
          </cell>
          <cell r="J72" t="str">
            <v>Do Thi Bich Lieu</v>
          </cell>
          <cell r="M72" t="str">
            <v>No</v>
          </cell>
          <cell r="O72" t="str">
            <v>Lịch thanh toán: Monthly at 10 &amp; 24</v>
          </cell>
        </row>
        <row r="73">
          <cell r="D73">
            <v>37556</v>
          </cell>
          <cell r="E73">
            <v>20293537</v>
          </cell>
          <cell r="F73">
            <v>2226532</v>
          </cell>
          <cell r="G73">
            <v>45100.000347222223</v>
          </cell>
          <cell r="H73">
            <v>45103.000347222223</v>
          </cell>
          <cell r="I73">
            <v>44852.000347222223</v>
          </cell>
          <cell r="J73" t="str">
            <v>Do Thi Bich Lieu</v>
          </cell>
          <cell r="M73" t="str">
            <v>No</v>
          </cell>
          <cell r="O73" t="str">
            <v>Lịch thanh toán: Monthly at 10 &amp; 24</v>
          </cell>
        </row>
        <row r="74">
          <cell r="D74">
            <v>37553</v>
          </cell>
          <cell r="E74">
            <v>14080816</v>
          </cell>
          <cell r="F74">
            <v>4959499</v>
          </cell>
          <cell r="G74">
            <v>45100.000347222223</v>
          </cell>
          <cell r="H74">
            <v>45103.000347222223</v>
          </cell>
          <cell r="I74">
            <v>45015.000347222223</v>
          </cell>
          <cell r="J74" t="str">
            <v>Do Thi Bich Lieu</v>
          </cell>
          <cell r="M74" t="str">
            <v>No</v>
          </cell>
          <cell r="O74" t="str">
            <v>Lịch thanh toán: Monthly at 10 &amp; 24</v>
          </cell>
        </row>
        <row r="75">
          <cell r="D75">
            <v>37555</v>
          </cell>
          <cell r="E75">
            <v>28256017</v>
          </cell>
          <cell r="F75">
            <v>11215914</v>
          </cell>
          <cell r="G75">
            <v>45100.000347222223</v>
          </cell>
          <cell r="J75" t="str">
            <v>Do Thi Bich Lieu</v>
          </cell>
          <cell r="M75" t="str">
            <v>No</v>
          </cell>
          <cell r="O75" t="str">
            <v>Chúng tôi đang xử lý hóa đơn, vui lòng liên hệ Do Thi Bich Lieu</v>
          </cell>
        </row>
        <row r="76">
          <cell r="D76">
            <v>37640</v>
          </cell>
          <cell r="E76">
            <v>14121232</v>
          </cell>
          <cell r="F76">
            <v>3115167</v>
          </cell>
          <cell r="G76">
            <v>45101.000347222223</v>
          </cell>
          <cell r="J76" t="str">
            <v>Do Thi Bich Lieu</v>
          </cell>
          <cell r="M76" t="str">
            <v>No</v>
          </cell>
          <cell r="O76" t="str">
            <v>Chúng tôi đang xử lý hóa đơn, vui lòng liên hệ Do Thi Bich Lieu</v>
          </cell>
        </row>
        <row r="77">
          <cell r="D77">
            <v>37634</v>
          </cell>
          <cell r="E77">
            <v>18186431</v>
          </cell>
          <cell r="F77">
            <v>2076778</v>
          </cell>
          <cell r="G77">
            <v>45101.000347222223</v>
          </cell>
          <cell r="J77" t="str">
            <v>Do Thi Bich Lieu</v>
          </cell>
          <cell r="M77" t="str">
            <v>No</v>
          </cell>
          <cell r="O77" t="str">
            <v>Chúng tôi đang xử lý hóa đơn, vui lòng liên hệ Do Thi Bich Lieu</v>
          </cell>
        </row>
        <row r="78">
          <cell r="D78">
            <v>37637</v>
          </cell>
          <cell r="E78">
            <v>16451871</v>
          </cell>
          <cell r="F78">
            <v>4141489</v>
          </cell>
          <cell r="G78">
            <v>45101.000347222223</v>
          </cell>
          <cell r="J78" t="str">
            <v>Do Thi Bich Lieu</v>
          </cell>
          <cell r="M78" t="str">
            <v>No</v>
          </cell>
          <cell r="O78" t="str">
            <v>Chúng tôi đang xử lý hóa đơn, vui lòng liên hệ Do Thi Bich Lieu</v>
          </cell>
        </row>
        <row r="79">
          <cell r="D79">
            <v>37649</v>
          </cell>
          <cell r="E79">
            <v>29183716</v>
          </cell>
          <cell r="F79">
            <v>2619452</v>
          </cell>
          <cell r="G79">
            <v>45101.000347222223</v>
          </cell>
          <cell r="J79" t="str">
            <v>Do Thi Bich Lieu</v>
          </cell>
          <cell r="M79" t="str">
            <v>No</v>
          </cell>
          <cell r="O79" t="str">
            <v>Chúng tôi đang xử lý hóa đơn, vui lòng liên hệ Do Thi Bich Lieu</v>
          </cell>
        </row>
        <row r="80">
          <cell r="D80">
            <v>37648</v>
          </cell>
          <cell r="E80">
            <v>29183693</v>
          </cell>
          <cell r="F80">
            <v>552013</v>
          </cell>
          <cell r="G80">
            <v>45101.000347222223</v>
          </cell>
          <cell r="H80">
            <v>45103.000347222223</v>
          </cell>
          <cell r="I80">
            <v>45135.000347222223</v>
          </cell>
          <cell r="J80" t="str">
            <v>Do Thi Bich Lieu</v>
          </cell>
          <cell r="M80" t="str">
            <v>No</v>
          </cell>
          <cell r="O80" t="str">
            <v>Lịch thanh toán: Monthly at 10 &amp; 24</v>
          </cell>
        </row>
        <row r="81">
          <cell r="D81">
            <v>37620</v>
          </cell>
          <cell r="E81">
            <v>10254872</v>
          </cell>
          <cell r="F81">
            <v>5850416</v>
          </cell>
          <cell r="G81">
            <v>45101.000347222223</v>
          </cell>
          <cell r="H81">
            <v>45103.000347222223</v>
          </cell>
          <cell r="I81">
            <v>45129.000347222223</v>
          </cell>
          <cell r="J81" t="str">
            <v>Do Thi Bich Lieu</v>
          </cell>
          <cell r="M81" t="str">
            <v>No</v>
          </cell>
          <cell r="O81" t="str">
            <v>Lịch thanh toán: Monthly at 10 &amp; 24</v>
          </cell>
        </row>
        <row r="82">
          <cell r="D82">
            <v>37623</v>
          </cell>
          <cell r="E82">
            <v>21238342</v>
          </cell>
          <cell r="F82">
            <v>1034143</v>
          </cell>
          <cell r="G82">
            <v>45101.000347222223</v>
          </cell>
          <cell r="H82">
            <v>45103.000347222223</v>
          </cell>
          <cell r="I82">
            <v>45134.000347222223</v>
          </cell>
          <cell r="J82" t="str">
            <v>Do Thi Bich Lieu</v>
          </cell>
          <cell r="M82" t="str">
            <v>No</v>
          </cell>
          <cell r="O82" t="str">
            <v>Lịch thanh toán: Monthly at 10 &amp; 24</v>
          </cell>
        </row>
        <row r="83">
          <cell r="D83">
            <v>37631</v>
          </cell>
          <cell r="E83">
            <v>11216187</v>
          </cell>
          <cell r="F83">
            <v>5629773</v>
          </cell>
          <cell r="G83">
            <v>45101.000347222223</v>
          </cell>
          <cell r="H83">
            <v>45103.000347222223</v>
          </cell>
          <cell r="I83">
            <v>45133.000347222223</v>
          </cell>
          <cell r="J83" t="str">
            <v>Do Thi Bich Lieu</v>
          </cell>
          <cell r="M83" t="str">
            <v>No</v>
          </cell>
          <cell r="O83" t="str">
            <v>Lịch thanh toán: Monthly at 10 &amp; 24</v>
          </cell>
        </row>
        <row r="84">
          <cell r="D84">
            <v>37644</v>
          </cell>
          <cell r="E84">
            <v>26411759</v>
          </cell>
          <cell r="F84">
            <v>2856594</v>
          </cell>
          <cell r="G84">
            <v>45101.000347222223</v>
          </cell>
          <cell r="H84">
            <v>45103.000347222223</v>
          </cell>
          <cell r="I84">
            <v>45127.000347222223</v>
          </cell>
          <cell r="J84" t="str">
            <v>Do Thi Bich Lieu</v>
          </cell>
          <cell r="M84" t="str">
            <v>No</v>
          </cell>
          <cell r="O84" t="str">
            <v>Lịch thanh toán: Monthly at 10 &amp; 24</v>
          </cell>
        </row>
        <row r="85">
          <cell r="D85">
            <v>37646</v>
          </cell>
          <cell r="E85">
            <v>13274402</v>
          </cell>
          <cell r="F85">
            <v>1038389</v>
          </cell>
          <cell r="G85">
            <v>45101.000347222223</v>
          </cell>
          <cell r="J85" t="str">
            <v>Do Thi Bich Lieu</v>
          </cell>
          <cell r="M85" t="str">
            <v>No</v>
          </cell>
          <cell r="O85" t="str">
            <v>Chúng tôi đang xử lý hóa đơn, vui lòng liên hệ Do Thi Bich Lieu</v>
          </cell>
        </row>
        <row r="86">
          <cell r="D86">
            <v>37628</v>
          </cell>
          <cell r="E86">
            <v>15135255</v>
          </cell>
          <cell r="F86">
            <v>2156022</v>
          </cell>
          <cell r="G86">
            <v>45101.000347222223</v>
          </cell>
          <cell r="H86">
            <v>45103.000347222223</v>
          </cell>
          <cell r="I86">
            <v>45132.000347222223</v>
          </cell>
          <cell r="J86" t="str">
            <v>Do Thi Bich Lieu</v>
          </cell>
          <cell r="M86" t="str">
            <v>No</v>
          </cell>
          <cell r="O86" t="str">
            <v>Lịch thanh toán: Monthly at 10 &amp; 24</v>
          </cell>
        </row>
        <row r="87">
          <cell r="D87">
            <v>37641</v>
          </cell>
          <cell r="E87">
            <v>13272625</v>
          </cell>
          <cell r="F87">
            <v>496812</v>
          </cell>
          <cell r="G87">
            <v>45101.000347222223</v>
          </cell>
          <cell r="H87">
            <v>45103.000347222223</v>
          </cell>
          <cell r="I87">
            <v>45124.000347222223</v>
          </cell>
          <cell r="J87" t="str">
            <v>Do Thi Bich Lieu</v>
          </cell>
          <cell r="M87" t="str">
            <v>No</v>
          </cell>
          <cell r="O87" t="str">
            <v>Lịch thanh toán: Monthly at 10 &amp; 24</v>
          </cell>
        </row>
        <row r="88">
          <cell r="D88">
            <v>37630</v>
          </cell>
          <cell r="E88">
            <v>11215746</v>
          </cell>
          <cell r="F88">
            <v>5191945</v>
          </cell>
          <cell r="G88">
            <v>45101.000347222223</v>
          </cell>
          <cell r="J88" t="str">
            <v>Do Thi Bich Lieu</v>
          </cell>
          <cell r="M88" t="str">
            <v>No</v>
          </cell>
          <cell r="O88" t="str">
            <v>Chúng tôi đang xử lý hóa đơn, vui lòng liên hệ Do Thi Bich Lieu</v>
          </cell>
        </row>
        <row r="89">
          <cell r="D89">
            <v>37629</v>
          </cell>
          <cell r="E89">
            <v>12174919</v>
          </cell>
          <cell r="F89">
            <v>2167495</v>
          </cell>
          <cell r="G89">
            <v>45101.000347222223</v>
          </cell>
          <cell r="H89">
            <v>45103.000347222223</v>
          </cell>
          <cell r="I89">
            <v>45132.000347222223</v>
          </cell>
          <cell r="J89" t="str">
            <v>Do Thi Bich Lieu</v>
          </cell>
          <cell r="M89" t="str">
            <v>No</v>
          </cell>
          <cell r="O89" t="str">
            <v>Lịch thanh toán: Monthly at 10 &amp; 24</v>
          </cell>
        </row>
        <row r="90">
          <cell r="D90">
            <v>37638</v>
          </cell>
          <cell r="E90">
            <v>25357982</v>
          </cell>
          <cell r="F90">
            <v>1038389</v>
          </cell>
          <cell r="G90">
            <v>45101.000347222223</v>
          </cell>
          <cell r="J90" t="str">
            <v>Do Thi Bich Lieu</v>
          </cell>
          <cell r="M90" t="str">
            <v>No</v>
          </cell>
          <cell r="O90" t="str">
            <v>Chúng tôi đang xử lý hóa đơn, vui lòng liên hệ Do Thi Bich Lieu</v>
          </cell>
        </row>
        <row r="91">
          <cell r="D91">
            <v>37645</v>
          </cell>
          <cell r="E91">
            <v>26414192</v>
          </cell>
          <cell r="F91">
            <v>2076778</v>
          </cell>
          <cell r="G91">
            <v>45101.000347222223</v>
          </cell>
          <cell r="J91" t="str">
            <v>Do Thi Bich Lieu</v>
          </cell>
          <cell r="M91" t="str">
            <v>No</v>
          </cell>
          <cell r="O91" t="str">
            <v>Chúng tôi đang xử lý hóa đơn, vui lòng liên hệ Do Thi Bich Lieu</v>
          </cell>
        </row>
        <row r="92">
          <cell r="D92">
            <v>37624</v>
          </cell>
          <cell r="E92">
            <v>17218910</v>
          </cell>
          <cell r="F92">
            <v>3692260</v>
          </cell>
          <cell r="G92">
            <v>45101.000347222223</v>
          </cell>
          <cell r="J92" t="str">
            <v>Do Thi Bich Lieu</v>
          </cell>
          <cell r="M92" t="str">
            <v>No</v>
          </cell>
          <cell r="O92" t="str">
            <v>Chúng tôi đang xử lý hóa đơn, vui lòng liên hệ Do Thi Bich Lieu</v>
          </cell>
        </row>
        <row r="93">
          <cell r="D93">
            <v>37626</v>
          </cell>
          <cell r="E93">
            <v>16450772</v>
          </cell>
          <cell r="F93">
            <v>1891489</v>
          </cell>
          <cell r="G93">
            <v>45101.000347222223</v>
          </cell>
          <cell r="H93">
            <v>45103.000347222223</v>
          </cell>
          <cell r="I93">
            <v>45135.000347222223</v>
          </cell>
          <cell r="J93" t="str">
            <v>Do Thi Bich Lieu</v>
          </cell>
          <cell r="M93" t="str">
            <v>No</v>
          </cell>
          <cell r="O93" t="str">
            <v>Lịch thanh toán: Monthly at 10 &amp; 24</v>
          </cell>
        </row>
        <row r="94">
          <cell r="D94">
            <v>37639</v>
          </cell>
          <cell r="E94">
            <v>25358234</v>
          </cell>
          <cell r="F94">
            <v>4178313</v>
          </cell>
          <cell r="G94">
            <v>45101.000347222223</v>
          </cell>
          <cell r="H94">
            <v>45103.000347222223</v>
          </cell>
          <cell r="I94">
            <v>45135.000347222223</v>
          </cell>
          <cell r="J94" t="str">
            <v>Do Thi Bich Lieu</v>
          </cell>
          <cell r="M94" t="str">
            <v>No</v>
          </cell>
          <cell r="O94" t="str">
            <v>Lịch thanh toán: Monthly at 10 &amp; 24</v>
          </cell>
        </row>
        <row r="95">
          <cell r="D95">
            <v>37647</v>
          </cell>
          <cell r="E95">
            <v>18187362</v>
          </cell>
          <cell r="F95">
            <v>3812589</v>
          </cell>
          <cell r="G95">
            <v>45101.000347222223</v>
          </cell>
          <cell r="H95">
            <v>45103.000347222223</v>
          </cell>
          <cell r="I95">
            <v>45135.000347222223</v>
          </cell>
          <cell r="J95" t="str">
            <v>Do Thi Bich Lieu</v>
          </cell>
          <cell r="M95" t="str">
            <v>No</v>
          </cell>
          <cell r="O95" t="str">
            <v>Lịch thanh toán: Monthly at 10 &amp; 24</v>
          </cell>
        </row>
        <row r="96">
          <cell r="D96">
            <v>37619</v>
          </cell>
          <cell r="E96">
            <v>10249806</v>
          </cell>
          <cell r="F96">
            <v>2076778</v>
          </cell>
          <cell r="G96">
            <v>45101.000347222223</v>
          </cell>
          <cell r="J96" t="str">
            <v>Do Thi Bich Lieu</v>
          </cell>
          <cell r="M96" t="str">
            <v>No</v>
          </cell>
          <cell r="O96" t="str">
            <v>Chúng tôi đang xử lý hóa đơn, vui lòng liên hệ Do Thi Bich Lieu</v>
          </cell>
        </row>
        <row r="97">
          <cell r="D97">
            <v>37635</v>
          </cell>
          <cell r="E97">
            <v>50993255</v>
          </cell>
          <cell r="F97">
            <v>1038389</v>
          </cell>
          <cell r="G97">
            <v>45101.000347222223</v>
          </cell>
          <cell r="J97" t="str">
            <v>Do Thi Bich Lieu</v>
          </cell>
          <cell r="M97" t="str">
            <v>No</v>
          </cell>
          <cell r="O97" t="str">
            <v>Chúng tôi đang xử lý hóa đơn, vui lòng liên hệ Do Thi Bich Lieu</v>
          </cell>
        </row>
        <row r="98">
          <cell r="D98">
            <v>37633</v>
          </cell>
          <cell r="E98">
            <v>18186319</v>
          </cell>
          <cell r="F98">
            <v>2076778</v>
          </cell>
          <cell r="G98">
            <v>45101.000347222223</v>
          </cell>
          <cell r="J98" t="str">
            <v>Do Thi Bich Lieu</v>
          </cell>
          <cell r="M98" t="str">
            <v>No</v>
          </cell>
          <cell r="O98" t="str">
            <v>Chúng tôi đang xử lý hóa đơn, vui lòng liên hệ Do Thi Bich Lieu</v>
          </cell>
        </row>
        <row r="99">
          <cell r="D99">
            <v>37636</v>
          </cell>
          <cell r="E99">
            <v>12174650</v>
          </cell>
          <cell r="F99">
            <v>8099434</v>
          </cell>
          <cell r="G99">
            <v>45101.000347222223</v>
          </cell>
          <cell r="J99" t="str">
            <v>Do Thi Bich Lieu</v>
          </cell>
          <cell r="M99" t="str">
            <v>No</v>
          </cell>
          <cell r="O99" t="str">
            <v>Chúng tôi đang xử lý hóa đơn, vui lòng liên hệ Do Thi Bich Lieu</v>
          </cell>
        </row>
        <row r="100">
          <cell r="D100">
            <v>37643</v>
          </cell>
          <cell r="E100">
            <v>26413286</v>
          </cell>
          <cell r="F100">
            <v>1038389</v>
          </cell>
          <cell r="G100">
            <v>45101.000347222223</v>
          </cell>
          <cell r="J100" t="str">
            <v>Do Thi Bich Lieu</v>
          </cell>
          <cell r="M100" t="str">
            <v>No</v>
          </cell>
          <cell r="O100" t="str">
            <v>Chúng tôi đang xử lý hóa đơn, vui lòng liên hệ Do Thi Bich Lieu</v>
          </cell>
        </row>
        <row r="101">
          <cell r="D101">
            <v>37622</v>
          </cell>
          <cell r="E101">
            <v>10255621</v>
          </cell>
          <cell r="F101">
            <v>5191945</v>
          </cell>
          <cell r="G101">
            <v>45101.000347222223</v>
          </cell>
          <cell r="J101" t="str">
            <v>Do Thi Bich Lieu</v>
          </cell>
          <cell r="M101" t="str">
            <v>No</v>
          </cell>
          <cell r="O101" t="str">
            <v>Chúng tôi đang xử lý hóa đơn, vui lòng liên hệ Do Thi Bich Lieu</v>
          </cell>
        </row>
        <row r="102">
          <cell r="D102">
            <v>37621</v>
          </cell>
          <cell r="E102">
            <v>18183438</v>
          </cell>
          <cell r="F102">
            <v>1038389</v>
          </cell>
          <cell r="G102">
            <v>45101.000347222223</v>
          </cell>
          <cell r="J102" t="str">
            <v>Do Thi Bich Lieu</v>
          </cell>
          <cell r="M102" t="str">
            <v>No</v>
          </cell>
          <cell r="O102" t="str">
            <v>Chúng tôi đang xử lý hóa đơn, vui lòng liên hệ Do Thi Bich Lieu</v>
          </cell>
        </row>
        <row r="103">
          <cell r="D103">
            <v>37642</v>
          </cell>
          <cell r="E103">
            <v>90333334</v>
          </cell>
          <cell r="F103">
            <v>1038389</v>
          </cell>
          <cell r="G103">
            <v>45101.000347222223</v>
          </cell>
          <cell r="J103" t="str">
            <v>Do Thi Bich Lieu</v>
          </cell>
          <cell r="M103" t="str">
            <v>No</v>
          </cell>
          <cell r="O103" t="str">
            <v>Chúng tôi đang xử lý hóa đơn, vui lòng liên hệ Do Thi Bich Lieu</v>
          </cell>
        </row>
        <row r="104">
          <cell r="D104">
            <v>37632</v>
          </cell>
          <cell r="E104">
            <v>18186358</v>
          </cell>
          <cell r="F104">
            <v>2619452</v>
          </cell>
          <cell r="G104">
            <v>45101.000347222223</v>
          </cell>
          <cell r="H104">
            <v>45103.000347222223</v>
          </cell>
          <cell r="I104">
            <v>45133.000347222223</v>
          </cell>
          <cell r="J104" t="str">
            <v>Do Thi Bich Lieu</v>
          </cell>
          <cell r="M104" t="str">
            <v>No</v>
          </cell>
          <cell r="O104" t="str">
            <v>Lịch thanh toán: Monthly at 10 &amp; 24</v>
          </cell>
        </row>
        <row r="105">
          <cell r="D105">
            <v>37627</v>
          </cell>
          <cell r="E105">
            <v>16450595</v>
          </cell>
          <cell r="F105">
            <v>3115167</v>
          </cell>
          <cell r="G105">
            <v>45101.000347222223</v>
          </cell>
          <cell r="J105" t="str">
            <v>Do Thi Bich Lieu</v>
          </cell>
          <cell r="M105" t="str">
            <v>No</v>
          </cell>
          <cell r="O105" t="str">
            <v>Chúng tôi đang xử lý hóa đơn, vui lòng liên hệ Do Thi Bich Lieu</v>
          </cell>
        </row>
        <row r="106">
          <cell r="D106">
            <v>57730</v>
          </cell>
          <cell r="E106">
            <v>14064562</v>
          </cell>
          <cell r="F106">
            <v>2570400</v>
          </cell>
          <cell r="G106">
            <v>44926.000347222223</v>
          </cell>
          <cell r="J106" t="str">
            <v>Do Thi Bich Lieu</v>
          </cell>
          <cell r="M106" t="str">
            <v>No</v>
          </cell>
          <cell r="O106" t="str">
            <v>Chúng tôi đang xử lý hóa đơn, vui lòng liên hệ Do Thi Bich Lieu</v>
          </cell>
        </row>
        <row r="107">
          <cell r="D107">
            <v>646</v>
          </cell>
          <cell r="E107">
            <v>50984034</v>
          </cell>
          <cell r="F107">
            <v>4312396</v>
          </cell>
          <cell r="G107">
            <v>44932.000347222223</v>
          </cell>
          <cell r="J107" t="str">
            <v>Do Thi Bich Lieu</v>
          </cell>
          <cell r="M107" t="str">
            <v>No</v>
          </cell>
          <cell r="O107" t="str">
            <v>06/Đã thanh toán 12/2023</v>
          </cell>
        </row>
        <row r="108">
          <cell r="D108">
            <v>645</v>
          </cell>
          <cell r="E108">
            <v>29150448</v>
          </cell>
          <cell r="F108">
            <v>1332038</v>
          </cell>
          <cell r="G108">
            <v>44932.000347222223</v>
          </cell>
          <cell r="J108" t="str">
            <v>Do Thi Bich Lieu</v>
          </cell>
          <cell r="M108" t="str">
            <v>No</v>
          </cell>
          <cell r="O108" t="str">
            <v>02/Đã thanh toán 10/2023</v>
          </cell>
        </row>
        <row r="109">
          <cell r="D109">
            <v>644</v>
          </cell>
          <cell r="E109">
            <v>12102972</v>
          </cell>
          <cell r="F109">
            <v>1978899</v>
          </cell>
          <cell r="G109">
            <v>44932.000347222223</v>
          </cell>
          <cell r="J109" t="str">
            <v>Do Thi Bich Lieu</v>
          </cell>
          <cell r="M109" t="str">
            <v>No</v>
          </cell>
          <cell r="O109" t="str">
            <v>02/Đã thanh toán 24/2023</v>
          </cell>
        </row>
        <row r="110">
          <cell r="D110">
            <v>643</v>
          </cell>
          <cell r="E110">
            <v>24278449</v>
          </cell>
          <cell r="F110">
            <v>1882469</v>
          </cell>
          <cell r="G110">
            <v>44932.000347222223</v>
          </cell>
          <cell r="J110" t="str">
            <v>Do Thi Bich Lieu</v>
          </cell>
          <cell r="M110" t="str">
            <v>No</v>
          </cell>
          <cell r="O110" t="str">
            <v>02/Đã thanh toán 10/2023</v>
          </cell>
        </row>
        <row r="111">
          <cell r="D111">
            <v>642</v>
          </cell>
          <cell r="E111">
            <v>21199249</v>
          </cell>
          <cell r="F111">
            <v>1615482</v>
          </cell>
          <cell r="G111">
            <v>44932.000347222223</v>
          </cell>
          <cell r="J111" t="str">
            <v>Do Thi Bich Lieu</v>
          </cell>
          <cell r="M111" t="str">
            <v>No</v>
          </cell>
          <cell r="O111" t="str">
            <v>02/Đã thanh toán 10/2023</v>
          </cell>
        </row>
        <row r="112">
          <cell r="D112">
            <v>844</v>
          </cell>
          <cell r="E112">
            <v>26347517</v>
          </cell>
          <cell r="F112">
            <v>3738240</v>
          </cell>
          <cell r="G112">
            <v>44933.000347222223</v>
          </cell>
          <cell r="J112" t="str">
            <v>Do Thi Bich Lieu</v>
          </cell>
          <cell r="M112" t="str">
            <v>No</v>
          </cell>
          <cell r="O112" t="str">
            <v>06/Đã thanh toán 26/2023</v>
          </cell>
        </row>
        <row r="113">
          <cell r="D113">
            <v>840</v>
          </cell>
          <cell r="E113">
            <v>13193192</v>
          </cell>
          <cell r="F113">
            <v>7476480</v>
          </cell>
          <cell r="G113">
            <v>44933.000347222223</v>
          </cell>
          <cell r="J113" t="str">
            <v>Do Thi Bich Lieu</v>
          </cell>
          <cell r="M113" t="str">
            <v>No</v>
          </cell>
          <cell r="O113" t="str">
            <v>03/Đã thanh toán 10/2023</v>
          </cell>
        </row>
        <row r="114">
          <cell r="D114">
            <v>847</v>
          </cell>
          <cell r="E114">
            <v>14060853</v>
          </cell>
          <cell r="F114">
            <v>4886552</v>
          </cell>
          <cell r="G114">
            <v>44933.000347222223</v>
          </cell>
          <cell r="J114" t="str">
            <v>Do Thi Bich Lieu</v>
          </cell>
          <cell r="M114" t="str">
            <v>No</v>
          </cell>
          <cell r="O114" t="str">
            <v>03/Đã thanh toán 10/2023</v>
          </cell>
        </row>
        <row r="115">
          <cell r="D115">
            <v>841</v>
          </cell>
          <cell r="E115">
            <v>14058402</v>
          </cell>
          <cell r="F115">
            <v>3664914</v>
          </cell>
          <cell r="G115">
            <v>44933.000347222223</v>
          </cell>
          <cell r="J115" t="str">
            <v>Do Thi Bich Lieu</v>
          </cell>
          <cell r="M115" t="str">
            <v>No</v>
          </cell>
          <cell r="O115" t="str">
            <v>03/Đã thanh toán 10/2023</v>
          </cell>
        </row>
        <row r="116">
          <cell r="D116">
            <v>851</v>
          </cell>
          <cell r="E116">
            <v>13194511</v>
          </cell>
          <cell r="F116">
            <v>3227560</v>
          </cell>
          <cell r="G116">
            <v>44933.000347222223</v>
          </cell>
          <cell r="J116" t="str">
            <v>Do Thi Bich Lieu</v>
          </cell>
          <cell r="M116" t="str">
            <v>No</v>
          </cell>
          <cell r="O116" t="str">
            <v>03/Đã thanh toán 10/2023</v>
          </cell>
        </row>
        <row r="117">
          <cell r="D117">
            <v>839</v>
          </cell>
          <cell r="E117">
            <v>14056774</v>
          </cell>
          <cell r="F117">
            <v>1428467</v>
          </cell>
          <cell r="G117">
            <v>44933.000347222223</v>
          </cell>
          <cell r="J117" t="str">
            <v>Do Thi Bich Lieu</v>
          </cell>
          <cell r="M117" t="str">
            <v>No</v>
          </cell>
          <cell r="O117" t="str">
            <v>03/Đã thanh toán 10/2023</v>
          </cell>
        </row>
        <row r="118">
          <cell r="D118">
            <v>846</v>
          </cell>
          <cell r="E118">
            <v>13195567</v>
          </cell>
          <cell r="F118">
            <v>3883418</v>
          </cell>
          <cell r="G118">
            <v>44933.000347222223</v>
          </cell>
          <cell r="J118" t="str">
            <v>Do Thi Bich Lieu</v>
          </cell>
          <cell r="M118" t="str">
            <v>No</v>
          </cell>
          <cell r="O118" t="str">
            <v>03/Đã thanh toán 10/2023</v>
          </cell>
        </row>
        <row r="119">
          <cell r="D119">
            <v>845</v>
          </cell>
          <cell r="E119">
            <v>14059930</v>
          </cell>
          <cell r="F119">
            <v>3664914</v>
          </cell>
          <cell r="G119">
            <v>44933.000347222223</v>
          </cell>
          <cell r="J119" t="str">
            <v>Do Thi Bich Lieu</v>
          </cell>
          <cell r="M119" t="str">
            <v>No</v>
          </cell>
          <cell r="O119" t="str">
            <v>03/Đã thanh toán 10/2023</v>
          </cell>
        </row>
        <row r="120">
          <cell r="D120">
            <v>842</v>
          </cell>
          <cell r="E120">
            <v>26348398</v>
          </cell>
          <cell r="F120">
            <v>2452428</v>
          </cell>
          <cell r="G120">
            <v>44933.000347222223</v>
          </cell>
          <cell r="J120" t="str">
            <v>Do Thi Bich Lieu</v>
          </cell>
          <cell r="M120" t="str">
            <v>No</v>
          </cell>
          <cell r="O120" t="str">
            <v>03/Đã thanh toán 10/2023</v>
          </cell>
        </row>
        <row r="121">
          <cell r="D121">
            <v>829</v>
          </cell>
          <cell r="E121">
            <v>28295202</v>
          </cell>
          <cell r="F121">
            <v>276001</v>
          </cell>
          <cell r="G121">
            <v>44933.000347222223</v>
          </cell>
          <cell r="J121" t="str">
            <v>Do Thi Bich Lieu</v>
          </cell>
          <cell r="M121" t="str">
            <v>No</v>
          </cell>
          <cell r="O121" t="str">
            <v>02/Đã thanh toán 24/2023</v>
          </cell>
        </row>
        <row r="122">
          <cell r="D122">
            <v>843</v>
          </cell>
          <cell r="E122">
            <v>26348124</v>
          </cell>
          <cell r="F122">
            <v>2226534</v>
          </cell>
          <cell r="G122">
            <v>44933.000347222223</v>
          </cell>
          <cell r="J122" t="str">
            <v>Do Thi Bich Lieu</v>
          </cell>
          <cell r="M122" t="str">
            <v>No</v>
          </cell>
          <cell r="O122" t="str">
            <v>03/Đã thanh toán 10/2023</v>
          </cell>
        </row>
        <row r="123">
          <cell r="D123">
            <v>849</v>
          </cell>
          <cell r="E123">
            <v>11147774</v>
          </cell>
          <cell r="F123">
            <v>16777085</v>
          </cell>
          <cell r="G123">
            <v>44933.000347222223</v>
          </cell>
          <cell r="J123" t="str">
            <v>Do Thi Bich Lieu</v>
          </cell>
          <cell r="M123" t="str">
            <v>No</v>
          </cell>
          <cell r="O123" t="str">
            <v>02/Đã thanh toán 10/2023</v>
          </cell>
        </row>
        <row r="124">
          <cell r="D124">
            <v>831</v>
          </cell>
          <cell r="E124">
            <v>21199964</v>
          </cell>
          <cell r="F124">
            <v>1615482</v>
          </cell>
          <cell r="G124">
            <v>44933.000347222223</v>
          </cell>
          <cell r="J124" t="str">
            <v>Do Thi Bich Lieu</v>
          </cell>
          <cell r="M124" t="str">
            <v>No</v>
          </cell>
          <cell r="O124" t="str">
            <v>02/Đã thanh toán 24/2023</v>
          </cell>
        </row>
        <row r="125">
          <cell r="D125">
            <v>830</v>
          </cell>
          <cell r="E125">
            <v>22307179</v>
          </cell>
          <cell r="F125">
            <v>4103941</v>
          </cell>
          <cell r="G125">
            <v>44933.000347222223</v>
          </cell>
          <cell r="J125" t="str">
            <v>Do Thi Bich Lieu</v>
          </cell>
          <cell r="M125" t="str">
            <v>No</v>
          </cell>
          <cell r="O125" t="str">
            <v>02/Đã thanh toán 24/2023</v>
          </cell>
        </row>
        <row r="126">
          <cell r="D126">
            <v>833</v>
          </cell>
          <cell r="E126">
            <v>15076561</v>
          </cell>
          <cell r="F126">
            <v>2619452</v>
          </cell>
          <cell r="G126">
            <v>44933.000347222223</v>
          </cell>
          <cell r="J126" t="str">
            <v>Do Thi Bich Lieu</v>
          </cell>
          <cell r="M126" t="str">
            <v>No</v>
          </cell>
          <cell r="O126" t="str">
            <v>02/Đã thanh toán 10/2023</v>
          </cell>
        </row>
        <row r="127">
          <cell r="D127">
            <v>834</v>
          </cell>
          <cell r="E127">
            <v>16387878</v>
          </cell>
          <cell r="F127">
            <v>7130387</v>
          </cell>
          <cell r="G127">
            <v>44933.000347222223</v>
          </cell>
          <cell r="J127" t="str">
            <v>Do Thi Bich Lieu</v>
          </cell>
          <cell r="M127" t="str">
            <v>No</v>
          </cell>
          <cell r="O127" t="str">
            <v>02/Đã thanh toán 24/2023</v>
          </cell>
        </row>
        <row r="128">
          <cell r="D128">
            <v>1380</v>
          </cell>
          <cell r="E128">
            <v>25308599</v>
          </cell>
          <cell r="F128">
            <v>17943706</v>
          </cell>
          <cell r="G128">
            <v>44938.000347222223</v>
          </cell>
          <cell r="J128" t="str">
            <v>Do Thi Bich Lieu</v>
          </cell>
          <cell r="M128" t="str">
            <v>No</v>
          </cell>
          <cell r="O128" t="str">
            <v>05/Đã thanh toán 24/2023</v>
          </cell>
        </row>
        <row r="129">
          <cell r="D129">
            <v>1381</v>
          </cell>
          <cell r="E129">
            <v>27298878</v>
          </cell>
          <cell r="F129">
            <v>499125</v>
          </cell>
          <cell r="G129">
            <v>44938.000347222223</v>
          </cell>
          <cell r="J129" t="str">
            <v>Do Thi Bich Lieu</v>
          </cell>
          <cell r="M129" t="str">
            <v>No</v>
          </cell>
          <cell r="O129" t="str">
            <v>05/Đã thanh toán 24/2023</v>
          </cell>
        </row>
        <row r="130">
          <cell r="D130">
            <v>1369</v>
          </cell>
          <cell r="E130">
            <v>26356515</v>
          </cell>
          <cell r="F130">
            <v>3954874</v>
          </cell>
          <cell r="G130">
            <v>44938.000347222223</v>
          </cell>
          <cell r="J130" t="str">
            <v>Do Thi Bich Lieu</v>
          </cell>
          <cell r="M130" t="str">
            <v>No</v>
          </cell>
          <cell r="O130" t="str">
            <v>02/Đã thanh toán 10/2023</v>
          </cell>
        </row>
        <row r="131">
          <cell r="D131">
            <v>1397</v>
          </cell>
          <cell r="E131">
            <v>18119815</v>
          </cell>
          <cell r="F131">
            <v>12404673</v>
          </cell>
          <cell r="G131">
            <v>44938.000347222223</v>
          </cell>
          <cell r="J131" t="str">
            <v>Do Thi Bich Lieu</v>
          </cell>
          <cell r="M131" t="str">
            <v>No</v>
          </cell>
          <cell r="O131" t="str">
            <v>02/Đã thanh toán 24/2023</v>
          </cell>
        </row>
        <row r="132">
          <cell r="D132">
            <v>1398</v>
          </cell>
          <cell r="E132">
            <v>12110026</v>
          </cell>
          <cell r="F132">
            <v>37402800</v>
          </cell>
          <cell r="G132">
            <v>44938.000347222223</v>
          </cell>
          <cell r="J132" t="str">
            <v>Do Thi Bich Lieu</v>
          </cell>
          <cell r="M132" t="str">
            <v>No</v>
          </cell>
          <cell r="O132" t="str">
            <v>02/Đã thanh toán 24/2023</v>
          </cell>
        </row>
        <row r="133">
          <cell r="D133">
            <v>1473</v>
          </cell>
          <cell r="E133">
            <v>50984429</v>
          </cell>
          <cell r="F133">
            <v>15654122</v>
          </cell>
          <cell r="G133">
            <v>44939.000347222223</v>
          </cell>
          <cell r="J133" t="str">
            <v>Do Thi Bich Lieu</v>
          </cell>
          <cell r="M133" t="str">
            <v>No</v>
          </cell>
          <cell r="O133" t="str">
            <v>02/Đã thanh toán 24/2023</v>
          </cell>
        </row>
        <row r="134">
          <cell r="D134">
            <v>1476</v>
          </cell>
          <cell r="E134">
            <v>28298636</v>
          </cell>
          <cell r="F134">
            <v>13249500</v>
          </cell>
          <cell r="G134">
            <v>44939.000347222223</v>
          </cell>
          <cell r="J134" t="str">
            <v>Do Thi Bich Lieu</v>
          </cell>
          <cell r="M134" t="str">
            <v>No</v>
          </cell>
          <cell r="O134" t="str">
            <v>03/Đã thanh toán 10/2023</v>
          </cell>
        </row>
        <row r="135">
          <cell r="D135">
            <v>1478</v>
          </cell>
          <cell r="E135">
            <v>28298103</v>
          </cell>
          <cell r="F135">
            <v>2457945</v>
          </cell>
          <cell r="G135">
            <v>44939.000347222223</v>
          </cell>
          <cell r="J135" t="str">
            <v>Do Thi Bich Lieu</v>
          </cell>
          <cell r="M135" t="str">
            <v>No</v>
          </cell>
          <cell r="O135" t="str">
            <v>02/Đã thanh toán 24/2023</v>
          </cell>
        </row>
        <row r="136">
          <cell r="D136">
            <v>1483</v>
          </cell>
          <cell r="E136">
            <v>16391057</v>
          </cell>
          <cell r="F136">
            <v>575476</v>
          </cell>
          <cell r="G136">
            <v>44939.000347222223</v>
          </cell>
          <cell r="J136" t="str">
            <v>Do Thi Bich Lieu</v>
          </cell>
          <cell r="M136" t="str">
            <v>No</v>
          </cell>
          <cell r="O136" t="str">
            <v>02/Đã thanh toán 24/2023</v>
          </cell>
        </row>
        <row r="137">
          <cell r="D137">
            <v>1481</v>
          </cell>
          <cell r="E137">
            <v>16391216</v>
          </cell>
          <cell r="F137">
            <v>3738240</v>
          </cell>
          <cell r="G137">
            <v>44939.000347222223</v>
          </cell>
          <cell r="J137" t="str">
            <v>Do Thi Bich Lieu</v>
          </cell>
          <cell r="M137" t="str">
            <v>No</v>
          </cell>
          <cell r="O137" t="str">
            <v>02/Đã thanh toán 24/2023</v>
          </cell>
        </row>
        <row r="138">
          <cell r="D138">
            <v>1479</v>
          </cell>
          <cell r="E138">
            <v>25309394</v>
          </cell>
          <cell r="F138">
            <v>331201</v>
          </cell>
          <cell r="G138">
            <v>44939.000347222223</v>
          </cell>
          <cell r="J138" t="str">
            <v>Do Thi Bich Lieu</v>
          </cell>
          <cell r="M138" t="str">
            <v>No</v>
          </cell>
          <cell r="O138" t="str">
            <v>02/Đã thanh toán 24/2023</v>
          </cell>
        </row>
        <row r="139">
          <cell r="D139">
            <v>1472</v>
          </cell>
          <cell r="E139">
            <v>11150933</v>
          </cell>
          <cell r="F139">
            <v>15644207</v>
          </cell>
          <cell r="G139">
            <v>44939.000347222223</v>
          </cell>
          <cell r="J139" t="str">
            <v>Do Thi Bich Lieu</v>
          </cell>
          <cell r="M139" t="str">
            <v>No</v>
          </cell>
          <cell r="O139" t="str">
            <v>02/Đã thanh toán 24/2023</v>
          </cell>
        </row>
        <row r="140">
          <cell r="D140">
            <v>1475</v>
          </cell>
          <cell r="E140">
            <v>19354340</v>
          </cell>
          <cell r="F140">
            <v>6059287</v>
          </cell>
          <cell r="G140">
            <v>44939.000347222223</v>
          </cell>
          <cell r="J140" t="str">
            <v>Do Thi Bich Lieu</v>
          </cell>
          <cell r="M140" t="str">
            <v>No</v>
          </cell>
          <cell r="O140" t="str">
            <v>02/Đã thanh toán 24/2023</v>
          </cell>
        </row>
        <row r="141">
          <cell r="D141">
            <v>1474</v>
          </cell>
          <cell r="E141">
            <v>18122078</v>
          </cell>
          <cell r="F141">
            <v>4744894</v>
          </cell>
          <cell r="G141">
            <v>44939.000347222223</v>
          </cell>
          <cell r="J141" t="str">
            <v>Do Thi Bich Lieu</v>
          </cell>
          <cell r="M141" t="str">
            <v>No</v>
          </cell>
          <cell r="O141" t="str">
            <v>02/Đã thanh toán 24/2023</v>
          </cell>
        </row>
        <row r="142">
          <cell r="D142">
            <v>2135</v>
          </cell>
          <cell r="E142">
            <v>13207322</v>
          </cell>
          <cell r="F142">
            <v>4715370</v>
          </cell>
          <cell r="G142">
            <v>44957.000347222223</v>
          </cell>
          <cell r="J142" t="str">
            <v>Do Thi Bich Lieu</v>
          </cell>
          <cell r="M142" t="str">
            <v>No</v>
          </cell>
          <cell r="O142" t="str">
            <v>03/Đã thanh toán 24/2023</v>
          </cell>
        </row>
        <row r="143">
          <cell r="D143">
            <v>2128</v>
          </cell>
          <cell r="E143">
            <v>10185012</v>
          </cell>
          <cell r="F143">
            <v>3377836</v>
          </cell>
          <cell r="G143">
            <v>44957.000347222223</v>
          </cell>
          <cell r="J143" t="str">
            <v>Do Thi Bich Lieu</v>
          </cell>
          <cell r="M143" t="str">
            <v>No</v>
          </cell>
          <cell r="O143" t="str">
            <v>05/Đã thanh toán 24/2023</v>
          </cell>
        </row>
        <row r="144">
          <cell r="D144">
            <v>2129</v>
          </cell>
          <cell r="E144">
            <v>18125879</v>
          </cell>
          <cell r="F144">
            <v>4744894</v>
          </cell>
          <cell r="G144">
            <v>44957.000347222223</v>
          </cell>
          <cell r="J144" t="str">
            <v>Do Thi Bich Lieu</v>
          </cell>
          <cell r="M144" t="str">
            <v>No</v>
          </cell>
          <cell r="O144" t="str">
            <v>05/Đã thanh toán 24/2023</v>
          </cell>
        </row>
        <row r="145">
          <cell r="D145">
            <v>2125</v>
          </cell>
          <cell r="E145">
            <v>10184554</v>
          </cell>
          <cell r="F145">
            <v>3230964</v>
          </cell>
          <cell r="G145">
            <v>44957.000347222223</v>
          </cell>
          <cell r="J145" t="str">
            <v>Do Thi Bich Lieu</v>
          </cell>
          <cell r="M145" t="str">
            <v>No</v>
          </cell>
          <cell r="O145" t="str">
            <v>05/Đã thanh toán 24/2023</v>
          </cell>
        </row>
        <row r="146">
          <cell r="D146">
            <v>2126</v>
          </cell>
          <cell r="E146">
            <v>10184038</v>
          </cell>
          <cell r="F146">
            <v>7543021</v>
          </cell>
          <cell r="G146">
            <v>44957.000347222223</v>
          </cell>
          <cell r="J146" t="str">
            <v>Do Thi Bich Lieu</v>
          </cell>
          <cell r="M146" t="str">
            <v>No</v>
          </cell>
          <cell r="O146" t="str">
            <v>05/Đã thanh toán 24/2023</v>
          </cell>
        </row>
        <row r="147">
          <cell r="D147">
            <v>2139</v>
          </cell>
          <cell r="E147">
            <v>10179940</v>
          </cell>
          <cell r="F147">
            <v>15094768</v>
          </cell>
          <cell r="G147">
            <v>44957.000347222223</v>
          </cell>
          <cell r="J147" t="str">
            <v>Do Thi Bich Lieu</v>
          </cell>
          <cell r="M147" t="str">
            <v>No</v>
          </cell>
          <cell r="O147" t="str">
            <v>03/Đã thanh toán 24/2023</v>
          </cell>
        </row>
        <row r="148">
          <cell r="D148">
            <v>2120</v>
          </cell>
          <cell r="E148">
            <v>22311704</v>
          </cell>
          <cell r="F148">
            <v>1550252</v>
          </cell>
          <cell r="G148">
            <v>44957.000347222223</v>
          </cell>
          <cell r="J148" t="str">
            <v>Do Thi Bich Lieu</v>
          </cell>
          <cell r="M148" t="str">
            <v>No</v>
          </cell>
          <cell r="O148" t="str">
            <v>02/Đã thanh toán 24/2023</v>
          </cell>
        </row>
        <row r="149">
          <cell r="D149">
            <v>2118</v>
          </cell>
          <cell r="E149">
            <v>16392929</v>
          </cell>
          <cell r="F149">
            <v>9021870</v>
          </cell>
          <cell r="G149">
            <v>44957.000347222223</v>
          </cell>
          <cell r="J149" t="str">
            <v>Do Thi Bich Lieu</v>
          </cell>
          <cell r="M149" t="str">
            <v>No</v>
          </cell>
          <cell r="O149" t="str">
            <v>02/Đã thanh toán 24/2023</v>
          </cell>
        </row>
        <row r="150">
          <cell r="D150">
            <v>2119</v>
          </cell>
          <cell r="E150">
            <v>17156773</v>
          </cell>
          <cell r="F150">
            <v>7350111</v>
          </cell>
          <cell r="G150">
            <v>44957.000347222223</v>
          </cell>
          <cell r="J150" t="str">
            <v>Do Thi Bich Lieu</v>
          </cell>
          <cell r="M150" t="str">
            <v>No</v>
          </cell>
          <cell r="O150" t="str">
            <v>02/Đã thanh toán 24/2023</v>
          </cell>
        </row>
        <row r="151">
          <cell r="D151">
            <v>2122</v>
          </cell>
          <cell r="E151">
            <v>10183089</v>
          </cell>
          <cell r="F151">
            <v>5607360</v>
          </cell>
          <cell r="G151">
            <v>44957.000347222223</v>
          </cell>
          <cell r="J151" t="str">
            <v>Do Thi Bich Lieu</v>
          </cell>
          <cell r="M151" t="str">
            <v>No</v>
          </cell>
          <cell r="O151" t="str">
            <v>02/Đã thanh toán 24/2023</v>
          </cell>
        </row>
        <row r="152">
          <cell r="D152">
            <v>2132</v>
          </cell>
          <cell r="E152">
            <v>90294852</v>
          </cell>
          <cell r="F152">
            <v>4058758</v>
          </cell>
          <cell r="G152">
            <v>44957.000347222223</v>
          </cell>
          <cell r="J152" t="str">
            <v>Do Thi Bich Lieu</v>
          </cell>
          <cell r="M152" t="str">
            <v>No</v>
          </cell>
          <cell r="O152" t="str">
            <v>02/Đã thanh toán 24/2023</v>
          </cell>
        </row>
        <row r="153">
          <cell r="D153">
            <v>2123</v>
          </cell>
          <cell r="E153">
            <v>10183967</v>
          </cell>
          <cell r="F153">
            <v>14398439</v>
          </cell>
          <cell r="G153">
            <v>44957.000347222223</v>
          </cell>
          <cell r="J153" t="str">
            <v>Do Thi Bich Lieu</v>
          </cell>
          <cell r="M153" t="str">
            <v>No</v>
          </cell>
          <cell r="O153" t="str">
            <v>02/Đã thanh toán 24/2023</v>
          </cell>
        </row>
        <row r="154">
          <cell r="D154">
            <v>3517</v>
          </cell>
          <cell r="E154">
            <v>28303644</v>
          </cell>
          <cell r="F154">
            <v>2050340</v>
          </cell>
          <cell r="G154">
            <v>44966.000347222223</v>
          </cell>
          <cell r="J154" t="str">
            <v>Do Thi Bich Lieu</v>
          </cell>
          <cell r="M154" t="str">
            <v>No</v>
          </cell>
          <cell r="O154" t="str">
            <v>03/Đã thanh toán 24/2023</v>
          </cell>
        </row>
        <row r="155">
          <cell r="D155">
            <v>3522</v>
          </cell>
          <cell r="E155">
            <v>18127779</v>
          </cell>
          <cell r="F155">
            <v>4536290</v>
          </cell>
          <cell r="G155">
            <v>44966.000347222223</v>
          </cell>
          <cell r="J155" t="str">
            <v>Do Thi Bich Lieu</v>
          </cell>
          <cell r="M155" t="str">
            <v>No</v>
          </cell>
          <cell r="O155" t="str">
            <v>03/Đã thanh toán 24/2023</v>
          </cell>
        </row>
        <row r="156">
          <cell r="D156">
            <v>3519</v>
          </cell>
          <cell r="E156">
            <v>17162293</v>
          </cell>
          <cell r="F156">
            <v>20171932</v>
          </cell>
          <cell r="G156">
            <v>44966.000347222223</v>
          </cell>
          <cell r="J156" t="str">
            <v>Do Thi Bich Lieu</v>
          </cell>
          <cell r="M156" t="str">
            <v>No</v>
          </cell>
          <cell r="O156" t="str">
            <v>03/Đã thanh toán 24/2023</v>
          </cell>
        </row>
        <row r="157">
          <cell r="D157">
            <v>3520</v>
          </cell>
          <cell r="E157">
            <v>15085577</v>
          </cell>
          <cell r="F157">
            <v>2619452</v>
          </cell>
          <cell r="G157">
            <v>44966.000347222223</v>
          </cell>
          <cell r="J157" t="str">
            <v>Do Thi Bich Lieu</v>
          </cell>
          <cell r="M157" t="str">
            <v>No</v>
          </cell>
          <cell r="O157" t="str">
            <v>03/Đã thanh toán 24/2023</v>
          </cell>
        </row>
        <row r="158">
          <cell r="D158">
            <v>3521</v>
          </cell>
          <cell r="E158">
            <v>18127794</v>
          </cell>
          <cell r="F158">
            <v>1104004</v>
          </cell>
          <cell r="G158">
            <v>44966.000347222223</v>
          </cell>
          <cell r="J158" t="str">
            <v>Do Thi Bich Lieu</v>
          </cell>
          <cell r="M158" t="str">
            <v>No</v>
          </cell>
          <cell r="O158" t="str">
            <v>03/Đã thanh toán 24/2023</v>
          </cell>
        </row>
        <row r="159">
          <cell r="D159">
            <v>3518</v>
          </cell>
          <cell r="E159">
            <v>28303613</v>
          </cell>
          <cell r="F159">
            <v>13081750</v>
          </cell>
          <cell r="G159">
            <v>44966.000347222223</v>
          </cell>
          <cell r="J159" t="str">
            <v>Do Thi Bich Lieu</v>
          </cell>
          <cell r="M159" t="str">
            <v>No</v>
          </cell>
          <cell r="O159" t="str">
            <v>03/Đã thanh toán 24/2023</v>
          </cell>
        </row>
        <row r="160">
          <cell r="D160">
            <v>3850</v>
          </cell>
          <cell r="E160">
            <v>10190881</v>
          </cell>
          <cell r="F160">
            <v>14403193</v>
          </cell>
          <cell r="G160">
            <v>44967.000347222223</v>
          </cell>
          <cell r="J160" t="str">
            <v>Do Thi Bich Lieu</v>
          </cell>
          <cell r="M160" t="str">
            <v>No</v>
          </cell>
          <cell r="O160" t="str">
            <v>03/Đã thanh toán 24/2023</v>
          </cell>
        </row>
        <row r="161">
          <cell r="D161">
            <v>3849</v>
          </cell>
          <cell r="E161">
            <v>10186805</v>
          </cell>
          <cell r="F161">
            <v>7924246</v>
          </cell>
          <cell r="G161">
            <v>44967.000347222223</v>
          </cell>
          <cell r="J161" t="str">
            <v>Do Thi Bich Lieu</v>
          </cell>
          <cell r="M161" t="str">
            <v>No</v>
          </cell>
          <cell r="O161" t="str">
            <v>03/Đã thanh toán 24/2023</v>
          </cell>
        </row>
        <row r="162">
          <cell r="D162">
            <v>3909</v>
          </cell>
          <cell r="E162">
            <v>16399033</v>
          </cell>
          <cell r="F162">
            <v>7899848</v>
          </cell>
          <cell r="G162">
            <v>44968.000347222223</v>
          </cell>
          <cell r="J162" t="str">
            <v>Do Thi Bich Lieu</v>
          </cell>
          <cell r="M162" t="str">
            <v>No</v>
          </cell>
          <cell r="O162" t="str">
            <v>03/Đã thanh toán 24/2023</v>
          </cell>
        </row>
        <row r="163">
          <cell r="D163">
            <v>3906</v>
          </cell>
          <cell r="E163">
            <v>25315910</v>
          </cell>
          <cell r="F163">
            <v>4455671</v>
          </cell>
          <cell r="G163">
            <v>44968.000347222223</v>
          </cell>
          <cell r="J163" t="str">
            <v>Do Thi Bich Lieu</v>
          </cell>
          <cell r="M163" t="str">
            <v>No</v>
          </cell>
          <cell r="O163" t="str">
            <v>03/Đã thanh toán 24/2023</v>
          </cell>
        </row>
        <row r="164">
          <cell r="D164">
            <v>3907</v>
          </cell>
          <cell r="E164">
            <v>25315469</v>
          </cell>
          <cell r="F164">
            <v>2837120</v>
          </cell>
          <cell r="G164">
            <v>44968.000347222223</v>
          </cell>
          <cell r="J164" t="str">
            <v>Do Thi Bich Lieu</v>
          </cell>
          <cell r="M164" t="str">
            <v>No</v>
          </cell>
          <cell r="O164" t="str">
            <v>03/Đã thanh toán 24/2023</v>
          </cell>
        </row>
        <row r="165">
          <cell r="D165">
            <v>3908</v>
          </cell>
          <cell r="E165">
            <v>22317031</v>
          </cell>
          <cell r="F165">
            <v>5732573</v>
          </cell>
          <cell r="G165">
            <v>44968.000347222223</v>
          </cell>
          <cell r="J165" t="str">
            <v>Do Thi Bich Lieu</v>
          </cell>
          <cell r="M165" t="str">
            <v>No</v>
          </cell>
          <cell r="O165" t="str">
            <v>03/Đã thanh toán 24/2023</v>
          </cell>
        </row>
        <row r="166">
          <cell r="D166">
            <v>3903</v>
          </cell>
          <cell r="E166">
            <v>11159414</v>
          </cell>
          <cell r="F166">
            <v>4511364</v>
          </cell>
          <cell r="G166">
            <v>44968.000347222223</v>
          </cell>
          <cell r="J166" t="str">
            <v>Do Thi Bich Lieu</v>
          </cell>
          <cell r="M166" t="str">
            <v>No</v>
          </cell>
          <cell r="O166" t="str">
            <v>03/Đã thanh toán 24/2023</v>
          </cell>
        </row>
        <row r="167">
          <cell r="D167">
            <v>3904</v>
          </cell>
          <cell r="E167">
            <v>12114274</v>
          </cell>
          <cell r="F167">
            <v>10523106</v>
          </cell>
          <cell r="G167">
            <v>44968.000347222223</v>
          </cell>
          <cell r="J167" t="str">
            <v>Do Thi Bich Lieu</v>
          </cell>
          <cell r="M167" t="str">
            <v>No</v>
          </cell>
          <cell r="O167" t="str">
            <v>03/Đã thanh toán 24/2023</v>
          </cell>
        </row>
        <row r="168">
          <cell r="D168">
            <v>3905</v>
          </cell>
          <cell r="E168">
            <v>27305466</v>
          </cell>
          <cell r="F168">
            <v>1551215</v>
          </cell>
          <cell r="G168">
            <v>44968.000347222223</v>
          </cell>
          <cell r="J168" t="str">
            <v>Do Thi Bich Lieu</v>
          </cell>
          <cell r="M168" t="str">
            <v>No</v>
          </cell>
          <cell r="O168" t="str">
            <v>03/Đã thanh toán 24/2023</v>
          </cell>
        </row>
        <row r="169">
          <cell r="D169">
            <v>3902</v>
          </cell>
          <cell r="E169">
            <v>11155838</v>
          </cell>
          <cell r="F169">
            <v>16235032</v>
          </cell>
          <cell r="G169">
            <v>44968.000347222223</v>
          </cell>
          <cell r="J169" t="str">
            <v>Do Thi Bich Lieu</v>
          </cell>
          <cell r="M169" t="str">
            <v>No</v>
          </cell>
          <cell r="O169" t="str">
            <v>03/Đã thanh toán 24/2023</v>
          </cell>
        </row>
        <row r="170">
          <cell r="D170">
            <v>3901</v>
          </cell>
          <cell r="E170">
            <v>11155152</v>
          </cell>
          <cell r="F170">
            <v>11705793</v>
          </cell>
          <cell r="G170">
            <v>44968.000347222223</v>
          </cell>
          <cell r="J170" t="str">
            <v>Do Thi Bich Lieu</v>
          </cell>
          <cell r="M170" t="str">
            <v>No</v>
          </cell>
          <cell r="O170" t="str">
            <v>03/Đã thanh toán 24/2023</v>
          </cell>
        </row>
        <row r="171">
          <cell r="D171">
            <v>6287</v>
          </cell>
          <cell r="E171">
            <v>10190576</v>
          </cell>
          <cell r="F171">
            <v>7594719</v>
          </cell>
          <cell r="G171">
            <v>44973.000347222223</v>
          </cell>
          <cell r="J171" t="str">
            <v>Do Thi Bich Lieu</v>
          </cell>
          <cell r="M171" t="str">
            <v>No</v>
          </cell>
          <cell r="O171" t="str">
            <v>05/Đã thanh toán 24/2023</v>
          </cell>
        </row>
        <row r="172">
          <cell r="D172">
            <v>6281</v>
          </cell>
          <cell r="E172">
            <v>15088038</v>
          </cell>
          <cell r="F172">
            <v>3709684</v>
          </cell>
          <cell r="G172">
            <v>44973.000347222223</v>
          </cell>
          <cell r="J172" t="str">
            <v>Do Thi Bich Lieu</v>
          </cell>
          <cell r="M172" t="str">
            <v>No</v>
          </cell>
          <cell r="O172" t="str">
            <v>05/Đã thanh toán 24/2023</v>
          </cell>
        </row>
        <row r="173">
          <cell r="D173">
            <v>6280</v>
          </cell>
          <cell r="E173">
            <v>16400842</v>
          </cell>
          <cell r="F173">
            <v>1615482</v>
          </cell>
          <cell r="G173">
            <v>44973.000347222223</v>
          </cell>
          <cell r="J173" t="str">
            <v>Do Thi Bich Lieu</v>
          </cell>
          <cell r="M173" t="str">
            <v>No</v>
          </cell>
          <cell r="O173" t="str">
            <v>05/Đã thanh toán 24/2023</v>
          </cell>
        </row>
        <row r="174">
          <cell r="D174">
            <v>6279</v>
          </cell>
          <cell r="E174">
            <v>20344643</v>
          </cell>
          <cell r="F174">
            <v>4646318</v>
          </cell>
          <cell r="G174">
            <v>44973.000347222223</v>
          </cell>
          <cell r="J174" t="str">
            <v>Do Thi Bich Lieu</v>
          </cell>
          <cell r="M174" t="str">
            <v>No</v>
          </cell>
          <cell r="O174" t="str">
            <v>05/Đã thanh toán 24/2023</v>
          </cell>
        </row>
        <row r="175">
          <cell r="D175">
            <v>6275</v>
          </cell>
          <cell r="E175">
            <v>26365259</v>
          </cell>
          <cell r="F175">
            <v>1996764</v>
          </cell>
          <cell r="G175">
            <v>44973.000347222223</v>
          </cell>
          <cell r="J175" t="str">
            <v>Do Thi Bich Lieu</v>
          </cell>
          <cell r="M175" t="str">
            <v>No</v>
          </cell>
          <cell r="O175" t="str">
            <v>05/Đã thanh toán 24/2023</v>
          </cell>
        </row>
        <row r="176">
          <cell r="D176">
            <v>6272</v>
          </cell>
          <cell r="E176">
            <v>90296099</v>
          </cell>
          <cell r="F176">
            <v>3841090</v>
          </cell>
          <cell r="G176">
            <v>44973.000347222223</v>
          </cell>
          <cell r="J176" t="str">
            <v>Do Thi Bich Lieu</v>
          </cell>
          <cell r="M176" t="str">
            <v>No</v>
          </cell>
          <cell r="O176" t="str">
            <v>05/Đã thanh toán 24/2023</v>
          </cell>
        </row>
        <row r="177">
          <cell r="D177">
            <v>6289</v>
          </cell>
          <cell r="E177">
            <v>19361459</v>
          </cell>
          <cell r="F177">
            <v>6933854</v>
          </cell>
          <cell r="G177">
            <v>44973.000347222223</v>
          </cell>
          <cell r="J177" t="str">
            <v>Do Thi Bich Lieu</v>
          </cell>
          <cell r="M177" t="str">
            <v>No</v>
          </cell>
          <cell r="O177" t="str">
            <v>05/Đã thanh toán 24/2023</v>
          </cell>
        </row>
        <row r="178">
          <cell r="D178">
            <v>6270</v>
          </cell>
          <cell r="E178">
            <v>26362655</v>
          </cell>
          <cell r="F178">
            <v>4234934</v>
          </cell>
          <cell r="G178">
            <v>44973.000347222223</v>
          </cell>
          <cell r="J178" t="str">
            <v>Do Thi Bich Lieu</v>
          </cell>
          <cell r="M178" t="str">
            <v>No</v>
          </cell>
          <cell r="O178" t="str">
            <v>05/Đã thanh toán 24/2023</v>
          </cell>
        </row>
        <row r="179">
          <cell r="D179">
            <v>6282</v>
          </cell>
          <cell r="E179">
            <v>29155061</v>
          </cell>
          <cell r="F179">
            <v>2837120</v>
          </cell>
          <cell r="G179">
            <v>44973.000347222223</v>
          </cell>
          <cell r="J179" t="str">
            <v>Do Thi Bich Lieu</v>
          </cell>
          <cell r="M179" t="str">
            <v>No</v>
          </cell>
          <cell r="O179" t="str">
            <v>05/Đã thanh toán 24/2023</v>
          </cell>
        </row>
        <row r="180">
          <cell r="D180">
            <v>6288</v>
          </cell>
          <cell r="E180">
            <v>19361776</v>
          </cell>
          <cell r="F180">
            <v>3612246</v>
          </cell>
          <cell r="G180">
            <v>44973.000347222223</v>
          </cell>
          <cell r="J180" t="str">
            <v>Do Thi Bich Lieu</v>
          </cell>
          <cell r="M180" t="str">
            <v>No</v>
          </cell>
          <cell r="O180" t="str">
            <v>05/Đã thanh toán 24/2023</v>
          </cell>
        </row>
        <row r="181">
          <cell r="D181">
            <v>6278</v>
          </cell>
          <cell r="E181">
            <v>27307406</v>
          </cell>
          <cell r="F181">
            <v>1697289</v>
          </cell>
          <cell r="G181">
            <v>44973.000347222223</v>
          </cell>
          <cell r="J181" t="str">
            <v>Do Thi Bich Lieu</v>
          </cell>
          <cell r="M181" t="str">
            <v>No</v>
          </cell>
          <cell r="O181" t="str">
            <v>05/Đã thanh toán 24/2023</v>
          </cell>
        </row>
        <row r="182">
          <cell r="D182">
            <v>6274</v>
          </cell>
          <cell r="E182">
            <v>13212304</v>
          </cell>
          <cell r="F182">
            <v>6813410</v>
          </cell>
          <cell r="G182">
            <v>44973.000347222223</v>
          </cell>
          <cell r="J182" t="str">
            <v>Do Thi Bich Lieu</v>
          </cell>
          <cell r="M182" t="str">
            <v>No</v>
          </cell>
          <cell r="O182" t="str">
            <v>05/Đã thanh toán 24/2023</v>
          </cell>
        </row>
        <row r="183">
          <cell r="D183">
            <v>6276</v>
          </cell>
          <cell r="E183">
            <v>13217952</v>
          </cell>
          <cell r="F183">
            <v>4059594</v>
          </cell>
          <cell r="G183">
            <v>44973.000347222223</v>
          </cell>
          <cell r="J183" t="str">
            <v>Do Thi Bich Lieu</v>
          </cell>
          <cell r="M183" t="str">
            <v>No</v>
          </cell>
          <cell r="O183" t="str">
            <v>05/Đã thanh toán 24/2023</v>
          </cell>
        </row>
        <row r="184">
          <cell r="D184">
            <v>6271</v>
          </cell>
          <cell r="E184">
            <v>90296715</v>
          </cell>
          <cell r="F184">
            <v>1615482</v>
          </cell>
          <cell r="G184">
            <v>44973.000347222223</v>
          </cell>
          <cell r="J184" t="str">
            <v>Do Thi Bich Lieu</v>
          </cell>
          <cell r="M184" t="str">
            <v>No</v>
          </cell>
          <cell r="O184" t="str">
            <v>05/Đã thanh toán 24/2023</v>
          </cell>
        </row>
        <row r="185">
          <cell r="D185">
            <v>6273</v>
          </cell>
          <cell r="E185">
            <v>14073240</v>
          </cell>
          <cell r="F185">
            <v>6512061</v>
          </cell>
          <cell r="G185">
            <v>44973.000347222223</v>
          </cell>
          <cell r="J185" t="str">
            <v>Do Thi Bich Lieu</v>
          </cell>
          <cell r="M185" t="str">
            <v>No</v>
          </cell>
          <cell r="O185" t="str">
            <v>05/Đã thanh toán 24/2023</v>
          </cell>
        </row>
        <row r="186">
          <cell r="D186">
            <v>8664</v>
          </cell>
          <cell r="E186">
            <v>14078741</v>
          </cell>
          <cell r="F186">
            <v>6108190</v>
          </cell>
          <cell r="G186">
            <v>44981.000347222223</v>
          </cell>
          <cell r="J186" t="str">
            <v>Do Thi Bich Lieu</v>
          </cell>
          <cell r="M186" t="str">
            <v>No</v>
          </cell>
          <cell r="O186" t="str">
            <v>06/Đã thanh toán 12/2023</v>
          </cell>
        </row>
        <row r="187">
          <cell r="D187">
            <v>8666</v>
          </cell>
          <cell r="E187">
            <v>13219893</v>
          </cell>
          <cell r="F187">
            <v>3708590</v>
          </cell>
          <cell r="G187">
            <v>44981.000347222223</v>
          </cell>
          <cell r="J187" t="str">
            <v>Do Thi Bich Lieu</v>
          </cell>
          <cell r="M187" t="str">
            <v>No</v>
          </cell>
          <cell r="O187" t="str">
            <v>03/Đã thanh toán 24/2023</v>
          </cell>
        </row>
        <row r="188">
          <cell r="D188">
            <v>8659</v>
          </cell>
          <cell r="E188">
            <v>23199700</v>
          </cell>
          <cell r="F188">
            <v>8718886</v>
          </cell>
          <cell r="G188">
            <v>44981.000347222223</v>
          </cell>
          <cell r="J188" t="str">
            <v>Do Thi Bich Lieu</v>
          </cell>
          <cell r="M188" t="str">
            <v>No</v>
          </cell>
          <cell r="O188" t="str">
            <v>04/Đã thanh toán 10/2023</v>
          </cell>
        </row>
        <row r="189">
          <cell r="D189">
            <v>8649</v>
          </cell>
          <cell r="E189">
            <v>18133089</v>
          </cell>
          <cell r="F189">
            <v>7815082</v>
          </cell>
          <cell r="G189">
            <v>44981.000347222223</v>
          </cell>
          <cell r="J189" t="str">
            <v>Do Thi Bich Lieu</v>
          </cell>
          <cell r="M189" t="str">
            <v>No</v>
          </cell>
          <cell r="O189" t="str">
            <v>03/Đã thanh toán 24/2023</v>
          </cell>
        </row>
        <row r="190">
          <cell r="D190">
            <v>8657</v>
          </cell>
          <cell r="E190">
            <v>25318783</v>
          </cell>
          <cell r="F190">
            <v>8198768</v>
          </cell>
          <cell r="G190">
            <v>44981.000347222223</v>
          </cell>
          <cell r="J190" t="str">
            <v>Do Thi Bich Lieu</v>
          </cell>
          <cell r="M190" t="str">
            <v>No</v>
          </cell>
          <cell r="O190" t="str">
            <v>04/Đã thanh toán 10/2023</v>
          </cell>
        </row>
        <row r="191">
          <cell r="D191">
            <v>8665</v>
          </cell>
          <cell r="E191">
            <v>26367100</v>
          </cell>
          <cell r="F191">
            <v>1186224</v>
          </cell>
          <cell r="G191">
            <v>44981.000347222223</v>
          </cell>
          <cell r="J191" t="str">
            <v>Do Thi Bich Lieu</v>
          </cell>
          <cell r="M191" t="str">
            <v>No</v>
          </cell>
          <cell r="O191" t="str">
            <v>03/Đã thanh toán 24/2023</v>
          </cell>
        </row>
        <row r="192">
          <cell r="D192">
            <v>8656</v>
          </cell>
          <cell r="E192">
            <v>15088961</v>
          </cell>
          <cell r="F192">
            <v>1221638</v>
          </cell>
          <cell r="G192">
            <v>44981.000347222223</v>
          </cell>
          <cell r="J192" t="str">
            <v>Do Thi Bich Lieu</v>
          </cell>
          <cell r="M192" t="str">
            <v>No</v>
          </cell>
          <cell r="O192" t="str">
            <v>03/Đã thanh toán 24/2023</v>
          </cell>
        </row>
        <row r="193">
          <cell r="D193">
            <v>8654</v>
          </cell>
          <cell r="E193">
            <v>20344952</v>
          </cell>
          <cell r="F193">
            <v>2837120</v>
          </cell>
          <cell r="G193">
            <v>44981.000347222223</v>
          </cell>
          <cell r="J193" t="str">
            <v>Do Thi Bich Lieu</v>
          </cell>
          <cell r="M193" t="str">
            <v>No</v>
          </cell>
          <cell r="O193" t="str">
            <v>04/Đã thanh toán 10/2023</v>
          </cell>
        </row>
        <row r="194">
          <cell r="D194">
            <v>8655</v>
          </cell>
          <cell r="E194">
            <v>16402265</v>
          </cell>
          <cell r="F194">
            <v>2880284</v>
          </cell>
          <cell r="G194">
            <v>44981.000347222223</v>
          </cell>
          <cell r="J194" t="str">
            <v>Do Thi Bich Lieu</v>
          </cell>
          <cell r="M194" t="str">
            <v>No</v>
          </cell>
          <cell r="O194" t="str">
            <v>04/Đã thanh toán 10/2023</v>
          </cell>
        </row>
        <row r="195">
          <cell r="D195">
            <v>8660</v>
          </cell>
          <cell r="E195">
            <v>17168261</v>
          </cell>
          <cell r="F195">
            <v>2443276</v>
          </cell>
          <cell r="G195">
            <v>44981.000347222223</v>
          </cell>
          <cell r="J195" t="str">
            <v>Do Thi Bich Lieu</v>
          </cell>
          <cell r="M195" t="str">
            <v>No</v>
          </cell>
          <cell r="O195" t="str">
            <v>04/Đã thanh toán 10/2023</v>
          </cell>
        </row>
        <row r="196">
          <cell r="D196">
            <v>8648</v>
          </cell>
          <cell r="E196">
            <v>10194056</v>
          </cell>
          <cell r="F196">
            <v>1051127</v>
          </cell>
          <cell r="G196">
            <v>44981.000347222223</v>
          </cell>
          <cell r="J196" t="str">
            <v>Do Thi Bich Lieu</v>
          </cell>
          <cell r="M196" t="str">
            <v>No</v>
          </cell>
          <cell r="O196" t="str">
            <v>04/Đã thanh toán 10/2023</v>
          </cell>
        </row>
        <row r="197">
          <cell r="D197">
            <v>8652</v>
          </cell>
          <cell r="E197">
            <v>24289140</v>
          </cell>
          <cell r="F197">
            <v>299475</v>
          </cell>
          <cell r="G197">
            <v>44981.000347222223</v>
          </cell>
          <cell r="J197" t="str">
            <v>Do Thi Bich Lieu</v>
          </cell>
          <cell r="M197" t="str">
            <v>No</v>
          </cell>
          <cell r="O197" t="str">
            <v>04/Đã thanh toán 10/2023</v>
          </cell>
        </row>
        <row r="198">
          <cell r="D198">
            <v>8650</v>
          </cell>
          <cell r="E198">
            <v>12121474</v>
          </cell>
          <cell r="F198">
            <v>552002</v>
          </cell>
          <cell r="G198">
            <v>44981.000347222223</v>
          </cell>
          <cell r="J198" t="str">
            <v>Do Thi Bich Lieu</v>
          </cell>
          <cell r="M198" t="str">
            <v>No</v>
          </cell>
          <cell r="O198" t="str">
            <v>03/Đã thanh toán 24/2023</v>
          </cell>
        </row>
        <row r="199">
          <cell r="D199">
            <v>8651</v>
          </cell>
          <cell r="E199">
            <v>25317571</v>
          </cell>
          <cell r="F199">
            <v>12795724</v>
          </cell>
          <cell r="G199">
            <v>44981.000347222223</v>
          </cell>
          <cell r="J199" t="str">
            <v>Do Thi Bich Lieu</v>
          </cell>
          <cell r="M199" t="str">
            <v>No</v>
          </cell>
          <cell r="O199" t="str">
            <v>03/Đã thanh toán 24/2023</v>
          </cell>
        </row>
        <row r="200">
          <cell r="D200">
            <v>8662</v>
          </cell>
          <cell r="E200">
            <v>15090533</v>
          </cell>
          <cell r="F200">
            <v>1179255</v>
          </cell>
          <cell r="G200">
            <v>44981.000347222223</v>
          </cell>
          <cell r="J200" t="str">
            <v>Do Thi Bich Lieu</v>
          </cell>
          <cell r="M200" t="str">
            <v>No</v>
          </cell>
          <cell r="O200" t="str">
            <v>04/Đã thanh toán 10/2023</v>
          </cell>
        </row>
        <row r="201">
          <cell r="D201">
            <v>8653</v>
          </cell>
          <cell r="E201">
            <v>22319062</v>
          </cell>
          <cell r="F201">
            <v>1682819</v>
          </cell>
          <cell r="G201">
            <v>44981.000347222223</v>
          </cell>
          <cell r="J201" t="str">
            <v>Do Thi Bich Lieu</v>
          </cell>
          <cell r="M201" t="str">
            <v>No</v>
          </cell>
          <cell r="O201" t="str">
            <v>03/Đã thanh toán 24/2023</v>
          </cell>
        </row>
        <row r="202">
          <cell r="D202">
            <v>8661</v>
          </cell>
          <cell r="E202">
            <v>16403761</v>
          </cell>
          <cell r="F202">
            <v>2358510</v>
          </cell>
          <cell r="G202">
            <v>44981.000347222223</v>
          </cell>
          <cell r="J202" t="str">
            <v>Do Thi Bich Lieu</v>
          </cell>
          <cell r="M202" t="str">
            <v>No</v>
          </cell>
          <cell r="O202" t="str">
            <v>04/Đã thanh toán 10/2023</v>
          </cell>
        </row>
        <row r="203">
          <cell r="D203">
            <v>8658</v>
          </cell>
          <cell r="E203">
            <v>24290450</v>
          </cell>
          <cell r="F203">
            <v>10019675</v>
          </cell>
          <cell r="G203">
            <v>44981.000347222223</v>
          </cell>
          <cell r="J203" t="str">
            <v>Do Thi Bich Lieu</v>
          </cell>
          <cell r="M203" t="str">
            <v>No</v>
          </cell>
          <cell r="O203" t="str">
            <v>04/Đã thanh toán 10/2023</v>
          </cell>
        </row>
        <row r="204">
          <cell r="D204">
            <v>9021</v>
          </cell>
          <cell r="E204">
            <v>12124372</v>
          </cell>
          <cell r="F204">
            <v>2772853</v>
          </cell>
          <cell r="G204">
            <v>44982.000347222223</v>
          </cell>
          <cell r="J204" t="str">
            <v>Do Thi Bich Lieu</v>
          </cell>
          <cell r="M204" t="str">
            <v>No</v>
          </cell>
          <cell r="O204" t="str">
            <v>05/Đã thanh toán 24/2023</v>
          </cell>
        </row>
        <row r="205">
          <cell r="D205">
            <v>9022</v>
          </cell>
          <cell r="E205">
            <v>10197729</v>
          </cell>
          <cell r="F205">
            <v>4099282</v>
          </cell>
          <cell r="G205">
            <v>44982.000347222223</v>
          </cell>
          <cell r="J205" t="str">
            <v>Do Thi Bich Lieu</v>
          </cell>
          <cell r="M205" t="str">
            <v>No</v>
          </cell>
          <cell r="O205" t="str">
            <v>05/Đã thanh toán 24/2023</v>
          </cell>
        </row>
        <row r="206">
          <cell r="D206">
            <v>9019</v>
          </cell>
          <cell r="E206">
            <v>25319825</v>
          </cell>
          <cell r="F206">
            <v>3230964</v>
          </cell>
          <cell r="G206">
            <v>44982.000347222223</v>
          </cell>
          <cell r="J206" t="str">
            <v>Do Thi Bich Lieu</v>
          </cell>
          <cell r="M206" t="str">
            <v>No</v>
          </cell>
          <cell r="O206" t="str">
            <v>05/Đã thanh toán 24/2023</v>
          </cell>
        </row>
        <row r="207">
          <cell r="D207">
            <v>9020</v>
          </cell>
          <cell r="E207">
            <v>15091622</v>
          </cell>
          <cell r="F207">
            <v>6678210</v>
          </cell>
          <cell r="G207">
            <v>44982.000347222223</v>
          </cell>
          <cell r="J207" t="str">
            <v>Do Thi Bich Lieu</v>
          </cell>
          <cell r="M207" t="str">
            <v>No</v>
          </cell>
          <cell r="O207" t="str">
            <v>05/Đã thanh toán 24/2023</v>
          </cell>
        </row>
        <row r="208">
          <cell r="D208">
            <v>10489</v>
          </cell>
          <cell r="E208">
            <v>15093068</v>
          </cell>
          <cell r="F208">
            <v>2880284</v>
          </cell>
          <cell r="G208">
            <v>44987.000347222223</v>
          </cell>
          <cell r="J208" t="str">
            <v>Do Thi Bich Lieu</v>
          </cell>
          <cell r="M208" t="str">
            <v>No</v>
          </cell>
          <cell r="O208" t="str">
            <v>06/Đã thanh toán 26/2023</v>
          </cell>
        </row>
        <row r="209">
          <cell r="D209">
            <v>10495</v>
          </cell>
          <cell r="E209">
            <v>14080141</v>
          </cell>
          <cell r="F209">
            <v>711734</v>
          </cell>
          <cell r="G209">
            <v>44987.000347222223</v>
          </cell>
          <cell r="J209" t="str">
            <v>Do Thi Bich Lieu</v>
          </cell>
          <cell r="M209" t="str">
            <v>No</v>
          </cell>
          <cell r="O209" t="str">
            <v>06/Đã thanh toán 26/2023</v>
          </cell>
        </row>
        <row r="210">
          <cell r="D210">
            <v>10484</v>
          </cell>
          <cell r="E210">
            <v>22322670</v>
          </cell>
          <cell r="F210">
            <v>1615482</v>
          </cell>
          <cell r="G210">
            <v>44987.000347222223</v>
          </cell>
          <cell r="J210" t="str">
            <v>Do Thi Bich Lieu</v>
          </cell>
          <cell r="M210" t="str">
            <v>No</v>
          </cell>
          <cell r="O210" t="str">
            <v>06/Đã thanh toán 26/2023</v>
          </cell>
        </row>
        <row r="211">
          <cell r="D211">
            <v>10482</v>
          </cell>
          <cell r="E211">
            <v>27311198</v>
          </cell>
          <cell r="F211">
            <v>1682819</v>
          </cell>
          <cell r="G211">
            <v>44987.000347222223</v>
          </cell>
          <cell r="J211" t="str">
            <v>Do Thi Bich Lieu</v>
          </cell>
          <cell r="M211" t="str">
            <v>No</v>
          </cell>
          <cell r="O211" t="str">
            <v>06/Đã thanh toán 26/2023</v>
          </cell>
        </row>
        <row r="212">
          <cell r="D212">
            <v>10500</v>
          </cell>
          <cell r="E212">
            <v>26370979</v>
          </cell>
          <cell r="F212">
            <v>2619452</v>
          </cell>
          <cell r="G212">
            <v>44987.000347222223</v>
          </cell>
          <cell r="J212" t="str">
            <v>Do Thi Bich Lieu</v>
          </cell>
          <cell r="M212" t="str">
            <v>No</v>
          </cell>
          <cell r="O212" t="str">
            <v>06/Đã thanh toán 26/2023</v>
          </cell>
        </row>
        <row r="213">
          <cell r="D213">
            <v>10497</v>
          </cell>
          <cell r="E213">
            <v>14078179</v>
          </cell>
          <cell r="F213">
            <v>3664914</v>
          </cell>
          <cell r="G213">
            <v>44987.000347222223</v>
          </cell>
          <cell r="J213" t="str">
            <v>Do Thi Bich Lieu</v>
          </cell>
          <cell r="M213" t="str">
            <v>No</v>
          </cell>
          <cell r="O213" t="str">
            <v>06/Đã thanh toán 26/2023</v>
          </cell>
        </row>
        <row r="214">
          <cell r="D214">
            <v>10487</v>
          </cell>
          <cell r="E214">
            <v>17171050</v>
          </cell>
          <cell r="F214">
            <v>5495105</v>
          </cell>
          <cell r="G214">
            <v>44987.000347222223</v>
          </cell>
          <cell r="J214" t="str">
            <v>Do Thi Bich Lieu</v>
          </cell>
          <cell r="M214" t="str">
            <v>No</v>
          </cell>
          <cell r="O214" t="str">
            <v>06/Đã thanh toán 26/2023</v>
          </cell>
        </row>
        <row r="215">
          <cell r="D215">
            <v>10498</v>
          </cell>
          <cell r="E215">
            <v>13222719</v>
          </cell>
          <cell r="F215">
            <v>3594085</v>
          </cell>
          <cell r="G215">
            <v>44987.000347222223</v>
          </cell>
          <cell r="J215" t="str">
            <v>Do Thi Bich Lieu</v>
          </cell>
          <cell r="M215" t="str">
            <v>No</v>
          </cell>
          <cell r="O215" t="str">
            <v>06/Đã thanh toán 26/2023</v>
          </cell>
        </row>
        <row r="216">
          <cell r="D216">
            <v>10483</v>
          </cell>
          <cell r="E216">
            <v>25321308</v>
          </cell>
          <cell r="F216">
            <v>1551215</v>
          </cell>
          <cell r="G216">
            <v>44987.000347222223</v>
          </cell>
          <cell r="J216" t="str">
            <v>Do Thi Bich Lieu</v>
          </cell>
          <cell r="M216" t="str">
            <v>No</v>
          </cell>
          <cell r="O216" t="str">
            <v>06/Đã thanh toán 26/2023</v>
          </cell>
        </row>
        <row r="217">
          <cell r="D217">
            <v>10490</v>
          </cell>
          <cell r="E217">
            <v>28310702</v>
          </cell>
          <cell r="F217">
            <v>2443276</v>
          </cell>
          <cell r="G217">
            <v>44987.000347222223</v>
          </cell>
          <cell r="J217" t="str">
            <v>Do Thi Bich Lieu</v>
          </cell>
          <cell r="M217" t="str">
            <v>No</v>
          </cell>
          <cell r="O217" t="str">
            <v>06/Đã thanh toán 26/2023</v>
          </cell>
        </row>
        <row r="218">
          <cell r="D218">
            <v>10485</v>
          </cell>
          <cell r="E218">
            <v>21210823</v>
          </cell>
          <cell r="F218">
            <v>3166697</v>
          </cell>
          <cell r="G218">
            <v>44987.000347222223</v>
          </cell>
          <cell r="J218" t="str">
            <v>Do Thi Bich Lieu</v>
          </cell>
          <cell r="M218" t="str">
            <v>No</v>
          </cell>
          <cell r="O218" t="str">
            <v>06/Đã thanh toán 26/2023</v>
          </cell>
        </row>
        <row r="219">
          <cell r="D219">
            <v>10491</v>
          </cell>
          <cell r="E219">
            <v>27311942</v>
          </cell>
          <cell r="F219">
            <v>299475</v>
          </cell>
          <cell r="G219">
            <v>44987.000347222223</v>
          </cell>
          <cell r="J219" t="str">
            <v>Do Thi Bich Lieu</v>
          </cell>
          <cell r="M219" t="str">
            <v>No</v>
          </cell>
          <cell r="O219" t="str">
            <v>06/Đã thanh toán 26/2023</v>
          </cell>
        </row>
        <row r="220">
          <cell r="D220">
            <v>10492</v>
          </cell>
          <cell r="E220">
            <v>19369518</v>
          </cell>
          <cell r="F220">
            <v>2619452</v>
          </cell>
          <cell r="G220">
            <v>44987.000347222223</v>
          </cell>
          <cell r="J220" t="str">
            <v>Do Thi Bich Lieu</v>
          </cell>
          <cell r="M220" t="str">
            <v>No</v>
          </cell>
          <cell r="O220" t="str">
            <v>06/Đã thanh toán 26/2023</v>
          </cell>
        </row>
        <row r="221">
          <cell r="D221">
            <v>10486</v>
          </cell>
          <cell r="E221">
            <v>20348762</v>
          </cell>
          <cell r="F221">
            <v>1221638</v>
          </cell>
          <cell r="G221">
            <v>44987.000347222223</v>
          </cell>
          <cell r="J221" t="str">
            <v>Do Thi Bich Lieu</v>
          </cell>
          <cell r="M221" t="str">
            <v>No</v>
          </cell>
          <cell r="O221" t="str">
            <v>06/Đã thanh toán 26/2023</v>
          </cell>
        </row>
        <row r="222">
          <cell r="D222">
            <v>10488</v>
          </cell>
          <cell r="E222">
            <v>16406877</v>
          </cell>
          <cell r="F222">
            <v>4400535</v>
          </cell>
          <cell r="G222">
            <v>44987.000347222223</v>
          </cell>
          <cell r="J222" t="str">
            <v>Do Thi Bich Lieu</v>
          </cell>
          <cell r="M222" t="str">
            <v>No</v>
          </cell>
          <cell r="O222" t="str">
            <v>06/Đã thanh toán 26/2023</v>
          </cell>
        </row>
        <row r="223">
          <cell r="D223">
            <v>10480</v>
          </cell>
          <cell r="E223">
            <v>29159395</v>
          </cell>
          <cell r="F223">
            <v>1179255</v>
          </cell>
          <cell r="G223">
            <v>44987.000347222223</v>
          </cell>
          <cell r="J223" t="str">
            <v>Do Thi Bich Lieu</v>
          </cell>
          <cell r="M223" t="str">
            <v>No</v>
          </cell>
          <cell r="O223" t="str">
            <v>06/Đã thanh toán 26/2023</v>
          </cell>
        </row>
        <row r="224">
          <cell r="D224">
            <v>10493</v>
          </cell>
          <cell r="E224">
            <v>11168083</v>
          </cell>
          <cell r="F224">
            <v>4170667</v>
          </cell>
          <cell r="G224">
            <v>44987.000347222223</v>
          </cell>
          <cell r="J224" t="str">
            <v>Do Thi Bich Lieu</v>
          </cell>
          <cell r="M224" t="str">
            <v>No</v>
          </cell>
          <cell r="O224" t="str">
            <v>06/Đã thanh toán 26/2023</v>
          </cell>
        </row>
        <row r="225">
          <cell r="D225">
            <v>10496</v>
          </cell>
          <cell r="E225">
            <v>14080913</v>
          </cell>
          <cell r="F225">
            <v>2160213</v>
          </cell>
          <cell r="G225">
            <v>44987.000347222223</v>
          </cell>
          <cell r="J225" t="str">
            <v>Do Thi Bich Lieu</v>
          </cell>
          <cell r="M225" t="str">
            <v>No</v>
          </cell>
          <cell r="O225" t="str">
            <v>06/Đã thanh toán 26/2023</v>
          </cell>
        </row>
        <row r="226">
          <cell r="D226">
            <v>10494</v>
          </cell>
          <cell r="E226">
            <v>12127235</v>
          </cell>
          <cell r="F226">
            <v>6678210</v>
          </cell>
          <cell r="G226">
            <v>44987.000347222223</v>
          </cell>
          <cell r="J226" t="str">
            <v>Do Thi Bich Lieu</v>
          </cell>
          <cell r="M226" t="str">
            <v>No</v>
          </cell>
          <cell r="O226" t="str">
            <v>06/Đã thanh toán 26/2023</v>
          </cell>
        </row>
        <row r="227">
          <cell r="D227">
            <v>10499</v>
          </cell>
          <cell r="E227">
            <v>14080816</v>
          </cell>
          <cell r="F227">
            <v>5074636</v>
          </cell>
          <cell r="G227">
            <v>44987.000347222223</v>
          </cell>
          <cell r="J227" t="str">
            <v>Do Thi Bich Lieu</v>
          </cell>
          <cell r="M227" t="str">
            <v>No</v>
          </cell>
          <cell r="O227" t="str">
            <v>Chúng tôi đang xử lý hóa đơn, vui lòng liên hệ Do Thi Bich Lieu</v>
          </cell>
        </row>
        <row r="228">
          <cell r="D228">
            <v>10501</v>
          </cell>
          <cell r="E228">
            <v>26370368</v>
          </cell>
          <cell r="F228">
            <v>3868816</v>
          </cell>
          <cell r="G228">
            <v>44987.000347222223</v>
          </cell>
          <cell r="J228" t="str">
            <v>Do Thi Bich Lieu</v>
          </cell>
          <cell r="M228" t="str">
            <v>No</v>
          </cell>
          <cell r="O228" t="str">
            <v>Chúng tôi đang xử lý hóa đơn, vui lòng liên hệ Do Thi Bich Lieu</v>
          </cell>
        </row>
        <row r="229">
          <cell r="D229">
            <v>10481</v>
          </cell>
          <cell r="E229">
            <v>17168935</v>
          </cell>
          <cell r="F229">
            <v>3841090</v>
          </cell>
          <cell r="G229">
            <v>44987.000347222223</v>
          </cell>
          <cell r="J229" t="str">
            <v>Do Thi Bich Lieu</v>
          </cell>
          <cell r="M229" t="str">
            <v>No</v>
          </cell>
          <cell r="O229" t="str">
            <v>06/Đã thanh toán 26/2023</v>
          </cell>
        </row>
        <row r="230">
          <cell r="D230">
            <v>11268</v>
          </cell>
          <cell r="E230">
            <v>17172370</v>
          </cell>
          <cell r="F230">
            <v>2837120</v>
          </cell>
          <cell r="G230">
            <v>44988.000347222223</v>
          </cell>
          <cell r="J230" t="str">
            <v>Do Thi Bich Lieu</v>
          </cell>
          <cell r="M230" t="str">
            <v>No</v>
          </cell>
          <cell r="O230" t="str">
            <v>06/Đã thanh toán 26/2023</v>
          </cell>
        </row>
        <row r="231">
          <cell r="D231">
            <v>11267</v>
          </cell>
          <cell r="E231">
            <v>21211194</v>
          </cell>
          <cell r="F231">
            <v>7103404</v>
          </cell>
          <cell r="G231">
            <v>44988.000347222223</v>
          </cell>
          <cell r="J231" t="str">
            <v>Do Thi Bich Lieu</v>
          </cell>
          <cell r="M231" t="str">
            <v>No</v>
          </cell>
          <cell r="O231" t="str">
            <v>06/Đã thanh toán 26/2023</v>
          </cell>
        </row>
        <row r="232">
          <cell r="D232">
            <v>11265</v>
          </cell>
          <cell r="E232">
            <v>16407983</v>
          </cell>
          <cell r="F232">
            <v>1615482</v>
          </cell>
          <cell r="G232">
            <v>44988.000347222223</v>
          </cell>
          <cell r="J232" t="str">
            <v>Do Thi Bich Lieu</v>
          </cell>
          <cell r="M232" t="str">
            <v>No</v>
          </cell>
          <cell r="O232" t="str">
            <v>06/Đã thanh toán 26/2023</v>
          </cell>
        </row>
        <row r="233">
          <cell r="D233">
            <v>11266</v>
          </cell>
          <cell r="E233">
            <v>22324278</v>
          </cell>
          <cell r="F233">
            <v>1038392</v>
          </cell>
          <cell r="G233">
            <v>44988.000347222223</v>
          </cell>
          <cell r="J233" t="str">
            <v>Do Thi Bich Lieu</v>
          </cell>
          <cell r="M233" t="str">
            <v>No</v>
          </cell>
          <cell r="O233" t="str">
            <v>06/Đã thanh toán 26/2023</v>
          </cell>
        </row>
        <row r="234">
          <cell r="D234">
            <v>13165</v>
          </cell>
          <cell r="E234">
            <v>90303766</v>
          </cell>
          <cell r="F234">
            <v>2400893</v>
          </cell>
          <cell r="G234">
            <v>44994.000347222223</v>
          </cell>
          <cell r="J234" t="str">
            <v>Do Thi Bich Lieu</v>
          </cell>
          <cell r="M234" t="str">
            <v>No</v>
          </cell>
          <cell r="O234" t="str">
            <v>06/Đã thanh toán 26/2023</v>
          </cell>
        </row>
        <row r="235">
          <cell r="D235">
            <v>13200</v>
          </cell>
          <cell r="E235">
            <v>16410652</v>
          </cell>
          <cell r="F235">
            <v>2076778</v>
          </cell>
          <cell r="G235">
            <v>44994.000347222223</v>
          </cell>
          <cell r="J235" t="str">
            <v>Do Thi Bich Lieu</v>
          </cell>
          <cell r="M235" t="str">
            <v>No</v>
          </cell>
          <cell r="O235" t="str">
            <v>04/Đã thanh toán 24/2023</v>
          </cell>
        </row>
        <row r="236">
          <cell r="D236">
            <v>13196</v>
          </cell>
          <cell r="E236">
            <v>28314330</v>
          </cell>
          <cell r="F236">
            <v>2457945</v>
          </cell>
          <cell r="G236">
            <v>44994.000347222223</v>
          </cell>
          <cell r="J236" t="str">
            <v>Do Thi Bich Lieu</v>
          </cell>
          <cell r="M236" t="str">
            <v>No</v>
          </cell>
          <cell r="O236" t="str">
            <v>04/Đã thanh toán 24/2023</v>
          </cell>
        </row>
        <row r="237">
          <cell r="D237">
            <v>13194</v>
          </cell>
          <cell r="E237">
            <v>12129909</v>
          </cell>
          <cell r="F237">
            <v>4153569</v>
          </cell>
          <cell r="G237">
            <v>44994.000347222223</v>
          </cell>
          <cell r="J237" t="str">
            <v>Do Thi Bich Lieu</v>
          </cell>
          <cell r="M237" t="str">
            <v>No</v>
          </cell>
          <cell r="O237" t="str">
            <v>04/Đã thanh toán 24/2023</v>
          </cell>
        </row>
        <row r="238">
          <cell r="D238">
            <v>13197</v>
          </cell>
          <cell r="E238">
            <v>25324086</v>
          </cell>
          <cell r="F238">
            <v>1038389</v>
          </cell>
          <cell r="G238">
            <v>44994.000347222223</v>
          </cell>
          <cell r="J238" t="str">
            <v>Do Thi Bich Lieu</v>
          </cell>
          <cell r="M238" t="str">
            <v>No</v>
          </cell>
          <cell r="O238" t="str">
            <v>04/Đã thanh toán 24/2023</v>
          </cell>
        </row>
        <row r="239">
          <cell r="D239">
            <v>13202</v>
          </cell>
          <cell r="E239">
            <v>15096645</v>
          </cell>
          <cell r="F239">
            <v>1038389</v>
          </cell>
          <cell r="G239">
            <v>44994.000347222223</v>
          </cell>
          <cell r="J239" t="str">
            <v>Do Thi Bich Lieu</v>
          </cell>
          <cell r="M239" t="str">
            <v>No</v>
          </cell>
          <cell r="O239" t="str">
            <v>04/Đã thanh toán 24/2023</v>
          </cell>
        </row>
        <row r="240">
          <cell r="D240">
            <v>13201</v>
          </cell>
          <cell r="E240">
            <v>15096894</v>
          </cell>
          <cell r="F240">
            <v>4744894</v>
          </cell>
          <cell r="G240">
            <v>44994.000347222223</v>
          </cell>
          <cell r="J240" t="str">
            <v>Do Thi Bich Lieu</v>
          </cell>
          <cell r="M240" t="str">
            <v>No</v>
          </cell>
          <cell r="O240" t="str">
            <v>04/Đã thanh toán 24/2023</v>
          </cell>
        </row>
        <row r="241">
          <cell r="D241">
            <v>13157</v>
          </cell>
          <cell r="E241">
            <v>18141717</v>
          </cell>
          <cell r="F241">
            <v>1038392</v>
          </cell>
          <cell r="G241">
            <v>44994.000347222223</v>
          </cell>
          <cell r="J241" t="str">
            <v>Do Thi Bich Lieu</v>
          </cell>
          <cell r="M241" t="str">
            <v>No</v>
          </cell>
          <cell r="O241" t="str">
            <v>04/Đã thanh toán 24/2023</v>
          </cell>
        </row>
        <row r="242">
          <cell r="D242">
            <v>13195</v>
          </cell>
          <cell r="E242">
            <v>27314275</v>
          </cell>
          <cell r="F242">
            <v>1038389</v>
          </cell>
          <cell r="G242">
            <v>44994.000347222223</v>
          </cell>
          <cell r="J242" t="str">
            <v>Do Thi Bich Lieu</v>
          </cell>
          <cell r="M242" t="str">
            <v>No</v>
          </cell>
          <cell r="O242" t="str">
            <v>04/Đã thanh toán 24/2023</v>
          </cell>
        </row>
        <row r="243">
          <cell r="D243">
            <v>13199</v>
          </cell>
          <cell r="E243">
            <v>17175916</v>
          </cell>
          <cell r="F243">
            <v>2076778</v>
          </cell>
          <cell r="G243">
            <v>44994.000347222223</v>
          </cell>
          <cell r="J243" t="str">
            <v>Do Thi Bich Lieu</v>
          </cell>
          <cell r="M243" t="str">
            <v>No</v>
          </cell>
          <cell r="O243" t="str">
            <v>04/Đã thanh toán 24/2023</v>
          </cell>
        </row>
        <row r="244">
          <cell r="D244">
            <v>13198</v>
          </cell>
          <cell r="E244">
            <v>20351740</v>
          </cell>
          <cell r="F244">
            <v>1038389</v>
          </cell>
          <cell r="G244">
            <v>44994.000347222223</v>
          </cell>
          <cell r="J244" t="str">
            <v>Do Thi Bich Lieu</v>
          </cell>
          <cell r="M244" t="str">
            <v>No</v>
          </cell>
          <cell r="O244" t="str">
            <v>04/Đã thanh toán 24/2023</v>
          </cell>
        </row>
        <row r="245">
          <cell r="D245">
            <v>13166</v>
          </cell>
          <cell r="E245">
            <v>13224751</v>
          </cell>
          <cell r="F245">
            <v>7267838</v>
          </cell>
          <cell r="G245">
            <v>44994.000347222223</v>
          </cell>
          <cell r="J245" t="str">
            <v>Do Thi Bich Lieu</v>
          </cell>
          <cell r="M245" t="str">
            <v>No</v>
          </cell>
          <cell r="O245" t="str">
            <v>04/Đã thanh toán 10/2023</v>
          </cell>
        </row>
        <row r="246">
          <cell r="D246">
            <v>13163</v>
          </cell>
          <cell r="E246">
            <v>10201289</v>
          </cell>
          <cell r="F246">
            <v>4525994</v>
          </cell>
          <cell r="G246">
            <v>44994.000347222223</v>
          </cell>
          <cell r="J246" t="str">
            <v>Do Thi Bich Lieu</v>
          </cell>
          <cell r="M246" t="str">
            <v>No</v>
          </cell>
          <cell r="O246" t="str">
            <v>04/Đã thanh toán 10/2023</v>
          </cell>
        </row>
        <row r="247">
          <cell r="D247">
            <v>13164</v>
          </cell>
          <cell r="E247">
            <v>13225152</v>
          </cell>
          <cell r="F247">
            <v>828003</v>
          </cell>
          <cell r="G247">
            <v>44994.000347222223</v>
          </cell>
          <cell r="J247" t="str">
            <v>Do Thi Bich Lieu</v>
          </cell>
          <cell r="M247" t="str">
            <v>No</v>
          </cell>
          <cell r="O247" t="str">
            <v>04/Đã thanh toán 10/2023</v>
          </cell>
        </row>
        <row r="248">
          <cell r="D248">
            <v>13161</v>
          </cell>
          <cell r="E248">
            <v>24294867</v>
          </cell>
          <cell r="F248">
            <v>1038392</v>
          </cell>
          <cell r="G248">
            <v>44994.000347222223</v>
          </cell>
          <cell r="J248" t="str">
            <v>Do Thi Bich Lieu</v>
          </cell>
          <cell r="M248" t="str">
            <v>No</v>
          </cell>
          <cell r="O248" t="str">
            <v>04/Đã thanh toán 24/2023</v>
          </cell>
        </row>
        <row r="249">
          <cell r="D249">
            <v>13160</v>
          </cell>
          <cell r="E249">
            <v>21211824</v>
          </cell>
          <cell r="F249">
            <v>3230964</v>
          </cell>
          <cell r="G249">
            <v>44994.000347222223</v>
          </cell>
          <cell r="J249" t="str">
            <v>Do Thi Bich Lieu</v>
          </cell>
          <cell r="M249" t="str">
            <v>No</v>
          </cell>
          <cell r="O249" t="str">
            <v>04/Đã thanh toán 10/2023</v>
          </cell>
        </row>
        <row r="250">
          <cell r="D250">
            <v>13167</v>
          </cell>
          <cell r="E250">
            <v>13224849</v>
          </cell>
          <cell r="F250">
            <v>1221638</v>
          </cell>
          <cell r="G250">
            <v>44994.000347222223</v>
          </cell>
          <cell r="J250" t="str">
            <v>Do Thi Bich Lieu</v>
          </cell>
          <cell r="M250" t="str">
            <v>No</v>
          </cell>
          <cell r="O250" t="str">
            <v>04/Đã thanh toán 10/2023</v>
          </cell>
        </row>
        <row r="251">
          <cell r="D251">
            <v>13162</v>
          </cell>
          <cell r="E251">
            <v>21212486</v>
          </cell>
          <cell r="F251">
            <v>3230964</v>
          </cell>
          <cell r="G251">
            <v>44994.000347222223</v>
          </cell>
          <cell r="J251" t="str">
            <v>Do Thi Bich Lieu</v>
          </cell>
          <cell r="M251" t="str">
            <v>No</v>
          </cell>
          <cell r="O251" t="str">
            <v>04/Đã thanh toán 24/2023</v>
          </cell>
        </row>
        <row r="252">
          <cell r="D252">
            <v>14851</v>
          </cell>
          <cell r="E252">
            <v>19373558</v>
          </cell>
          <cell r="F252">
            <v>1038389</v>
          </cell>
          <cell r="G252">
            <v>45001.000347222223</v>
          </cell>
          <cell r="J252" t="str">
            <v>Do Thi Bich Lieu</v>
          </cell>
          <cell r="M252" t="str">
            <v>No</v>
          </cell>
          <cell r="O252" t="str">
            <v>06/Đã thanh toán 26/2023</v>
          </cell>
        </row>
        <row r="253">
          <cell r="D253">
            <v>14848</v>
          </cell>
          <cell r="E253">
            <v>11173631</v>
          </cell>
          <cell r="F253">
            <v>10383890</v>
          </cell>
          <cell r="G253">
            <v>45001.000347222223</v>
          </cell>
          <cell r="J253" t="str">
            <v>Do Thi Bich Lieu</v>
          </cell>
          <cell r="M253" t="str">
            <v>No</v>
          </cell>
          <cell r="O253" t="str">
            <v>06/Đã thanh toán 26/2023</v>
          </cell>
        </row>
        <row r="254">
          <cell r="D254">
            <v>14847</v>
          </cell>
          <cell r="E254">
            <v>10206798</v>
          </cell>
          <cell r="F254">
            <v>5191945</v>
          </cell>
          <cell r="G254">
            <v>45001.000347222223</v>
          </cell>
          <cell r="J254" t="str">
            <v>Do Thi Bich Lieu</v>
          </cell>
          <cell r="M254" t="str">
            <v>No</v>
          </cell>
          <cell r="O254" t="str">
            <v>06/Đã thanh toán 26/2023</v>
          </cell>
        </row>
        <row r="255">
          <cell r="D255">
            <v>14855</v>
          </cell>
          <cell r="E255">
            <v>12132881</v>
          </cell>
          <cell r="F255">
            <v>4153556</v>
          </cell>
          <cell r="G255">
            <v>45001.000347222223</v>
          </cell>
          <cell r="J255" t="str">
            <v>Do Thi Bich Lieu</v>
          </cell>
          <cell r="M255" t="str">
            <v>No</v>
          </cell>
          <cell r="O255" t="str">
            <v>06/Đã thanh toán 26/2023</v>
          </cell>
        </row>
        <row r="256">
          <cell r="D256">
            <v>14850</v>
          </cell>
          <cell r="E256">
            <v>11173964</v>
          </cell>
          <cell r="F256">
            <v>1104004</v>
          </cell>
          <cell r="G256">
            <v>45001.000347222223</v>
          </cell>
          <cell r="J256" t="str">
            <v>Do Thi Bich Lieu</v>
          </cell>
          <cell r="M256" t="str">
            <v>No</v>
          </cell>
          <cell r="O256" t="str">
            <v>06/Đã thanh toán 26/2023</v>
          </cell>
        </row>
        <row r="257">
          <cell r="D257">
            <v>14846</v>
          </cell>
          <cell r="E257">
            <v>10204861</v>
          </cell>
          <cell r="F257">
            <v>5338938</v>
          </cell>
          <cell r="G257">
            <v>45001.000347222223</v>
          </cell>
          <cell r="J257" t="str">
            <v>Do Thi Bich Lieu</v>
          </cell>
          <cell r="M257" t="str">
            <v>No</v>
          </cell>
          <cell r="O257" t="str">
            <v>06/Đã thanh toán 26/2023</v>
          </cell>
        </row>
        <row r="258">
          <cell r="D258">
            <v>14842</v>
          </cell>
          <cell r="E258">
            <v>22327831</v>
          </cell>
          <cell r="F258">
            <v>1891483</v>
          </cell>
          <cell r="G258">
            <v>45001.000347222223</v>
          </cell>
          <cell r="J258" t="str">
            <v>Do Thi Bich Lieu</v>
          </cell>
          <cell r="M258" t="str">
            <v>No</v>
          </cell>
          <cell r="O258" t="str">
            <v>06/Đã thanh toán 26/2023</v>
          </cell>
        </row>
        <row r="259">
          <cell r="D259">
            <v>14840</v>
          </cell>
          <cell r="E259">
            <v>25325468</v>
          </cell>
          <cell r="F259">
            <v>499125</v>
          </cell>
          <cell r="G259">
            <v>45001.000347222223</v>
          </cell>
          <cell r="J259" t="str">
            <v>Do Thi Bich Lieu</v>
          </cell>
          <cell r="M259" t="str">
            <v>No</v>
          </cell>
          <cell r="O259" t="str">
            <v>06/Đã thanh toán 26/2023</v>
          </cell>
        </row>
        <row r="260">
          <cell r="D260">
            <v>14841</v>
          </cell>
          <cell r="E260">
            <v>23205057</v>
          </cell>
          <cell r="F260">
            <v>1551215</v>
          </cell>
          <cell r="G260">
            <v>45001.000347222223</v>
          </cell>
          <cell r="J260" t="str">
            <v>Do Thi Bich Lieu</v>
          </cell>
          <cell r="M260" t="str">
            <v>No</v>
          </cell>
          <cell r="O260" t="str">
            <v>06/Đã thanh toán 26/2023</v>
          </cell>
        </row>
        <row r="261">
          <cell r="D261">
            <v>14854</v>
          </cell>
          <cell r="E261">
            <v>12132793</v>
          </cell>
          <cell r="F261">
            <v>4234934</v>
          </cell>
          <cell r="G261">
            <v>45001.000347222223</v>
          </cell>
          <cell r="J261" t="str">
            <v>Do Thi Bich Lieu</v>
          </cell>
          <cell r="M261" t="str">
            <v>No</v>
          </cell>
          <cell r="O261" t="str">
            <v>06/Đã thanh toán 26/2023</v>
          </cell>
        </row>
        <row r="262">
          <cell r="D262">
            <v>14843</v>
          </cell>
          <cell r="E262">
            <v>16412576</v>
          </cell>
          <cell r="F262">
            <v>4234934</v>
          </cell>
          <cell r="G262">
            <v>45001.000347222223</v>
          </cell>
          <cell r="J262" t="str">
            <v>Do Thi Bich Lieu</v>
          </cell>
          <cell r="M262" t="str">
            <v>No</v>
          </cell>
          <cell r="O262" t="str">
            <v>06/Đã thanh toán 26/2023</v>
          </cell>
        </row>
        <row r="263">
          <cell r="D263">
            <v>14844</v>
          </cell>
          <cell r="E263">
            <v>18143577</v>
          </cell>
          <cell r="F263">
            <v>1551215</v>
          </cell>
          <cell r="G263">
            <v>45001.000347222223</v>
          </cell>
          <cell r="J263" t="str">
            <v>Do Thi Bich Lieu</v>
          </cell>
          <cell r="M263" t="str">
            <v>No</v>
          </cell>
          <cell r="O263" t="str">
            <v>06/Đã thanh toán 26/2023</v>
          </cell>
        </row>
        <row r="264">
          <cell r="D264">
            <v>14845</v>
          </cell>
          <cell r="E264">
            <v>29162129</v>
          </cell>
          <cell r="F264">
            <v>2671558</v>
          </cell>
          <cell r="G264">
            <v>45001.000347222223</v>
          </cell>
          <cell r="J264" t="str">
            <v>Do Thi Bich Lieu</v>
          </cell>
          <cell r="M264" t="str">
            <v>No</v>
          </cell>
          <cell r="O264" t="str">
            <v>06/Đã thanh toán 26/2023</v>
          </cell>
        </row>
        <row r="265">
          <cell r="D265">
            <v>14849</v>
          </cell>
          <cell r="E265">
            <v>11174198</v>
          </cell>
          <cell r="F265">
            <v>3476451</v>
          </cell>
          <cell r="G265">
            <v>45001.000347222223</v>
          </cell>
          <cell r="J265" t="str">
            <v>Do Thi Bich Lieu</v>
          </cell>
          <cell r="M265" t="str">
            <v>No</v>
          </cell>
          <cell r="O265" t="str">
            <v>06/Đã thanh toán 26/2023</v>
          </cell>
        </row>
        <row r="266">
          <cell r="D266">
            <v>14853</v>
          </cell>
          <cell r="E266">
            <v>19373508</v>
          </cell>
          <cell r="F266">
            <v>1785920</v>
          </cell>
          <cell r="G266">
            <v>45001.000347222223</v>
          </cell>
          <cell r="J266" t="str">
            <v>Do Thi Bich Lieu</v>
          </cell>
          <cell r="M266" t="str">
            <v>No</v>
          </cell>
          <cell r="O266" t="str">
            <v>06/Đã thanh toán 26/2023</v>
          </cell>
        </row>
        <row r="267">
          <cell r="D267">
            <v>14852</v>
          </cell>
          <cell r="E267">
            <v>19373656</v>
          </cell>
          <cell r="F267">
            <v>3136524</v>
          </cell>
          <cell r="G267">
            <v>45001.000347222223</v>
          </cell>
          <cell r="J267" t="str">
            <v>Do Thi Bich Lieu</v>
          </cell>
          <cell r="M267" t="str">
            <v>No</v>
          </cell>
          <cell r="O267" t="str">
            <v>06/Đã thanh toán 26/2023</v>
          </cell>
        </row>
        <row r="268">
          <cell r="D268">
            <v>14861</v>
          </cell>
          <cell r="E268">
            <v>26373867</v>
          </cell>
          <cell r="F268">
            <v>5421158</v>
          </cell>
          <cell r="G268">
            <v>45001.000347222223</v>
          </cell>
          <cell r="J268" t="str">
            <v>Do Thi Bich Lieu</v>
          </cell>
          <cell r="M268" t="str">
            <v>No</v>
          </cell>
          <cell r="O268" t="str">
            <v>04/Đã thanh toán 10/2023</v>
          </cell>
        </row>
        <row r="269">
          <cell r="D269">
            <v>14856</v>
          </cell>
          <cell r="E269">
            <v>14085814</v>
          </cell>
          <cell r="F269">
            <v>403871</v>
          </cell>
          <cell r="G269">
            <v>45001.000347222223</v>
          </cell>
          <cell r="J269" t="str">
            <v>Do Thi Bich Lieu</v>
          </cell>
          <cell r="M269" t="str">
            <v>No</v>
          </cell>
          <cell r="O269" t="str">
            <v>04/Đã thanh toán 10/2023</v>
          </cell>
        </row>
        <row r="270">
          <cell r="D270">
            <v>14857</v>
          </cell>
          <cell r="E270">
            <v>14085720</v>
          </cell>
          <cell r="F270">
            <v>122164</v>
          </cell>
          <cell r="G270">
            <v>45001.000347222223</v>
          </cell>
          <cell r="J270" t="str">
            <v>Do Thi Bich Lieu</v>
          </cell>
          <cell r="M270" t="str">
            <v>No</v>
          </cell>
          <cell r="O270" t="str">
            <v>Chúng tôi đang xử lý hóa đơn, vui lòng liên hệ Do Thi Bich Lieu</v>
          </cell>
        </row>
        <row r="271">
          <cell r="D271">
            <v>14858</v>
          </cell>
          <cell r="E271">
            <v>13229084</v>
          </cell>
          <cell r="F271">
            <v>1939267</v>
          </cell>
          <cell r="G271">
            <v>45001.000347222223</v>
          </cell>
          <cell r="J271" t="str">
            <v>Do Thi Bich Lieu</v>
          </cell>
          <cell r="M271" t="str">
            <v>No</v>
          </cell>
          <cell r="O271" t="str">
            <v>04/Đã thanh toán 24/2023</v>
          </cell>
        </row>
        <row r="272">
          <cell r="D272">
            <v>14860</v>
          </cell>
          <cell r="E272">
            <v>26376419</v>
          </cell>
          <cell r="F272">
            <v>3514836</v>
          </cell>
          <cell r="G272">
            <v>45001.000347222223</v>
          </cell>
          <cell r="J272" t="str">
            <v>Do Thi Bich Lieu</v>
          </cell>
          <cell r="M272" t="str">
            <v>No</v>
          </cell>
          <cell r="O272" t="str">
            <v>04/Đã thanh toán 24/2023</v>
          </cell>
        </row>
        <row r="273">
          <cell r="D273">
            <v>14859</v>
          </cell>
          <cell r="E273">
            <v>26376150</v>
          </cell>
          <cell r="F273">
            <v>1038389</v>
          </cell>
          <cell r="G273">
            <v>45001.000347222223</v>
          </cell>
          <cell r="J273" t="str">
            <v>Do Thi Bich Lieu</v>
          </cell>
          <cell r="M273" t="str">
            <v>No</v>
          </cell>
          <cell r="O273" t="str">
            <v>04/Đã thanh toán 24/2023</v>
          </cell>
        </row>
        <row r="274">
          <cell r="D274">
            <v>15714</v>
          </cell>
          <cell r="E274">
            <v>27238722</v>
          </cell>
          <cell r="F274">
            <v>5079718</v>
          </cell>
          <cell r="G274">
            <v>45003.000347222223</v>
          </cell>
          <cell r="H274">
            <v>45100.000347222223</v>
          </cell>
          <cell r="I274">
            <v>44796.000347222223</v>
          </cell>
          <cell r="J274" t="str">
            <v>Do Thi Bich Lieu</v>
          </cell>
          <cell r="M274" t="str">
            <v>No</v>
          </cell>
          <cell r="O274" t="str">
            <v>Lịch thanh toán: Monthly at 10 &amp; 24</v>
          </cell>
        </row>
        <row r="275">
          <cell r="D275">
            <v>15715</v>
          </cell>
          <cell r="E275">
            <v>20252702</v>
          </cell>
          <cell r="F275">
            <v>3918673</v>
          </cell>
          <cell r="G275">
            <v>45003.000347222223</v>
          </cell>
          <cell r="J275" t="str">
            <v>Do Thi Bich Lieu</v>
          </cell>
          <cell r="M275" t="str">
            <v>No</v>
          </cell>
          <cell r="O275" t="str">
            <v>Chúng tôi đang xử lý hóa đơn, vui lòng liên hệ Do Thi Bich Lieu</v>
          </cell>
        </row>
        <row r="276">
          <cell r="D276">
            <v>15720</v>
          </cell>
          <cell r="E276">
            <v>20293537</v>
          </cell>
          <cell r="F276">
            <v>2619452</v>
          </cell>
          <cell r="G276">
            <v>45003.000347222223</v>
          </cell>
          <cell r="J276" t="str">
            <v>Do Thi Bich Lieu</v>
          </cell>
          <cell r="M276" t="str">
            <v>No</v>
          </cell>
          <cell r="O276" t="str">
            <v>Chúng tôi đang xử lý hóa đơn, vui lòng liên hệ Do Thi Bich Lieu</v>
          </cell>
        </row>
        <row r="277">
          <cell r="D277">
            <v>15719</v>
          </cell>
          <cell r="E277">
            <v>22277844</v>
          </cell>
          <cell r="F277">
            <v>5238904</v>
          </cell>
          <cell r="G277">
            <v>45003.000347222223</v>
          </cell>
          <cell r="J277" t="str">
            <v>Do Thi Bich Lieu</v>
          </cell>
          <cell r="M277" t="str">
            <v>No</v>
          </cell>
          <cell r="O277" t="str">
            <v>06/Đã thanh toán 26/2023</v>
          </cell>
        </row>
        <row r="278">
          <cell r="D278">
            <v>15723</v>
          </cell>
          <cell r="E278">
            <v>15043657</v>
          </cell>
          <cell r="F278">
            <v>6799447</v>
          </cell>
          <cell r="G278">
            <v>45003.000347222223</v>
          </cell>
          <cell r="J278" t="str">
            <v>Do Thi Bich Lieu</v>
          </cell>
          <cell r="M278" t="str">
            <v>No</v>
          </cell>
          <cell r="O278" t="str">
            <v>06/Đã thanh toán 26/2023</v>
          </cell>
        </row>
        <row r="279">
          <cell r="D279">
            <v>15713</v>
          </cell>
          <cell r="E279">
            <v>25231094</v>
          </cell>
          <cell r="F279">
            <v>552002</v>
          </cell>
          <cell r="G279">
            <v>45003.000347222223</v>
          </cell>
          <cell r="J279" t="str">
            <v>Do Thi Bich Lieu</v>
          </cell>
          <cell r="M279" t="str">
            <v>No</v>
          </cell>
          <cell r="O279" t="str">
            <v>05/Đã thanh toán 10/2023</v>
          </cell>
        </row>
        <row r="280">
          <cell r="D280">
            <v>15724</v>
          </cell>
          <cell r="E280">
            <v>13129281</v>
          </cell>
          <cell r="F280">
            <v>4506260</v>
          </cell>
          <cell r="G280">
            <v>45003.000347222223</v>
          </cell>
          <cell r="J280" t="str">
            <v>Do Thi Bich Lieu</v>
          </cell>
          <cell r="M280" t="str">
            <v>No</v>
          </cell>
          <cell r="O280" t="str">
            <v>05/Đã thanh toán 10/2023</v>
          </cell>
        </row>
        <row r="281">
          <cell r="D281">
            <v>15707</v>
          </cell>
          <cell r="E281">
            <v>16413585</v>
          </cell>
          <cell r="F281">
            <v>1615482</v>
          </cell>
          <cell r="G281">
            <v>45003.000347222223</v>
          </cell>
          <cell r="J281" t="str">
            <v>Do Thi Bich Lieu</v>
          </cell>
          <cell r="M281" t="str">
            <v>No</v>
          </cell>
          <cell r="O281" t="str">
            <v>04/Đã thanh toán 24/2023</v>
          </cell>
        </row>
        <row r="282">
          <cell r="D282">
            <v>15709</v>
          </cell>
          <cell r="E282">
            <v>24297736</v>
          </cell>
          <cell r="F282">
            <v>1038389</v>
          </cell>
          <cell r="G282">
            <v>45003.000347222223</v>
          </cell>
          <cell r="J282" t="str">
            <v>Do Thi Bich Lieu</v>
          </cell>
          <cell r="M282" t="str">
            <v>No</v>
          </cell>
          <cell r="O282" t="str">
            <v>04/Đã thanh toán 24/2023</v>
          </cell>
        </row>
        <row r="283">
          <cell r="D283">
            <v>15711</v>
          </cell>
          <cell r="E283">
            <v>28316136</v>
          </cell>
          <cell r="F283">
            <v>1615482</v>
          </cell>
          <cell r="G283">
            <v>45003.000347222223</v>
          </cell>
          <cell r="J283" t="str">
            <v>Do Thi Bich Lieu</v>
          </cell>
          <cell r="M283" t="str">
            <v>No</v>
          </cell>
          <cell r="O283" t="str">
            <v>04/Đã thanh toán 24/2023</v>
          </cell>
        </row>
        <row r="284">
          <cell r="D284">
            <v>15710</v>
          </cell>
          <cell r="E284">
            <v>25326408</v>
          </cell>
          <cell r="F284">
            <v>1551215</v>
          </cell>
          <cell r="G284">
            <v>45003.000347222223</v>
          </cell>
          <cell r="J284" t="str">
            <v>Do Thi Bich Lieu</v>
          </cell>
          <cell r="M284" t="str">
            <v>No</v>
          </cell>
          <cell r="O284" t="str">
            <v>04/Đã thanh toán 24/2023</v>
          </cell>
        </row>
        <row r="285">
          <cell r="D285">
            <v>15708</v>
          </cell>
          <cell r="E285">
            <v>20354100</v>
          </cell>
          <cell r="F285">
            <v>1038389</v>
          </cell>
          <cell r="G285">
            <v>45003.000347222223</v>
          </cell>
          <cell r="J285" t="str">
            <v>Do Thi Bich Lieu</v>
          </cell>
          <cell r="M285" t="str">
            <v>No</v>
          </cell>
          <cell r="O285" t="str">
            <v>04/Đã thanh toán 24/2023</v>
          </cell>
        </row>
        <row r="286">
          <cell r="D286">
            <v>15712</v>
          </cell>
          <cell r="E286">
            <v>17179185</v>
          </cell>
          <cell r="F286">
            <v>2352779</v>
          </cell>
          <cell r="G286">
            <v>45003.000347222223</v>
          </cell>
          <cell r="J286" t="str">
            <v>Do Thi Bich Lieu</v>
          </cell>
          <cell r="M286" t="str">
            <v>No</v>
          </cell>
          <cell r="O286" t="str">
            <v>04/Đã thanh toán 24/2023</v>
          </cell>
        </row>
        <row r="287">
          <cell r="D287">
            <v>15732</v>
          </cell>
          <cell r="E287">
            <v>21215183</v>
          </cell>
          <cell r="F287">
            <v>3069416</v>
          </cell>
          <cell r="G287">
            <v>45003.000347222223</v>
          </cell>
          <cell r="J287" t="str">
            <v>Do Thi Bich Lieu</v>
          </cell>
          <cell r="M287" t="str">
            <v>No</v>
          </cell>
          <cell r="O287" t="str">
            <v>04/Đã thanh toán 24/2023</v>
          </cell>
        </row>
        <row r="288">
          <cell r="D288">
            <v>15730</v>
          </cell>
          <cell r="E288">
            <v>10208391</v>
          </cell>
          <cell r="F288">
            <v>9800665</v>
          </cell>
          <cell r="G288">
            <v>45003.000347222223</v>
          </cell>
          <cell r="J288" t="str">
            <v>Do Thi Bich Lieu</v>
          </cell>
          <cell r="M288" t="str">
            <v>No</v>
          </cell>
          <cell r="O288" t="str">
            <v>04/Đã thanh toán 24/2023</v>
          </cell>
        </row>
        <row r="289">
          <cell r="D289">
            <v>15733</v>
          </cell>
          <cell r="E289">
            <v>16410927</v>
          </cell>
          <cell r="F289">
            <v>299475</v>
          </cell>
          <cell r="G289">
            <v>45003.000347222223</v>
          </cell>
          <cell r="J289" t="str">
            <v>Do Thi Bich Lieu</v>
          </cell>
          <cell r="M289" t="str">
            <v>No</v>
          </cell>
          <cell r="O289" t="str">
            <v>04/Đã thanh toán 24/2023</v>
          </cell>
        </row>
        <row r="290">
          <cell r="D290">
            <v>15706</v>
          </cell>
          <cell r="E290">
            <v>15099450</v>
          </cell>
          <cell r="F290">
            <v>4700010</v>
          </cell>
          <cell r="G290">
            <v>45003.000347222223</v>
          </cell>
          <cell r="J290" t="str">
            <v>Do Thi Bich Lieu</v>
          </cell>
          <cell r="M290" t="str">
            <v>No</v>
          </cell>
          <cell r="O290" t="str">
            <v>04/Đã thanh toán 24/2023</v>
          </cell>
        </row>
        <row r="291">
          <cell r="D291">
            <v>15717</v>
          </cell>
          <cell r="E291">
            <v>25269261</v>
          </cell>
          <cell r="F291">
            <v>2719277</v>
          </cell>
          <cell r="G291">
            <v>45003.000347222223</v>
          </cell>
          <cell r="J291" t="str">
            <v>Do Thi Bich Lieu</v>
          </cell>
          <cell r="M291" t="str">
            <v>No</v>
          </cell>
          <cell r="O291" t="str">
            <v>Chúng tôi đang xử lý hóa đơn, vui lòng liên hệ Do Thi Bich Lieu</v>
          </cell>
        </row>
        <row r="292">
          <cell r="D292">
            <v>15718</v>
          </cell>
          <cell r="E292">
            <v>25269364</v>
          </cell>
          <cell r="F292">
            <v>6611119</v>
          </cell>
          <cell r="G292">
            <v>45003.000347222223</v>
          </cell>
          <cell r="J292" t="str">
            <v>Do Thi Bich Lieu</v>
          </cell>
          <cell r="M292" t="str">
            <v>No</v>
          </cell>
          <cell r="O292" t="str">
            <v>06/Đã thanh toán 26/2023</v>
          </cell>
        </row>
        <row r="293">
          <cell r="D293">
            <v>15705</v>
          </cell>
          <cell r="E293">
            <v>15099206</v>
          </cell>
          <cell r="F293">
            <v>3115167</v>
          </cell>
          <cell r="G293">
            <v>45003.000347222223</v>
          </cell>
          <cell r="J293" t="str">
            <v>Do Thi Bich Lieu</v>
          </cell>
          <cell r="M293" t="str">
            <v>No</v>
          </cell>
          <cell r="O293" t="str">
            <v>04/Đã thanh toán 24/2023</v>
          </cell>
        </row>
        <row r="294">
          <cell r="D294">
            <v>15716</v>
          </cell>
          <cell r="E294">
            <v>28256017</v>
          </cell>
          <cell r="F294">
            <v>11608834</v>
          </cell>
          <cell r="G294">
            <v>45003.000347222223</v>
          </cell>
          <cell r="J294" t="str">
            <v>Do Thi Bich Lieu</v>
          </cell>
          <cell r="M294" t="str">
            <v>No</v>
          </cell>
          <cell r="O294" t="str">
            <v>Chúng tôi đang xử lý hóa đơn, vui lòng liên hệ Do Thi Bich Lieu</v>
          </cell>
        </row>
        <row r="295">
          <cell r="D295">
            <v>15721</v>
          </cell>
          <cell r="E295">
            <v>15012701</v>
          </cell>
          <cell r="F295">
            <v>552002</v>
          </cell>
          <cell r="G295">
            <v>45003.000347222223</v>
          </cell>
          <cell r="J295" t="str">
            <v>Do Thi Bich Lieu</v>
          </cell>
          <cell r="M295" t="str">
            <v>No</v>
          </cell>
          <cell r="O295" t="str">
            <v>06/Đã thanh toán 12/2023</v>
          </cell>
        </row>
        <row r="296">
          <cell r="D296">
            <v>16741</v>
          </cell>
          <cell r="E296">
            <v>14088203</v>
          </cell>
          <cell r="F296">
            <v>276001</v>
          </cell>
          <cell r="G296">
            <v>45008.000347222223</v>
          </cell>
          <cell r="J296" t="str">
            <v>Do Thi Bich Lieu</v>
          </cell>
          <cell r="M296" t="str">
            <v>No</v>
          </cell>
          <cell r="O296" t="str">
            <v>04/Đã thanh toán 24/2023</v>
          </cell>
        </row>
        <row r="297">
          <cell r="D297">
            <v>16754</v>
          </cell>
          <cell r="E297">
            <v>22330232</v>
          </cell>
          <cell r="F297">
            <v>1038389</v>
          </cell>
          <cell r="G297">
            <v>45008.000347222223</v>
          </cell>
          <cell r="J297" t="str">
            <v>Do Thi Bich Lieu</v>
          </cell>
          <cell r="M297" t="str">
            <v>No</v>
          </cell>
          <cell r="O297" t="str">
            <v>05/Đã thanh toán 10/2023</v>
          </cell>
        </row>
        <row r="298">
          <cell r="D298">
            <v>16755</v>
          </cell>
          <cell r="E298">
            <v>27318739</v>
          </cell>
          <cell r="F298">
            <v>1314390</v>
          </cell>
          <cell r="G298">
            <v>45008.000347222223</v>
          </cell>
          <cell r="J298" t="str">
            <v>Do Thi Bich Lieu</v>
          </cell>
          <cell r="M298" t="str">
            <v>No</v>
          </cell>
          <cell r="O298" t="str">
            <v>05/Đã thanh toán 10/2023</v>
          </cell>
        </row>
        <row r="299">
          <cell r="D299">
            <v>16752</v>
          </cell>
          <cell r="E299">
            <v>25328714</v>
          </cell>
          <cell r="F299">
            <v>8419296</v>
          </cell>
          <cell r="G299">
            <v>45008.000347222223</v>
          </cell>
          <cell r="J299" t="str">
            <v>Do Thi Bich Lieu</v>
          </cell>
          <cell r="M299" t="str">
            <v>No</v>
          </cell>
          <cell r="O299" t="str">
            <v>05/Đã thanh toán 10/2023</v>
          </cell>
        </row>
        <row r="300">
          <cell r="D300">
            <v>16751</v>
          </cell>
          <cell r="E300">
            <v>28317668</v>
          </cell>
          <cell r="F300">
            <v>1038389</v>
          </cell>
          <cell r="G300">
            <v>45008.000347222223</v>
          </cell>
          <cell r="J300" t="str">
            <v>Do Thi Bich Lieu</v>
          </cell>
          <cell r="M300" t="str">
            <v>No</v>
          </cell>
          <cell r="O300" t="str">
            <v>05/Đã thanh toán 10/2023</v>
          </cell>
        </row>
        <row r="301">
          <cell r="D301">
            <v>16745</v>
          </cell>
          <cell r="E301">
            <v>14089346</v>
          </cell>
          <cell r="F301">
            <v>499125</v>
          </cell>
          <cell r="G301">
            <v>45008.000347222223</v>
          </cell>
          <cell r="J301" t="str">
            <v>Do Thi Bich Lieu</v>
          </cell>
          <cell r="M301" t="str">
            <v>No</v>
          </cell>
          <cell r="O301" t="str">
            <v>04/Đã thanh toán 24/2023</v>
          </cell>
        </row>
        <row r="302">
          <cell r="D302">
            <v>16742</v>
          </cell>
          <cell r="E302">
            <v>14088250</v>
          </cell>
          <cell r="F302">
            <v>5191962</v>
          </cell>
          <cell r="G302">
            <v>45008.000347222223</v>
          </cell>
          <cell r="J302" t="str">
            <v>Do Thi Bich Lieu</v>
          </cell>
          <cell r="M302" t="str">
            <v>No</v>
          </cell>
          <cell r="O302" t="str">
            <v>04/Đã thanh toán 24/2023</v>
          </cell>
        </row>
        <row r="303">
          <cell r="D303">
            <v>16744</v>
          </cell>
          <cell r="E303">
            <v>26378159</v>
          </cell>
          <cell r="F303">
            <v>5542631</v>
          </cell>
          <cell r="G303">
            <v>45008.000347222223</v>
          </cell>
          <cell r="J303" t="str">
            <v>Do Thi Bich Lieu</v>
          </cell>
          <cell r="M303" t="str">
            <v>No</v>
          </cell>
          <cell r="O303" t="str">
            <v>04/Đã thanh toán 24/2023</v>
          </cell>
        </row>
        <row r="304">
          <cell r="D304">
            <v>16747</v>
          </cell>
          <cell r="E304">
            <v>20355734</v>
          </cell>
          <cell r="F304">
            <v>1682819</v>
          </cell>
          <cell r="G304">
            <v>45008.000347222223</v>
          </cell>
          <cell r="J304" t="str">
            <v>Do Thi Bich Lieu</v>
          </cell>
          <cell r="M304" t="str">
            <v>No</v>
          </cell>
          <cell r="O304" t="str">
            <v>05/Đã thanh toán 10/2023</v>
          </cell>
        </row>
        <row r="305">
          <cell r="D305">
            <v>16746</v>
          </cell>
          <cell r="E305">
            <v>18144542</v>
          </cell>
          <cell r="F305">
            <v>3115167</v>
          </cell>
          <cell r="G305">
            <v>45008.000347222223</v>
          </cell>
          <cell r="J305" t="str">
            <v>Do Thi Bich Lieu</v>
          </cell>
          <cell r="M305" t="str">
            <v>No</v>
          </cell>
          <cell r="O305" t="str">
            <v>04/Đã thanh toán 24/2023</v>
          </cell>
        </row>
        <row r="306">
          <cell r="D306">
            <v>16749</v>
          </cell>
          <cell r="E306">
            <v>21215809</v>
          </cell>
          <cell r="F306">
            <v>1615482</v>
          </cell>
          <cell r="G306">
            <v>45008.000347222223</v>
          </cell>
          <cell r="J306" t="str">
            <v>Do Thi Bich Lieu</v>
          </cell>
          <cell r="M306" t="str">
            <v>No</v>
          </cell>
          <cell r="O306" t="str">
            <v>05/Đã thanh toán 10/2023</v>
          </cell>
        </row>
        <row r="307">
          <cell r="D307">
            <v>16750</v>
          </cell>
          <cell r="E307">
            <v>22329490</v>
          </cell>
          <cell r="F307">
            <v>1551215</v>
          </cell>
          <cell r="G307">
            <v>45008.000347222223</v>
          </cell>
          <cell r="J307" t="str">
            <v>Do Thi Bich Lieu</v>
          </cell>
          <cell r="M307" t="str">
            <v>No</v>
          </cell>
          <cell r="O307" t="str">
            <v>05/Đã thanh toán 10/2023</v>
          </cell>
        </row>
        <row r="308">
          <cell r="D308">
            <v>16743</v>
          </cell>
          <cell r="E308">
            <v>14088540</v>
          </cell>
          <cell r="F308">
            <v>5036672</v>
          </cell>
          <cell r="G308">
            <v>45008.000347222223</v>
          </cell>
          <cell r="J308" t="str">
            <v>Do Thi Bich Lieu</v>
          </cell>
          <cell r="M308" t="str">
            <v>No</v>
          </cell>
          <cell r="O308" t="str">
            <v>Chúng tôi đang xử lý hóa đơn, vui lòng liên hệ Do Thi Bich Lieu</v>
          </cell>
        </row>
        <row r="309">
          <cell r="D309">
            <v>16748</v>
          </cell>
          <cell r="E309">
            <v>16415222</v>
          </cell>
          <cell r="F309">
            <v>2358510</v>
          </cell>
          <cell r="G309">
            <v>45008.000347222223</v>
          </cell>
          <cell r="J309" t="str">
            <v>Do Thi Bich Lieu</v>
          </cell>
          <cell r="M309" t="str">
            <v>No</v>
          </cell>
          <cell r="O309" t="str">
            <v>05/Đã thanh toán 24/2023</v>
          </cell>
        </row>
        <row r="310">
          <cell r="D310">
            <v>17504</v>
          </cell>
          <cell r="E310">
            <v>12136041</v>
          </cell>
          <cell r="F310">
            <v>6022034</v>
          </cell>
          <cell r="G310">
            <v>45010.000347222223</v>
          </cell>
          <cell r="J310" t="str">
            <v>Do Thi Bich Lieu</v>
          </cell>
          <cell r="M310" t="str">
            <v>No</v>
          </cell>
          <cell r="O310" t="str">
            <v>06/Đã thanh toán 26/2023</v>
          </cell>
        </row>
        <row r="311">
          <cell r="D311">
            <v>17503</v>
          </cell>
          <cell r="E311">
            <v>19377162</v>
          </cell>
          <cell r="F311">
            <v>3719491</v>
          </cell>
          <cell r="G311">
            <v>45010.000347222223</v>
          </cell>
          <cell r="J311" t="str">
            <v>Do Thi Bich Lieu</v>
          </cell>
          <cell r="M311" t="str">
            <v>No</v>
          </cell>
          <cell r="O311" t="str">
            <v>05/Đã thanh toán 10/2023</v>
          </cell>
        </row>
        <row r="312">
          <cell r="D312">
            <v>18691</v>
          </cell>
          <cell r="E312">
            <v>29164422</v>
          </cell>
          <cell r="F312">
            <v>2076778</v>
          </cell>
          <cell r="G312">
            <v>45015.000347222223</v>
          </cell>
          <cell r="H312">
            <v>45100.000347222223</v>
          </cell>
          <cell r="I312">
            <v>45045.000347222223</v>
          </cell>
          <cell r="J312" t="str">
            <v>Do Thi Bich Lieu</v>
          </cell>
          <cell r="M312" t="str">
            <v>No</v>
          </cell>
          <cell r="O312" t="str">
            <v>Lịch thanh toán: Monthly at 10 &amp; 24</v>
          </cell>
        </row>
        <row r="313">
          <cell r="D313">
            <v>18706</v>
          </cell>
          <cell r="E313">
            <v>10211867</v>
          </cell>
          <cell r="F313">
            <v>3711356</v>
          </cell>
          <cell r="G313">
            <v>45015.000347222223</v>
          </cell>
          <cell r="J313" t="str">
            <v>Do Thi Bich Lieu</v>
          </cell>
          <cell r="M313" t="str">
            <v>No</v>
          </cell>
          <cell r="O313" t="str">
            <v>06/Đã thanh toán 26/2023</v>
          </cell>
        </row>
        <row r="314">
          <cell r="D314">
            <v>18700</v>
          </cell>
          <cell r="E314">
            <v>28320264</v>
          </cell>
          <cell r="F314">
            <v>6016351</v>
          </cell>
          <cell r="G314">
            <v>45015.000347222223</v>
          </cell>
          <cell r="J314" t="str">
            <v>Do Thi Bich Lieu</v>
          </cell>
          <cell r="M314" t="str">
            <v>No</v>
          </cell>
          <cell r="O314" t="str">
            <v>05/Đã thanh toán 10/2023</v>
          </cell>
        </row>
        <row r="315">
          <cell r="D315">
            <v>18703</v>
          </cell>
          <cell r="E315">
            <v>20356376</v>
          </cell>
          <cell r="F315">
            <v>1038389</v>
          </cell>
          <cell r="G315">
            <v>45015.000347222223</v>
          </cell>
          <cell r="J315" t="str">
            <v>Do Thi Bich Lieu</v>
          </cell>
          <cell r="M315" t="str">
            <v>No</v>
          </cell>
          <cell r="O315" t="str">
            <v>05/Đã thanh toán 10/2023</v>
          </cell>
        </row>
        <row r="316">
          <cell r="D316">
            <v>18695</v>
          </cell>
          <cell r="E316">
            <v>15103633</v>
          </cell>
          <cell r="F316">
            <v>1038389</v>
          </cell>
          <cell r="G316">
            <v>45015.000347222223</v>
          </cell>
          <cell r="J316" t="str">
            <v>Do Thi Bich Lieu</v>
          </cell>
          <cell r="M316" t="str">
            <v>No</v>
          </cell>
          <cell r="O316" t="str">
            <v>05/Đã thanh toán 10/2023</v>
          </cell>
        </row>
        <row r="317">
          <cell r="D317">
            <v>18694</v>
          </cell>
          <cell r="E317">
            <v>18149591</v>
          </cell>
          <cell r="F317">
            <v>4234934</v>
          </cell>
          <cell r="G317">
            <v>45015.000347222223</v>
          </cell>
          <cell r="J317" t="str">
            <v>Do Thi Bich Lieu</v>
          </cell>
          <cell r="M317" t="str">
            <v>No</v>
          </cell>
          <cell r="O317" t="str">
            <v>05/Đã thanh toán 10/2023</v>
          </cell>
        </row>
        <row r="318">
          <cell r="D318">
            <v>18697</v>
          </cell>
          <cell r="E318">
            <v>15103732</v>
          </cell>
          <cell r="F318">
            <v>8144659</v>
          </cell>
          <cell r="G318">
            <v>45015.000347222223</v>
          </cell>
          <cell r="J318" t="str">
            <v>Do Thi Bich Lieu</v>
          </cell>
          <cell r="M318" t="str">
            <v>No</v>
          </cell>
          <cell r="O318" t="str">
            <v>05/Đã thanh toán 10/2023</v>
          </cell>
        </row>
        <row r="319">
          <cell r="D319">
            <v>18693</v>
          </cell>
          <cell r="E319">
            <v>11179991</v>
          </cell>
          <cell r="F319">
            <v>3230964</v>
          </cell>
          <cell r="G319">
            <v>45015.000347222223</v>
          </cell>
          <cell r="J319" t="str">
            <v>Do Thi Bich Lieu</v>
          </cell>
          <cell r="M319" t="str">
            <v>No</v>
          </cell>
          <cell r="O319" t="str">
            <v>05/Đã thanh toán 10/2023</v>
          </cell>
        </row>
        <row r="320">
          <cell r="D320">
            <v>18702</v>
          </cell>
          <cell r="E320">
            <v>20356620</v>
          </cell>
          <cell r="F320">
            <v>3973992</v>
          </cell>
          <cell r="G320">
            <v>45015.000347222223</v>
          </cell>
          <cell r="J320" t="str">
            <v>Do Thi Bich Lieu</v>
          </cell>
          <cell r="M320" t="str">
            <v>No</v>
          </cell>
          <cell r="O320" t="str">
            <v>05/Đã thanh toán 10/2023</v>
          </cell>
        </row>
        <row r="321">
          <cell r="D321">
            <v>18699</v>
          </cell>
          <cell r="E321">
            <v>17182705</v>
          </cell>
          <cell r="F321">
            <v>15080120</v>
          </cell>
          <cell r="G321">
            <v>45015.000347222223</v>
          </cell>
          <cell r="J321" t="str">
            <v>Do Thi Bich Lieu</v>
          </cell>
          <cell r="M321" t="str">
            <v>No</v>
          </cell>
          <cell r="O321" t="str">
            <v>05/Đã thanh toán 10/2023</v>
          </cell>
        </row>
        <row r="322">
          <cell r="D322">
            <v>18704</v>
          </cell>
          <cell r="E322">
            <v>16415945</v>
          </cell>
          <cell r="F322">
            <v>2076778</v>
          </cell>
          <cell r="G322">
            <v>45015.000347222223</v>
          </cell>
          <cell r="J322" t="str">
            <v>Do Thi Bich Lieu</v>
          </cell>
          <cell r="M322" t="str">
            <v>No</v>
          </cell>
          <cell r="O322" t="str">
            <v>05/Đã thanh toán 10/2023</v>
          </cell>
        </row>
        <row r="323">
          <cell r="D323">
            <v>18705</v>
          </cell>
          <cell r="E323">
            <v>10211608</v>
          </cell>
          <cell r="F323">
            <v>1038389</v>
          </cell>
          <cell r="G323">
            <v>45015.000347222223</v>
          </cell>
          <cell r="J323" t="str">
            <v>Do Thi Bich Lieu</v>
          </cell>
          <cell r="M323" t="str">
            <v>No</v>
          </cell>
          <cell r="O323" t="str">
            <v>05/Đã thanh toán 10/2023</v>
          </cell>
        </row>
        <row r="324">
          <cell r="D324">
            <v>18692</v>
          </cell>
          <cell r="E324">
            <v>11179683</v>
          </cell>
          <cell r="F324">
            <v>2757810</v>
          </cell>
          <cell r="G324">
            <v>45015.000347222223</v>
          </cell>
          <cell r="J324" t="str">
            <v>Do Thi Bich Lieu</v>
          </cell>
          <cell r="M324" t="str">
            <v>No</v>
          </cell>
          <cell r="O324" t="str">
            <v>05/Đã thanh toán 10/2023</v>
          </cell>
        </row>
        <row r="325">
          <cell r="D325">
            <v>18690</v>
          </cell>
          <cell r="E325">
            <v>50988210</v>
          </cell>
          <cell r="F325">
            <v>1038389</v>
          </cell>
          <cell r="G325">
            <v>45015.000347222223</v>
          </cell>
          <cell r="H325">
            <v>45100.000347222223</v>
          </cell>
          <cell r="I325">
            <v>45044.000347222223</v>
          </cell>
          <cell r="J325" t="str">
            <v>Do Thi Bich Lieu</v>
          </cell>
          <cell r="M325" t="str">
            <v>No</v>
          </cell>
          <cell r="O325" t="str">
            <v>Lịch thanh toán: Monthly at 10 &amp; 24</v>
          </cell>
        </row>
        <row r="326">
          <cell r="D326">
            <v>19053</v>
          </cell>
          <cell r="E326">
            <v>90311519</v>
          </cell>
          <cell r="F326">
            <v>1038389</v>
          </cell>
          <cell r="G326">
            <v>45016.000347222223</v>
          </cell>
          <cell r="H326">
            <v>45100.000347222223</v>
          </cell>
          <cell r="I326">
            <v>45048.000347222223</v>
          </cell>
          <cell r="J326" t="str">
            <v>Do Thi Bich Lieu</v>
          </cell>
          <cell r="M326" t="str">
            <v>No</v>
          </cell>
          <cell r="O326" t="str">
            <v>Lịch thanh toán: Monthly at 10 &amp; 24</v>
          </cell>
        </row>
        <row r="327">
          <cell r="D327">
            <v>19055</v>
          </cell>
          <cell r="E327">
            <v>14094464</v>
          </cell>
          <cell r="F327">
            <v>110400</v>
          </cell>
          <cell r="G327">
            <v>45016.000347222223</v>
          </cell>
          <cell r="J327" t="str">
            <v>Do Thi Bich Lieu</v>
          </cell>
          <cell r="M327" t="str">
            <v>No</v>
          </cell>
          <cell r="O327" t="str">
            <v>06/Đã thanh toán 26/2023</v>
          </cell>
        </row>
        <row r="328">
          <cell r="D328">
            <v>18760</v>
          </cell>
          <cell r="E328">
            <v>16419056</v>
          </cell>
          <cell r="F328">
            <v>2619452</v>
          </cell>
          <cell r="G328">
            <v>45016.000347222223</v>
          </cell>
          <cell r="J328" t="str">
            <v>Do Thi Bich Lieu</v>
          </cell>
          <cell r="M328" t="str">
            <v>No</v>
          </cell>
          <cell r="O328" t="str">
            <v>05/Đã thanh toán 10/2023</v>
          </cell>
        </row>
        <row r="329">
          <cell r="D329">
            <v>18761</v>
          </cell>
          <cell r="E329">
            <v>20358732</v>
          </cell>
          <cell r="F329">
            <v>1038389</v>
          </cell>
          <cell r="G329">
            <v>45016.000347222223</v>
          </cell>
          <cell r="J329" t="str">
            <v>Do Thi Bich Lieu</v>
          </cell>
          <cell r="M329" t="str">
            <v>No</v>
          </cell>
          <cell r="O329" t="str">
            <v>05/Đã thanh toán 10/2023</v>
          </cell>
        </row>
        <row r="330">
          <cell r="D330">
            <v>18767</v>
          </cell>
          <cell r="E330">
            <v>13237724</v>
          </cell>
          <cell r="F330">
            <v>517072</v>
          </cell>
          <cell r="G330">
            <v>45016.000347222223</v>
          </cell>
          <cell r="J330" t="str">
            <v>Do Thi Bich Lieu</v>
          </cell>
          <cell r="M330" t="str">
            <v>No</v>
          </cell>
          <cell r="O330" t="str">
            <v>05/Đã thanh toán 10/2023</v>
          </cell>
        </row>
        <row r="331">
          <cell r="D331">
            <v>18758</v>
          </cell>
          <cell r="E331">
            <v>10215276</v>
          </cell>
          <cell r="F331">
            <v>1038389</v>
          </cell>
          <cell r="G331">
            <v>45016.000347222223</v>
          </cell>
          <cell r="J331" t="str">
            <v>Do Thi Bich Lieu</v>
          </cell>
          <cell r="M331" t="str">
            <v>No</v>
          </cell>
          <cell r="O331" t="str">
            <v>05/Đã thanh toán 10/2023</v>
          </cell>
        </row>
        <row r="332">
          <cell r="D332">
            <v>18766</v>
          </cell>
          <cell r="E332">
            <v>13237335</v>
          </cell>
          <cell r="F332">
            <v>2301134</v>
          </cell>
          <cell r="G332">
            <v>45016.000347222223</v>
          </cell>
          <cell r="J332" t="str">
            <v>Do Thi Bich Lieu</v>
          </cell>
          <cell r="M332" t="str">
            <v>No</v>
          </cell>
          <cell r="O332" t="str">
            <v>05/Đã thanh toán 10/2023</v>
          </cell>
        </row>
        <row r="333">
          <cell r="D333">
            <v>18765</v>
          </cell>
          <cell r="E333">
            <v>18151455</v>
          </cell>
          <cell r="F333">
            <v>499125</v>
          </cell>
          <cell r="G333">
            <v>45016.000347222223</v>
          </cell>
          <cell r="J333" t="str">
            <v>Do Thi Bich Lieu</v>
          </cell>
          <cell r="M333" t="str">
            <v>No</v>
          </cell>
          <cell r="O333" t="str">
            <v>05/Đã thanh toán 10/2023</v>
          </cell>
        </row>
        <row r="334">
          <cell r="D334">
            <v>19054</v>
          </cell>
          <cell r="E334">
            <v>14094194</v>
          </cell>
          <cell r="F334">
            <v>2076778</v>
          </cell>
          <cell r="G334">
            <v>45016.000347222223</v>
          </cell>
          <cell r="J334" t="str">
            <v>Do Thi Bich Lieu</v>
          </cell>
          <cell r="M334" t="str">
            <v>No</v>
          </cell>
          <cell r="O334" t="str">
            <v>05/Đã thanh toán 10/2023</v>
          </cell>
        </row>
        <row r="335">
          <cell r="D335">
            <v>18763</v>
          </cell>
          <cell r="E335">
            <v>27321011</v>
          </cell>
          <cell r="F335">
            <v>4234934</v>
          </cell>
          <cell r="G335">
            <v>45016.000347222223</v>
          </cell>
          <cell r="J335" t="str">
            <v>Do Thi Bich Lieu</v>
          </cell>
          <cell r="M335" t="str">
            <v>No</v>
          </cell>
          <cell r="O335" t="str">
            <v>05/Đã thanh toán 10/2023</v>
          </cell>
        </row>
        <row r="336">
          <cell r="D336">
            <v>18759</v>
          </cell>
          <cell r="E336">
            <v>10215552</v>
          </cell>
          <cell r="F336">
            <v>3782966</v>
          </cell>
          <cell r="G336">
            <v>45016.000347222223</v>
          </cell>
          <cell r="J336" t="str">
            <v>Do Thi Bich Lieu</v>
          </cell>
          <cell r="M336" t="str">
            <v>No</v>
          </cell>
          <cell r="O336" t="str">
            <v>05/Đã thanh toán 10/2023</v>
          </cell>
        </row>
        <row r="337">
          <cell r="D337">
            <v>18762</v>
          </cell>
          <cell r="E337">
            <v>25330804</v>
          </cell>
          <cell r="F337">
            <v>2372447</v>
          </cell>
          <cell r="G337">
            <v>45016.000347222223</v>
          </cell>
          <cell r="J337" t="str">
            <v>Do Thi Bich Lieu</v>
          </cell>
          <cell r="M337" t="str">
            <v>No</v>
          </cell>
          <cell r="O337" t="str">
            <v>05/Đã thanh toán 10/2023</v>
          </cell>
        </row>
        <row r="338">
          <cell r="D338">
            <v>18764</v>
          </cell>
          <cell r="E338">
            <v>28320846</v>
          </cell>
          <cell r="F338">
            <v>1827216</v>
          </cell>
          <cell r="G338">
            <v>45016.000347222223</v>
          </cell>
          <cell r="J338" t="str">
            <v>Do Thi Bich Lieu</v>
          </cell>
          <cell r="M338" t="str">
            <v>No</v>
          </cell>
          <cell r="O338" t="str">
            <v>05/Đã thanh toán 10/2023</v>
          </cell>
        </row>
        <row r="339">
          <cell r="D339">
            <v>20183</v>
          </cell>
          <cell r="E339">
            <v>12142203</v>
          </cell>
          <cell r="F339">
            <v>6404281</v>
          </cell>
          <cell r="G339">
            <v>45022.000347222223</v>
          </cell>
          <cell r="H339">
            <v>45100.000347222223</v>
          </cell>
          <cell r="I339">
            <v>45055.000347222223</v>
          </cell>
          <cell r="J339" t="str">
            <v>Do Thi Bich Lieu</v>
          </cell>
          <cell r="M339" t="str">
            <v>No</v>
          </cell>
          <cell r="O339" t="str">
            <v>Lịch thanh toán: Monthly at 10 &amp; 24</v>
          </cell>
        </row>
        <row r="340">
          <cell r="D340">
            <v>20186</v>
          </cell>
          <cell r="E340">
            <v>26385892</v>
          </cell>
          <cell r="F340">
            <v>4117091</v>
          </cell>
          <cell r="G340">
            <v>45022.000347222223</v>
          </cell>
          <cell r="J340" t="str">
            <v>Do Thi Bich Lieu</v>
          </cell>
          <cell r="M340" t="str">
            <v>No</v>
          </cell>
          <cell r="O340" t="str">
            <v>05/Đã thanh toán 10/2023</v>
          </cell>
        </row>
        <row r="341">
          <cell r="D341">
            <v>20180</v>
          </cell>
          <cell r="E341">
            <v>17186942</v>
          </cell>
          <cell r="F341">
            <v>3663551</v>
          </cell>
          <cell r="G341">
            <v>45022.000347222223</v>
          </cell>
          <cell r="J341" t="str">
            <v>Do Thi Bich Lieu</v>
          </cell>
          <cell r="M341" t="str">
            <v>No</v>
          </cell>
          <cell r="O341" t="str">
            <v>05/Đã thanh toán 10/2023</v>
          </cell>
        </row>
        <row r="342">
          <cell r="D342">
            <v>20178</v>
          </cell>
          <cell r="E342">
            <v>15106479</v>
          </cell>
          <cell r="F342">
            <v>1958820</v>
          </cell>
          <cell r="G342">
            <v>45022.000347222223</v>
          </cell>
          <cell r="J342" t="str">
            <v>Do Thi Bich Lieu</v>
          </cell>
          <cell r="M342" t="str">
            <v>No</v>
          </cell>
          <cell r="O342" t="str">
            <v>05/Đã thanh toán 10/2023</v>
          </cell>
        </row>
        <row r="343">
          <cell r="D343">
            <v>20185</v>
          </cell>
          <cell r="E343">
            <v>13240965</v>
          </cell>
          <cell r="F343">
            <v>3841090</v>
          </cell>
          <cell r="G343">
            <v>45022.000347222223</v>
          </cell>
          <cell r="J343" t="str">
            <v>Do Thi Bich Lieu</v>
          </cell>
          <cell r="M343" t="str">
            <v>No</v>
          </cell>
          <cell r="O343" t="str">
            <v>05/Đã thanh toán 10/2023</v>
          </cell>
        </row>
        <row r="344">
          <cell r="D344">
            <v>20179</v>
          </cell>
          <cell r="E344">
            <v>22334926</v>
          </cell>
          <cell r="F344">
            <v>4009159</v>
          </cell>
          <cell r="G344">
            <v>45022.000347222223</v>
          </cell>
          <cell r="J344" t="str">
            <v>Do Thi Bich Lieu</v>
          </cell>
          <cell r="M344" t="str">
            <v>No</v>
          </cell>
          <cell r="O344" t="str">
            <v>05/Đã thanh toán 10/2023</v>
          </cell>
        </row>
        <row r="345">
          <cell r="D345">
            <v>20177</v>
          </cell>
          <cell r="E345">
            <v>19381406</v>
          </cell>
          <cell r="F345">
            <v>1221638</v>
          </cell>
          <cell r="G345">
            <v>45022.000347222223</v>
          </cell>
          <cell r="J345" t="str">
            <v>Do Thi Bich Lieu</v>
          </cell>
          <cell r="M345" t="str">
            <v>No</v>
          </cell>
          <cell r="O345" t="str">
            <v>05/Đã thanh toán 10/2023</v>
          </cell>
        </row>
        <row r="346">
          <cell r="D346">
            <v>20184</v>
          </cell>
          <cell r="E346">
            <v>13240084</v>
          </cell>
          <cell r="F346">
            <v>3888247</v>
          </cell>
          <cell r="G346">
            <v>45022.000347222223</v>
          </cell>
          <cell r="J346" t="str">
            <v>Do Thi Bich Lieu</v>
          </cell>
          <cell r="M346" t="str">
            <v>No</v>
          </cell>
          <cell r="O346" t="str">
            <v>05/Đã thanh toán 10/2023</v>
          </cell>
        </row>
        <row r="347">
          <cell r="D347">
            <v>20181</v>
          </cell>
          <cell r="E347">
            <v>11183065</v>
          </cell>
          <cell r="F347">
            <v>4234934</v>
          </cell>
          <cell r="G347">
            <v>45022.000347222223</v>
          </cell>
          <cell r="J347" t="str">
            <v>Do Thi Bich Lieu</v>
          </cell>
          <cell r="M347" t="str">
            <v>No</v>
          </cell>
          <cell r="O347" t="str">
            <v>05/Đã thanh toán 10/2023</v>
          </cell>
        </row>
        <row r="348">
          <cell r="D348">
            <v>20182</v>
          </cell>
          <cell r="E348">
            <v>12141800</v>
          </cell>
          <cell r="F348">
            <v>1954612</v>
          </cell>
          <cell r="G348">
            <v>45022.000347222223</v>
          </cell>
          <cell r="H348">
            <v>45100.000347222223</v>
          </cell>
          <cell r="I348">
            <v>45055.000347222223</v>
          </cell>
          <cell r="J348" t="str">
            <v>Do Thi Bich Lieu</v>
          </cell>
          <cell r="M348" t="str">
            <v>No</v>
          </cell>
          <cell r="O348" t="str">
            <v>Lịch thanh toán: Monthly at 10 &amp; 24</v>
          </cell>
        </row>
        <row r="349">
          <cell r="D349">
            <v>20481</v>
          </cell>
          <cell r="E349">
            <v>24304654</v>
          </cell>
          <cell r="F349">
            <v>977306</v>
          </cell>
          <cell r="G349">
            <v>45024.000347222223</v>
          </cell>
          <cell r="H349">
            <v>45100.000347222223</v>
          </cell>
          <cell r="I349">
            <v>45062.000347222223</v>
          </cell>
          <cell r="J349" t="str">
            <v>Do Thi Bich Lieu</v>
          </cell>
          <cell r="M349" t="str">
            <v>No</v>
          </cell>
          <cell r="O349" t="str">
            <v>Lịch thanh toán: Monthly at 10 &amp; 24</v>
          </cell>
        </row>
        <row r="350">
          <cell r="D350">
            <v>20499</v>
          </cell>
          <cell r="E350">
            <v>10216418</v>
          </cell>
          <cell r="F350">
            <v>499125</v>
          </cell>
          <cell r="G350">
            <v>45024.000347222223</v>
          </cell>
          <cell r="J350" t="str">
            <v>Do Thi Bich Lieu</v>
          </cell>
          <cell r="M350" t="str">
            <v>No</v>
          </cell>
          <cell r="O350" t="str">
            <v>06/Đã thanh toán 26/2023</v>
          </cell>
        </row>
        <row r="351">
          <cell r="D351">
            <v>20479</v>
          </cell>
          <cell r="E351">
            <v>50989153</v>
          </cell>
          <cell r="F351">
            <v>977306</v>
          </cell>
          <cell r="G351">
            <v>45024.000347222223</v>
          </cell>
          <cell r="H351">
            <v>45100.000347222223</v>
          </cell>
          <cell r="I351">
            <v>45056.000347222223</v>
          </cell>
          <cell r="J351" t="str">
            <v>Do Thi Bich Lieu</v>
          </cell>
          <cell r="M351" t="str">
            <v>No</v>
          </cell>
          <cell r="O351" t="str">
            <v>Lịch thanh toán: Monthly at 10 &amp; 24</v>
          </cell>
        </row>
        <row r="352">
          <cell r="D352">
            <v>20482</v>
          </cell>
          <cell r="E352">
            <v>27324142</v>
          </cell>
          <cell r="F352">
            <v>1476431</v>
          </cell>
          <cell r="G352">
            <v>45024.000347222223</v>
          </cell>
          <cell r="H352">
            <v>45100.000347222223</v>
          </cell>
          <cell r="I352">
            <v>45059.000347222223</v>
          </cell>
          <cell r="J352" t="str">
            <v>Do Thi Bich Lieu</v>
          </cell>
          <cell r="M352" t="str">
            <v>No</v>
          </cell>
          <cell r="O352" t="str">
            <v>Lịch thanh toán: Monthly at 10 &amp; 24</v>
          </cell>
        </row>
        <row r="353">
          <cell r="D353">
            <v>20498</v>
          </cell>
          <cell r="E353">
            <v>10219221</v>
          </cell>
          <cell r="F353">
            <v>5456902</v>
          </cell>
          <cell r="G353">
            <v>45024.000347222223</v>
          </cell>
          <cell r="H353">
            <v>45100.000347222223</v>
          </cell>
          <cell r="I353">
            <v>45058.000347222223</v>
          </cell>
          <cell r="J353" t="str">
            <v>Do Thi Bich Lieu</v>
          </cell>
          <cell r="M353" t="str">
            <v>No</v>
          </cell>
          <cell r="O353" t="str">
            <v>Lịch thanh toán: Monthly at 10 &amp; 24</v>
          </cell>
        </row>
        <row r="354">
          <cell r="D354">
            <v>20483</v>
          </cell>
          <cell r="E354">
            <v>20361443</v>
          </cell>
          <cell r="F354">
            <v>977306</v>
          </cell>
          <cell r="G354">
            <v>45024.000347222223</v>
          </cell>
          <cell r="H354">
            <v>45100.000347222223</v>
          </cell>
          <cell r="I354">
            <v>45059.000347222223</v>
          </cell>
          <cell r="J354" t="str">
            <v>Do Thi Bich Lieu</v>
          </cell>
          <cell r="M354" t="str">
            <v>No</v>
          </cell>
          <cell r="O354" t="str">
            <v>Lịch thanh toán: Monthly at 10 &amp; 24</v>
          </cell>
        </row>
        <row r="355">
          <cell r="D355">
            <v>20484</v>
          </cell>
          <cell r="E355">
            <v>22335483</v>
          </cell>
          <cell r="F355">
            <v>3025605</v>
          </cell>
          <cell r="G355">
            <v>45024.000347222223</v>
          </cell>
          <cell r="J355" t="str">
            <v>Do Thi Bich Lieu</v>
          </cell>
          <cell r="M355" t="str">
            <v>No</v>
          </cell>
          <cell r="O355" t="str">
            <v>06/Đã thanh toán 26/2023</v>
          </cell>
        </row>
        <row r="356">
          <cell r="D356">
            <v>22046</v>
          </cell>
          <cell r="E356">
            <v>14096121</v>
          </cell>
          <cell r="F356">
            <v>3775314</v>
          </cell>
          <cell r="G356">
            <v>45029.000347222223</v>
          </cell>
          <cell r="J356" t="str">
            <v>Do Thi Bich Lieu</v>
          </cell>
          <cell r="M356" t="str">
            <v>No</v>
          </cell>
          <cell r="O356" t="str">
            <v>06/Đã thanh toán 26/2023</v>
          </cell>
        </row>
        <row r="357">
          <cell r="D357">
            <v>22039</v>
          </cell>
          <cell r="E357">
            <v>24306056</v>
          </cell>
          <cell r="F357">
            <v>1615482</v>
          </cell>
          <cell r="G357">
            <v>45029.000347222223</v>
          </cell>
          <cell r="J357" t="str">
            <v>Do Thi Bich Lieu</v>
          </cell>
          <cell r="M357" t="str">
            <v>No</v>
          </cell>
          <cell r="O357" t="str">
            <v>06/Đã thanh toán 26/2023</v>
          </cell>
        </row>
        <row r="358">
          <cell r="D358">
            <v>22045</v>
          </cell>
          <cell r="E358">
            <v>13242151</v>
          </cell>
          <cell r="F358">
            <v>4806984</v>
          </cell>
          <cell r="G358">
            <v>45029.000347222223</v>
          </cell>
          <cell r="J358" t="str">
            <v>Do Thi Bich Lieu</v>
          </cell>
          <cell r="M358" t="str">
            <v>No</v>
          </cell>
          <cell r="O358" t="str">
            <v>06/Đã thanh toán 26/2023</v>
          </cell>
        </row>
        <row r="359">
          <cell r="D359">
            <v>22032</v>
          </cell>
          <cell r="E359">
            <v>16421862</v>
          </cell>
          <cell r="F359">
            <v>5329058</v>
          </cell>
          <cell r="G359">
            <v>45029.000347222223</v>
          </cell>
          <cell r="H359">
            <v>45100.000347222223</v>
          </cell>
          <cell r="I359">
            <v>45063.000347222223</v>
          </cell>
          <cell r="J359" t="str">
            <v>Do Thi Bich Lieu</v>
          </cell>
          <cell r="M359" t="str">
            <v>No</v>
          </cell>
          <cell r="O359" t="str">
            <v>Lịch thanh toán: Monthly at 10 &amp; 24</v>
          </cell>
        </row>
        <row r="360">
          <cell r="D360">
            <v>22033</v>
          </cell>
          <cell r="E360">
            <v>11185117</v>
          </cell>
          <cell r="F360">
            <v>7818448</v>
          </cell>
          <cell r="G360">
            <v>45029.000347222223</v>
          </cell>
          <cell r="J360" t="str">
            <v>Do Thi Bich Lieu</v>
          </cell>
          <cell r="M360" t="str">
            <v>No</v>
          </cell>
          <cell r="O360" t="str">
            <v>06/Đã thanh toán 26/2023</v>
          </cell>
        </row>
        <row r="361">
          <cell r="D361">
            <v>22042</v>
          </cell>
          <cell r="E361">
            <v>12145211</v>
          </cell>
          <cell r="F361">
            <v>21208644</v>
          </cell>
          <cell r="G361">
            <v>45029.000347222223</v>
          </cell>
          <cell r="J361" t="str">
            <v>Do Thi Bich Lieu</v>
          </cell>
          <cell r="M361" t="str">
            <v>No</v>
          </cell>
          <cell r="O361" t="str">
            <v>06/Đã thanh toán 26/2023</v>
          </cell>
        </row>
        <row r="362">
          <cell r="D362">
            <v>22037</v>
          </cell>
          <cell r="E362">
            <v>20362920</v>
          </cell>
          <cell r="F362">
            <v>3118577</v>
          </cell>
          <cell r="G362">
            <v>45029.000347222223</v>
          </cell>
          <cell r="J362" t="str">
            <v>Do Thi Bich Lieu</v>
          </cell>
          <cell r="M362" t="str">
            <v>No</v>
          </cell>
          <cell r="O362" t="str">
            <v>06/Đã thanh toán 26/2023</v>
          </cell>
        </row>
        <row r="363">
          <cell r="D363">
            <v>22041</v>
          </cell>
          <cell r="E363">
            <v>11186045</v>
          </cell>
          <cell r="F363">
            <v>5238794</v>
          </cell>
          <cell r="G363">
            <v>45029.000347222223</v>
          </cell>
          <cell r="J363" t="str">
            <v>Do Thi Bich Lieu</v>
          </cell>
          <cell r="M363" t="str">
            <v>No</v>
          </cell>
          <cell r="O363" t="str">
            <v>06/Đã thanh toán 26/2023</v>
          </cell>
        </row>
        <row r="364">
          <cell r="D364">
            <v>22034</v>
          </cell>
          <cell r="E364">
            <v>18155630</v>
          </cell>
          <cell r="F364">
            <v>2931918</v>
          </cell>
          <cell r="G364">
            <v>45029.000347222223</v>
          </cell>
          <cell r="J364" t="str">
            <v>Do Thi Bich Lieu</v>
          </cell>
          <cell r="M364" t="str">
            <v>No</v>
          </cell>
          <cell r="O364" t="str">
            <v>06/Đã thanh toán 26/2023</v>
          </cell>
        </row>
        <row r="365">
          <cell r="D365">
            <v>22036</v>
          </cell>
          <cell r="E365">
            <v>16423557</v>
          </cell>
          <cell r="F365">
            <v>1142910</v>
          </cell>
          <cell r="G365">
            <v>45029.000347222223</v>
          </cell>
          <cell r="J365" t="str">
            <v>Do Thi Bich Lieu</v>
          </cell>
          <cell r="M365" t="str">
            <v>No</v>
          </cell>
          <cell r="O365" t="str">
            <v>06/Đã thanh toán 26/2023</v>
          </cell>
        </row>
        <row r="366">
          <cell r="D366">
            <v>22040</v>
          </cell>
          <cell r="E366">
            <v>12144845</v>
          </cell>
          <cell r="F366">
            <v>2931918</v>
          </cell>
          <cell r="G366">
            <v>45029.000347222223</v>
          </cell>
          <cell r="J366" t="str">
            <v>Do Thi Bich Lieu</v>
          </cell>
          <cell r="M366" t="str">
            <v>No</v>
          </cell>
          <cell r="O366" t="str">
            <v>06/Đã thanh toán 26/2023</v>
          </cell>
        </row>
        <row r="367">
          <cell r="D367">
            <v>22038</v>
          </cell>
          <cell r="E367">
            <v>22337327</v>
          </cell>
          <cell r="F367">
            <v>598950</v>
          </cell>
          <cell r="G367">
            <v>45029.000347222223</v>
          </cell>
          <cell r="J367" t="str">
            <v>Do Thi Bich Lieu</v>
          </cell>
          <cell r="M367" t="str">
            <v>No</v>
          </cell>
          <cell r="O367" t="str">
            <v>06/Đã thanh toán 26/2023</v>
          </cell>
        </row>
        <row r="368">
          <cell r="D368">
            <v>22187</v>
          </cell>
          <cell r="E368">
            <v>28326076</v>
          </cell>
          <cell r="F368">
            <v>3570094</v>
          </cell>
          <cell r="G368">
            <v>45030.000347222223</v>
          </cell>
          <cell r="J368" t="str">
            <v>Do Thi Bich Lieu</v>
          </cell>
          <cell r="M368" t="str">
            <v>No</v>
          </cell>
          <cell r="O368" t="str">
            <v>05/Đã thanh toán 24/2023</v>
          </cell>
        </row>
        <row r="369">
          <cell r="D369">
            <v>22186</v>
          </cell>
          <cell r="E369">
            <v>27326618</v>
          </cell>
          <cell r="F369">
            <v>552013</v>
          </cell>
          <cell r="G369">
            <v>45030.000347222223</v>
          </cell>
          <cell r="J369" t="str">
            <v>Do Thi Bich Lieu</v>
          </cell>
          <cell r="M369" t="str">
            <v>No</v>
          </cell>
          <cell r="O369" t="str">
            <v>05/Đã thanh toán 24/2023</v>
          </cell>
        </row>
        <row r="370">
          <cell r="D370">
            <v>22180</v>
          </cell>
          <cell r="E370">
            <v>15110161</v>
          </cell>
          <cell r="F370">
            <v>977306</v>
          </cell>
          <cell r="G370">
            <v>45030.000347222223</v>
          </cell>
          <cell r="J370" t="str">
            <v>Do Thi Bich Lieu</v>
          </cell>
          <cell r="M370" t="str">
            <v>No</v>
          </cell>
          <cell r="O370" t="str">
            <v>05/Đã thanh toán 24/2023</v>
          </cell>
        </row>
        <row r="371">
          <cell r="D371">
            <v>22182</v>
          </cell>
          <cell r="E371">
            <v>22337887</v>
          </cell>
          <cell r="F371">
            <v>1308514</v>
          </cell>
          <cell r="G371">
            <v>45030.000347222223</v>
          </cell>
          <cell r="J371" t="str">
            <v>Do Thi Bich Lieu</v>
          </cell>
          <cell r="M371" t="str">
            <v>No</v>
          </cell>
          <cell r="O371" t="str">
            <v>05/Đã thanh toán 24/2023</v>
          </cell>
        </row>
        <row r="372">
          <cell r="D372">
            <v>22185</v>
          </cell>
          <cell r="E372">
            <v>25335484</v>
          </cell>
          <cell r="F372">
            <v>2895459</v>
          </cell>
          <cell r="G372">
            <v>45030.000347222223</v>
          </cell>
          <cell r="J372" t="str">
            <v>Do Thi Bich Lieu</v>
          </cell>
          <cell r="M372" t="str">
            <v>No</v>
          </cell>
          <cell r="O372" t="str">
            <v>05/Đã thanh toán 24/2023</v>
          </cell>
        </row>
        <row r="373">
          <cell r="D373">
            <v>22184</v>
          </cell>
          <cell r="E373">
            <v>24306895</v>
          </cell>
          <cell r="F373">
            <v>1958825</v>
          </cell>
          <cell r="G373">
            <v>45030.000347222223</v>
          </cell>
          <cell r="J373" t="str">
            <v>Do Thi Bich Lieu</v>
          </cell>
          <cell r="M373" t="str">
            <v>No</v>
          </cell>
          <cell r="O373" t="str">
            <v>05/Đã thanh toán 24/2023</v>
          </cell>
        </row>
        <row r="374">
          <cell r="D374">
            <v>22181</v>
          </cell>
          <cell r="E374">
            <v>17190462</v>
          </cell>
          <cell r="F374">
            <v>4646323</v>
          </cell>
          <cell r="G374">
            <v>45030.000347222223</v>
          </cell>
          <cell r="J374" t="str">
            <v>Do Thi Bich Lieu</v>
          </cell>
          <cell r="M374" t="str">
            <v>No</v>
          </cell>
          <cell r="O374" t="str">
            <v>05/Đã thanh toán 24/2023</v>
          </cell>
        </row>
        <row r="375">
          <cell r="D375">
            <v>22183</v>
          </cell>
          <cell r="E375">
            <v>22338310</v>
          </cell>
          <cell r="F375">
            <v>977306</v>
          </cell>
          <cell r="G375">
            <v>45030.000347222223</v>
          </cell>
          <cell r="J375" t="str">
            <v>Do Thi Bich Lieu</v>
          </cell>
          <cell r="M375" t="str">
            <v>No</v>
          </cell>
          <cell r="O375" t="str">
            <v>05/Đã thanh toán 24/2023</v>
          </cell>
        </row>
        <row r="376">
          <cell r="D376">
            <v>23408</v>
          </cell>
          <cell r="E376">
            <v>19386605</v>
          </cell>
          <cell r="F376">
            <v>2919450</v>
          </cell>
          <cell r="G376">
            <v>45036.000347222223</v>
          </cell>
          <cell r="J376" t="str">
            <v>Do Thi Bich Lieu</v>
          </cell>
          <cell r="M376" t="str">
            <v>No</v>
          </cell>
          <cell r="O376" t="str">
            <v>05/Đã thanh toán 24/2023</v>
          </cell>
        </row>
        <row r="377">
          <cell r="D377">
            <v>23412</v>
          </cell>
          <cell r="E377">
            <v>27327514</v>
          </cell>
          <cell r="F377">
            <v>4066508</v>
          </cell>
          <cell r="G377">
            <v>45036.000347222223</v>
          </cell>
          <cell r="J377" t="str">
            <v>Do Thi Bich Lieu</v>
          </cell>
          <cell r="M377" t="str">
            <v>No</v>
          </cell>
          <cell r="O377" t="str">
            <v>05/Đã thanh toán 24/2023</v>
          </cell>
        </row>
        <row r="378">
          <cell r="D378">
            <v>23413</v>
          </cell>
          <cell r="E378">
            <v>23213768</v>
          </cell>
          <cell r="F378">
            <v>1615482</v>
          </cell>
          <cell r="G378">
            <v>45036.000347222223</v>
          </cell>
          <cell r="J378" t="str">
            <v>Do Thi Bich Lieu</v>
          </cell>
          <cell r="M378" t="str">
            <v>No</v>
          </cell>
          <cell r="O378" t="str">
            <v>06/Đã thanh toán 12/2023</v>
          </cell>
        </row>
        <row r="379">
          <cell r="D379">
            <v>23406</v>
          </cell>
          <cell r="E379">
            <v>10221235</v>
          </cell>
          <cell r="F379">
            <v>1954612</v>
          </cell>
          <cell r="G379">
            <v>45036.000347222223</v>
          </cell>
          <cell r="J379" t="str">
            <v>Do Thi Bich Lieu</v>
          </cell>
          <cell r="M379" t="str">
            <v>No</v>
          </cell>
          <cell r="O379" t="str">
            <v>05/Đã thanh toán 24/2023</v>
          </cell>
        </row>
        <row r="380">
          <cell r="D380">
            <v>23424</v>
          </cell>
          <cell r="E380">
            <v>13245693</v>
          </cell>
          <cell r="F380">
            <v>3909224</v>
          </cell>
          <cell r="G380">
            <v>45036.000347222223</v>
          </cell>
          <cell r="J380" t="str">
            <v>Do Thi Bich Lieu</v>
          </cell>
          <cell r="M380" t="str">
            <v>No</v>
          </cell>
          <cell r="O380" t="str">
            <v>05/Đã thanh toán 24/2023</v>
          </cell>
        </row>
        <row r="381">
          <cell r="D381">
            <v>23420</v>
          </cell>
          <cell r="E381">
            <v>90314340</v>
          </cell>
          <cell r="F381">
            <v>807741</v>
          </cell>
          <cell r="G381">
            <v>45036.000347222223</v>
          </cell>
          <cell r="J381" t="str">
            <v>Do Thi Bich Lieu</v>
          </cell>
          <cell r="M381" t="str">
            <v>No</v>
          </cell>
          <cell r="O381" t="str">
            <v>05/Đã thanh toán 24/2023</v>
          </cell>
        </row>
        <row r="382">
          <cell r="D382">
            <v>23417</v>
          </cell>
          <cell r="E382">
            <v>22339889</v>
          </cell>
          <cell r="F382">
            <v>2336400</v>
          </cell>
          <cell r="G382">
            <v>45036.000347222223</v>
          </cell>
          <cell r="J382" t="str">
            <v>Do Thi Bich Lieu</v>
          </cell>
          <cell r="M382" t="str">
            <v>No</v>
          </cell>
          <cell r="O382" t="str">
            <v>05/Đã thanh toán 24/2023</v>
          </cell>
        </row>
        <row r="383">
          <cell r="D383">
            <v>23407</v>
          </cell>
          <cell r="E383">
            <v>10222868</v>
          </cell>
          <cell r="F383">
            <v>3144801</v>
          </cell>
          <cell r="G383">
            <v>45036.000347222223</v>
          </cell>
          <cell r="J383" t="str">
            <v>Do Thi Bich Lieu</v>
          </cell>
          <cell r="M383" t="str">
            <v>No</v>
          </cell>
          <cell r="O383" t="str">
            <v>05/Đã thanh toán 24/2023</v>
          </cell>
        </row>
        <row r="384">
          <cell r="D384">
            <v>23425</v>
          </cell>
          <cell r="E384">
            <v>90317029</v>
          </cell>
          <cell r="F384">
            <v>977306</v>
          </cell>
          <cell r="G384">
            <v>45036.000347222223</v>
          </cell>
          <cell r="J384" t="str">
            <v>Do Thi Bich Lieu</v>
          </cell>
          <cell r="M384" t="str">
            <v>No</v>
          </cell>
          <cell r="O384" t="str">
            <v>05/Đã thanh toán 24/2023</v>
          </cell>
        </row>
        <row r="385">
          <cell r="D385">
            <v>23414</v>
          </cell>
          <cell r="E385">
            <v>20365332</v>
          </cell>
          <cell r="F385">
            <v>5728125</v>
          </cell>
          <cell r="G385">
            <v>45036.000347222223</v>
          </cell>
          <cell r="J385" t="str">
            <v>Do Thi Bich Lieu</v>
          </cell>
          <cell r="M385" t="str">
            <v>No</v>
          </cell>
          <cell r="O385" t="str">
            <v>05/Đã thanh toán 24/2023</v>
          </cell>
        </row>
        <row r="386">
          <cell r="D386">
            <v>23409</v>
          </cell>
          <cell r="E386">
            <v>18159296</v>
          </cell>
          <cell r="F386">
            <v>5525207</v>
          </cell>
          <cell r="G386">
            <v>45036.000347222223</v>
          </cell>
          <cell r="J386" t="str">
            <v>Do Thi Bich Lieu</v>
          </cell>
          <cell r="M386" t="str">
            <v>No</v>
          </cell>
          <cell r="O386" t="str">
            <v>05/Đã thanh toán 24/2023</v>
          </cell>
        </row>
        <row r="387">
          <cell r="D387">
            <v>23416</v>
          </cell>
          <cell r="E387">
            <v>15111840</v>
          </cell>
          <cell r="F387">
            <v>977306</v>
          </cell>
          <cell r="G387">
            <v>45036.000347222223</v>
          </cell>
          <cell r="J387" t="str">
            <v>Do Thi Bich Lieu</v>
          </cell>
          <cell r="M387" t="str">
            <v>No</v>
          </cell>
          <cell r="O387" t="str">
            <v>05/Đã thanh toán 24/2023</v>
          </cell>
        </row>
        <row r="388">
          <cell r="D388">
            <v>23423</v>
          </cell>
          <cell r="E388">
            <v>14098662</v>
          </cell>
          <cell r="F388">
            <v>3335789</v>
          </cell>
          <cell r="G388">
            <v>45036.000347222223</v>
          </cell>
          <cell r="J388" t="str">
            <v>Do Thi Bich Lieu</v>
          </cell>
          <cell r="M388" t="str">
            <v>No</v>
          </cell>
          <cell r="O388" t="str">
            <v>05/Đã thanh toán 24/2023</v>
          </cell>
        </row>
        <row r="389">
          <cell r="D389">
            <v>23411</v>
          </cell>
          <cell r="E389">
            <v>11188732</v>
          </cell>
          <cell r="F389">
            <v>778800</v>
          </cell>
          <cell r="G389">
            <v>45036.000347222223</v>
          </cell>
          <cell r="J389" t="str">
            <v>Do Thi Bich Lieu</v>
          </cell>
          <cell r="M389" t="str">
            <v>No</v>
          </cell>
          <cell r="O389" t="str">
            <v>05/Đã thanh toán 24/2023</v>
          </cell>
        </row>
        <row r="390">
          <cell r="D390">
            <v>23404</v>
          </cell>
          <cell r="E390">
            <v>16423396</v>
          </cell>
          <cell r="F390">
            <v>1792468</v>
          </cell>
          <cell r="G390">
            <v>45036.000347222223</v>
          </cell>
          <cell r="H390">
            <v>45100.000347222223</v>
          </cell>
          <cell r="I390">
            <v>45067.000347222223</v>
          </cell>
          <cell r="J390" t="str">
            <v>Do Thi Bich Lieu</v>
          </cell>
          <cell r="M390" t="str">
            <v>No</v>
          </cell>
          <cell r="O390" t="str">
            <v>Lịch thanh toán: Monthly at 10 &amp; 24</v>
          </cell>
        </row>
        <row r="391">
          <cell r="D391">
            <v>23582</v>
          </cell>
          <cell r="E391">
            <v>11190337</v>
          </cell>
          <cell r="F391">
            <v>3894000</v>
          </cell>
          <cell r="G391">
            <v>45040.000347222223</v>
          </cell>
          <cell r="J391" t="str">
            <v>Do Thi Bich Lieu</v>
          </cell>
          <cell r="M391" t="str">
            <v>No</v>
          </cell>
          <cell r="O391" t="str">
            <v>06/Đã thanh toán 12/2023</v>
          </cell>
        </row>
        <row r="392">
          <cell r="D392">
            <v>23592</v>
          </cell>
          <cell r="E392">
            <v>17193595</v>
          </cell>
          <cell r="F392">
            <v>2837120</v>
          </cell>
          <cell r="G392">
            <v>45040.000347222223</v>
          </cell>
          <cell r="J392" t="str">
            <v>Do Thi Bich Lieu</v>
          </cell>
          <cell r="M392" t="str">
            <v>No</v>
          </cell>
          <cell r="O392" t="str">
            <v>06/Đã thanh toán 12/2023</v>
          </cell>
        </row>
        <row r="393">
          <cell r="D393">
            <v>23597</v>
          </cell>
          <cell r="E393">
            <v>25338724</v>
          </cell>
          <cell r="F393">
            <v>3296310</v>
          </cell>
          <cell r="G393">
            <v>45040.000347222223</v>
          </cell>
          <cell r="J393" t="str">
            <v>Do Thi Bich Lieu</v>
          </cell>
          <cell r="M393" t="str">
            <v>No</v>
          </cell>
          <cell r="O393" t="str">
            <v>06/Đã thanh toán 12/2023</v>
          </cell>
        </row>
        <row r="394">
          <cell r="D394">
            <v>23577</v>
          </cell>
          <cell r="E394">
            <v>10224313</v>
          </cell>
          <cell r="F394">
            <v>2443276</v>
          </cell>
          <cell r="G394">
            <v>45040.000347222223</v>
          </cell>
          <cell r="J394" t="str">
            <v>Do Thi Bich Lieu</v>
          </cell>
          <cell r="M394" t="str">
            <v>No</v>
          </cell>
          <cell r="O394" t="str">
            <v>05/Đã thanh toán 24/2023</v>
          </cell>
        </row>
        <row r="395">
          <cell r="D395">
            <v>23591</v>
          </cell>
          <cell r="E395">
            <v>16427460</v>
          </cell>
          <cell r="F395">
            <v>5446000</v>
          </cell>
          <cell r="G395">
            <v>45040.000347222223</v>
          </cell>
          <cell r="J395" t="str">
            <v>Do Thi Bich Lieu</v>
          </cell>
          <cell r="M395" t="str">
            <v>No</v>
          </cell>
          <cell r="O395" t="str">
            <v>06/Đã thanh toán 12/2023</v>
          </cell>
        </row>
        <row r="396">
          <cell r="D396">
            <v>23587</v>
          </cell>
          <cell r="E396">
            <v>19386785</v>
          </cell>
          <cell r="F396">
            <v>977306</v>
          </cell>
          <cell r="G396">
            <v>45040.000347222223</v>
          </cell>
          <cell r="J396" t="str">
            <v>Do Thi Bich Lieu</v>
          </cell>
          <cell r="M396" t="str">
            <v>No</v>
          </cell>
          <cell r="O396" t="str">
            <v>05/Đã thanh toán 24/2023</v>
          </cell>
        </row>
        <row r="397">
          <cell r="D397">
            <v>23593</v>
          </cell>
          <cell r="E397">
            <v>20366260</v>
          </cell>
          <cell r="F397">
            <v>4058758</v>
          </cell>
          <cell r="G397">
            <v>45040.000347222223</v>
          </cell>
          <cell r="J397" t="str">
            <v>Do Thi Bich Lieu</v>
          </cell>
          <cell r="M397" t="str">
            <v>No</v>
          </cell>
          <cell r="O397" t="str">
            <v>06/Đã thanh toán 12/2023</v>
          </cell>
        </row>
        <row r="398">
          <cell r="D398">
            <v>23596</v>
          </cell>
          <cell r="E398">
            <v>27328673</v>
          </cell>
          <cell r="F398">
            <v>1335015</v>
          </cell>
          <cell r="G398">
            <v>45040.000347222223</v>
          </cell>
          <cell r="J398" t="str">
            <v>Do Thi Bich Lieu</v>
          </cell>
          <cell r="M398" t="str">
            <v>No</v>
          </cell>
          <cell r="O398" t="str">
            <v>06/Đã thanh toán 12/2023</v>
          </cell>
        </row>
        <row r="399">
          <cell r="D399">
            <v>23580</v>
          </cell>
          <cell r="E399">
            <v>12148286</v>
          </cell>
          <cell r="F399">
            <v>7836360</v>
          </cell>
          <cell r="G399">
            <v>45040.000347222223</v>
          </cell>
          <cell r="J399" t="str">
            <v>Do Thi Bich Lieu</v>
          </cell>
          <cell r="M399" t="str">
            <v>No</v>
          </cell>
          <cell r="O399" t="str">
            <v>06/Đã thanh toán 12/2023</v>
          </cell>
        </row>
        <row r="400">
          <cell r="D400">
            <v>23588</v>
          </cell>
          <cell r="E400">
            <v>19387758</v>
          </cell>
          <cell r="F400">
            <v>499125</v>
          </cell>
          <cell r="G400">
            <v>45040.000347222223</v>
          </cell>
          <cell r="J400" t="str">
            <v>Do Thi Bich Lieu</v>
          </cell>
          <cell r="M400" t="str">
            <v>No</v>
          </cell>
          <cell r="O400" t="str">
            <v>05/Đã thanh toán 24/2023</v>
          </cell>
        </row>
        <row r="401">
          <cell r="D401">
            <v>23598</v>
          </cell>
          <cell r="E401">
            <v>17194754</v>
          </cell>
          <cell r="F401">
            <v>6230400</v>
          </cell>
          <cell r="G401">
            <v>45040.000347222223</v>
          </cell>
          <cell r="J401" t="str">
            <v>Do Thi Bich Lieu</v>
          </cell>
          <cell r="M401" t="str">
            <v>No</v>
          </cell>
          <cell r="O401" t="str">
            <v>06/Đã thanh toán 12/2023</v>
          </cell>
        </row>
        <row r="402">
          <cell r="D402">
            <v>23585</v>
          </cell>
          <cell r="E402">
            <v>12149515</v>
          </cell>
          <cell r="F402">
            <v>3115200</v>
          </cell>
          <cell r="G402">
            <v>45040.000347222223</v>
          </cell>
          <cell r="J402" t="str">
            <v>Do Thi Bich Lieu</v>
          </cell>
          <cell r="M402" t="str">
            <v>No</v>
          </cell>
          <cell r="O402" t="str">
            <v>06/Đã thanh toán 12/2023</v>
          </cell>
        </row>
        <row r="403">
          <cell r="D403">
            <v>23578</v>
          </cell>
          <cell r="E403">
            <v>10226536</v>
          </cell>
          <cell r="F403">
            <v>9624522</v>
          </cell>
          <cell r="G403">
            <v>45040.000347222223</v>
          </cell>
          <cell r="J403" t="str">
            <v>Do Thi Bich Lieu</v>
          </cell>
          <cell r="M403" t="str">
            <v>No</v>
          </cell>
          <cell r="O403" t="str">
            <v>06/Đã thanh toán 12/2023</v>
          </cell>
        </row>
        <row r="404">
          <cell r="D404">
            <v>23595</v>
          </cell>
          <cell r="E404">
            <v>22340375</v>
          </cell>
          <cell r="F404">
            <v>2837120</v>
          </cell>
          <cell r="G404">
            <v>45040.000347222223</v>
          </cell>
          <cell r="J404" t="str">
            <v>Do Thi Bich Lieu</v>
          </cell>
          <cell r="M404" t="str">
            <v>No</v>
          </cell>
          <cell r="O404" t="str">
            <v>06/Đã thanh toán 12/2023</v>
          </cell>
        </row>
        <row r="405">
          <cell r="D405">
            <v>23599</v>
          </cell>
          <cell r="E405">
            <v>28329414</v>
          </cell>
          <cell r="F405">
            <v>1557600</v>
          </cell>
          <cell r="G405">
            <v>45040.000347222223</v>
          </cell>
          <cell r="J405" t="str">
            <v>Do Thi Bich Lieu</v>
          </cell>
          <cell r="M405" t="str">
            <v>No</v>
          </cell>
          <cell r="O405" t="str">
            <v>06/Đã thanh toán 12/2023</v>
          </cell>
        </row>
        <row r="406">
          <cell r="D406">
            <v>23590</v>
          </cell>
          <cell r="E406">
            <v>19389026</v>
          </cell>
          <cell r="F406">
            <v>517072</v>
          </cell>
          <cell r="G406">
            <v>45040.000347222223</v>
          </cell>
          <cell r="J406" t="str">
            <v>Do Thi Bich Lieu</v>
          </cell>
          <cell r="M406" t="str">
            <v>No</v>
          </cell>
          <cell r="O406" t="str">
            <v>06/Đã thanh toán 12/2023</v>
          </cell>
        </row>
        <row r="407">
          <cell r="D407">
            <v>23594</v>
          </cell>
          <cell r="E407">
            <v>20366805</v>
          </cell>
          <cell r="F407">
            <v>1557600</v>
          </cell>
          <cell r="G407">
            <v>45040.000347222223</v>
          </cell>
          <cell r="J407" t="str">
            <v>Do Thi Bich Lieu</v>
          </cell>
          <cell r="M407" t="str">
            <v>No</v>
          </cell>
          <cell r="O407" t="str">
            <v>06/Đã thanh toán 12/2023</v>
          </cell>
        </row>
        <row r="408">
          <cell r="D408">
            <v>23581</v>
          </cell>
          <cell r="E408">
            <v>50989971</v>
          </cell>
          <cell r="F408">
            <v>1221638</v>
          </cell>
          <cell r="G408">
            <v>45040.000347222223</v>
          </cell>
          <cell r="J408" t="str">
            <v>Do Thi Bich Lieu</v>
          </cell>
          <cell r="M408" t="str">
            <v>No</v>
          </cell>
          <cell r="O408" t="str">
            <v>05/Đã thanh toán 24/2023</v>
          </cell>
        </row>
        <row r="409">
          <cell r="D409">
            <v>23586</v>
          </cell>
          <cell r="E409">
            <v>19386653</v>
          </cell>
          <cell r="F409">
            <v>897503</v>
          </cell>
          <cell r="G409">
            <v>45040.000347222223</v>
          </cell>
          <cell r="J409" t="str">
            <v>Do Thi Bich Lieu</v>
          </cell>
          <cell r="M409" t="str">
            <v>No</v>
          </cell>
          <cell r="O409" t="str">
            <v>05/Đã thanh toán 24/2023</v>
          </cell>
        </row>
        <row r="410">
          <cell r="D410">
            <v>23589</v>
          </cell>
          <cell r="E410">
            <v>19389013</v>
          </cell>
          <cell r="F410">
            <v>8544476</v>
          </cell>
          <cell r="G410">
            <v>45040.000347222223</v>
          </cell>
          <cell r="J410" t="str">
            <v>Do Thi Bich Lieu</v>
          </cell>
          <cell r="M410" t="str">
            <v>No</v>
          </cell>
          <cell r="O410" t="str">
            <v>06/Đã thanh toán 12/2023</v>
          </cell>
        </row>
        <row r="411">
          <cell r="D411">
            <v>25149</v>
          </cell>
          <cell r="E411">
            <v>25284108</v>
          </cell>
          <cell r="F411">
            <v>3608451</v>
          </cell>
          <cell r="G411">
            <v>45043.000347222223</v>
          </cell>
          <cell r="J411" t="str">
            <v>Do Thi Bich Lieu</v>
          </cell>
          <cell r="M411" t="str">
            <v>No</v>
          </cell>
          <cell r="O411" t="str">
            <v>05/Đã thanh toán 10/2023</v>
          </cell>
        </row>
        <row r="412">
          <cell r="D412">
            <v>25139</v>
          </cell>
          <cell r="E412">
            <v>26298800</v>
          </cell>
          <cell r="F412">
            <v>1296130</v>
          </cell>
          <cell r="G412">
            <v>45043.000347222223</v>
          </cell>
          <cell r="J412" t="str">
            <v>Do Thi Bich Lieu</v>
          </cell>
          <cell r="M412" t="str">
            <v>No</v>
          </cell>
          <cell r="O412" t="str">
            <v>05/Đã thanh toán 10/2023</v>
          </cell>
        </row>
        <row r="413">
          <cell r="D413">
            <v>25162</v>
          </cell>
          <cell r="E413">
            <v>90245552</v>
          </cell>
          <cell r="F413">
            <v>1296130</v>
          </cell>
          <cell r="G413">
            <v>45043.000347222223</v>
          </cell>
          <cell r="J413" t="str">
            <v>Do Thi Bich Lieu</v>
          </cell>
          <cell r="M413" t="str">
            <v>No</v>
          </cell>
          <cell r="O413" t="str">
            <v>05/Đã thanh toán 10/2023</v>
          </cell>
        </row>
        <row r="414">
          <cell r="D414">
            <v>25158</v>
          </cell>
          <cell r="E414">
            <v>15079249</v>
          </cell>
          <cell r="F414">
            <v>11042361</v>
          </cell>
          <cell r="G414">
            <v>45043.000347222223</v>
          </cell>
          <cell r="J414" t="str">
            <v>Do Thi Bich Lieu</v>
          </cell>
          <cell r="M414" t="str">
            <v>No</v>
          </cell>
          <cell r="O414" t="str">
            <v>05/Đã thanh toán 10/2023</v>
          </cell>
        </row>
        <row r="415">
          <cell r="D415">
            <v>25156</v>
          </cell>
          <cell r="E415">
            <v>18118684</v>
          </cell>
          <cell r="F415">
            <v>3667169</v>
          </cell>
          <cell r="G415">
            <v>45043.000347222223</v>
          </cell>
          <cell r="J415" t="str">
            <v>Do Thi Bich Lieu</v>
          </cell>
          <cell r="M415" t="str">
            <v>No</v>
          </cell>
          <cell r="O415" t="str">
            <v>05/Đã thanh toán 10/2023</v>
          </cell>
        </row>
        <row r="416">
          <cell r="D416">
            <v>25161</v>
          </cell>
          <cell r="E416">
            <v>13118607</v>
          </cell>
          <cell r="F416">
            <v>4932257</v>
          </cell>
          <cell r="G416">
            <v>45043.000347222223</v>
          </cell>
          <cell r="J416" t="str">
            <v>Do Thi Bich Lieu</v>
          </cell>
          <cell r="M416" t="str">
            <v>No</v>
          </cell>
          <cell r="O416" t="str">
            <v>05/Đã thanh toán 10/2023</v>
          </cell>
        </row>
        <row r="417">
          <cell r="D417">
            <v>25135</v>
          </cell>
          <cell r="E417">
            <v>26277702</v>
          </cell>
          <cell r="F417">
            <v>1002364</v>
          </cell>
          <cell r="G417">
            <v>45043.000347222223</v>
          </cell>
          <cell r="J417" t="str">
            <v>Do Thi Bich Lieu</v>
          </cell>
          <cell r="M417" t="str">
            <v>No</v>
          </cell>
          <cell r="O417" t="str">
            <v>05/Đã thanh toán 10/2023</v>
          </cell>
        </row>
        <row r="418">
          <cell r="D418">
            <v>25163</v>
          </cell>
          <cell r="E418">
            <v>18025802</v>
          </cell>
          <cell r="F418">
            <v>2226532</v>
          </cell>
          <cell r="G418">
            <v>45043.000347222223</v>
          </cell>
          <cell r="J418" t="str">
            <v>Do Thi Bich Lieu</v>
          </cell>
          <cell r="M418" t="str">
            <v>No</v>
          </cell>
          <cell r="O418" t="str">
            <v>05/Đã thanh toán 10/2023</v>
          </cell>
        </row>
        <row r="419">
          <cell r="D419">
            <v>25144</v>
          </cell>
          <cell r="E419">
            <v>10101618</v>
          </cell>
          <cell r="F419">
            <v>8246346</v>
          </cell>
          <cell r="G419">
            <v>45043.000347222223</v>
          </cell>
          <cell r="J419" t="str">
            <v>Do Thi Bich Lieu</v>
          </cell>
          <cell r="M419" t="str">
            <v>No</v>
          </cell>
          <cell r="O419" t="str">
            <v>05/Đã thanh toán 10/2023</v>
          </cell>
        </row>
        <row r="420">
          <cell r="D420">
            <v>25143</v>
          </cell>
          <cell r="E420">
            <v>22265300</v>
          </cell>
          <cell r="F420">
            <v>1221638</v>
          </cell>
          <cell r="G420">
            <v>45043.000347222223</v>
          </cell>
          <cell r="J420" t="str">
            <v>Do Thi Bich Lieu</v>
          </cell>
          <cell r="M420" t="str">
            <v>No</v>
          </cell>
          <cell r="O420" t="str">
            <v>05/Đã thanh toán 10/2023</v>
          </cell>
        </row>
        <row r="421">
          <cell r="D421">
            <v>25160</v>
          </cell>
          <cell r="E421">
            <v>13132668</v>
          </cell>
          <cell r="F421">
            <v>3923458</v>
          </cell>
          <cell r="G421">
            <v>45043.000347222223</v>
          </cell>
          <cell r="J421" t="str">
            <v>Do Thi Bich Lieu</v>
          </cell>
          <cell r="M421" t="str">
            <v>No</v>
          </cell>
          <cell r="O421" t="str">
            <v>05/Đã thanh toán 10/2023</v>
          </cell>
        </row>
        <row r="422">
          <cell r="D422">
            <v>25142</v>
          </cell>
          <cell r="E422">
            <v>13157990</v>
          </cell>
          <cell r="F422">
            <v>5095165</v>
          </cell>
          <cell r="G422">
            <v>45043.000347222223</v>
          </cell>
          <cell r="J422" t="str">
            <v>Do Thi Bich Lieu</v>
          </cell>
          <cell r="M422" t="str">
            <v>No</v>
          </cell>
          <cell r="O422" t="str">
            <v>05/Đã thanh toán 10/2023</v>
          </cell>
        </row>
        <row r="423">
          <cell r="D423">
            <v>25140</v>
          </cell>
          <cell r="E423">
            <v>90257413</v>
          </cell>
          <cell r="F423">
            <v>1113266</v>
          </cell>
          <cell r="G423">
            <v>45043.000347222223</v>
          </cell>
          <cell r="J423" t="str">
            <v>Do Thi Bich Lieu</v>
          </cell>
          <cell r="M423" t="str">
            <v>No</v>
          </cell>
          <cell r="O423" t="str">
            <v>05/Đã thanh toán 10/2023</v>
          </cell>
        </row>
        <row r="424">
          <cell r="D424">
            <v>25154</v>
          </cell>
          <cell r="E424">
            <v>16386568</v>
          </cell>
          <cell r="F424">
            <v>1594538</v>
          </cell>
          <cell r="G424">
            <v>45043.000347222223</v>
          </cell>
          <cell r="J424" t="str">
            <v>Do Thi Bich Lieu</v>
          </cell>
          <cell r="M424" t="str">
            <v>No</v>
          </cell>
          <cell r="O424" t="str">
            <v>05/Đã thanh toán 10/2023</v>
          </cell>
        </row>
        <row r="425">
          <cell r="D425">
            <v>25150</v>
          </cell>
          <cell r="E425">
            <v>28276097</v>
          </cell>
          <cell r="F425">
            <v>1221638</v>
          </cell>
          <cell r="G425">
            <v>45043.000347222223</v>
          </cell>
          <cell r="J425" t="str">
            <v>Do Thi Bich Lieu</v>
          </cell>
          <cell r="M425" t="str">
            <v>No</v>
          </cell>
          <cell r="O425" t="str">
            <v>05/Đã thanh toán 10/2023</v>
          </cell>
        </row>
        <row r="426">
          <cell r="D426">
            <v>25147</v>
          </cell>
          <cell r="E426">
            <v>25254485</v>
          </cell>
          <cell r="F426">
            <v>149045</v>
          </cell>
          <cell r="G426">
            <v>45043.000347222223</v>
          </cell>
          <cell r="J426" t="str">
            <v>Do Thi Bich Lieu</v>
          </cell>
          <cell r="M426" t="str">
            <v>No</v>
          </cell>
          <cell r="O426" t="str">
            <v>05/Đã thanh toán 10/2023</v>
          </cell>
        </row>
        <row r="427">
          <cell r="D427">
            <v>25157</v>
          </cell>
          <cell r="E427">
            <v>24280678</v>
          </cell>
          <cell r="F427">
            <v>8215331</v>
          </cell>
          <cell r="G427">
            <v>45043.000347222223</v>
          </cell>
          <cell r="J427" t="str">
            <v>Do Thi Bich Lieu</v>
          </cell>
          <cell r="M427" t="str">
            <v>No</v>
          </cell>
          <cell r="O427" t="str">
            <v>05/Đã thanh toán 10/2023</v>
          </cell>
        </row>
        <row r="428">
          <cell r="D428">
            <v>25137</v>
          </cell>
          <cell r="E428">
            <v>13109905</v>
          </cell>
          <cell r="F428">
            <v>8546626</v>
          </cell>
          <cell r="G428">
            <v>45043.000347222223</v>
          </cell>
          <cell r="J428" t="str">
            <v>Do Thi Bich Lieu</v>
          </cell>
          <cell r="M428" t="str">
            <v>No</v>
          </cell>
          <cell r="O428" t="str">
            <v>05/Đã thanh toán 10/2023</v>
          </cell>
        </row>
        <row r="429">
          <cell r="D429">
            <v>25146</v>
          </cell>
          <cell r="E429">
            <v>25265548</v>
          </cell>
          <cell r="F429">
            <v>4453064</v>
          </cell>
          <cell r="G429">
            <v>45043.000347222223</v>
          </cell>
          <cell r="J429" t="str">
            <v>Do Thi Bich Lieu</v>
          </cell>
          <cell r="M429" t="str">
            <v>No</v>
          </cell>
          <cell r="O429" t="str">
            <v>05/Đã thanh toán 10/2023</v>
          </cell>
        </row>
        <row r="430">
          <cell r="D430">
            <v>25136</v>
          </cell>
          <cell r="E430">
            <v>13124739</v>
          </cell>
          <cell r="F430">
            <v>2592260</v>
          </cell>
          <cell r="G430">
            <v>45043.000347222223</v>
          </cell>
          <cell r="J430" t="str">
            <v>Do Thi Bich Lieu</v>
          </cell>
          <cell r="M430" t="str">
            <v>No</v>
          </cell>
          <cell r="O430" t="str">
            <v>05/Đã thanh toán 10/2023</v>
          </cell>
        </row>
        <row r="431">
          <cell r="D431">
            <v>25159</v>
          </cell>
          <cell r="E431">
            <v>14000793</v>
          </cell>
          <cell r="F431">
            <v>5873090</v>
          </cell>
          <cell r="G431">
            <v>45043.000347222223</v>
          </cell>
          <cell r="J431" t="str">
            <v>Do Thi Bich Lieu</v>
          </cell>
          <cell r="M431" t="str">
            <v>No</v>
          </cell>
          <cell r="O431" t="str">
            <v>05/Đã thanh toán 10/2023</v>
          </cell>
        </row>
        <row r="432">
          <cell r="D432">
            <v>25148</v>
          </cell>
          <cell r="E432">
            <v>17080514</v>
          </cell>
          <cell r="F432">
            <v>1470046</v>
          </cell>
          <cell r="G432">
            <v>45043.000347222223</v>
          </cell>
          <cell r="J432" t="str">
            <v>Do Thi Bich Lieu</v>
          </cell>
          <cell r="M432" t="str">
            <v>No</v>
          </cell>
          <cell r="O432" t="str">
            <v>05/Đã thanh toán 10/2023</v>
          </cell>
        </row>
        <row r="433">
          <cell r="D433">
            <v>25141</v>
          </cell>
          <cell r="E433">
            <v>14024299</v>
          </cell>
          <cell r="F433">
            <v>4778180</v>
          </cell>
          <cell r="G433">
            <v>45043.000347222223</v>
          </cell>
          <cell r="J433" t="str">
            <v>Do Thi Bich Lieu</v>
          </cell>
          <cell r="M433" t="str">
            <v>No</v>
          </cell>
          <cell r="O433" t="str">
            <v>05/Đã thanh toán 10/2023</v>
          </cell>
        </row>
        <row r="434">
          <cell r="D434">
            <v>25134</v>
          </cell>
          <cell r="E434">
            <v>20269760</v>
          </cell>
          <cell r="F434">
            <v>5425424</v>
          </cell>
          <cell r="G434">
            <v>45043.000347222223</v>
          </cell>
          <cell r="J434" t="str">
            <v>Do Thi Bich Lieu</v>
          </cell>
          <cell r="M434" t="str">
            <v>No</v>
          </cell>
          <cell r="O434" t="str">
            <v>05/Đã thanh toán 10/2023</v>
          </cell>
        </row>
        <row r="435">
          <cell r="D435">
            <v>25145</v>
          </cell>
          <cell r="E435">
            <v>20277772</v>
          </cell>
          <cell r="F435">
            <v>248408</v>
          </cell>
          <cell r="G435">
            <v>45043.000347222223</v>
          </cell>
          <cell r="J435" t="str">
            <v>Do Thi Bich Lieu</v>
          </cell>
          <cell r="M435" t="str">
            <v>No</v>
          </cell>
          <cell r="O435" t="str">
            <v>05/Đã thanh toán 10/2023</v>
          </cell>
        </row>
        <row r="436">
          <cell r="D436">
            <v>25153</v>
          </cell>
          <cell r="E436">
            <v>25305106</v>
          </cell>
          <cell r="F436">
            <v>14279089</v>
          </cell>
          <cell r="G436">
            <v>45043.000347222223</v>
          </cell>
          <cell r="J436" t="str">
            <v>Do Thi Bich Lieu</v>
          </cell>
          <cell r="M436" t="str">
            <v>No</v>
          </cell>
          <cell r="O436" t="str">
            <v>05/Đã thanh toán 10/2023</v>
          </cell>
        </row>
        <row r="437">
          <cell r="D437">
            <v>25152</v>
          </cell>
          <cell r="E437">
            <v>21198773</v>
          </cell>
          <cell r="F437">
            <v>2934014</v>
          </cell>
          <cell r="G437">
            <v>45043.000347222223</v>
          </cell>
          <cell r="J437" t="str">
            <v>Do Thi Bich Lieu</v>
          </cell>
          <cell r="M437" t="str">
            <v>No</v>
          </cell>
          <cell r="O437" t="str">
            <v>Chúng tôi đang xử lý hóa đơn, vui lòng liên hệ Do Thi Bich Lieu</v>
          </cell>
        </row>
        <row r="438">
          <cell r="D438">
            <v>25138</v>
          </cell>
          <cell r="E438">
            <v>17093151</v>
          </cell>
          <cell r="F438">
            <v>5891446</v>
          </cell>
          <cell r="G438">
            <v>45043.000347222223</v>
          </cell>
          <cell r="J438" t="str">
            <v>Do Thi Bich Lieu</v>
          </cell>
          <cell r="M438" t="str">
            <v>No</v>
          </cell>
          <cell r="O438" t="str">
            <v>05/Đã thanh toán 10/2023</v>
          </cell>
        </row>
        <row r="439">
          <cell r="D439">
            <v>25151</v>
          </cell>
          <cell r="E439">
            <v>10160456</v>
          </cell>
          <cell r="F439">
            <v>9756126</v>
          </cell>
          <cell r="G439">
            <v>45043.000347222223</v>
          </cell>
          <cell r="J439" t="str">
            <v>Do Thi Bich Lieu</v>
          </cell>
          <cell r="M439" t="str">
            <v>No</v>
          </cell>
          <cell r="O439" t="str">
            <v>Chúng tôi đang xử lý hóa đơn, vui lòng liên hệ Do Thi Bich Lieu</v>
          </cell>
        </row>
        <row r="440">
          <cell r="D440">
            <v>25252</v>
          </cell>
          <cell r="E440">
            <v>21225613</v>
          </cell>
          <cell r="F440">
            <v>1551215</v>
          </cell>
          <cell r="G440">
            <v>45044.000347222223</v>
          </cell>
          <cell r="J440" t="str">
            <v>Do Thi Bich Lieu</v>
          </cell>
          <cell r="M440" t="str">
            <v>No</v>
          </cell>
          <cell r="O440" t="str">
            <v>06/Đã thanh toán 12/2023</v>
          </cell>
        </row>
        <row r="441">
          <cell r="D441">
            <v>25220</v>
          </cell>
          <cell r="E441">
            <v>10228155</v>
          </cell>
          <cell r="F441">
            <v>7788000</v>
          </cell>
          <cell r="G441">
            <v>45044.000347222223</v>
          </cell>
          <cell r="J441" t="str">
            <v>Do Thi Bich Lieu</v>
          </cell>
          <cell r="M441" t="str">
            <v>No</v>
          </cell>
          <cell r="O441" t="str">
            <v>06/Đã thanh toán 12/2023</v>
          </cell>
        </row>
        <row r="442">
          <cell r="D442">
            <v>25246</v>
          </cell>
          <cell r="E442">
            <v>24311211</v>
          </cell>
          <cell r="F442">
            <v>2095544</v>
          </cell>
          <cell r="G442">
            <v>45044.000347222223</v>
          </cell>
          <cell r="H442">
            <v>45100.000347222223</v>
          </cell>
          <cell r="I442">
            <v>45083.000347222223</v>
          </cell>
          <cell r="J442" t="str">
            <v>Do Thi Bich Lieu</v>
          </cell>
          <cell r="M442" t="str">
            <v>No</v>
          </cell>
          <cell r="O442" t="str">
            <v>Lịch thanh toán: Monthly at 10 &amp; 24</v>
          </cell>
        </row>
        <row r="443">
          <cell r="D443">
            <v>25242</v>
          </cell>
          <cell r="E443">
            <v>15043397</v>
          </cell>
          <cell r="F443">
            <v>2004728</v>
          </cell>
          <cell r="G443">
            <v>45044.000347222223</v>
          </cell>
          <cell r="J443" t="str">
            <v>Do Thi Bich Lieu</v>
          </cell>
          <cell r="M443" t="str">
            <v>No</v>
          </cell>
          <cell r="O443" t="str">
            <v>05/Đã thanh toán 10/2023</v>
          </cell>
        </row>
        <row r="444">
          <cell r="D444">
            <v>25263</v>
          </cell>
          <cell r="E444">
            <v>13250154</v>
          </cell>
          <cell r="F444">
            <v>7009200</v>
          </cell>
          <cell r="G444">
            <v>45044.000347222223</v>
          </cell>
          <cell r="J444" t="str">
            <v>Do Thi Bich Lieu</v>
          </cell>
          <cell r="M444" t="str">
            <v>No</v>
          </cell>
          <cell r="O444" t="str">
            <v>06/Đã thanh toán 12/2023</v>
          </cell>
        </row>
        <row r="445">
          <cell r="D445">
            <v>25264</v>
          </cell>
          <cell r="E445">
            <v>90319563</v>
          </cell>
          <cell r="F445">
            <v>2117467</v>
          </cell>
          <cell r="G445">
            <v>45044.000347222223</v>
          </cell>
          <cell r="J445" t="str">
            <v>Do Thi Bich Lieu</v>
          </cell>
          <cell r="M445" t="str">
            <v>No</v>
          </cell>
          <cell r="O445" t="str">
            <v>06/Đã thanh toán 12/2023</v>
          </cell>
        </row>
        <row r="446">
          <cell r="D446">
            <v>25256</v>
          </cell>
          <cell r="E446">
            <v>26391721</v>
          </cell>
          <cell r="F446">
            <v>1941709</v>
          </cell>
          <cell r="G446">
            <v>45044.000347222223</v>
          </cell>
          <cell r="J446" t="str">
            <v>Do Thi Bich Lieu</v>
          </cell>
          <cell r="M446" t="str">
            <v>No</v>
          </cell>
          <cell r="O446" t="str">
            <v>06/Đã thanh toán 12/2023</v>
          </cell>
        </row>
        <row r="447">
          <cell r="D447">
            <v>25262</v>
          </cell>
          <cell r="E447">
            <v>13252274</v>
          </cell>
          <cell r="F447">
            <v>1221638</v>
          </cell>
          <cell r="G447">
            <v>45044.000347222223</v>
          </cell>
          <cell r="J447" t="str">
            <v>Do Thi Bich Lieu</v>
          </cell>
          <cell r="M447" t="str">
            <v>No</v>
          </cell>
          <cell r="O447" t="str">
            <v>06/Đã thanh toán 12/2023</v>
          </cell>
        </row>
        <row r="448">
          <cell r="D448">
            <v>25229</v>
          </cell>
          <cell r="E448">
            <v>28330662</v>
          </cell>
          <cell r="F448">
            <v>1958825</v>
          </cell>
          <cell r="G448">
            <v>45044.000347222223</v>
          </cell>
          <cell r="J448" t="str">
            <v>Do Thi Bich Lieu</v>
          </cell>
          <cell r="M448" t="str">
            <v>No</v>
          </cell>
          <cell r="O448" t="str">
            <v>06/Đã thanh toán 12/2023</v>
          </cell>
        </row>
        <row r="449">
          <cell r="D449">
            <v>25224</v>
          </cell>
          <cell r="E449">
            <v>16429120</v>
          </cell>
          <cell r="F449">
            <v>2336400</v>
          </cell>
          <cell r="G449">
            <v>45044.000347222223</v>
          </cell>
          <cell r="J449" t="str">
            <v>Do Thi Bich Lieu</v>
          </cell>
          <cell r="M449" t="str">
            <v>No</v>
          </cell>
          <cell r="O449" t="str">
            <v>06/Đã thanh toán 12/2023</v>
          </cell>
        </row>
        <row r="450">
          <cell r="D450">
            <v>25249</v>
          </cell>
          <cell r="E450">
            <v>27331131</v>
          </cell>
          <cell r="F450">
            <v>1418560</v>
          </cell>
          <cell r="G450">
            <v>45044.000347222223</v>
          </cell>
          <cell r="J450" t="str">
            <v>Do Thi Bich Lieu</v>
          </cell>
          <cell r="M450" t="str">
            <v>No</v>
          </cell>
          <cell r="O450" t="str">
            <v>06/Đã thanh toán 12/2023</v>
          </cell>
        </row>
        <row r="451">
          <cell r="D451">
            <v>25253</v>
          </cell>
          <cell r="E451">
            <v>26391148</v>
          </cell>
          <cell r="F451">
            <v>1324813</v>
          </cell>
          <cell r="G451">
            <v>45044.000347222223</v>
          </cell>
          <cell r="J451" t="str">
            <v>Do Thi Bich Lieu</v>
          </cell>
          <cell r="M451" t="str">
            <v>No</v>
          </cell>
          <cell r="O451" t="str">
            <v>06/Đã thanh toán 12/2023</v>
          </cell>
        </row>
        <row r="452">
          <cell r="D452">
            <v>25257</v>
          </cell>
          <cell r="E452">
            <v>14102213</v>
          </cell>
          <cell r="F452">
            <v>2667652</v>
          </cell>
          <cell r="G452">
            <v>45044.000347222223</v>
          </cell>
          <cell r="J452" t="str">
            <v>Do Thi Bich Lieu</v>
          </cell>
          <cell r="M452" t="str">
            <v>No</v>
          </cell>
          <cell r="O452" t="str">
            <v>06/Đã thanh toán 12/2023</v>
          </cell>
        </row>
        <row r="453">
          <cell r="D453">
            <v>25247</v>
          </cell>
          <cell r="E453">
            <v>24311486</v>
          </cell>
          <cell r="F453">
            <v>2837120</v>
          </cell>
          <cell r="G453">
            <v>45044.000347222223</v>
          </cell>
          <cell r="J453" t="str">
            <v>Do Thi Bich Lieu</v>
          </cell>
          <cell r="M453" t="str">
            <v>No</v>
          </cell>
          <cell r="O453" t="str">
            <v>06/Đã thanh toán 12/2023</v>
          </cell>
        </row>
        <row r="454">
          <cell r="D454">
            <v>25248</v>
          </cell>
          <cell r="E454">
            <v>22343251</v>
          </cell>
          <cell r="F454">
            <v>1221638</v>
          </cell>
          <cell r="G454">
            <v>45044.000347222223</v>
          </cell>
          <cell r="J454" t="str">
            <v>Do Thi Bich Lieu</v>
          </cell>
          <cell r="M454" t="str">
            <v>No</v>
          </cell>
          <cell r="O454" t="str">
            <v>Chúng tôi đang xử lý hóa đơn, vui lòng liên hệ Do Thi Bich Lieu</v>
          </cell>
        </row>
        <row r="455">
          <cell r="D455">
            <v>25232</v>
          </cell>
          <cell r="E455">
            <v>14100190</v>
          </cell>
          <cell r="F455">
            <v>2931918</v>
          </cell>
          <cell r="G455">
            <v>45044.000347222223</v>
          </cell>
          <cell r="J455" t="str">
            <v>Do Thi Bich Lieu</v>
          </cell>
          <cell r="M455" t="str">
            <v>No</v>
          </cell>
          <cell r="O455" t="str">
            <v>05/Đã thanh toán 24/2023</v>
          </cell>
        </row>
        <row r="456">
          <cell r="D456">
            <v>25228</v>
          </cell>
          <cell r="E456">
            <v>24310643</v>
          </cell>
          <cell r="F456">
            <v>1557600</v>
          </cell>
          <cell r="G456">
            <v>45044.000347222223</v>
          </cell>
          <cell r="J456" t="str">
            <v>Do Thi Bich Lieu</v>
          </cell>
          <cell r="M456" t="str">
            <v>No</v>
          </cell>
          <cell r="O456" t="str">
            <v>06/Đã thanh toán 12/2023</v>
          </cell>
        </row>
        <row r="457">
          <cell r="D457">
            <v>25259</v>
          </cell>
          <cell r="E457">
            <v>13250873</v>
          </cell>
          <cell r="F457">
            <v>6941308</v>
          </cell>
          <cell r="G457">
            <v>45044.000347222223</v>
          </cell>
          <cell r="J457" t="str">
            <v>Do Thi Bich Lieu</v>
          </cell>
          <cell r="M457" t="str">
            <v>No</v>
          </cell>
          <cell r="O457" t="str">
            <v>06/Đã thanh toán 12/2023</v>
          </cell>
        </row>
        <row r="458">
          <cell r="D458">
            <v>25255</v>
          </cell>
          <cell r="E458">
            <v>26391786</v>
          </cell>
          <cell r="F458">
            <v>1557600</v>
          </cell>
          <cell r="G458">
            <v>45044.000347222223</v>
          </cell>
          <cell r="J458" t="str">
            <v>Do Thi Bich Lieu</v>
          </cell>
          <cell r="M458" t="str">
            <v>No</v>
          </cell>
          <cell r="O458" t="str">
            <v>06/Đã thanh toán 12/2023</v>
          </cell>
        </row>
        <row r="459">
          <cell r="D459">
            <v>25258</v>
          </cell>
          <cell r="E459">
            <v>26393215</v>
          </cell>
          <cell r="F459">
            <v>778800</v>
          </cell>
          <cell r="G459">
            <v>45044.000347222223</v>
          </cell>
          <cell r="J459" t="str">
            <v>Do Thi Bich Lieu</v>
          </cell>
          <cell r="M459" t="str">
            <v>No</v>
          </cell>
          <cell r="O459" t="str">
            <v>06/Đã thanh toán 12/2023</v>
          </cell>
        </row>
        <row r="460">
          <cell r="D460">
            <v>25226</v>
          </cell>
          <cell r="E460">
            <v>17195217</v>
          </cell>
          <cell r="F460">
            <v>2468913</v>
          </cell>
          <cell r="G460">
            <v>45044.000347222223</v>
          </cell>
          <cell r="J460" t="str">
            <v>Do Thi Bich Lieu</v>
          </cell>
          <cell r="M460" t="str">
            <v>No</v>
          </cell>
          <cell r="O460" t="str">
            <v>06/Đã thanh toán 12/2023</v>
          </cell>
        </row>
        <row r="461">
          <cell r="D461">
            <v>25260</v>
          </cell>
          <cell r="E461">
            <v>14103665</v>
          </cell>
          <cell r="F461">
            <v>3222076</v>
          </cell>
          <cell r="G461">
            <v>45044.000347222223</v>
          </cell>
          <cell r="J461" t="str">
            <v>Do Thi Bich Lieu</v>
          </cell>
          <cell r="M461" t="str">
            <v>No</v>
          </cell>
          <cell r="O461" t="str">
            <v>06/Đã thanh toán 12/2023</v>
          </cell>
        </row>
        <row r="462">
          <cell r="D462">
            <v>25261</v>
          </cell>
          <cell r="E462">
            <v>26394958</v>
          </cell>
          <cell r="F462">
            <v>3557191</v>
          </cell>
          <cell r="G462">
            <v>45044.000347222223</v>
          </cell>
          <cell r="J462" t="str">
            <v>Do Thi Bich Lieu</v>
          </cell>
          <cell r="M462" t="str">
            <v>No</v>
          </cell>
          <cell r="O462" t="str">
            <v>06/Đã thanh toán 12/2023</v>
          </cell>
        </row>
        <row r="463">
          <cell r="D463">
            <v>25230</v>
          </cell>
          <cell r="E463">
            <v>28330711</v>
          </cell>
          <cell r="F463">
            <v>9034586</v>
          </cell>
          <cell r="G463">
            <v>45044.000347222223</v>
          </cell>
          <cell r="J463" t="str">
            <v>Do Thi Bich Lieu</v>
          </cell>
          <cell r="M463" t="str">
            <v>No</v>
          </cell>
          <cell r="O463" t="str">
            <v>06/Đã thanh toán 12/2023</v>
          </cell>
        </row>
        <row r="464">
          <cell r="D464">
            <v>25231</v>
          </cell>
          <cell r="E464">
            <v>11192367</v>
          </cell>
          <cell r="F464">
            <v>4334990</v>
          </cell>
          <cell r="G464">
            <v>45044.000347222223</v>
          </cell>
          <cell r="J464" t="str">
            <v>Do Thi Bich Lieu</v>
          </cell>
          <cell r="M464" t="str">
            <v>No</v>
          </cell>
          <cell r="O464" t="str">
            <v>06/Đã thanh toán 12/2023</v>
          </cell>
        </row>
        <row r="465">
          <cell r="D465">
            <v>25227</v>
          </cell>
          <cell r="E465">
            <v>20367862</v>
          </cell>
          <cell r="F465">
            <v>4744894</v>
          </cell>
          <cell r="G465">
            <v>45044.000347222223</v>
          </cell>
          <cell r="J465" t="str">
            <v>Do Thi Bich Lieu</v>
          </cell>
          <cell r="M465" t="str">
            <v>No</v>
          </cell>
          <cell r="O465" t="str">
            <v>06/Đã thanh toán 12/2023</v>
          </cell>
        </row>
        <row r="466">
          <cell r="D466">
            <v>25649</v>
          </cell>
          <cell r="E466">
            <v>16391750</v>
          </cell>
          <cell r="F466">
            <v>10571165</v>
          </cell>
          <cell r="G466">
            <v>45054.000347222223</v>
          </cell>
          <cell r="J466" t="str">
            <v>Do Thi Bich Lieu</v>
          </cell>
          <cell r="M466" t="str">
            <v>No</v>
          </cell>
          <cell r="O466" t="str">
            <v>05/Đã thanh toán 24/2023</v>
          </cell>
        </row>
        <row r="467">
          <cell r="D467">
            <v>25647</v>
          </cell>
          <cell r="E467">
            <v>22308735</v>
          </cell>
          <cell r="F467">
            <v>18658640</v>
          </cell>
          <cell r="G467">
            <v>45054.000347222223</v>
          </cell>
          <cell r="J467" t="str">
            <v>Do Thi Bich Lieu</v>
          </cell>
          <cell r="M467" t="str">
            <v>No</v>
          </cell>
          <cell r="O467" t="str">
            <v>05/Đã thanh toán 24/2023</v>
          </cell>
        </row>
        <row r="468">
          <cell r="D468">
            <v>25631</v>
          </cell>
          <cell r="E468">
            <v>18117255</v>
          </cell>
          <cell r="F468">
            <v>1038389</v>
          </cell>
          <cell r="G468">
            <v>45054.000347222223</v>
          </cell>
          <cell r="J468" t="str">
            <v>Do Thi Bich Lieu</v>
          </cell>
          <cell r="M468" t="str">
            <v>No</v>
          </cell>
          <cell r="O468" t="str">
            <v>05/Đã thanh toán 24/2023</v>
          </cell>
        </row>
        <row r="469">
          <cell r="D469">
            <v>25662</v>
          </cell>
          <cell r="E469">
            <v>16393469</v>
          </cell>
          <cell r="F469">
            <v>8468889</v>
          </cell>
          <cell r="G469">
            <v>45054.000347222223</v>
          </cell>
          <cell r="J469" t="str">
            <v>Do Thi Bich Lieu</v>
          </cell>
          <cell r="M469" t="str">
            <v>No</v>
          </cell>
          <cell r="O469" t="str">
            <v>05/Đã thanh toán 24/2023</v>
          </cell>
        </row>
        <row r="470">
          <cell r="D470">
            <v>25630</v>
          </cell>
          <cell r="E470">
            <v>22263799</v>
          </cell>
          <cell r="F470">
            <v>2226532</v>
          </cell>
          <cell r="G470">
            <v>45054.000347222223</v>
          </cell>
          <cell r="J470" t="str">
            <v>Do Thi Bich Lieu</v>
          </cell>
          <cell r="M470" t="str">
            <v>No</v>
          </cell>
          <cell r="O470" t="str">
            <v>05/Đã thanh toán 24/2023</v>
          </cell>
        </row>
        <row r="471">
          <cell r="D471">
            <v>25646</v>
          </cell>
          <cell r="E471">
            <v>20335101</v>
          </cell>
          <cell r="F471">
            <v>8306095</v>
          </cell>
          <cell r="G471">
            <v>45054.000347222223</v>
          </cell>
          <cell r="J471" t="str">
            <v>Do Thi Bich Lieu</v>
          </cell>
          <cell r="M471" t="str">
            <v>No</v>
          </cell>
          <cell r="O471" t="str">
            <v>05/Đã thanh toán 24/2023</v>
          </cell>
        </row>
        <row r="472">
          <cell r="D472">
            <v>25629</v>
          </cell>
          <cell r="E472">
            <v>16333081</v>
          </cell>
          <cell r="F472">
            <v>2226532</v>
          </cell>
          <cell r="G472">
            <v>45054.000347222223</v>
          </cell>
          <cell r="J472" t="str">
            <v>Do Thi Bich Lieu</v>
          </cell>
          <cell r="M472" t="str">
            <v>No</v>
          </cell>
          <cell r="O472" t="str">
            <v>05/Đã thanh toán 24/2023</v>
          </cell>
        </row>
        <row r="473">
          <cell r="D473">
            <v>25637</v>
          </cell>
          <cell r="E473">
            <v>14049209</v>
          </cell>
          <cell r="F473">
            <v>4319777</v>
          </cell>
          <cell r="G473">
            <v>45054.000347222223</v>
          </cell>
          <cell r="J473" t="str">
            <v>Do Thi Bich Lieu</v>
          </cell>
          <cell r="M473" t="str">
            <v>No</v>
          </cell>
          <cell r="O473" t="str">
            <v>05/Đã thanh toán 24/2023</v>
          </cell>
        </row>
        <row r="474">
          <cell r="D474">
            <v>25635</v>
          </cell>
          <cell r="E474">
            <v>14037412</v>
          </cell>
          <cell r="F474">
            <v>4723648</v>
          </cell>
          <cell r="G474">
            <v>45054.000347222223</v>
          </cell>
          <cell r="J474" t="str">
            <v>Do Thi Bich Lieu</v>
          </cell>
          <cell r="M474" t="str">
            <v>No</v>
          </cell>
          <cell r="O474" t="str">
            <v>05/Đã thanh toán 24/2023</v>
          </cell>
        </row>
        <row r="475">
          <cell r="D475">
            <v>25650</v>
          </cell>
          <cell r="E475">
            <v>18123159</v>
          </cell>
          <cell r="F475">
            <v>11165380</v>
          </cell>
          <cell r="G475">
            <v>45054.000347222223</v>
          </cell>
          <cell r="J475" t="str">
            <v>Do Thi Bich Lieu</v>
          </cell>
          <cell r="M475" t="str">
            <v>No</v>
          </cell>
          <cell r="O475" t="str">
            <v>05/Đã thanh toán 24/2023</v>
          </cell>
        </row>
        <row r="476">
          <cell r="D476">
            <v>25660</v>
          </cell>
          <cell r="E476">
            <v>26360918</v>
          </cell>
          <cell r="F476">
            <v>13690897</v>
          </cell>
          <cell r="G476">
            <v>45054.000347222223</v>
          </cell>
          <cell r="J476" t="str">
            <v>Do Thi Bich Lieu</v>
          </cell>
          <cell r="M476" t="str">
            <v>No</v>
          </cell>
          <cell r="O476" t="str">
            <v>05/Đã thanh toán 24/2023</v>
          </cell>
        </row>
        <row r="477">
          <cell r="D477">
            <v>25664</v>
          </cell>
          <cell r="E477">
            <v>14076654</v>
          </cell>
          <cell r="F477">
            <v>1374934</v>
          </cell>
          <cell r="G477">
            <v>45054.000347222223</v>
          </cell>
          <cell r="J477" t="str">
            <v>Do Thi Bich Lieu</v>
          </cell>
          <cell r="M477" t="str">
            <v>No</v>
          </cell>
          <cell r="O477" t="str">
            <v>05/Đã thanh toán 24/2023</v>
          </cell>
        </row>
        <row r="478">
          <cell r="D478">
            <v>25642</v>
          </cell>
          <cell r="E478">
            <v>10176136</v>
          </cell>
          <cell r="F478">
            <v>4730649</v>
          </cell>
          <cell r="G478">
            <v>45054.000347222223</v>
          </cell>
          <cell r="J478" t="str">
            <v>Do Thi Bich Lieu</v>
          </cell>
          <cell r="M478" t="str">
            <v>No</v>
          </cell>
          <cell r="O478" t="str">
            <v>05/Đã thanh toán 24/2023</v>
          </cell>
        </row>
        <row r="479">
          <cell r="D479">
            <v>25641</v>
          </cell>
          <cell r="E479">
            <v>19353021</v>
          </cell>
          <cell r="F479">
            <v>1038389</v>
          </cell>
          <cell r="G479">
            <v>45054.000347222223</v>
          </cell>
          <cell r="J479" t="str">
            <v>Do Thi Bich Lieu</v>
          </cell>
          <cell r="M479" t="str">
            <v>No</v>
          </cell>
          <cell r="O479" t="str">
            <v>05/Đã thanh toán 24/2023</v>
          </cell>
        </row>
        <row r="480">
          <cell r="D480">
            <v>25645</v>
          </cell>
          <cell r="E480">
            <v>10179448</v>
          </cell>
          <cell r="F480">
            <v>10383890</v>
          </cell>
          <cell r="G480">
            <v>45054.000347222223</v>
          </cell>
          <cell r="J480" t="str">
            <v>Do Thi Bich Lieu</v>
          </cell>
          <cell r="M480" t="str">
            <v>No</v>
          </cell>
          <cell r="O480" t="str">
            <v>05/Đã thanh toán 24/2023</v>
          </cell>
        </row>
        <row r="481">
          <cell r="D481">
            <v>25639</v>
          </cell>
          <cell r="E481">
            <v>14061825</v>
          </cell>
          <cell r="F481">
            <v>556633</v>
          </cell>
          <cell r="G481">
            <v>45054.000347222223</v>
          </cell>
          <cell r="J481" t="str">
            <v>Do Thi Bich Lieu</v>
          </cell>
          <cell r="M481" t="str">
            <v>No</v>
          </cell>
          <cell r="O481" t="str">
            <v>05/Đã thanh toán 24/2023</v>
          </cell>
        </row>
        <row r="482">
          <cell r="D482">
            <v>25654</v>
          </cell>
          <cell r="E482">
            <v>14071199</v>
          </cell>
          <cell r="F482">
            <v>5191945</v>
          </cell>
          <cell r="G482">
            <v>45054.000347222223</v>
          </cell>
          <cell r="J482" t="str">
            <v>Do Thi Bich Lieu</v>
          </cell>
          <cell r="M482" t="str">
            <v>No</v>
          </cell>
          <cell r="O482" t="str">
            <v>05/Đã thanh toán 24/2023</v>
          </cell>
        </row>
        <row r="483">
          <cell r="D483">
            <v>25658</v>
          </cell>
          <cell r="E483">
            <v>26359222</v>
          </cell>
          <cell r="F483">
            <v>14591115</v>
          </cell>
          <cell r="G483">
            <v>45054.000347222223</v>
          </cell>
          <cell r="J483" t="str">
            <v>Do Thi Bich Lieu</v>
          </cell>
          <cell r="M483" t="str">
            <v>No</v>
          </cell>
          <cell r="O483" t="str">
            <v>05/Đã thanh toán 24/2023</v>
          </cell>
        </row>
        <row r="484">
          <cell r="D484">
            <v>25638</v>
          </cell>
          <cell r="E484">
            <v>14052983</v>
          </cell>
          <cell r="F484">
            <v>3321104</v>
          </cell>
          <cell r="G484">
            <v>45054.000347222223</v>
          </cell>
          <cell r="J484" t="str">
            <v>Do Thi Bich Lieu</v>
          </cell>
          <cell r="M484" t="str">
            <v>No</v>
          </cell>
          <cell r="O484" t="str">
            <v>05/Đã thanh toán 24/2023</v>
          </cell>
        </row>
        <row r="485">
          <cell r="D485">
            <v>25651</v>
          </cell>
          <cell r="E485">
            <v>15080920</v>
          </cell>
          <cell r="F485">
            <v>7350101</v>
          </cell>
          <cell r="G485">
            <v>45054.000347222223</v>
          </cell>
          <cell r="J485" t="str">
            <v>Do Thi Bich Lieu</v>
          </cell>
          <cell r="M485" t="str">
            <v>No</v>
          </cell>
          <cell r="O485" t="str">
            <v>05/Đã thanh toán 24/2023</v>
          </cell>
        </row>
        <row r="486">
          <cell r="D486">
            <v>25636</v>
          </cell>
          <cell r="E486">
            <v>14042643</v>
          </cell>
          <cell r="F486">
            <v>5765791</v>
          </cell>
          <cell r="G486">
            <v>45054.000347222223</v>
          </cell>
          <cell r="J486" t="str">
            <v>Do Thi Bich Lieu</v>
          </cell>
          <cell r="M486" t="str">
            <v>No</v>
          </cell>
          <cell r="O486" t="str">
            <v>05/Đã thanh toán 24/2023</v>
          </cell>
        </row>
        <row r="487">
          <cell r="D487">
            <v>25628</v>
          </cell>
          <cell r="E487">
            <v>28293930</v>
          </cell>
          <cell r="F487">
            <v>2076778</v>
          </cell>
          <cell r="G487">
            <v>45054.000347222223</v>
          </cell>
          <cell r="J487" t="str">
            <v>Do Thi Bich Lieu</v>
          </cell>
          <cell r="M487" t="str">
            <v>No</v>
          </cell>
          <cell r="O487" t="str">
            <v>05/Đã thanh toán 24/2023</v>
          </cell>
        </row>
        <row r="488">
          <cell r="D488">
            <v>25661</v>
          </cell>
          <cell r="E488">
            <v>13209920</v>
          </cell>
          <cell r="F488">
            <v>11181082</v>
          </cell>
          <cell r="G488">
            <v>45054.000347222223</v>
          </cell>
          <cell r="J488" t="str">
            <v>Do Thi Bich Lieu</v>
          </cell>
          <cell r="M488" t="str">
            <v>No</v>
          </cell>
          <cell r="O488" t="str">
            <v>05/Đã thanh toán 24/2023</v>
          </cell>
        </row>
        <row r="489">
          <cell r="D489">
            <v>25644</v>
          </cell>
          <cell r="E489">
            <v>10177524</v>
          </cell>
          <cell r="F489">
            <v>4728328</v>
          </cell>
          <cell r="G489">
            <v>45054.000347222223</v>
          </cell>
          <cell r="J489" t="str">
            <v>Do Thi Bich Lieu</v>
          </cell>
          <cell r="M489" t="str">
            <v>No</v>
          </cell>
          <cell r="O489" t="str">
            <v>05/Đã thanh toán 24/2023</v>
          </cell>
        </row>
        <row r="490">
          <cell r="D490">
            <v>25648</v>
          </cell>
          <cell r="E490">
            <v>16389594</v>
          </cell>
          <cell r="F490">
            <v>5191945</v>
          </cell>
          <cell r="G490">
            <v>45054.000347222223</v>
          </cell>
          <cell r="J490" t="str">
            <v>Do Thi Bich Lieu</v>
          </cell>
          <cell r="M490" t="str">
            <v>No</v>
          </cell>
          <cell r="O490" t="str">
            <v>05/Đã thanh toán 24/2023</v>
          </cell>
        </row>
        <row r="491">
          <cell r="D491">
            <v>25653</v>
          </cell>
          <cell r="E491">
            <v>18123935</v>
          </cell>
          <cell r="F491">
            <v>5473677</v>
          </cell>
          <cell r="G491">
            <v>45054.000347222223</v>
          </cell>
          <cell r="J491" t="str">
            <v>Do Thi Bich Lieu</v>
          </cell>
          <cell r="M491" t="str">
            <v>No</v>
          </cell>
          <cell r="O491" t="str">
            <v>05/Đã thanh toán 24/2023</v>
          </cell>
        </row>
        <row r="492">
          <cell r="D492">
            <v>25634</v>
          </cell>
          <cell r="E492">
            <v>14029821</v>
          </cell>
          <cell r="F492">
            <v>4660502</v>
          </cell>
          <cell r="G492">
            <v>45054.000347222223</v>
          </cell>
          <cell r="J492" t="str">
            <v>Do Thi Bich Lieu</v>
          </cell>
          <cell r="M492" t="str">
            <v>No</v>
          </cell>
          <cell r="O492" t="str">
            <v>05/Đã thanh toán 24/2023</v>
          </cell>
        </row>
        <row r="493">
          <cell r="D493">
            <v>25640</v>
          </cell>
          <cell r="E493">
            <v>17151843</v>
          </cell>
          <cell r="F493">
            <v>25494160</v>
          </cell>
          <cell r="G493">
            <v>45054.000347222223</v>
          </cell>
          <cell r="J493" t="str">
            <v>Do Thi Bich Lieu</v>
          </cell>
          <cell r="M493" t="str">
            <v>No</v>
          </cell>
          <cell r="O493" t="str">
            <v>05/Đã thanh toán 24/2023</v>
          </cell>
        </row>
        <row r="494">
          <cell r="D494">
            <v>25657</v>
          </cell>
          <cell r="E494">
            <v>14069880</v>
          </cell>
          <cell r="F494">
            <v>12038024</v>
          </cell>
          <cell r="G494">
            <v>45054.000347222223</v>
          </cell>
          <cell r="J494" t="str">
            <v>Do Thi Bich Lieu</v>
          </cell>
          <cell r="M494" t="str">
            <v>No</v>
          </cell>
          <cell r="O494" t="str">
            <v>05/Đã thanh toán 24/2023</v>
          </cell>
        </row>
        <row r="495">
          <cell r="D495">
            <v>25643</v>
          </cell>
          <cell r="E495">
            <v>50984121</v>
          </cell>
          <cell r="F495">
            <v>14445904</v>
          </cell>
          <cell r="G495">
            <v>45054.000347222223</v>
          </cell>
          <cell r="J495" t="str">
            <v>Do Thi Bich Lieu</v>
          </cell>
          <cell r="M495" t="str">
            <v>No</v>
          </cell>
          <cell r="O495" t="str">
            <v>05/Đã thanh toán 24/2023</v>
          </cell>
        </row>
        <row r="496">
          <cell r="D496">
            <v>25632</v>
          </cell>
          <cell r="E496">
            <v>13149857</v>
          </cell>
          <cell r="F496">
            <v>2226532</v>
          </cell>
          <cell r="G496">
            <v>45054.000347222223</v>
          </cell>
          <cell r="J496" t="str">
            <v>Do Thi Bich Lieu</v>
          </cell>
          <cell r="M496" t="str">
            <v>No</v>
          </cell>
          <cell r="O496" t="str">
            <v>05/Đã thanh toán 24/2023</v>
          </cell>
        </row>
        <row r="497">
          <cell r="D497">
            <v>25633</v>
          </cell>
          <cell r="E497">
            <v>90261713</v>
          </cell>
          <cell r="F497">
            <v>3326301</v>
          </cell>
          <cell r="G497">
            <v>45054.000347222223</v>
          </cell>
          <cell r="J497" t="str">
            <v>Do Thi Bich Lieu</v>
          </cell>
          <cell r="M497" t="str">
            <v>No</v>
          </cell>
          <cell r="O497" t="str">
            <v>05/Đã thanh toán 24/2023</v>
          </cell>
        </row>
        <row r="498">
          <cell r="D498">
            <v>25655</v>
          </cell>
          <cell r="E498">
            <v>13205002</v>
          </cell>
          <cell r="F498">
            <v>1325775</v>
          </cell>
          <cell r="G498">
            <v>45054.000347222223</v>
          </cell>
          <cell r="J498" t="str">
            <v>Do Thi Bich Lieu</v>
          </cell>
          <cell r="M498" t="str">
            <v>No</v>
          </cell>
          <cell r="O498" t="str">
            <v>05/Đã thanh toán 24/2023</v>
          </cell>
        </row>
        <row r="499">
          <cell r="D499">
            <v>25656</v>
          </cell>
          <cell r="E499">
            <v>13207268</v>
          </cell>
          <cell r="F499">
            <v>33175622</v>
          </cell>
          <cell r="G499">
            <v>45054.000347222223</v>
          </cell>
          <cell r="J499" t="str">
            <v>Do Thi Bich Lieu</v>
          </cell>
          <cell r="M499" t="str">
            <v>No</v>
          </cell>
          <cell r="O499" t="str">
            <v>05/Đã thanh toán 24/2023</v>
          </cell>
        </row>
        <row r="500">
          <cell r="D500">
            <v>25627</v>
          </cell>
          <cell r="E500">
            <v>11147300</v>
          </cell>
          <cell r="F500">
            <v>19286780</v>
          </cell>
          <cell r="G500">
            <v>45054.000347222223</v>
          </cell>
          <cell r="J500" t="str">
            <v>Do Thi Bich Lieu</v>
          </cell>
          <cell r="M500" t="str">
            <v>No</v>
          </cell>
          <cell r="O500" t="str">
            <v>05/Đã thanh toán 24/2023</v>
          </cell>
        </row>
        <row r="501">
          <cell r="D501">
            <v>25663</v>
          </cell>
          <cell r="E501">
            <v>26359891</v>
          </cell>
          <cell r="F501">
            <v>2610839</v>
          </cell>
          <cell r="G501">
            <v>45054.000347222223</v>
          </cell>
          <cell r="J501" t="str">
            <v>Do Thi Bich Lieu</v>
          </cell>
          <cell r="M501" t="str">
            <v>No</v>
          </cell>
          <cell r="O501" t="str">
            <v>05/Đã thanh toán 24/2023</v>
          </cell>
        </row>
        <row r="502">
          <cell r="D502">
            <v>28140</v>
          </cell>
          <cell r="E502">
            <v>10183289</v>
          </cell>
          <cell r="F502">
            <v>36449300</v>
          </cell>
          <cell r="G502">
            <v>45058.000347222223</v>
          </cell>
          <cell r="J502" t="str">
            <v>Do Thi Bich Lieu</v>
          </cell>
          <cell r="M502" t="str">
            <v>No</v>
          </cell>
          <cell r="O502" t="str">
            <v>05/Đã thanh toán 24/2023</v>
          </cell>
        </row>
        <row r="503">
          <cell r="D503">
            <v>28139</v>
          </cell>
          <cell r="E503">
            <v>14068906</v>
          </cell>
          <cell r="F503">
            <v>70060024</v>
          </cell>
          <cell r="G503">
            <v>45058.000347222223</v>
          </cell>
          <cell r="J503" t="str">
            <v>Do Thi Bich Lieu</v>
          </cell>
          <cell r="M503" t="str">
            <v>No</v>
          </cell>
          <cell r="O503" t="str">
            <v>05/Đã thanh toán 24/2023</v>
          </cell>
        </row>
        <row r="504">
          <cell r="D504">
            <v>28269</v>
          </cell>
          <cell r="E504">
            <v>16435456</v>
          </cell>
          <cell r="F504">
            <v>1954612</v>
          </cell>
          <cell r="G504">
            <v>45059.000347222223</v>
          </cell>
          <cell r="J504" t="str">
            <v>Do Thi Bich Lieu</v>
          </cell>
          <cell r="M504" t="str">
            <v>No</v>
          </cell>
          <cell r="O504" t="str">
            <v>06/Đã thanh toán 26/2023</v>
          </cell>
        </row>
        <row r="505">
          <cell r="D505">
            <v>28261</v>
          </cell>
          <cell r="E505">
            <v>23219022</v>
          </cell>
          <cell r="F505">
            <v>1551215</v>
          </cell>
          <cell r="G505">
            <v>45059.000347222223</v>
          </cell>
          <cell r="J505" t="str">
            <v>Do Thi Bich Lieu</v>
          </cell>
          <cell r="M505" t="str">
            <v>No</v>
          </cell>
          <cell r="O505" t="str">
            <v>06/Đã thanh toán 26/2023</v>
          </cell>
        </row>
        <row r="506">
          <cell r="D506">
            <v>28251</v>
          </cell>
          <cell r="E506">
            <v>10229295</v>
          </cell>
          <cell r="F506">
            <v>2095544</v>
          </cell>
          <cell r="G506">
            <v>45059.000347222223</v>
          </cell>
          <cell r="J506" t="str">
            <v>Do Thi Bich Lieu</v>
          </cell>
          <cell r="M506" t="str">
            <v>No</v>
          </cell>
          <cell r="O506" t="str">
            <v>06/Đã thanh toán 12/2023</v>
          </cell>
        </row>
        <row r="507">
          <cell r="D507">
            <v>28255</v>
          </cell>
          <cell r="E507">
            <v>10233736</v>
          </cell>
          <cell r="F507">
            <v>2095544</v>
          </cell>
          <cell r="G507">
            <v>45059.000347222223</v>
          </cell>
          <cell r="J507" t="str">
            <v>Do Thi Bich Lieu</v>
          </cell>
          <cell r="M507" t="str">
            <v>No</v>
          </cell>
          <cell r="O507" t="str">
            <v>06/Đã thanh toán 12/2023</v>
          </cell>
        </row>
        <row r="508">
          <cell r="D508">
            <v>28258</v>
          </cell>
          <cell r="E508">
            <v>11197928</v>
          </cell>
          <cell r="F508">
            <v>2095544</v>
          </cell>
          <cell r="G508">
            <v>45059.000347222223</v>
          </cell>
          <cell r="J508" t="str">
            <v>Do Thi Bich Lieu</v>
          </cell>
          <cell r="M508" t="str">
            <v>No</v>
          </cell>
          <cell r="O508" t="str">
            <v>06/Đã thanh toán 26/2023</v>
          </cell>
        </row>
        <row r="509">
          <cell r="D509">
            <v>28272</v>
          </cell>
          <cell r="E509">
            <v>22343678</v>
          </cell>
          <cell r="F509">
            <v>2336400</v>
          </cell>
          <cell r="G509">
            <v>45059.000347222223</v>
          </cell>
          <cell r="J509" t="str">
            <v>Do Thi Bich Lieu</v>
          </cell>
          <cell r="M509" t="str">
            <v>No</v>
          </cell>
          <cell r="O509" t="str">
            <v>06/Đã thanh toán 26/2023</v>
          </cell>
        </row>
        <row r="510">
          <cell r="D510">
            <v>28270</v>
          </cell>
          <cell r="E510">
            <v>16435752</v>
          </cell>
          <cell r="F510">
            <v>1615482</v>
          </cell>
          <cell r="G510">
            <v>45059.000347222223</v>
          </cell>
          <cell r="J510" t="str">
            <v>Do Thi Bich Lieu</v>
          </cell>
          <cell r="M510" t="str">
            <v>No</v>
          </cell>
          <cell r="O510" t="str">
            <v>06/Đã thanh toán 26/2023</v>
          </cell>
        </row>
        <row r="511">
          <cell r="D511">
            <v>28253</v>
          </cell>
          <cell r="E511">
            <v>10231436</v>
          </cell>
          <cell r="F511">
            <v>9345600</v>
          </cell>
          <cell r="G511">
            <v>45059.000347222223</v>
          </cell>
          <cell r="J511" t="str">
            <v>Do Thi Bich Lieu</v>
          </cell>
          <cell r="M511" t="str">
            <v>No</v>
          </cell>
          <cell r="O511" t="str">
            <v>06/Đã thanh toán 12/2023</v>
          </cell>
        </row>
        <row r="512">
          <cell r="D512">
            <v>28249</v>
          </cell>
          <cell r="E512">
            <v>17198705</v>
          </cell>
          <cell r="F512">
            <v>2205947</v>
          </cell>
          <cell r="G512">
            <v>45059.000347222223</v>
          </cell>
          <cell r="J512" t="str">
            <v>Do Thi Bich Lieu</v>
          </cell>
          <cell r="M512" t="str">
            <v>No</v>
          </cell>
          <cell r="O512" t="str">
            <v>06/Đã thanh toán 12/2023</v>
          </cell>
        </row>
        <row r="513">
          <cell r="D513">
            <v>28243</v>
          </cell>
          <cell r="E513">
            <v>19393307</v>
          </cell>
          <cell r="F513">
            <v>3234033</v>
          </cell>
          <cell r="G513">
            <v>45059.000347222223</v>
          </cell>
          <cell r="J513" t="str">
            <v>Do Thi Bich Lieu</v>
          </cell>
          <cell r="M513" t="str">
            <v>No</v>
          </cell>
          <cell r="O513" t="str">
            <v>06/Đã thanh toán 12/2023</v>
          </cell>
        </row>
        <row r="514">
          <cell r="D514">
            <v>28275</v>
          </cell>
          <cell r="E514">
            <v>18169555</v>
          </cell>
          <cell r="F514">
            <v>7721813</v>
          </cell>
          <cell r="G514">
            <v>45059.000347222223</v>
          </cell>
          <cell r="J514" t="str">
            <v>Do Thi Bich Lieu</v>
          </cell>
          <cell r="M514" t="str">
            <v>No</v>
          </cell>
          <cell r="O514" t="str">
            <v>06/Đã thanh toán 26/2023</v>
          </cell>
        </row>
        <row r="515">
          <cell r="D515">
            <v>28252</v>
          </cell>
          <cell r="E515">
            <v>10230526</v>
          </cell>
          <cell r="F515">
            <v>7712249</v>
          </cell>
          <cell r="G515">
            <v>45059.000347222223</v>
          </cell>
          <cell r="J515" t="str">
            <v>Do Thi Bich Lieu</v>
          </cell>
          <cell r="M515" t="str">
            <v>No</v>
          </cell>
          <cell r="O515" t="str">
            <v>06/Đã thanh toán 12/2023</v>
          </cell>
        </row>
        <row r="516">
          <cell r="D516">
            <v>28263</v>
          </cell>
          <cell r="E516">
            <v>16434733</v>
          </cell>
          <cell r="F516">
            <v>4744894</v>
          </cell>
          <cell r="G516">
            <v>45059.000347222223</v>
          </cell>
          <cell r="J516" t="str">
            <v>Do Thi Bich Lieu</v>
          </cell>
          <cell r="M516" t="str">
            <v>No</v>
          </cell>
          <cell r="O516" t="str">
            <v>06/Đã thanh toán 26/2023</v>
          </cell>
        </row>
        <row r="517">
          <cell r="D517">
            <v>28254</v>
          </cell>
          <cell r="E517">
            <v>29173686</v>
          </cell>
          <cell r="F517">
            <v>2619452</v>
          </cell>
          <cell r="G517">
            <v>45059.000347222223</v>
          </cell>
          <cell r="J517" t="str">
            <v>Do Thi Bich Lieu</v>
          </cell>
          <cell r="M517" t="str">
            <v>No</v>
          </cell>
          <cell r="O517" t="str">
            <v>06/Đã thanh toán 12/2023</v>
          </cell>
        </row>
        <row r="518">
          <cell r="D518">
            <v>28257</v>
          </cell>
          <cell r="E518">
            <v>11197866</v>
          </cell>
          <cell r="F518">
            <v>3909224</v>
          </cell>
          <cell r="G518">
            <v>45059.000347222223</v>
          </cell>
          <cell r="J518" t="str">
            <v>Do Thi Bich Lieu</v>
          </cell>
          <cell r="M518" t="str">
            <v>No</v>
          </cell>
          <cell r="O518" t="str">
            <v>06/Đã thanh toán 26/2023</v>
          </cell>
        </row>
        <row r="519">
          <cell r="D519">
            <v>28248</v>
          </cell>
          <cell r="E519">
            <v>15118282</v>
          </cell>
          <cell r="F519">
            <v>1253313</v>
          </cell>
          <cell r="G519">
            <v>45059.000347222223</v>
          </cell>
          <cell r="J519" t="str">
            <v>Do Thi Bich Lieu</v>
          </cell>
          <cell r="M519" t="str">
            <v>No</v>
          </cell>
          <cell r="O519" t="str">
            <v>06/Đã thanh toán 12/2023</v>
          </cell>
        </row>
        <row r="520">
          <cell r="D520">
            <v>28250</v>
          </cell>
          <cell r="E520">
            <v>25341759</v>
          </cell>
          <cell r="F520">
            <v>6246405</v>
          </cell>
          <cell r="G520">
            <v>45059.000347222223</v>
          </cell>
          <cell r="J520" t="str">
            <v>Do Thi Bich Lieu</v>
          </cell>
          <cell r="M520" t="str">
            <v>No</v>
          </cell>
          <cell r="O520" t="str">
            <v>06/Đã thanh toán 12/2023</v>
          </cell>
        </row>
        <row r="521">
          <cell r="D521">
            <v>28245</v>
          </cell>
          <cell r="E521">
            <v>16433164</v>
          </cell>
          <cell r="F521">
            <v>2933992</v>
          </cell>
          <cell r="G521">
            <v>45059.000347222223</v>
          </cell>
          <cell r="J521" t="str">
            <v>Do Thi Bich Lieu</v>
          </cell>
          <cell r="M521" t="str">
            <v>No</v>
          </cell>
          <cell r="O521" t="str">
            <v>06/Đã thanh toán 26/2023</v>
          </cell>
        </row>
        <row r="522">
          <cell r="D522">
            <v>28244</v>
          </cell>
          <cell r="E522">
            <v>19393403</v>
          </cell>
          <cell r="F522">
            <v>623040</v>
          </cell>
          <cell r="G522">
            <v>45059.000347222223</v>
          </cell>
          <cell r="J522" t="str">
            <v>Do Thi Bich Lieu</v>
          </cell>
          <cell r="M522" t="str">
            <v>No</v>
          </cell>
          <cell r="O522" t="str">
            <v>06/Đã thanh toán 12/2023</v>
          </cell>
        </row>
        <row r="523">
          <cell r="D523">
            <v>28271</v>
          </cell>
          <cell r="E523">
            <v>20373305</v>
          </cell>
          <cell r="F523">
            <v>2095544</v>
          </cell>
          <cell r="G523">
            <v>45059.000347222223</v>
          </cell>
          <cell r="J523" t="str">
            <v>Do Thi Bich Lieu</v>
          </cell>
          <cell r="M523" t="str">
            <v>No</v>
          </cell>
          <cell r="O523" t="str">
            <v>06/Đã thanh toán 26/2023</v>
          </cell>
        </row>
        <row r="524">
          <cell r="D524">
            <v>28276</v>
          </cell>
          <cell r="E524">
            <v>14107421</v>
          </cell>
          <cell r="F524">
            <v>2931918</v>
          </cell>
          <cell r="G524">
            <v>45059.000347222223</v>
          </cell>
          <cell r="J524" t="str">
            <v>Do Thi Bich Lieu</v>
          </cell>
          <cell r="M524" t="str">
            <v>No</v>
          </cell>
          <cell r="O524" t="str">
            <v>06/Đã thanh toán 12/2023</v>
          </cell>
        </row>
        <row r="525">
          <cell r="D525">
            <v>28242</v>
          </cell>
          <cell r="E525">
            <v>29172360</v>
          </cell>
          <cell r="F525">
            <v>276007</v>
          </cell>
          <cell r="G525">
            <v>45059.000347222223</v>
          </cell>
          <cell r="J525" t="str">
            <v>Do Thi Bich Lieu</v>
          </cell>
          <cell r="M525" t="str">
            <v>No</v>
          </cell>
          <cell r="O525" t="str">
            <v>06/Đã thanh toán 12/2023</v>
          </cell>
        </row>
        <row r="526">
          <cell r="D526">
            <v>28264</v>
          </cell>
          <cell r="E526">
            <v>22346700</v>
          </cell>
          <cell r="F526">
            <v>2950660</v>
          </cell>
          <cell r="G526">
            <v>45059.000347222223</v>
          </cell>
          <cell r="J526" t="str">
            <v>Do Thi Bich Lieu</v>
          </cell>
          <cell r="M526" t="str">
            <v>No</v>
          </cell>
          <cell r="O526" t="str">
            <v>06/Đã thanh toán 26/2023</v>
          </cell>
        </row>
        <row r="527">
          <cell r="D527">
            <v>28278</v>
          </cell>
          <cell r="E527">
            <v>90323119</v>
          </cell>
          <cell r="F527">
            <v>1221638</v>
          </cell>
          <cell r="G527">
            <v>45059.000347222223</v>
          </cell>
          <cell r="J527" t="str">
            <v>Do Thi Bich Lieu</v>
          </cell>
          <cell r="M527" t="str">
            <v>No</v>
          </cell>
          <cell r="O527" t="str">
            <v>06/Đã thanh toán 12/2023</v>
          </cell>
        </row>
        <row r="528">
          <cell r="D528">
            <v>28277</v>
          </cell>
          <cell r="E528">
            <v>13255443</v>
          </cell>
          <cell r="F528">
            <v>1954612</v>
          </cell>
          <cell r="G528">
            <v>45059.000347222223</v>
          </cell>
          <cell r="J528" t="str">
            <v>Do Thi Bich Lieu</v>
          </cell>
          <cell r="M528" t="str">
            <v>No</v>
          </cell>
          <cell r="O528" t="str">
            <v>06/Đã thanh toán 12/2023</v>
          </cell>
        </row>
        <row r="529">
          <cell r="D529">
            <v>28274</v>
          </cell>
          <cell r="E529">
            <v>15120731</v>
          </cell>
          <cell r="F529">
            <v>3234033</v>
          </cell>
          <cell r="G529">
            <v>45059.000347222223</v>
          </cell>
          <cell r="J529" t="str">
            <v>Do Thi Bich Lieu</v>
          </cell>
          <cell r="M529" t="str">
            <v>No</v>
          </cell>
          <cell r="O529" t="str">
            <v>06/Đã thanh toán 26/2023</v>
          </cell>
        </row>
        <row r="530">
          <cell r="D530">
            <v>28259</v>
          </cell>
          <cell r="E530">
            <v>11198197</v>
          </cell>
          <cell r="F530">
            <v>4282102</v>
          </cell>
          <cell r="G530">
            <v>45059.000347222223</v>
          </cell>
          <cell r="J530" t="str">
            <v>Do Thi Bich Lieu</v>
          </cell>
          <cell r="M530" t="str">
            <v>No</v>
          </cell>
          <cell r="O530" t="str">
            <v>06/Đã thanh toán 26/2023</v>
          </cell>
        </row>
        <row r="531">
          <cell r="D531">
            <v>28273</v>
          </cell>
          <cell r="E531">
            <v>15120466</v>
          </cell>
          <cell r="F531">
            <v>1954612</v>
          </cell>
          <cell r="G531">
            <v>45059.000347222223</v>
          </cell>
          <cell r="J531" t="str">
            <v>Do Thi Bich Lieu</v>
          </cell>
          <cell r="M531" t="str">
            <v>No</v>
          </cell>
          <cell r="O531" t="str">
            <v>06/Đã thanh toán 26/2023</v>
          </cell>
        </row>
        <row r="532">
          <cell r="D532">
            <v>28262</v>
          </cell>
          <cell r="E532">
            <v>16434624</v>
          </cell>
          <cell r="F532">
            <v>3072850</v>
          </cell>
          <cell r="G532">
            <v>45059.000347222223</v>
          </cell>
          <cell r="J532" t="str">
            <v>Do Thi Bich Lieu</v>
          </cell>
          <cell r="M532" t="str">
            <v>No</v>
          </cell>
          <cell r="O532" t="str">
            <v>06/Đã thanh toán 26/2023</v>
          </cell>
        </row>
        <row r="533">
          <cell r="D533">
            <v>28266</v>
          </cell>
          <cell r="E533">
            <v>25343619</v>
          </cell>
          <cell r="F533">
            <v>6092977</v>
          </cell>
          <cell r="G533">
            <v>45059.000347222223</v>
          </cell>
          <cell r="J533" t="str">
            <v>Do Thi Bich Lieu</v>
          </cell>
          <cell r="M533" t="str">
            <v>No</v>
          </cell>
          <cell r="O533" t="str">
            <v>06/Đã thanh toán 26/2023</v>
          </cell>
        </row>
        <row r="534">
          <cell r="D534">
            <v>28265</v>
          </cell>
          <cell r="E534">
            <v>17202067</v>
          </cell>
          <cell r="F534">
            <v>2703191</v>
          </cell>
          <cell r="G534">
            <v>45059.000347222223</v>
          </cell>
          <cell r="J534" t="str">
            <v>Do Thi Bich Lieu</v>
          </cell>
          <cell r="M534" t="str">
            <v>No</v>
          </cell>
          <cell r="O534" t="str">
            <v>06/Đã thanh toán 26/2023</v>
          </cell>
        </row>
        <row r="535">
          <cell r="D535">
            <v>28260</v>
          </cell>
          <cell r="E535">
            <v>19396177</v>
          </cell>
          <cell r="F535">
            <v>977306</v>
          </cell>
          <cell r="G535">
            <v>45059.000347222223</v>
          </cell>
          <cell r="J535" t="str">
            <v>Do Thi Bich Lieu</v>
          </cell>
          <cell r="M535" t="str">
            <v>No</v>
          </cell>
          <cell r="O535" t="str">
            <v>06/Đã thanh toán 26/2023</v>
          </cell>
        </row>
        <row r="536">
          <cell r="D536">
            <v>28268</v>
          </cell>
          <cell r="E536">
            <v>12157285</v>
          </cell>
          <cell r="F536">
            <v>998250</v>
          </cell>
          <cell r="G536">
            <v>45059.000347222223</v>
          </cell>
          <cell r="J536" t="str">
            <v>Do Thi Bich Lieu</v>
          </cell>
          <cell r="M536" t="str">
            <v>No</v>
          </cell>
          <cell r="O536" t="str">
            <v>06/Đã thanh toán 26/2023</v>
          </cell>
        </row>
        <row r="537">
          <cell r="D537">
            <v>28247</v>
          </cell>
          <cell r="E537">
            <v>20371268</v>
          </cell>
          <cell r="F537">
            <v>1253313</v>
          </cell>
          <cell r="G537">
            <v>45059.000347222223</v>
          </cell>
          <cell r="J537" t="str">
            <v>Do Thi Bich Lieu</v>
          </cell>
          <cell r="M537" t="str">
            <v>No</v>
          </cell>
          <cell r="O537" t="str">
            <v>06/Đã thanh toán 12/2023</v>
          </cell>
        </row>
        <row r="538">
          <cell r="D538">
            <v>28267</v>
          </cell>
          <cell r="E538">
            <v>12157014</v>
          </cell>
          <cell r="F538">
            <v>4886530</v>
          </cell>
          <cell r="G538">
            <v>45059.000347222223</v>
          </cell>
          <cell r="J538" t="str">
            <v>Do Thi Bich Lieu</v>
          </cell>
          <cell r="M538" t="str">
            <v>No</v>
          </cell>
          <cell r="O538" t="str">
            <v>06/Đã thanh toán 26/2023</v>
          </cell>
        </row>
        <row r="539">
          <cell r="D539">
            <v>28246</v>
          </cell>
          <cell r="E539">
            <v>20370361</v>
          </cell>
          <cell r="F539">
            <v>3391017</v>
          </cell>
          <cell r="G539">
            <v>45059.000347222223</v>
          </cell>
          <cell r="J539" t="str">
            <v>Do Thi Bich Lieu</v>
          </cell>
          <cell r="M539" t="str">
            <v>No</v>
          </cell>
          <cell r="O539" t="str">
            <v>06/Đã thanh toán 12/2023</v>
          </cell>
        </row>
        <row r="540">
          <cell r="D540">
            <v>28256</v>
          </cell>
          <cell r="E540">
            <v>10234016</v>
          </cell>
          <cell r="F540">
            <v>4674120</v>
          </cell>
          <cell r="G540">
            <v>45059.000347222223</v>
          </cell>
          <cell r="J540" t="str">
            <v>Do Thi Bich Lieu</v>
          </cell>
          <cell r="M540" t="str">
            <v>No</v>
          </cell>
          <cell r="O540" t="str">
            <v>06/Đã thanh toán 12/2023</v>
          </cell>
        </row>
        <row r="541">
          <cell r="D541">
            <v>29219</v>
          </cell>
          <cell r="E541">
            <v>12151469</v>
          </cell>
          <cell r="F541">
            <v>6037361</v>
          </cell>
          <cell r="G541">
            <v>45063.000347222223</v>
          </cell>
          <cell r="J541" t="str">
            <v>Do Thi Bich Lieu</v>
          </cell>
          <cell r="M541" t="str">
            <v>No</v>
          </cell>
          <cell r="O541" t="str">
            <v>06/Đã thanh toán 12/2023</v>
          </cell>
        </row>
        <row r="542">
          <cell r="D542">
            <v>29799</v>
          </cell>
          <cell r="E542">
            <v>26400018</v>
          </cell>
          <cell r="F542">
            <v>1615482</v>
          </cell>
          <cell r="G542">
            <v>45065.000347222223</v>
          </cell>
          <cell r="J542" t="str">
            <v>Do Thi Bich Lieu</v>
          </cell>
          <cell r="M542" t="str">
            <v>No</v>
          </cell>
          <cell r="O542" t="str">
            <v>06/Đã thanh toán 26/2023</v>
          </cell>
        </row>
        <row r="543">
          <cell r="D543">
            <v>29770</v>
          </cell>
          <cell r="E543">
            <v>10237078</v>
          </cell>
          <cell r="F543">
            <v>5027462</v>
          </cell>
          <cell r="G543">
            <v>45065.000347222223</v>
          </cell>
          <cell r="J543" t="str">
            <v>Do Thi Bich Lieu</v>
          </cell>
          <cell r="M543" t="str">
            <v>No</v>
          </cell>
          <cell r="O543" t="str">
            <v>06/Đã thanh toán 26/2023</v>
          </cell>
        </row>
        <row r="544">
          <cell r="D544">
            <v>29795</v>
          </cell>
          <cell r="E544">
            <v>15123799</v>
          </cell>
          <cell r="F544">
            <v>3796408</v>
          </cell>
          <cell r="G544">
            <v>45065.000347222223</v>
          </cell>
          <cell r="J544" t="str">
            <v>Do Thi Bich Lieu</v>
          </cell>
          <cell r="M544" t="str">
            <v>No</v>
          </cell>
          <cell r="O544" t="str">
            <v>06/Đã thanh toán 26/2023</v>
          </cell>
        </row>
        <row r="545">
          <cell r="D545">
            <v>29782</v>
          </cell>
          <cell r="E545">
            <v>15122237</v>
          </cell>
          <cell r="F545">
            <v>1954612</v>
          </cell>
          <cell r="G545">
            <v>45065.000347222223</v>
          </cell>
          <cell r="J545" t="str">
            <v>Do Thi Bich Lieu</v>
          </cell>
          <cell r="M545" t="str">
            <v>No</v>
          </cell>
          <cell r="O545" t="str">
            <v>06/Đã thanh toán 26/2023</v>
          </cell>
        </row>
        <row r="546">
          <cell r="D546">
            <v>29786</v>
          </cell>
          <cell r="E546">
            <v>12160141</v>
          </cell>
          <cell r="F546">
            <v>1615482</v>
          </cell>
          <cell r="G546">
            <v>45065.000347222223</v>
          </cell>
          <cell r="J546" t="str">
            <v>Do Thi Bich Lieu</v>
          </cell>
          <cell r="M546" t="str">
            <v>No</v>
          </cell>
          <cell r="O546" t="str">
            <v>06/Đã thanh toán 26/2023</v>
          </cell>
        </row>
        <row r="547">
          <cell r="D547">
            <v>29788</v>
          </cell>
          <cell r="E547">
            <v>28338112</v>
          </cell>
          <cell r="F547">
            <v>1551215</v>
          </cell>
          <cell r="G547">
            <v>45065.000347222223</v>
          </cell>
          <cell r="J547" t="str">
            <v>Do Thi Bich Lieu</v>
          </cell>
          <cell r="M547" t="str">
            <v>No</v>
          </cell>
          <cell r="O547" t="str">
            <v>06/Đã thanh toán 26/2023</v>
          </cell>
        </row>
        <row r="548">
          <cell r="D548">
            <v>29784</v>
          </cell>
          <cell r="E548">
            <v>22349126</v>
          </cell>
          <cell r="F548">
            <v>1557600</v>
          </cell>
          <cell r="G548">
            <v>45065.000347222223</v>
          </cell>
          <cell r="J548" t="str">
            <v>Do Thi Bich Lieu</v>
          </cell>
          <cell r="M548" t="str">
            <v>No</v>
          </cell>
          <cell r="O548" t="str">
            <v>Chúng tôi đang xử lý hóa đơn, vui lòng liên hệ Do Thi Bich Lieu</v>
          </cell>
        </row>
        <row r="549">
          <cell r="D549">
            <v>29785</v>
          </cell>
          <cell r="E549">
            <v>28337212</v>
          </cell>
          <cell r="F549">
            <v>1557600</v>
          </cell>
          <cell r="G549">
            <v>45065.000347222223</v>
          </cell>
          <cell r="J549" t="str">
            <v>Do Thi Bich Lieu</v>
          </cell>
          <cell r="M549" t="str">
            <v>No</v>
          </cell>
          <cell r="O549" t="str">
            <v>Chúng tôi đang xử lý hóa đơn, vui lòng liên hệ Do Thi Bich Lieu</v>
          </cell>
        </row>
        <row r="550">
          <cell r="D550">
            <v>29800</v>
          </cell>
          <cell r="E550">
            <v>13258249</v>
          </cell>
          <cell r="F550">
            <v>4050156</v>
          </cell>
          <cell r="G550">
            <v>45065.000347222223</v>
          </cell>
          <cell r="J550" t="str">
            <v>Do Thi Bich Lieu</v>
          </cell>
          <cell r="M550" t="str">
            <v>No</v>
          </cell>
          <cell r="O550" t="str">
            <v>06/Đã thanh toán 26/2023</v>
          </cell>
        </row>
        <row r="551">
          <cell r="D551">
            <v>29792</v>
          </cell>
          <cell r="E551">
            <v>20375673</v>
          </cell>
          <cell r="F551">
            <v>977306</v>
          </cell>
          <cell r="G551">
            <v>45065.000347222223</v>
          </cell>
          <cell r="J551" t="str">
            <v>Do Thi Bich Lieu</v>
          </cell>
          <cell r="M551" t="str">
            <v>No</v>
          </cell>
          <cell r="O551" t="str">
            <v>06/Đã thanh toán 26/2023</v>
          </cell>
        </row>
        <row r="552">
          <cell r="D552">
            <v>29781</v>
          </cell>
          <cell r="E552">
            <v>17204149</v>
          </cell>
          <cell r="F552">
            <v>3596758</v>
          </cell>
          <cell r="G552">
            <v>45065.000347222223</v>
          </cell>
          <cell r="J552" t="str">
            <v>Do Thi Bich Lieu</v>
          </cell>
          <cell r="M552" t="str">
            <v>No</v>
          </cell>
          <cell r="O552" t="str">
            <v>06/Đã thanh toán 26/2023</v>
          </cell>
        </row>
        <row r="553">
          <cell r="D553">
            <v>29776</v>
          </cell>
          <cell r="E553">
            <v>24317189</v>
          </cell>
          <cell r="F553">
            <v>1557600</v>
          </cell>
          <cell r="G553">
            <v>45065.000347222223</v>
          </cell>
          <cell r="J553" t="str">
            <v>Do Thi Bich Lieu</v>
          </cell>
          <cell r="M553" t="str">
            <v>No</v>
          </cell>
          <cell r="O553" t="str">
            <v>Chúng tôi đang xử lý hóa đơn, vui lòng liên hệ Do Thi Bich Lieu</v>
          </cell>
        </row>
        <row r="554">
          <cell r="D554">
            <v>29778</v>
          </cell>
          <cell r="E554">
            <v>27337223</v>
          </cell>
          <cell r="F554">
            <v>1557600</v>
          </cell>
          <cell r="G554">
            <v>45065.000347222223</v>
          </cell>
          <cell r="J554" t="str">
            <v>Do Thi Bich Lieu</v>
          </cell>
          <cell r="M554" t="str">
            <v>No</v>
          </cell>
          <cell r="O554" t="str">
            <v>Chúng tôi đang xử lý hóa đơn, vui lòng liên hệ Do Thi Bich Lieu</v>
          </cell>
        </row>
        <row r="555">
          <cell r="D555">
            <v>29779</v>
          </cell>
          <cell r="E555">
            <v>20375114</v>
          </cell>
          <cell r="F555">
            <v>1557600</v>
          </cell>
          <cell r="G555">
            <v>45065.000347222223</v>
          </cell>
          <cell r="J555" t="str">
            <v>Do Thi Bich Lieu</v>
          </cell>
          <cell r="M555" t="str">
            <v>No</v>
          </cell>
          <cell r="O555" t="str">
            <v>Chúng tôi đang xử lý hóa đơn, vui lòng liên hệ Do Thi Bich Lieu</v>
          </cell>
        </row>
        <row r="556">
          <cell r="D556">
            <v>29783</v>
          </cell>
          <cell r="E556">
            <v>16437514</v>
          </cell>
          <cell r="F556">
            <v>1557600</v>
          </cell>
          <cell r="G556">
            <v>45065.000347222223</v>
          </cell>
          <cell r="J556" t="str">
            <v>Do Thi Bich Lieu</v>
          </cell>
          <cell r="M556" t="str">
            <v>No</v>
          </cell>
          <cell r="O556" t="str">
            <v>Chúng tôi đang xử lý hóa đơn, vui lòng liên hệ Do Thi Bich Lieu</v>
          </cell>
        </row>
        <row r="557">
          <cell r="D557">
            <v>29796</v>
          </cell>
          <cell r="E557">
            <v>18171959</v>
          </cell>
          <cell r="F557">
            <v>5734652</v>
          </cell>
          <cell r="G557">
            <v>45065.000347222223</v>
          </cell>
          <cell r="J557" t="str">
            <v>Do Thi Bich Lieu</v>
          </cell>
          <cell r="M557" t="str">
            <v>No</v>
          </cell>
          <cell r="O557" t="str">
            <v>Chúng tôi đang xử lý hóa đơn, vui lòng liên hệ Do Thi Bich Lieu</v>
          </cell>
        </row>
        <row r="558">
          <cell r="D558">
            <v>29773</v>
          </cell>
          <cell r="E558">
            <v>19397623</v>
          </cell>
          <cell r="F558">
            <v>1557600</v>
          </cell>
          <cell r="G558">
            <v>45065.000347222223</v>
          </cell>
          <cell r="J558" t="str">
            <v>Do Thi Bich Lieu</v>
          </cell>
          <cell r="M558" t="str">
            <v>No</v>
          </cell>
          <cell r="O558" t="str">
            <v>Chúng tôi đang xử lý hóa đơn, vui lòng liên hệ Do Thi Bich Lieu</v>
          </cell>
        </row>
        <row r="559">
          <cell r="D559">
            <v>29775</v>
          </cell>
          <cell r="E559">
            <v>23220736</v>
          </cell>
          <cell r="F559">
            <v>2358510</v>
          </cell>
          <cell r="G559">
            <v>45065.000347222223</v>
          </cell>
          <cell r="J559" t="str">
            <v>Do Thi Bich Lieu</v>
          </cell>
          <cell r="M559" t="str">
            <v>No</v>
          </cell>
          <cell r="O559" t="str">
            <v>06/Đã thanh toán 26/2023</v>
          </cell>
        </row>
        <row r="560">
          <cell r="D560">
            <v>29797</v>
          </cell>
          <cell r="E560">
            <v>14109446</v>
          </cell>
          <cell r="F560">
            <v>4886530</v>
          </cell>
          <cell r="G560">
            <v>45065.000347222223</v>
          </cell>
          <cell r="J560" t="str">
            <v>Do Thi Bich Lieu</v>
          </cell>
          <cell r="M560" t="str">
            <v>No</v>
          </cell>
          <cell r="O560" t="str">
            <v>06/Đã thanh toán 26/2023</v>
          </cell>
        </row>
        <row r="561">
          <cell r="D561">
            <v>29787</v>
          </cell>
          <cell r="E561">
            <v>28338495</v>
          </cell>
          <cell r="F561">
            <v>5367266</v>
          </cell>
          <cell r="G561">
            <v>45065.000347222223</v>
          </cell>
          <cell r="J561" t="str">
            <v>Do Thi Bich Lieu</v>
          </cell>
          <cell r="M561" t="str">
            <v>No</v>
          </cell>
          <cell r="O561" t="str">
            <v>06/Đã thanh toán 26/2023</v>
          </cell>
        </row>
        <row r="562">
          <cell r="D562">
            <v>29798</v>
          </cell>
          <cell r="E562">
            <v>14107909</v>
          </cell>
          <cell r="F562">
            <v>778800</v>
          </cell>
          <cell r="G562">
            <v>45065.000347222223</v>
          </cell>
          <cell r="J562" t="str">
            <v>Do Thi Bich Lieu</v>
          </cell>
          <cell r="M562" t="str">
            <v>No</v>
          </cell>
          <cell r="O562" t="str">
            <v>06/Đã thanh toán 26/2023</v>
          </cell>
        </row>
        <row r="563">
          <cell r="D563">
            <v>29801</v>
          </cell>
          <cell r="E563">
            <v>14109503</v>
          </cell>
          <cell r="F563">
            <v>203239</v>
          </cell>
          <cell r="G563">
            <v>45065.000347222223</v>
          </cell>
          <cell r="J563" t="str">
            <v>Do Thi Bich Lieu</v>
          </cell>
          <cell r="M563" t="str">
            <v>No</v>
          </cell>
          <cell r="O563" t="str">
            <v>06/Đã thanh toán 26/2023</v>
          </cell>
        </row>
        <row r="564">
          <cell r="D564">
            <v>29774</v>
          </cell>
          <cell r="E564">
            <v>27337015</v>
          </cell>
          <cell r="F564">
            <v>3234033</v>
          </cell>
          <cell r="G564">
            <v>45065.000347222223</v>
          </cell>
          <cell r="J564" t="str">
            <v>Do Thi Bich Lieu</v>
          </cell>
          <cell r="M564" t="str">
            <v>No</v>
          </cell>
          <cell r="O564" t="str">
            <v>06/Đã thanh toán 26/2023</v>
          </cell>
        </row>
        <row r="565">
          <cell r="D565">
            <v>29769</v>
          </cell>
          <cell r="E565">
            <v>10237358</v>
          </cell>
          <cell r="F565">
            <v>6899855</v>
          </cell>
          <cell r="G565">
            <v>45065.000347222223</v>
          </cell>
          <cell r="J565" t="str">
            <v>Do Thi Bich Lieu</v>
          </cell>
          <cell r="M565" t="str">
            <v>No</v>
          </cell>
          <cell r="O565" t="str">
            <v>06/Đã thanh toán 26/2023</v>
          </cell>
        </row>
        <row r="566">
          <cell r="D566">
            <v>29789</v>
          </cell>
          <cell r="E566">
            <v>25346852</v>
          </cell>
          <cell r="F566">
            <v>2880284</v>
          </cell>
          <cell r="G566">
            <v>45065.000347222223</v>
          </cell>
          <cell r="H566">
            <v>45068.000347222223</v>
          </cell>
          <cell r="I566">
            <v>45102.000347222223</v>
          </cell>
          <cell r="J566" t="str">
            <v>Do Thi Bich Lieu</v>
          </cell>
          <cell r="M566" t="str">
            <v>No</v>
          </cell>
          <cell r="O566" t="str">
            <v>Lịch thanh toán: Monthly at 10 &amp; 24</v>
          </cell>
        </row>
        <row r="567">
          <cell r="D567">
            <v>29793</v>
          </cell>
          <cell r="E567">
            <v>16438404</v>
          </cell>
          <cell r="F567">
            <v>3194934</v>
          </cell>
          <cell r="G567">
            <v>45065.000347222223</v>
          </cell>
          <cell r="H567">
            <v>45069.000347222223</v>
          </cell>
          <cell r="I567">
            <v>45103.000347222223</v>
          </cell>
          <cell r="J567" t="str">
            <v>Do Thi Bich Lieu</v>
          </cell>
          <cell r="M567" t="str">
            <v>No</v>
          </cell>
          <cell r="O567" t="str">
            <v>Lịch thanh toán: Monthly at 10 &amp; 24</v>
          </cell>
        </row>
        <row r="568">
          <cell r="D568">
            <v>29790</v>
          </cell>
          <cell r="E568">
            <v>24317905</v>
          </cell>
          <cell r="F568">
            <v>1946690</v>
          </cell>
          <cell r="G568">
            <v>45065.000347222223</v>
          </cell>
          <cell r="H568">
            <v>45069.000347222223</v>
          </cell>
          <cell r="I568">
            <v>45103.000347222223</v>
          </cell>
          <cell r="J568" t="str">
            <v>Do Thi Bich Lieu</v>
          </cell>
          <cell r="M568" t="str">
            <v>No</v>
          </cell>
          <cell r="O568" t="str">
            <v>Lịch thanh toán: Monthly at 10 &amp; 24</v>
          </cell>
        </row>
        <row r="569">
          <cell r="D569">
            <v>29777</v>
          </cell>
          <cell r="E569">
            <v>25346105</v>
          </cell>
          <cell r="F569">
            <v>778800</v>
          </cell>
          <cell r="G569">
            <v>45065.000347222223</v>
          </cell>
          <cell r="J569" t="str">
            <v>Do Thi Bich Lieu</v>
          </cell>
          <cell r="M569" t="str">
            <v>No</v>
          </cell>
          <cell r="O569" t="str">
            <v>Chúng tôi đang xử lý hóa đơn, vui lòng liên hệ Do Thi Bich Lieu</v>
          </cell>
        </row>
        <row r="570">
          <cell r="D570">
            <v>29772</v>
          </cell>
          <cell r="E570">
            <v>19397650</v>
          </cell>
          <cell r="F570">
            <v>778800</v>
          </cell>
          <cell r="G570">
            <v>45065.000347222223</v>
          </cell>
          <cell r="J570" t="str">
            <v>Do Thi Bich Lieu</v>
          </cell>
          <cell r="M570" t="str">
            <v>No</v>
          </cell>
          <cell r="O570" t="str">
            <v>Chúng tôi đang xử lý hóa đơn, vui lòng liên hệ Do Thi Bich Lieu</v>
          </cell>
        </row>
        <row r="571">
          <cell r="D571">
            <v>29771</v>
          </cell>
          <cell r="E571">
            <v>11200164</v>
          </cell>
          <cell r="F571">
            <v>3115200</v>
          </cell>
          <cell r="G571">
            <v>45065.000347222223</v>
          </cell>
          <cell r="J571" t="str">
            <v>Do Thi Bich Lieu</v>
          </cell>
          <cell r="M571" t="str">
            <v>No</v>
          </cell>
          <cell r="O571" t="str">
            <v>Chúng tôi đang xử lý hóa đơn, vui lòng liên hệ Do Thi Bich Lieu</v>
          </cell>
        </row>
        <row r="572">
          <cell r="D572">
            <v>29794</v>
          </cell>
          <cell r="E572">
            <v>16438132</v>
          </cell>
          <cell r="F572">
            <v>977306</v>
          </cell>
          <cell r="G572">
            <v>45065.000347222223</v>
          </cell>
          <cell r="H572">
            <v>45069.000347222223</v>
          </cell>
          <cell r="I572">
            <v>45103.000347222223</v>
          </cell>
          <cell r="J572" t="str">
            <v>Do Thi Bich Lieu</v>
          </cell>
          <cell r="M572" t="str">
            <v>No</v>
          </cell>
          <cell r="O572" t="str">
            <v>Lịch thanh toán: Monthly at 10 &amp; 24</v>
          </cell>
        </row>
        <row r="573">
          <cell r="D573">
            <v>30030</v>
          </cell>
          <cell r="E573">
            <v>10171704</v>
          </cell>
          <cell r="F573">
            <v>23586080</v>
          </cell>
          <cell r="G573">
            <v>45069.000347222223</v>
          </cell>
          <cell r="J573" t="str">
            <v>Do Thi Bich Lieu</v>
          </cell>
          <cell r="M573" t="str">
            <v>No</v>
          </cell>
          <cell r="O573" t="str">
            <v>Chúng tôi đang xử lý hóa đơn, vui lòng liên hệ Do Thi Bich Lieu</v>
          </cell>
        </row>
        <row r="574">
          <cell r="D574">
            <v>30032</v>
          </cell>
          <cell r="E574">
            <v>14026511</v>
          </cell>
          <cell r="F574">
            <v>930329</v>
          </cell>
          <cell r="G574">
            <v>45069.000347222223</v>
          </cell>
          <cell r="J574" t="str">
            <v>Do Thi Bich Lieu</v>
          </cell>
          <cell r="M574" t="str">
            <v>No</v>
          </cell>
          <cell r="O574" t="str">
            <v>06/Đã thanh toán 12/2023</v>
          </cell>
        </row>
        <row r="575">
          <cell r="D575">
            <v>30031</v>
          </cell>
          <cell r="E575">
            <v>13197255</v>
          </cell>
          <cell r="F575">
            <v>4612526</v>
          </cell>
          <cell r="G575">
            <v>45069.000347222223</v>
          </cell>
          <cell r="J575" t="str">
            <v>Do Thi Bich Lieu</v>
          </cell>
          <cell r="M575" t="str">
            <v>No</v>
          </cell>
          <cell r="O575" t="str">
            <v>06/Đã thanh toán 12/2023</v>
          </cell>
        </row>
        <row r="576">
          <cell r="D576">
            <v>30029</v>
          </cell>
          <cell r="E576">
            <v>12100509</v>
          </cell>
          <cell r="F576">
            <v>763656</v>
          </cell>
          <cell r="G576">
            <v>45069.000347222223</v>
          </cell>
          <cell r="J576" t="str">
            <v>Do Thi Bich Lieu</v>
          </cell>
          <cell r="M576" t="str">
            <v>No</v>
          </cell>
          <cell r="O576" t="str">
            <v>06/Đã thanh toán 12/2023</v>
          </cell>
        </row>
        <row r="577">
          <cell r="D577">
            <v>29993</v>
          </cell>
          <cell r="E577">
            <v>26298800</v>
          </cell>
          <cell r="F577">
            <v>1413958</v>
          </cell>
          <cell r="G577">
            <v>45069.000347222223</v>
          </cell>
          <cell r="J577" t="str">
            <v>Do Thi Bich Lieu</v>
          </cell>
          <cell r="M577" t="str">
            <v>No</v>
          </cell>
          <cell r="O577" t="str">
            <v>Chúng tôi đang xử lý hóa đơn, vui lòng liên hệ Do Thi Bich Lieu</v>
          </cell>
        </row>
        <row r="578">
          <cell r="D578">
            <v>31443</v>
          </cell>
          <cell r="E578">
            <v>16441544</v>
          </cell>
          <cell r="F578">
            <v>1246080</v>
          </cell>
          <cell r="G578">
            <v>45073.000347222223</v>
          </cell>
          <cell r="H578">
            <v>45082.000347222223</v>
          </cell>
          <cell r="I578">
            <v>45110.000347222223</v>
          </cell>
          <cell r="J578" t="str">
            <v>Do Thi Bich Lieu</v>
          </cell>
          <cell r="M578" t="str">
            <v>No</v>
          </cell>
          <cell r="O578" t="str">
            <v>Lịch thanh toán: Monthly at 10 &amp; 24</v>
          </cell>
        </row>
        <row r="579">
          <cell r="D579">
            <v>31452</v>
          </cell>
          <cell r="E579">
            <v>24319960</v>
          </cell>
          <cell r="F579">
            <v>2619452</v>
          </cell>
          <cell r="G579">
            <v>45073.000347222223</v>
          </cell>
          <cell r="H579">
            <v>45076.000347222223</v>
          </cell>
          <cell r="I579">
            <v>45110.000347222223</v>
          </cell>
          <cell r="J579" t="str">
            <v>Do Thi Bich Lieu</v>
          </cell>
          <cell r="M579" t="str">
            <v>No</v>
          </cell>
          <cell r="O579" t="str">
            <v>Lịch thanh toán: Monthly at 10 &amp; 24</v>
          </cell>
        </row>
        <row r="580">
          <cell r="D580">
            <v>31461</v>
          </cell>
          <cell r="E580">
            <v>26401619</v>
          </cell>
          <cell r="F580">
            <v>3784732</v>
          </cell>
          <cell r="G580">
            <v>45073.000347222223</v>
          </cell>
          <cell r="J580" t="str">
            <v>Do Thi Bich Lieu</v>
          </cell>
          <cell r="M580" t="str">
            <v>No</v>
          </cell>
          <cell r="O580" t="str">
            <v>06/Đã thanh toán 26/2023</v>
          </cell>
        </row>
        <row r="581">
          <cell r="D581">
            <v>31466</v>
          </cell>
          <cell r="E581">
            <v>13260751</v>
          </cell>
          <cell r="F581">
            <v>6230400</v>
          </cell>
          <cell r="G581">
            <v>45073.000347222223</v>
          </cell>
          <cell r="J581" t="str">
            <v>Do Thi Bich Lieu</v>
          </cell>
          <cell r="M581" t="str">
            <v>No</v>
          </cell>
          <cell r="O581" t="str">
            <v>Chúng tôi đang xử lý hóa đơn, vui lòng liên hệ Do Thi Bich Lieu</v>
          </cell>
        </row>
        <row r="582">
          <cell r="D582">
            <v>31462</v>
          </cell>
          <cell r="E582">
            <v>26401522</v>
          </cell>
          <cell r="F582">
            <v>977306</v>
          </cell>
          <cell r="G582">
            <v>45073.000347222223</v>
          </cell>
          <cell r="J582" t="str">
            <v>Do Thi Bich Lieu</v>
          </cell>
          <cell r="M582" t="str">
            <v>No</v>
          </cell>
          <cell r="O582" t="str">
            <v>06/Đã thanh toán 26/2023</v>
          </cell>
        </row>
        <row r="583">
          <cell r="D583">
            <v>31436</v>
          </cell>
          <cell r="E583">
            <v>25348218</v>
          </cell>
          <cell r="F583">
            <v>8804901</v>
          </cell>
          <cell r="G583">
            <v>45073.000347222223</v>
          </cell>
          <cell r="H583">
            <v>45074.000347222223</v>
          </cell>
          <cell r="I583">
            <v>45104.000347222223</v>
          </cell>
          <cell r="J583" t="str">
            <v>Do Thi Bich Lieu</v>
          </cell>
          <cell r="M583" t="str">
            <v>No</v>
          </cell>
          <cell r="O583" t="str">
            <v>Lịch thanh toán: Monthly at 10 &amp; 24</v>
          </cell>
        </row>
        <row r="584">
          <cell r="D584">
            <v>31457</v>
          </cell>
          <cell r="E584">
            <v>13257407</v>
          </cell>
          <cell r="F584">
            <v>560940</v>
          </cell>
          <cell r="G584">
            <v>45073.000347222223</v>
          </cell>
          <cell r="J584" t="str">
            <v>Do Thi Bich Lieu</v>
          </cell>
          <cell r="M584" t="str">
            <v>No</v>
          </cell>
          <cell r="O584" t="str">
            <v>06/Đã thanh toán 26/2023</v>
          </cell>
        </row>
        <row r="585">
          <cell r="D585">
            <v>31465</v>
          </cell>
          <cell r="E585">
            <v>90325901</v>
          </cell>
          <cell r="F585">
            <v>1615482</v>
          </cell>
          <cell r="G585">
            <v>45073.000347222223</v>
          </cell>
          <cell r="J585" t="str">
            <v>Do Thi Bich Lieu</v>
          </cell>
          <cell r="M585" t="str">
            <v>No</v>
          </cell>
          <cell r="O585" t="str">
            <v>06/Đã thanh toán 26/2023</v>
          </cell>
        </row>
        <row r="586">
          <cell r="D586">
            <v>31463</v>
          </cell>
          <cell r="E586">
            <v>14112312</v>
          </cell>
          <cell r="F586">
            <v>4249070</v>
          </cell>
          <cell r="G586">
            <v>45073.000347222223</v>
          </cell>
          <cell r="J586" t="str">
            <v>Do Thi Bich Lieu</v>
          </cell>
          <cell r="M586" t="str">
            <v>No</v>
          </cell>
          <cell r="O586" t="str">
            <v>06/Đã thanh toán 26/2023</v>
          </cell>
        </row>
        <row r="587">
          <cell r="D587">
            <v>31428</v>
          </cell>
          <cell r="E587">
            <v>20377251</v>
          </cell>
          <cell r="F587">
            <v>977306</v>
          </cell>
          <cell r="G587">
            <v>45073.000347222223</v>
          </cell>
          <cell r="H587">
            <v>45074.000347222223</v>
          </cell>
          <cell r="I587">
            <v>45104.000347222223</v>
          </cell>
          <cell r="J587" t="str">
            <v>Do Thi Bich Lieu</v>
          </cell>
          <cell r="M587" t="str">
            <v>No</v>
          </cell>
          <cell r="O587" t="str">
            <v>Lịch thanh toán: Monthly at 10 &amp; 24</v>
          </cell>
        </row>
        <row r="588">
          <cell r="D588">
            <v>31431</v>
          </cell>
          <cell r="E588">
            <v>27339950</v>
          </cell>
          <cell r="F588">
            <v>977306</v>
          </cell>
          <cell r="G588">
            <v>45073.000347222223</v>
          </cell>
          <cell r="H588">
            <v>45074.000347222223</v>
          </cell>
          <cell r="I588">
            <v>45104.000347222223</v>
          </cell>
          <cell r="J588" t="str">
            <v>Do Thi Bich Lieu</v>
          </cell>
          <cell r="M588" t="str">
            <v>No</v>
          </cell>
          <cell r="O588" t="str">
            <v>Lịch thanh toán: Monthly at 10 &amp; 24</v>
          </cell>
        </row>
        <row r="589">
          <cell r="D589">
            <v>31425</v>
          </cell>
          <cell r="E589">
            <v>10240540</v>
          </cell>
          <cell r="F589">
            <v>3909224</v>
          </cell>
          <cell r="G589">
            <v>45073.000347222223</v>
          </cell>
          <cell r="J589" t="str">
            <v>Do Thi Bich Lieu</v>
          </cell>
          <cell r="M589" t="str">
            <v>No</v>
          </cell>
          <cell r="O589" t="str">
            <v>06/Đã thanh toán 26/2023</v>
          </cell>
        </row>
        <row r="590">
          <cell r="D590">
            <v>31459</v>
          </cell>
          <cell r="E590">
            <v>14111528</v>
          </cell>
          <cell r="F590">
            <v>778800</v>
          </cell>
          <cell r="G590">
            <v>45073.000347222223</v>
          </cell>
          <cell r="J590" t="str">
            <v>Do Thi Bich Lieu</v>
          </cell>
          <cell r="M590" t="str">
            <v>No</v>
          </cell>
          <cell r="O590" t="str">
            <v>Chúng tôi đang xử lý hóa đơn, vui lòng liên hệ Do Thi Bich Lieu</v>
          </cell>
        </row>
        <row r="591">
          <cell r="D591">
            <v>31469</v>
          </cell>
          <cell r="E591">
            <v>29177701</v>
          </cell>
          <cell r="F591">
            <v>1179255</v>
          </cell>
          <cell r="G591">
            <v>45073.000347222223</v>
          </cell>
          <cell r="H591">
            <v>45074.000347222223</v>
          </cell>
          <cell r="I591">
            <v>45106.000347222223</v>
          </cell>
          <cell r="J591" t="str">
            <v>Do Thi Bich Lieu</v>
          </cell>
          <cell r="M591" t="str">
            <v>No</v>
          </cell>
          <cell r="O591" t="str">
            <v>Lịch thanh toán: Monthly at 10 &amp; 24</v>
          </cell>
        </row>
        <row r="592">
          <cell r="D592">
            <v>31447</v>
          </cell>
          <cell r="E592">
            <v>17208494</v>
          </cell>
          <cell r="F592">
            <v>2050340</v>
          </cell>
          <cell r="G592">
            <v>45073.000347222223</v>
          </cell>
          <cell r="H592">
            <v>45074.000347222223</v>
          </cell>
          <cell r="I592">
            <v>45108.000347222223</v>
          </cell>
          <cell r="J592" t="str">
            <v>Do Thi Bich Lieu</v>
          </cell>
          <cell r="M592" t="str">
            <v>No</v>
          </cell>
          <cell r="O592" t="str">
            <v>Lịch thanh toán: Monthly at 10 &amp; 24</v>
          </cell>
        </row>
        <row r="593">
          <cell r="D593">
            <v>31460</v>
          </cell>
          <cell r="E593">
            <v>26401718</v>
          </cell>
          <cell r="F593">
            <v>1557600</v>
          </cell>
          <cell r="G593">
            <v>45073.000347222223</v>
          </cell>
          <cell r="J593" t="str">
            <v>Do Thi Bich Lieu</v>
          </cell>
          <cell r="M593" t="str">
            <v>No</v>
          </cell>
          <cell r="O593" t="str">
            <v>Chúng tôi đang xử lý hóa đơn, vui lòng liên hệ Do Thi Bich Lieu</v>
          </cell>
        </row>
        <row r="594">
          <cell r="D594">
            <v>31433</v>
          </cell>
          <cell r="E594">
            <v>17208034</v>
          </cell>
          <cell r="F594">
            <v>2758392</v>
          </cell>
          <cell r="G594">
            <v>45073.000347222223</v>
          </cell>
          <cell r="H594">
            <v>45074.000347222223</v>
          </cell>
          <cell r="I594">
            <v>45105.000347222223</v>
          </cell>
          <cell r="J594" t="str">
            <v>Do Thi Bich Lieu</v>
          </cell>
          <cell r="M594" t="str">
            <v>No</v>
          </cell>
          <cell r="O594" t="str">
            <v>Lịch thanh toán: Monthly at 10 &amp; 24</v>
          </cell>
        </row>
        <row r="595">
          <cell r="D595">
            <v>31470</v>
          </cell>
          <cell r="E595">
            <v>10244067</v>
          </cell>
          <cell r="F595">
            <v>1954612</v>
          </cell>
          <cell r="G595">
            <v>45073.000347222223</v>
          </cell>
          <cell r="H595">
            <v>45074.000347222223</v>
          </cell>
          <cell r="I595">
            <v>45107.000347222223</v>
          </cell>
          <cell r="J595" t="str">
            <v>Do Thi Bich Lieu</v>
          </cell>
          <cell r="M595" t="str">
            <v>No</v>
          </cell>
          <cell r="O595" t="str">
            <v>Lịch thanh toán: Monthly at 10 &amp; 24</v>
          </cell>
        </row>
        <row r="596">
          <cell r="D596">
            <v>31427</v>
          </cell>
          <cell r="E596">
            <v>19400179</v>
          </cell>
          <cell r="F596">
            <v>2619452</v>
          </cell>
          <cell r="G596">
            <v>45073.000347222223</v>
          </cell>
          <cell r="H596">
            <v>45074.000347222223</v>
          </cell>
          <cell r="I596">
            <v>45103.000347222223</v>
          </cell>
          <cell r="J596" t="str">
            <v>Do Thi Bich Lieu</v>
          </cell>
          <cell r="M596" t="str">
            <v>No</v>
          </cell>
          <cell r="O596" t="str">
            <v>Lịch thanh toán: Monthly at 10 &amp; 24</v>
          </cell>
        </row>
        <row r="597">
          <cell r="D597">
            <v>31426</v>
          </cell>
          <cell r="E597">
            <v>10240795</v>
          </cell>
          <cell r="F597">
            <v>11915305</v>
          </cell>
          <cell r="G597">
            <v>45073.000347222223</v>
          </cell>
          <cell r="J597" t="str">
            <v>Do Thi Bich Lieu</v>
          </cell>
          <cell r="M597" t="str">
            <v>No</v>
          </cell>
          <cell r="O597" t="str">
            <v>06/Đã thanh toán 26/2023</v>
          </cell>
        </row>
        <row r="598">
          <cell r="D598">
            <v>31453</v>
          </cell>
          <cell r="E598">
            <v>24319707</v>
          </cell>
          <cell r="F598">
            <v>977306</v>
          </cell>
          <cell r="G598">
            <v>45073.000347222223</v>
          </cell>
          <cell r="H598">
            <v>45076.000347222223</v>
          </cell>
          <cell r="I598">
            <v>45110.000347222223</v>
          </cell>
          <cell r="J598" t="str">
            <v>Do Thi Bich Lieu</v>
          </cell>
          <cell r="M598" t="str">
            <v>No</v>
          </cell>
          <cell r="O598" t="str">
            <v>Lịch thanh toán: Monthly at 10 &amp; 24</v>
          </cell>
        </row>
        <row r="599">
          <cell r="D599">
            <v>31444</v>
          </cell>
          <cell r="E599">
            <v>16440702</v>
          </cell>
          <cell r="F599">
            <v>977306</v>
          </cell>
          <cell r="G599">
            <v>45073.000347222223</v>
          </cell>
          <cell r="H599">
            <v>45075.000347222223</v>
          </cell>
          <cell r="I599">
            <v>45110.000347222223</v>
          </cell>
          <cell r="J599" t="str">
            <v>Do Thi Bich Lieu</v>
          </cell>
          <cell r="M599" t="str">
            <v>No</v>
          </cell>
          <cell r="O599" t="str">
            <v>Lịch thanh toán: Monthly at 10 &amp; 24</v>
          </cell>
        </row>
        <row r="600">
          <cell r="D600">
            <v>31448</v>
          </cell>
          <cell r="E600">
            <v>17209450</v>
          </cell>
          <cell r="F600">
            <v>2785056</v>
          </cell>
          <cell r="G600">
            <v>45073.000347222223</v>
          </cell>
          <cell r="H600">
            <v>45074.000347222223</v>
          </cell>
          <cell r="I600">
            <v>45108.000347222223</v>
          </cell>
          <cell r="J600" t="str">
            <v>Do Thi Bich Lieu</v>
          </cell>
          <cell r="M600" t="str">
            <v>No</v>
          </cell>
          <cell r="O600" t="str">
            <v>Lịch thanh toán: Monthly at 10 &amp; 24</v>
          </cell>
        </row>
        <row r="601">
          <cell r="D601">
            <v>31464</v>
          </cell>
          <cell r="E601">
            <v>14112056</v>
          </cell>
          <cell r="F601">
            <v>1954612</v>
          </cell>
          <cell r="G601">
            <v>45073.000347222223</v>
          </cell>
          <cell r="J601" t="str">
            <v>Do Thi Bich Lieu</v>
          </cell>
          <cell r="M601" t="str">
            <v>No</v>
          </cell>
          <cell r="O601" t="str">
            <v>06/Đã thanh toán 26/2023</v>
          </cell>
        </row>
        <row r="602">
          <cell r="D602">
            <v>31471</v>
          </cell>
          <cell r="E602">
            <v>10244328</v>
          </cell>
          <cell r="F602">
            <v>13876055</v>
          </cell>
          <cell r="G602">
            <v>45073.000347222223</v>
          </cell>
          <cell r="H602">
            <v>45074.000347222223</v>
          </cell>
          <cell r="I602">
            <v>45107.000347222223</v>
          </cell>
          <cell r="J602" t="str">
            <v>Do Thi Bich Lieu</v>
          </cell>
          <cell r="M602" t="str">
            <v>No</v>
          </cell>
          <cell r="O602" t="str">
            <v>Lịch thanh toán: Monthly at 10 &amp; 24</v>
          </cell>
        </row>
        <row r="603">
          <cell r="D603">
            <v>31440</v>
          </cell>
          <cell r="E603">
            <v>15125495</v>
          </cell>
          <cell r="F603">
            <v>1557600</v>
          </cell>
          <cell r="G603">
            <v>45073.000347222223</v>
          </cell>
          <cell r="J603" t="str">
            <v>Do Thi Bich Lieu</v>
          </cell>
          <cell r="M603" t="str">
            <v>No</v>
          </cell>
          <cell r="O603" t="str">
            <v>Chúng tôi đang xử lý hóa đơn, vui lòng liên hệ Do Thi Bich Lieu</v>
          </cell>
        </row>
        <row r="604">
          <cell r="D604">
            <v>31442</v>
          </cell>
          <cell r="E604">
            <v>15124285</v>
          </cell>
          <cell r="F604">
            <v>1557600</v>
          </cell>
          <cell r="G604">
            <v>45073.000347222223</v>
          </cell>
          <cell r="J604" t="str">
            <v>Do Thi Bich Lieu</v>
          </cell>
          <cell r="M604" t="str">
            <v>No</v>
          </cell>
          <cell r="O604" t="str">
            <v>Chúng tôi đang xử lý hóa đơn, vui lòng liên hệ Do Thi Bich Lieu</v>
          </cell>
        </row>
        <row r="605">
          <cell r="D605">
            <v>31446</v>
          </cell>
          <cell r="E605">
            <v>17206642</v>
          </cell>
          <cell r="F605">
            <v>1557600</v>
          </cell>
          <cell r="G605">
            <v>45073.000347222223</v>
          </cell>
          <cell r="J605" t="str">
            <v>Do Thi Bich Lieu</v>
          </cell>
          <cell r="M605" t="str">
            <v>No</v>
          </cell>
          <cell r="O605" t="str">
            <v>Chúng tôi đang xử lý hóa đơn, vui lòng liên hệ Do Thi Bich Lieu</v>
          </cell>
        </row>
        <row r="606">
          <cell r="D606">
            <v>31430</v>
          </cell>
          <cell r="E606">
            <v>20377348</v>
          </cell>
          <cell r="F606">
            <v>1615482</v>
          </cell>
          <cell r="G606">
            <v>45073.000347222223</v>
          </cell>
          <cell r="H606">
            <v>45074.000347222223</v>
          </cell>
          <cell r="I606">
            <v>45104.000347222223</v>
          </cell>
          <cell r="J606" t="str">
            <v>Do Thi Bich Lieu</v>
          </cell>
          <cell r="M606" t="str">
            <v>No</v>
          </cell>
          <cell r="O606" t="str">
            <v>Lịch thanh toán: Monthly at 10 &amp; 24</v>
          </cell>
        </row>
        <row r="607">
          <cell r="D607">
            <v>31434</v>
          </cell>
          <cell r="E607">
            <v>25348123</v>
          </cell>
          <cell r="F607">
            <v>977306</v>
          </cell>
          <cell r="G607">
            <v>45073.000347222223</v>
          </cell>
          <cell r="H607">
            <v>45074.000347222223</v>
          </cell>
          <cell r="I607">
            <v>45104.000347222223</v>
          </cell>
          <cell r="J607" t="str">
            <v>Do Thi Bich Lieu</v>
          </cell>
          <cell r="M607" t="str">
            <v>No</v>
          </cell>
          <cell r="O607" t="str">
            <v>Lịch thanh toán: Monthly at 10 &amp; 24</v>
          </cell>
        </row>
        <row r="608">
          <cell r="D608">
            <v>31437</v>
          </cell>
          <cell r="E608">
            <v>18173792</v>
          </cell>
          <cell r="F608">
            <v>998250</v>
          </cell>
          <cell r="G608">
            <v>45073.000347222223</v>
          </cell>
          <cell r="H608">
            <v>45074.000347222223</v>
          </cell>
          <cell r="I608">
            <v>45104.000347222223</v>
          </cell>
          <cell r="J608" t="str">
            <v>Do Thi Bich Lieu</v>
          </cell>
          <cell r="M608" t="str">
            <v>No</v>
          </cell>
          <cell r="O608" t="str">
            <v>Lịch thanh toán: Monthly at 10 &amp; 24</v>
          </cell>
        </row>
        <row r="609">
          <cell r="D609">
            <v>31449</v>
          </cell>
          <cell r="E609">
            <v>20378013</v>
          </cell>
          <cell r="F609">
            <v>977306</v>
          </cell>
          <cell r="G609">
            <v>45073.000347222223</v>
          </cell>
          <cell r="H609">
            <v>45074.000347222223</v>
          </cell>
          <cell r="I609">
            <v>45108.000347222223</v>
          </cell>
          <cell r="J609" t="str">
            <v>Do Thi Bich Lieu</v>
          </cell>
          <cell r="M609" t="str">
            <v>No</v>
          </cell>
          <cell r="O609" t="str">
            <v>Lịch thanh toán: Monthly at 10 &amp; 24</v>
          </cell>
        </row>
        <row r="610">
          <cell r="D610">
            <v>31451</v>
          </cell>
          <cell r="E610">
            <v>21232369</v>
          </cell>
          <cell r="F610">
            <v>3230964</v>
          </cell>
          <cell r="G610">
            <v>45073.000347222223</v>
          </cell>
          <cell r="H610">
            <v>45074.000347222223</v>
          </cell>
          <cell r="I610">
            <v>45108.000347222223</v>
          </cell>
          <cell r="J610" t="str">
            <v>Do Thi Bich Lieu</v>
          </cell>
          <cell r="M610" t="str">
            <v>No</v>
          </cell>
          <cell r="O610" t="str">
            <v>Lịch thanh toán: Monthly at 10 &amp; 24</v>
          </cell>
        </row>
        <row r="611">
          <cell r="D611">
            <v>31458</v>
          </cell>
          <cell r="E611">
            <v>14111337</v>
          </cell>
          <cell r="F611">
            <v>2931918</v>
          </cell>
          <cell r="G611">
            <v>45073.000347222223</v>
          </cell>
          <cell r="J611" t="str">
            <v>Do Thi Bich Lieu</v>
          </cell>
          <cell r="M611" t="str">
            <v>No</v>
          </cell>
          <cell r="O611" t="str">
            <v>06/Đã thanh toán 26/2023</v>
          </cell>
        </row>
        <row r="612">
          <cell r="D612">
            <v>31454</v>
          </cell>
          <cell r="E612">
            <v>25349075</v>
          </cell>
          <cell r="F612">
            <v>2729855</v>
          </cell>
          <cell r="G612">
            <v>45073.000347222223</v>
          </cell>
          <cell r="H612">
            <v>45074.000347222223</v>
          </cell>
          <cell r="I612">
            <v>45107.000347222223</v>
          </cell>
          <cell r="J612" t="str">
            <v>Do Thi Bich Lieu</v>
          </cell>
          <cell r="M612" t="str">
            <v>No</v>
          </cell>
          <cell r="O612" t="str">
            <v>Lịch thanh toán: Monthly at 10 &amp; 24</v>
          </cell>
        </row>
        <row r="613">
          <cell r="D613">
            <v>31608</v>
          </cell>
          <cell r="E613">
            <v>16440980</v>
          </cell>
          <cell r="F613">
            <v>1534708</v>
          </cell>
          <cell r="G613">
            <v>45076.000347222223</v>
          </cell>
          <cell r="H613">
            <v>45078.000347222223</v>
          </cell>
          <cell r="I613">
            <v>45112.000347222223</v>
          </cell>
          <cell r="J613" t="str">
            <v>Do Thi Bich Lieu</v>
          </cell>
          <cell r="M613" t="str">
            <v>No</v>
          </cell>
          <cell r="O613" t="str">
            <v>Lịch thanh toán: Monthly at 10 &amp; 24</v>
          </cell>
        </row>
        <row r="614">
          <cell r="D614">
            <v>32660</v>
          </cell>
          <cell r="E614">
            <v>12163086</v>
          </cell>
          <cell r="F614">
            <v>552013</v>
          </cell>
          <cell r="G614">
            <v>45077.000347222223</v>
          </cell>
          <cell r="H614">
            <v>45078.000347222223</v>
          </cell>
          <cell r="I614">
            <v>45108.000347222223</v>
          </cell>
          <cell r="J614" t="str">
            <v>Do Thi Bich Lieu</v>
          </cell>
          <cell r="M614" t="str">
            <v>No</v>
          </cell>
          <cell r="O614" t="str">
            <v>Lịch thanh toán: Monthly at 10 &amp; 24</v>
          </cell>
        </row>
        <row r="615">
          <cell r="D615">
            <v>32668</v>
          </cell>
          <cell r="E615">
            <v>26404995</v>
          </cell>
          <cell r="F615">
            <v>4234934</v>
          </cell>
          <cell r="G615">
            <v>45077.000347222223</v>
          </cell>
          <cell r="H615">
            <v>45078.000347222223</v>
          </cell>
          <cell r="I615">
            <v>45105.000347222223</v>
          </cell>
          <cell r="J615" t="str">
            <v>Do Thi Bich Lieu</v>
          </cell>
          <cell r="M615" t="str">
            <v>No</v>
          </cell>
          <cell r="O615" t="str">
            <v>Lịch thanh toán: Monthly at 10 &amp; 24</v>
          </cell>
        </row>
        <row r="616">
          <cell r="D616">
            <v>32679</v>
          </cell>
          <cell r="E616">
            <v>16391225</v>
          </cell>
          <cell r="F616">
            <v>5545023</v>
          </cell>
          <cell r="G616">
            <v>45077.000347222223</v>
          </cell>
          <cell r="J616" t="str">
            <v>Do Thi Bich Lieu</v>
          </cell>
          <cell r="M616" t="str">
            <v>No</v>
          </cell>
          <cell r="O616" t="str">
            <v>06/Đã thanh toán 12/2023</v>
          </cell>
        </row>
        <row r="617">
          <cell r="D617">
            <v>32657</v>
          </cell>
          <cell r="E617">
            <v>12165737</v>
          </cell>
          <cell r="F617">
            <v>1886808</v>
          </cell>
          <cell r="G617">
            <v>45077.000347222223</v>
          </cell>
          <cell r="H617">
            <v>45078.000347222223</v>
          </cell>
          <cell r="I617">
            <v>45111.000347222223</v>
          </cell>
          <cell r="J617" t="str">
            <v>Do Thi Bich Lieu</v>
          </cell>
          <cell r="M617" t="str">
            <v>No</v>
          </cell>
          <cell r="O617" t="str">
            <v>Lịch thanh toán: Monthly at 10 &amp; 24</v>
          </cell>
        </row>
        <row r="618">
          <cell r="D618">
            <v>32658</v>
          </cell>
          <cell r="E618">
            <v>11207034</v>
          </cell>
          <cell r="F618">
            <v>1104026</v>
          </cell>
          <cell r="G618">
            <v>45077.000347222223</v>
          </cell>
          <cell r="H618">
            <v>45078.000347222223</v>
          </cell>
          <cell r="I618">
            <v>45111.000347222223</v>
          </cell>
          <cell r="J618" t="str">
            <v>Do Thi Bich Lieu</v>
          </cell>
          <cell r="M618" t="str">
            <v>No</v>
          </cell>
          <cell r="O618" t="str">
            <v>Lịch thanh toán: Monthly at 10 &amp; 24</v>
          </cell>
        </row>
        <row r="619">
          <cell r="D619">
            <v>32673</v>
          </cell>
          <cell r="E619">
            <v>13266471</v>
          </cell>
          <cell r="F619">
            <v>1557600</v>
          </cell>
          <cell r="G619">
            <v>45077.000347222223</v>
          </cell>
          <cell r="J619" t="str">
            <v>Do Thi Bich Lieu</v>
          </cell>
          <cell r="M619" t="str">
            <v>No</v>
          </cell>
          <cell r="O619" t="str">
            <v>Chúng tôi đang xử lý hóa đơn, vui lòng liên hệ Do Thi Bich Lieu</v>
          </cell>
        </row>
        <row r="620">
          <cell r="D620">
            <v>32680</v>
          </cell>
          <cell r="E620">
            <v>11153889</v>
          </cell>
          <cell r="F620">
            <v>10616408</v>
          </cell>
          <cell r="G620">
            <v>45077.000347222223</v>
          </cell>
          <cell r="J620" t="str">
            <v>Do Thi Bich Lieu</v>
          </cell>
          <cell r="M620" t="str">
            <v>No</v>
          </cell>
          <cell r="O620" t="str">
            <v>06/Đã thanh toán 12/2023</v>
          </cell>
        </row>
        <row r="621">
          <cell r="D621">
            <v>32674</v>
          </cell>
          <cell r="E621">
            <v>14066526</v>
          </cell>
          <cell r="F621">
            <v>3115167</v>
          </cell>
          <cell r="G621">
            <v>45077.000347222223</v>
          </cell>
          <cell r="J621" t="str">
            <v>Do Thi Bich Lieu</v>
          </cell>
          <cell r="M621" t="str">
            <v>No</v>
          </cell>
          <cell r="O621" t="str">
            <v>06/Đã thanh toán 12/2023</v>
          </cell>
        </row>
        <row r="622">
          <cell r="D622">
            <v>32655</v>
          </cell>
          <cell r="E622">
            <v>16442542</v>
          </cell>
          <cell r="F622">
            <v>1886808</v>
          </cell>
          <cell r="G622">
            <v>45077.000347222223</v>
          </cell>
          <cell r="H622">
            <v>45082.000347222223</v>
          </cell>
          <cell r="I622">
            <v>45115.000347222223</v>
          </cell>
          <cell r="J622" t="str">
            <v>Do Thi Bich Lieu</v>
          </cell>
          <cell r="M622" t="str">
            <v>No</v>
          </cell>
          <cell r="O622" t="str">
            <v>Lịch thanh toán: Monthly at 10 &amp; 24</v>
          </cell>
        </row>
        <row r="623">
          <cell r="D623">
            <v>32676</v>
          </cell>
          <cell r="E623">
            <v>15069804</v>
          </cell>
          <cell r="F623">
            <v>169701</v>
          </cell>
          <cell r="G623">
            <v>45077.000347222223</v>
          </cell>
          <cell r="J623" t="str">
            <v>Do Thi Bich Lieu</v>
          </cell>
          <cell r="M623" t="str">
            <v>No</v>
          </cell>
          <cell r="O623" t="str">
            <v>06/Đã thanh toán 12/2023</v>
          </cell>
        </row>
        <row r="624">
          <cell r="D624">
            <v>32666</v>
          </cell>
          <cell r="E624">
            <v>13264820</v>
          </cell>
          <cell r="F624">
            <v>276007</v>
          </cell>
          <cell r="G624">
            <v>45077.000347222223</v>
          </cell>
          <cell r="H624">
            <v>45078.000347222223</v>
          </cell>
          <cell r="I624">
            <v>45104.000347222223</v>
          </cell>
          <cell r="J624" t="str">
            <v>Do Thi Bich Lieu</v>
          </cell>
          <cell r="M624" t="str">
            <v>No</v>
          </cell>
          <cell r="O624" t="str">
            <v>Lịch thanh toán: Monthly at 10 &amp; 24</v>
          </cell>
        </row>
        <row r="625">
          <cell r="D625">
            <v>32675</v>
          </cell>
          <cell r="E625">
            <v>18115377</v>
          </cell>
          <cell r="F625">
            <v>848507</v>
          </cell>
          <cell r="G625">
            <v>45077.000347222223</v>
          </cell>
          <cell r="J625" t="str">
            <v>Do Thi Bich Lieu</v>
          </cell>
          <cell r="M625" t="str">
            <v>No</v>
          </cell>
          <cell r="O625" t="str">
            <v>06/Đã thanh toán 12/2023</v>
          </cell>
        </row>
        <row r="626">
          <cell r="D626">
            <v>32682</v>
          </cell>
          <cell r="E626">
            <v>28298123</v>
          </cell>
          <cell r="F626">
            <v>9300883</v>
          </cell>
          <cell r="G626">
            <v>45077.000347222223</v>
          </cell>
          <cell r="J626" t="str">
            <v>Do Thi Bich Lieu</v>
          </cell>
          <cell r="M626" t="str">
            <v>No</v>
          </cell>
          <cell r="O626" t="str">
            <v>06/Đã thanh toán 12/2023</v>
          </cell>
        </row>
        <row r="627">
          <cell r="D627">
            <v>32678</v>
          </cell>
          <cell r="E627">
            <v>17154727</v>
          </cell>
          <cell r="F627">
            <v>6019965</v>
          </cell>
          <cell r="G627">
            <v>45077.000347222223</v>
          </cell>
          <cell r="J627" t="str">
            <v>Do Thi Bich Lieu</v>
          </cell>
          <cell r="M627" t="str">
            <v>No</v>
          </cell>
          <cell r="O627" t="str">
            <v>06/Đã thanh toán 12/2023</v>
          </cell>
        </row>
        <row r="628">
          <cell r="D628">
            <v>32670</v>
          </cell>
          <cell r="E628">
            <v>90328199</v>
          </cell>
          <cell r="F628">
            <v>3408992</v>
          </cell>
          <cell r="G628">
            <v>45077.000347222223</v>
          </cell>
          <cell r="H628">
            <v>45078.000347222223</v>
          </cell>
          <cell r="I628">
            <v>45106.000347222223</v>
          </cell>
          <cell r="J628" t="str">
            <v>Do Thi Bich Lieu</v>
          </cell>
          <cell r="M628" t="str">
            <v>No</v>
          </cell>
          <cell r="O628" t="str">
            <v>Lịch thanh toán: Monthly at 10 &amp; 24</v>
          </cell>
        </row>
        <row r="629">
          <cell r="D629">
            <v>32667</v>
          </cell>
          <cell r="E629">
            <v>13264550</v>
          </cell>
          <cell r="F629">
            <v>1954612</v>
          </cell>
          <cell r="G629">
            <v>45077.000347222223</v>
          </cell>
          <cell r="H629">
            <v>45078.000347222223</v>
          </cell>
          <cell r="I629">
            <v>45104.000347222223</v>
          </cell>
          <cell r="J629" t="str">
            <v>Do Thi Bich Lieu</v>
          </cell>
          <cell r="M629" t="str">
            <v>No</v>
          </cell>
          <cell r="O629" t="str">
            <v>Lịch thanh toán: Monthly at 10 &amp; 24</v>
          </cell>
        </row>
        <row r="630">
          <cell r="D630">
            <v>32654</v>
          </cell>
          <cell r="E630">
            <v>22353983</v>
          </cell>
          <cell r="F630">
            <v>4340215</v>
          </cell>
          <cell r="G630">
            <v>45077.000347222223</v>
          </cell>
          <cell r="H630">
            <v>45078.000347222223</v>
          </cell>
          <cell r="I630">
            <v>45111.000347222223</v>
          </cell>
          <cell r="J630" t="str">
            <v>Do Thi Bich Lieu</v>
          </cell>
          <cell r="M630" t="str">
            <v>No</v>
          </cell>
          <cell r="O630" t="str">
            <v>Lịch thanh toán: Monthly at 10 &amp; 24</v>
          </cell>
        </row>
        <row r="631">
          <cell r="D631">
            <v>32659</v>
          </cell>
          <cell r="E631">
            <v>12162830</v>
          </cell>
          <cell r="F631">
            <v>1954612</v>
          </cell>
          <cell r="G631">
            <v>45077.000347222223</v>
          </cell>
          <cell r="H631">
            <v>45078.000347222223</v>
          </cell>
          <cell r="I631">
            <v>45108.000347222223</v>
          </cell>
          <cell r="J631" t="str">
            <v>Do Thi Bich Lieu</v>
          </cell>
          <cell r="M631" t="str">
            <v>No</v>
          </cell>
          <cell r="O631" t="str">
            <v>Lịch thanh toán: Monthly at 10 &amp; 24</v>
          </cell>
        </row>
        <row r="632">
          <cell r="D632">
            <v>32664</v>
          </cell>
          <cell r="E632">
            <v>13263686</v>
          </cell>
          <cell r="F632">
            <v>5491014</v>
          </cell>
          <cell r="G632">
            <v>45077.000347222223</v>
          </cell>
          <cell r="H632">
            <v>45078.000347222223</v>
          </cell>
          <cell r="I632">
            <v>45103.000347222223</v>
          </cell>
          <cell r="J632" t="str">
            <v>Do Thi Bich Lieu</v>
          </cell>
          <cell r="M632" t="str">
            <v>No</v>
          </cell>
          <cell r="O632" t="str">
            <v>Lịch thanh toán: Monthly at 10 &amp; 24</v>
          </cell>
        </row>
        <row r="633">
          <cell r="D633">
            <v>32681</v>
          </cell>
          <cell r="E633">
            <v>15012701</v>
          </cell>
          <cell r="F633">
            <v>496815</v>
          </cell>
          <cell r="G633">
            <v>45077.000347222223</v>
          </cell>
          <cell r="J633" t="str">
            <v>Do Thi Bich Lieu</v>
          </cell>
          <cell r="M633" t="str">
            <v>No</v>
          </cell>
          <cell r="O633" t="str">
            <v>Chúng tôi đang xử lý hóa đơn, vui lòng liên hệ Do Thi Bich Lieu</v>
          </cell>
        </row>
        <row r="634">
          <cell r="D634">
            <v>32665</v>
          </cell>
          <cell r="E634">
            <v>26403996</v>
          </cell>
          <cell r="F634">
            <v>977306</v>
          </cell>
          <cell r="G634">
            <v>45077.000347222223</v>
          </cell>
          <cell r="H634">
            <v>45078.000347222223</v>
          </cell>
          <cell r="I634">
            <v>45104.000347222223</v>
          </cell>
          <cell r="J634" t="str">
            <v>Do Thi Bich Lieu</v>
          </cell>
          <cell r="M634" t="str">
            <v>No</v>
          </cell>
          <cell r="O634" t="str">
            <v>Lịch thanh toán: Monthly at 10 &amp; 24</v>
          </cell>
        </row>
        <row r="635">
          <cell r="D635">
            <v>32669</v>
          </cell>
          <cell r="E635">
            <v>14115734</v>
          </cell>
          <cell r="F635">
            <v>3448799</v>
          </cell>
          <cell r="G635">
            <v>45077.000347222223</v>
          </cell>
          <cell r="J635" t="str">
            <v>Do Thi Bich Lieu</v>
          </cell>
          <cell r="M635" t="str">
            <v>No</v>
          </cell>
          <cell r="O635" t="str">
            <v>Chúng tôi đang xử lý hóa đơn, vui lòng liên hệ Do Thi Bich Lieu</v>
          </cell>
        </row>
        <row r="636">
          <cell r="D636">
            <v>32672</v>
          </cell>
          <cell r="E636">
            <v>26406428</v>
          </cell>
          <cell r="F636">
            <v>2336400</v>
          </cell>
          <cell r="G636">
            <v>45077.000347222223</v>
          </cell>
          <cell r="J636" t="str">
            <v>Do Thi Bich Lieu</v>
          </cell>
          <cell r="M636" t="str">
            <v>No</v>
          </cell>
          <cell r="O636" t="str">
            <v>Chúng tôi đang xử lý hóa đơn, vui lòng liên hệ Do Thi Bich Lieu</v>
          </cell>
        </row>
        <row r="637">
          <cell r="D637">
            <v>34523</v>
          </cell>
          <cell r="E637">
            <v>12168857</v>
          </cell>
          <cell r="F637">
            <v>4655974</v>
          </cell>
          <cell r="G637">
            <v>45087.000347222223</v>
          </cell>
          <cell r="H637">
            <v>45088.000347222223</v>
          </cell>
          <cell r="I637">
            <v>45119.000347222223</v>
          </cell>
          <cell r="J637" t="str">
            <v>Do Thi Bich Lieu</v>
          </cell>
          <cell r="M637" t="str">
            <v>No</v>
          </cell>
          <cell r="O637" t="str">
            <v>Lịch thanh toán: Monthly at 10 &amp; 24</v>
          </cell>
        </row>
        <row r="638">
          <cell r="D638">
            <v>34497</v>
          </cell>
          <cell r="E638">
            <v>17210890</v>
          </cell>
          <cell r="F638">
            <v>4668733</v>
          </cell>
          <cell r="G638">
            <v>45087.000347222223</v>
          </cell>
          <cell r="H638">
            <v>45088.000347222223</v>
          </cell>
          <cell r="I638">
            <v>45115.000347222223</v>
          </cell>
          <cell r="J638" t="str">
            <v>Do Thi Bich Lieu</v>
          </cell>
          <cell r="M638" t="str">
            <v>No</v>
          </cell>
          <cell r="O638" t="str">
            <v>Lịch thanh toán: Monthly at 10 &amp; 24</v>
          </cell>
        </row>
        <row r="639">
          <cell r="D639">
            <v>34518</v>
          </cell>
          <cell r="E639">
            <v>22356837</v>
          </cell>
          <cell r="F639">
            <v>552013</v>
          </cell>
          <cell r="G639">
            <v>45087.000347222223</v>
          </cell>
          <cell r="H639">
            <v>45088.000347222223</v>
          </cell>
          <cell r="I639">
            <v>45118.000347222223</v>
          </cell>
          <cell r="J639" t="str">
            <v>Do Thi Bich Lieu</v>
          </cell>
          <cell r="M639" t="str">
            <v>No</v>
          </cell>
          <cell r="O639" t="str">
            <v>Lịch thanh toán: Monthly at 10 &amp; 24</v>
          </cell>
        </row>
        <row r="640">
          <cell r="D640">
            <v>34520</v>
          </cell>
          <cell r="E640">
            <v>17213073</v>
          </cell>
          <cell r="F640">
            <v>2162815</v>
          </cell>
          <cell r="G640">
            <v>45087.000347222223</v>
          </cell>
          <cell r="H640">
            <v>45088.000347222223</v>
          </cell>
          <cell r="I640">
            <v>45119.000347222223</v>
          </cell>
          <cell r="J640" t="str">
            <v>Do Thi Bich Lieu</v>
          </cell>
          <cell r="M640" t="str">
            <v>No</v>
          </cell>
          <cell r="O640" t="str">
            <v>Lịch thanh toán: Monthly at 10 &amp; 24</v>
          </cell>
        </row>
        <row r="641">
          <cell r="D641">
            <v>34558</v>
          </cell>
          <cell r="E641">
            <v>10251273</v>
          </cell>
          <cell r="F641">
            <v>2167495</v>
          </cell>
          <cell r="G641">
            <v>45087.000347222223</v>
          </cell>
          <cell r="H641">
            <v>45088.000347222223</v>
          </cell>
          <cell r="I641">
            <v>45121.000347222223</v>
          </cell>
          <cell r="J641" t="str">
            <v>Do Thi Bich Lieu</v>
          </cell>
          <cell r="M641" t="str">
            <v>No</v>
          </cell>
          <cell r="O641" t="str">
            <v>Lịch thanh toán: Monthly at 10 &amp; 24</v>
          </cell>
        </row>
        <row r="642">
          <cell r="D642">
            <v>644</v>
          </cell>
          <cell r="E642">
            <v>12102972</v>
          </cell>
          <cell r="F642">
            <v>1942919</v>
          </cell>
          <cell r="G642">
            <v>44932.000347222223</v>
          </cell>
          <cell r="J642" t="str">
            <v>Do Thi Bich Lieu</v>
          </cell>
          <cell r="M642" t="str">
            <v>No</v>
          </cell>
          <cell r="O642" t="str">
            <v>Chúng tôi đang xử lý hóa đơn, vui lòng liên hệ Do Thi Bich Lieu</v>
          </cell>
        </row>
        <row r="643">
          <cell r="D643">
            <v>23405</v>
          </cell>
          <cell r="E643">
            <v>19385051</v>
          </cell>
          <cell r="F643">
            <v>5697159</v>
          </cell>
          <cell r="G643">
            <v>45036.000347222223</v>
          </cell>
          <cell r="J643" t="str">
            <v>Do Thi Bich Lieu</v>
          </cell>
          <cell r="M643" t="str">
            <v>No</v>
          </cell>
          <cell r="O643" t="str">
            <v>05/Đã thanh toán 24/2023</v>
          </cell>
        </row>
        <row r="644">
          <cell r="D644">
            <v>23421</v>
          </cell>
          <cell r="E644">
            <v>26386858</v>
          </cell>
          <cell r="F644">
            <v>2586309</v>
          </cell>
          <cell r="G644">
            <v>45036.000347222223</v>
          </cell>
          <cell r="J644" t="str">
            <v>Do Thi Bich Lieu</v>
          </cell>
          <cell r="M644" t="str">
            <v>No</v>
          </cell>
          <cell r="O644" t="str">
            <v>05/Đã thanh toán 24/2023</v>
          </cell>
        </row>
        <row r="645">
          <cell r="D645">
            <v>23410</v>
          </cell>
          <cell r="E645">
            <v>12147912</v>
          </cell>
          <cell r="F645">
            <v>778800</v>
          </cell>
          <cell r="G645">
            <v>45036.000347222223</v>
          </cell>
          <cell r="J645" t="str">
            <v>Do Thi Bich Lieu</v>
          </cell>
          <cell r="M645" t="str">
            <v>No</v>
          </cell>
          <cell r="O645" t="str">
            <v>06/Đã thanh toán 12/2023</v>
          </cell>
        </row>
        <row r="646">
          <cell r="D646">
            <v>25223</v>
          </cell>
          <cell r="E646">
            <v>18161462</v>
          </cell>
          <cell r="F646">
            <v>2336400</v>
          </cell>
          <cell r="G646">
            <v>45044.000347222223</v>
          </cell>
          <cell r="J646" t="str">
            <v>Do Thi Bich Lieu</v>
          </cell>
          <cell r="M646" t="str">
            <v>No</v>
          </cell>
          <cell r="O646" t="str">
            <v>06/Đã thanh toán 12/2023</v>
          </cell>
        </row>
        <row r="647">
          <cell r="D647">
            <v>25245</v>
          </cell>
          <cell r="E647">
            <v>16430473</v>
          </cell>
          <cell r="F647">
            <v>4495766</v>
          </cell>
          <cell r="G647">
            <v>45044.000347222223</v>
          </cell>
          <cell r="J647" t="str">
            <v>Do Thi Bich Lieu</v>
          </cell>
          <cell r="M647" t="str">
            <v>No</v>
          </cell>
          <cell r="O647" t="str">
            <v>06/Đã thanh toán 12/2023</v>
          </cell>
        </row>
        <row r="648">
          <cell r="D648">
            <v>25251</v>
          </cell>
          <cell r="E648">
            <v>25340068</v>
          </cell>
          <cell r="F648">
            <v>2095544</v>
          </cell>
          <cell r="G648">
            <v>45044.000347222223</v>
          </cell>
          <cell r="J648" t="str">
            <v>Do Thi Bich Lieu</v>
          </cell>
          <cell r="M648" t="str">
            <v>No</v>
          </cell>
          <cell r="O648" t="str">
            <v>06/Đã thanh toán 12/2023</v>
          </cell>
        </row>
        <row r="649">
          <cell r="D649">
            <v>25225</v>
          </cell>
          <cell r="E649">
            <v>16429158</v>
          </cell>
          <cell r="F649">
            <v>2095544</v>
          </cell>
          <cell r="G649">
            <v>45044.000347222223</v>
          </cell>
          <cell r="J649" t="str">
            <v>Do Thi Bich Lieu</v>
          </cell>
          <cell r="M649" t="str">
            <v>No</v>
          </cell>
          <cell r="O649" t="str">
            <v>06/Đã thanh toán 12/2023</v>
          </cell>
        </row>
        <row r="650">
          <cell r="D650">
            <v>25250</v>
          </cell>
          <cell r="E650">
            <v>15115730</v>
          </cell>
          <cell r="F650">
            <v>2443276</v>
          </cell>
          <cell r="G650">
            <v>45044.000347222223</v>
          </cell>
          <cell r="J650" t="str">
            <v>Do Thi Bich Lieu</v>
          </cell>
          <cell r="M650" t="str">
            <v>No</v>
          </cell>
          <cell r="O650" t="str">
            <v>06/Đã thanh toán 12/2023</v>
          </cell>
        </row>
        <row r="651">
          <cell r="D651">
            <v>25353</v>
          </cell>
          <cell r="E651">
            <v>13204346</v>
          </cell>
          <cell r="F651">
            <v>13222710</v>
          </cell>
          <cell r="G651">
            <v>45050.000347222223</v>
          </cell>
          <cell r="J651" t="str">
            <v>Do Thi Bich Lieu</v>
          </cell>
          <cell r="M651" t="str">
            <v>No</v>
          </cell>
          <cell r="O651" t="str">
            <v>05/Đã thanh toán 10/2023</v>
          </cell>
        </row>
        <row r="652">
          <cell r="D652">
            <v>29780</v>
          </cell>
          <cell r="E652">
            <v>17205052</v>
          </cell>
          <cell r="F652">
            <v>2175417</v>
          </cell>
          <cell r="G652">
            <v>45065.000347222223</v>
          </cell>
          <cell r="J652" t="str">
            <v>Do Thi Bich Lieu</v>
          </cell>
          <cell r="M652" t="str">
            <v>No</v>
          </cell>
          <cell r="O652" t="str">
            <v>06/Đã thanh toán 26/2023</v>
          </cell>
        </row>
        <row r="653">
          <cell r="D653">
            <v>29791</v>
          </cell>
          <cell r="E653">
            <v>24317587</v>
          </cell>
          <cell r="F653">
            <v>598950</v>
          </cell>
          <cell r="G653">
            <v>45065.000347222223</v>
          </cell>
          <cell r="H653">
            <v>45069.000347222223</v>
          </cell>
          <cell r="I653">
            <v>45103.000347222223</v>
          </cell>
          <cell r="J653" t="str">
            <v>Do Thi Bich Lieu</v>
          </cell>
          <cell r="M653" t="str">
            <v>No</v>
          </cell>
          <cell r="O653" t="str">
            <v>Lịch thanh toán: Monthly at 10 &amp; 24</v>
          </cell>
        </row>
        <row r="654">
          <cell r="D654">
            <v>32677</v>
          </cell>
          <cell r="E654">
            <v>26363583</v>
          </cell>
          <cell r="F654">
            <v>2592238</v>
          </cell>
          <cell r="G654">
            <v>45077.000347222223</v>
          </cell>
          <cell r="J654" t="str">
            <v>Do Thi Bich Lieu</v>
          </cell>
          <cell r="M654" t="str">
            <v>No</v>
          </cell>
          <cell r="O654" t="str">
            <v>06/Đã thanh toán 12/2023</v>
          </cell>
        </row>
        <row r="655">
          <cell r="D655">
            <v>32656</v>
          </cell>
          <cell r="E655">
            <v>12165991</v>
          </cell>
          <cell r="F655">
            <v>3664914</v>
          </cell>
          <cell r="G655">
            <v>45077.000347222223</v>
          </cell>
          <cell r="H655">
            <v>45078.000347222223</v>
          </cell>
          <cell r="I655">
            <v>45111.000347222223</v>
          </cell>
          <cell r="J655" t="str">
            <v>Do Thi Bich Lieu</v>
          </cell>
          <cell r="M655" t="str">
            <v>No</v>
          </cell>
          <cell r="O655" t="str">
            <v>Lịch thanh toán: Monthly at 10 &amp; 24</v>
          </cell>
        </row>
        <row r="656">
          <cell r="D656">
            <v>32652</v>
          </cell>
          <cell r="E656">
            <v>18176008</v>
          </cell>
          <cell r="F656">
            <v>5609973</v>
          </cell>
          <cell r="G656">
            <v>45077.000347222223</v>
          </cell>
          <cell r="H656">
            <v>45078.000347222223</v>
          </cell>
          <cell r="I656">
            <v>45108.000347222223</v>
          </cell>
          <cell r="J656" t="str">
            <v>Do Thi Bich Lieu</v>
          </cell>
          <cell r="M656" t="str">
            <v>No</v>
          </cell>
          <cell r="O656" t="str">
            <v>Lịch thanh toán: Monthly at 10 &amp; 24</v>
          </cell>
        </row>
        <row r="657">
          <cell r="D657">
            <v>34521</v>
          </cell>
          <cell r="E657">
            <v>16445288</v>
          </cell>
          <cell r="F657">
            <v>1891489</v>
          </cell>
          <cell r="G657">
            <v>45087.000347222223</v>
          </cell>
          <cell r="H657">
            <v>45088.000347222223</v>
          </cell>
          <cell r="I657">
            <v>45121.000347222223</v>
          </cell>
          <cell r="J657" t="str">
            <v>Do Thi Bich Lieu</v>
          </cell>
          <cell r="M657" t="str">
            <v>No</v>
          </cell>
          <cell r="O657" t="str">
            <v>Lịch thanh toán: Monthly at 10 &amp; 24</v>
          </cell>
        </row>
        <row r="658">
          <cell r="D658">
            <v>34519</v>
          </cell>
          <cell r="E658">
            <v>17212893</v>
          </cell>
          <cell r="F658">
            <v>3664914</v>
          </cell>
          <cell r="G658">
            <v>45087.000347222223</v>
          </cell>
          <cell r="H658">
            <v>45088.000347222223</v>
          </cell>
          <cell r="I658">
            <v>45119.000347222223</v>
          </cell>
          <cell r="J658" t="str">
            <v>Do Thi Bich Lieu</v>
          </cell>
          <cell r="M658" t="str">
            <v>No</v>
          </cell>
          <cell r="O658" t="str">
            <v>Lịch thanh toán: Monthly at 10 &amp; 24</v>
          </cell>
        </row>
        <row r="659">
          <cell r="D659">
            <v>23415</v>
          </cell>
          <cell r="E659">
            <v>16426394</v>
          </cell>
          <cell r="F659">
            <v>3795915</v>
          </cell>
          <cell r="G659">
            <v>45036.000347222223</v>
          </cell>
          <cell r="J659" t="str">
            <v>Do Thi Bich Lieu</v>
          </cell>
          <cell r="M659" t="str">
            <v>No</v>
          </cell>
          <cell r="O659" t="str">
            <v>06/Đã thanh toán 12/2023</v>
          </cell>
        </row>
        <row r="660">
          <cell r="D660">
            <v>32653</v>
          </cell>
          <cell r="E660">
            <v>25350439</v>
          </cell>
          <cell r="F660">
            <v>4234934</v>
          </cell>
          <cell r="G660">
            <v>45077.000347222223</v>
          </cell>
          <cell r="H660">
            <v>45078.000347222223</v>
          </cell>
          <cell r="I660">
            <v>45112.000347222223</v>
          </cell>
          <cell r="J660" t="str">
            <v>Do Thi Bich Lieu</v>
          </cell>
          <cell r="M660" t="str">
            <v>No</v>
          </cell>
          <cell r="O660" t="str">
            <v>Lịch thanh toán: Monthly at 10 &amp; 24</v>
          </cell>
        </row>
        <row r="661">
          <cell r="D661">
            <v>34522</v>
          </cell>
          <cell r="E661">
            <v>18179588</v>
          </cell>
          <cell r="F661">
            <v>2619452</v>
          </cell>
          <cell r="G661">
            <v>45087.000347222223</v>
          </cell>
          <cell r="H661">
            <v>45088.000347222223</v>
          </cell>
          <cell r="I661">
            <v>45118.000347222223</v>
          </cell>
          <cell r="J661" t="str">
            <v>Do Thi Bich Lieu</v>
          </cell>
          <cell r="M661" t="str">
            <v>No</v>
          </cell>
          <cell r="O661" t="str">
            <v>Lịch thanh toán: Monthly at 10 &amp; 24</v>
          </cell>
        </row>
        <row r="662">
          <cell r="D662">
            <v>23422</v>
          </cell>
          <cell r="E662">
            <v>90314767</v>
          </cell>
          <cell r="F662">
            <v>3380546</v>
          </cell>
          <cell r="G662">
            <v>45036.000347222223</v>
          </cell>
          <cell r="J662" t="str">
            <v>Do Thi Bich Lieu</v>
          </cell>
          <cell r="M662" t="str">
            <v>No</v>
          </cell>
          <cell r="O662" t="str">
            <v>05/Đã thanh toán 24/2023</v>
          </cell>
        </row>
        <row r="663">
          <cell r="D663">
            <v>13165</v>
          </cell>
          <cell r="E663">
            <v>16407983</v>
          </cell>
          <cell r="F663">
            <v>2400893</v>
          </cell>
          <cell r="G663">
            <v>44994.000347222223</v>
          </cell>
          <cell r="J663" t="str">
            <v>Do Thi Bich Lieu</v>
          </cell>
          <cell r="M663" t="str">
            <v>No</v>
          </cell>
          <cell r="O663" t="str">
            <v>06/Đã thanh toán 26/2023</v>
          </cell>
        </row>
        <row r="664">
          <cell r="D664">
            <v>25879</v>
          </cell>
          <cell r="E664">
            <v>13109905</v>
          </cell>
          <cell r="F664">
            <v>8242430</v>
          </cell>
          <cell r="G664">
            <v>44758.000347222223</v>
          </cell>
          <cell r="J664" t="str">
            <v>Do Thi Bich Lieu</v>
          </cell>
          <cell r="M664" t="str">
            <v>No</v>
          </cell>
          <cell r="O664" t="str">
            <v>Chúng tôi đang xử lý hóa đơn, vui lòng liên hệ Do Thi Bich Lieu</v>
          </cell>
        </row>
        <row r="665">
          <cell r="D665">
            <v>56277</v>
          </cell>
          <cell r="E665">
            <v>15069804</v>
          </cell>
          <cell r="F665">
            <v>196020</v>
          </cell>
          <cell r="G665">
            <v>44916.000347222223</v>
          </cell>
          <cell r="J665" t="str">
            <v>Do Thi Bich Lieu</v>
          </cell>
          <cell r="M665" t="str">
            <v>No</v>
          </cell>
          <cell r="O665" t="str">
            <v>Chúng tôi đang xử lý hóa đơn, vui lòng liên hệ Do Thi Bich Lieu</v>
          </cell>
        </row>
        <row r="666">
          <cell r="D666">
            <v>56991</v>
          </cell>
          <cell r="E666">
            <v>12100509</v>
          </cell>
          <cell r="F666">
            <v>882090</v>
          </cell>
          <cell r="G666">
            <v>44922.000347222223</v>
          </cell>
          <cell r="J666" t="str">
            <v>Do Thi Bich Lieu</v>
          </cell>
          <cell r="M666" t="str">
            <v>No</v>
          </cell>
          <cell r="O666" t="str">
            <v>Chúng tôi đang xử lý hóa đơn, vui lòng liên hệ Do Thi Bich Lieu</v>
          </cell>
        </row>
        <row r="667">
          <cell r="D667">
            <v>57169</v>
          </cell>
          <cell r="E667">
            <v>18115377</v>
          </cell>
          <cell r="F667">
            <v>980100</v>
          </cell>
          <cell r="G667">
            <v>44924.000347222223</v>
          </cell>
          <cell r="J667" t="str">
            <v>Do Thi Bich Lieu</v>
          </cell>
          <cell r="M667" t="str">
            <v>No</v>
          </cell>
          <cell r="O667" t="str">
            <v>Chúng tôi đang xử lý hóa đơn, vui lòng liên hệ Do Thi Bich Lieu</v>
          </cell>
        </row>
        <row r="668">
          <cell r="D668">
            <v>57873</v>
          </cell>
          <cell r="E668">
            <v>14066526</v>
          </cell>
          <cell r="F668">
            <v>3598279</v>
          </cell>
          <cell r="G668">
            <v>44926.000347222223</v>
          </cell>
          <cell r="J668" t="str">
            <v>Do Thi Bich Lieu</v>
          </cell>
          <cell r="M668" t="str">
            <v>No</v>
          </cell>
          <cell r="O668" t="str">
            <v>Chúng tôi đang xử lý hóa đơn, vui lòng liên hệ Do Thi Bich Lieu</v>
          </cell>
        </row>
        <row r="669">
          <cell r="D669">
            <v>13715</v>
          </cell>
          <cell r="E669">
            <v>28276097</v>
          </cell>
          <cell r="F669">
            <v>-1199426</v>
          </cell>
          <cell r="G669">
            <v>45000.000347222223</v>
          </cell>
          <cell r="J669" t="str">
            <v>Do Thi Bich Lieu</v>
          </cell>
          <cell r="M669" t="str">
            <v>No</v>
          </cell>
          <cell r="O669" t="str">
            <v>Chúng tôi đang xử lý hóa đơn, vui lòng liên hệ Do Thi Bich Lieu</v>
          </cell>
        </row>
        <row r="670">
          <cell r="D670">
            <v>31445</v>
          </cell>
          <cell r="E670">
            <v>16440980</v>
          </cell>
          <cell r="F670">
            <v>1615482</v>
          </cell>
          <cell r="G670">
            <v>45073.000347222223</v>
          </cell>
          <cell r="J670" t="str">
            <v>Do Thi Bich Lieu</v>
          </cell>
          <cell r="M670" t="str">
            <v>No</v>
          </cell>
          <cell r="O670" t="str">
            <v>Chúng tôi đang xử lý hóa đơn, vui lòng liên hệ Do Thi Bich Lieu</v>
          </cell>
        </row>
        <row r="671">
          <cell r="D671">
            <v>1376</v>
          </cell>
          <cell r="E671">
            <v>17154727</v>
          </cell>
          <cell r="F671">
            <v>6936193</v>
          </cell>
          <cell r="G671">
            <v>44938.000347222223</v>
          </cell>
          <cell r="J671" t="str">
            <v>Do Thi Bich Lieu</v>
          </cell>
          <cell r="M671" t="str">
            <v>No</v>
          </cell>
          <cell r="O671" t="str">
            <v>Chúng tôi đang xử lý hóa đơn, vui lòng liên hệ Do Thi Bich Lieu</v>
          </cell>
        </row>
        <row r="672">
          <cell r="D672">
            <v>1477</v>
          </cell>
          <cell r="E672">
            <v>28298123</v>
          </cell>
          <cell r="F672">
            <v>9484132</v>
          </cell>
          <cell r="G672">
            <v>44939.000347222223</v>
          </cell>
          <cell r="J672" t="str">
            <v>Do Thi Bich Lieu</v>
          </cell>
          <cell r="M672" t="str">
            <v>No</v>
          </cell>
          <cell r="O672" t="str">
            <v>Chúng tôi đang xử lý hóa đơn, vui lòng liên hệ Do Thi Bich Lieu</v>
          </cell>
        </row>
        <row r="673">
          <cell r="D673">
            <v>2116</v>
          </cell>
          <cell r="E673">
            <v>16391225</v>
          </cell>
          <cell r="F673">
            <v>6094770</v>
          </cell>
          <cell r="G673">
            <v>44957.000347222223</v>
          </cell>
          <cell r="J673" t="str">
            <v>Do Thi Bich Lieu</v>
          </cell>
          <cell r="M673" t="str">
            <v>No</v>
          </cell>
          <cell r="O673" t="str">
            <v>Chúng tôi đang xử lý hóa đơn, vui lòng liên hệ Do Thi Bich Lieu</v>
          </cell>
        </row>
        <row r="674">
          <cell r="D674">
            <v>2127</v>
          </cell>
          <cell r="E674">
            <v>11153889</v>
          </cell>
          <cell r="F674">
            <v>11166133</v>
          </cell>
          <cell r="G674">
            <v>44957.000347222223</v>
          </cell>
          <cell r="J674" t="str">
            <v>Do Thi Bich Lieu</v>
          </cell>
          <cell r="M674" t="str">
            <v>No</v>
          </cell>
          <cell r="O674" t="str">
            <v>Chúng tôi đang xử lý hóa đơn, vui lòng liên hệ Do Thi Bich Lieu</v>
          </cell>
        </row>
        <row r="675">
          <cell r="D675">
            <v>6277</v>
          </cell>
          <cell r="E675">
            <v>26363583</v>
          </cell>
          <cell r="F675">
            <v>2880284</v>
          </cell>
          <cell r="G675">
            <v>44973.000347222223</v>
          </cell>
          <cell r="J675" t="str">
            <v>Do Thi Bich Lieu</v>
          </cell>
          <cell r="M675" t="str">
            <v>No</v>
          </cell>
          <cell r="O675" t="str">
            <v>Chúng tôi đang xử lý hóa đơn, vui lòng liên hệ Do Thi Bich Lieu</v>
          </cell>
        </row>
        <row r="676">
          <cell r="D676">
            <v>56990</v>
          </cell>
          <cell r="E676">
            <v>10171704</v>
          </cell>
          <cell r="F676">
            <v>23304240</v>
          </cell>
          <cell r="G676">
            <v>44922.000347222223</v>
          </cell>
          <cell r="J676" t="str">
            <v>Do Thi Bich Lieu</v>
          </cell>
          <cell r="M676" t="str">
            <v>No</v>
          </cell>
          <cell r="O676" t="str">
            <v>Chúng tôi đang xử lý hóa đơn, vui lòng liên hệ Do Thi Bich Lieu</v>
          </cell>
        </row>
        <row r="677">
          <cell r="D677">
            <v>641</v>
          </cell>
          <cell r="E677">
            <v>16386568</v>
          </cell>
          <cell r="F677">
            <v>1827216</v>
          </cell>
          <cell r="G677">
            <v>44932.000347222223</v>
          </cell>
          <cell r="J677" t="str">
            <v>Do Thi Bich Lieu</v>
          </cell>
          <cell r="M677" t="str">
            <v>No</v>
          </cell>
          <cell r="O677" t="str">
            <v>Chúng tôi đang xử lý hóa đơn, vui lòng liên hệ Do Thi Bich Lieu</v>
          </cell>
        </row>
        <row r="678">
          <cell r="D678">
            <v>832</v>
          </cell>
          <cell r="E678">
            <v>17151843</v>
          </cell>
          <cell r="F678">
            <v>26410406</v>
          </cell>
          <cell r="G678">
            <v>44933.000347222223</v>
          </cell>
          <cell r="J678" t="str">
            <v>Do Thi Bich Lieu</v>
          </cell>
          <cell r="M678" t="str">
            <v>No</v>
          </cell>
          <cell r="O678" t="str">
            <v>Chúng tôi đang xử lý hóa đơn, vui lòng liên hệ Do Thi Bich Lieu</v>
          </cell>
        </row>
        <row r="679">
          <cell r="D679">
            <v>1372</v>
          </cell>
          <cell r="E679">
            <v>10176136</v>
          </cell>
          <cell r="F679">
            <v>5280396</v>
          </cell>
          <cell r="G679">
            <v>44938.000347222223</v>
          </cell>
          <cell r="J679" t="str">
            <v>Do Thi Bich Lieu</v>
          </cell>
          <cell r="M679" t="str">
            <v>No</v>
          </cell>
          <cell r="O679" t="str">
            <v>Chúng tôi đang xử lý hóa đơn, vui lòng liên hệ Do Thi Bich Lieu</v>
          </cell>
        </row>
        <row r="680">
          <cell r="D680">
            <v>1375</v>
          </cell>
          <cell r="E680">
            <v>10179448</v>
          </cell>
          <cell r="F680">
            <v>12216380</v>
          </cell>
          <cell r="G680">
            <v>44938.000347222223</v>
          </cell>
          <cell r="J680" t="str">
            <v>Do Thi Bich Lieu</v>
          </cell>
          <cell r="M680" t="str">
            <v>No</v>
          </cell>
          <cell r="O680" t="str">
            <v>Chúng tôi đang xử lý hóa đơn, vui lòng liên hệ Do Thi Bich Lieu</v>
          </cell>
        </row>
        <row r="681">
          <cell r="D681">
            <v>1379</v>
          </cell>
          <cell r="E681">
            <v>24280678</v>
          </cell>
          <cell r="F681">
            <v>8581829</v>
          </cell>
          <cell r="G681">
            <v>44938.000347222223</v>
          </cell>
          <cell r="J681" t="str">
            <v>Do Thi Bich Lieu</v>
          </cell>
          <cell r="M681" t="str">
            <v>No</v>
          </cell>
          <cell r="O681" t="str">
            <v>Chúng tôi đang xử lý hóa đơn, vui lòng liên hệ Do Thi Bich Lieu</v>
          </cell>
        </row>
        <row r="682">
          <cell r="D682">
            <v>1373</v>
          </cell>
          <cell r="E682">
            <v>50984121</v>
          </cell>
          <cell r="F682">
            <v>13511344</v>
          </cell>
          <cell r="G682">
            <v>44938.000347222223</v>
          </cell>
          <cell r="J682" t="str">
            <v>Do Thi Bich Lieu</v>
          </cell>
          <cell r="M682" t="str">
            <v>No</v>
          </cell>
          <cell r="O682" t="str">
            <v>Chúng tôi đang xử lý hóa đơn, vui lòng liên hệ Do Thi Bich Lieu</v>
          </cell>
        </row>
        <row r="683">
          <cell r="D683">
            <v>1382</v>
          </cell>
          <cell r="E683">
            <v>16389594</v>
          </cell>
          <cell r="F683">
            <v>6108190</v>
          </cell>
          <cell r="G683">
            <v>44938.000347222223</v>
          </cell>
          <cell r="J683" t="str">
            <v>Do Thi Bich Lieu</v>
          </cell>
          <cell r="M683" t="str">
            <v>No</v>
          </cell>
          <cell r="O683" t="str">
            <v>Chúng tôi đang xử lý hóa đơn, vui lòng liên hệ Do Thi Bich Lieu</v>
          </cell>
        </row>
        <row r="684">
          <cell r="D684">
            <v>1370</v>
          </cell>
          <cell r="E684">
            <v>19353021</v>
          </cell>
          <cell r="F684">
            <v>1221638</v>
          </cell>
          <cell r="G684">
            <v>44938.000347222223</v>
          </cell>
          <cell r="J684" t="str">
            <v>Do Thi Bich Lieu</v>
          </cell>
          <cell r="M684" t="str">
            <v>No</v>
          </cell>
          <cell r="O684" t="str">
            <v>Chúng tôi đang xử lý hóa đơn, vui lòng liên hệ Do Thi Bich Lieu</v>
          </cell>
        </row>
        <row r="685">
          <cell r="D685">
            <v>1368</v>
          </cell>
          <cell r="E685">
            <v>13204346</v>
          </cell>
          <cell r="F685">
            <v>13589208</v>
          </cell>
          <cell r="G685">
            <v>44938.000347222223</v>
          </cell>
          <cell r="J685" t="str">
            <v>Do Thi Bich Lieu</v>
          </cell>
          <cell r="M685" t="str">
            <v>No</v>
          </cell>
          <cell r="O685" t="str">
            <v>Chúng tôi đang xử lý hóa đơn, vui lòng liên hệ Do Thi Bich Lieu</v>
          </cell>
        </row>
        <row r="686">
          <cell r="D686">
            <v>1374</v>
          </cell>
          <cell r="E686">
            <v>10177524</v>
          </cell>
          <cell r="F686">
            <v>5054124</v>
          </cell>
          <cell r="G686">
            <v>44938.000347222223</v>
          </cell>
          <cell r="J686" t="str">
            <v>Do Thi Bich Lieu</v>
          </cell>
          <cell r="M686" t="str">
            <v>No</v>
          </cell>
          <cell r="O686" t="str">
            <v>Chúng tôi đang xử lý hóa đơn, vui lòng liên hệ Do Thi Bich Lieu</v>
          </cell>
        </row>
        <row r="687">
          <cell r="D687">
            <v>1378</v>
          </cell>
          <cell r="E687">
            <v>22308735</v>
          </cell>
          <cell r="F687">
            <v>19025138</v>
          </cell>
          <cell r="G687">
            <v>44938.000347222223</v>
          </cell>
          <cell r="J687" t="str">
            <v>Do Thi Bich Lieu</v>
          </cell>
          <cell r="M687" t="str">
            <v>No</v>
          </cell>
          <cell r="O687" t="str">
            <v>Chúng tôi đang xử lý hóa đơn, vui lòng liên hệ Do Thi Bich Lieu</v>
          </cell>
        </row>
        <row r="688">
          <cell r="D688">
            <v>1377</v>
          </cell>
          <cell r="E688">
            <v>20335101</v>
          </cell>
          <cell r="F688">
            <v>8672587</v>
          </cell>
          <cell r="G688">
            <v>44938.000347222223</v>
          </cell>
          <cell r="J688" t="str">
            <v>Do Thi Bich Lieu</v>
          </cell>
          <cell r="M688" t="str">
            <v>No</v>
          </cell>
          <cell r="O688" t="str">
            <v>Chúng tôi đang xử lý hóa đơn, vui lòng liên hệ Do Thi Bich Lieu</v>
          </cell>
        </row>
        <row r="689">
          <cell r="D689">
            <v>1371</v>
          </cell>
          <cell r="E689">
            <v>18118684</v>
          </cell>
          <cell r="F689">
            <v>4216916</v>
          </cell>
          <cell r="G689">
            <v>44938.000347222223</v>
          </cell>
          <cell r="J689" t="str">
            <v>Do Thi Bich Lieu</v>
          </cell>
          <cell r="M689" t="str">
            <v>No</v>
          </cell>
          <cell r="O689" t="str">
            <v>Chúng tôi đang xử lý hóa đơn, vui lòng liên hệ Do Thi Bich Lieu</v>
          </cell>
        </row>
        <row r="690">
          <cell r="D690">
            <v>1482</v>
          </cell>
          <cell r="E690">
            <v>15079249</v>
          </cell>
          <cell r="F690">
            <v>11958606</v>
          </cell>
          <cell r="G690">
            <v>44939.000347222223</v>
          </cell>
          <cell r="J690" t="str">
            <v>Do Thi Bich Lieu</v>
          </cell>
          <cell r="M690" t="str">
            <v>No</v>
          </cell>
          <cell r="O690" t="str">
            <v>Chúng tôi đang xử lý hóa đơn, vui lòng liên hệ Do Thi Bich Lieu</v>
          </cell>
        </row>
        <row r="691">
          <cell r="D691">
            <v>1480</v>
          </cell>
          <cell r="E691">
            <v>16391750</v>
          </cell>
          <cell r="F691">
            <v>10859211</v>
          </cell>
          <cell r="G691">
            <v>44939.000347222223</v>
          </cell>
          <cell r="J691" t="str">
            <v>Do Thi Bich Lieu</v>
          </cell>
          <cell r="M691" t="str">
            <v>No</v>
          </cell>
          <cell r="O691" t="str">
            <v>Chúng tôi đang xử lý hóa đơn, vui lòng liên hệ Do Thi Bich Lieu</v>
          </cell>
        </row>
        <row r="692">
          <cell r="D692">
            <v>2133</v>
          </cell>
          <cell r="E692">
            <v>13205002</v>
          </cell>
          <cell r="F692">
            <v>1305424</v>
          </cell>
          <cell r="G692">
            <v>44957.000347222223</v>
          </cell>
          <cell r="J692" t="str">
            <v>Do Thi Bich Lieu</v>
          </cell>
          <cell r="M692" t="str">
            <v>No</v>
          </cell>
          <cell r="O692" t="str">
            <v>Chúng tôi đang xử lý hóa đơn, vui lòng liên hệ Do Thi Bich Lieu</v>
          </cell>
        </row>
        <row r="693">
          <cell r="D693">
            <v>2137</v>
          </cell>
          <cell r="E693">
            <v>26359222</v>
          </cell>
          <cell r="F693">
            <v>14355022</v>
          </cell>
          <cell r="G693">
            <v>44957.000347222223</v>
          </cell>
          <cell r="J693" t="str">
            <v>Do Thi Bich Lieu</v>
          </cell>
          <cell r="M693" t="str">
            <v>No</v>
          </cell>
          <cell r="O693" t="str">
            <v>Chúng tôi đang xử lý hóa đơn, vui lòng liên hệ Do Thi Bich Lieu</v>
          </cell>
        </row>
        <row r="694">
          <cell r="D694">
            <v>2136</v>
          </cell>
          <cell r="E694">
            <v>14069880</v>
          </cell>
          <cell r="F694">
            <v>12207721</v>
          </cell>
          <cell r="G694">
            <v>44957.000347222223</v>
          </cell>
          <cell r="J694" t="str">
            <v>Do Thi Bich Lieu</v>
          </cell>
          <cell r="M694" t="str">
            <v>No</v>
          </cell>
          <cell r="O694" t="str">
            <v>Chúng tôi đang xử lý hóa đơn, vui lòng liên hệ Do Thi Bich Lieu</v>
          </cell>
        </row>
        <row r="695">
          <cell r="D695">
            <v>2121</v>
          </cell>
          <cell r="E695">
            <v>10183289</v>
          </cell>
          <cell r="F695">
            <v>37365490</v>
          </cell>
          <cell r="G695">
            <v>44957.000347222223</v>
          </cell>
          <cell r="J695" t="str">
            <v>Do Thi Bich Lieu</v>
          </cell>
          <cell r="M695" t="str">
            <v>No</v>
          </cell>
          <cell r="O695" t="str">
            <v>Chúng tôi đang xử lý hóa đơn, vui lòng liên hệ Do Thi Bich Lieu</v>
          </cell>
        </row>
        <row r="696">
          <cell r="D696">
            <v>2115</v>
          </cell>
          <cell r="E696">
            <v>18123159</v>
          </cell>
          <cell r="F696">
            <v>12081581</v>
          </cell>
          <cell r="G696">
            <v>44957.000347222223</v>
          </cell>
          <cell r="J696" t="str">
            <v>Do Thi Bich Lieu</v>
          </cell>
          <cell r="M696" t="str">
            <v>No</v>
          </cell>
          <cell r="O696" t="str">
            <v>Chúng tôi đang xử lý hóa đơn, vui lòng liên hệ Do Thi Bich Lieu</v>
          </cell>
        </row>
        <row r="697">
          <cell r="D697">
            <v>2138</v>
          </cell>
          <cell r="E697">
            <v>14068906</v>
          </cell>
          <cell r="F697">
            <v>65661684</v>
          </cell>
          <cell r="G697">
            <v>44957.000347222223</v>
          </cell>
          <cell r="J697" t="str">
            <v>Do Thi Bich Lieu</v>
          </cell>
          <cell r="M697" t="str">
            <v>No</v>
          </cell>
          <cell r="O697" t="str">
            <v>Chúng tôi đang xử lý hóa đơn, vui lòng liên hệ Do Thi Bich Lieu</v>
          </cell>
        </row>
        <row r="698">
          <cell r="D698">
            <v>2181</v>
          </cell>
          <cell r="E698">
            <v>26360918</v>
          </cell>
          <cell r="F698">
            <v>13559590</v>
          </cell>
          <cell r="G698">
            <v>44957.000347222223</v>
          </cell>
          <cell r="J698" t="str">
            <v>Do Thi Bich Lieu</v>
          </cell>
          <cell r="M698" t="str">
            <v>No</v>
          </cell>
          <cell r="O698" t="str">
            <v>Chúng tôi đang xử lý hóa đơn, vui lòng liên hệ Do Thi Bich Lieu</v>
          </cell>
        </row>
        <row r="699">
          <cell r="D699">
            <v>2183</v>
          </cell>
          <cell r="E699">
            <v>16393469</v>
          </cell>
          <cell r="F699">
            <v>9018636</v>
          </cell>
          <cell r="G699">
            <v>44957.000347222223</v>
          </cell>
          <cell r="J699" t="str">
            <v>Do Thi Bich Lieu</v>
          </cell>
          <cell r="M699" t="str">
            <v>No</v>
          </cell>
          <cell r="O699" t="str">
            <v>Chúng tôi đang xử lý hóa đơn, vui lòng liên hệ Do Thi Bich Lieu</v>
          </cell>
        </row>
        <row r="700">
          <cell r="D700">
            <v>2182</v>
          </cell>
          <cell r="E700">
            <v>13209920</v>
          </cell>
          <cell r="F700">
            <v>12568622</v>
          </cell>
          <cell r="G700">
            <v>44957.000347222223</v>
          </cell>
          <cell r="J700" t="str">
            <v>Do Thi Bich Lieu</v>
          </cell>
          <cell r="M700" t="str">
            <v>No</v>
          </cell>
          <cell r="O700" t="str">
            <v>Chúng tôi đang xử lý hóa đơn, vui lòng liên hệ Do Thi Bich Lieu</v>
          </cell>
        </row>
        <row r="701">
          <cell r="D701">
            <v>2184</v>
          </cell>
          <cell r="E701">
            <v>26359891</v>
          </cell>
          <cell r="F701">
            <v>2900942</v>
          </cell>
          <cell r="G701">
            <v>44957.000347222223</v>
          </cell>
          <cell r="J701" t="str">
            <v>Do Thi Bich Lieu</v>
          </cell>
          <cell r="M701" t="str">
            <v>No</v>
          </cell>
          <cell r="O701" t="str">
            <v>Chúng tôi đang xử lý hóa đơn, vui lòng liên hệ Do Thi Bich Lieu</v>
          </cell>
        </row>
        <row r="702">
          <cell r="D702">
            <v>2131</v>
          </cell>
          <cell r="E702">
            <v>14071199</v>
          </cell>
          <cell r="F702">
            <v>6108190</v>
          </cell>
          <cell r="G702">
            <v>44957.000347222223</v>
          </cell>
          <cell r="J702" t="str">
            <v>Do Thi Bich Lieu</v>
          </cell>
          <cell r="M702" t="str">
            <v>No</v>
          </cell>
          <cell r="O702" t="str">
            <v>Chúng tôi đang xử lý hóa đơn, vui lòng liên hệ Do Thi Bich Lieu</v>
          </cell>
        </row>
        <row r="703">
          <cell r="D703">
            <v>2134</v>
          </cell>
          <cell r="E703">
            <v>13207268</v>
          </cell>
          <cell r="F703">
            <v>33855750</v>
          </cell>
          <cell r="G703">
            <v>44957.000347222223</v>
          </cell>
          <cell r="J703" t="str">
            <v>Do Thi Bich Lieu</v>
          </cell>
          <cell r="M703" t="str">
            <v>No</v>
          </cell>
          <cell r="O703" t="str">
            <v>Chúng tôi đang xử lý hóa đơn, vui lòng liên hệ Do Thi Bich Lieu</v>
          </cell>
        </row>
        <row r="704">
          <cell r="D704">
            <v>2124</v>
          </cell>
          <cell r="E704">
            <v>18123935</v>
          </cell>
          <cell r="F704">
            <v>6023424</v>
          </cell>
          <cell r="G704">
            <v>44957.000347222223</v>
          </cell>
          <cell r="J704" t="str">
            <v>Do Thi Bich Lieu</v>
          </cell>
          <cell r="M704" t="str">
            <v>No</v>
          </cell>
          <cell r="O704" t="str">
            <v>Chúng tôi đang xử lý hóa đơn, vui lòng liên hệ Do Thi Bich Lieu</v>
          </cell>
        </row>
        <row r="705">
          <cell r="D705">
            <v>2117</v>
          </cell>
          <cell r="E705">
            <v>15080920</v>
          </cell>
          <cell r="F705">
            <v>7899848</v>
          </cell>
          <cell r="G705">
            <v>44957.000347222223</v>
          </cell>
          <cell r="J705" t="str">
            <v>Do Thi Bich Lieu</v>
          </cell>
          <cell r="M705" t="str">
            <v>No</v>
          </cell>
          <cell r="O705" t="str">
            <v>Chúng tôi đang xử lý hóa đơn, vui lòng liên hệ Do Thi Bich Lieu</v>
          </cell>
        </row>
        <row r="706">
          <cell r="D706">
            <v>8663</v>
          </cell>
          <cell r="E706">
            <v>14076654</v>
          </cell>
          <cell r="F706">
            <v>1490071</v>
          </cell>
          <cell r="G706">
            <v>44981.000347222223</v>
          </cell>
          <cell r="J706" t="str">
            <v>Do Thi Bich Lieu</v>
          </cell>
          <cell r="M706" t="str">
            <v>No</v>
          </cell>
          <cell r="O706" t="str">
            <v>Chúng tôi đang xử lý hóa đơn, vui lòng liên hệ Do Thi Bich Lieu</v>
          </cell>
        </row>
        <row r="707">
          <cell r="D707">
            <v>15722</v>
          </cell>
          <cell r="E707">
            <v>15043397</v>
          </cell>
          <cell r="F707">
            <v>2358510</v>
          </cell>
          <cell r="G707">
            <v>45003.000347222223</v>
          </cell>
          <cell r="J707" t="str">
            <v>Do Thi Bich Lieu</v>
          </cell>
          <cell r="M707" t="str">
            <v>No</v>
          </cell>
          <cell r="O707" t="str">
            <v>Chúng tôi đang xử lý hóa đơn, vui lòng liên hệ Do Thi Bich Lieu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InvoiceList"/>
    </sheetNames>
    <sheetDataSet>
      <sheetData sheetId="0">
        <row r="1">
          <cell r="D1" t="str">
            <v>Số hóa đơn</v>
          </cell>
          <cell r="E1" t="str">
            <v>Số đặt hàng</v>
          </cell>
          <cell r="F1" t="str">
            <v>Tổng giá trị</v>
          </cell>
          <cell r="G1" t="str">
            <v>Ngày nhập HĐ</v>
          </cell>
          <cell r="H1" t="str">
            <v>Ngày xử lý</v>
          </cell>
          <cell r="I1" t="str">
            <v>Ngày đến hạn</v>
          </cell>
          <cell r="J1" t="str">
            <v>Phụ trách</v>
          </cell>
          <cell r="K1" t="str">
            <v>Khóa bởi</v>
          </cell>
          <cell r="L1" t="str">
            <v>Ngày khóa</v>
          </cell>
          <cell r="M1" t="str">
            <v>Trạng thái giữ</v>
          </cell>
          <cell r="N1" t="str">
            <v>Lý do giữ</v>
          </cell>
          <cell r="O1" t="str">
            <v>Ghi chú</v>
          </cell>
        </row>
        <row r="2">
          <cell r="D2">
            <v>48263</v>
          </cell>
          <cell r="E2">
            <v>10280355</v>
          </cell>
          <cell r="F2">
            <v>4076233</v>
          </cell>
          <cell r="G2">
            <v>45150.000347222223</v>
          </cell>
          <cell r="H2">
            <v>45152.000347222223</v>
          </cell>
          <cell r="I2">
            <v>45178.000347222223</v>
          </cell>
          <cell r="J2" t="str">
            <v>Do Thi Bich Lieu</v>
          </cell>
          <cell r="M2" t="str">
            <v>No</v>
          </cell>
          <cell r="O2" t="str">
            <v>Lịch thanh toán: Monthly at 10 &amp; 24</v>
          </cell>
        </row>
        <row r="3">
          <cell r="D3">
            <v>48283</v>
          </cell>
          <cell r="E3">
            <v>29191989</v>
          </cell>
          <cell r="F3">
            <v>1199426</v>
          </cell>
          <cell r="G3">
            <v>45150.000347222223</v>
          </cell>
          <cell r="H3">
            <v>45150.000347222223</v>
          </cell>
          <cell r="I3">
            <v>45180.000347222223</v>
          </cell>
          <cell r="J3" t="str">
            <v>Do Thi Bich Lieu</v>
          </cell>
          <cell r="M3" t="str">
            <v>No</v>
          </cell>
          <cell r="O3" t="str">
            <v>Lịch thanh toán: Monthly at 10 &amp; 24</v>
          </cell>
        </row>
        <row r="4">
          <cell r="D4">
            <v>48309</v>
          </cell>
          <cell r="E4">
            <v>10283718</v>
          </cell>
          <cell r="F4">
            <v>4044622</v>
          </cell>
          <cell r="G4">
            <v>45150.000347222223</v>
          </cell>
          <cell r="H4">
            <v>45150.000347222223</v>
          </cell>
          <cell r="I4">
            <v>45184.000347222223</v>
          </cell>
          <cell r="J4" t="str">
            <v>Do Thi Bich Lieu</v>
          </cell>
          <cell r="M4" t="str">
            <v>No</v>
          </cell>
          <cell r="O4" t="str">
            <v>Lịch thanh toán: Monthly at 10 &amp; 24</v>
          </cell>
        </row>
        <row r="5">
          <cell r="D5">
            <v>48312</v>
          </cell>
          <cell r="E5">
            <v>14141907</v>
          </cell>
          <cell r="F5">
            <v>4078037</v>
          </cell>
          <cell r="G5">
            <v>45150.000347222223</v>
          </cell>
          <cell r="H5">
            <v>45150.000347222223</v>
          </cell>
          <cell r="I5">
            <v>45177.000347222223</v>
          </cell>
          <cell r="J5" t="str">
            <v>Do Thi Bich Lieu</v>
          </cell>
          <cell r="M5" t="str">
            <v>No</v>
          </cell>
          <cell r="O5" t="str">
            <v>Lịch thanh toán: Monthly at 10 &amp; 24</v>
          </cell>
        </row>
        <row r="6">
          <cell r="D6">
            <v>48262</v>
          </cell>
          <cell r="E6">
            <v>10279105</v>
          </cell>
          <cell r="F6">
            <v>3303245</v>
          </cell>
          <cell r="G6">
            <v>45150.000347222223</v>
          </cell>
          <cell r="H6">
            <v>45150.000347222223</v>
          </cell>
          <cell r="I6">
            <v>45178.000347222223</v>
          </cell>
          <cell r="J6" t="str">
            <v>Do Thi Bich Lieu</v>
          </cell>
          <cell r="M6" t="str">
            <v>No</v>
          </cell>
          <cell r="O6" t="str">
            <v>Lịch thanh toán: Monthly at 10 &amp; 24</v>
          </cell>
        </row>
        <row r="7">
          <cell r="D7">
            <v>48281</v>
          </cell>
          <cell r="E7">
            <v>28366090</v>
          </cell>
          <cell r="F7">
            <v>2791904</v>
          </cell>
          <cell r="G7">
            <v>45150.000347222223</v>
          </cell>
          <cell r="H7">
            <v>45150.000347222223</v>
          </cell>
          <cell r="I7">
            <v>45181.000347222223</v>
          </cell>
          <cell r="J7" t="str">
            <v>Do Thi Bich Lieu</v>
          </cell>
          <cell r="M7" t="str">
            <v>No</v>
          </cell>
          <cell r="O7" t="str">
            <v>Lịch thanh toán: Monthly at 10 &amp; 24</v>
          </cell>
        </row>
        <row r="8">
          <cell r="D8">
            <v>48289</v>
          </cell>
          <cell r="E8">
            <v>11237971</v>
          </cell>
          <cell r="F8">
            <v>3399581</v>
          </cell>
          <cell r="G8">
            <v>45150.000347222223</v>
          </cell>
          <cell r="H8">
            <v>45150.000347222223</v>
          </cell>
          <cell r="I8">
            <v>45181.000347222223</v>
          </cell>
          <cell r="J8" t="str">
            <v>Do Thi Bich Lieu</v>
          </cell>
          <cell r="M8" t="str">
            <v>No</v>
          </cell>
          <cell r="O8" t="str">
            <v>Lịch thanh toán: Monthly at 10 &amp; 24</v>
          </cell>
        </row>
        <row r="9">
          <cell r="D9">
            <v>48300</v>
          </cell>
          <cell r="E9">
            <v>25374275</v>
          </cell>
          <cell r="F9">
            <v>1019509</v>
          </cell>
          <cell r="G9">
            <v>45150.000347222223</v>
          </cell>
          <cell r="H9">
            <v>45150.000347222223</v>
          </cell>
          <cell r="I9">
            <v>45184.000347222223</v>
          </cell>
          <cell r="J9" t="str">
            <v>Do Thi Bich Lieu</v>
          </cell>
          <cell r="M9" t="str">
            <v>No</v>
          </cell>
          <cell r="O9" t="str">
            <v>Lịch thanh toán: Monthly at 10 &amp; 24</v>
          </cell>
        </row>
        <row r="10">
          <cell r="D10">
            <v>48294</v>
          </cell>
          <cell r="E10">
            <v>11238629</v>
          </cell>
          <cell r="F10">
            <v>4372099</v>
          </cell>
          <cell r="G10">
            <v>45150.000347222223</v>
          </cell>
          <cell r="H10">
            <v>45150.000347222223</v>
          </cell>
          <cell r="I10">
            <v>45182.000347222223</v>
          </cell>
          <cell r="J10" t="str">
            <v>Do Thi Bich Lieu</v>
          </cell>
          <cell r="M10" t="str">
            <v>No</v>
          </cell>
          <cell r="O10" t="str">
            <v>Lịch thanh toán: Monthly at 10 &amp; 24</v>
          </cell>
        </row>
        <row r="11">
          <cell r="D11">
            <v>48299</v>
          </cell>
          <cell r="E11">
            <v>25374530</v>
          </cell>
          <cell r="F11">
            <v>4372099</v>
          </cell>
          <cell r="G11">
            <v>45150.000347222223</v>
          </cell>
          <cell r="H11">
            <v>45150.000347222223</v>
          </cell>
          <cell r="I11">
            <v>45184.000347222223</v>
          </cell>
          <cell r="J11" t="str">
            <v>Do Thi Bich Lieu</v>
          </cell>
          <cell r="M11" t="str">
            <v>No</v>
          </cell>
          <cell r="O11" t="str">
            <v>Lịch thanh toán: Monthly at 10 &amp; 24</v>
          </cell>
        </row>
        <row r="12">
          <cell r="D12">
            <v>48308</v>
          </cell>
          <cell r="E12">
            <v>10282279</v>
          </cell>
          <cell r="F12">
            <v>2039018</v>
          </cell>
          <cell r="G12">
            <v>45150.000347222223</v>
          </cell>
          <cell r="H12">
            <v>45150.000347222223</v>
          </cell>
          <cell r="I12">
            <v>45184.000347222223</v>
          </cell>
          <cell r="J12" t="str">
            <v>Do Thi Bich Lieu</v>
          </cell>
          <cell r="M12" t="str">
            <v>No</v>
          </cell>
          <cell r="O12" t="str">
            <v>Lịch thanh toán: Monthly at 10 &amp; 24</v>
          </cell>
        </row>
        <row r="13">
          <cell r="D13">
            <v>48310</v>
          </cell>
          <cell r="E13">
            <v>10284002</v>
          </cell>
          <cell r="F13">
            <v>541976</v>
          </cell>
          <cell r="G13">
            <v>45150.000347222223</v>
          </cell>
          <cell r="H13">
            <v>45150.000347222223</v>
          </cell>
          <cell r="I13">
            <v>45184.000347222223</v>
          </cell>
          <cell r="J13" t="str">
            <v>Do Thi Bich Lieu</v>
          </cell>
          <cell r="M13" t="str">
            <v>No</v>
          </cell>
          <cell r="O13" t="str">
            <v>Lịch thanh toán: Monthly at 10 &amp; 24</v>
          </cell>
        </row>
        <row r="14">
          <cell r="D14">
            <v>48261</v>
          </cell>
          <cell r="E14">
            <v>10280070</v>
          </cell>
          <cell r="F14">
            <v>4078037</v>
          </cell>
          <cell r="G14">
            <v>45150.000347222223</v>
          </cell>
          <cell r="H14">
            <v>45150.000347222223</v>
          </cell>
          <cell r="I14">
            <v>45178.000347222223</v>
          </cell>
          <cell r="J14" t="str">
            <v>Do Thi Bich Lieu</v>
          </cell>
          <cell r="M14" t="str">
            <v>No</v>
          </cell>
          <cell r="O14" t="str">
            <v>Lịch thanh toán: Monthly at 10 &amp; 24</v>
          </cell>
        </row>
        <row r="15">
          <cell r="D15">
            <v>48286</v>
          </cell>
          <cell r="E15">
            <v>12195190</v>
          </cell>
          <cell r="F15">
            <v>1019509</v>
          </cell>
          <cell r="G15">
            <v>45150.000347222223</v>
          </cell>
          <cell r="H15">
            <v>45150.000347222223</v>
          </cell>
          <cell r="I15">
            <v>45181.000347222223</v>
          </cell>
          <cell r="J15" t="str">
            <v>Do Thi Bich Lieu</v>
          </cell>
          <cell r="M15" t="str">
            <v>No</v>
          </cell>
          <cell r="O15" t="str">
            <v>Lịch thanh toán: Monthly at 10 &amp; 24</v>
          </cell>
        </row>
        <row r="16">
          <cell r="D16">
            <v>48277</v>
          </cell>
          <cell r="E16">
            <v>16471148</v>
          </cell>
          <cell r="F16">
            <v>2186050</v>
          </cell>
          <cell r="G16">
            <v>45150.000347222223</v>
          </cell>
          <cell r="H16">
            <v>45150.000347222223</v>
          </cell>
          <cell r="I16">
            <v>45184.000347222223</v>
          </cell>
          <cell r="J16" t="str">
            <v>Do Thi Bich Lieu</v>
          </cell>
          <cell r="M16" t="str">
            <v>No</v>
          </cell>
          <cell r="O16" t="str">
            <v>Lịch thanh toán: Monthly at 10 &amp; 24</v>
          </cell>
        </row>
        <row r="17">
          <cell r="D17">
            <v>48291</v>
          </cell>
          <cell r="E17">
            <v>18206782</v>
          </cell>
          <cell r="F17">
            <v>2448311</v>
          </cell>
          <cell r="G17">
            <v>45150.000347222223</v>
          </cell>
          <cell r="H17">
            <v>45150.000347222223</v>
          </cell>
          <cell r="I17">
            <v>45181.000347222223</v>
          </cell>
          <cell r="J17" t="str">
            <v>Do Thi Bich Lieu</v>
          </cell>
          <cell r="M17" t="str">
            <v>No</v>
          </cell>
          <cell r="O17" t="str">
            <v>Lịch thanh toán: Monthly at 10 &amp; 24</v>
          </cell>
        </row>
        <row r="18">
          <cell r="D18">
            <v>48279</v>
          </cell>
          <cell r="E18">
            <v>17241628</v>
          </cell>
          <cell r="F18">
            <v>2039018</v>
          </cell>
          <cell r="G18">
            <v>45150.000347222223</v>
          </cell>
          <cell r="H18">
            <v>45150.000347222223</v>
          </cell>
          <cell r="I18">
            <v>45182.000347222223</v>
          </cell>
          <cell r="J18" t="str">
            <v>Do Thi Bich Lieu</v>
          </cell>
          <cell r="M18" t="str">
            <v>No</v>
          </cell>
          <cell r="O18" t="str">
            <v>Lịch thanh toán: Monthly at 10 &amp; 24</v>
          </cell>
        </row>
        <row r="19">
          <cell r="D19">
            <v>48282</v>
          </cell>
          <cell r="E19">
            <v>17240699</v>
          </cell>
          <cell r="F19">
            <v>1019509</v>
          </cell>
          <cell r="G19">
            <v>45150.000347222223</v>
          </cell>
          <cell r="H19">
            <v>45150.000347222223</v>
          </cell>
          <cell r="I19">
            <v>45182.000347222223</v>
          </cell>
          <cell r="J19" t="str">
            <v>Do Thi Bich Lieu</v>
          </cell>
          <cell r="M19" t="str">
            <v>No</v>
          </cell>
          <cell r="O19" t="str">
            <v>Lịch thanh toán: Monthly at 10 &amp; 24</v>
          </cell>
        </row>
        <row r="20">
          <cell r="D20">
            <v>48290</v>
          </cell>
          <cell r="E20">
            <v>10283597</v>
          </cell>
          <cell r="F20">
            <v>2186050</v>
          </cell>
          <cell r="G20">
            <v>45150.000347222223</v>
          </cell>
          <cell r="H20">
            <v>45150.000347222223</v>
          </cell>
          <cell r="I20">
            <v>45181.000347222223</v>
          </cell>
          <cell r="J20" t="str">
            <v>Do Thi Bich Lieu</v>
          </cell>
          <cell r="M20" t="str">
            <v>No</v>
          </cell>
          <cell r="O20" t="str">
            <v>Lịch thanh toán: Monthly at 10 &amp; 24</v>
          </cell>
        </row>
        <row r="21">
          <cell r="D21">
            <v>48288</v>
          </cell>
          <cell r="E21">
            <v>12196327</v>
          </cell>
          <cell r="F21">
            <v>5754942</v>
          </cell>
          <cell r="G21">
            <v>45150.000347222223</v>
          </cell>
          <cell r="H21">
            <v>45150.000347222223</v>
          </cell>
          <cell r="I21">
            <v>45181.000347222223</v>
          </cell>
          <cell r="J21" t="str">
            <v>Do Thi Bich Lieu</v>
          </cell>
          <cell r="M21" t="str">
            <v>No</v>
          </cell>
          <cell r="O21" t="str">
            <v>Lịch thanh toán: Monthly at 10 &amp; 24</v>
          </cell>
        </row>
        <row r="22">
          <cell r="D22">
            <v>48292</v>
          </cell>
          <cell r="E22">
            <v>27367405</v>
          </cell>
          <cell r="F22">
            <v>1019509</v>
          </cell>
          <cell r="G22">
            <v>45150.000347222223</v>
          </cell>
          <cell r="H22">
            <v>45150.000347222223</v>
          </cell>
          <cell r="I22">
            <v>45181.000347222223</v>
          </cell>
          <cell r="J22" t="str">
            <v>Do Thi Bich Lieu</v>
          </cell>
          <cell r="M22" t="str">
            <v>No</v>
          </cell>
          <cell r="O22" t="str">
            <v>Lịch thanh toán: Monthly at 10 &amp; 24</v>
          </cell>
        </row>
        <row r="23">
          <cell r="D23">
            <v>48295</v>
          </cell>
          <cell r="E23">
            <v>19431168</v>
          </cell>
          <cell r="F23">
            <v>2186050</v>
          </cell>
          <cell r="G23">
            <v>45150.000347222223</v>
          </cell>
          <cell r="H23">
            <v>45150.000347222223</v>
          </cell>
          <cell r="I23">
            <v>45182.000347222223</v>
          </cell>
          <cell r="J23" t="str">
            <v>Do Thi Bich Lieu</v>
          </cell>
          <cell r="M23" t="str">
            <v>No</v>
          </cell>
          <cell r="O23" t="str">
            <v>Lịch thanh toán: Monthly at 10 &amp; 24</v>
          </cell>
        </row>
        <row r="24">
          <cell r="D24">
            <v>48296</v>
          </cell>
          <cell r="E24">
            <v>12197797</v>
          </cell>
          <cell r="F24">
            <v>4262797</v>
          </cell>
          <cell r="G24">
            <v>45150.000347222223</v>
          </cell>
          <cell r="H24">
            <v>45150.000347222223</v>
          </cell>
          <cell r="I24">
            <v>45183.000347222223</v>
          </cell>
          <cell r="J24" t="str">
            <v>Do Thi Bich Lieu</v>
          </cell>
          <cell r="M24" t="str">
            <v>No</v>
          </cell>
          <cell r="O24" t="str">
            <v>Lịch thanh toán: Monthly at 10 &amp; 24</v>
          </cell>
        </row>
        <row r="25">
          <cell r="D25">
            <v>48314</v>
          </cell>
          <cell r="E25">
            <v>14140895</v>
          </cell>
          <cell r="F25">
            <v>1635266</v>
          </cell>
          <cell r="G25">
            <v>45150.000347222223</v>
          </cell>
          <cell r="H25">
            <v>45150.000347222223</v>
          </cell>
          <cell r="I25">
            <v>45175.000347222223</v>
          </cell>
          <cell r="J25" t="str">
            <v>Do Thi Bich Lieu</v>
          </cell>
          <cell r="M25" t="str">
            <v>No</v>
          </cell>
          <cell r="O25" t="str">
            <v>Lịch thanh toán: Monthly at 10 &amp; 24</v>
          </cell>
        </row>
        <row r="26">
          <cell r="D26">
            <v>48311</v>
          </cell>
          <cell r="E26">
            <v>14139812</v>
          </cell>
          <cell r="F26">
            <v>3058528</v>
          </cell>
          <cell r="G26">
            <v>45150.000347222223</v>
          </cell>
          <cell r="H26">
            <v>45150.000347222223</v>
          </cell>
          <cell r="I26">
            <v>45173.000347222223</v>
          </cell>
          <cell r="J26" t="str">
            <v>Do Thi Bich Lieu</v>
          </cell>
          <cell r="M26" t="str">
            <v>No</v>
          </cell>
          <cell r="O26" t="str">
            <v>Lịch thanh toán: Monthly at 10 &amp; 24</v>
          </cell>
        </row>
        <row r="27">
          <cell r="D27">
            <v>48313</v>
          </cell>
          <cell r="E27">
            <v>13298533</v>
          </cell>
          <cell r="F27">
            <v>1019509</v>
          </cell>
          <cell r="G27">
            <v>45150.000347222223</v>
          </cell>
          <cell r="H27">
            <v>45150.000347222223</v>
          </cell>
          <cell r="I27">
            <v>45177.000347222223</v>
          </cell>
          <cell r="J27" t="str">
            <v>Do Thi Bich Lieu</v>
          </cell>
          <cell r="M27" t="str">
            <v>No</v>
          </cell>
          <cell r="O27" t="str">
            <v>Lịch thanh toán: Monthly at 10 &amp; 24</v>
          </cell>
        </row>
        <row r="28">
          <cell r="D28">
            <v>48305</v>
          </cell>
          <cell r="E28">
            <v>20404968</v>
          </cell>
          <cell r="F28">
            <v>2367716</v>
          </cell>
          <cell r="G28">
            <v>45150.000347222223</v>
          </cell>
          <cell r="H28">
            <v>45151.000347222223</v>
          </cell>
          <cell r="I28">
            <v>45185.000347222223</v>
          </cell>
          <cell r="J28" t="str">
            <v>Do Thi Bich Lieu</v>
          </cell>
          <cell r="M28" t="str">
            <v>No</v>
          </cell>
          <cell r="O28" t="str">
            <v>Lịch thanh toán: Monthly at 10 &amp; 24</v>
          </cell>
        </row>
        <row r="29">
          <cell r="D29">
            <v>48301</v>
          </cell>
          <cell r="E29">
            <v>20405231</v>
          </cell>
          <cell r="F29">
            <v>2457038</v>
          </cell>
          <cell r="G29">
            <v>45150.000347222223</v>
          </cell>
          <cell r="H29">
            <v>45151.000347222223</v>
          </cell>
          <cell r="I29">
            <v>45185.000347222223</v>
          </cell>
          <cell r="J29" t="str">
            <v>Do Thi Bich Lieu</v>
          </cell>
          <cell r="M29" t="str">
            <v>No</v>
          </cell>
          <cell r="O29" t="str">
            <v>Lịch thanh toán: Monthly at 10 &amp; 24</v>
          </cell>
        </row>
        <row r="30">
          <cell r="D30">
            <v>48298</v>
          </cell>
          <cell r="E30">
            <v>27366967</v>
          </cell>
          <cell r="F30">
            <v>3205559</v>
          </cell>
          <cell r="G30">
            <v>45150.000347222223</v>
          </cell>
          <cell r="H30">
            <v>45151.000347222223</v>
          </cell>
          <cell r="I30">
            <v>45185.000347222223</v>
          </cell>
          <cell r="J30" t="str">
            <v>Do Thi Bich Lieu</v>
          </cell>
          <cell r="M30" t="str">
            <v>No</v>
          </cell>
          <cell r="O30" t="str">
            <v>Lịch thanh toán: Monthly at 10 &amp; 24</v>
          </cell>
        </row>
        <row r="31">
          <cell r="D31">
            <v>48297</v>
          </cell>
          <cell r="E31">
            <v>28367402</v>
          </cell>
          <cell r="F31">
            <v>2186050</v>
          </cell>
          <cell r="G31">
            <v>45150.000347222223</v>
          </cell>
          <cell r="H31">
            <v>45151.000347222223</v>
          </cell>
          <cell r="I31">
            <v>45185.000347222223</v>
          </cell>
          <cell r="J31" t="str">
            <v>Do Thi Bich Lieu</v>
          </cell>
          <cell r="M31" t="str">
            <v>No</v>
          </cell>
          <cell r="O31" t="str">
            <v>Lịch thanh toán: Monthly at 10 &amp; 24</v>
          </cell>
        </row>
        <row r="32">
          <cell r="D32">
            <v>643</v>
          </cell>
          <cell r="E32">
            <v>24278449</v>
          </cell>
          <cell r="F32">
            <v>1882469</v>
          </cell>
          <cell r="G32">
            <v>44932.000347222223</v>
          </cell>
          <cell r="J32" t="str">
            <v>Do Thi Bich Lieu</v>
          </cell>
          <cell r="M32" t="str">
            <v>No</v>
          </cell>
          <cell r="O32" t="str">
            <v>02/Đã thanh toán 10/2023</v>
          </cell>
        </row>
        <row r="33">
          <cell r="D33">
            <v>644</v>
          </cell>
          <cell r="E33">
            <v>12102972</v>
          </cell>
          <cell r="F33">
            <v>1978899</v>
          </cell>
          <cell r="G33">
            <v>44932.000347222223</v>
          </cell>
          <cell r="J33" t="str">
            <v>Do Thi Bich Lieu</v>
          </cell>
          <cell r="M33" t="str">
            <v>No</v>
          </cell>
          <cell r="O33" t="str">
            <v>02/Đã thanh toán 24/2023</v>
          </cell>
        </row>
        <row r="34">
          <cell r="D34">
            <v>642</v>
          </cell>
          <cell r="E34">
            <v>21199249</v>
          </cell>
          <cell r="F34">
            <v>1615482</v>
          </cell>
          <cell r="G34">
            <v>44932.000347222223</v>
          </cell>
          <cell r="J34" t="str">
            <v>Do Thi Bich Lieu</v>
          </cell>
          <cell r="M34" t="str">
            <v>No</v>
          </cell>
          <cell r="O34" t="str">
            <v>02/Đã thanh toán 10/2023</v>
          </cell>
        </row>
        <row r="35">
          <cell r="D35">
            <v>645</v>
          </cell>
          <cell r="E35">
            <v>29150448</v>
          </cell>
          <cell r="F35">
            <v>1332038</v>
          </cell>
          <cell r="G35">
            <v>44932.000347222223</v>
          </cell>
          <cell r="J35" t="str">
            <v>Do Thi Bich Lieu</v>
          </cell>
          <cell r="M35" t="str">
            <v>No</v>
          </cell>
          <cell r="O35" t="str">
            <v>02/Đã thanh toán 10/2023</v>
          </cell>
        </row>
        <row r="36">
          <cell r="D36">
            <v>646</v>
          </cell>
          <cell r="E36">
            <v>50984034</v>
          </cell>
          <cell r="F36">
            <v>4312396</v>
          </cell>
          <cell r="G36">
            <v>44932.000347222223</v>
          </cell>
          <cell r="J36" t="str">
            <v>Do Thi Bich Lieu</v>
          </cell>
          <cell r="M36" t="str">
            <v>No</v>
          </cell>
          <cell r="O36" t="str">
            <v>06/Đã thanh toán 12/2023</v>
          </cell>
        </row>
        <row r="37">
          <cell r="D37">
            <v>843</v>
          </cell>
          <cell r="E37">
            <v>26348124</v>
          </cell>
          <cell r="F37">
            <v>2226534</v>
          </cell>
          <cell r="G37">
            <v>44933.000347222223</v>
          </cell>
          <cell r="J37" t="str">
            <v>Do Thi Bich Lieu</v>
          </cell>
          <cell r="M37" t="str">
            <v>No</v>
          </cell>
          <cell r="O37" t="str">
            <v>03/Đã thanh toán 10/2023</v>
          </cell>
        </row>
        <row r="38">
          <cell r="D38">
            <v>849</v>
          </cell>
          <cell r="E38">
            <v>11147774</v>
          </cell>
          <cell r="F38">
            <v>16777085</v>
          </cell>
          <cell r="G38">
            <v>44933.000347222223</v>
          </cell>
          <cell r="J38" t="str">
            <v>Do Thi Bich Lieu</v>
          </cell>
          <cell r="M38" t="str">
            <v>No</v>
          </cell>
          <cell r="O38" t="str">
            <v>02/Đã thanh toán 10/2023</v>
          </cell>
        </row>
        <row r="39">
          <cell r="D39">
            <v>831</v>
          </cell>
          <cell r="E39">
            <v>21199964</v>
          </cell>
          <cell r="F39">
            <v>1615482</v>
          </cell>
          <cell r="G39">
            <v>44933.000347222223</v>
          </cell>
          <cell r="J39" t="str">
            <v>Do Thi Bich Lieu</v>
          </cell>
          <cell r="M39" t="str">
            <v>No</v>
          </cell>
          <cell r="O39" t="str">
            <v>02/Đã thanh toán 24/2023</v>
          </cell>
        </row>
        <row r="40">
          <cell r="D40">
            <v>833</v>
          </cell>
          <cell r="E40">
            <v>15076561</v>
          </cell>
          <cell r="F40">
            <v>2619452</v>
          </cell>
          <cell r="G40">
            <v>44933.000347222223</v>
          </cell>
          <cell r="J40" t="str">
            <v>Do Thi Bich Lieu</v>
          </cell>
          <cell r="M40" t="str">
            <v>No</v>
          </cell>
          <cell r="O40" t="str">
            <v>02/Đã thanh toán 10/2023</v>
          </cell>
        </row>
        <row r="41">
          <cell r="D41">
            <v>830</v>
          </cell>
          <cell r="E41">
            <v>22307179</v>
          </cell>
          <cell r="F41">
            <v>4103941</v>
          </cell>
          <cell r="G41">
            <v>44933.000347222223</v>
          </cell>
          <cell r="J41" t="str">
            <v>Do Thi Bich Lieu</v>
          </cell>
          <cell r="M41" t="str">
            <v>No</v>
          </cell>
          <cell r="O41" t="str">
            <v>02/Đã thanh toán 24/2023</v>
          </cell>
        </row>
        <row r="42">
          <cell r="D42">
            <v>829</v>
          </cell>
          <cell r="E42">
            <v>28295202</v>
          </cell>
          <cell r="F42">
            <v>276001</v>
          </cell>
          <cell r="G42">
            <v>44933.000347222223</v>
          </cell>
          <cell r="J42" t="str">
            <v>Do Thi Bich Lieu</v>
          </cell>
          <cell r="M42" t="str">
            <v>No</v>
          </cell>
          <cell r="O42" t="str">
            <v>02/Đã thanh toán 24/2023</v>
          </cell>
        </row>
        <row r="43">
          <cell r="D43">
            <v>844</v>
          </cell>
          <cell r="E43">
            <v>26347517</v>
          </cell>
          <cell r="F43">
            <v>3738240</v>
          </cell>
          <cell r="G43">
            <v>44933.000347222223</v>
          </cell>
          <cell r="J43" t="str">
            <v>Do Thi Bich Lieu</v>
          </cell>
          <cell r="M43" t="str">
            <v>No</v>
          </cell>
          <cell r="O43" t="str">
            <v>06/Đã thanh toán 26/2023</v>
          </cell>
        </row>
        <row r="44">
          <cell r="D44">
            <v>851</v>
          </cell>
          <cell r="E44">
            <v>13194511</v>
          </cell>
          <cell r="F44">
            <v>3227560</v>
          </cell>
          <cell r="G44">
            <v>44933.000347222223</v>
          </cell>
          <cell r="J44" t="str">
            <v>Do Thi Bich Lieu</v>
          </cell>
          <cell r="M44" t="str">
            <v>No</v>
          </cell>
          <cell r="O44" t="str">
            <v>03/Đã thanh toán 10/2023</v>
          </cell>
        </row>
        <row r="45">
          <cell r="D45">
            <v>841</v>
          </cell>
          <cell r="E45">
            <v>14058402</v>
          </cell>
          <cell r="F45">
            <v>3664914</v>
          </cell>
          <cell r="G45">
            <v>44933.000347222223</v>
          </cell>
          <cell r="J45" t="str">
            <v>Do Thi Bich Lieu</v>
          </cell>
          <cell r="M45" t="str">
            <v>No</v>
          </cell>
          <cell r="O45" t="str">
            <v>03/Đã thanh toán 10/2023</v>
          </cell>
        </row>
        <row r="46">
          <cell r="D46">
            <v>847</v>
          </cell>
          <cell r="E46">
            <v>14060853</v>
          </cell>
          <cell r="F46">
            <v>4886552</v>
          </cell>
          <cell r="G46">
            <v>44933.000347222223</v>
          </cell>
          <cell r="J46" t="str">
            <v>Do Thi Bich Lieu</v>
          </cell>
          <cell r="M46" t="str">
            <v>No</v>
          </cell>
          <cell r="O46" t="str">
            <v>03/Đã thanh toán 10/2023</v>
          </cell>
        </row>
        <row r="47">
          <cell r="D47">
            <v>840</v>
          </cell>
          <cell r="E47">
            <v>13193192</v>
          </cell>
          <cell r="F47">
            <v>7476480</v>
          </cell>
          <cell r="G47">
            <v>44933.000347222223</v>
          </cell>
          <cell r="J47" t="str">
            <v>Do Thi Bich Lieu</v>
          </cell>
          <cell r="M47" t="str">
            <v>No</v>
          </cell>
          <cell r="O47" t="str">
            <v>03/Đã thanh toán 10/2023</v>
          </cell>
        </row>
        <row r="48">
          <cell r="D48">
            <v>839</v>
          </cell>
          <cell r="E48">
            <v>14056774</v>
          </cell>
          <cell r="F48">
            <v>1428467</v>
          </cell>
          <cell r="G48">
            <v>44933.000347222223</v>
          </cell>
          <cell r="J48" t="str">
            <v>Do Thi Bich Lieu</v>
          </cell>
          <cell r="M48" t="str">
            <v>No</v>
          </cell>
          <cell r="O48" t="str">
            <v>03/Đã thanh toán 10/2023</v>
          </cell>
        </row>
        <row r="49">
          <cell r="D49">
            <v>845</v>
          </cell>
          <cell r="E49">
            <v>14059930</v>
          </cell>
          <cell r="F49">
            <v>3664914</v>
          </cell>
          <cell r="G49">
            <v>44933.000347222223</v>
          </cell>
          <cell r="J49" t="str">
            <v>Do Thi Bich Lieu</v>
          </cell>
          <cell r="M49" t="str">
            <v>No</v>
          </cell>
          <cell r="O49" t="str">
            <v>03/Đã thanh toán 10/2023</v>
          </cell>
        </row>
        <row r="50">
          <cell r="D50">
            <v>842</v>
          </cell>
          <cell r="E50">
            <v>26348398</v>
          </cell>
          <cell r="F50">
            <v>2452428</v>
          </cell>
          <cell r="G50">
            <v>44933.000347222223</v>
          </cell>
          <cell r="J50" t="str">
            <v>Do Thi Bich Lieu</v>
          </cell>
          <cell r="M50" t="str">
            <v>No</v>
          </cell>
          <cell r="O50" t="str">
            <v>03/Đã thanh toán 10/2023</v>
          </cell>
        </row>
        <row r="51">
          <cell r="D51">
            <v>846</v>
          </cell>
          <cell r="E51">
            <v>13195567</v>
          </cell>
          <cell r="F51">
            <v>3883418</v>
          </cell>
          <cell r="G51">
            <v>44933.000347222223</v>
          </cell>
          <cell r="J51" t="str">
            <v>Do Thi Bich Lieu</v>
          </cell>
          <cell r="M51" t="str">
            <v>No</v>
          </cell>
          <cell r="O51" t="str">
            <v>03/Đã thanh toán 10/2023</v>
          </cell>
        </row>
        <row r="52">
          <cell r="D52">
            <v>834</v>
          </cell>
          <cell r="E52">
            <v>16387878</v>
          </cell>
          <cell r="F52">
            <v>7130387</v>
          </cell>
          <cell r="G52">
            <v>44933.000347222223</v>
          </cell>
          <cell r="J52" t="str">
            <v>Do Thi Bich Lieu</v>
          </cell>
          <cell r="M52" t="str">
            <v>No</v>
          </cell>
          <cell r="O52" t="str">
            <v>02/Đã thanh toán 24/2023</v>
          </cell>
        </row>
        <row r="53">
          <cell r="D53">
            <v>1398</v>
          </cell>
          <cell r="E53">
            <v>12110026</v>
          </cell>
          <cell r="F53">
            <v>37402800</v>
          </cell>
          <cell r="G53">
            <v>44938.000347222223</v>
          </cell>
          <cell r="J53" t="str">
            <v>Do Thi Bich Lieu</v>
          </cell>
          <cell r="M53" t="str">
            <v>No</v>
          </cell>
          <cell r="O53" t="str">
            <v>02/Đã thanh toán 24/2023</v>
          </cell>
        </row>
        <row r="54">
          <cell r="D54">
            <v>1397</v>
          </cell>
          <cell r="E54">
            <v>18119815</v>
          </cell>
          <cell r="F54">
            <v>12404673</v>
          </cell>
          <cell r="G54">
            <v>44938.000347222223</v>
          </cell>
          <cell r="J54" t="str">
            <v>Do Thi Bich Lieu</v>
          </cell>
          <cell r="M54" t="str">
            <v>No</v>
          </cell>
          <cell r="O54" t="str">
            <v>02/Đã thanh toán 24/2023</v>
          </cell>
        </row>
        <row r="55">
          <cell r="D55">
            <v>1369</v>
          </cell>
          <cell r="E55">
            <v>26356515</v>
          </cell>
          <cell r="F55">
            <v>3954874</v>
          </cell>
          <cell r="G55">
            <v>44938.000347222223</v>
          </cell>
          <cell r="J55" t="str">
            <v>Do Thi Bich Lieu</v>
          </cell>
          <cell r="M55" t="str">
            <v>No</v>
          </cell>
          <cell r="O55" t="str">
            <v>02/Đã thanh toán 10/2023</v>
          </cell>
        </row>
        <row r="56">
          <cell r="D56">
            <v>1380</v>
          </cell>
          <cell r="E56">
            <v>25308599</v>
          </cell>
          <cell r="F56">
            <v>17943706</v>
          </cell>
          <cell r="G56">
            <v>44938.000347222223</v>
          </cell>
          <cell r="J56" t="str">
            <v>Do Thi Bich Lieu</v>
          </cell>
          <cell r="M56" t="str">
            <v>No</v>
          </cell>
          <cell r="O56" t="str">
            <v>05/Đã thanh toán 24/2023</v>
          </cell>
        </row>
        <row r="57">
          <cell r="D57">
            <v>1381</v>
          </cell>
          <cell r="E57">
            <v>27298878</v>
          </cell>
          <cell r="F57">
            <v>499125</v>
          </cell>
          <cell r="G57">
            <v>44938.000347222223</v>
          </cell>
          <cell r="J57" t="str">
            <v>Do Thi Bich Lieu</v>
          </cell>
          <cell r="M57" t="str">
            <v>No</v>
          </cell>
          <cell r="O57" t="str">
            <v>05/Đã thanh toán 24/2023</v>
          </cell>
        </row>
        <row r="58">
          <cell r="D58">
            <v>1474</v>
          </cell>
          <cell r="E58">
            <v>18122078</v>
          </cell>
          <cell r="F58">
            <v>4744894</v>
          </cell>
          <cell r="G58">
            <v>44939.000347222223</v>
          </cell>
          <cell r="J58" t="str">
            <v>Do Thi Bich Lieu</v>
          </cell>
          <cell r="M58" t="str">
            <v>No</v>
          </cell>
          <cell r="O58" t="str">
            <v>02/Đã thanh toán 24/2023</v>
          </cell>
        </row>
        <row r="59">
          <cell r="D59">
            <v>1472</v>
          </cell>
          <cell r="E59">
            <v>11150933</v>
          </cell>
          <cell r="F59">
            <v>15644207</v>
          </cell>
          <cell r="G59">
            <v>44939.000347222223</v>
          </cell>
          <cell r="J59" t="str">
            <v>Do Thi Bich Lieu</v>
          </cell>
          <cell r="M59" t="str">
            <v>No</v>
          </cell>
          <cell r="O59" t="str">
            <v>02/Đã thanh toán 24/2023</v>
          </cell>
        </row>
        <row r="60">
          <cell r="D60">
            <v>1475</v>
          </cell>
          <cell r="E60">
            <v>19354340</v>
          </cell>
          <cell r="F60">
            <v>6059287</v>
          </cell>
          <cell r="G60">
            <v>44939.000347222223</v>
          </cell>
          <cell r="J60" t="str">
            <v>Do Thi Bich Lieu</v>
          </cell>
          <cell r="M60" t="str">
            <v>No</v>
          </cell>
          <cell r="O60" t="str">
            <v>02/Đã thanh toán 24/2023</v>
          </cell>
        </row>
        <row r="61">
          <cell r="D61">
            <v>1479</v>
          </cell>
          <cell r="E61">
            <v>25309394</v>
          </cell>
          <cell r="F61">
            <v>331201</v>
          </cell>
          <cell r="G61">
            <v>44939.000347222223</v>
          </cell>
          <cell r="J61" t="str">
            <v>Do Thi Bich Lieu</v>
          </cell>
          <cell r="M61" t="str">
            <v>No</v>
          </cell>
          <cell r="O61" t="str">
            <v>02/Đã thanh toán 24/2023</v>
          </cell>
        </row>
        <row r="62">
          <cell r="D62">
            <v>1483</v>
          </cell>
          <cell r="E62">
            <v>16391057</v>
          </cell>
          <cell r="F62">
            <v>575476</v>
          </cell>
          <cell r="G62">
            <v>44939.000347222223</v>
          </cell>
          <cell r="J62" t="str">
            <v>Do Thi Bich Lieu</v>
          </cell>
          <cell r="M62" t="str">
            <v>No</v>
          </cell>
          <cell r="O62" t="str">
            <v>02/Đã thanh toán 24/2023</v>
          </cell>
        </row>
        <row r="63">
          <cell r="D63">
            <v>1481</v>
          </cell>
          <cell r="E63">
            <v>16391216</v>
          </cell>
          <cell r="F63">
            <v>3738240</v>
          </cell>
          <cell r="G63">
            <v>44939.000347222223</v>
          </cell>
          <cell r="J63" t="str">
            <v>Do Thi Bich Lieu</v>
          </cell>
          <cell r="M63" t="str">
            <v>No</v>
          </cell>
          <cell r="O63" t="str">
            <v>02/Đã thanh toán 24/2023</v>
          </cell>
        </row>
        <row r="64">
          <cell r="D64">
            <v>1476</v>
          </cell>
          <cell r="E64">
            <v>28298636</v>
          </cell>
          <cell r="F64">
            <v>13249500</v>
          </cell>
          <cell r="G64">
            <v>44939.000347222223</v>
          </cell>
          <cell r="J64" t="str">
            <v>Do Thi Bich Lieu</v>
          </cell>
          <cell r="M64" t="str">
            <v>No</v>
          </cell>
          <cell r="O64" t="str">
            <v>03/Đã thanh toán 10/2023</v>
          </cell>
        </row>
        <row r="65">
          <cell r="D65">
            <v>1473</v>
          </cell>
          <cell r="E65">
            <v>50984429</v>
          </cell>
          <cell r="F65">
            <v>15654122</v>
          </cell>
          <cell r="G65">
            <v>44939.000347222223</v>
          </cell>
          <cell r="J65" t="str">
            <v>Do Thi Bich Lieu</v>
          </cell>
          <cell r="M65" t="str">
            <v>No</v>
          </cell>
          <cell r="O65" t="str">
            <v>02/Đã thanh toán 24/2023</v>
          </cell>
        </row>
        <row r="66">
          <cell r="D66">
            <v>1478</v>
          </cell>
          <cell r="E66">
            <v>28298103</v>
          </cell>
          <cell r="F66">
            <v>2457945</v>
          </cell>
          <cell r="G66">
            <v>44939.000347222223</v>
          </cell>
          <cell r="J66" t="str">
            <v>Do Thi Bich Lieu</v>
          </cell>
          <cell r="M66" t="str">
            <v>No</v>
          </cell>
          <cell r="O66" t="str">
            <v>02/Đã thanh toán 24/2023</v>
          </cell>
        </row>
        <row r="67">
          <cell r="D67">
            <v>2123</v>
          </cell>
          <cell r="E67">
            <v>10183967</v>
          </cell>
          <cell r="F67">
            <v>14398439</v>
          </cell>
          <cell r="G67">
            <v>44957.000347222223</v>
          </cell>
          <cell r="J67" t="str">
            <v>Do Thi Bich Lieu</v>
          </cell>
          <cell r="M67" t="str">
            <v>No</v>
          </cell>
          <cell r="O67" t="str">
            <v>02/Đã thanh toán 24/2023</v>
          </cell>
        </row>
        <row r="68">
          <cell r="D68">
            <v>2132</v>
          </cell>
          <cell r="E68">
            <v>90294852</v>
          </cell>
          <cell r="F68">
            <v>4058758</v>
          </cell>
          <cell r="G68">
            <v>44957.000347222223</v>
          </cell>
          <cell r="J68" t="str">
            <v>Do Thi Bich Lieu</v>
          </cell>
          <cell r="M68" t="str">
            <v>No</v>
          </cell>
          <cell r="O68" t="str">
            <v>02/Đã thanh toán 24/2023</v>
          </cell>
        </row>
        <row r="69">
          <cell r="D69">
            <v>2122</v>
          </cell>
          <cell r="E69">
            <v>10183089</v>
          </cell>
          <cell r="F69">
            <v>5607360</v>
          </cell>
          <cell r="G69">
            <v>44957.000347222223</v>
          </cell>
          <cell r="J69" t="str">
            <v>Do Thi Bich Lieu</v>
          </cell>
          <cell r="M69" t="str">
            <v>No</v>
          </cell>
          <cell r="O69" t="str">
            <v>02/Đã thanh toán 24/2023</v>
          </cell>
        </row>
        <row r="70">
          <cell r="D70">
            <v>2118</v>
          </cell>
          <cell r="E70">
            <v>16392929</v>
          </cell>
          <cell r="F70">
            <v>9021870</v>
          </cell>
          <cell r="G70">
            <v>44957.000347222223</v>
          </cell>
          <cell r="J70" t="str">
            <v>Do Thi Bich Lieu</v>
          </cell>
          <cell r="M70" t="str">
            <v>No</v>
          </cell>
          <cell r="O70" t="str">
            <v>02/Đã thanh toán 24/2023</v>
          </cell>
        </row>
        <row r="71">
          <cell r="D71">
            <v>2120</v>
          </cell>
          <cell r="E71">
            <v>22311704</v>
          </cell>
          <cell r="F71">
            <v>1550252</v>
          </cell>
          <cell r="G71">
            <v>44957.000347222223</v>
          </cell>
          <cell r="J71" t="str">
            <v>Do Thi Bich Lieu</v>
          </cell>
          <cell r="M71" t="str">
            <v>No</v>
          </cell>
          <cell r="O71" t="str">
            <v>02/Đã thanh toán 24/2023</v>
          </cell>
        </row>
        <row r="72">
          <cell r="D72">
            <v>2139</v>
          </cell>
          <cell r="E72">
            <v>10179940</v>
          </cell>
          <cell r="F72">
            <v>15094768</v>
          </cell>
          <cell r="G72">
            <v>44957.000347222223</v>
          </cell>
          <cell r="J72" t="str">
            <v>Do Thi Bich Lieu</v>
          </cell>
          <cell r="M72" t="str">
            <v>No</v>
          </cell>
          <cell r="O72" t="str">
            <v>03/Đã thanh toán 24/2023</v>
          </cell>
        </row>
        <row r="73">
          <cell r="D73">
            <v>2126</v>
          </cell>
          <cell r="E73">
            <v>10184038</v>
          </cell>
          <cell r="F73">
            <v>7543021</v>
          </cell>
          <cell r="G73">
            <v>44957.000347222223</v>
          </cell>
          <cell r="J73" t="str">
            <v>Do Thi Bich Lieu</v>
          </cell>
          <cell r="M73" t="str">
            <v>No</v>
          </cell>
          <cell r="O73" t="str">
            <v>05/Đã thanh toán 24/2023</v>
          </cell>
        </row>
        <row r="74">
          <cell r="D74">
            <v>2125</v>
          </cell>
          <cell r="E74">
            <v>10184554</v>
          </cell>
          <cell r="F74">
            <v>3230964</v>
          </cell>
          <cell r="G74">
            <v>44957.000347222223</v>
          </cell>
          <cell r="J74" t="str">
            <v>Do Thi Bich Lieu</v>
          </cell>
          <cell r="M74" t="str">
            <v>No</v>
          </cell>
          <cell r="O74" t="str">
            <v>05/Đã thanh toán 24/2023</v>
          </cell>
        </row>
        <row r="75">
          <cell r="D75">
            <v>2129</v>
          </cell>
          <cell r="E75">
            <v>18125879</v>
          </cell>
          <cell r="F75">
            <v>4744894</v>
          </cell>
          <cell r="G75">
            <v>44957.000347222223</v>
          </cell>
          <cell r="J75" t="str">
            <v>Do Thi Bich Lieu</v>
          </cell>
          <cell r="M75" t="str">
            <v>No</v>
          </cell>
          <cell r="O75" t="str">
            <v>05/Đã thanh toán 24/2023</v>
          </cell>
        </row>
        <row r="76">
          <cell r="D76">
            <v>2135</v>
          </cell>
          <cell r="E76">
            <v>13207322</v>
          </cell>
          <cell r="F76">
            <v>4715370</v>
          </cell>
          <cell r="G76">
            <v>44957.000347222223</v>
          </cell>
          <cell r="J76" t="str">
            <v>Do Thi Bich Lieu</v>
          </cell>
          <cell r="M76" t="str">
            <v>No</v>
          </cell>
          <cell r="O76" t="str">
            <v>03/Đã thanh toán 24/2023</v>
          </cell>
        </row>
        <row r="77">
          <cell r="D77">
            <v>2128</v>
          </cell>
          <cell r="E77">
            <v>10185012</v>
          </cell>
          <cell r="F77">
            <v>3377836</v>
          </cell>
          <cell r="G77">
            <v>44957.000347222223</v>
          </cell>
          <cell r="J77" t="str">
            <v>Do Thi Bich Lieu</v>
          </cell>
          <cell r="M77" t="str">
            <v>No</v>
          </cell>
          <cell r="O77" t="str">
            <v>05/Đã thanh toán 24/2023</v>
          </cell>
        </row>
        <row r="78">
          <cell r="D78">
            <v>2119</v>
          </cell>
          <cell r="E78">
            <v>17156773</v>
          </cell>
          <cell r="F78">
            <v>7350111</v>
          </cell>
          <cell r="G78">
            <v>44957.000347222223</v>
          </cell>
          <cell r="J78" t="str">
            <v>Do Thi Bich Lieu</v>
          </cell>
          <cell r="M78" t="str">
            <v>No</v>
          </cell>
          <cell r="O78" t="str">
            <v>02/Đã thanh toán 24/2023</v>
          </cell>
        </row>
        <row r="79">
          <cell r="D79">
            <v>3521</v>
          </cell>
          <cell r="E79">
            <v>18127794</v>
          </cell>
          <cell r="F79">
            <v>1104004</v>
          </cell>
          <cell r="G79">
            <v>44966.000347222223</v>
          </cell>
          <cell r="J79" t="str">
            <v>Do Thi Bich Lieu</v>
          </cell>
          <cell r="M79" t="str">
            <v>No</v>
          </cell>
          <cell r="O79" t="str">
            <v>03/Đã thanh toán 24/2023</v>
          </cell>
        </row>
        <row r="80">
          <cell r="D80">
            <v>3519</v>
          </cell>
          <cell r="E80">
            <v>17162293</v>
          </cell>
          <cell r="F80">
            <v>20171932</v>
          </cell>
          <cell r="G80">
            <v>44966.000347222223</v>
          </cell>
          <cell r="J80" t="str">
            <v>Do Thi Bich Lieu</v>
          </cell>
          <cell r="M80" t="str">
            <v>No</v>
          </cell>
          <cell r="O80" t="str">
            <v>03/Đã thanh toán 24/2023</v>
          </cell>
        </row>
        <row r="81">
          <cell r="D81">
            <v>3520</v>
          </cell>
          <cell r="E81">
            <v>15085577</v>
          </cell>
          <cell r="F81">
            <v>2619452</v>
          </cell>
          <cell r="G81">
            <v>44966.000347222223</v>
          </cell>
          <cell r="J81" t="str">
            <v>Do Thi Bich Lieu</v>
          </cell>
          <cell r="M81" t="str">
            <v>No</v>
          </cell>
          <cell r="O81" t="str">
            <v>03/Đã thanh toán 24/2023</v>
          </cell>
        </row>
        <row r="82">
          <cell r="D82">
            <v>3522</v>
          </cell>
          <cell r="E82">
            <v>18127779</v>
          </cell>
          <cell r="F82">
            <v>4536290</v>
          </cell>
          <cell r="G82">
            <v>44966.000347222223</v>
          </cell>
          <cell r="J82" t="str">
            <v>Do Thi Bich Lieu</v>
          </cell>
          <cell r="M82" t="str">
            <v>No</v>
          </cell>
          <cell r="O82" t="str">
            <v>03/Đã thanh toán 24/2023</v>
          </cell>
        </row>
        <row r="83">
          <cell r="D83">
            <v>3517</v>
          </cell>
          <cell r="E83">
            <v>28303644</v>
          </cell>
          <cell r="F83">
            <v>2050340</v>
          </cell>
          <cell r="G83">
            <v>44966.000347222223</v>
          </cell>
          <cell r="J83" t="str">
            <v>Do Thi Bich Lieu</v>
          </cell>
          <cell r="M83" t="str">
            <v>No</v>
          </cell>
          <cell r="O83" t="str">
            <v>03/Đã thanh toán 24/2023</v>
          </cell>
        </row>
        <row r="84">
          <cell r="D84">
            <v>3518</v>
          </cell>
          <cell r="E84">
            <v>28303613</v>
          </cell>
          <cell r="F84">
            <v>13081750</v>
          </cell>
          <cell r="G84">
            <v>44966.000347222223</v>
          </cell>
          <cell r="J84" t="str">
            <v>Do Thi Bich Lieu</v>
          </cell>
          <cell r="M84" t="str">
            <v>No</v>
          </cell>
          <cell r="O84" t="str">
            <v>03/Đã thanh toán 24/2023</v>
          </cell>
        </row>
        <row r="85">
          <cell r="D85">
            <v>3850</v>
          </cell>
          <cell r="E85">
            <v>10190881</v>
          </cell>
          <cell r="F85">
            <v>14403193</v>
          </cell>
          <cell r="G85">
            <v>44967.000347222223</v>
          </cell>
          <cell r="J85" t="str">
            <v>Do Thi Bich Lieu</v>
          </cell>
          <cell r="M85" t="str">
            <v>No</v>
          </cell>
          <cell r="O85" t="str">
            <v>03/Đã thanh toán 24/2023</v>
          </cell>
        </row>
        <row r="86">
          <cell r="D86">
            <v>3849</v>
          </cell>
          <cell r="E86">
            <v>10186805</v>
          </cell>
          <cell r="F86">
            <v>7924246</v>
          </cell>
          <cell r="G86">
            <v>44967.000347222223</v>
          </cell>
          <cell r="J86" t="str">
            <v>Do Thi Bich Lieu</v>
          </cell>
          <cell r="M86" t="str">
            <v>No</v>
          </cell>
          <cell r="O86" t="str">
            <v>03/Đã thanh toán 24/2023</v>
          </cell>
        </row>
        <row r="87">
          <cell r="D87">
            <v>3905</v>
          </cell>
          <cell r="E87">
            <v>27305466</v>
          </cell>
          <cell r="F87">
            <v>1551215</v>
          </cell>
          <cell r="G87">
            <v>44968.000347222223</v>
          </cell>
          <cell r="J87" t="str">
            <v>Do Thi Bich Lieu</v>
          </cell>
          <cell r="M87" t="str">
            <v>No</v>
          </cell>
          <cell r="O87" t="str">
            <v>03/Đã thanh toán 24/2023</v>
          </cell>
        </row>
        <row r="88">
          <cell r="D88">
            <v>3901</v>
          </cell>
          <cell r="E88">
            <v>11155152</v>
          </cell>
          <cell r="F88">
            <v>11705793</v>
          </cell>
          <cell r="G88">
            <v>44968.000347222223</v>
          </cell>
          <cell r="J88" t="str">
            <v>Do Thi Bich Lieu</v>
          </cell>
          <cell r="M88" t="str">
            <v>No</v>
          </cell>
          <cell r="O88" t="str">
            <v>03/Đã thanh toán 24/2023</v>
          </cell>
        </row>
        <row r="89">
          <cell r="D89">
            <v>3902</v>
          </cell>
          <cell r="E89">
            <v>11155838</v>
          </cell>
          <cell r="F89">
            <v>16235032</v>
          </cell>
          <cell r="G89">
            <v>44968.000347222223</v>
          </cell>
          <cell r="J89" t="str">
            <v>Do Thi Bich Lieu</v>
          </cell>
          <cell r="M89" t="str">
            <v>No</v>
          </cell>
          <cell r="O89" t="str">
            <v>03/Đã thanh toán 24/2023</v>
          </cell>
        </row>
        <row r="90">
          <cell r="D90">
            <v>3904</v>
          </cell>
          <cell r="E90">
            <v>12114274</v>
          </cell>
          <cell r="F90">
            <v>10523106</v>
          </cell>
          <cell r="G90">
            <v>44968.000347222223</v>
          </cell>
          <cell r="J90" t="str">
            <v>Do Thi Bich Lieu</v>
          </cell>
          <cell r="M90" t="str">
            <v>No</v>
          </cell>
          <cell r="O90" t="str">
            <v>03/Đã thanh toán 24/2023</v>
          </cell>
        </row>
        <row r="91">
          <cell r="D91">
            <v>3903</v>
          </cell>
          <cell r="E91">
            <v>11159414</v>
          </cell>
          <cell r="F91">
            <v>4511364</v>
          </cell>
          <cell r="G91">
            <v>44968.000347222223</v>
          </cell>
          <cell r="J91" t="str">
            <v>Do Thi Bich Lieu</v>
          </cell>
          <cell r="M91" t="str">
            <v>No</v>
          </cell>
          <cell r="O91" t="str">
            <v>03/Đã thanh toán 24/2023</v>
          </cell>
        </row>
        <row r="92">
          <cell r="D92">
            <v>3907</v>
          </cell>
          <cell r="E92">
            <v>25315469</v>
          </cell>
          <cell r="F92">
            <v>2837120</v>
          </cell>
          <cell r="G92">
            <v>44968.000347222223</v>
          </cell>
          <cell r="J92" t="str">
            <v>Do Thi Bich Lieu</v>
          </cell>
          <cell r="M92" t="str">
            <v>No</v>
          </cell>
          <cell r="O92" t="str">
            <v>03/Đã thanh toán 24/2023</v>
          </cell>
        </row>
        <row r="93">
          <cell r="D93">
            <v>3906</v>
          </cell>
          <cell r="E93">
            <v>25315910</v>
          </cell>
          <cell r="F93">
            <v>4455671</v>
          </cell>
          <cell r="G93">
            <v>44968.000347222223</v>
          </cell>
          <cell r="J93" t="str">
            <v>Do Thi Bich Lieu</v>
          </cell>
          <cell r="M93" t="str">
            <v>No</v>
          </cell>
          <cell r="O93" t="str">
            <v>03/Đã thanh toán 24/2023</v>
          </cell>
        </row>
        <row r="94">
          <cell r="D94">
            <v>3908</v>
          </cell>
          <cell r="E94">
            <v>22317031</v>
          </cell>
          <cell r="F94">
            <v>5732573</v>
          </cell>
          <cell r="G94">
            <v>44968.000347222223</v>
          </cell>
          <cell r="J94" t="str">
            <v>Do Thi Bich Lieu</v>
          </cell>
          <cell r="M94" t="str">
            <v>No</v>
          </cell>
          <cell r="O94" t="str">
            <v>03/Đã thanh toán 24/2023</v>
          </cell>
        </row>
        <row r="95">
          <cell r="D95">
            <v>3909</v>
          </cell>
          <cell r="E95">
            <v>16399033</v>
          </cell>
          <cell r="F95">
            <v>7899848</v>
          </cell>
          <cell r="G95">
            <v>44968.000347222223</v>
          </cell>
          <cell r="J95" t="str">
            <v>Do Thi Bich Lieu</v>
          </cell>
          <cell r="M95" t="str">
            <v>No</v>
          </cell>
          <cell r="O95" t="str">
            <v>03/Đã thanh toán 24/2023</v>
          </cell>
        </row>
        <row r="96">
          <cell r="D96">
            <v>6273</v>
          </cell>
          <cell r="E96">
            <v>14073240</v>
          </cell>
          <cell r="F96">
            <v>6512061</v>
          </cell>
          <cell r="G96">
            <v>44973.000347222223</v>
          </cell>
          <cell r="J96" t="str">
            <v>Do Thi Bich Lieu</v>
          </cell>
          <cell r="M96" t="str">
            <v>No</v>
          </cell>
          <cell r="O96" t="str">
            <v>05/Đã thanh toán 24/2023</v>
          </cell>
        </row>
        <row r="97">
          <cell r="D97">
            <v>6274</v>
          </cell>
          <cell r="E97">
            <v>13212304</v>
          </cell>
          <cell r="F97">
            <v>6813410</v>
          </cell>
          <cell r="G97">
            <v>44973.000347222223</v>
          </cell>
          <cell r="J97" t="str">
            <v>Do Thi Bich Lieu</v>
          </cell>
          <cell r="M97" t="str">
            <v>No</v>
          </cell>
          <cell r="O97" t="str">
            <v>05/Đã thanh toán 24/2023</v>
          </cell>
        </row>
        <row r="98">
          <cell r="D98">
            <v>6278</v>
          </cell>
          <cell r="E98">
            <v>27307406</v>
          </cell>
          <cell r="F98">
            <v>1697289</v>
          </cell>
          <cell r="G98">
            <v>44973.000347222223</v>
          </cell>
          <cell r="J98" t="str">
            <v>Do Thi Bich Lieu</v>
          </cell>
          <cell r="M98" t="str">
            <v>No</v>
          </cell>
          <cell r="O98" t="str">
            <v>05/Đã thanh toán 24/2023</v>
          </cell>
        </row>
        <row r="99">
          <cell r="D99">
            <v>6281</v>
          </cell>
          <cell r="E99">
            <v>15088038</v>
          </cell>
          <cell r="F99">
            <v>3709684</v>
          </cell>
          <cell r="G99">
            <v>44973.000347222223</v>
          </cell>
          <cell r="J99" t="str">
            <v>Do Thi Bich Lieu</v>
          </cell>
          <cell r="M99" t="str">
            <v>No</v>
          </cell>
          <cell r="O99" t="str">
            <v>05/Đã thanh toán 24/2023</v>
          </cell>
        </row>
        <row r="100">
          <cell r="D100">
            <v>6289</v>
          </cell>
          <cell r="E100">
            <v>19361459</v>
          </cell>
          <cell r="F100">
            <v>6933854</v>
          </cell>
          <cell r="G100">
            <v>44973.000347222223</v>
          </cell>
          <cell r="J100" t="str">
            <v>Do Thi Bich Lieu</v>
          </cell>
          <cell r="M100" t="str">
            <v>No</v>
          </cell>
          <cell r="O100" t="str">
            <v>05/Đã thanh toán 24/2023</v>
          </cell>
        </row>
        <row r="101">
          <cell r="D101">
            <v>6282</v>
          </cell>
          <cell r="E101">
            <v>29155061</v>
          </cell>
          <cell r="F101">
            <v>2837120</v>
          </cell>
          <cell r="G101">
            <v>44973.000347222223</v>
          </cell>
          <cell r="J101" t="str">
            <v>Do Thi Bich Lieu</v>
          </cell>
          <cell r="M101" t="str">
            <v>No</v>
          </cell>
          <cell r="O101" t="str">
            <v>05/Đã thanh toán 24/2023</v>
          </cell>
        </row>
        <row r="102">
          <cell r="D102">
            <v>6270</v>
          </cell>
          <cell r="E102">
            <v>26362655</v>
          </cell>
          <cell r="F102">
            <v>4234934</v>
          </cell>
          <cell r="G102">
            <v>44973.000347222223</v>
          </cell>
          <cell r="J102" t="str">
            <v>Do Thi Bich Lieu</v>
          </cell>
          <cell r="M102" t="str">
            <v>No</v>
          </cell>
          <cell r="O102" t="str">
            <v>05/Đã thanh toán 24/2023</v>
          </cell>
        </row>
        <row r="103">
          <cell r="D103">
            <v>6275</v>
          </cell>
          <cell r="E103">
            <v>26365259</v>
          </cell>
          <cell r="F103">
            <v>1996764</v>
          </cell>
          <cell r="G103">
            <v>44973.000347222223</v>
          </cell>
          <cell r="J103" t="str">
            <v>Do Thi Bich Lieu</v>
          </cell>
          <cell r="M103" t="str">
            <v>No</v>
          </cell>
          <cell r="O103" t="str">
            <v>05/Đã thanh toán 24/2023</v>
          </cell>
        </row>
        <row r="104">
          <cell r="D104">
            <v>6287</v>
          </cell>
          <cell r="E104">
            <v>10190576</v>
          </cell>
          <cell r="F104">
            <v>7594719</v>
          </cell>
          <cell r="G104">
            <v>44973.000347222223</v>
          </cell>
          <cell r="J104" t="str">
            <v>Do Thi Bich Lieu</v>
          </cell>
          <cell r="M104" t="str">
            <v>No</v>
          </cell>
          <cell r="O104" t="str">
            <v>05/Đã thanh toán 24/2023</v>
          </cell>
        </row>
        <row r="105">
          <cell r="D105">
            <v>6280</v>
          </cell>
          <cell r="E105">
            <v>16400842</v>
          </cell>
          <cell r="F105">
            <v>1615482</v>
          </cell>
          <cell r="G105">
            <v>44973.000347222223</v>
          </cell>
          <cell r="J105" t="str">
            <v>Do Thi Bich Lieu</v>
          </cell>
          <cell r="M105" t="str">
            <v>No</v>
          </cell>
          <cell r="O105" t="str">
            <v>05/Đã thanh toán 24/2023</v>
          </cell>
        </row>
        <row r="106">
          <cell r="D106">
            <v>6279</v>
          </cell>
          <cell r="E106">
            <v>20344643</v>
          </cell>
          <cell r="F106">
            <v>4646318</v>
          </cell>
          <cell r="G106">
            <v>44973.000347222223</v>
          </cell>
          <cell r="J106" t="str">
            <v>Do Thi Bich Lieu</v>
          </cell>
          <cell r="M106" t="str">
            <v>No</v>
          </cell>
          <cell r="O106" t="str">
            <v>05/Đã thanh toán 24/2023</v>
          </cell>
        </row>
        <row r="107">
          <cell r="D107">
            <v>6272</v>
          </cell>
          <cell r="E107">
            <v>90296099</v>
          </cell>
          <cell r="F107">
            <v>3841090</v>
          </cell>
          <cell r="G107">
            <v>44973.000347222223</v>
          </cell>
          <cell r="J107" t="str">
            <v>Do Thi Bich Lieu</v>
          </cell>
          <cell r="M107" t="str">
            <v>No</v>
          </cell>
          <cell r="O107" t="str">
            <v>05/Đã thanh toán 24/2023</v>
          </cell>
        </row>
        <row r="108">
          <cell r="D108">
            <v>6288</v>
          </cell>
          <cell r="E108">
            <v>19361776</v>
          </cell>
          <cell r="F108">
            <v>3612246</v>
          </cell>
          <cell r="G108">
            <v>44973.000347222223</v>
          </cell>
          <cell r="J108" t="str">
            <v>Do Thi Bich Lieu</v>
          </cell>
          <cell r="M108" t="str">
            <v>No</v>
          </cell>
          <cell r="O108" t="str">
            <v>05/Đã thanh toán 24/2023</v>
          </cell>
        </row>
        <row r="109">
          <cell r="D109">
            <v>6276</v>
          </cell>
          <cell r="E109">
            <v>13217952</v>
          </cell>
          <cell r="F109">
            <v>4059594</v>
          </cell>
          <cell r="G109">
            <v>44973.000347222223</v>
          </cell>
          <cell r="J109" t="str">
            <v>Do Thi Bich Lieu</v>
          </cell>
          <cell r="M109" t="str">
            <v>No</v>
          </cell>
          <cell r="O109" t="str">
            <v>05/Đã thanh toán 24/2023</v>
          </cell>
        </row>
        <row r="110">
          <cell r="D110">
            <v>6271</v>
          </cell>
          <cell r="E110">
            <v>90296715</v>
          </cell>
          <cell r="F110">
            <v>1615482</v>
          </cell>
          <cell r="G110">
            <v>44973.000347222223</v>
          </cell>
          <cell r="J110" t="str">
            <v>Do Thi Bich Lieu</v>
          </cell>
          <cell r="M110" t="str">
            <v>No</v>
          </cell>
          <cell r="O110" t="str">
            <v>05/Đã thanh toán 24/2023</v>
          </cell>
        </row>
        <row r="111">
          <cell r="D111">
            <v>8661</v>
          </cell>
          <cell r="E111">
            <v>16403761</v>
          </cell>
          <cell r="F111">
            <v>2358510</v>
          </cell>
          <cell r="G111">
            <v>44981.000347222223</v>
          </cell>
          <cell r="J111" t="str">
            <v>Do Thi Bich Lieu</v>
          </cell>
          <cell r="M111" t="str">
            <v>No</v>
          </cell>
          <cell r="O111" t="str">
            <v>04/Đã thanh toán 10/2023</v>
          </cell>
        </row>
        <row r="112">
          <cell r="D112">
            <v>8658</v>
          </cell>
          <cell r="E112">
            <v>24290450</v>
          </cell>
          <cell r="F112">
            <v>10019675</v>
          </cell>
          <cell r="G112">
            <v>44981.000347222223</v>
          </cell>
          <cell r="J112" t="str">
            <v>Do Thi Bich Lieu</v>
          </cell>
          <cell r="M112" t="str">
            <v>No</v>
          </cell>
          <cell r="O112" t="str">
            <v>04/Đã thanh toán 10/2023</v>
          </cell>
        </row>
        <row r="113">
          <cell r="D113">
            <v>8653</v>
          </cell>
          <cell r="E113">
            <v>22319062</v>
          </cell>
          <cell r="F113">
            <v>1682819</v>
          </cell>
          <cell r="G113">
            <v>44981.000347222223</v>
          </cell>
          <cell r="J113" t="str">
            <v>Do Thi Bich Lieu</v>
          </cell>
          <cell r="M113" t="str">
            <v>No</v>
          </cell>
          <cell r="O113" t="str">
            <v>03/Đã thanh toán 24/2023</v>
          </cell>
        </row>
        <row r="114">
          <cell r="D114">
            <v>8662</v>
          </cell>
          <cell r="E114">
            <v>15090533</v>
          </cell>
          <cell r="F114">
            <v>1179255</v>
          </cell>
          <cell r="G114">
            <v>44981.000347222223</v>
          </cell>
          <cell r="J114" t="str">
            <v>Do Thi Bich Lieu</v>
          </cell>
          <cell r="M114" t="str">
            <v>No</v>
          </cell>
          <cell r="O114" t="str">
            <v>04/Đã thanh toán 10/2023</v>
          </cell>
        </row>
        <row r="115">
          <cell r="D115">
            <v>8660</v>
          </cell>
          <cell r="E115">
            <v>17168261</v>
          </cell>
          <cell r="F115">
            <v>2443276</v>
          </cell>
          <cell r="G115">
            <v>44981.000347222223</v>
          </cell>
          <cell r="J115" t="str">
            <v>Do Thi Bich Lieu</v>
          </cell>
          <cell r="M115" t="str">
            <v>No</v>
          </cell>
          <cell r="O115" t="str">
            <v>04/Đã thanh toán 10/2023</v>
          </cell>
        </row>
        <row r="116">
          <cell r="D116">
            <v>8648</v>
          </cell>
          <cell r="E116">
            <v>10194056</v>
          </cell>
          <cell r="F116">
            <v>1051127</v>
          </cell>
          <cell r="G116">
            <v>44981.000347222223</v>
          </cell>
          <cell r="J116" t="str">
            <v>Do Thi Bich Lieu</v>
          </cell>
          <cell r="M116" t="str">
            <v>No</v>
          </cell>
          <cell r="O116" t="str">
            <v>04/Đã thanh toán 10/2023</v>
          </cell>
        </row>
        <row r="117">
          <cell r="D117">
            <v>8652</v>
          </cell>
          <cell r="E117">
            <v>24289140</v>
          </cell>
          <cell r="F117">
            <v>299475</v>
          </cell>
          <cell r="G117">
            <v>44981.000347222223</v>
          </cell>
          <cell r="J117" t="str">
            <v>Do Thi Bich Lieu</v>
          </cell>
          <cell r="M117" t="str">
            <v>No</v>
          </cell>
          <cell r="O117" t="str">
            <v>04/Đã thanh toán 10/2023</v>
          </cell>
        </row>
        <row r="118">
          <cell r="D118">
            <v>8649</v>
          </cell>
          <cell r="E118">
            <v>18133089</v>
          </cell>
          <cell r="F118">
            <v>7815082</v>
          </cell>
          <cell r="G118">
            <v>44981.000347222223</v>
          </cell>
          <cell r="J118" t="str">
            <v>Do Thi Bich Lieu</v>
          </cell>
          <cell r="M118" t="str">
            <v>No</v>
          </cell>
          <cell r="O118" t="str">
            <v>03/Đã thanh toán 24/2023</v>
          </cell>
        </row>
        <row r="119">
          <cell r="D119">
            <v>8657</v>
          </cell>
          <cell r="E119">
            <v>25318783</v>
          </cell>
          <cell r="F119">
            <v>8198768</v>
          </cell>
          <cell r="G119">
            <v>44981.000347222223</v>
          </cell>
          <cell r="J119" t="str">
            <v>Do Thi Bich Lieu</v>
          </cell>
          <cell r="M119" t="str">
            <v>No</v>
          </cell>
          <cell r="O119" t="str">
            <v>04/Đã thanh toán 10/2023</v>
          </cell>
        </row>
        <row r="120">
          <cell r="D120">
            <v>8665</v>
          </cell>
          <cell r="E120">
            <v>26367100</v>
          </cell>
          <cell r="F120">
            <v>1186224</v>
          </cell>
          <cell r="G120">
            <v>44981.000347222223</v>
          </cell>
          <cell r="J120" t="str">
            <v>Do Thi Bich Lieu</v>
          </cell>
          <cell r="M120" t="str">
            <v>No</v>
          </cell>
          <cell r="O120" t="str">
            <v>03/Đã thanh toán 24/2023</v>
          </cell>
        </row>
        <row r="121">
          <cell r="D121">
            <v>8654</v>
          </cell>
          <cell r="E121">
            <v>20344952</v>
          </cell>
          <cell r="F121">
            <v>2837120</v>
          </cell>
          <cell r="G121">
            <v>44981.000347222223</v>
          </cell>
          <cell r="J121" t="str">
            <v>Do Thi Bich Lieu</v>
          </cell>
          <cell r="M121" t="str">
            <v>No</v>
          </cell>
          <cell r="O121" t="str">
            <v>04/Đã thanh toán 10/2023</v>
          </cell>
        </row>
        <row r="122">
          <cell r="D122">
            <v>8656</v>
          </cell>
          <cell r="E122">
            <v>15088961</v>
          </cell>
          <cell r="F122">
            <v>1221638</v>
          </cell>
          <cell r="G122">
            <v>44981.000347222223</v>
          </cell>
          <cell r="J122" t="str">
            <v>Do Thi Bich Lieu</v>
          </cell>
          <cell r="M122" t="str">
            <v>No</v>
          </cell>
          <cell r="O122" t="str">
            <v>03/Đã thanh toán 24/2023</v>
          </cell>
        </row>
        <row r="123">
          <cell r="D123">
            <v>8655</v>
          </cell>
          <cell r="E123">
            <v>16402265</v>
          </cell>
          <cell r="F123">
            <v>2880284</v>
          </cell>
          <cell r="G123">
            <v>44981.000347222223</v>
          </cell>
          <cell r="J123" t="str">
            <v>Do Thi Bich Lieu</v>
          </cell>
          <cell r="M123" t="str">
            <v>No</v>
          </cell>
          <cell r="O123" t="str">
            <v>04/Đã thanh toán 10/2023</v>
          </cell>
        </row>
        <row r="124">
          <cell r="D124">
            <v>8659</v>
          </cell>
          <cell r="E124">
            <v>23199700</v>
          </cell>
          <cell r="F124">
            <v>8718886</v>
          </cell>
          <cell r="G124">
            <v>44981.000347222223</v>
          </cell>
          <cell r="J124" t="str">
            <v>Do Thi Bich Lieu</v>
          </cell>
          <cell r="M124" t="str">
            <v>No</v>
          </cell>
          <cell r="O124" t="str">
            <v>04/Đã thanh toán 10/2023</v>
          </cell>
        </row>
        <row r="125">
          <cell r="D125">
            <v>8666</v>
          </cell>
          <cell r="E125">
            <v>13219893</v>
          </cell>
          <cell r="F125">
            <v>3708590</v>
          </cell>
          <cell r="G125">
            <v>44981.000347222223</v>
          </cell>
          <cell r="J125" t="str">
            <v>Do Thi Bich Lieu</v>
          </cell>
          <cell r="M125" t="str">
            <v>No</v>
          </cell>
          <cell r="O125" t="str">
            <v>03/Đã thanh toán 24/2023</v>
          </cell>
        </row>
        <row r="126">
          <cell r="D126">
            <v>8664</v>
          </cell>
          <cell r="E126">
            <v>14078741</v>
          </cell>
          <cell r="F126">
            <v>6108190</v>
          </cell>
          <cell r="G126">
            <v>44981.000347222223</v>
          </cell>
          <cell r="J126" t="str">
            <v>Do Thi Bich Lieu</v>
          </cell>
          <cell r="M126" t="str">
            <v>No</v>
          </cell>
          <cell r="O126" t="str">
            <v>06/Đã thanh toán 12/2023</v>
          </cell>
        </row>
        <row r="127">
          <cell r="D127">
            <v>8650</v>
          </cell>
          <cell r="E127">
            <v>12121474</v>
          </cell>
          <cell r="F127">
            <v>552002</v>
          </cell>
          <cell r="G127">
            <v>44981.000347222223</v>
          </cell>
          <cell r="J127" t="str">
            <v>Do Thi Bich Lieu</v>
          </cell>
          <cell r="M127" t="str">
            <v>No</v>
          </cell>
          <cell r="O127" t="str">
            <v>03/Đã thanh toán 24/2023</v>
          </cell>
        </row>
        <row r="128">
          <cell r="D128">
            <v>8651</v>
          </cell>
          <cell r="E128">
            <v>25317571</v>
          </cell>
          <cell r="F128">
            <v>12795724</v>
          </cell>
          <cell r="G128">
            <v>44981.000347222223</v>
          </cell>
          <cell r="J128" t="str">
            <v>Do Thi Bich Lieu</v>
          </cell>
          <cell r="M128" t="str">
            <v>No</v>
          </cell>
          <cell r="O128" t="str">
            <v>03/Đã thanh toán 24/2023</v>
          </cell>
        </row>
        <row r="129">
          <cell r="D129">
            <v>9020</v>
          </cell>
          <cell r="E129">
            <v>15091622</v>
          </cell>
          <cell r="F129">
            <v>6678210</v>
          </cell>
          <cell r="G129">
            <v>44982.000347222223</v>
          </cell>
          <cell r="J129" t="str">
            <v>Do Thi Bich Lieu</v>
          </cell>
          <cell r="M129" t="str">
            <v>No</v>
          </cell>
          <cell r="O129" t="str">
            <v>05/Đã thanh toán 24/2023</v>
          </cell>
        </row>
        <row r="130">
          <cell r="D130">
            <v>9021</v>
          </cell>
          <cell r="E130">
            <v>12124372</v>
          </cell>
          <cell r="F130">
            <v>2772853</v>
          </cell>
          <cell r="G130">
            <v>44982.000347222223</v>
          </cell>
          <cell r="J130" t="str">
            <v>Do Thi Bich Lieu</v>
          </cell>
          <cell r="M130" t="str">
            <v>No</v>
          </cell>
          <cell r="O130" t="str">
            <v>05/Đã thanh toán 24/2023</v>
          </cell>
        </row>
        <row r="131">
          <cell r="D131">
            <v>9022</v>
          </cell>
          <cell r="E131">
            <v>10197729</v>
          </cell>
          <cell r="F131">
            <v>4099282</v>
          </cell>
          <cell r="G131">
            <v>44982.000347222223</v>
          </cell>
          <cell r="J131" t="str">
            <v>Do Thi Bich Lieu</v>
          </cell>
          <cell r="M131" t="str">
            <v>No</v>
          </cell>
          <cell r="O131" t="str">
            <v>05/Đã thanh toán 24/2023</v>
          </cell>
        </row>
        <row r="132">
          <cell r="D132">
            <v>9019</v>
          </cell>
          <cell r="E132">
            <v>25319825</v>
          </cell>
          <cell r="F132">
            <v>3230964</v>
          </cell>
          <cell r="G132">
            <v>44982.000347222223</v>
          </cell>
          <cell r="J132" t="str">
            <v>Do Thi Bich Lieu</v>
          </cell>
          <cell r="M132" t="str">
            <v>No</v>
          </cell>
          <cell r="O132" t="str">
            <v>05/Đã thanh toán 24/2023</v>
          </cell>
        </row>
        <row r="133">
          <cell r="D133">
            <v>10501</v>
          </cell>
          <cell r="E133">
            <v>26370368</v>
          </cell>
          <cell r="F133">
            <v>3868816</v>
          </cell>
          <cell r="G133">
            <v>44987.000347222223</v>
          </cell>
          <cell r="J133" t="str">
            <v>Do Thi Bich Lieu</v>
          </cell>
          <cell r="M133" t="str">
            <v>No</v>
          </cell>
          <cell r="O133" t="str">
            <v>07/Đã thanh toán 24/2023</v>
          </cell>
        </row>
        <row r="134">
          <cell r="D134">
            <v>10489</v>
          </cell>
          <cell r="E134">
            <v>15093068</v>
          </cell>
          <cell r="F134">
            <v>2880284</v>
          </cell>
          <cell r="G134">
            <v>44987.000347222223</v>
          </cell>
          <cell r="J134" t="str">
            <v>Do Thi Bich Lieu</v>
          </cell>
          <cell r="M134" t="str">
            <v>No</v>
          </cell>
          <cell r="O134" t="str">
            <v>06/Đã thanh toán 26/2023</v>
          </cell>
        </row>
        <row r="135">
          <cell r="D135">
            <v>10500</v>
          </cell>
          <cell r="E135">
            <v>26370979</v>
          </cell>
          <cell r="F135">
            <v>2619452</v>
          </cell>
          <cell r="G135">
            <v>44987.000347222223</v>
          </cell>
          <cell r="J135" t="str">
            <v>Do Thi Bich Lieu</v>
          </cell>
          <cell r="M135" t="str">
            <v>No</v>
          </cell>
          <cell r="O135" t="str">
            <v>06/Đã thanh toán 26/2023</v>
          </cell>
        </row>
        <row r="136">
          <cell r="D136">
            <v>10487</v>
          </cell>
          <cell r="E136">
            <v>17171050</v>
          </cell>
          <cell r="F136">
            <v>5495105</v>
          </cell>
          <cell r="G136">
            <v>44987.000347222223</v>
          </cell>
          <cell r="J136" t="str">
            <v>Do Thi Bich Lieu</v>
          </cell>
          <cell r="M136" t="str">
            <v>No</v>
          </cell>
          <cell r="O136" t="str">
            <v>06/Đã thanh toán 26/2023</v>
          </cell>
        </row>
        <row r="137">
          <cell r="D137">
            <v>10480</v>
          </cell>
          <cell r="E137">
            <v>29159395</v>
          </cell>
          <cell r="F137">
            <v>1179255</v>
          </cell>
          <cell r="G137">
            <v>44987.000347222223</v>
          </cell>
          <cell r="J137" t="str">
            <v>Do Thi Bich Lieu</v>
          </cell>
          <cell r="M137" t="str">
            <v>No</v>
          </cell>
          <cell r="O137" t="str">
            <v>06/Đã thanh toán 26/2023</v>
          </cell>
        </row>
        <row r="138">
          <cell r="D138">
            <v>10496</v>
          </cell>
          <cell r="E138">
            <v>14080913</v>
          </cell>
          <cell r="F138">
            <v>2160213</v>
          </cell>
          <cell r="G138">
            <v>44987.000347222223</v>
          </cell>
          <cell r="J138" t="str">
            <v>Do Thi Bich Lieu</v>
          </cell>
          <cell r="M138" t="str">
            <v>No</v>
          </cell>
          <cell r="O138" t="str">
            <v>06/Đã thanh toán 26/2023</v>
          </cell>
        </row>
        <row r="139">
          <cell r="D139">
            <v>10481</v>
          </cell>
          <cell r="E139">
            <v>17168935</v>
          </cell>
          <cell r="F139">
            <v>3841090</v>
          </cell>
          <cell r="G139">
            <v>44987.000347222223</v>
          </cell>
          <cell r="J139" t="str">
            <v>Do Thi Bich Lieu</v>
          </cell>
          <cell r="M139" t="str">
            <v>No</v>
          </cell>
          <cell r="O139" t="str">
            <v>06/Đã thanh toán 26/2023</v>
          </cell>
        </row>
        <row r="140">
          <cell r="D140">
            <v>10494</v>
          </cell>
          <cell r="E140">
            <v>12127235</v>
          </cell>
          <cell r="F140">
            <v>6678210</v>
          </cell>
          <cell r="G140">
            <v>44987.000347222223</v>
          </cell>
          <cell r="J140" t="str">
            <v>Do Thi Bich Lieu</v>
          </cell>
          <cell r="M140" t="str">
            <v>No</v>
          </cell>
          <cell r="O140" t="str">
            <v>06/Đã thanh toán 26/2023</v>
          </cell>
        </row>
        <row r="141">
          <cell r="D141">
            <v>10493</v>
          </cell>
          <cell r="E141">
            <v>11168083</v>
          </cell>
          <cell r="F141">
            <v>4170667</v>
          </cell>
          <cell r="G141">
            <v>44987.000347222223</v>
          </cell>
          <cell r="J141" t="str">
            <v>Do Thi Bich Lieu</v>
          </cell>
          <cell r="M141" t="str">
            <v>No</v>
          </cell>
          <cell r="O141" t="str">
            <v>06/Đã thanh toán 26/2023</v>
          </cell>
        </row>
        <row r="142">
          <cell r="D142">
            <v>10488</v>
          </cell>
          <cell r="E142">
            <v>16406877</v>
          </cell>
          <cell r="F142">
            <v>4400535</v>
          </cell>
          <cell r="G142">
            <v>44987.000347222223</v>
          </cell>
          <cell r="J142" t="str">
            <v>Do Thi Bich Lieu</v>
          </cell>
          <cell r="M142" t="str">
            <v>No</v>
          </cell>
          <cell r="O142" t="str">
            <v>06/Đã thanh toán 26/2023</v>
          </cell>
        </row>
        <row r="143">
          <cell r="D143">
            <v>10486</v>
          </cell>
          <cell r="E143">
            <v>20348762</v>
          </cell>
          <cell r="F143">
            <v>1221638</v>
          </cell>
          <cell r="G143">
            <v>44987.000347222223</v>
          </cell>
          <cell r="J143" t="str">
            <v>Do Thi Bich Lieu</v>
          </cell>
          <cell r="M143" t="str">
            <v>No</v>
          </cell>
          <cell r="O143" t="str">
            <v>06/Đã thanh toán 26/2023</v>
          </cell>
        </row>
        <row r="144">
          <cell r="D144">
            <v>10492</v>
          </cell>
          <cell r="E144">
            <v>19369518</v>
          </cell>
          <cell r="F144">
            <v>2619452</v>
          </cell>
          <cell r="G144">
            <v>44987.000347222223</v>
          </cell>
          <cell r="J144" t="str">
            <v>Do Thi Bich Lieu</v>
          </cell>
          <cell r="M144" t="str">
            <v>No</v>
          </cell>
          <cell r="O144" t="str">
            <v>06/Đã thanh toán 26/2023</v>
          </cell>
        </row>
        <row r="145">
          <cell r="D145">
            <v>10491</v>
          </cell>
          <cell r="E145">
            <v>27311942</v>
          </cell>
          <cell r="F145">
            <v>299475</v>
          </cell>
          <cell r="G145">
            <v>44987.000347222223</v>
          </cell>
          <cell r="J145" t="str">
            <v>Do Thi Bich Lieu</v>
          </cell>
          <cell r="M145" t="str">
            <v>No</v>
          </cell>
          <cell r="O145" t="str">
            <v>06/Đã thanh toán 26/2023</v>
          </cell>
        </row>
        <row r="146">
          <cell r="D146">
            <v>10485</v>
          </cell>
          <cell r="E146">
            <v>21210823</v>
          </cell>
          <cell r="F146">
            <v>3166697</v>
          </cell>
          <cell r="G146">
            <v>44987.000347222223</v>
          </cell>
          <cell r="J146" t="str">
            <v>Do Thi Bich Lieu</v>
          </cell>
          <cell r="M146" t="str">
            <v>No</v>
          </cell>
          <cell r="O146" t="str">
            <v>06/Đã thanh toán 26/2023</v>
          </cell>
        </row>
        <row r="147">
          <cell r="D147">
            <v>10483</v>
          </cell>
          <cell r="E147">
            <v>25321308</v>
          </cell>
          <cell r="F147">
            <v>1551215</v>
          </cell>
          <cell r="G147">
            <v>44987.000347222223</v>
          </cell>
          <cell r="J147" t="str">
            <v>Do Thi Bich Lieu</v>
          </cell>
          <cell r="M147" t="str">
            <v>No</v>
          </cell>
          <cell r="O147" t="str">
            <v>06/Đã thanh toán 26/2023</v>
          </cell>
        </row>
        <row r="148">
          <cell r="D148">
            <v>10490</v>
          </cell>
          <cell r="E148">
            <v>28310702</v>
          </cell>
          <cell r="F148">
            <v>2443276</v>
          </cell>
          <cell r="G148">
            <v>44987.000347222223</v>
          </cell>
          <cell r="J148" t="str">
            <v>Do Thi Bich Lieu</v>
          </cell>
          <cell r="M148" t="str">
            <v>No</v>
          </cell>
          <cell r="O148" t="str">
            <v>06/Đã thanh toán 26/2023</v>
          </cell>
        </row>
        <row r="149">
          <cell r="D149">
            <v>10498</v>
          </cell>
          <cell r="E149">
            <v>13222719</v>
          </cell>
          <cell r="F149">
            <v>3594085</v>
          </cell>
          <cell r="G149">
            <v>44987.000347222223</v>
          </cell>
          <cell r="J149" t="str">
            <v>Do Thi Bich Lieu</v>
          </cell>
          <cell r="M149" t="str">
            <v>No</v>
          </cell>
          <cell r="O149" t="str">
            <v>06/Đã thanh toán 26/2023</v>
          </cell>
        </row>
        <row r="150">
          <cell r="D150">
            <v>10484</v>
          </cell>
          <cell r="E150">
            <v>22322670</v>
          </cell>
          <cell r="F150">
            <v>1615482</v>
          </cell>
          <cell r="G150">
            <v>44987.000347222223</v>
          </cell>
          <cell r="J150" t="str">
            <v>Do Thi Bich Lieu</v>
          </cell>
          <cell r="M150" t="str">
            <v>No</v>
          </cell>
          <cell r="O150" t="str">
            <v>06/Đã thanh toán 26/2023</v>
          </cell>
        </row>
        <row r="151">
          <cell r="D151">
            <v>10497</v>
          </cell>
          <cell r="E151">
            <v>14078179</v>
          </cell>
          <cell r="F151">
            <v>3664914</v>
          </cell>
          <cell r="G151">
            <v>44987.000347222223</v>
          </cell>
          <cell r="J151" t="str">
            <v>Do Thi Bich Lieu</v>
          </cell>
          <cell r="M151" t="str">
            <v>No</v>
          </cell>
          <cell r="O151" t="str">
            <v>06/Đã thanh toán 26/2023</v>
          </cell>
        </row>
        <row r="152">
          <cell r="D152">
            <v>10495</v>
          </cell>
          <cell r="E152">
            <v>14080141</v>
          </cell>
          <cell r="F152">
            <v>711734</v>
          </cell>
          <cell r="G152">
            <v>44987.000347222223</v>
          </cell>
          <cell r="J152" t="str">
            <v>Do Thi Bich Lieu</v>
          </cell>
          <cell r="M152" t="str">
            <v>No</v>
          </cell>
          <cell r="O152" t="str">
            <v>06/Đã thanh toán 26/2023</v>
          </cell>
        </row>
        <row r="153">
          <cell r="D153">
            <v>10482</v>
          </cell>
          <cell r="E153">
            <v>27311198</v>
          </cell>
          <cell r="F153">
            <v>1682819</v>
          </cell>
          <cell r="G153">
            <v>44987.000347222223</v>
          </cell>
          <cell r="J153" t="str">
            <v>Do Thi Bich Lieu</v>
          </cell>
          <cell r="M153" t="str">
            <v>No</v>
          </cell>
          <cell r="O153" t="str">
            <v>06/Đã thanh toán 26/2023</v>
          </cell>
        </row>
        <row r="154">
          <cell r="D154">
            <v>11266</v>
          </cell>
          <cell r="E154">
            <v>22324278</v>
          </cell>
          <cell r="F154">
            <v>1038392</v>
          </cell>
          <cell r="G154">
            <v>44988.000347222223</v>
          </cell>
          <cell r="J154" t="str">
            <v>Do Thi Bich Lieu</v>
          </cell>
          <cell r="M154" t="str">
            <v>No</v>
          </cell>
          <cell r="O154" t="str">
            <v>06/Đã thanh toán 26/2023</v>
          </cell>
        </row>
        <row r="155">
          <cell r="D155">
            <v>11268</v>
          </cell>
          <cell r="E155">
            <v>17172370</v>
          </cell>
          <cell r="F155">
            <v>2837120</v>
          </cell>
          <cell r="G155">
            <v>44988.000347222223</v>
          </cell>
          <cell r="J155" t="str">
            <v>Do Thi Bich Lieu</v>
          </cell>
          <cell r="M155" t="str">
            <v>No</v>
          </cell>
          <cell r="O155" t="str">
            <v>06/Đã thanh toán 26/2023</v>
          </cell>
        </row>
        <row r="156">
          <cell r="D156">
            <v>11265</v>
          </cell>
          <cell r="E156">
            <v>16407983</v>
          </cell>
          <cell r="F156">
            <v>1615482</v>
          </cell>
          <cell r="G156">
            <v>44988.000347222223</v>
          </cell>
          <cell r="J156" t="str">
            <v>Do Thi Bich Lieu</v>
          </cell>
          <cell r="M156" t="str">
            <v>No</v>
          </cell>
          <cell r="O156" t="str">
            <v>06/Đã thanh toán 26/2023</v>
          </cell>
        </row>
        <row r="157">
          <cell r="D157">
            <v>11267</v>
          </cell>
          <cell r="E157">
            <v>21211194</v>
          </cell>
          <cell r="F157">
            <v>7103404</v>
          </cell>
          <cell r="G157">
            <v>44988.000347222223</v>
          </cell>
          <cell r="J157" t="str">
            <v>Do Thi Bich Lieu</v>
          </cell>
          <cell r="M157" t="str">
            <v>No</v>
          </cell>
          <cell r="O157" t="str">
            <v>06/Đã thanh toán 26/2023</v>
          </cell>
        </row>
        <row r="158">
          <cell r="D158">
            <v>13162</v>
          </cell>
          <cell r="E158">
            <v>21212486</v>
          </cell>
          <cell r="F158">
            <v>3230964</v>
          </cell>
          <cell r="G158">
            <v>44994.000347222223</v>
          </cell>
          <cell r="J158" t="str">
            <v>Do Thi Bich Lieu</v>
          </cell>
          <cell r="M158" t="str">
            <v>No</v>
          </cell>
          <cell r="O158" t="str">
            <v>04/Đã thanh toán 24/2023</v>
          </cell>
        </row>
        <row r="159">
          <cell r="D159">
            <v>13161</v>
          </cell>
          <cell r="E159">
            <v>24294867</v>
          </cell>
          <cell r="F159">
            <v>1038392</v>
          </cell>
          <cell r="G159">
            <v>44994.000347222223</v>
          </cell>
          <cell r="J159" t="str">
            <v>Do Thi Bich Lieu</v>
          </cell>
          <cell r="M159" t="str">
            <v>No</v>
          </cell>
          <cell r="O159" t="str">
            <v>04/Đã thanh toán 24/2023</v>
          </cell>
        </row>
        <row r="160">
          <cell r="D160">
            <v>13164</v>
          </cell>
          <cell r="E160">
            <v>13225152</v>
          </cell>
          <cell r="F160">
            <v>828003</v>
          </cell>
          <cell r="G160">
            <v>44994.000347222223</v>
          </cell>
          <cell r="J160" t="str">
            <v>Do Thi Bich Lieu</v>
          </cell>
          <cell r="M160" t="str">
            <v>No</v>
          </cell>
          <cell r="O160" t="str">
            <v>04/Đã thanh toán 10/2023</v>
          </cell>
        </row>
        <row r="161">
          <cell r="D161">
            <v>13160</v>
          </cell>
          <cell r="E161">
            <v>21211824</v>
          </cell>
          <cell r="F161">
            <v>3230964</v>
          </cell>
          <cell r="G161">
            <v>44994.000347222223</v>
          </cell>
          <cell r="J161" t="str">
            <v>Do Thi Bich Lieu</v>
          </cell>
          <cell r="M161" t="str">
            <v>No</v>
          </cell>
          <cell r="O161" t="str">
            <v>04/Đã thanh toán 10/2023</v>
          </cell>
        </row>
        <row r="162">
          <cell r="D162">
            <v>13198</v>
          </cell>
          <cell r="E162">
            <v>20351740</v>
          </cell>
          <cell r="F162">
            <v>1038389</v>
          </cell>
          <cell r="G162">
            <v>44994.000347222223</v>
          </cell>
          <cell r="J162" t="str">
            <v>Do Thi Bich Lieu</v>
          </cell>
          <cell r="M162" t="str">
            <v>No</v>
          </cell>
          <cell r="O162" t="str">
            <v>04/Đã thanh toán 24/2023</v>
          </cell>
        </row>
        <row r="163">
          <cell r="D163">
            <v>13199</v>
          </cell>
          <cell r="E163">
            <v>17175916</v>
          </cell>
          <cell r="F163">
            <v>2076778</v>
          </cell>
          <cell r="G163">
            <v>44994.000347222223</v>
          </cell>
          <cell r="J163" t="str">
            <v>Do Thi Bich Lieu</v>
          </cell>
          <cell r="M163" t="str">
            <v>No</v>
          </cell>
          <cell r="O163" t="str">
            <v>04/Đã thanh toán 24/2023</v>
          </cell>
        </row>
        <row r="164">
          <cell r="D164">
            <v>13163</v>
          </cell>
          <cell r="E164">
            <v>10201289</v>
          </cell>
          <cell r="F164">
            <v>4525994</v>
          </cell>
          <cell r="G164">
            <v>44994.000347222223</v>
          </cell>
          <cell r="J164" t="str">
            <v>Do Thi Bich Lieu</v>
          </cell>
          <cell r="M164" t="str">
            <v>No</v>
          </cell>
          <cell r="O164" t="str">
            <v>04/Đã thanh toán 10/2023</v>
          </cell>
        </row>
        <row r="165">
          <cell r="D165">
            <v>13166</v>
          </cell>
          <cell r="E165">
            <v>13224751</v>
          </cell>
          <cell r="F165">
            <v>7267838</v>
          </cell>
          <cell r="G165">
            <v>44994.000347222223</v>
          </cell>
          <cell r="J165" t="str">
            <v>Do Thi Bich Lieu</v>
          </cell>
          <cell r="M165" t="str">
            <v>No</v>
          </cell>
          <cell r="O165" t="str">
            <v>04/Đã thanh toán 10/2023</v>
          </cell>
        </row>
        <row r="166">
          <cell r="D166">
            <v>13157</v>
          </cell>
          <cell r="E166">
            <v>18141717</v>
          </cell>
          <cell r="F166">
            <v>1038392</v>
          </cell>
          <cell r="G166">
            <v>44994.000347222223</v>
          </cell>
          <cell r="J166" t="str">
            <v>Do Thi Bich Lieu</v>
          </cell>
          <cell r="M166" t="str">
            <v>No</v>
          </cell>
          <cell r="O166" t="str">
            <v>04/Đã thanh toán 24/2023</v>
          </cell>
        </row>
        <row r="167">
          <cell r="D167">
            <v>13202</v>
          </cell>
          <cell r="E167">
            <v>15096645</v>
          </cell>
          <cell r="F167">
            <v>1038389</v>
          </cell>
          <cell r="G167">
            <v>44994.000347222223</v>
          </cell>
          <cell r="J167" t="str">
            <v>Do Thi Bich Lieu</v>
          </cell>
          <cell r="M167" t="str">
            <v>No</v>
          </cell>
          <cell r="O167" t="str">
            <v>04/Đã thanh toán 24/2023</v>
          </cell>
        </row>
        <row r="168">
          <cell r="D168">
            <v>13194</v>
          </cell>
          <cell r="E168">
            <v>12129909</v>
          </cell>
          <cell r="F168">
            <v>4153569</v>
          </cell>
          <cell r="G168">
            <v>44994.000347222223</v>
          </cell>
          <cell r="J168" t="str">
            <v>Do Thi Bich Lieu</v>
          </cell>
          <cell r="M168" t="str">
            <v>No</v>
          </cell>
          <cell r="O168" t="str">
            <v>04/Đã thanh toán 24/2023</v>
          </cell>
        </row>
        <row r="169">
          <cell r="D169">
            <v>13201</v>
          </cell>
          <cell r="E169">
            <v>15096894</v>
          </cell>
          <cell r="F169">
            <v>4744894</v>
          </cell>
          <cell r="G169">
            <v>44994.000347222223</v>
          </cell>
          <cell r="J169" t="str">
            <v>Do Thi Bich Lieu</v>
          </cell>
          <cell r="M169" t="str">
            <v>No</v>
          </cell>
          <cell r="O169" t="str">
            <v>04/Đã thanh toán 24/2023</v>
          </cell>
        </row>
        <row r="170">
          <cell r="D170">
            <v>13197</v>
          </cell>
          <cell r="E170">
            <v>25324086</v>
          </cell>
          <cell r="F170">
            <v>1038389</v>
          </cell>
          <cell r="G170">
            <v>44994.000347222223</v>
          </cell>
          <cell r="J170" t="str">
            <v>Do Thi Bich Lieu</v>
          </cell>
          <cell r="M170" t="str">
            <v>No</v>
          </cell>
          <cell r="O170" t="str">
            <v>04/Đã thanh toán 24/2023</v>
          </cell>
        </row>
        <row r="171">
          <cell r="D171">
            <v>13200</v>
          </cell>
          <cell r="E171">
            <v>16410652</v>
          </cell>
          <cell r="F171">
            <v>2076778</v>
          </cell>
          <cell r="G171">
            <v>44994.000347222223</v>
          </cell>
          <cell r="J171" t="str">
            <v>Do Thi Bich Lieu</v>
          </cell>
          <cell r="M171" t="str">
            <v>No</v>
          </cell>
          <cell r="O171" t="str">
            <v>04/Đã thanh toán 24/2023</v>
          </cell>
        </row>
        <row r="172">
          <cell r="D172">
            <v>13196</v>
          </cell>
          <cell r="E172">
            <v>28314330</v>
          </cell>
          <cell r="F172">
            <v>2457945</v>
          </cell>
          <cell r="G172">
            <v>44994.000347222223</v>
          </cell>
          <cell r="J172" t="str">
            <v>Do Thi Bich Lieu</v>
          </cell>
          <cell r="M172" t="str">
            <v>No</v>
          </cell>
          <cell r="O172" t="str">
            <v>04/Đã thanh toán 24/2023</v>
          </cell>
        </row>
        <row r="173">
          <cell r="D173">
            <v>13165</v>
          </cell>
          <cell r="E173">
            <v>90303766</v>
          </cell>
          <cell r="F173">
            <v>2400893</v>
          </cell>
          <cell r="G173">
            <v>44994.000347222223</v>
          </cell>
          <cell r="J173" t="str">
            <v>Do Thi Bich Lieu</v>
          </cell>
          <cell r="M173" t="str">
            <v>No</v>
          </cell>
          <cell r="O173" t="str">
            <v>06/Đã thanh toán 26/2023</v>
          </cell>
        </row>
        <row r="174">
          <cell r="D174">
            <v>13195</v>
          </cell>
          <cell r="E174">
            <v>27314275</v>
          </cell>
          <cell r="F174">
            <v>1038389</v>
          </cell>
          <cell r="G174">
            <v>44994.000347222223</v>
          </cell>
          <cell r="J174" t="str">
            <v>Do Thi Bich Lieu</v>
          </cell>
          <cell r="M174" t="str">
            <v>No</v>
          </cell>
          <cell r="O174" t="str">
            <v>04/Đã thanh toán 24/2023</v>
          </cell>
        </row>
        <row r="175">
          <cell r="D175">
            <v>13167</v>
          </cell>
          <cell r="E175">
            <v>13224849</v>
          </cell>
          <cell r="F175">
            <v>1221638</v>
          </cell>
          <cell r="G175">
            <v>44994.000347222223</v>
          </cell>
          <cell r="J175" t="str">
            <v>Do Thi Bich Lieu</v>
          </cell>
          <cell r="M175" t="str">
            <v>No</v>
          </cell>
          <cell r="O175" t="str">
            <v>04/Đã thanh toán 10/2023</v>
          </cell>
        </row>
        <row r="176">
          <cell r="D176">
            <v>14860</v>
          </cell>
          <cell r="E176">
            <v>26376419</v>
          </cell>
          <cell r="F176">
            <v>3514836</v>
          </cell>
          <cell r="G176">
            <v>45001.000347222223</v>
          </cell>
          <cell r="J176" t="str">
            <v>Do Thi Bich Lieu</v>
          </cell>
          <cell r="M176" t="str">
            <v>No</v>
          </cell>
          <cell r="O176" t="str">
            <v>04/Đã thanh toán 24/2023</v>
          </cell>
        </row>
        <row r="177">
          <cell r="D177">
            <v>14858</v>
          </cell>
          <cell r="E177">
            <v>13229084</v>
          </cell>
          <cell r="F177">
            <v>1939267</v>
          </cell>
          <cell r="G177">
            <v>45001.000347222223</v>
          </cell>
          <cell r="J177" t="str">
            <v>Do Thi Bich Lieu</v>
          </cell>
          <cell r="M177" t="str">
            <v>No</v>
          </cell>
          <cell r="O177" t="str">
            <v>04/Đã thanh toán 24/2023</v>
          </cell>
        </row>
        <row r="178">
          <cell r="D178">
            <v>14859</v>
          </cell>
          <cell r="E178">
            <v>26376150</v>
          </cell>
          <cell r="F178">
            <v>1038389</v>
          </cell>
          <cell r="G178">
            <v>45001.000347222223</v>
          </cell>
          <cell r="J178" t="str">
            <v>Do Thi Bich Lieu</v>
          </cell>
          <cell r="M178" t="str">
            <v>No</v>
          </cell>
          <cell r="O178" t="str">
            <v>04/Đã thanh toán 24/2023</v>
          </cell>
        </row>
        <row r="179">
          <cell r="D179">
            <v>14856</v>
          </cell>
          <cell r="E179">
            <v>14085814</v>
          </cell>
          <cell r="F179">
            <v>403871</v>
          </cell>
          <cell r="G179">
            <v>45001.000347222223</v>
          </cell>
          <cell r="J179" t="str">
            <v>Do Thi Bich Lieu</v>
          </cell>
          <cell r="M179" t="str">
            <v>No</v>
          </cell>
          <cell r="O179" t="str">
            <v>04/Đã thanh toán 10/2023</v>
          </cell>
        </row>
        <row r="180">
          <cell r="D180">
            <v>14861</v>
          </cell>
          <cell r="E180">
            <v>26373867</v>
          </cell>
          <cell r="F180">
            <v>5421158</v>
          </cell>
          <cell r="G180">
            <v>45001.000347222223</v>
          </cell>
          <cell r="J180" t="str">
            <v>Do Thi Bich Lieu</v>
          </cell>
          <cell r="M180" t="str">
            <v>No</v>
          </cell>
          <cell r="O180" t="str">
            <v>04/Đã thanh toán 10/2023</v>
          </cell>
        </row>
        <row r="181">
          <cell r="D181">
            <v>14842</v>
          </cell>
          <cell r="E181">
            <v>22327831</v>
          </cell>
          <cell r="F181">
            <v>1891483</v>
          </cell>
          <cell r="G181">
            <v>45001.000347222223</v>
          </cell>
          <cell r="J181" t="str">
            <v>Do Thi Bich Lieu</v>
          </cell>
          <cell r="M181" t="str">
            <v>No</v>
          </cell>
          <cell r="O181" t="str">
            <v>06/Đã thanh toán 26/2023</v>
          </cell>
        </row>
        <row r="182">
          <cell r="D182">
            <v>14840</v>
          </cell>
          <cell r="E182">
            <v>25325468</v>
          </cell>
          <cell r="F182">
            <v>499125</v>
          </cell>
          <cell r="G182">
            <v>45001.000347222223</v>
          </cell>
          <cell r="J182" t="str">
            <v>Do Thi Bich Lieu</v>
          </cell>
          <cell r="M182" t="str">
            <v>No</v>
          </cell>
          <cell r="O182" t="str">
            <v>06/Đã thanh toán 26/2023</v>
          </cell>
        </row>
        <row r="183">
          <cell r="D183">
            <v>14841</v>
          </cell>
          <cell r="E183">
            <v>23205057</v>
          </cell>
          <cell r="F183">
            <v>1551215</v>
          </cell>
          <cell r="G183">
            <v>45001.000347222223</v>
          </cell>
          <cell r="J183" t="str">
            <v>Do Thi Bich Lieu</v>
          </cell>
          <cell r="M183" t="str">
            <v>No</v>
          </cell>
          <cell r="O183" t="str">
            <v>06/Đã thanh toán 26/2023</v>
          </cell>
        </row>
        <row r="184">
          <cell r="D184">
            <v>14844</v>
          </cell>
          <cell r="E184">
            <v>18143577</v>
          </cell>
          <cell r="F184">
            <v>1551215</v>
          </cell>
          <cell r="G184">
            <v>45001.000347222223</v>
          </cell>
          <cell r="J184" t="str">
            <v>Do Thi Bich Lieu</v>
          </cell>
          <cell r="M184" t="str">
            <v>No</v>
          </cell>
          <cell r="O184" t="str">
            <v>06/Đã thanh toán 26/2023</v>
          </cell>
        </row>
        <row r="185">
          <cell r="D185">
            <v>14843</v>
          </cell>
          <cell r="E185">
            <v>16412576</v>
          </cell>
          <cell r="F185">
            <v>4234934</v>
          </cell>
          <cell r="G185">
            <v>45001.000347222223</v>
          </cell>
          <cell r="J185" t="str">
            <v>Do Thi Bich Lieu</v>
          </cell>
          <cell r="M185" t="str">
            <v>No</v>
          </cell>
          <cell r="O185" t="str">
            <v>06/Đã thanh toán 26/2023</v>
          </cell>
        </row>
        <row r="186">
          <cell r="D186">
            <v>14845</v>
          </cell>
          <cell r="E186">
            <v>29162129</v>
          </cell>
          <cell r="F186">
            <v>2671558</v>
          </cell>
          <cell r="G186">
            <v>45001.000347222223</v>
          </cell>
          <cell r="J186" t="str">
            <v>Do Thi Bich Lieu</v>
          </cell>
          <cell r="M186" t="str">
            <v>No</v>
          </cell>
          <cell r="O186" t="str">
            <v>06/Đã thanh toán 26/2023</v>
          </cell>
        </row>
        <row r="187">
          <cell r="D187">
            <v>14854</v>
          </cell>
          <cell r="E187">
            <v>12132793</v>
          </cell>
          <cell r="F187">
            <v>4234934</v>
          </cell>
          <cell r="G187">
            <v>45001.000347222223</v>
          </cell>
          <cell r="J187" t="str">
            <v>Do Thi Bich Lieu</v>
          </cell>
          <cell r="M187" t="str">
            <v>No</v>
          </cell>
          <cell r="O187" t="str">
            <v>06/Đã thanh toán 26/2023</v>
          </cell>
        </row>
        <row r="188">
          <cell r="D188">
            <v>14852</v>
          </cell>
          <cell r="E188">
            <v>19373656</v>
          </cell>
          <cell r="F188">
            <v>3136524</v>
          </cell>
          <cell r="G188">
            <v>45001.000347222223</v>
          </cell>
          <cell r="J188" t="str">
            <v>Do Thi Bich Lieu</v>
          </cell>
          <cell r="M188" t="str">
            <v>No</v>
          </cell>
          <cell r="O188" t="str">
            <v>06/Đã thanh toán 26/2023</v>
          </cell>
        </row>
        <row r="189">
          <cell r="D189">
            <v>14851</v>
          </cell>
          <cell r="E189">
            <v>19373558</v>
          </cell>
          <cell r="F189">
            <v>1038389</v>
          </cell>
          <cell r="G189">
            <v>45001.000347222223</v>
          </cell>
          <cell r="J189" t="str">
            <v>Do Thi Bich Lieu</v>
          </cell>
          <cell r="M189" t="str">
            <v>No</v>
          </cell>
          <cell r="O189" t="str">
            <v>06/Đã thanh toán 26/2023</v>
          </cell>
        </row>
        <row r="190">
          <cell r="D190">
            <v>14847</v>
          </cell>
          <cell r="E190">
            <v>10206798</v>
          </cell>
          <cell r="F190">
            <v>5191945</v>
          </cell>
          <cell r="G190">
            <v>45001.000347222223</v>
          </cell>
          <cell r="J190" t="str">
            <v>Do Thi Bich Lieu</v>
          </cell>
          <cell r="M190" t="str">
            <v>No</v>
          </cell>
          <cell r="O190" t="str">
            <v>06/Đã thanh toán 26/2023</v>
          </cell>
        </row>
        <row r="191">
          <cell r="D191">
            <v>14848</v>
          </cell>
          <cell r="E191">
            <v>11173631</v>
          </cell>
          <cell r="F191">
            <v>10383890</v>
          </cell>
          <cell r="G191">
            <v>45001.000347222223</v>
          </cell>
          <cell r="J191" t="str">
            <v>Do Thi Bich Lieu</v>
          </cell>
          <cell r="M191" t="str">
            <v>No</v>
          </cell>
          <cell r="O191" t="str">
            <v>06/Đã thanh toán 26/2023</v>
          </cell>
        </row>
        <row r="192">
          <cell r="D192">
            <v>14855</v>
          </cell>
          <cell r="E192">
            <v>12132881</v>
          </cell>
          <cell r="F192">
            <v>4153556</v>
          </cell>
          <cell r="G192">
            <v>45001.000347222223</v>
          </cell>
          <cell r="J192" t="str">
            <v>Do Thi Bich Lieu</v>
          </cell>
          <cell r="M192" t="str">
            <v>No</v>
          </cell>
          <cell r="O192" t="str">
            <v>06/Đã thanh toán 26/2023</v>
          </cell>
        </row>
        <row r="193">
          <cell r="D193">
            <v>14850</v>
          </cell>
          <cell r="E193">
            <v>11173964</v>
          </cell>
          <cell r="F193">
            <v>1104004</v>
          </cell>
          <cell r="G193">
            <v>45001.000347222223</v>
          </cell>
          <cell r="J193" t="str">
            <v>Do Thi Bich Lieu</v>
          </cell>
          <cell r="M193" t="str">
            <v>No</v>
          </cell>
          <cell r="O193" t="str">
            <v>06/Đã thanh toán 26/2023</v>
          </cell>
        </row>
        <row r="194">
          <cell r="D194">
            <v>14853</v>
          </cell>
          <cell r="E194">
            <v>19373508</v>
          </cell>
          <cell r="F194">
            <v>1785920</v>
          </cell>
          <cell r="G194">
            <v>45001.000347222223</v>
          </cell>
          <cell r="J194" t="str">
            <v>Do Thi Bich Lieu</v>
          </cell>
          <cell r="M194" t="str">
            <v>No</v>
          </cell>
          <cell r="O194" t="str">
            <v>06/Đã thanh toán 26/2023</v>
          </cell>
        </row>
        <row r="195">
          <cell r="D195">
            <v>14846</v>
          </cell>
          <cell r="E195">
            <v>10204861</v>
          </cell>
          <cell r="F195">
            <v>5338938</v>
          </cell>
          <cell r="G195">
            <v>45001.000347222223</v>
          </cell>
          <cell r="J195" t="str">
            <v>Do Thi Bich Lieu</v>
          </cell>
          <cell r="M195" t="str">
            <v>No</v>
          </cell>
          <cell r="O195" t="str">
            <v>06/Đã thanh toán 26/2023</v>
          </cell>
        </row>
        <row r="196">
          <cell r="D196">
            <v>14849</v>
          </cell>
          <cell r="E196">
            <v>11174198</v>
          </cell>
          <cell r="F196">
            <v>3476451</v>
          </cell>
          <cell r="G196">
            <v>45001.000347222223</v>
          </cell>
          <cell r="J196" t="str">
            <v>Do Thi Bich Lieu</v>
          </cell>
          <cell r="M196" t="str">
            <v>No</v>
          </cell>
          <cell r="O196" t="str">
            <v>06/Đã thanh toán 26/2023</v>
          </cell>
        </row>
        <row r="197">
          <cell r="D197">
            <v>15715</v>
          </cell>
          <cell r="E197">
            <v>20252702</v>
          </cell>
          <cell r="F197">
            <v>3918673</v>
          </cell>
          <cell r="G197">
            <v>45003.000347222223</v>
          </cell>
          <cell r="J197" t="str">
            <v>Do Thi Bich Lieu</v>
          </cell>
          <cell r="M197" t="str">
            <v>No</v>
          </cell>
          <cell r="O197" t="str">
            <v>Chúng tôi đang xử lý hóa đơn, vui lòng liên hệ Do Thi Bich Lieu</v>
          </cell>
        </row>
        <row r="198">
          <cell r="D198">
            <v>15718</v>
          </cell>
          <cell r="E198">
            <v>25269364</v>
          </cell>
          <cell r="F198">
            <v>6611119</v>
          </cell>
          <cell r="G198">
            <v>45003.000347222223</v>
          </cell>
          <cell r="J198" t="str">
            <v>Do Thi Bich Lieu</v>
          </cell>
          <cell r="M198" t="str">
            <v>No</v>
          </cell>
          <cell r="O198" t="str">
            <v>06/Đã thanh toán 26/2023</v>
          </cell>
        </row>
        <row r="199">
          <cell r="D199">
            <v>15705</v>
          </cell>
          <cell r="E199">
            <v>15099206</v>
          </cell>
          <cell r="F199">
            <v>3115167</v>
          </cell>
          <cell r="G199">
            <v>45003.000347222223</v>
          </cell>
          <cell r="J199" t="str">
            <v>Do Thi Bich Lieu</v>
          </cell>
          <cell r="M199" t="str">
            <v>No</v>
          </cell>
          <cell r="O199" t="str">
            <v>04/Đã thanh toán 24/2023</v>
          </cell>
        </row>
        <row r="200">
          <cell r="D200">
            <v>15733</v>
          </cell>
          <cell r="E200">
            <v>16410927</v>
          </cell>
          <cell r="F200">
            <v>299475</v>
          </cell>
          <cell r="G200">
            <v>45003.000347222223</v>
          </cell>
          <cell r="J200" t="str">
            <v>Do Thi Bich Lieu</v>
          </cell>
          <cell r="M200" t="str">
            <v>No</v>
          </cell>
          <cell r="O200" t="str">
            <v>04/Đã thanh toán 24/2023</v>
          </cell>
        </row>
        <row r="201">
          <cell r="D201">
            <v>15706</v>
          </cell>
          <cell r="E201">
            <v>15099450</v>
          </cell>
          <cell r="F201">
            <v>4700010</v>
          </cell>
          <cell r="G201">
            <v>45003.000347222223</v>
          </cell>
          <cell r="J201" t="str">
            <v>Do Thi Bich Lieu</v>
          </cell>
          <cell r="M201" t="str">
            <v>No</v>
          </cell>
          <cell r="O201" t="str">
            <v>04/Đã thanh toán 24/2023</v>
          </cell>
        </row>
        <row r="202">
          <cell r="D202">
            <v>15708</v>
          </cell>
          <cell r="E202">
            <v>20354100</v>
          </cell>
          <cell r="F202">
            <v>1038389</v>
          </cell>
          <cell r="G202">
            <v>45003.000347222223</v>
          </cell>
          <cell r="J202" t="str">
            <v>Do Thi Bich Lieu</v>
          </cell>
          <cell r="M202" t="str">
            <v>No</v>
          </cell>
          <cell r="O202" t="str">
            <v>04/Đã thanh toán 24/2023</v>
          </cell>
        </row>
        <row r="203">
          <cell r="D203">
            <v>15712</v>
          </cell>
          <cell r="E203">
            <v>17179185</v>
          </cell>
          <cell r="F203">
            <v>2352779</v>
          </cell>
          <cell r="G203">
            <v>45003.000347222223</v>
          </cell>
          <cell r="J203" t="str">
            <v>Do Thi Bich Lieu</v>
          </cell>
          <cell r="M203" t="str">
            <v>No</v>
          </cell>
          <cell r="O203" t="str">
            <v>04/Đã thanh toán 24/2023</v>
          </cell>
        </row>
        <row r="204">
          <cell r="D204">
            <v>15730</v>
          </cell>
          <cell r="E204">
            <v>10208391</v>
          </cell>
          <cell r="F204">
            <v>9800665</v>
          </cell>
          <cell r="G204">
            <v>45003.000347222223</v>
          </cell>
          <cell r="J204" t="str">
            <v>Do Thi Bich Lieu</v>
          </cell>
          <cell r="M204" t="str">
            <v>No</v>
          </cell>
          <cell r="O204" t="str">
            <v>04/Đã thanh toán 24/2023</v>
          </cell>
        </row>
        <row r="205">
          <cell r="D205">
            <v>15732</v>
          </cell>
          <cell r="E205">
            <v>21215183</v>
          </cell>
          <cell r="F205">
            <v>3069416</v>
          </cell>
          <cell r="G205">
            <v>45003.000347222223</v>
          </cell>
          <cell r="J205" t="str">
            <v>Do Thi Bich Lieu</v>
          </cell>
          <cell r="M205" t="str">
            <v>No</v>
          </cell>
          <cell r="O205" t="str">
            <v>04/Đã thanh toán 24/2023</v>
          </cell>
        </row>
        <row r="206">
          <cell r="D206">
            <v>15711</v>
          </cell>
          <cell r="E206">
            <v>28316136</v>
          </cell>
          <cell r="F206">
            <v>1615482</v>
          </cell>
          <cell r="G206">
            <v>45003.000347222223</v>
          </cell>
          <cell r="J206" t="str">
            <v>Do Thi Bich Lieu</v>
          </cell>
          <cell r="M206" t="str">
            <v>No</v>
          </cell>
          <cell r="O206" t="str">
            <v>04/Đã thanh toán 24/2023</v>
          </cell>
        </row>
        <row r="207">
          <cell r="D207">
            <v>15710</v>
          </cell>
          <cell r="E207">
            <v>25326408</v>
          </cell>
          <cell r="F207">
            <v>1551215</v>
          </cell>
          <cell r="G207">
            <v>45003.000347222223</v>
          </cell>
          <cell r="J207" t="str">
            <v>Do Thi Bich Lieu</v>
          </cell>
          <cell r="M207" t="str">
            <v>No</v>
          </cell>
          <cell r="O207" t="str">
            <v>04/Đã thanh toán 24/2023</v>
          </cell>
        </row>
        <row r="208">
          <cell r="D208">
            <v>15709</v>
          </cell>
          <cell r="E208">
            <v>24297736</v>
          </cell>
          <cell r="F208">
            <v>1038389</v>
          </cell>
          <cell r="G208">
            <v>45003.000347222223</v>
          </cell>
          <cell r="J208" t="str">
            <v>Do Thi Bich Lieu</v>
          </cell>
          <cell r="M208" t="str">
            <v>No</v>
          </cell>
          <cell r="O208" t="str">
            <v>04/Đã thanh toán 24/2023</v>
          </cell>
        </row>
        <row r="209">
          <cell r="D209">
            <v>15707</v>
          </cell>
          <cell r="E209">
            <v>16413585</v>
          </cell>
          <cell r="F209">
            <v>1615482</v>
          </cell>
          <cell r="G209">
            <v>45003.000347222223</v>
          </cell>
          <cell r="J209" t="str">
            <v>Do Thi Bich Lieu</v>
          </cell>
          <cell r="M209" t="str">
            <v>No</v>
          </cell>
          <cell r="O209" t="str">
            <v>04/Đã thanh toán 24/2023</v>
          </cell>
        </row>
        <row r="210">
          <cell r="D210">
            <v>15723</v>
          </cell>
          <cell r="E210">
            <v>15043657</v>
          </cell>
          <cell r="F210">
            <v>6799447</v>
          </cell>
          <cell r="G210">
            <v>45003.000347222223</v>
          </cell>
          <cell r="J210" t="str">
            <v>Do Thi Bich Lieu</v>
          </cell>
          <cell r="M210" t="str">
            <v>No</v>
          </cell>
          <cell r="O210" t="str">
            <v>06/Đã thanh toán 26/2023</v>
          </cell>
        </row>
        <row r="211">
          <cell r="D211">
            <v>15724</v>
          </cell>
          <cell r="E211">
            <v>13129281</v>
          </cell>
          <cell r="F211">
            <v>4506260</v>
          </cell>
          <cell r="G211">
            <v>45003.000347222223</v>
          </cell>
          <cell r="J211" t="str">
            <v>Do Thi Bich Lieu</v>
          </cell>
          <cell r="M211" t="str">
            <v>No</v>
          </cell>
          <cell r="O211" t="str">
            <v>05/Đã thanh toán 10/2023</v>
          </cell>
        </row>
        <row r="212">
          <cell r="D212">
            <v>15713</v>
          </cell>
          <cell r="E212">
            <v>25231094</v>
          </cell>
          <cell r="F212">
            <v>552002</v>
          </cell>
          <cell r="G212">
            <v>45003.000347222223</v>
          </cell>
          <cell r="J212" t="str">
            <v>Do Thi Bich Lieu</v>
          </cell>
          <cell r="M212" t="str">
            <v>No</v>
          </cell>
          <cell r="O212" t="str">
            <v>05/Đã thanh toán 10/2023</v>
          </cell>
        </row>
        <row r="213">
          <cell r="D213">
            <v>15714</v>
          </cell>
          <cell r="E213">
            <v>27238722</v>
          </cell>
          <cell r="F213">
            <v>5079718</v>
          </cell>
          <cell r="G213">
            <v>45003.000347222223</v>
          </cell>
          <cell r="J213" t="str">
            <v>Do Thi Bich Lieu</v>
          </cell>
          <cell r="M213" t="str">
            <v>No</v>
          </cell>
          <cell r="O213" t="str">
            <v>07/Đã thanh toán 10/2023</v>
          </cell>
        </row>
        <row r="214">
          <cell r="D214">
            <v>15719</v>
          </cell>
          <cell r="E214">
            <v>22277844</v>
          </cell>
          <cell r="F214">
            <v>5238904</v>
          </cell>
          <cell r="G214">
            <v>45003.000347222223</v>
          </cell>
          <cell r="J214" t="str">
            <v>Do Thi Bich Lieu</v>
          </cell>
          <cell r="M214" t="str">
            <v>No</v>
          </cell>
          <cell r="O214" t="str">
            <v>06/Đã thanh toán 26/2023</v>
          </cell>
        </row>
        <row r="215">
          <cell r="D215">
            <v>15721</v>
          </cell>
          <cell r="E215">
            <v>15012701</v>
          </cell>
          <cell r="F215">
            <v>552002</v>
          </cell>
          <cell r="G215">
            <v>45003.000347222223</v>
          </cell>
          <cell r="J215" t="str">
            <v>Do Thi Bich Lieu</v>
          </cell>
          <cell r="M215" t="str">
            <v>No</v>
          </cell>
          <cell r="O215" t="str">
            <v>06/Đã thanh toán 12/2023</v>
          </cell>
        </row>
        <row r="216">
          <cell r="D216">
            <v>16748</v>
          </cell>
          <cell r="E216">
            <v>16415222</v>
          </cell>
          <cell r="F216">
            <v>2358510</v>
          </cell>
          <cell r="G216">
            <v>45008.000347222223</v>
          </cell>
          <cell r="J216" t="str">
            <v>Do Thi Bich Lieu</v>
          </cell>
          <cell r="M216" t="str">
            <v>No</v>
          </cell>
          <cell r="O216" t="str">
            <v>05/Đã thanh toán 24/2023</v>
          </cell>
        </row>
        <row r="217">
          <cell r="D217">
            <v>16751</v>
          </cell>
          <cell r="E217">
            <v>28317668</v>
          </cell>
          <cell r="F217">
            <v>1038389</v>
          </cell>
          <cell r="G217">
            <v>45008.000347222223</v>
          </cell>
          <cell r="J217" t="str">
            <v>Do Thi Bich Lieu</v>
          </cell>
          <cell r="M217" t="str">
            <v>No</v>
          </cell>
          <cell r="O217" t="str">
            <v>05/Đã thanh toán 10/2023</v>
          </cell>
        </row>
        <row r="218">
          <cell r="D218">
            <v>16752</v>
          </cell>
          <cell r="E218">
            <v>25328714</v>
          </cell>
          <cell r="F218">
            <v>8419296</v>
          </cell>
          <cell r="G218">
            <v>45008.000347222223</v>
          </cell>
          <cell r="J218" t="str">
            <v>Do Thi Bich Lieu</v>
          </cell>
          <cell r="M218" t="str">
            <v>No</v>
          </cell>
          <cell r="O218" t="str">
            <v>05/Đã thanh toán 10/2023</v>
          </cell>
        </row>
        <row r="219">
          <cell r="D219">
            <v>16746</v>
          </cell>
          <cell r="E219">
            <v>18144542</v>
          </cell>
          <cell r="F219">
            <v>3115167</v>
          </cell>
          <cell r="G219">
            <v>45008.000347222223</v>
          </cell>
          <cell r="J219" t="str">
            <v>Do Thi Bich Lieu</v>
          </cell>
          <cell r="M219" t="str">
            <v>No</v>
          </cell>
          <cell r="O219" t="str">
            <v>04/Đã thanh toán 24/2023</v>
          </cell>
        </row>
        <row r="220">
          <cell r="D220">
            <v>16742</v>
          </cell>
          <cell r="E220">
            <v>14088250</v>
          </cell>
          <cell r="F220">
            <v>5191962</v>
          </cell>
          <cell r="G220">
            <v>45008.000347222223</v>
          </cell>
          <cell r="J220" t="str">
            <v>Do Thi Bich Lieu</v>
          </cell>
          <cell r="M220" t="str">
            <v>No</v>
          </cell>
          <cell r="O220" t="str">
            <v>04/Đã thanh toán 24/2023</v>
          </cell>
        </row>
        <row r="221">
          <cell r="D221">
            <v>16749</v>
          </cell>
          <cell r="E221">
            <v>21215809</v>
          </cell>
          <cell r="F221">
            <v>1615482</v>
          </cell>
          <cell r="G221">
            <v>45008.000347222223</v>
          </cell>
          <cell r="J221" t="str">
            <v>Do Thi Bich Lieu</v>
          </cell>
          <cell r="M221" t="str">
            <v>No</v>
          </cell>
          <cell r="O221" t="str">
            <v>05/Đã thanh toán 10/2023</v>
          </cell>
        </row>
        <row r="222">
          <cell r="D222">
            <v>16750</v>
          </cell>
          <cell r="E222">
            <v>22329490</v>
          </cell>
          <cell r="F222">
            <v>1551215</v>
          </cell>
          <cell r="G222">
            <v>45008.000347222223</v>
          </cell>
          <cell r="J222" t="str">
            <v>Do Thi Bich Lieu</v>
          </cell>
          <cell r="M222" t="str">
            <v>No</v>
          </cell>
          <cell r="O222" t="str">
            <v>05/Đã thanh toán 10/2023</v>
          </cell>
        </row>
        <row r="223">
          <cell r="D223">
            <v>16747</v>
          </cell>
          <cell r="E223">
            <v>20355734</v>
          </cell>
          <cell r="F223">
            <v>1682819</v>
          </cell>
          <cell r="G223">
            <v>45008.000347222223</v>
          </cell>
          <cell r="J223" t="str">
            <v>Do Thi Bich Lieu</v>
          </cell>
          <cell r="M223" t="str">
            <v>No</v>
          </cell>
          <cell r="O223" t="str">
            <v>05/Đã thanh toán 10/2023</v>
          </cell>
        </row>
        <row r="224">
          <cell r="D224">
            <v>16744</v>
          </cell>
          <cell r="E224">
            <v>26378159</v>
          </cell>
          <cell r="F224">
            <v>5542631</v>
          </cell>
          <cell r="G224">
            <v>45008.000347222223</v>
          </cell>
          <cell r="J224" t="str">
            <v>Do Thi Bich Lieu</v>
          </cell>
          <cell r="M224" t="str">
            <v>No</v>
          </cell>
          <cell r="O224" t="str">
            <v>04/Đã thanh toán 24/2023</v>
          </cell>
        </row>
        <row r="225">
          <cell r="D225">
            <v>16745</v>
          </cell>
          <cell r="E225">
            <v>14089346</v>
          </cell>
          <cell r="F225">
            <v>499125</v>
          </cell>
          <cell r="G225">
            <v>45008.000347222223</v>
          </cell>
          <cell r="J225" t="str">
            <v>Do Thi Bich Lieu</v>
          </cell>
          <cell r="M225" t="str">
            <v>No</v>
          </cell>
          <cell r="O225" t="str">
            <v>04/Đã thanh toán 24/2023</v>
          </cell>
        </row>
        <row r="226">
          <cell r="D226">
            <v>16755</v>
          </cell>
          <cell r="E226">
            <v>27318739</v>
          </cell>
          <cell r="F226">
            <v>1314390</v>
          </cell>
          <cell r="G226">
            <v>45008.000347222223</v>
          </cell>
          <cell r="J226" t="str">
            <v>Do Thi Bich Lieu</v>
          </cell>
          <cell r="M226" t="str">
            <v>No</v>
          </cell>
          <cell r="O226" t="str">
            <v>05/Đã thanh toán 10/2023</v>
          </cell>
        </row>
        <row r="227">
          <cell r="D227">
            <v>16754</v>
          </cell>
          <cell r="E227">
            <v>22330232</v>
          </cell>
          <cell r="F227">
            <v>1038389</v>
          </cell>
          <cell r="G227">
            <v>45008.000347222223</v>
          </cell>
          <cell r="J227" t="str">
            <v>Do Thi Bich Lieu</v>
          </cell>
          <cell r="M227" t="str">
            <v>No</v>
          </cell>
          <cell r="O227" t="str">
            <v>05/Đã thanh toán 10/2023</v>
          </cell>
        </row>
        <row r="228">
          <cell r="D228">
            <v>16741</v>
          </cell>
          <cell r="E228">
            <v>14088203</v>
          </cell>
          <cell r="F228">
            <v>276001</v>
          </cell>
          <cell r="G228">
            <v>45008.000347222223</v>
          </cell>
          <cell r="J228" t="str">
            <v>Do Thi Bich Lieu</v>
          </cell>
          <cell r="M228" t="str">
            <v>No</v>
          </cell>
          <cell r="O228" t="str">
            <v>04/Đã thanh toán 24/2023</v>
          </cell>
        </row>
        <row r="229">
          <cell r="D229">
            <v>17503</v>
          </cell>
          <cell r="E229">
            <v>19377162</v>
          </cell>
          <cell r="F229">
            <v>3719491</v>
          </cell>
          <cell r="G229">
            <v>45010.000347222223</v>
          </cell>
          <cell r="J229" t="str">
            <v>Do Thi Bich Lieu</v>
          </cell>
          <cell r="M229" t="str">
            <v>No</v>
          </cell>
          <cell r="O229" t="str">
            <v>05/Đã thanh toán 10/2023</v>
          </cell>
        </row>
        <row r="230">
          <cell r="D230">
            <v>17504</v>
          </cell>
          <cell r="E230">
            <v>12136041</v>
          </cell>
          <cell r="F230">
            <v>6022034</v>
          </cell>
          <cell r="G230">
            <v>45010.000347222223</v>
          </cell>
          <cell r="J230" t="str">
            <v>Do Thi Bich Lieu</v>
          </cell>
          <cell r="M230" t="str">
            <v>No</v>
          </cell>
          <cell r="O230" t="str">
            <v>06/Đã thanh toán 26/2023</v>
          </cell>
        </row>
        <row r="231">
          <cell r="D231">
            <v>18692</v>
          </cell>
          <cell r="E231">
            <v>11179683</v>
          </cell>
          <cell r="F231">
            <v>2757810</v>
          </cell>
          <cell r="G231">
            <v>45015.000347222223</v>
          </cell>
          <cell r="J231" t="str">
            <v>Do Thi Bich Lieu</v>
          </cell>
          <cell r="M231" t="str">
            <v>No</v>
          </cell>
          <cell r="O231" t="str">
            <v>05/Đã thanh toán 10/2023</v>
          </cell>
        </row>
        <row r="232">
          <cell r="D232">
            <v>18690</v>
          </cell>
          <cell r="E232">
            <v>50988210</v>
          </cell>
          <cell r="F232">
            <v>1038389</v>
          </cell>
          <cell r="G232">
            <v>45015.000347222223</v>
          </cell>
          <cell r="J232" t="str">
            <v>Do Thi Bich Lieu</v>
          </cell>
          <cell r="M232" t="str">
            <v>No</v>
          </cell>
          <cell r="O232" t="str">
            <v>07/Đã thanh toán 10/2023</v>
          </cell>
        </row>
        <row r="233">
          <cell r="D233">
            <v>18699</v>
          </cell>
          <cell r="E233">
            <v>17182705</v>
          </cell>
          <cell r="F233">
            <v>15080120</v>
          </cell>
          <cell r="G233">
            <v>45015.000347222223</v>
          </cell>
          <cell r="J233" t="str">
            <v>Do Thi Bich Lieu</v>
          </cell>
          <cell r="M233" t="str">
            <v>No</v>
          </cell>
          <cell r="O233" t="str">
            <v>05/Đã thanh toán 10/2023</v>
          </cell>
        </row>
        <row r="234">
          <cell r="D234">
            <v>18695</v>
          </cell>
          <cell r="E234">
            <v>15103633</v>
          </cell>
          <cell r="F234">
            <v>1038389</v>
          </cell>
          <cell r="G234">
            <v>45015.000347222223</v>
          </cell>
          <cell r="J234" t="str">
            <v>Do Thi Bich Lieu</v>
          </cell>
          <cell r="M234" t="str">
            <v>No</v>
          </cell>
          <cell r="O234" t="str">
            <v>05/Đã thanh toán 10/2023</v>
          </cell>
        </row>
        <row r="235">
          <cell r="D235">
            <v>18693</v>
          </cell>
          <cell r="E235">
            <v>11179991</v>
          </cell>
          <cell r="F235">
            <v>3230964</v>
          </cell>
          <cell r="G235">
            <v>45015.000347222223</v>
          </cell>
          <cell r="J235" t="str">
            <v>Do Thi Bich Lieu</v>
          </cell>
          <cell r="M235" t="str">
            <v>No</v>
          </cell>
          <cell r="O235" t="str">
            <v>05/Đã thanh toán 10/2023</v>
          </cell>
        </row>
        <row r="236">
          <cell r="D236">
            <v>18700</v>
          </cell>
          <cell r="E236">
            <v>28320264</v>
          </cell>
          <cell r="F236">
            <v>6016351</v>
          </cell>
          <cell r="G236">
            <v>45015.000347222223</v>
          </cell>
          <cell r="J236" t="str">
            <v>Do Thi Bich Lieu</v>
          </cell>
          <cell r="M236" t="str">
            <v>No</v>
          </cell>
          <cell r="O236" t="str">
            <v>05/Đã thanh toán 10/2023</v>
          </cell>
        </row>
        <row r="237">
          <cell r="D237">
            <v>18694</v>
          </cell>
          <cell r="E237">
            <v>18149591</v>
          </cell>
          <cell r="F237">
            <v>4234934</v>
          </cell>
          <cell r="G237">
            <v>45015.000347222223</v>
          </cell>
          <cell r="J237" t="str">
            <v>Do Thi Bich Lieu</v>
          </cell>
          <cell r="M237" t="str">
            <v>No</v>
          </cell>
          <cell r="O237" t="str">
            <v>05/Đã thanh toán 10/2023</v>
          </cell>
        </row>
        <row r="238">
          <cell r="D238">
            <v>18703</v>
          </cell>
          <cell r="E238">
            <v>20356376</v>
          </cell>
          <cell r="F238">
            <v>1038389</v>
          </cell>
          <cell r="G238">
            <v>45015.000347222223</v>
          </cell>
          <cell r="J238" t="str">
            <v>Do Thi Bich Lieu</v>
          </cell>
          <cell r="M238" t="str">
            <v>No</v>
          </cell>
          <cell r="O238" t="str">
            <v>05/Đã thanh toán 10/2023</v>
          </cell>
        </row>
        <row r="239">
          <cell r="D239">
            <v>18697</v>
          </cell>
          <cell r="E239">
            <v>15103732</v>
          </cell>
          <cell r="F239">
            <v>8144659</v>
          </cell>
          <cell r="G239">
            <v>45015.000347222223</v>
          </cell>
          <cell r="J239" t="str">
            <v>Do Thi Bich Lieu</v>
          </cell>
          <cell r="M239" t="str">
            <v>No</v>
          </cell>
          <cell r="O239" t="str">
            <v>05/Đã thanh toán 10/2023</v>
          </cell>
        </row>
        <row r="240">
          <cell r="D240">
            <v>18702</v>
          </cell>
          <cell r="E240">
            <v>20356620</v>
          </cell>
          <cell r="F240">
            <v>3973992</v>
          </cell>
          <cell r="G240">
            <v>45015.000347222223</v>
          </cell>
          <cell r="J240" t="str">
            <v>Do Thi Bich Lieu</v>
          </cell>
          <cell r="M240" t="str">
            <v>No</v>
          </cell>
          <cell r="O240" t="str">
            <v>05/Đã thanh toán 10/2023</v>
          </cell>
        </row>
        <row r="241">
          <cell r="D241">
            <v>18704</v>
          </cell>
          <cell r="E241">
            <v>16415945</v>
          </cell>
          <cell r="F241">
            <v>2076778</v>
          </cell>
          <cell r="G241">
            <v>45015.000347222223</v>
          </cell>
          <cell r="J241" t="str">
            <v>Do Thi Bich Lieu</v>
          </cell>
          <cell r="M241" t="str">
            <v>No</v>
          </cell>
          <cell r="O241" t="str">
            <v>05/Đã thanh toán 10/2023</v>
          </cell>
        </row>
        <row r="242">
          <cell r="D242">
            <v>18705</v>
          </cell>
          <cell r="E242">
            <v>10211608</v>
          </cell>
          <cell r="F242">
            <v>1038389</v>
          </cell>
          <cell r="G242">
            <v>45015.000347222223</v>
          </cell>
          <cell r="J242" t="str">
            <v>Do Thi Bich Lieu</v>
          </cell>
          <cell r="M242" t="str">
            <v>No</v>
          </cell>
          <cell r="O242" t="str">
            <v>05/Đã thanh toán 10/2023</v>
          </cell>
        </row>
        <row r="243">
          <cell r="D243">
            <v>18706</v>
          </cell>
          <cell r="E243">
            <v>10211867</v>
          </cell>
          <cell r="F243">
            <v>3711356</v>
          </cell>
          <cell r="G243">
            <v>45015.000347222223</v>
          </cell>
          <cell r="J243" t="str">
            <v>Do Thi Bich Lieu</v>
          </cell>
          <cell r="M243" t="str">
            <v>No</v>
          </cell>
          <cell r="O243" t="str">
            <v>06/Đã thanh toán 26/2023</v>
          </cell>
        </row>
        <row r="244">
          <cell r="D244">
            <v>18691</v>
          </cell>
          <cell r="E244">
            <v>29164422</v>
          </cell>
          <cell r="F244">
            <v>2076778</v>
          </cell>
          <cell r="G244">
            <v>45015.000347222223</v>
          </cell>
          <cell r="J244" t="str">
            <v>Do Thi Bich Lieu</v>
          </cell>
          <cell r="M244" t="str">
            <v>No</v>
          </cell>
          <cell r="O244" t="str">
            <v>07/Đã thanh toán 10/2023</v>
          </cell>
        </row>
        <row r="245">
          <cell r="D245">
            <v>19053</v>
          </cell>
          <cell r="E245">
            <v>90311519</v>
          </cell>
          <cell r="F245">
            <v>1038389</v>
          </cell>
          <cell r="G245">
            <v>45016.000347222223</v>
          </cell>
          <cell r="J245" t="str">
            <v>Do Thi Bich Lieu</v>
          </cell>
          <cell r="M245" t="str">
            <v>No</v>
          </cell>
          <cell r="O245" t="str">
            <v>07/Đã thanh toán 10/2023</v>
          </cell>
        </row>
        <row r="246">
          <cell r="D246">
            <v>18763</v>
          </cell>
          <cell r="E246">
            <v>27321011</v>
          </cell>
          <cell r="F246">
            <v>4234934</v>
          </cell>
          <cell r="G246">
            <v>45016.000347222223</v>
          </cell>
          <cell r="J246" t="str">
            <v>Do Thi Bich Lieu</v>
          </cell>
          <cell r="M246" t="str">
            <v>No</v>
          </cell>
          <cell r="O246" t="str">
            <v>05/Đã thanh toán 10/2023</v>
          </cell>
        </row>
        <row r="247">
          <cell r="D247">
            <v>18764</v>
          </cell>
          <cell r="E247">
            <v>28320846</v>
          </cell>
          <cell r="F247">
            <v>1827216</v>
          </cell>
          <cell r="G247">
            <v>45016.000347222223</v>
          </cell>
          <cell r="J247" t="str">
            <v>Do Thi Bich Lieu</v>
          </cell>
          <cell r="M247" t="str">
            <v>No</v>
          </cell>
          <cell r="O247" t="str">
            <v>05/Đã thanh toán 10/2023</v>
          </cell>
        </row>
        <row r="248">
          <cell r="D248">
            <v>18762</v>
          </cell>
          <cell r="E248">
            <v>25330804</v>
          </cell>
          <cell r="F248">
            <v>2372447</v>
          </cell>
          <cell r="G248">
            <v>45016.000347222223</v>
          </cell>
          <cell r="J248" t="str">
            <v>Do Thi Bich Lieu</v>
          </cell>
          <cell r="M248" t="str">
            <v>No</v>
          </cell>
          <cell r="O248" t="str">
            <v>05/Đã thanh toán 10/2023</v>
          </cell>
        </row>
        <row r="249">
          <cell r="D249">
            <v>19054</v>
          </cell>
          <cell r="E249">
            <v>14094194</v>
          </cell>
          <cell r="F249">
            <v>2076778</v>
          </cell>
          <cell r="G249">
            <v>45016.000347222223</v>
          </cell>
          <cell r="J249" t="str">
            <v>Do Thi Bich Lieu</v>
          </cell>
          <cell r="M249" t="str">
            <v>No</v>
          </cell>
          <cell r="O249" t="str">
            <v>05/Đã thanh toán 10/2023</v>
          </cell>
        </row>
        <row r="250">
          <cell r="D250">
            <v>18767</v>
          </cell>
          <cell r="E250">
            <v>13237724</v>
          </cell>
          <cell r="F250">
            <v>517072</v>
          </cell>
          <cell r="G250">
            <v>45016.000347222223</v>
          </cell>
          <cell r="J250" t="str">
            <v>Do Thi Bich Lieu</v>
          </cell>
          <cell r="M250" t="str">
            <v>No</v>
          </cell>
          <cell r="O250" t="str">
            <v>05/Đã thanh toán 10/2023</v>
          </cell>
        </row>
        <row r="251">
          <cell r="D251">
            <v>18766</v>
          </cell>
          <cell r="E251">
            <v>13237335</v>
          </cell>
          <cell r="F251">
            <v>2301134</v>
          </cell>
          <cell r="G251">
            <v>45016.000347222223</v>
          </cell>
          <cell r="J251" t="str">
            <v>Do Thi Bich Lieu</v>
          </cell>
          <cell r="M251" t="str">
            <v>No</v>
          </cell>
          <cell r="O251" t="str">
            <v>05/Đã thanh toán 10/2023</v>
          </cell>
        </row>
        <row r="252">
          <cell r="D252">
            <v>18761</v>
          </cell>
          <cell r="E252">
            <v>20358732</v>
          </cell>
          <cell r="F252">
            <v>1038389</v>
          </cell>
          <cell r="G252">
            <v>45016.000347222223</v>
          </cell>
          <cell r="J252" t="str">
            <v>Do Thi Bich Lieu</v>
          </cell>
          <cell r="M252" t="str">
            <v>No</v>
          </cell>
          <cell r="O252" t="str">
            <v>05/Đã thanh toán 10/2023</v>
          </cell>
        </row>
        <row r="253">
          <cell r="D253">
            <v>18760</v>
          </cell>
          <cell r="E253">
            <v>16419056</v>
          </cell>
          <cell r="F253">
            <v>2619452</v>
          </cell>
          <cell r="G253">
            <v>45016.000347222223</v>
          </cell>
          <cell r="J253" t="str">
            <v>Do Thi Bich Lieu</v>
          </cell>
          <cell r="M253" t="str">
            <v>No</v>
          </cell>
          <cell r="O253" t="str">
            <v>05/Đã thanh toán 10/2023</v>
          </cell>
        </row>
        <row r="254">
          <cell r="D254">
            <v>18758</v>
          </cell>
          <cell r="E254">
            <v>10215276</v>
          </cell>
          <cell r="F254">
            <v>1038389</v>
          </cell>
          <cell r="G254">
            <v>45016.000347222223</v>
          </cell>
          <cell r="J254" t="str">
            <v>Do Thi Bich Lieu</v>
          </cell>
          <cell r="M254" t="str">
            <v>No</v>
          </cell>
          <cell r="O254" t="str">
            <v>05/Đã thanh toán 10/2023</v>
          </cell>
        </row>
        <row r="255">
          <cell r="D255">
            <v>18765</v>
          </cell>
          <cell r="E255">
            <v>18151455</v>
          </cell>
          <cell r="F255">
            <v>499125</v>
          </cell>
          <cell r="G255">
            <v>45016.000347222223</v>
          </cell>
          <cell r="J255" t="str">
            <v>Do Thi Bich Lieu</v>
          </cell>
          <cell r="M255" t="str">
            <v>No</v>
          </cell>
          <cell r="O255" t="str">
            <v>05/Đã thanh toán 10/2023</v>
          </cell>
        </row>
        <row r="256">
          <cell r="D256">
            <v>18759</v>
          </cell>
          <cell r="E256">
            <v>10215552</v>
          </cell>
          <cell r="F256">
            <v>3782966</v>
          </cell>
          <cell r="G256">
            <v>45016.000347222223</v>
          </cell>
          <cell r="J256" t="str">
            <v>Do Thi Bich Lieu</v>
          </cell>
          <cell r="M256" t="str">
            <v>No</v>
          </cell>
          <cell r="O256" t="str">
            <v>05/Đã thanh toán 10/2023</v>
          </cell>
        </row>
        <row r="257">
          <cell r="D257">
            <v>19055</v>
          </cell>
          <cell r="E257">
            <v>14094464</v>
          </cell>
          <cell r="F257">
            <v>110400</v>
          </cell>
          <cell r="G257">
            <v>45016.000347222223</v>
          </cell>
          <cell r="J257" t="str">
            <v>Do Thi Bich Lieu</v>
          </cell>
          <cell r="M257" t="str">
            <v>No</v>
          </cell>
          <cell r="O257" t="str">
            <v>06/Đã thanh toán 26/2023</v>
          </cell>
        </row>
        <row r="258">
          <cell r="D258">
            <v>20182</v>
          </cell>
          <cell r="E258">
            <v>12141800</v>
          </cell>
          <cell r="F258">
            <v>1954612</v>
          </cell>
          <cell r="G258">
            <v>45022.000347222223</v>
          </cell>
          <cell r="J258" t="str">
            <v>Do Thi Bich Lieu</v>
          </cell>
          <cell r="M258" t="str">
            <v>No</v>
          </cell>
          <cell r="O258" t="str">
            <v>07/Đã thanh toán 10/2023</v>
          </cell>
        </row>
        <row r="259">
          <cell r="D259">
            <v>20181</v>
          </cell>
          <cell r="E259">
            <v>11183065</v>
          </cell>
          <cell r="F259">
            <v>4234934</v>
          </cell>
          <cell r="G259">
            <v>45022.000347222223</v>
          </cell>
          <cell r="J259" t="str">
            <v>Do Thi Bich Lieu</v>
          </cell>
          <cell r="M259" t="str">
            <v>No</v>
          </cell>
          <cell r="O259" t="str">
            <v>05/Đã thanh toán 10/2023</v>
          </cell>
        </row>
        <row r="260">
          <cell r="D260">
            <v>20177</v>
          </cell>
          <cell r="E260">
            <v>19381406</v>
          </cell>
          <cell r="F260">
            <v>1221638</v>
          </cell>
          <cell r="G260">
            <v>45022.000347222223</v>
          </cell>
          <cell r="J260" t="str">
            <v>Do Thi Bich Lieu</v>
          </cell>
          <cell r="M260" t="str">
            <v>No</v>
          </cell>
          <cell r="O260" t="str">
            <v>05/Đã thanh toán 10/2023</v>
          </cell>
        </row>
        <row r="261">
          <cell r="D261">
            <v>20179</v>
          </cell>
          <cell r="E261">
            <v>22334926</v>
          </cell>
          <cell r="F261">
            <v>4009159</v>
          </cell>
          <cell r="G261">
            <v>45022.000347222223</v>
          </cell>
          <cell r="J261" t="str">
            <v>Do Thi Bich Lieu</v>
          </cell>
          <cell r="M261" t="str">
            <v>No</v>
          </cell>
          <cell r="O261" t="str">
            <v>05/Đã thanh toán 10/2023</v>
          </cell>
        </row>
        <row r="262">
          <cell r="D262">
            <v>20180</v>
          </cell>
          <cell r="E262">
            <v>17186942</v>
          </cell>
          <cell r="F262">
            <v>3663551</v>
          </cell>
          <cell r="G262">
            <v>45022.000347222223</v>
          </cell>
          <cell r="J262" t="str">
            <v>Do Thi Bich Lieu</v>
          </cell>
          <cell r="M262" t="str">
            <v>No</v>
          </cell>
          <cell r="O262" t="str">
            <v>05/Đã thanh toán 10/2023</v>
          </cell>
        </row>
        <row r="263">
          <cell r="D263">
            <v>20178</v>
          </cell>
          <cell r="E263">
            <v>15106479</v>
          </cell>
          <cell r="F263">
            <v>1958820</v>
          </cell>
          <cell r="G263">
            <v>45022.000347222223</v>
          </cell>
          <cell r="J263" t="str">
            <v>Do Thi Bich Lieu</v>
          </cell>
          <cell r="M263" t="str">
            <v>No</v>
          </cell>
          <cell r="O263" t="str">
            <v>05/Đã thanh toán 10/2023</v>
          </cell>
        </row>
        <row r="264">
          <cell r="D264">
            <v>20185</v>
          </cell>
          <cell r="E264">
            <v>13240965</v>
          </cell>
          <cell r="F264">
            <v>3841090</v>
          </cell>
          <cell r="G264">
            <v>45022.000347222223</v>
          </cell>
          <cell r="J264" t="str">
            <v>Do Thi Bich Lieu</v>
          </cell>
          <cell r="M264" t="str">
            <v>No</v>
          </cell>
          <cell r="O264" t="str">
            <v>05/Đã thanh toán 10/2023</v>
          </cell>
        </row>
        <row r="265">
          <cell r="D265">
            <v>20186</v>
          </cell>
          <cell r="E265">
            <v>26385892</v>
          </cell>
          <cell r="F265">
            <v>4117091</v>
          </cell>
          <cell r="G265">
            <v>45022.000347222223</v>
          </cell>
          <cell r="J265" t="str">
            <v>Do Thi Bich Lieu</v>
          </cell>
          <cell r="M265" t="str">
            <v>No</v>
          </cell>
          <cell r="O265" t="str">
            <v>05/Đã thanh toán 10/2023</v>
          </cell>
        </row>
        <row r="266">
          <cell r="D266">
            <v>20184</v>
          </cell>
          <cell r="E266">
            <v>13240084</v>
          </cell>
          <cell r="F266">
            <v>3888247</v>
          </cell>
          <cell r="G266">
            <v>45022.000347222223</v>
          </cell>
          <cell r="J266" t="str">
            <v>Do Thi Bich Lieu</v>
          </cell>
          <cell r="M266" t="str">
            <v>No</v>
          </cell>
          <cell r="O266" t="str">
            <v>05/Đã thanh toán 10/2023</v>
          </cell>
        </row>
        <row r="267">
          <cell r="D267">
            <v>20183</v>
          </cell>
          <cell r="E267">
            <v>12142203</v>
          </cell>
          <cell r="F267">
            <v>6404281</v>
          </cell>
          <cell r="G267">
            <v>45022.000347222223</v>
          </cell>
          <cell r="J267" t="str">
            <v>Do Thi Bich Lieu</v>
          </cell>
          <cell r="M267" t="str">
            <v>No</v>
          </cell>
          <cell r="O267" t="str">
            <v>07/Đã thanh toán 10/2023</v>
          </cell>
        </row>
        <row r="268">
          <cell r="D268">
            <v>20481</v>
          </cell>
          <cell r="E268">
            <v>24304654</v>
          </cell>
          <cell r="F268">
            <v>977306</v>
          </cell>
          <cell r="G268">
            <v>45024.000347222223</v>
          </cell>
          <cell r="J268" t="str">
            <v>Do Thi Bich Lieu</v>
          </cell>
          <cell r="M268" t="str">
            <v>No</v>
          </cell>
          <cell r="O268" t="str">
            <v>07/Đã thanh toán 10/2023</v>
          </cell>
        </row>
        <row r="269">
          <cell r="D269">
            <v>20479</v>
          </cell>
          <cell r="E269">
            <v>50989153</v>
          </cell>
          <cell r="F269">
            <v>977306</v>
          </cell>
          <cell r="G269">
            <v>45024.000347222223</v>
          </cell>
          <cell r="J269" t="str">
            <v>Do Thi Bich Lieu</v>
          </cell>
          <cell r="M269" t="str">
            <v>No</v>
          </cell>
          <cell r="O269" t="str">
            <v>07/Đã thanh toán 10/2023</v>
          </cell>
        </row>
        <row r="270">
          <cell r="D270">
            <v>20484</v>
          </cell>
          <cell r="E270">
            <v>22335483</v>
          </cell>
          <cell r="F270">
            <v>3025605</v>
          </cell>
          <cell r="G270">
            <v>45024.000347222223</v>
          </cell>
          <cell r="J270" t="str">
            <v>Do Thi Bich Lieu</v>
          </cell>
          <cell r="M270" t="str">
            <v>No</v>
          </cell>
          <cell r="O270" t="str">
            <v>06/Đã thanh toán 26/2023</v>
          </cell>
        </row>
        <row r="271">
          <cell r="D271">
            <v>20499</v>
          </cell>
          <cell r="E271">
            <v>10216418</v>
          </cell>
          <cell r="F271">
            <v>499125</v>
          </cell>
          <cell r="G271">
            <v>45024.000347222223</v>
          </cell>
          <cell r="J271" t="str">
            <v>Do Thi Bich Lieu</v>
          </cell>
          <cell r="M271" t="str">
            <v>No</v>
          </cell>
          <cell r="O271" t="str">
            <v>06/Đã thanh toán 26/2023</v>
          </cell>
        </row>
        <row r="272">
          <cell r="D272">
            <v>20483</v>
          </cell>
          <cell r="E272">
            <v>20361443</v>
          </cell>
          <cell r="F272">
            <v>977306</v>
          </cell>
          <cell r="G272">
            <v>45024.000347222223</v>
          </cell>
          <cell r="J272" t="str">
            <v>Do Thi Bich Lieu</v>
          </cell>
          <cell r="M272" t="str">
            <v>No</v>
          </cell>
          <cell r="O272" t="str">
            <v>07/Đã thanh toán 10/2023</v>
          </cell>
        </row>
        <row r="273">
          <cell r="D273">
            <v>20498</v>
          </cell>
          <cell r="E273">
            <v>10219221</v>
          </cell>
          <cell r="F273">
            <v>5456902</v>
          </cell>
          <cell r="G273">
            <v>45024.000347222223</v>
          </cell>
          <cell r="J273" t="str">
            <v>Do Thi Bich Lieu</v>
          </cell>
          <cell r="M273" t="str">
            <v>No</v>
          </cell>
          <cell r="O273" t="str">
            <v>07/Đã thanh toán 10/2023</v>
          </cell>
        </row>
        <row r="274">
          <cell r="D274">
            <v>20482</v>
          </cell>
          <cell r="E274">
            <v>27324142</v>
          </cell>
          <cell r="F274">
            <v>1476431</v>
          </cell>
          <cell r="G274">
            <v>45024.000347222223</v>
          </cell>
          <cell r="J274" t="str">
            <v>Do Thi Bich Lieu</v>
          </cell>
          <cell r="M274" t="str">
            <v>No</v>
          </cell>
          <cell r="O274" t="str">
            <v>07/Đã thanh toán 10/2023</v>
          </cell>
        </row>
        <row r="275">
          <cell r="D275">
            <v>22041</v>
          </cell>
          <cell r="E275">
            <v>11186045</v>
          </cell>
          <cell r="F275">
            <v>5238794</v>
          </cell>
          <cell r="G275">
            <v>45029.000347222223</v>
          </cell>
          <cell r="J275" t="str">
            <v>Do Thi Bich Lieu</v>
          </cell>
          <cell r="M275" t="str">
            <v>No</v>
          </cell>
          <cell r="O275" t="str">
            <v>06/Đã thanh toán 26/2023</v>
          </cell>
        </row>
        <row r="276">
          <cell r="D276">
            <v>22037</v>
          </cell>
          <cell r="E276">
            <v>20362920</v>
          </cell>
          <cell r="F276">
            <v>3118577</v>
          </cell>
          <cell r="G276">
            <v>45029.000347222223</v>
          </cell>
          <cell r="J276" t="str">
            <v>Do Thi Bich Lieu</v>
          </cell>
          <cell r="M276" t="str">
            <v>No</v>
          </cell>
          <cell r="O276" t="str">
            <v>06/Đã thanh toán 26/2023</v>
          </cell>
        </row>
        <row r="277">
          <cell r="D277">
            <v>22042</v>
          </cell>
          <cell r="E277">
            <v>12145211</v>
          </cell>
          <cell r="F277">
            <v>21208644</v>
          </cell>
          <cell r="G277">
            <v>45029.000347222223</v>
          </cell>
          <cell r="J277" t="str">
            <v>Do Thi Bich Lieu</v>
          </cell>
          <cell r="M277" t="str">
            <v>No</v>
          </cell>
          <cell r="O277" t="str">
            <v>06/Đã thanh toán 26/2023</v>
          </cell>
        </row>
        <row r="278">
          <cell r="D278">
            <v>22036</v>
          </cell>
          <cell r="E278">
            <v>16423557</v>
          </cell>
          <cell r="F278">
            <v>1142910</v>
          </cell>
          <cell r="G278">
            <v>45029.000347222223</v>
          </cell>
          <cell r="J278" t="str">
            <v>Do Thi Bich Lieu</v>
          </cell>
          <cell r="M278" t="str">
            <v>No</v>
          </cell>
          <cell r="O278" t="str">
            <v>06/Đã thanh toán 26/2023</v>
          </cell>
        </row>
        <row r="279">
          <cell r="D279">
            <v>22039</v>
          </cell>
          <cell r="E279">
            <v>24306056</v>
          </cell>
          <cell r="F279">
            <v>1615482</v>
          </cell>
          <cell r="G279">
            <v>45029.000347222223</v>
          </cell>
          <cell r="J279" t="str">
            <v>Do Thi Bich Lieu</v>
          </cell>
          <cell r="M279" t="str">
            <v>No</v>
          </cell>
          <cell r="O279" t="str">
            <v>06/Đã thanh toán 26/2023</v>
          </cell>
        </row>
        <row r="280">
          <cell r="D280">
            <v>22034</v>
          </cell>
          <cell r="E280">
            <v>18155630</v>
          </cell>
          <cell r="F280">
            <v>2931918</v>
          </cell>
          <cell r="G280">
            <v>45029.000347222223</v>
          </cell>
          <cell r="J280" t="str">
            <v>Do Thi Bich Lieu</v>
          </cell>
          <cell r="M280" t="str">
            <v>No</v>
          </cell>
          <cell r="O280" t="str">
            <v>06/Đã thanh toán 26/2023</v>
          </cell>
        </row>
        <row r="281">
          <cell r="D281">
            <v>22033</v>
          </cell>
          <cell r="E281">
            <v>11185117</v>
          </cell>
          <cell r="F281">
            <v>7818448</v>
          </cell>
          <cell r="G281">
            <v>45029.000347222223</v>
          </cell>
          <cell r="J281" t="str">
            <v>Do Thi Bich Lieu</v>
          </cell>
          <cell r="M281" t="str">
            <v>No</v>
          </cell>
          <cell r="O281" t="str">
            <v>06/Đã thanh toán 26/2023</v>
          </cell>
        </row>
        <row r="282">
          <cell r="D282">
            <v>22046</v>
          </cell>
          <cell r="E282">
            <v>14096121</v>
          </cell>
          <cell r="F282">
            <v>3775314</v>
          </cell>
          <cell r="G282">
            <v>45029.000347222223</v>
          </cell>
          <cell r="J282" t="str">
            <v>Do Thi Bich Lieu</v>
          </cell>
          <cell r="M282" t="str">
            <v>No</v>
          </cell>
          <cell r="O282" t="str">
            <v>06/Đã thanh toán 26/2023</v>
          </cell>
        </row>
        <row r="283">
          <cell r="D283">
            <v>22040</v>
          </cell>
          <cell r="E283">
            <v>12144845</v>
          </cell>
          <cell r="F283">
            <v>2931918</v>
          </cell>
          <cell r="G283">
            <v>45029.000347222223</v>
          </cell>
          <cell r="J283" t="str">
            <v>Do Thi Bich Lieu</v>
          </cell>
          <cell r="M283" t="str">
            <v>No</v>
          </cell>
          <cell r="O283" t="str">
            <v>06/Đã thanh toán 26/2023</v>
          </cell>
        </row>
        <row r="284">
          <cell r="D284">
            <v>22045</v>
          </cell>
          <cell r="E284">
            <v>13242151</v>
          </cell>
          <cell r="F284">
            <v>4806984</v>
          </cell>
          <cell r="G284">
            <v>45029.000347222223</v>
          </cell>
          <cell r="J284" t="str">
            <v>Do Thi Bich Lieu</v>
          </cell>
          <cell r="M284" t="str">
            <v>No</v>
          </cell>
          <cell r="O284" t="str">
            <v>06/Đã thanh toán 26/2023</v>
          </cell>
        </row>
        <row r="285">
          <cell r="D285">
            <v>22032</v>
          </cell>
          <cell r="E285">
            <v>16421862</v>
          </cell>
          <cell r="F285">
            <v>5329058</v>
          </cell>
          <cell r="G285">
            <v>45029.000347222223</v>
          </cell>
          <cell r="J285" t="str">
            <v>Do Thi Bich Lieu</v>
          </cell>
          <cell r="M285" t="str">
            <v>No</v>
          </cell>
          <cell r="O285" t="str">
            <v>07/Đã thanh toán 10/2023</v>
          </cell>
        </row>
        <row r="286">
          <cell r="D286">
            <v>22038</v>
          </cell>
          <cell r="E286">
            <v>22337327</v>
          </cell>
          <cell r="F286">
            <v>598950</v>
          </cell>
          <cell r="G286">
            <v>45029.000347222223</v>
          </cell>
          <cell r="J286" t="str">
            <v>Do Thi Bich Lieu</v>
          </cell>
          <cell r="M286" t="str">
            <v>No</v>
          </cell>
          <cell r="O286" t="str">
            <v>06/Đã thanh toán 26/2023</v>
          </cell>
        </row>
        <row r="287">
          <cell r="D287">
            <v>22183</v>
          </cell>
          <cell r="E287">
            <v>22338310</v>
          </cell>
          <cell r="F287">
            <v>977306</v>
          </cell>
          <cell r="G287">
            <v>45030.000347222223</v>
          </cell>
          <cell r="J287" t="str">
            <v>Do Thi Bich Lieu</v>
          </cell>
          <cell r="M287" t="str">
            <v>No</v>
          </cell>
          <cell r="O287" t="str">
            <v>05/Đã thanh toán 24/2023</v>
          </cell>
        </row>
        <row r="288">
          <cell r="D288">
            <v>22180</v>
          </cell>
          <cell r="E288">
            <v>15110161</v>
          </cell>
          <cell r="F288">
            <v>977306</v>
          </cell>
          <cell r="G288">
            <v>45030.000347222223</v>
          </cell>
          <cell r="J288" t="str">
            <v>Do Thi Bich Lieu</v>
          </cell>
          <cell r="M288" t="str">
            <v>No</v>
          </cell>
          <cell r="O288" t="str">
            <v>05/Đã thanh toán 24/2023</v>
          </cell>
        </row>
        <row r="289">
          <cell r="D289">
            <v>22185</v>
          </cell>
          <cell r="E289">
            <v>25335484</v>
          </cell>
          <cell r="F289">
            <v>2895459</v>
          </cell>
          <cell r="G289">
            <v>45030.000347222223</v>
          </cell>
          <cell r="J289" t="str">
            <v>Do Thi Bich Lieu</v>
          </cell>
          <cell r="M289" t="str">
            <v>No</v>
          </cell>
          <cell r="O289" t="str">
            <v>05/Đã thanh toán 24/2023</v>
          </cell>
        </row>
        <row r="290">
          <cell r="D290">
            <v>22182</v>
          </cell>
          <cell r="E290">
            <v>22337887</v>
          </cell>
          <cell r="F290">
            <v>1308514</v>
          </cell>
          <cell r="G290">
            <v>45030.000347222223</v>
          </cell>
          <cell r="J290" t="str">
            <v>Do Thi Bich Lieu</v>
          </cell>
          <cell r="M290" t="str">
            <v>No</v>
          </cell>
          <cell r="O290" t="str">
            <v>05/Đã thanh toán 24/2023</v>
          </cell>
        </row>
        <row r="291">
          <cell r="D291">
            <v>22181</v>
          </cell>
          <cell r="E291">
            <v>17190462</v>
          </cell>
          <cell r="F291">
            <v>4646323</v>
          </cell>
          <cell r="G291">
            <v>45030.000347222223</v>
          </cell>
          <cell r="J291" t="str">
            <v>Do Thi Bich Lieu</v>
          </cell>
          <cell r="M291" t="str">
            <v>No</v>
          </cell>
          <cell r="O291" t="str">
            <v>05/Đã thanh toán 24/2023</v>
          </cell>
        </row>
        <row r="292">
          <cell r="D292">
            <v>22186</v>
          </cell>
          <cell r="E292">
            <v>27326618</v>
          </cell>
          <cell r="F292">
            <v>552013</v>
          </cell>
          <cell r="G292">
            <v>45030.000347222223</v>
          </cell>
          <cell r="J292" t="str">
            <v>Do Thi Bich Lieu</v>
          </cell>
          <cell r="M292" t="str">
            <v>No</v>
          </cell>
          <cell r="O292" t="str">
            <v>05/Đã thanh toán 24/2023</v>
          </cell>
        </row>
        <row r="293">
          <cell r="D293">
            <v>22187</v>
          </cell>
          <cell r="E293">
            <v>28326076</v>
          </cell>
          <cell r="F293">
            <v>3570094</v>
          </cell>
          <cell r="G293">
            <v>45030.000347222223</v>
          </cell>
          <cell r="J293" t="str">
            <v>Do Thi Bich Lieu</v>
          </cell>
          <cell r="M293" t="str">
            <v>No</v>
          </cell>
          <cell r="O293" t="str">
            <v>05/Đã thanh toán 24/2023</v>
          </cell>
        </row>
        <row r="294">
          <cell r="D294">
            <v>22184</v>
          </cell>
          <cell r="E294">
            <v>24306895</v>
          </cell>
          <cell r="F294">
            <v>1958825</v>
          </cell>
          <cell r="G294">
            <v>45030.000347222223</v>
          </cell>
          <cell r="J294" t="str">
            <v>Do Thi Bich Lieu</v>
          </cell>
          <cell r="M294" t="str">
            <v>No</v>
          </cell>
          <cell r="O294" t="str">
            <v>05/Đã thanh toán 24/2023</v>
          </cell>
        </row>
        <row r="295">
          <cell r="D295">
            <v>23421</v>
          </cell>
          <cell r="E295">
            <v>26386858</v>
          </cell>
          <cell r="F295">
            <v>2586309</v>
          </cell>
          <cell r="G295">
            <v>45036.000347222223</v>
          </cell>
          <cell r="J295" t="str">
            <v>Do Thi Bich Lieu</v>
          </cell>
          <cell r="M295" t="str">
            <v>No</v>
          </cell>
          <cell r="O295" t="str">
            <v>05/Đã thanh toán 24/2023</v>
          </cell>
        </row>
        <row r="296">
          <cell r="D296">
            <v>23415</v>
          </cell>
          <cell r="E296">
            <v>16426394</v>
          </cell>
          <cell r="F296">
            <v>3795915</v>
          </cell>
          <cell r="G296">
            <v>45036.000347222223</v>
          </cell>
          <cell r="J296" t="str">
            <v>Do Thi Bich Lieu</v>
          </cell>
          <cell r="M296" t="str">
            <v>No</v>
          </cell>
          <cell r="O296" t="str">
            <v>06/Đã thanh toán 12/2023</v>
          </cell>
        </row>
        <row r="297">
          <cell r="D297">
            <v>23407</v>
          </cell>
          <cell r="E297">
            <v>10222868</v>
          </cell>
          <cell r="F297">
            <v>3144801</v>
          </cell>
          <cell r="G297">
            <v>45036.000347222223</v>
          </cell>
          <cell r="J297" t="str">
            <v>Do Thi Bich Lieu</v>
          </cell>
          <cell r="M297" t="str">
            <v>No</v>
          </cell>
          <cell r="O297" t="str">
            <v>05/Đã thanh toán 24/2023</v>
          </cell>
        </row>
        <row r="298">
          <cell r="D298">
            <v>23423</v>
          </cell>
          <cell r="E298">
            <v>14098662</v>
          </cell>
          <cell r="F298">
            <v>3335789</v>
          </cell>
          <cell r="G298">
            <v>45036.000347222223</v>
          </cell>
          <cell r="J298" t="str">
            <v>Do Thi Bich Lieu</v>
          </cell>
          <cell r="M298" t="str">
            <v>No</v>
          </cell>
          <cell r="O298" t="str">
            <v>05/Đã thanh toán 24/2023</v>
          </cell>
        </row>
        <row r="299">
          <cell r="D299">
            <v>23425</v>
          </cell>
          <cell r="E299">
            <v>90317029</v>
          </cell>
          <cell r="F299">
            <v>977306</v>
          </cell>
          <cell r="G299">
            <v>45036.000347222223</v>
          </cell>
          <cell r="J299" t="str">
            <v>Do Thi Bich Lieu</v>
          </cell>
          <cell r="M299" t="str">
            <v>No</v>
          </cell>
          <cell r="O299" t="str">
            <v>05/Đã thanh toán 24/2023</v>
          </cell>
        </row>
        <row r="300">
          <cell r="D300">
            <v>23414</v>
          </cell>
          <cell r="E300">
            <v>20365332</v>
          </cell>
          <cell r="F300">
            <v>5728125</v>
          </cell>
          <cell r="G300">
            <v>45036.000347222223</v>
          </cell>
          <cell r="J300" t="str">
            <v>Do Thi Bich Lieu</v>
          </cell>
          <cell r="M300" t="str">
            <v>No</v>
          </cell>
          <cell r="O300" t="str">
            <v>05/Đã thanh toán 24/2023</v>
          </cell>
        </row>
        <row r="301">
          <cell r="D301">
            <v>23409</v>
          </cell>
          <cell r="E301">
            <v>18159296</v>
          </cell>
          <cell r="F301">
            <v>5525207</v>
          </cell>
          <cell r="G301">
            <v>45036.000347222223</v>
          </cell>
          <cell r="J301" t="str">
            <v>Do Thi Bich Lieu</v>
          </cell>
          <cell r="M301" t="str">
            <v>No</v>
          </cell>
          <cell r="O301" t="str">
            <v>05/Đã thanh toán 24/2023</v>
          </cell>
        </row>
        <row r="302">
          <cell r="D302">
            <v>23417</v>
          </cell>
          <cell r="E302">
            <v>22339889</v>
          </cell>
          <cell r="F302">
            <v>2336400</v>
          </cell>
          <cell r="G302">
            <v>45036.000347222223</v>
          </cell>
          <cell r="J302" t="str">
            <v>Do Thi Bich Lieu</v>
          </cell>
          <cell r="M302" t="str">
            <v>No</v>
          </cell>
          <cell r="O302" t="str">
            <v>05/Đã thanh toán 24/2023</v>
          </cell>
        </row>
        <row r="303">
          <cell r="D303">
            <v>23420</v>
          </cell>
          <cell r="E303">
            <v>90314340</v>
          </cell>
          <cell r="F303">
            <v>807741</v>
          </cell>
          <cell r="G303">
            <v>45036.000347222223</v>
          </cell>
          <cell r="J303" t="str">
            <v>Do Thi Bich Lieu</v>
          </cell>
          <cell r="M303" t="str">
            <v>No</v>
          </cell>
          <cell r="O303" t="str">
            <v>05/Đã thanh toán 24/2023</v>
          </cell>
        </row>
        <row r="304">
          <cell r="D304">
            <v>23422</v>
          </cell>
          <cell r="E304">
            <v>90314767</v>
          </cell>
          <cell r="F304">
            <v>3380546</v>
          </cell>
          <cell r="G304">
            <v>45036.000347222223</v>
          </cell>
          <cell r="J304" t="str">
            <v>Do Thi Bich Lieu</v>
          </cell>
          <cell r="M304" t="str">
            <v>No</v>
          </cell>
          <cell r="O304" t="str">
            <v>05/Đã thanh toán 24/2023</v>
          </cell>
        </row>
        <row r="305">
          <cell r="D305">
            <v>23410</v>
          </cell>
          <cell r="E305">
            <v>12147912</v>
          </cell>
          <cell r="F305">
            <v>778800</v>
          </cell>
          <cell r="G305">
            <v>45036.000347222223</v>
          </cell>
          <cell r="J305" t="str">
            <v>Do Thi Bich Lieu</v>
          </cell>
          <cell r="M305" t="str">
            <v>No</v>
          </cell>
          <cell r="O305" t="str">
            <v>06/Đã thanh toán 12/2023</v>
          </cell>
        </row>
        <row r="306">
          <cell r="D306">
            <v>23408</v>
          </cell>
          <cell r="E306">
            <v>19386605</v>
          </cell>
          <cell r="F306">
            <v>2919450</v>
          </cell>
          <cell r="G306">
            <v>45036.000347222223</v>
          </cell>
          <cell r="J306" t="str">
            <v>Do Thi Bich Lieu</v>
          </cell>
          <cell r="M306" t="str">
            <v>No</v>
          </cell>
          <cell r="O306" t="str">
            <v>05/Đã thanh toán 24/2023</v>
          </cell>
        </row>
        <row r="307">
          <cell r="D307">
            <v>23412</v>
          </cell>
          <cell r="E307">
            <v>27327514</v>
          </cell>
          <cell r="F307">
            <v>4066508</v>
          </cell>
          <cell r="G307">
            <v>45036.000347222223</v>
          </cell>
          <cell r="J307" t="str">
            <v>Do Thi Bich Lieu</v>
          </cell>
          <cell r="M307" t="str">
            <v>No</v>
          </cell>
          <cell r="O307" t="str">
            <v>05/Đã thanh toán 24/2023</v>
          </cell>
        </row>
        <row r="308">
          <cell r="D308">
            <v>23424</v>
          </cell>
          <cell r="E308">
            <v>13245693</v>
          </cell>
          <cell r="F308">
            <v>3909224</v>
          </cell>
          <cell r="G308">
            <v>45036.000347222223</v>
          </cell>
          <cell r="J308" t="str">
            <v>Do Thi Bich Lieu</v>
          </cell>
          <cell r="M308" t="str">
            <v>No</v>
          </cell>
          <cell r="O308" t="str">
            <v>05/Đã thanh toán 24/2023</v>
          </cell>
        </row>
        <row r="309">
          <cell r="D309">
            <v>23416</v>
          </cell>
          <cell r="E309">
            <v>15111840</v>
          </cell>
          <cell r="F309">
            <v>977306</v>
          </cell>
          <cell r="G309">
            <v>45036.000347222223</v>
          </cell>
          <cell r="J309" t="str">
            <v>Do Thi Bich Lieu</v>
          </cell>
          <cell r="M309" t="str">
            <v>No</v>
          </cell>
          <cell r="O309" t="str">
            <v>05/Đã thanh toán 24/2023</v>
          </cell>
        </row>
        <row r="310">
          <cell r="D310">
            <v>23411</v>
          </cell>
          <cell r="E310">
            <v>11188732</v>
          </cell>
          <cell r="F310">
            <v>778800</v>
          </cell>
          <cell r="G310">
            <v>45036.000347222223</v>
          </cell>
          <cell r="J310" t="str">
            <v>Do Thi Bich Lieu</v>
          </cell>
          <cell r="M310" t="str">
            <v>No</v>
          </cell>
          <cell r="O310" t="str">
            <v>05/Đã thanh toán 24/2023</v>
          </cell>
        </row>
        <row r="311">
          <cell r="D311">
            <v>23406</v>
          </cell>
          <cell r="E311">
            <v>10221235</v>
          </cell>
          <cell r="F311">
            <v>1954612</v>
          </cell>
          <cell r="G311">
            <v>45036.000347222223</v>
          </cell>
          <cell r="J311" t="str">
            <v>Do Thi Bich Lieu</v>
          </cell>
          <cell r="M311" t="str">
            <v>No</v>
          </cell>
          <cell r="O311" t="str">
            <v>05/Đã thanh toán 24/2023</v>
          </cell>
        </row>
        <row r="312">
          <cell r="D312">
            <v>23405</v>
          </cell>
          <cell r="E312">
            <v>19385051</v>
          </cell>
          <cell r="F312">
            <v>5697159</v>
          </cell>
          <cell r="G312">
            <v>45036.000347222223</v>
          </cell>
          <cell r="J312" t="str">
            <v>Do Thi Bich Lieu</v>
          </cell>
          <cell r="M312" t="str">
            <v>No</v>
          </cell>
          <cell r="O312" t="str">
            <v>05/Đã thanh toán 24/2023</v>
          </cell>
        </row>
        <row r="313">
          <cell r="D313">
            <v>23413</v>
          </cell>
          <cell r="E313">
            <v>23213768</v>
          </cell>
          <cell r="F313">
            <v>1615482</v>
          </cell>
          <cell r="G313">
            <v>45036.000347222223</v>
          </cell>
          <cell r="J313" t="str">
            <v>Do Thi Bich Lieu</v>
          </cell>
          <cell r="M313" t="str">
            <v>No</v>
          </cell>
          <cell r="O313" t="str">
            <v>06/Đã thanh toán 12/2023</v>
          </cell>
        </row>
        <row r="314">
          <cell r="D314">
            <v>23404</v>
          </cell>
          <cell r="E314">
            <v>16423396</v>
          </cell>
          <cell r="F314">
            <v>1792468</v>
          </cell>
          <cell r="G314">
            <v>45036.000347222223</v>
          </cell>
          <cell r="J314" t="str">
            <v>Do Thi Bich Lieu</v>
          </cell>
          <cell r="M314" t="str">
            <v>No</v>
          </cell>
          <cell r="O314" t="str">
            <v>07/Đã thanh toán 10/2023</v>
          </cell>
        </row>
        <row r="315">
          <cell r="D315">
            <v>23595</v>
          </cell>
          <cell r="E315">
            <v>22340375</v>
          </cell>
          <cell r="F315">
            <v>2837120</v>
          </cell>
          <cell r="G315">
            <v>45040.000347222223</v>
          </cell>
          <cell r="J315" t="str">
            <v>Do Thi Bich Lieu</v>
          </cell>
          <cell r="M315" t="str">
            <v>No</v>
          </cell>
          <cell r="O315" t="str">
            <v>06/Đã thanh toán 12/2023</v>
          </cell>
        </row>
        <row r="316">
          <cell r="D316">
            <v>23591</v>
          </cell>
          <cell r="E316">
            <v>16427460</v>
          </cell>
          <cell r="F316">
            <v>5446000</v>
          </cell>
          <cell r="G316">
            <v>45040.000347222223</v>
          </cell>
          <cell r="J316" t="str">
            <v>Do Thi Bich Lieu</v>
          </cell>
          <cell r="M316" t="str">
            <v>No</v>
          </cell>
          <cell r="O316" t="str">
            <v>06/Đã thanh toán 12/2023</v>
          </cell>
        </row>
        <row r="317">
          <cell r="D317">
            <v>23580</v>
          </cell>
          <cell r="E317">
            <v>12148286</v>
          </cell>
          <cell r="F317">
            <v>7836360</v>
          </cell>
          <cell r="G317">
            <v>45040.000347222223</v>
          </cell>
          <cell r="J317" t="str">
            <v>Do Thi Bich Lieu</v>
          </cell>
          <cell r="M317" t="str">
            <v>No</v>
          </cell>
          <cell r="O317" t="str">
            <v>06/Đã thanh toán 12/2023</v>
          </cell>
        </row>
        <row r="318">
          <cell r="D318">
            <v>23586</v>
          </cell>
          <cell r="E318">
            <v>19386653</v>
          </cell>
          <cell r="F318">
            <v>897503</v>
          </cell>
          <cell r="G318">
            <v>45040.000347222223</v>
          </cell>
          <cell r="J318" t="str">
            <v>Do Thi Bich Lieu</v>
          </cell>
          <cell r="M318" t="str">
            <v>No</v>
          </cell>
          <cell r="O318" t="str">
            <v>05/Đã thanh toán 24/2023</v>
          </cell>
        </row>
        <row r="319">
          <cell r="D319">
            <v>23587</v>
          </cell>
          <cell r="E319">
            <v>19386785</v>
          </cell>
          <cell r="F319">
            <v>977306</v>
          </cell>
          <cell r="G319">
            <v>45040.000347222223</v>
          </cell>
          <cell r="J319" t="str">
            <v>Do Thi Bich Lieu</v>
          </cell>
          <cell r="M319" t="str">
            <v>No</v>
          </cell>
          <cell r="O319" t="str">
            <v>05/Đã thanh toán 24/2023</v>
          </cell>
        </row>
        <row r="320">
          <cell r="D320">
            <v>23592</v>
          </cell>
          <cell r="E320">
            <v>17193595</v>
          </cell>
          <cell r="F320">
            <v>2837120</v>
          </cell>
          <cell r="G320">
            <v>45040.000347222223</v>
          </cell>
          <cell r="J320" t="str">
            <v>Do Thi Bich Lieu</v>
          </cell>
          <cell r="M320" t="str">
            <v>No</v>
          </cell>
          <cell r="O320" t="str">
            <v>06/Đã thanh toán 12/2023</v>
          </cell>
        </row>
        <row r="321">
          <cell r="D321">
            <v>23596</v>
          </cell>
          <cell r="E321">
            <v>27328673</v>
          </cell>
          <cell r="F321">
            <v>1335015</v>
          </cell>
          <cell r="G321">
            <v>45040.000347222223</v>
          </cell>
          <cell r="J321" t="str">
            <v>Do Thi Bich Lieu</v>
          </cell>
          <cell r="M321" t="str">
            <v>No</v>
          </cell>
          <cell r="O321" t="str">
            <v>06/Đã thanh toán 12/2023</v>
          </cell>
        </row>
        <row r="322">
          <cell r="D322">
            <v>23594</v>
          </cell>
          <cell r="E322">
            <v>20366805</v>
          </cell>
          <cell r="F322">
            <v>1557600</v>
          </cell>
          <cell r="G322">
            <v>45040.000347222223</v>
          </cell>
          <cell r="J322" t="str">
            <v>Do Thi Bich Lieu</v>
          </cell>
          <cell r="M322" t="str">
            <v>No</v>
          </cell>
          <cell r="O322" t="str">
            <v>06/Đã thanh toán 12/2023</v>
          </cell>
        </row>
        <row r="323">
          <cell r="D323">
            <v>23578</v>
          </cell>
          <cell r="E323">
            <v>10226536</v>
          </cell>
          <cell r="F323">
            <v>9624522</v>
          </cell>
          <cell r="G323">
            <v>45040.000347222223</v>
          </cell>
          <cell r="J323" t="str">
            <v>Do Thi Bich Lieu</v>
          </cell>
          <cell r="M323" t="str">
            <v>No</v>
          </cell>
          <cell r="O323" t="str">
            <v>06/Đã thanh toán 12/2023</v>
          </cell>
        </row>
        <row r="324">
          <cell r="D324">
            <v>23585</v>
          </cell>
          <cell r="E324">
            <v>12149515</v>
          </cell>
          <cell r="F324">
            <v>3115200</v>
          </cell>
          <cell r="G324">
            <v>45040.000347222223</v>
          </cell>
          <cell r="J324" t="str">
            <v>Do Thi Bich Lieu</v>
          </cell>
          <cell r="M324" t="str">
            <v>No</v>
          </cell>
          <cell r="O324" t="str">
            <v>06/Đã thanh toán 12/2023</v>
          </cell>
        </row>
        <row r="325">
          <cell r="D325">
            <v>23581</v>
          </cell>
          <cell r="E325">
            <v>50989971</v>
          </cell>
          <cell r="F325">
            <v>1221638</v>
          </cell>
          <cell r="G325">
            <v>45040.000347222223</v>
          </cell>
          <cell r="J325" t="str">
            <v>Do Thi Bich Lieu</v>
          </cell>
          <cell r="M325" t="str">
            <v>No</v>
          </cell>
          <cell r="O325" t="str">
            <v>05/Đã thanh toán 24/2023</v>
          </cell>
        </row>
        <row r="326">
          <cell r="D326">
            <v>23582</v>
          </cell>
          <cell r="E326">
            <v>11190337</v>
          </cell>
          <cell r="F326">
            <v>3894000</v>
          </cell>
          <cell r="G326">
            <v>45040.000347222223</v>
          </cell>
          <cell r="J326" t="str">
            <v>Do Thi Bich Lieu</v>
          </cell>
          <cell r="M326" t="str">
            <v>No</v>
          </cell>
          <cell r="O326" t="str">
            <v>06/Đã thanh toán 12/2023</v>
          </cell>
        </row>
        <row r="327">
          <cell r="D327">
            <v>23577</v>
          </cell>
          <cell r="E327">
            <v>10224313</v>
          </cell>
          <cell r="F327">
            <v>2443276</v>
          </cell>
          <cell r="G327">
            <v>45040.000347222223</v>
          </cell>
          <cell r="J327" t="str">
            <v>Do Thi Bich Lieu</v>
          </cell>
          <cell r="M327" t="str">
            <v>No</v>
          </cell>
          <cell r="O327" t="str">
            <v>05/Đã thanh toán 24/2023</v>
          </cell>
        </row>
        <row r="328">
          <cell r="D328">
            <v>23590</v>
          </cell>
          <cell r="E328">
            <v>19389026</v>
          </cell>
          <cell r="F328">
            <v>517072</v>
          </cell>
          <cell r="G328">
            <v>45040.000347222223</v>
          </cell>
          <cell r="J328" t="str">
            <v>Do Thi Bich Lieu</v>
          </cell>
          <cell r="M328" t="str">
            <v>No</v>
          </cell>
          <cell r="O328" t="str">
            <v>06/Đã thanh toán 12/2023</v>
          </cell>
        </row>
        <row r="329">
          <cell r="D329">
            <v>23598</v>
          </cell>
          <cell r="E329">
            <v>17194754</v>
          </cell>
          <cell r="F329">
            <v>6230400</v>
          </cell>
          <cell r="G329">
            <v>45040.000347222223</v>
          </cell>
          <cell r="J329" t="str">
            <v>Do Thi Bich Lieu</v>
          </cell>
          <cell r="M329" t="str">
            <v>No</v>
          </cell>
          <cell r="O329" t="str">
            <v>06/Đã thanh toán 12/2023</v>
          </cell>
        </row>
        <row r="330">
          <cell r="D330">
            <v>23599</v>
          </cell>
          <cell r="E330">
            <v>28329414</v>
          </cell>
          <cell r="F330">
            <v>1557600</v>
          </cell>
          <cell r="G330">
            <v>45040.000347222223</v>
          </cell>
          <cell r="J330" t="str">
            <v>Do Thi Bich Lieu</v>
          </cell>
          <cell r="M330" t="str">
            <v>No</v>
          </cell>
          <cell r="O330" t="str">
            <v>06/Đã thanh toán 12/2023</v>
          </cell>
        </row>
        <row r="331">
          <cell r="D331">
            <v>23597</v>
          </cell>
          <cell r="E331">
            <v>25338724</v>
          </cell>
          <cell r="F331">
            <v>3296310</v>
          </cell>
          <cell r="G331">
            <v>45040.000347222223</v>
          </cell>
          <cell r="J331" t="str">
            <v>Do Thi Bich Lieu</v>
          </cell>
          <cell r="M331" t="str">
            <v>No</v>
          </cell>
          <cell r="O331" t="str">
            <v>06/Đã thanh toán 12/2023</v>
          </cell>
        </row>
        <row r="332">
          <cell r="D332">
            <v>23589</v>
          </cell>
          <cell r="E332">
            <v>19389013</v>
          </cell>
          <cell r="F332">
            <v>8544476</v>
          </cell>
          <cell r="G332">
            <v>45040.000347222223</v>
          </cell>
          <cell r="J332" t="str">
            <v>Do Thi Bich Lieu</v>
          </cell>
          <cell r="M332" t="str">
            <v>No</v>
          </cell>
          <cell r="O332" t="str">
            <v>06/Đã thanh toán 12/2023</v>
          </cell>
        </row>
        <row r="333">
          <cell r="D333">
            <v>23593</v>
          </cell>
          <cell r="E333">
            <v>20366260</v>
          </cell>
          <cell r="F333">
            <v>4058758</v>
          </cell>
          <cell r="G333">
            <v>45040.000347222223</v>
          </cell>
          <cell r="J333" t="str">
            <v>Do Thi Bich Lieu</v>
          </cell>
          <cell r="M333" t="str">
            <v>No</v>
          </cell>
          <cell r="O333" t="str">
            <v>06/Đã thanh toán 12/2023</v>
          </cell>
        </row>
        <row r="334">
          <cell r="D334">
            <v>23588</v>
          </cell>
          <cell r="E334">
            <v>19387758</v>
          </cell>
          <cell r="F334">
            <v>499125</v>
          </cell>
          <cell r="G334">
            <v>45040.000347222223</v>
          </cell>
          <cell r="J334" t="str">
            <v>Do Thi Bich Lieu</v>
          </cell>
          <cell r="M334" t="str">
            <v>No</v>
          </cell>
          <cell r="O334" t="str">
            <v>05/Đã thanh toán 24/2023</v>
          </cell>
        </row>
        <row r="335">
          <cell r="D335">
            <v>25147</v>
          </cell>
          <cell r="E335">
            <v>25254485</v>
          </cell>
          <cell r="F335">
            <v>149045</v>
          </cell>
          <cell r="G335">
            <v>45043.000347222223</v>
          </cell>
          <cell r="J335" t="str">
            <v>Do Thi Bich Lieu</v>
          </cell>
          <cell r="M335" t="str">
            <v>No</v>
          </cell>
          <cell r="O335" t="str">
            <v>05/Đã thanh toán 10/2023</v>
          </cell>
        </row>
        <row r="336">
          <cell r="D336">
            <v>25153</v>
          </cell>
          <cell r="E336">
            <v>25305106</v>
          </cell>
          <cell r="F336">
            <v>14279089</v>
          </cell>
          <cell r="G336">
            <v>45043.000347222223</v>
          </cell>
          <cell r="J336" t="str">
            <v>Do Thi Bich Lieu</v>
          </cell>
          <cell r="M336" t="str">
            <v>No</v>
          </cell>
          <cell r="O336" t="str">
            <v>05/Đã thanh toán 10/2023</v>
          </cell>
        </row>
        <row r="337">
          <cell r="D337">
            <v>25149</v>
          </cell>
          <cell r="E337">
            <v>25284108</v>
          </cell>
          <cell r="F337">
            <v>3608451</v>
          </cell>
          <cell r="G337">
            <v>45043.000347222223</v>
          </cell>
          <cell r="J337" t="str">
            <v>Do Thi Bich Lieu</v>
          </cell>
          <cell r="M337" t="str">
            <v>No</v>
          </cell>
          <cell r="O337" t="str">
            <v>05/Đã thanh toán 10/2023</v>
          </cell>
        </row>
        <row r="338">
          <cell r="D338">
            <v>25151</v>
          </cell>
          <cell r="E338">
            <v>10160456</v>
          </cell>
          <cell r="F338">
            <v>9756126</v>
          </cell>
          <cell r="G338">
            <v>45043.000347222223</v>
          </cell>
          <cell r="J338" t="str">
            <v>Do Thi Bich Lieu</v>
          </cell>
          <cell r="M338" t="str">
            <v>No</v>
          </cell>
          <cell r="O338" t="str">
            <v>Chúng tôi đang xử lý hóa đơn, vui lòng liên hệ Do Thi Bich Lieu</v>
          </cell>
        </row>
        <row r="339">
          <cell r="D339">
            <v>25138</v>
          </cell>
          <cell r="E339">
            <v>17093151</v>
          </cell>
          <cell r="F339">
            <v>5891446</v>
          </cell>
          <cell r="G339">
            <v>45043.000347222223</v>
          </cell>
          <cell r="J339" t="str">
            <v>Do Thi Bich Lieu</v>
          </cell>
          <cell r="M339" t="str">
            <v>No</v>
          </cell>
          <cell r="O339" t="str">
            <v>05/Đã thanh toán 10/2023</v>
          </cell>
        </row>
        <row r="340">
          <cell r="D340">
            <v>25140</v>
          </cell>
          <cell r="E340">
            <v>90257413</v>
          </cell>
          <cell r="F340">
            <v>1113266</v>
          </cell>
          <cell r="G340">
            <v>45043.000347222223</v>
          </cell>
          <cell r="J340" t="str">
            <v>Do Thi Bich Lieu</v>
          </cell>
          <cell r="M340" t="str">
            <v>No</v>
          </cell>
          <cell r="O340" t="str">
            <v>05/Đã thanh toán 10/2023</v>
          </cell>
        </row>
        <row r="341">
          <cell r="D341">
            <v>25154</v>
          </cell>
          <cell r="E341">
            <v>16386568</v>
          </cell>
          <cell r="F341">
            <v>1594538</v>
          </cell>
          <cell r="G341">
            <v>45043.000347222223</v>
          </cell>
          <cell r="J341" t="str">
            <v>Do Thi Bich Lieu</v>
          </cell>
          <cell r="M341" t="str">
            <v>No</v>
          </cell>
          <cell r="O341" t="str">
            <v>05/Đã thanh toán 10/2023</v>
          </cell>
        </row>
        <row r="342">
          <cell r="D342">
            <v>25160</v>
          </cell>
          <cell r="E342">
            <v>13132668</v>
          </cell>
          <cell r="F342">
            <v>3923458</v>
          </cell>
          <cell r="G342">
            <v>45043.000347222223</v>
          </cell>
          <cell r="J342" t="str">
            <v>Do Thi Bich Lieu</v>
          </cell>
          <cell r="M342" t="str">
            <v>No</v>
          </cell>
          <cell r="O342" t="str">
            <v>05/Đã thanh toán 10/2023</v>
          </cell>
        </row>
        <row r="343">
          <cell r="D343">
            <v>25142</v>
          </cell>
          <cell r="E343">
            <v>13157990</v>
          </cell>
          <cell r="F343">
            <v>5095165</v>
          </cell>
          <cell r="G343">
            <v>45043.000347222223</v>
          </cell>
          <cell r="J343" t="str">
            <v>Do Thi Bich Lieu</v>
          </cell>
          <cell r="M343" t="str">
            <v>No</v>
          </cell>
          <cell r="O343" t="str">
            <v>05/Đã thanh toán 10/2023</v>
          </cell>
        </row>
        <row r="344">
          <cell r="D344">
            <v>25159</v>
          </cell>
          <cell r="E344">
            <v>14000793</v>
          </cell>
          <cell r="F344">
            <v>5873090</v>
          </cell>
          <cell r="G344">
            <v>45043.000347222223</v>
          </cell>
          <cell r="J344" t="str">
            <v>Do Thi Bich Lieu</v>
          </cell>
          <cell r="M344" t="str">
            <v>No</v>
          </cell>
          <cell r="O344" t="str">
            <v>05/Đã thanh toán 10/2023</v>
          </cell>
        </row>
        <row r="345">
          <cell r="D345">
            <v>25136</v>
          </cell>
          <cell r="E345">
            <v>13124739</v>
          </cell>
          <cell r="F345">
            <v>2592260</v>
          </cell>
          <cell r="G345">
            <v>45043.000347222223</v>
          </cell>
          <cell r="J345" t="str">
            <v>Do Thi Bich Lieu</v>
          </cell>
          <cell r="M345" t="str">
            <v>No</v>
          </cell>
          <cell r="O345" t="str">
            <v>05/Đã thanh toán 10/2023</v>
          </cell>
        </row>
        <row r="346">
          <cell r="D346">
            <v>25135</v>
          </cell>
          <cell r="E346">
            <v>26277702</v>
          </cell>
          <cell r="F346">
            <v>1002364</v>
          </cell>
          <cell r="G346">
            <v>45043.000347222223</v>
          </cell>
          <cell r="J346" t="str">
            <v>Do Thi Bich Lieu</v>
          </cell>
          <cell r="M346" t="str">
            <v>No</v>
          </cell>
          <cell r="O346" t="str">
            <v>05/Đã thanh toán 10/2023</v>
          </cell>
        </row>
        <row r="347">
          <cell r="D347">
            <v>25163</v>
          </cell>
          <cell r="E347">
            <v>18025802</v>
          </cell>
          <cell r="F347">
            <v>2226532</v>
          </cell>
          <cell r="G347">
            <v>45043.000347222223</v>
          </cell>
          <cell r="J347" t="str">
            <v>Do Thi Bich Lieu</v>
          </cell>
          <cell r="M347" t="str">
            <v>No</v>
          </cell>
          <cell r="O347" t="str">
            <v>05/Đã thanh toán 10/2023</v>
          </cell>
        </row>
        <row r="348">
          <cell r="D348">
            <v>25144</v>
          </cell>
          <cell r="E348">
            <v>10101618</v>
          </cell>
          <cell r="F348">
            <v>8246346</v>
          </cell>
          <cell r="G348">
            <v>45043.000347222223</v>
          </cell>
          <cell r="J348" t="str">
            <v>Do Thi Bich Lieu</v>
          </cell>
          <cell r="M348" t="str">
            <v>No</v>
          </cell>
          <cell r="O348" t="str">
            <v>05/Đã thanh toán 10/2023</v>
          </cell>
        </row>
        <row r="349">
          <cell r="D349">
            <v>25162</v>
          </cell>
          <cell r="E349">
            <v>90245552</v>
          </cell>
          <cell r="F349">
            <v>1296130</v>
          </cell>
          <cell r="G349">
            <v>45043.000347222223</v>
          </cell>
          <cell r="J349" t="str">
            <v>Do Thi Bich Lieu</v>
          </cell>
          <cell r="M349" t="str">
            <v>No</v>
          </cell>
          <cell r="O349" t="str">
            <v>05/Đã thanh toán 10/2023</v>
          </cell>
        </row>
        <row r="350">
          <cell r="D350">
            <v>25158</v>
          </cell>
          <cell r="E350">
            <v>15079249</v>
          </cell>
          <cell r="F350">
            <v>11042361</v>
          </cell>
          <cell r="G350">
            <v>45043.000347222223</v>
          </cell>
          <cell r="J350" t="str">
            <v>Do Thi Bich Lieu</v>
          </cell>
          <cell r="M350" t="str">
            <v>No</v>
          </cell>
          <cell r="O350" t="str">
            <v>05/Đã thanh toán 10/2023</v>
          </cell>
        </row>
        <row r="351">
          <cell r="D351">
            <v>25143</v>
          </cell>
          <cell r="E351">
            <v>22265300</v>
          </cell>
          <cell r="F351">
            <v>1221638</v>
          </cell>
          <cell r="G351">
            <v>45043.000347222223</v>
          </cell>
          <cell r="J351" t="str">
            <v>Do Thi Bich Lieu</v>
          </cell>
          <cell r="M351" t="str">
            <v>No</v>
          </cell>
          <cell r="O351" t="str">
            <v>05/Đã thanh toán 10/2023</v>
          </cell>
        </row>
        <row r="352">
          <cell r="D352">
            <v>25156</v>
          </cell>
          <cell r="E352">
            <v>18118684</v>
          </cell>
          <cell r="F352">
            <v>3667169</v>
          </cell>
          <cell r="G352">
            <v>45043.000347222223</v>
          </cell>
          <cell r="J352" t="str">
            <v>Do Thi Bich Lieu</v>
          </cell>
          <cell r="M352" t="str">
            <v>No</v>
          </cell>
          <cell r="O352" t="str">
            <v>05/Đã thanh toán 10/2023</v>
          </cell>
        </row>
        <row r="353">
          <cell r="D353">
            <v>25161</v>
          </cell>
          <cell r="E353">
            <v>13118607</v>
          </cell>
          <cell r="F353">
            <v>4932257</v>
          </cell>
          <cell r="G353">
            <v>45043.000347222223</v>
          </cell>
          <cell r="J353" t="str">
            <v>Do Thi Bich Lieu</v>
          </cell>
          <cell r="M353" t="str">
            <v>No</v>
          </cell>
          <cell r="O353" t="str">
            <v>05/Đã thanh toán 10/2023</v>
          </cell>
        </row>
        <row r="354">
          <cell r="D354">
            <v>25139</v>
          </cell>
          <cell r="E354">
            <v>26298800</v>
          </cell>
          <cell r="F354">
            <v>1296130</v>
          </cell>
          <cell r="G354">
            <v>45043.000347222223</v>
          </cell>
          <cell r="J354" t="str">
            <v>Do Thi Bich Lieu</v>
          </cell>
          <cell r="M354" t="str">
            <v>No</v>
          </cell>
          <cell r="O354" t="str">
            <v>05/Đã thanh toán 10/2023</v>
          </cell>
        </row>
        <row r="355">
          <cell r="D355">
            <v>25152</v>
          </cell>
          <cell r="E355">
            <v>21198773</v>
          </cell>
          <cell r="F355">
            <v>2934014</v>
          </cell>
          <cell r="G355">
            <v>45043.000347222223</v>
          </cell>
          <cell r="J355" t="str">
            <v>Do Thi Bich Lieu</v>
          </cell>
          <cell r="M355" t="str">
            <v>No</v>
          </cell>
          <cell r="O355" t="str">
            <v>Chúng tôi đang xử lý hóa đơn, vui lòng liên hệ Do Thi Bich Lieu</v>
          </cell>
        </row>
        <row r="356">
          <cell r="D356">
            <v>25148</v>
          </cell>
          <cell r="E356">
            <v>17080514</v>
          </cell>
          <cell r="F356">
            <v>1470046</v>
          </cell>
          <cell r="G356">
            <v>45043.000347222223</v>
          </cell>
          <cell r="J356" t="str">
            <v>Do Thi Bich Lieu</v>
          </cell>
          <cell r="M356" t="str">
            <v>No</v>
          </cell>
          <cell r="O356" t="str">
            <v>05/Đã thanh toán 10/2023</v>
          </cell>
        </row>
        <row r="357">
          <cell r="D357">
            <v>25150</v>
          </cell>
          <cell r="E357">
            <v>28276097</v>
          </cell>
          <cell r="F357">
            <v>1221638</v>
          </cell>
          <cell r="G357">
            <v>45043.000347222223</v>
          </cell>
          <cell r="J357" t="str">
            <v>Do Thi Bich Lieu</v>
          </cell>
          <cell r="M357" t="str">
            <v>No</v>
          </cell>
          <cell r="O357" t="str">
            <v>05/Đã thanh toán 10/2023</v>
          </cell>
        </row>
        <row r="358">
          <cell r="D358">
            <v>25141</v>
          </cell>
          <cell r="E358">
            <v>14024299</v>
          </cell>
          <cell r="F358">
            <v>4778180</v>
          </cell>
          <cell r="G358">
            <v>45043.000347222223</v>
          </cell>
          <cell r="J358" t="str">
            <v>Do Thi Bich Lieu</v>
          </cell>
          <cell r="M358" t="str">
            <v>No</v>
          </cell>
          <cell r="O358" t="str">
            <v>05/Đã thanh toán 10/2023</v>
          </cell>
        </row>
        <row r="359">
          <cell r="D359">
            <v>25134</v>
          </cell>
          <cell r="E359">
            <v>20269760</v>
          </cell>
          <cell r="F359">
            <v>5425424</v>
          </cell>
          <cell r="G359">
            <v>45043.000347222223</v>
          </cell>
          <cell r="J359" t="str">
            <v>Do Thi Bich Lieu</v>
          </cell>
          <cell r="M359" t="str">
            <v>No</v>
          </cell>
          <cell r="O359" t="str">
            <v>05/Đã thanh toán 10/2023</v>
          </cell>
        </row>
        <row r="360">
          <cell r="D360">
            <v>25157</v>
          </cell>
          <cell r="E360">
            <v>24280678</v>
          </cell>
          <cell r="F360">
            <v>8215331</v>
          </cell>
          <cell r="G360">
            <v>45043.000347222223</v>
          </cell>
          <cell r="J360" t="str">
            <v>Do Thi Bich Lieu</v>
          </cell>
          <cell r="M360" t="str">
            <v>No</v>
          </cell>
          <cell r="O360" t="str">
            <v>05/Đã thanh toán 10/2023</v>
          </cell>
        </row>
        <row r="361">
          <cell r="D361">
            <v>25137</v>
          </cell>
          <cell r="E361">
            <v>13109905</v>
          </cell>
          <cell r="F361">
            <v>8546626</v>
          </cell>
          <cell r="G361">
            <v>45043.000347222223</v>
          </cell>
          <cell r="J361" t="str">
            <v>Do Thi Bich Lieu</v>
          </cell>
          <cell r="M361" t="str">
            <v>No</v>
          </cell>
          <cell r="O361" t="str">
            <v>05/Đã thanh toán 10/2023</v>
          </cell>
        </row>
        <row r="362">
          <cell r="D362">
            <v>25146</v>
          </cell>
          <cell r="E362">
            <v>25265548</v>
          </cell>
          <cell r="F362">
            <v>4453064</v>
          </cell>
          <cell r="G362">
            <v>45043.000347222223</v>
          </cell>
          <cell r="J362" t="str">
            <v>Do Thi Bich Lieu</v>
          </cell>
          <cell r="M362" t="str">
            <v>No</v>
          </cell>
          <cell r="O362" t="str">
            <v>05/Đã thanh toán 10/2023</v>
          </cell>
        </row>
        <row r="363">
          <cell r="D363">
            <v>25145</v>
          </cell>
          <cell r="E363">
            <v>20277772</v>
          </cell>
          <cell r="F363">
            <v>248408</v>
          </cell>
          <cell r="G363">
            <v>45043.000347222223</v>
          </cell>
          <cell r="J363" t="str">
            <v>Do Thi Bich Lieu</v>
          </cell>
          <cell r="M363" t="str">
            <v>No</v>
          </cell>
          <cell r="O363" t="str">
            <v>05/Đã thanh toán 10/2023</v>
          </cell>
        </row>
        <row r="364">
          <cell r="D364">
            <v>25246</v>
          </cell>
          <cell r="E364">
            <v>24311211</v>
          </cell>
          <cell r="F364">
            <v>2095544</v>
          </cell>
          <cell r="G364">
            <v>45044.000347222223</v>
          </cell>
          <cell r="J364" t="str">
            <v>Do Thi Bich Lieu</v>
          </cell>
          <cell r="M364" t="str">
            <v>No</v>
          </cell>
          <cell r="O364" t="str">
            <v>07/Đã thanh toán 10/2023</v>
          </cell>
        </row>
        <row r="365">
          <cell r="D365">
            <v>25242</v>
          </cell>
          <cell r="E365">
            <v>15043397</v>
          </cell>
          <cell r="F365">
            <v>2004728</v>
          </cell>
          <cell r="G365">
            <v>45044.000347222223</v>
          </cell>
          <cell r="J365" t="str">
            <v>Do Thi Bich Lieu</v>
          </cell>
          <cell r="M365" t="str">
            <v>No</v>
          </cell>
          <cell r="O365" t="str">
            <v>05/Đã thanh toán 10/2023</v>
          </cell>
        </row>
        <row r="366">
          <cell r="D366">
            <v>25225</v>
          </cell>
          <cell r="E366">
            <v>16429158</v>
          </cell>
          <cell r="F366">
            <v>2095544</v>
          </cell>
          <cell r="G366">
            <v>45044.000347222223</v>
          </cell>
          <cell r="J366" t="str">
            <v>Do Thi Bich Lieu</v>
          </cell>
          <cell r="M366" t="str">
            <v>No</v>
          </cell>
          <cell r="O366" t="str">
            <v>06/Đã thanh toán 12/2023</v>
          </cell>
        </row>
        <row r="367">
          <cell r="D367">
            <v>25258</v>
          </cell>
          <cell r="E367">
            <v>26393215</v>
          </cell>
          <cell r="F367">
            <v>778800</v>
          </cell>
          <cell r="G367">
            <v>45044.000347222223</v>
          </cell>
          <cell r="J367" t="str">
            <v>Do Thi Bich Lieu</v>
          </cell>
          <cell r="M367" t="str">
            <v>No</v>
          </cell>
          <cell r="O367" t="str">
            <v>06/Đã thanh toán 12/2023</v>
          </cell>
        </row>
        <row r="368">
          <cell r="D368">
            <v>25255</v>
          </cell>
          <cell r="E368">
            <v>26391786</v>
          </cell>
          <cell r="F368">
            <v>1557600</v>
          </cell>
          <cell r="G368">
            <v>45044.000347222223</v>
          </cell>
          <cell r="J368" t="str">
            <v>Do Thi Bich Lieu</v>
          </cell>
          <cell r="M368" t="str">
            <v>No</v>
          </cell>
          <cell r="O368" t="str">
            <v>06/Đã thanh toán 12/2023</v>
          </cell>
        </row>
        <row r="369">
          <cell r="D369">
            <v>25262</v>
          </cell>
          <cell r="E369">
            <v>13252274</v>
          </cell>
          <cell r="F369">
            <v>1221638</v>
          </cell>
          <cell r="G369">
            <v>45044.000347222223</v>
          </cell>
          <cell r="J369" t="str">
            <v>Do Thi Bich Lieu</v>
          </cell>
          <cell r="M369" t="str">
            <v>No</v>
          </cell>
          <cell r="O369" t="str">
            <v>06/Đã thanh toán 12/2023</v>
          </cell>
        </row>
        <row r="370">
          <cell r="D370">
            <v>25232</v>
          </cell>
          <cell r="E370">
            <v>14100190</v>
          </cell>
          <cell r="F370">
            <v>2931918</v>
          </cell>
          <cell r="G370">
            <v>45044.000347222223</v>
          </cell>
          <cell r="J370" t="str">
            <v>Do Thi Bich Lieu</v>
          </cell>
          <cell r="M370" t="str">
            <v>No</v>
          </cell>
          <cell r="O370" t="str">
            <v>05/Đã thanh toán 24/2023</v>
          </cell>
        </row>
        <row r="371">
          <cell r="D371">
            <v>25257</v>
          </cell>
          <cell r="E371">
            <v>14102213</v>
          </cell>
          <cell r="F371">
            <v>2667652</v>
          </cell>
          <cell r="G371">
            <v>45044.000347222223</v>
          </cell>
          <cell r="J371" t="str">
            <v>Do Thi Bich Lieu</v>
          </cell>
          <cell r="M371" t="str">
            <v>No</v>
          </cell>
          <cell r="O371" t="str">
            <v>06/Đã thanh toán 12/2023</v>
          </cell>
        </row>
        <row r="372">
          <cell r="D372">
            <v>25253</v>
          </cell>
          <cell r="E372">
            <v>26391148</v>
          </cell>
          <cell r="F372">
            <v>1324813</v>
          </cell>
          <cell r="G372">
            <v>45044.000347222223</v>
          </cell>
          <cell r="J372" t="str">
            <v>Do Thi Bich Lieu</v>
          </cell>
          <cell r="M372" t="str">
            <v>No</v>
          </cell>
          <cell r="O372" t="str">
            <v>06/Đã thanh toán 12/2023</v>
          </cell>
        </row>
        <row r="373">
          <cell r="D373">
            <v>25227</v>
          </cell>
          <cell r="E373">
            <v>20367862</v>
          </cell>
          <cell r="F373">
            <v>4744894</v>
          </cell>
          <cell r="G373">
            <v>45044.000347222223</v>
          </cell>
          <cell r="J373" t="str">
            <v>Do Thi Bich Lieu</v>
          </cell>
          <cell r="M373" t="str">
            <v>No</v>
          </cell>
          <cell r="O373" t="str">
            <v>06/Đã thanh toán 12/2023</v>
          </cell>
        </row>
        <row r="374">
          <cell r="D374">
            <v>25230</v>
          </cell>
          <cell r="E374">
            <v>28330711</v>
          </cell>
          <cell r="F374">
            <v>9034586</v>
          </cell>
          <cell r="G374">
            <v>45044.000347222223</v>
          </cell>
          <cell r="J374" t="str">
            <v>Do Thi Bich Lieu</v>
          </cell>
          <cell r="M374" t="str">
            <v>No</v>
          </cell>
          <cell r="O374" t="str">
            <v>06/Đã thanh toán 12/2023</v>
          </cell>
        </row>
        <row r="375">
          <cell r="D375">
            <v>25231</v>
          </cell>
          <cell r="E375">
            <v>11192367</v>
          </cell>
          <cell r="F375">
            <v>4334990</v>
          </cell>
          <cell r="G375">
            <v>45044.000347222223</v>
          </cell>
          <cell r="J375" t="str">
            <v>Do Thi Bich Lieu</v>
          </cell>
          <cell r="M375" t="str">
            <v>No</v>
          </cell>
          <cell r="O375" t="str">
            <v>06/Đã thanh toán 12/2023</v>
          </cell>
        </row>
        <row r="376">
          <cell r="D376">
            <v>25261</v>
          </cell>
          <cell r="E376">
            <v>26394958</v>
          </cell>
          <cell r="F376">
            <v>3557191</v>
          </cell>
          <cell r="G376">
            <v>45044.000347222223</v>
          </cell>
          <cell r="J376" t="str">
            <v>Do Thi Bich Lieu</v>
          </cell>
          <cell r="M376" t="str">
            <v>No</v>
          </cell>
          <cell r="O376" t="str">
            <v>06/Đã thanh toán 12/2023</v>
          </cell>
        </row>
        <row r="377">
          <cell r="D377">
            <v>25220</v>
          </cell>
          <cell r="E377">
            <v>10228155</v>
          </cell>
          <cell r="F377">
            <v>7788000</v>
          </cell>
          <cell r="G377">
            <v>45044.000347222223</v>
          </cell>
          <cell r="J377" t="str">
            <v>Do Thi Bich Lieu</v>
          </cell>
          <cell r="M377" t="str">
            <v>No</v>
          </cell>
          <cell r="O377" t="str">
            <v>06/Đã thanh toán 12/2023</v>
          </cell>
        </row>
        <row r="378">
          <cell r="D378">
            <v>25245</v>
          </cell>
          <cell r="E378">
            <v>16430473</v>
          </cell>
          <cell r="F378">
            <v>4495766</v>
          </cell>
          <cell r="G378">
            <v>45044.000347222223</v>
          </cell>
          <cell r="J378" t="str">
            <v>Do Thi Bich Lieu</v>
          </cell>
          <cell r="M378" t="str">
            <v>No</v>
          </cell>
          <cell r="O378" t="str">
            <v>06/Đã thanh toán 12/2023</v>
          </cell>
        </row>
        <row r="379">
          <cell r="D379">
            <v>25263</v>
          </cell>
          <cell r="E379">
            <v>13250154</v>
          </cell>
          <cell r="F379">
            <v>7009200</v>
          </cell>
          <cell r="G379">
            <v>45044.000347222223</v>
          </cell>
          <cell r="J379" t="str">
            <v>Do Thi Bich Lieu</v>
          </cell>
          <cell r="M379" t="str">
            <v>No</v>
          </cell>
          <cell r="O379" t="str">
            <v>06/Đã thanh toán 12/2023</v>
          </cell>
        </row>
        <row r="380">
          <cell r="D380">
            <v>25260</v>
          </cell>
          <cell r="E380">
            <v>14103665</v>
          </cell>
          <cell r="F380">
            <v>3222076</v>
          </cell>
          <cell r="G380">
            <v>45044.000347222223</v>
          </cell>
          <cell r="J380" t="str">
            <v>Do Thi Bich Lieu</v>
          </cell>
          <cell r="M380" t="str">
            <v>No</v>
          </cell>
          <cell r="O380" t="str">
            <v>06/Đã thanh toán 12/2023</v>
          </cell>
        </row>
        <row r="381">
          <cell r="D381">
            <v>25226</v>
          </cell>
          <cell r="E381">
            <v>17195217</v>
          </cell>
          <cell r="F381">
            <v>2468913</v>
          </cell>
          <cell r="G381">
            <v>45044.000347222223</v>
          </cell>
          <cell r="J381" t="str">
            <v>Do Thi Bich Lieu</v>
          </cell>
          <cell r="M381" t="str">
            <v>No</v>
          </cell>
          <cell r="O381" t="str">
            <v>06/Đã thanh toán 12/2023</v>
          </cell>
        </row>
        <row r="382">
          <cell r="D382">
            <v>25224</v>
          </cell>
          <cell r="E382">
            <v>16429120</v>
          </cell>
          <cell r="F382">
            <v>2336400</v>
          </cell>
          <cell r="G382">
            <v>45044.000347222223</v>
          </cell>
          <cell r="J382" t="str">
            <v>Do Thi Bich Lieu</v>
          </cell>
          <cell r="M382" t="str">
            <v>No</v>
          </cell>
          <cell r="O382" t="str">
            <v>06/Đã thanh toán 12/2023</v>
          </cell>
        </row>
        <row r="383">
          <cell r="D383">
            <v>25228</v>
          </cell>
          <cell r="E383">
            <v>24310643</v>
          </cell>
          <cell r="F383">
            <v>1557600</v>
          </cell>
          <cell r="G383">
            <v>45044.000347222223</v>
          </cell>
          <cell r="J383" t="str">
            <v>Do Thi Bich Lieu</v>
          </cell>
          <cell r="M383" t="str">
            <v>No</v>
          </cell>
          <cell r="O383" t="str">
            <v>06/Đã thanh toán 12/2023</v>
          </cell>
        </row>
        <row r="384">
          <cell r="D384">
            <v>25251</v>
          </cell>
          <cell r="E384">
            <v>25340068</v>
          </cell>
          <cell r="F384">
            <v>2095544</v>
          </cell>
          <cell r="G384">
            <v>45044.000347222223</v>
          </cell>
          <cell r="J384" t="str">
            <v>Do Thi Bich Lieu</v>
          </cell>
          <cell r="M384" t="str">
            <v>No</v>
          </cell>
          <cell r="O384" t="str">
            <v>06/Đã thanh toán 12/2023</v>
          </cell>
        </row>
        <row r="385">
          <cell r="D385">
            <v>25247</v>
          </cell>
          <cell r="E385">
            <v>24311486</v>
          </cell>
          <cell r="F385">
            <v>2837120</v>
          </cell>
          <cell r="G385">
            <v>45044.000347222223</v>
          </cell>
          <cell r="J385" t="str">
            <v>Do Thi Bich Lieu</v>
          </cell>
          <cell r="M385" t="str">
            <v>No</v>
          </cell>
          <cell r="O385" t="str">
            <v>06/Đã thanh toán 12/2023</v>
          </cell>
        </row>
        <row r="386">
          <cell r="D386">
            <v>25229</v>
          </cell>
          <cell r="E386">
            <v>28330662</v>
          </cell>
          <cell r="F386">
            <v>1958825</v>
          </cell>
          <cell r="G386">
            <v>45044.000347222223</v>
          </cell>
          <cell r="J386" t="str">
            <v>Do Thi Bich Lieu</v>
          </cell>
          <cell r="M386" t="str">
            <v>No</v>
          </cell>
          <cell r="O386" t="str">
            <v>06/Đã thanh toán 12/2023</v>
          </cell>
        </row>
        <row r="387">
          <cell r="D387">
            <v>25259</v>
          </cell>
          <cell r="E387">
            <v>13250873</v>
          </cell>
          <cell r="F387">
            <v>6941308</v>
          </cell>
          <cell r="G387">
            <v>45044.000347222223</v>
          </cell>
          <cell r="J387" t="str">
            <v>Do Thi Bich Lieu</v>
          </cell>
          <cell r="M387" t="str">
            <v>No</v>
          </cell>
          <cell r="O387" t="str">
            <v>06/Đã thanh toán 12/2023</v>
          </cell>
        </row>
        <row r="388">
          <cell r="D388">
            <v>25252</v>
          </cell>
          <cell r="E388">
            <v>21225613</v>
          </cell>
          <cell r="F388">
            <v>1551215</v>
          </cell>
          <cell r="G388">
            <v>45044.000347222223</v>
          </cell>
          <cell r="J388" t="str">
            <v>Do Thi Bich Lieu</v>
          </cell>
          <cell r="M388" t="str">
            <v>No</v>
          </cell>
          <cell r="O388" t="str">
            <v>06/Đã thanh toán 12/2023</v>
          </cell>
        </row>
        <row r="389">
          <cell r="D389">
            <v>25249</v>
          </cell>
          <cell r="E389">
            <v>27331131</v>
          </cell>
          <cell r="F389">
            <v>1418560</v>
          </cell>
          <cell r="G389">
            <v>45044.000347222223</v>
          </cell>
          <cell r="J389" t="str">
            <v>Do Thi Bich Lieu</v>
          </cell>
          <cell r="M389" t="str">
            <v>No</v>
          </cell>
          <cell r="O389" t="str">
            <v>06/Đã thanh toán 12/2023</v>
          </cell>
        </row>
        <row r="390">
          <cell r="D390">
            <v>25250</v>
          </cell>
          <cell r="E390">
            <v>15115730</v>
          </cell>
          <cell r="F390">
            <v>2443276</v>
          </cell>
          <cell r="G390">
            <v>45044.000347222223</v>
          </cell>
          <cell r="J390" t="str">
            <v>Do Thi Bich Lieu</v>
          </cell>
          <cell r="M390" t="str">
            <v>No</v>
          </cell>
          <cell r="O390" t="str">
            <v>06/Đã thanh toán 12/2023</v>
          </cell>
        </row>
        <row r="391">
          <cell r="D391">
            <v>25264</v>
          </cell>
          <cell r="E391">
            <v>90319563</v>
          </cell>
          <cell r="F391">
            <v>2117467</v>
          </cell>
          <cell r="G391">
            <v>45044.000347222223</v>
          </cell>
          <cell r="J391" t="str">
            <v>Do Thi Bich Lieu</v>
          </cell>
          <cell r="M391" t="str">
            <v>No</v>
          </cell>
          <cell r="O391" t="str">
            <v>06/Đã thanh toán 12/2023</v>
          </cell>
        </row>
        <row r="392">
          <cell r="D392">
            <v>25223</v>
          </cell>
          <cell r="E392">
            <v>18161462</v>
          </cell>
          <cell r="F392">
            <v>2336400</v>
          </cell>
          <cell r="G392">
            <v>45044.000347222223</v>
          </cell>
          <cell r="J392" t="str">
            <v>Do Thi Bich Lieu</v>
          </cell>
          <cell r="M392" t="str">
            <v>No</v>
          </cell>
          <cell r="O392" t="str">
            <v>06/Đã thanh toán 12/2023</v>
          </cell>
        </row>
        <row r="393">
          <cell r="D393">
            <v>25256</v>
          </cell>
          <cell r="E393">
            <v>26391721</v>
          </cell>
          <cell r="F393">
            <v>1941709</v>
          </cell>
          <cell r="G393">
            <v>45044.000347222223</v>
          </cell>
          <cell r="J393" t="str">
            <v>Do Thi Bich Lieu</v>
          </cell>
          <cell r="M393" t="str">
            <v>No</v>
          </cell>
          <cell r="O393" t="str">
            <v>06/Đã thanh toán 12/2023</v>
          </cell>
        </row>
        <row r="394">
          <cell r="D394">
            <v>25353</v>
          </cell>
          <cell r="E394">
            <v>13204346</v>
          </cell>
          <cell r="F394">
            <v>13222710</v>
          </cell>
          <cell r="G394">
            <v>45050.000347222223</v>
          </cell>
          <cell r="J394" t="str">
            <v>Do Thi Bich Lieu</v>
          </cell>
          <cell r="M394" t="str">
            <v>No</v>
          </cell>
          <cell r="O394" t="str">
            <v>05/Đã thanh toán 10/2023</v>
          </cell>
        </row>
        <row r="395">
          <cell r="D395">
            <v>25650</v>
          </cell>
          <cell r="E395">
            <v>18123159</v>
          </cell>
          <cell r="F395">
            <v>11165380</v>
          </cell>
          <cell r="G395">
            <v>45054.000347222223</v>
          </cell>
          <cell r="J395" t="str">
            <v>Do Thi Bich Lieu</v>
          </cell>
          <cell r="M395" t="str">
            <v>No</v>
          </cell>
          <cell r="O395" t="str">
            <v>05/Đã thanh toán 24/2023</v>
          </cell>
        </row>
        <row r="396">
          <cell r="D396">
            <v>25629</v>
          </cell>
          <cell r="E396">
            <v>16333081</v>
          </cell>
          <cell r="F396">
            <v>2226532</v>
          </cell>
          <cell r="G396">
            <v>45054.000347222223</v>
          </cell>
          <cell r="J396" t="str">
            <v>Do Thi Bich Lieu</v>
          </cell>
          <cell r="M396" t="str">
            <v>No</v>
          </cell>
          <cell r="O396" t="str">
            <v>05/Đã thanh toán 24/2023</v>
          </cell>
        </row>
        <row r="397">
          <cell r="D397">
            <v>25637</v>
          </cell>
          <cell r="E397">
            <v>14049209</v>
          </cell>
          <cell r="F397">
            <v>4319777</v>
          </cell>
          <cell r="G397">
            <v>45054.000347222223</v>
          </cell>
          <cell r="J397" t="str">
            <v>Do Thi Bich Lieu</v>
          </cell>
          <cell r="M397" t="str">
            <v>No</v>
          </cell>
          <cell r="O397" t="str">
            <v>05/Đã thanh toán 24/2023</v>
          </cell>
        </row>
        <row r="398">
          <cell r="D398">
            <v>25635</v>
          </cell>
          <cell r="E398">
            <v>14037412</v>
          </cell>
          <cell r="F398">
            <v>4723648</v>
          </cell>
          <cell r="G398">
            <v>45054.000347222223</v>
          </cell>
          <cell r="J398" t="str">
            <v>Do Thi Bich Lieu</v>
          </cell>
          <cell r="M398" t="str">
            <v>No</v>
          </cell>
          <cell r="O398" t="str">
            <v>05/Đã thanh toán 24/2023</v>
          </cell>
        </row>
        <row r="399">
          <cell r="D399">
            <v>25651</v>
          </cell>
          <cell r="E399">
            <v>15080920</v>
          </cell>
          <cell r="F399">
            <v>7350101</v>
          </cell>
          <cell r="G399">
            <v>45054.000347222223</v>
          </cell>
          <cell r="J399" t="str">
            <v>Do Thi Bich Lieu</v>
          </cell>
          <cell r="M399" t="str">
            <v>No</v>
          </cell>
          <cell r="O399" t="str">
            <v>05/Đã thanh toán 24/2023</v>
          </cell>
        </row>
        <row r="400">
          <cell r="D400">
            <v>25657</v>
          </cell>
          <cell r="E400">
            <v>14069880</v>
          </cell>
          <cell r="F400">
            <v>12038024</v>
          </cell>
          <cell r="G400">
            <v>45054.000347222223</v>
          </cell>
          <cell r="J400" t="str">
            <v>Do Thi Bich Lieu</v>
          </cell>
          <cell r="M400" t="str">
            <v>No</v>
          </cell>
          <cell r="O400" t="str">
            <v>05/Đã thanh toán 24/2023</v>
          </cell>
        </row>
        <row r="401">
          <cell r="D401">
            <v>25643</v>
          </cell>
          <cell r="E401">
            <v>50984121</v>
          </cell>
          <cell r="F401">
            <v>14445904</v>
          </cell>
          <cell r="G401">
            <v>45054.000347222223</v>
          </cell>
          <cell r="J401" t="str">
            <v>Do Thi Bich Lieu</v>
          </cell>
          <cell r="M401" t="str">
            <v>No</v>
          </cell>
          <cell r="O401" t="str">
            <v>05/Đã thanh toán 24/2023</v>
          </cell>
        </row>
        <row r="402">
          <cell r="D402">
            <v>25638</v>
          </cell>
          <cell r="E402">
            <v>14052983</v>
          </cell>
          <cell r="F402">
            <v>3321104</v>
          </cell>
          <cell r="G402">
            <v>45054.000347222223</v>
          </cell>
          <cell r="J402" t="str">
            <v>Do Thi Bich Lieu</v>
          </cell>
          <cell r="M402" t="str">
            <v>No</v>
          </cell>
          <cell r="O402" t="str">
            <v>05/Đã thanh toán 24/2023</v>
          </cell>
        </row>
        <row r="403">
          <cell r="D403">
            <v>25628</v>
          </cell>
          <cell r="E403">
            <v>28293930</v>
          </cell>
          <cell r="F403">
            <v>2076778</v>
          </cell>
          <cell r="G403">
            <v>45054.000347222223</v>
          </cell>
          <cell r="J403" t="str">
            <v>Do Thi Bich Lieu</v>
          </cell>
          <cell r="M403" t="str">
            <v>No</v>
          </cell>
          <cell r="O403" t="str">
            <v>05/Đã thanh toán 24/2023</v>
          </cell>
        </row>
        <row r="404">
          <cell r="D404">
            <v>25660</v>
          </cell>
          <cell r="E404">
            <v>26360918</v>
          </cell>
          <cell r="F404">
            <v>13690897</v>
          </cell>
          <cell r="G404">
            <v>45054.000347222223</v>
          </cell>
          <cell r="J404" t="str">
            <v>Do Thi Bich Lieu</v>
          </cell>
          <cell r="M404" t="str">
            <v>No</v>
          </cell>
          <cell r="O404" t="str">
            <v>05/Đã thanh toán 24/2023</v>
          </cell>
        </row>
        <row r="405">
          <cell r="D405">
            <v>25636</v>
          </cell>
          <cell r="E405">
            <v>14042643</v>
          </cell>
          <cell r="F405">
            <v>5765791</v>
          </cell>
          <cell r="G405">
            <v>45054.000347222223</v>
          </cell>
          <cell r="J405" t="str">
            <v>Do Thi Bich Lieu</v>
          </cell>
          <cell r="M405" t="str">
            <v>No</v>
          </cell>
          <cell r="O405" t="str">
            <v>05/Đã thanh toán 24/2023</v>
          </cell>
        </row>
        <row r="406">
          <cell r="D406">
            <v>25627</v>
          </cell>
          <cell r="E406">
            <v>11147300</v>
          </cell>
          <cell r="F406">
            <v>19286780</v>
          </cell>
          <cell r="G406">
            <v>45054.000347222223</v>
          </cell>
          <cell r="J406" t="str">
            <v>Do Thi Bich Lieu</v>
          </cell>
          <cell r="M406" t="str">
            <v>No</v>
          </cell>
          <cell r="O406" t="str">
            <v>05/Đã thanh toán 24/2023</v>
          </cell>
        </row>
        <row r="407">
          <cell r="D407">
            <v>25661</v>
          </cell>
          <cell r="E407">
            <v>13209920</v>
          </cell>
          <cell r="F407">
            <v>11181082</v>
          </cell>
          <cell r="G407">
            <v>45054.000347222223</v>
          </cell>
          <cell r="J407" t="str">
            <v>Do Thi Bich Lieu</v>
          </cell>
          <cell r="M407" t="str">
            <v>No</v>
          </cell>
          <cell r="O407" t="str">
            <v>05/Đã thanh toán 24/2023</v>
          </cell>
        </row>
        <row r="408">
          <cell r="D408">
            <v>25663</v>
          </cell>
          <cell r="E408">
            <v>26359891</v>
          </cell>
          <cell r="F408">
            <v>2610839</v>
          </cell>
          <cell r="G408">
            <v>45054.000347222223</v>
          </cell>
          <cell r="J408" t="str">
            <v>Do Thi Bich Lieu</v>
          </cell>
          <cell r="M408" t="str">
            <v>No</v>
          </cell>
          <cell r="O408" t="str">
            <v>05/Đã thanh toán 24/2023</v>
          </cell>
        </row>
        <row r="409">
          <cell r="D409">
            <v>25664</v>
          </cell>
          <cell r="E409">
            <v>14076654</v>
          </cell>
          <cell r="F409">
            <v>1374934</v>
          </cell>
          <cell r="G409">
            <v>45054.000347222223</v>
          </cell>
          <cell r="J409" t="str">
            <v>Do Thi Bich Lieu</v>
          </cell>
          <cell r="M409" t="str">
            <v>No</v>
          </cell>
          <cell r="O409" t="str">
            <v>05/Đã thanh toán 24/2023</v>
          </cell>
        </row>
        <row r="410">
          <cell r="D410">
            <v>25649</v>
          </cell>
          <cell r="E410">
            <v>16391750</v>
          </cell>
          <cell r="F410">
            <v>10571165</v>
          </cell>
          <cell r="G410">
            <v>45054.000347222223</v>
          </cell>
          <cell r="J410" t="str">
            <v>Do Thi Bich Lieu</v>
          </cell>
          <cell r="M410" t="str">
            <v>No</v>
          </cell>
          <cell r="O410" t="str">
            <v>05/Đã thanh toán 24/2023</v>
          </cell>
        </row>
        <row r="411">
          <cell r="D411">
            <v>25633</v>
          </cell>
          <cell r="E411">
            <v>90261713</v>
          </cell>
          <cell r="F411">
            <v>3326301</v>
          </cell>
          <cell r="G411">
            <v>45054.000347222223</v>
          </cell>
          <cell r="J411" t="str">
            <v>Do Thi Bich Lieu</v>
          </cell>
          <cell r="M411" t="str">
            <v>No</v>
          </cell>
          <cell r="O411" t="str">
            <v>05/Đã thanh toán 24/2023</v>
          </cell>
        </row>
        <row r="412">
          <cell r="D412">
            <v>25631</v>
          </cell>
          <cell r="E412">
            <v>18117255</v>
          </cell>
          <cell r="F412">
            <v>1038389</v>
          </cell>
          <cell r="G412">
            <v>45054.000347222223</v>
          </cell>
          <cell r="J412" t="str">
            <v>Do Thi Bich Lieu</v>
          </cell>
          <cell r="M412" t="str">
            <v>No</v>
          </cell>
          <cell r="O412" t="str">
            <v>05/Đã thanh toán 24/2023</v>
          </cell>
        </row>
        <row r="413">
          <cell r="D413">
            <v>25640</v>
          </cell>
          <cell r="E413">
            <v>17151843</v>
          </cell>
          <cell r="F413">
            <v>25494160</v>
          </cell>
          <cell r="G413">
            <v>45054.000347222223</v>
          </cell>
          <cell r="J413" t="str">
            <v>Do Thi Bich Lieu</v>
          </cell>
          <cell r="M413" t="str">
            <v>No</v>
          </cell>
          <cell r="O413" t="str">
            <v>05/Đã thanh toán 24/2023</v>
          </cell>
        </row>
        <row r="414">
          <cell r="D414">
            <v>25656</v>
          </cell>
          <cell r="E414">
            <v>13207268</v>
          </cell>
          <cell r="F414">
            <v>33175622</v>
          </cell>
          <cell r="G414">
            <v>45054.000347222223</v>
          </cell>
          <cell r="J414" t="str">
            <v>Do Thi Bich Lieu</v>
          </cell>
          <cell r="M414" t="str">
            <v>No</v>
          </cell>
          <cell r="O414" t="str">
            <v>05/Đã thanh toán 24/2023</v>
          </cell>
        </row>
        <row r="415">
          <cell r="D415">
            <v>25655</v>
          </cell>
          <cell r="E415">
            <v>13205002</v>
          </cell>
          <cell r="F415">
            <v>1325775</v>
          </cell>
          <cell r="G415">
            <v>45054.000347222223</v>
          </cell>
          <cell r="J415" t="str">
            <v>Do Thi Bich Lieu</v>
          </cell>
          <cell r="M415" t="str">
            <v>No</v>
          </cell>
          <cell r="O415" t="str">
            <v>05/Đã thanh toán 24/2023</v>
          </cell>
        </row>
        <row r="416">
          <cell r="D416">
            <v>25632</v>
          </cell>
          <cell r="E416">
            <v>13149857</v>
          </cell>
          <cell r="F416">
            <v>2226532</v>
          </cell>
          <cell r="G416">
            <v>45054.000347222223</v>
          </cell>
          <cell r="J416" t="str">
            <v>Do Thi Bich Lieu</v>
          </cell>
          <cell r="M416" t="str">
            <v>No</v>
          </cell>
          <cell r="O416" t="str">
            <v>05/Đã thanh toán 24/2023</v>
          </cell>
        </row>
        <row r="417">
          <cell r="D417">
            <v>25630</v>
          </cell>
          <cell r="E417">
            <v>22263799</v>
          </cell>
          <cell r="F417">
            <v>2226532</v>
          </cell>
          <cell r="G417">
            <v>45054.000347222223</v>
          </cell>
          <cell r="J417" t="str">
            <v>Do Thi Bich Lieu</v>
          </cell>
          <cell r="M417" t="str">
            <v>No</v>
          </cell>
          <cell r="O417" t="str">
            <v>05/Đã thanh toán 24/2023</v>
          </cell>
        </row>
        <row r="418">
          <cell r="D418">
            <v>25654</v>
          </cell>
          <cell r="E418">
            <v>14071199</v>
          </cell>
          <cell r="F418">
            <v>5191945</v>
          </cell>
          <cell r="G418">
            <v>45054.000347222223</v>
          </cell>
          <cell r="J418" t="str">
            <v>Do Thi Bich Lieu</v>
          </cell>
          <cell r="M418" t="str">
            <v>No</v>
          </cell>
          <cell r="O418" t="str">
            <v>05/Đã thanh toán 24/2023</v>
          </cell>
        </row>
        <row r="419">
          <cell r="D419">
            <v>25662</v>
          </cell>
          <cell r="E419">
            <v>16393469</v>
          </cell>
          <cell r="F419">
            <v>8468889</v>
          </cell>
          <cell r="G419">
            <v>45054.000347222223</v>
          </cell>
          <cell r="J419" t="str">
            <v>Do Thi Bich Lieu</v>
          </cell>
          <cell r="M419" t="str">
            <v>No</v>
          </cell>
          <cell r="O419" t="str">
            <v>05/Đã thanh toán 24/2023</v>
          </cell>
        </row>
        <row r="420">
          <cell r="D420">
            <v>25634</v>
          </cell>
          <cell r="E420">
            <v>14029821</v>
          </cell>
          <cell r="F420">
            <v>4660502</v>
          </cell>
          <cell r="G420">
            <v>45054.000347222223</v>
          </cell>
          <cell r="J420" t="str">
            <v>Do Thi Bich Lieu</v>
          </cell>
          <cell r="M420" t="str">
            <v>No</v>
          </cell>
          <cell r="O420" t="str">
            <v>05/Đã thanh toán 24/2023</v>
          </cell>
        </row>
        <row r="421">
          <cell r="D421">
            <v>25646</v>
          </cell>
          <cell r="E421">
            <v>20335101</v>
          </cell>
          <cell r="F421">
            <v>8306095</v>
          </cell>
          <cell r="G421">
            <v>45054.000347222223</v>
          </cell>
          <cell r="J421" t="str">
            <v>Do Thi Bich Lieu</v>
          </cell>
          <cell r="M421" t="str">
            <v>No</v>
          </cell>
          <cell r="O421" t="str">
            <v>05/Đã thanh toán 24/2023</v>
          </cell>
        </row>
        <row r="422">
          <cell r="D422">
            <v>25648</v>
          </cell>
          <cell r="E422">
            <v>16389594</v>
          </cell>
          <cell r="F422">
            <v>5191945</v>
          </cell>
          <cell r="G422">
            <v>45054.000347222223</v>
          </cell>
          <cell r="J422" t="str">
            <v>Do Thi Bich Lieu</v>
          </cell>
          <cell r="M422" t="str">
            <v>No</v>
          </cell>
          <cell r="O422" t="str">
            <v>05/Đã thanh toán 24/2023</v>
          </cell>
        </row>
        <row r="423">
          <cell r="D423">
            <v>25639</v>
          </cell>
          <cell r="E423">
            <v>14061825</v>
          </cell>
          <cell r="F423">
            <v>556633</v>
          </cell>
          <cell r="G423">
            <v>45054.000347222223</v>
          </cell>
          <cell r="J423" t="str">
            <v>Do Thi Bich Lieu</v>
          </cell>
          <cell r="M423" t="str">
            <v>No</v>
          </cell>
          <cell r="O423" t="str">
            <v>05/Đã thanh toán 24/2023</v>
          </cell>
        </row>
        <row r="424">
          <cell r="D424">
            <v>25644</v>
          </cell>
          <cell r="E424">
            <v>10177524</v>
          </cell>
          <cell r="F424">
            <v>4728328</v>
          </cell>
          <cell r="G424">
            <v>45054.000347222223</v>
          </cell>
          <cell r="J424" t="str">
            <v>Do Thi Bich Lieu</v>
          </cell>
          <cell r="M424" t="str">
            <v>No</v>
          </cell>
          <cell r="O424" t="str">
            <v>05/Đã thanh toán 24/2023</v>
          </cell>
        </row>
        <row r="425">
          <cell r="D425">
            <v>25642</v>
          </cell>
          <cell r="E425">
            <v>10176136</v>
          </cell>
          <cell r="F425">
            <v>4730649</v>
          </cell>
          <cell r="G425">
            <v>45054.000347222223</v>
          </cell>
          <cell r="J425" t="str">
            <v>Do Thi Bich Lieu</v>
          </cell>
          <cell r="M425" t="str">
            <v>No</v>
          </cell>
          <cell r="O425" t="str">
            <v>05/Đã thanh toán 24/2023</v>
          </cell>
        </row>
        <row r="426">
          <cell r="D426">
            <v>25641</v>
          </cell>
          <cell r="E426">
            <v>19353021</v>
          </cell>
          <cell r="F426">
            <v>1038389</v>
          </cell>
          <cell r="G426">
            <v>45054.000347222223</v>
          </cell>
          <cell r="J426" t="str">
            <v>Do Thi Bich Lieu</v>
          </cell>
          <cell r="M426" t="str">
            <v>No</v>
          </cell>
          <cell r="O426" t="str">
            <v>05/Đã thanh toán 24/2023</v>
          </cell>
        </row>
        <row r="427">
          <cell r="D427">
            <v>25645</v>
          </cell>
          <cell r="E427">
            <v>10179448</v>
          </cell>
          <cell r="F427">
            <v>10383890</v>
          </cell>
          <cell r="G427">
            <v>45054.000347222223</v>
          </cell>
          <cell r="J427" t="str">
            <v>Do Thi Bich Lieu</v>
          </cell>
          <cell r="M427" t="str">
            <v>No</v>
          </cell>
          <cell r="O427" t="str">
            <v>05/Đã thanh toán 24/2023</v>
          </cell>
        </row>
        <row r="428">
          <cell r="D428">
            <v>25653</v>
          </cell>
          <cell r="E428">
            <v>18123935</v>
          </cell>
          <cell r="F428">
            <v>5473677</v>
          </cell>
          <cell r="G428">
            <v>45054.000347222223</v>
          </cell>
          <cell r="J428" t="str">
            <v>Do Thi Bich Lieu</v>
          </cell>
          <cell r="M428" t="str">
            <v>No</v>
          </cell>
          <cell r="O428" t="str">
            <v>05/Đã thanh toán 24/2023</v>
          </cell>
        </row>
        <row r="429">
          <cell r="D429">
            <v>25658</v>
          </cell>
          <cell r="E429">
            <v>26359222</v>
          </cell>
          <cell r="F429">
            <v>14591115</v>
          </cell>
          <cell r="G429">
            <v>45054.000347222223</v>
          </cell>
          <cell r="J429" t="str">
            <v>Do Thi Bich Lieu</v>
          </cell>
          <cell r="M429" t="str">
            <v>No</v>
          </cell>
          <cell r="O429" t="str">
            <v>05/Đã thanh toán 24/2023</v>
          </cell>
        </row>
        <row r="430">
          <cell r="D430">
            <v>25647</v>
          </cell>
          <cell r="E430">
            <v>22308735</v>
          </cell>
          <cell r="F430">
            <v>18658640</v>
          </cell>
          <cell r="G430">
            <v>45054.000347222223</v>
          </cell>
          <cell r="J430" t="str">
            <v>Do Thi Bich Lieu</v>
          </cell>
          <cell r="M430" t="str">
            <v>No</v>
          </cell>
          <cell r="O430" t="str">
            <v>05/Đã thanh toán 24/2023</v>
          </cell>
        </row>
        <row r="431">
          <cell r="D431">
            <v>28140</v>
          </cell>
          <cell r="E431">
            <v>10183289</v>
          </cell>
          <cell r="F431">
            <v>36449300</v>
          </cell>
          <cell r="G431">
            <v>45058.000347222223</v>
          </cell>
          <cell r="J431" t="str">
            <v>Do Thi Bich Lieu</v>
          </cell>
          <cell r="M431" t="str">
            <v>No</v>
          </cell>
          <cell r="O431" t="str">
            <v>05/Đã thanh toán 24/2023</v>
          </cell>
        </row>
        <row r="432">
          <cell r="D432">
            <v>28139</v>
          </cell>
          <cell r="E432">
            <v>14068906</v>
          </cell>
          <cell r="F432">
            <v>70060024</v>
          </cell>
          <cell r="G432">
            <v>45058.000347222223</v>
          </cell>
          <cell r="J432" t="str">
            <v>Do Thi Bich Lieu</v>
          </cell>
          <cell r="M432" t="str">
            <v>No</v>
          </cell>
          <cell r="O432" t="str">
            <v>05/Đã thanh toán 24/2023</v>
          </cell>
        </row>
        <row r="433">
          <cell r="D433">
            <v>28278</v>
          </cell>
          <cell r="E433">
            <v>90323119</v>
          </cell>
          <cell r="F433">
            <v>1221638</v>
          </cell>
          <cell r="G433">
            <v>45059.000347222223</v>
          </cell>
          <cell r="J433" t="str">
            <v>Do Thi Bich Lieu</v>
          </cell>
          <cell r="M433" t="str">
            <v>No</v>
          </cell>
          <cell r="O433" t="str">
            <v>06/Đã thanh toán 12/2023</v>
          </cell>
        </row>
        <row r="434">
          <cell r="D434">
            <v>28271</v>
          </cell>
          <cell r="E434">
            <v>20373305</v>
          </cell>
          <cell r="F434">
            <v>2095544</v>
          </cell>
          <cell r="G434">
            <v>45059.000347222223</v>
          </cell>
          <cell r="J434" t="str">
            <v>Do Thi Bich Lieu</v>
          </cell>
          <cell r="M434" t="str">
            <v>No</v>
          </cell>
          <cell r="O434" t="str">
            <v>06/Đã thanh toán 26/2023</v>
          </cell>
        </row>
        <row r="435">
          <cell r="D435">
            <v>28277</v>
          </cell>
          <cell r="E435">
            <v>13255443</v>
          </cell>
          <cell r="F435">
            <v>1954612</v>
          </cell>
          <cell r="G435">
            <v>45059.000347222223</v>
          </cell>
          <cell r="J435" t="str">
            <v>Do Thi Bich Lieu</v>
          </cell>
          <cell r="M435" t="str">
            <v>No</v>
          </cell>
          <cell r="O435" t="str">
            <v>06/Đã thanh toán 12/2023</v>
          </cell>
        </row>
        <row r="436">
          <cell r="D436">
            <v>28256</v>
          </cell>
          <cell r="E436">
            <v>10234016</v>
          </cell>
          <cell r="F436">
            <v>4674120</v>
          </cell>
          <cell r="G436">
            <v>45059.000347222223</v>
          </cell>
          <cell r="J436" t="str">
            <v>Do Thi Bich Lieu</v>
          </cell>
          <cell r="M436" t="str">
            <v>No</v>
          </cell>
          <cell r="O436" t="str">
            <v>06/Đã thanh toán 12/2023</v>
          </cell>
        </row>
        <row r="437">
          <cell r="D437">
            <v>28249</v>
          </cell>
          <cell r="E437">
            <v>17198705</v>
          </cell>
          <cell r="F437">
            <v>2205947</v>
          </cell>
          <cell r="G437">
            <v>45059.000347222223</v>
          </cell>
          <cell r="J437" t="str">
            <v>Do Thi Bich Lieu</v>
          </cell>
          <cell r="M437" t="str">
            <v>No</v>
          </cell>
          <cell r="O437" t="str">
            <v>06/Đã thanh toán 12/2023</v>
          </cell>
        </row>
        <row r="438">
          <cell r="D438">
            <v>28274</v>
          </cell>
          <cell r="E438">
            <v>15120731</v>
          </cell>
          <cell r="F438">
            <v>3234033</v>
          </cell>
          <cell r="G438">
            <v>45059.000347222223</v>
          </cell>
          <cell r="J438" t="str">
            <v>Do Thi Bich Lieu</v>
          </cell>
          <cell r="M438" t="str">
            <v>No</v>
          </cell>
          <cell r="O438" t="str">
            <v>06/Đã thanh toán 26/2023</v>
          </cell>
        </row>
        <row r="439">
          <cell r="D439">
            <v>28275</v>
          </cell>
          <cell r="E439">
            <v>18169555</v>
          </cell>
          <cell r="F439">
            <v>7721813</v>
          </cell>
          <cell r="G439">
            <v>45059.000347222223</v>
          </cell>
          <cell r="J439" t="str">
            <v>Do Thi Bich Lieu</v>
          </cell>
          <cell r="M439" t="str">
            <v>No</v>
          </cell>
          <cell r="O439" t="str">
            <v>06/Đã thanh toán 26/2023</v>
          </cell>
        </row>
        <row r="440">
          <cell r="D440">
            <v>28261</v>
          </cell>
          <cell r="E440">
            <v>23219022</v>
          </cell>
          <cell r="F440">
            <v>1551215</v>
          </cell>
          <cell r="G440">
            <v>45059.000347222223</v>
          </cell>
          <cell r="J440" t="str">
            <v>Do Thi Bich Lieu</v>
          </cell>
          <cell r="M440" t="str">
            <v>No</v>
          </cell>
          <cell r="O440" t="str">
            <v>06/Đã thanh toán 26/2023</v>
          </cell>
        </row>
        <row r="441">
          <cell r="D441">
            <v>28257</v>
          </cell>
          <cell r="E441">
            <v>11197866</v>
          </cell>
          <cell r="F441">
            <v>3909224</v>
          </cell>
          <cell r="G441">
            <v>45059.000347222223</v>
          </cell>
          <cell r="J441" t="str">
            <v>Do Thi Bich Lieu</v>
          </cell>
          <cell r="M441" t="str">
            <v>No</v>
          </cell>
          <cell r="O441" t="str">
            <v>06/Đã thanh toán 26/2023</v>
          </cell>
        </row>
        <row r="442">
          <cell r="D442">
            <v>28263</v>
          </cell>
          <cell r="E442">
            <v>16434733</v>
          </cell>
          <cell r="F442">
            <v>4744894</v>
          </cell>
          <cell r="G442">
            <v>45059.000347222223</v>
          </cell>
          <cell r="J442" t="str">
            <v>Do Thi Bich Lieu</v>
          </cell>
          <cell r="M442" t="str">
            <v>No</v>
          </cell>
          <cell r="O442" t="str">
            <v>06/Đã thanh toán 26/2023</v>
          </cell>
        </row>
        <row r="443">
          <cell r="D443">
            <v>28254</v>
          </cell>
          <cell r="E443">
            <v>29173686</v>
          </cell>
          <cell r="F443">
            <v>2619452</v>
          </cell>
          <cell r="G443">
            <v>45059.000347222223</v>
          </cell>
          <cell r="J443" t="str">
            <v>Do Thi Bich Lieu</v>
          </cell>
          <cell r="M443" t="str">
            <v>No</v>
          </cell>
          <cell r="O443" t="str">
            <v>06/Đã thanh toán 12/2023</v>
          </cell>
        </row>
        <row r="444">
          <cell r="D444">
            <v>28245</v>
          </cell>
          <cell r="E444">
            <v>16433164</v>
          </cell>
          <cell r="F444">
            <v>2933992</v>
          </cell>
          <cell r="G444">
            <v>45059.000347222223</v>
          </cell>
          <cell r="J444" t="str">
            <v>Do Thi Bich Lieu</v>
          </cell>
          <cell r="M444" t="str">
            <v>No</v>
          </cell>
          <cell r="O444" t="str">
            <v>06/Đã thanh toán 26/2023</v>
          </cell>
        </row>
        <row r="445">
          <cell r="D445">
            <v>28244</v>
          </cell>
          <cell r="E445">
            <v>19393403</v>
          </cell>
          <cell r="F445">
            <v>623040</v>
          </cell>
          <cell r="G445">
            <v>45059.000347222223</v>
          </cell>
          <cell r="J445" t="str">
            <v>Do Thi Bich Lieu</v>
          </cell>
          <cell r="M445" t="str">
            <v>No</v>
          </cell>
          <cell r="O445" t="str">
            <v>06/Đã thanh toán 12/2023</v>
          </cell>
        </row>
        <row r="446">
          <cell r="D446">
            <v>28242</v>
          </cell>
          <cell r="E446">
            <v>29172360</v>
          </cell>
          <cell r="F446">
            <v>276007</v>
          </cell>
          <cell r="G446">
            <v>45059.000347222223</v>
          </cell>
          <cell r="J446" t="str">
            <v>Do Thi Bich Lieu</v>
          </cell>
          <cell r="M446" t="str">
            <v>No</v>
          </cell>
          <cell r="O446" t="str">
            <v>06/Đã thanh toán 12/2023</v>
          </cell>
        </row>
        <row r="447">
          <cell r="D447">
            <v>28276</v>
          </cell>
          <cell r="E447">
            <v>14107421</v>
          </cell>
          <cell r="F447">
            <v>2931918</v>
          </cell>
          <cell r="G447">
            <v>45059.000347222223</v>
          </cell>
          <cell r="J447" t="str">
            <v>Do Thi Bich Lieu</v>
          </cell>
          <cell r="M447" t="str">
            <v>No</v>
          </cell>
          <cell r="O447" t="str">
            <v>06/Đã thanh toán 12/2023</v>
          </cell>
        </row>
        <row r="448">
          <cell r="D448">
            <v>28272</v>
          </cell>
          <cell r="E448">
            <v>22343678</v>
          </cell>
          <cell r="F448">
            <v>2336400</v>
          </cell>
          <cell r="G448">
            <v>45059.000347222223</v>
          </cell>
          <cell r="J448" t="str">
            <v>Do Thi Bich Lieu</v>
          </cell>
          <cell r="M448" t="str">
            <v>No</v>
          </cell>
          <cell r="O448" t="str">
            <v>06/Đã thanh toán 26/2023</v>
          </cell>
        </row>
        <row r="449">
          <cell r="D449">
            <v>28253</v>
          </cell>
          <cell r="E449">
            <v>10231436</v>
          </cell>
          <cell r="F449">
            <v>9345600</v>
          </cell>
          <cell r="G449">
            <v>45059.000347222223</v>
          </cell>
          <cell r="J449" t="str">
            <v>Do Thi Bich Lieu</v>
          </cell>
          <cell r="M449" t="str">
            <v>No</v>
          </cell>
          <cell r="O449" t="str">
            <v>06/Đã thanh toán 12/2023</v>
          </cell>
        </row>
        <row r="450">
          <cell r="D450">
            <v>28252</v>
          </cell>
          <cell r="E450">
            <v>10230526</v>
          </cell>
          <cell r="F450">
            <v>7712249</v>
          </cell>
          <cell r="G450">
            <v>45059.000347222223</v>
          </cell>
          <cell r="J450" t="str">
            <v>Do Thi Bich Lieu</v>
          </cell>
          <cell r="M450" t="str">
            <v>No</v>
          </cell>
          <cell r="O450" t="str">
            <v>06/Đã thanh toán 12/2023</v>
          </cell>
        </row>
        <row r="451">
          <cell r="D451">
            <v>28267</v>
          </cell>
          <cell r="E451">
            <v>12157014</v>
          </cell>
          <cell r="F451">
            <v>4886530</v>
          </cell>
          <cell r="G451">
            <v>45059.000347222223</v>
          </cell>
          <cell r="J451" t="str">
            <v>Do Thi Bich Lieu</v>
          </cell>
          <cell r="M451" t="str">
            <v>No</v>
          </cell>
          <cell r="O451" t="str">
            <v>06/Đã thanh toán 26/2023</v>
          </cell>
        </row>
        <row r="452">
          <cell r="D452">
            <v>28243</v>
          </cell>
          <cell r="E452">
            <v>19393307</v>
          </cell>
          <cell r="F452">
            <v>3234033</v>
          </cell>
          <cell r="G452">
            <v>45059.000347222223</v>
          </cell>
          <cell r="J452" t="str">
            <v>Do Thi Bich Lieu</v>
          </cell>
          <cell r="M452" t="str">
            <v>No</v>
          </cell>
          <cell r="O452" t="str">
            <v>06/Đã thanh toán 12/2023</v>
          </cell>
        </row>
        <row r="453">
          <cell r="D453">
            <v>28259</v>
          </cell>
          <cell r="E453">
            <v>11198197</v>
          </cell>
          <cell r="F453">
            <v>4282102</v>
          </cell>
          <cell r="G453">
            <v>45059.000347222223</v>
          </cell>
          <cell r="J453" t="str">
            <v>Do Thi Bich Lieu</v>
          </cell>
          <cell r="M453" t="str">
            <v>No</v>
          </cell>
          <cell r="O453" t="str">
            <v>06/Đã thanh toán 26/2023</v>
          </cell>
        </row>
        <row r="454">
          <cell r="D454">
            <v>28269</v>
          </cell>
          <cell r="E454">
            <v>16435456</v>
          </cell>
          <cell r="F454">
            <v>1954612</v>
          </cell>
          <cell r="G454">
            <v>45059.000347222223</v>
          </cell>
          <cell r="J454" t="str">
            <v>Do Thi Bich Lieu</v>
          </cell>
          <cell r="M454" t="str">
            <v>No</v>
          </cell>
          <cell r="O454" t="str">
            <v>06/Đã thanh toán 26/2023</v>
          </cell>
        </row>
        <row r="455">
          <cell r="D455">
            <v>28246</v>
          </cell>
          <cell r="E455">
            <v>20370361</v>
          </cell>
          <cell r="F455">
            <v>3391017</v>
          </cell>
          <cell r="G455">
            <v>45059.000347222223</v>
          </cell>
          <cell r="J455" t="str">
            <v>Do Thi Bich Lieu</v>
          </cell>
          <cell r="M455" t="str">
            <v>No</v>
          </cell>
          <cell r="O455" t="str">
            <v>06/Đã thanh toán 12/2023</v>
          </cell>
        </row>
        <row r="456">
          <cell r="D456">
            <v>28264</v>
          </cell>
          <cell r="E456">
            <v>22346700</v>
          </cell>
          <cell r="F456">
            <v>2950660</v>
          </cell>
          <cell r="G456">
            <v>45059.000347222223</v>
          </cell>
          <cell r="J456" t="str">
            <v>Do Thi Bich Lieu</v>
          </cell>
          <cell r="M456" t="str">
            <v>No</v>
          </cell>
          <cell r="O456" t="str">
            <v>06/Đã thanh toán 26/2023</v>
          </cell>
        </row>
        <row r="457">
          <cell r="D457">
            <v>28260</v>
          </cell>
          <cell r="E457">
            <v>19396177</v>
          </cell>
          <cell r="F457">
            <v>977306</v>
          </cell>
          <cell r="G457">
            <v>45059.000347222223</v>
          </cell>
          <cell r="J457" t="str">
            <v>Do Thi Bich Lieu</v>
          </cell>
          <cell r="M457" t="str">
            <v>No</v>
          </cell>
          <cell r="O457" t="str">
            <v>06/Đã thanh toán 26/2023</v>
          </cell>
        </row>
        <row r="458">
          <cell r="D458">
            <v>28251</v>
          </cell>
          <cell r="E458">
            <v>10229295</v>
          </cell>
          <cell r="F458">
            <v>2095544</v>
          </cell>
          <cell r="G458">
            <v>45059.000347222223</v>
          </cell>
          <cell r="J458" t="str">
            <v>Do Thi Bich Lieu</v>
          </cell>
          <cell r="M458" t="str">
            <v>No</v>
          </cell>
          <cell r="O458" t="str">
            <v>06/Đã thanh toán 12/2023</v>
          </cell>
        </row>
        <row r="459">
          <cell r="D459">
            <v>28250</v>
          </cell>
          <cell r="E459">
            <v>25341759</v>
          </cell>
          <cell r="F459">
            <v>6246405</v>
          </cell>
          <cell r="G459">
            <v>45059.000347222223</v>
          </cell>
          <cell r="J459" t="str">
            <v>Do Thi Bich Lieu</v>
          </cell>
          <cell r="M459" t="str">
            <v>No</v>
          </cell>
          <cell r="O459" t="str">
            <v>06/Đã thanh toán 12/2023</v>
          </cell>
        </row>
        <row r="460">
          <cell r="D460">
            <v>28248</v>
          </cell>
          <cell r="E460">
            <v>15118282</v>
          </cell>
          <cell r="F460">
            <v>1253313</v>
          </cell>
          <cell r="G460">
            <v>45059.000347222223</v>
          </cell>
          <cell r="J460" t="str">
            <v>Do Thi Bich Lieu</v>
          </cell>
          <cell r="M460" t="str">
            <v>No</v>
          </cell>
          <cell r="O460" t="str">
            <v>06/Đã thanh toán 12/2023</v>
          </cell>
        </row>
        <row r="461">
          <cell r="D461">
            <v>28258</v>
          </cell>
          <cell r="E461">
            <v>11197928</v>
          </cell>
          <cell r="F461">
            <v>2095544</v>
          </cell>
          <cell r="G461">
            <v>45059.000347222223</v>
          </cell>
          <cell r="J461" t="str">
            <v>Do Thi Bich Lieu</v>
          </cell>
          <cell r="M461" t="str">
            <v>No</v>
          </cell>
          <cell r="O461" t="str">
            <v>06/Đã thanh toán 26/2023</v>
          </cell>
        </row>
        <row r="462">
          <cell r="D462">
            <v>28255</v>
          </cell>
          <cell r="E462">
            <v>10233736</v>
          </cell>
          <cell r="F462">
            <v>2095544</v>
          </cell>
          <cell r="G462">
            <v>45059.000347222223</v>
          </cell>
          <cell r="J462" t="str">
            <v>Do Thi Bich Lieu</v>
          </cell>
          <cell r="M462" t="str">
            <v>No</v>
          </cell>
          <cell r="O462" t="str">
            <v>06/Đã thanh toán 12/2023</v>
          </cell>
        </row>
        <row r="463">
          <cell r="D463">
            <v>28266</v>
          </cell>
          <cell r="E463">
            <v>25343619</v>
          </cell>
          <cell r="F463">
            <v>6092977</v>
          </cell>
          <cell r="G463">
            <v>45059.000347222223</v>
          </cell>
          <cell r="J463" t="str">
            <v>Do Thi Bich Lieu</v>
          </cell>
          <cell r="M463" t="str">
            <v>No</v>
          </cell>
          <cell r="O463" t="str">
            <v>06/Đã thanh toán 26/2023</v>
          </cell>
        </row>
        <row r="464">
          <cell r="D464">
            <v>28265</v>
          </cell>
          <cell r="E464">
            <v>17202067</v>
          </cell>
          <cell r="F464">
            <v>2703191</v>
          </cell>
          <cell r="G464">
            <v>45059.000347222223</v>
          </cell>
          <cell r="J464" t="str">
            <v>Do Thi Bich Lieu</v>
          </cell>
          <cell r="M464" t="str">
            <v>No</v>
          </cell>
          <cell r="O464" t="str">
            <v>06/Đã thanh toán 26/2023</v>
          </cell>
        </row>
        <row r="465">
          <cell r="D465">
            <v>28262</v>
          </cell>
          <cell r="E465">
            <v>16434624</v>
          </cell>
          <cell r="F465">
            <v>3072850</v>
          </cell>
          <cell r="G465">
            <v>45059.000347222223</v>
          </cell>
          <cell r="J465" t="str">
            <v>Do Thi Bich Lieu</v>
          </cell>
          <cell r="M465" t="str">
            <v>No</v>
          </cell>
          <cell r="O465" t="str">
            <v>06/Đã thanh toán 26/2023</v>
          </cell>
        </row>
        <row r="466">
          <cell r="D466">
            <v>28273</v>
          </cell>
          <cell r="E466">
            <v>15120466</v>
          </cell>
          <cell r="F466">
            <v>1954612</v>
          </cell>
          <cell r="G466">
            <v>45059.000347222223</v>
          </cell>
          <cell r="J466" t="str">
            <v>Do Thi Bich Lieu</v>
          </cell>
          <cell r="M466" t="str">
            <v>No</v>
          </cell>
          <cell r="O466" t="str">
            <v>06/Đã thanh toán 26/2023</v>
          </cell>
        </row>
        <row r="467">
          <cell r="D467">
            <v>28247</v>
          </cell>
          <cell r="E467">
            <v>20371268</v>
          </cell>
          <cell r="F467">
            <v>1253313</v>
          </cell>
          <cell r="G467">
            <v>45059.000347222223</v>
          </cell>
          <cell r="J467" t="str">
            <v>Do Thi Bich Lieu</v>
          </cell>
          <cell r="M467" t="str">
            <v>No</v>
          </cell>
          <cell r="O467" t="str">
            <v>06/Đã thanh toán 12/2023</v>
          </cell>
        </row>
        <row r="468">
          <cell r="D468">
            <v>28268</v>
          </cell>
          <cell r="E468">
            <v>12157285</v>
          </cell>
          <cell r="F468">
            <v>998250</v>
          </cell>
          <cell r="G468">
            <v>45059.000347222223</v>
          </cell>
          <cell r="J468" t="str">
            <v>Do Thi Bich Lieu</v>
          </cell>
          <cell r="M468" t="str">
            <v>No</v>
          </cell>
          <cell r="O468" t="str">
            <v>06/Đã thanh toán 26/2023</v>
          </cell>
        </row>
        <row r="469">
          <cell r="D469">
            <v>28270</v>
          </cell>
          <cell r="E469">
            <v>16435752</v>
          </cell>
          <cell r="F469">
            <v>1615482</v>
          </cell>
          <cell r="G469">
            <v>45059.000347222223</v>
          </cell>
          <cell r="J469" t="str">
            <v>Do Thi Bich Lieu</v>
          </cell>
          <cell r="M469" t="str">
            <v>No</v>
          </cell>
          <cell r="O469" t="str">
            <v>06/Đã thanh toán 26/2023</v>
          </cell>
        </row>
        <row r="470">
          <cell r="D470">
            <v>29219</v>
          </cell>
          <cell r="E470">
            <v>12151469</v>
          </cell>
          <cell r="F470">
            <v>6037361</v>
          </cell>
          <cell r="G470">
            <v>45063.000347222223</v>
          </cell>
          <cell r="J470" t="str">
            <v>Do Thi Bich Lieu</v>
          </cell>
          <cell r="M470" t="str">
            <v>No</v>
          </cell>
          <cell r="O470" t="str">
            <v>06/Đã thanh toán 12/2023</v>
          </cell>
        </row>
        <row r="471">
          <cell r="D471">
            <v>29798</v>
          </cell>
          <cell r="E471">
            <v>14107909</v>
          </cell>
          <cell r="F471">
            <v>778800</v>
          </cell>
          <cell r="G471">
            <v>45065.000347222223</v>
          </cell>
          <cell r="J471" t="str">
            <v>Do Thi Bich Lieu</v>
          </cell>
          <cell r="M471" t="str">
            <v>No</v>
          </cell>
          <cell r="O471" t="str">
            <v>06/Đã thanh toán 26/2023</v>
          </cell>
        </row>
        <row r="472">
          <cell r="D472">
            <v>29800</v>
          </cell>
          <cell r="E472">
            <v>13258249</v>
          </cell>
          <cell r="F472">
            <v>4050156</v>
          </cell>
          <cell r="G472">
            <v>45065.000347222223</v>
          </cell>
          <cell r="J472" t="str">
            <v>Do Thi Bich Lieu</v>
          </cell>
          <cell r="M472" t="str">
            <v>No</v>
          </cell>
          <cell r="O472" t="str">
            <v>06/Đã thanh toán 26/2023</v>
          </cell>
        </row>
        <row r="473">
          <cell r="D473">
            <v>29799</v>
          </cell>
          <cell r="E473">
            <v>26400018</v>
          </cell>
          <cell r="F473">
            <v>1615482</v>
          </cell>
          <cell r="G473">
            <v>45065.000347222223</v>
          </cell>
          <cell r="J473" t="str">
            <v>Do Thi Bich Lieu</v>
          </cell>
          <cell r="M473" t="str">
            <v>No</v>
          </cell>
          <cell r="O473" t="str">
            <v>06/Đã thanh toán 26/2023</v>
          </cell>
        </row>
        <row r="474">
          <cell r="D474">
            <v>29801</v>
          </cell>
          <cell r="E474">
            <v>14109503</v>
          </cell>
          <cell r="F474">
            <v>203239</v>
          </cell>
          <cell r="G474">
            <v>45065.000347222223</v>
          </cell>
          <cell r="J474" t="str">
            <v>Do Thi Bich Lieu</v>
          </cell>
          <cell r="M474" t="str">
            <v>No</v>
          </cell>
          <cell r="O474" t="str">
            <v>06/Đã thanh toán 26/2023</v>
          </cell>
        </row>
        <row r="475">
          <cell r="D475">
            <v>29774</v>
          </cell>
          <cell r="E475">
            <v>27337015</v>
          </cell>
          <cell r="F475">
            <v>3234033</v>
          </cell>
          <cell r="G475">
            <v>45065.000347222223</v>
          </cell>
          <cell r="J475" t="str">
            <v>Do Thi Bich Lieu</v>
          </cell>
          <cell r="M475" t="str">
            <v>No</v>
          </cell>
          <cell r="O475" t="str">
            <v>06/Đã thanh toán 26/2023</v>
          </cell>
        </row>
        <row r="476">
          <cell r="D476">
            <v>29781</v>
          </cell>
          <cell r="E476">
            <v>17204149</v>
          </cell>
          <cell r="F476">
            <v>3596758</v>
          </cell>
          <cell r="G476">
            <v>45065.000347222223</v>
          </cell>
          <cell r="J476" t="str">
            <v>Do Thi Bich Lieu</v>
          </cell>
          <cell r="M476" t="str">
            <v>No</v>
          </cell>
          <cell r="O476" t="str">
            <v>06/Đã thanh toán 26/2023</v>
          </cell>
        </row>
        <row r="477">
          <cell r="D477">
            <v>29770</v>
          </cell>
          <cell r="E477">
            <v>10237078</v>
          </cell>
          <cell r="F477">
            <v>5027462</v>
          </cell>
          <cell r="G477">
            <v>45065.000347222223</v>
          </cell>
          <cell r="J477" t="str">
            <v>Do Thi Bich Lieu</v>
          </cell>
          <cell r="M477" t="str">
            <v>No</v>
          </cell>
          <cell r="O477" t="str">
            <v>06/Đã thanh toán 26/2023</v>
          </cell>
        </row>
        <row r="478">
          <cell r="D478">
            <v>29769</v>
          </cell>
          <cell r="E478">
            <v>10237358</v>
          </cell>
          <cell r="F478">
            <v>6899855</v>
          </cell>
          <cell r="G478">
            <v>45065.000347222223</v>
          </cell>
          <cell r="J478" t="str">
            <v>Do Thi Bich Lieu</v>
          </cell>
          <cell r="M478" t="str">
            <v>No</v>
          </cell>
          <cell r="O478" t="str">
            <v>06/Đã thanh toán 26/2023</v>
          </cell>
        </row>
        <row r="479">
          <cell r="D479">
            <v>29786</v>
          </cell>
          <cell r="E479">
            <v>12160141</v>
          </cell>
          <cell r="F479">
            <v>1615482</v>
          </cell>
          <cell r="G479">
            <v>45065.000347222223</v>
          </cell>
          <cell r="J479" t="str">
            <v>Do Thi Bich Lieu</v>
          </cell>
          <cell r="M479" t="str">
            <v>No</v>
          </cell>
          <cell r="O479" t="str">
            <v>06/Đã thanh toán 26/2023</v>
          </cell>
        </row>
        <row r="480">
          <cell r="D480">
            <v>29795</v>
          </cell>
          <cell r="E480">
            <v>15123799</v>
          </cell>
          <cell r="F480">
            <v>3796408</v>
          </cell>
          <cell r="G480">
            <v>45065.000347222223</v>
          </cell>
          <cell r="J480" t="str">
            <v>Do Thi Bich Lieu</v>
          </cell>
          <cell r="M480" t="str">
            <v>No</v>
          </cell>
          <cell r="O480" t="str">
            <v>06/Đã thanh toán 26/2023</v>
          </cell>
        </row>
        <row r="481">
          <cell r="D481">
            <v>29775</v>
          </cell>
          <cell r="E481">
            <v>23220736</v>
          </cell>
          <cell r="F481">
            <v>2358510</v>
          </cell>
          <cell r="G481">
            <v>45065.000347222223</v>
          </cell>
          <cell r="J481" t="str">
            <v>Do Thi Bich Lieu</v>
          </cell>
          <cell r="M481" t="str">
            <v>No</v>
          </cell>
          <cell r="O481" t="str">
            <v>06/Đã thanh toán 26/2023</v>
          </cell>
        </row>
        <row r="482">
          <cell r="D482">
            <v>29782</v>
          </cell>
          <cell r="E482">
            <v>15122237</v>
          </cell>
          <cell r="F482">
            <v>1954612</v>
          </cell>
          <cell r="G482">
            <v>45065.000347222223</v>
          </cell>
          <cell r="J482" t="str">
            <v>Do Thi Bich Lieu</v>
          </cell>
          <cell r="M482" t="str">
            <v>No</v>
          </cell>
          <cell r="O482" t="str">
            <v>06/Đã thanh toán 26/2023</v>
          </cell>
        </row>
        <row r="483">
          <cell r="D483">
            <v>29792</v>
          </cell>
          <cell r="E483">
            <v>20375673</v>
          </cell>
          <cell r="F483">
            <v>977306</v>
          </cell>
          <cell r="G483">
            <v>45065.000347222223</v>
          </cell>
          <cell r="J483" t="str">
            <v>Do Thi Bich Lieu</v>
          </cell>
          <cell r="M483" t="str">
            <v>No</v>
          </cell>
          <cell r="O483" t="str">
            <v>06/Đã thanh toán 26/2023</v>
          </cell>
        </row>
        <row r="484">
          <cell r="D484">
            <v>29797</v>
          </cell>
          <cell r="E484">
            <v>14109446</v>
          </cell>
          <cell r="F484">
            <v>4886530</v>
          </cell>
          <cell r="G484">
            <v>45065.000347222223</v>
          </cell>
          <cell r="J484" t="str">
            <v>Do Thi Bich Lieu</v>
          </cell>
          <cell r="M484" t="str">
            <v>No</v>
          </cell>
          <cell r="O484" t="str">
            <v>06/Đã thanh toán 26/2023</v>
          </cell>
        </row>
        <row r="485">
          <cell r="D485">
            <v>29788</v>
          </cell>
          <cell r="E485">
            <v>28338112</v>
          </cell>
          <cell r="F485">
            <v>1551215</v>
          </cell>
          <cell r="G485">
            <v>45065.000347222223</v>
          </cell>
          <cell r="J485" t="str">
            <v>Do Thi Bich Lieu</v>
          </cell>
          <cell r="M485" t="str">
            <v>No</v>
          </cell>
          <cell r="O485" t="str">
            <v>06/Đã thanh toán 26/2023</v>
          </cell>
        </row>
        <row r="486">
          <cell r="D486">
            <v>29780</v>
          </cell>
          <cell r="E486">
            <v>17205052</v>
          </cell>
          <cell r="F486">
            <v>2175417</v>
          </cell>
          <cell r="G486">
            <v>45065.000347222223</v>
          </cell>
          <cell r="J486" t="str">
            <v>Do Thi Bich Lieu</v>
          </cell>
          <cell r="M486" t="str">
            <v>No</v>
          </cell>
          <cell r="O486" t="str">
            <v>06/Đã thanh toán 26/2023</v>
          </cell>
        </row>
        <row r="487">
          <cell r="D487">
            <v>29790</v>
          </cell>
          <cell r="E487">
            <v>24317905</v>
          </cell>
          <cell r="F487">
            <v>1946690</v>
          </cell>
          <cell r="G487">
            <v>45065.000347222223</v>
          </cell>
          <cell r="J487" t="str">
            <v>Do Thi Bich Lieu</v>
          </cell>
          <cell r="M487" t="str">
            <v>No</v>
          </cell>
          <cell r="O487" t="str">
            <v>07/Đã thanh toán 10/2023</v>
          </cell>
        </row>
        <row r="488">
          <cell r="D488">
            <v>29789</v>
          </cell>
          <cell r="E488">
            <v>25346852</v>
          </cell>
          <cell r="F488">
            <v>2880284</v>
          </cell>
          <cell r="G488">
            <v>45065.000347222223</v>
          </cell>
          <cell r="J488" t="str">
            <v>Do Thi Bich Lieu</v>
          </cell>
          <cell r="M488" t="str">
            <v>No</v>
          </cell>
          <cell r="O488" t="str">
            <v>07/Đã thanh toán 10/2023</v>
          </cell>
        </row>
        <row r="489">
          <cell r="D489">
            <v>29787</v>
          </cell>
          <cell r="E489">
            <v>28338495</v>
          </cell>
          <cell r="F489">
            <v>5367266</v>
          </cell>
          <cell r="G489">
            <v>45065.000347222223</v>
          </cell>
          <cell r="J489" t="str">
            <v>Do Thi Bich Lieu</v>
          </cell>
          <cell r="M489" t="str">
            <v>No</v>
          </cell>
          <cell r="O489" t="str">
            <v>06/Đã thanh toán 26/2023</v>
          </cell>
        </row>
        <row r="490">
          <cell r="D490">
            <v>29794</v>
          </cell>
          <cell r="E490">
            <v>16438132</v>
          </cell>
          <cell r="F490">
            <v>977306</v>
          </cell>
          <cell r="G490">
            <v>45065.000347222223</v>
          </cell>
          <cell r="J490" t="str">
            <v>Do Thi Bich Lieu</v>
          </cell>
          <cell r="M490" t="str">
            <v>No</v>
          </cell>
          <cell r="O490" t="str">
            <v>07/Đã thanh toán 10/2023</v>
          </cell>
        </row>
        <row r="491">
          <cell r="D491">
            <v>29791</v>
          </cell>
          <cell r="E491">
            <v>24317587</v>
          </cell>
          <cell r="F491">
            <v>598950</v>
          </cell>
          <cell r="G491">
            <v>45065.000347222223</v>
          </cell>
          <cell r="J491" t="str">
            <v>Do Thi Bich Lieu</v>
          </cell>
          <cell r="M491" t="str">
            <v>No</v>
          </cell>
          <cell r="O491" t="str">
            <v>07/Đã thanh toán 10/2023</v>
          </cell>
        </row>
        <row r="492">
          <cell r="D492">
            <v>29793</v>
          </cell>
          <cell r="E492">
            <v>16438404</v>
          </cell>
          <cell r="F492">
            <v>3194934</v>
          </cell>
          <cell r="G492">
            <v>45065.000347222223</v>
          </cell>
          <cell r="J492" t="str">
            <v>Do Thi Bich Lieu</v>
          </cell>
          <cell r="M492" t="str">
            <v>No</v>
          </cell>
          <cell r="O492" t="str">
            <v>07/Đã thanh toán 10/2023</v>
          </cell>
        </row>
        <row r="493">
          <cell r="D493">
            <v>29779</v>
          </cell>
          <cell r="E493">
            <v>20375114</v>
          </cell>
          <cell r="F493">
            <v>1557600</v>
          </cell>
          <cell r="G493">
            <v>45065.000347222223</v>
          </cell>
          <cell r="J493" t="str">
            <v>Do Thi Bich Lieu</v>
          </cell>
          <cell r="M493" t="str">
            <v>No</v>
          </cell>
          <cell r="O493" t="str">
            <v>07/Đã thanh toán 10/2023</v>
          </cell>
        </row>
        <row r="494">
          <cell r="D494">
            <v>29771</v>
          </cell>
          <cell r="E494">
            <v>11200164</v>
          </cell>
          <cell r="F494">
            <v>3115200</v>
          </cell>
          <cell r="G494">
            <v>45065.000347222223</v>
          </cell>
          <cell r="J494" t="str">
            <v>Do Thi Bich Lieu</v>
          </cell>
          <cell r="M494" t="str">
            <v>No</v>
          </cell>
          <cell r="O494" t="str">
            <v>07/Đã thanh toán 10/2023</v>
          </cell>
        </row>
        <row r="495">
          <cell r="D495">
            <v>29785</v>
          </cell>
          <cell r="E495">
            <v>28337212</v>
          </cell>
          <cell r="F495">
            <v>1557600</v>
          </cell>
          <cell r="G495">
            <v>45065.000347222223</v>
          </cell>
          <cell r="J495" t="str">
            <v>Do Thi Bich Lieu</v>
          </cell>
          <cell r="M495" t="str">
            <v>No</v>
          </cell>
          <cell r="O495" t="str">
            <v>07/Đã thanh toán 10/2023</v>
          </cell>
        </row>
        <row r="496">
          <cell r="D496">
            <v>29773</v>
          </cell>
          <cell r="E496">
            <v>19397623</v>
          </cell>
          <cell r="F496">
            <v>1557600</v>
          </cell>
          <cell r="G496">
            <v>45065.000347222223</v>
          </cell>
          <cell r="J496" t="str">
            <v>Do Thi Bich Lieu</v>
          </cell>
          <cell r="M496" t="str">
            <v>No</v>
          </cell>
          <cell r="O496" t="str">
            <v>07/Đã thanh toán 10/2023</v>
          </cell>
        </row>
        <row r="497">
          <cell r="D497">
            <v>29783</v>
          </cell>
          <cell r="E497">
            <v>16437514</v>
          </cell>
          <cell r="F497">
            <v>1557600</v>
          </cell>
          <cell r="G497">
            <v>45065.000347222223</v>
          </cell>
          <cell r="J497" t="str">
            <v>Do Thi Bich Lieu</v>
          </cell>
          <cell r="M497" t="str">
            <v>No</v>
          </cell>
          <cell r="O497" t="str">
            <v>07/Đã thanh toán 10/2023</v>
          </cell>
        </row>
        <row r="498">
          <cell r="D498">
            <v>29772</v>
          </cell>
          <cell r="E498">
            <v>19397650</v>
          </cell>
          <cell r="F498">
            <v>778800</v>
          </cell>
          <cell r="G498">
            <v>45065.000347222223</v>
          </cell>
          <cell r="J498" t="str">
            <v>Do Thi Bich Lieu</v>
          </cell>
          <cell r="M498" t="str">
            <v>No</v>
          </cell>
          <cell r="O498" t="str">
            <v>07/Đã thanh toán 10/2023</v>
          </cell>
        </row>
        <row r="499">
          <cell r="D499">
            <v>29776</v>
          </cell>
          <cell r="E499">
            <v>24317189</v>
          </cell>
          <cell r="F499">
            <v>1557600</v>
          </cell>
          <cell r="G499">
            <v>45065.000347222223</v>
          </cell>
          <cell r="J499" t="str">
            <v>Do Thi Bich Lieu</v>
          </cell>
          <cell r="M499" t="str">
            <v>No</v>
          </cell>
          <cell r="O499" t="str">
            <v>08/Đã thanh toán 10/2023</v>
          </cell>
        </row>
        <row r="500">
          <cell r="D500">
            <v>29796</v>
          </cell>
          <cell r="E500">
            <v>18171959</v>
          </cell>
          <cell r="F500">
            <v>5734652</v>
          </cell>
          <cell r="G500">
            <v>45065.000347222223</v>
          </cell>
          <cell r="J500" t="str">
            <v>Do Thi Bich Lieu</v>
          </cell>
          <cell r="M500" t="str">
            <v>No</v>
          </cell>
          <cell r="O500" t="str">
            <v>07/Đã thanh toán 10/2023</v>
          </cell>
        </row>
        <row r="501">
          <cell r="D501">
            <v>29784</v>
          </cell>
          <cell r="E501">
            <v>22349126</v>
          </cell>
          <cell r="F501">
            <v>1557600</v>
          </cell>
          <cell r="G501">
            <v>45065.000347222223</v>
          </cell>
          <cell r="J501" t="str">
            <v>Do Thi Bich Lieu</v>
          </cell>
          <cell r="M501" t="str">
            <v>No</v>
          </cell>
          <cell r="O501" t="str">
            <v>08/Đã thanh toán 10/2023</v>
          </cell>
        </row>
        <row r="502">
          <cell r="D502">
            <v>29777</v>
          </cell>
          <cell r="E502">
            <v>25346105</v>
          </cell>
          <cell r="F502">
            <v>778800</v>
          </cell>
          <cell r="G502">
            <v>45065.000347222223</v>
          </cell>
          <cell r="J502" t="str">
            <v>Do Thi Bich Lieu</v>
          </cell>
          <cell r="M502" t="str">
            <v>No</v>
          </cell>
          <cell r="O502" t="str">
            <v>08/Đã thanh toán 10/2023</v>
          </cell>
        </row>
        <row r="503">
          <cell r="D503">
            <v>29778</v>
          </cell>
          <cell r="E503">
            <v>27337223</v>
          </cell>
          <cell r="F503">
            <v>1557600</v>
          </cell>
          <cell r="G503">
            <v>45065.000347222223</v>
          </cell>
          <cell r="J503" t="str">
            <v>Do Thi Bich Lieu</v>
          </cell>
          <cell r="M503" t="str">
            <v>No</v>
          </cell>
          <cell r="O503" t="str">
            <v>08/Đã thanh toán 10/2023</v>
          </cell>
        </row>
        <row r="504">
          <cell r="D504">
            <v>30030</v>
          </cell>
          <cell r="E504">
            <v>10171704</v>
          </cell>
          <cell r="F504">
            <v>23586080</v>
          </cell>
          <cell r="G504">
            <v>45069.000347222223</v>
          </cell>
          <cell r="J504" t="str">
            <v>Do Thi Bich Lieu</v>
          </cell>
          <cell r="M504" t="str">
            <v>No</v>
          </cell>
          <cell r="O504" t="str">
            <v>08/Đã thanh toán 10/2023</v>
          </cell>
        </row>
        <row r="505">
          <cell r="D505">
            <v>30031</v>
          </cell>
          <cell r="E505">
            <v>13197255</v>
          </cell>
          <cell r="F505">
            <v>4612526</v>
          </cell>
          <cell r="G505">
            <v>45069.000347222223</v>
          </cell>
          <cell r="J505" t="str">
            <v>Do Thi Bich Lieu</v>
          </cell>
          <cell r="M505" t="str">
            <v>No</v>
          </cell>
          <cell r="O505" t="str">
            <v>06/Đã thanh toán 12/2023</v>
          </cell>
        </row>
        <row r="506">
          <cell r="D506">
            <v>30032</v>
          </cell>
          <cell r="E506">
            <v>14026511</v>
          </cell>
          <cell r="F506">
            <v>930329</v>
          </cell>
          <cell r="G506">
            <v>45069.000347222223</v>
          </cell>
          <cell r="J506" t="str">
            <v>Do Thi Bich Lieu</v>
          </cell>
          <cell r="M506" t="str">
            <v>No</v>
          </cell>
          <cell r="O506" t="str">
            <v>06/Đã thanh toán 12/2023</v>
          </cell>
        </row>
        <row r="507">
          <cell r="D507">
            <v>30029</v>
          </cell>
          <cell r="E507">
            <v>12100509</v>
          </cell>
          <cell r="F507">
            <v>763656</v>
          </cell>
          <cell r="G507">
            <v>45069.000347222223</v>
          </cell>
          <cell r="J507" t="str">
            <v>Do Thi Bich Lieu</v>
          </cell>
          <cell r="M507" t="str">
            <v>No</v>
          </cell>
          <cell r="O507" t="str">
            <v>06/Đã thanh toán 12/2023</v>
          </cell>
        </row>
        <row r="508">
          <cell r="D508">
            <v>29993</v>
          </cell>
          <cell r="E508">
            <v>26298800</v>
          </cell>
          <cell r="F508">
            <v>1413958</v>
          </cell>
          <cell r="G508">
            <v>45069.000347222223</v>
          </cell>
          <cell r="J508" t="str">
            <v>Do Thi Bich Lieu</v>
          </cell>
          <cell r="M508" t="str">
            <v>No</v>
          </cell>
          <cell r="O508" t="str">
            <v>Chúng tôi đang xử lý hóa đơn, vui lòng liên hệ Do Thi Bich Lieu</v>
          </cell>
        </row>
        <row r="509">
          <cell r="D509">
            <v>31463</v>
          </cell>
          <cell r="E509">
            <v>14112312</v>
          </cell>
          <cell r="F509">
            <v>4249070</v>
          </cell>
          <cell r="G509">
            <v>45073.000347222223</v>
          </cell>
          <cell r="J509" t="str">
            <v>Do Thi Bich Lieu</v>
          </cell>
          <cell r="M509" t="str">
            <v>No</v>
          </cell>
          <cell r="O509" t="str">
            <v>06/Đã thanh toán 26/2023</v>
          </cell>
        </row>
        <row r="510">
          <cell r="D510">
            <v>31461</v>
          </cell>
          <cell r="E510">
            <v>26401619</v>
          </cell>
          <cell r="F510">
            <v>3784732</v>
          </cell>
          <cell r="G510">
            <v>45073.000347222223</v>
          </cell>
          <cell r="J510" t="str">
            <v>Do Thi Bich Lieu</v>
          </cell>
          <cell r="M510" t="str">
            <v>No</v>
          </cell>
          <cell r="O510" t="str">
            <v>06/Đã thanh toán 26/2023</v>
          </cell>
        </row>
        <row r="511">
          <cell r="D511">
            <v>31462</v>
          </cell>
          <cell r="E511">
            <v>26401522</v>
          </cell>
          <cell r="F511">
            <v>977306</v>
          </cell>
          <cell r="G511">
            <v>45073.000347222223</v>
          </cell>
          <cell r="J511" t="str">
            <v>Do Thi Bich Lieu</v>
          </cell>
          <cell r="M511" t="str">
            <v>No</v>
          </cell>
          <cell r="O511" t="str">
            <v>06/Đã thanh toán 26/2023</v>
          </cell>
        </row>
        <row r="512">
          <cell r="D512">
            <v>31436</v>
          </cell>
          <cell r="E512">
            <v>25348218</v>
          </cell>
          <cell r="F512">
            <v>8804901</v>
          </cell>
          <cell r="G512">
            <v>45073.000347222223</v>
          </cell>
          <cell r="J512" t="str">
            <v>Do Thi Bich Lieu</v>
          </cell>
          <cell r="M512" t="str">
            <v>No</v>
          </cell>
          <cell r="O512" t="str">
            <v>07/Đã thanh toán 10/2023</v>
          </cell>
        </row>
        <row r="513">
          <cell r="D513">
            <v>31453</v>
          </cell>
          <cell r="E513">
            <v>24319707</v>
          </cell>
          <cell r="F513">
            <v>977306</v>
          </cell>
          <cell r="G513">
            <v>45073.000347222223</v>
          </cell>
          <cell r="J513" t="str">
            <v>Do Thi Bich Lieu</v>
          </cell>
          <cell r="M513" t="str">
            <v>No</v>
          </cell>
          <cell r="O513" t="str">
            <v>07/Đã thanh toán 10/2023</v>
          </cell>
        </row>
        <row r="514">
          <cell r="D514">
            <v>31448</v>
          </cell>
          <cell r="E514">
            <v>17209450</v>
          </cell>
          <cell r="F514">
            <v>2785056</v>
          </cell>
          <cell r="G514">
            <v>45073.000347222223</v>
          </cell>
          <cell r="J514" t="str">
            <v>Do Thi Bich Lieu</v>
          </cell>
          <cell r="M514" t="str">
            <v>No</v>
          </cell>
          <cell r="O514" t="str">
            <v>07/Đã thanh toán 10/2023</v>
          </cell>
        </row>
        <row r="515">
          <cell r="D515">
            <v>31430</v>
          </cell>
          <cell r="E515">
            <v>20377348</v>
          </cell>
          <cell r="F515">
            <v>1615482</v>
          </cell>
          <cell r="G515">
            <v>45073.000347222223</v>
          </cell>
          <cell r="J515" t="str">
            <v>Do Thi Bich Lieu</v>
          </cell>
          <cell r="M515" t="str">
            <v>No</v>
          </cell>
          <cell r="O515" t="str">
            <v>07/Đã thanh toán 10/2023</v>
          </cell>
        </row>
        <row r="516">
          <cell r="D516">
            <v>31437</v>
          </cell>
          <cell r="E516">
            <v>18173792</v>
          </cell>
          <cell r="F516">
            <v>998250</v>
          </cell>
          <cell r="G516">
            <v>45073.000347222223</v>
          </cell>
          <cell r="J516" t="str">
            <v>Do Thi Bich Lieu</v>
          </cell>
          <cell r="M516" t="str">
            <v>No</v>
          </cell>
          <cell r="O516" t="str">
            <v>07/Đã thanh toán 10/2023</v>
          </cell>
        </row>
        <row r="517">
          <cell r="D517">
            <v>31469</v>
          </cell>
          <cell r="E517">
            <v>29177701</v>
          </cell>
          <cell r="F517">
            <v>1179255</v>
          </cell>
          <cell r="G517">
            <v>45073.000347222223</v>
          </cell>
          <cell r="J517" t="str">
            <v>Do Thi Bich Lieu</v>
          </cell>
          <cell r="M517" t="str">
            <v>No</v>
          </cell>
          <cell r="O517" t="str">
            <v>07/Đã thanh toán 10/2023</v>
          </cell>
        </row>
        <row r="518">
          <cell r="D518">
            <v>31443</v>
          </cell>
          <cell r="E518">
            <v>16441544</v>
          </cell>
          <cell r="F518">
            <v>1246080</v>
          </cell>
          <cell r="G518">
            <v>45073.000347222223</v>
          </cell>
          <cell r="J518" t="str">
            <v>Do Thi Bich Lieu</v>
          </cell>
          <cell r="M518" t="str">
            <v>No</v>
          </cell>
          <cell r="O518" t="str">
            <v>07/Đã thanh toán 10/2023</v>
          </cell>
        </row>
        <row r="519">
          <cell r="D519">
            <v>31460</v>
          </cell>
          <cell r="E519">
            <v>26401718</v>
          </cell>
          <cell r="F519">
            <v>1557600</v>
          </cell>
          <cell r="G519">
            <v>45073.000347222223</v>
          </cell>
          <cell r="J519" t="str">
            <v>Do Thi Bich Lieu</v>
          </cell>
          <cell r="M519" t="str">
            <v>No</v>
          </cell>
          <cell r="O519" t="str">
            <v>07/Đã thanh toán 10/2023</v>
          </cell>
        </row>
        <row r="520">
          <cell r="D520">
            <v>31446</v>
          </cell>
          <cell r="E520">
            <v>17206642</v>
          </cell>
          <cell r="F520">
            <v>1557600</v>
          </cell>
          <cell r="G520">
            <v>45073.000347222223</v>
          </cell>
          <cell r="J520" t="str">
            <v>Do Thi Bich Lieu</v>
          </cell>
          <cell r="M520" t="str">
            <v>No</v>
          </cell>
          <cell r="O520" t="str">
            <v>07/Đã thanh toán 24/2023</v>
          </cell>
        </row>
        <row r="521">
          <cell r="D521">
            <v>31444</v>
          </cell>
          <cell r="E521">
            <v>16440702</v>
          </cell>
          <cell r="F521">
            <v>977306</v>
          </cell>
          <cell r="G521">
            <v>45073.000347222223</v>
          </cell>
          <cell r="J521" t="str">
            <v>Do Thi Bich Lieu</v>
          </cell>
          <cell r="M521" t="str">
            <v>No</v>
          </cell>
          <cell r="O521" t="str">
            <v>07/Đã thanh toán 10/2023</v>
          </cell>
        </row>
        <row r="522">
          <cell r="D522">
            <v>31442</v>
          </cell>
          <cell r="E522">
            <v>15124285</v>
          </cell>
          <cell r="F522">
            <v>1557600</v>
          </cell>
          <cell r="G522">
            <v>45073.000347222223</v>
          </cell>
          <cell r="J522" t="str">
            <v>Do Thi Bich Lieu</v>
          </cell>
          <cell r="M522" t="str">
            <v>No</v>
          </cell>
          <cell r="O522" t="str">
            <v>07/Đã thanh toán 10/2023</v>
          </cell>
        </row>
        <row r="523">
          <cell r="D523">
            <v>31454</v>
          </cell>
          <cell r="E523">
            <v>25349075</v>
          </cell>
          <cell r="F523">
            <v>2729855</v>
          </cell>
          <cell r="G523">
            <v>45073.000347222223</v>
          </cell>
          <cell r="J523" t="str">
            <v>Do Thi Bich Lieu</v>
          </cell>
          <cell r="M523" t="str">
            <v>No</v>
          </cell>
          <cell r="O523" t="str">
            <v>07/Đã thanh toán 10/2023</v>
          </cell>
        </row>
        <row r="524">
          <cell r="D524">
            <v>31425</v>
          </cell>
          <cell r="E524">
            <v>10240540</v>
          </cell>
          <cell r="F524">
            <v>3909224</v>
          </cell>
          <cell r="G524">
            <v>45073.000347222223</v>
          </cell>
          <cell r="J524" t="str">
            <v>Do Thi Bich Lieu</v>
          </cell>
          <cell r="M524" t="str">
            <v>No</v>
          </cell>
          <cell r="O524" t="str">
            <v>06/Đã thanh toán 26/2023</v>
          </cell>
        </row>
        <row r="525">
          <cell r="D525">
            <v>31428</v>
          </cell>
          <cell r="E525">
            <v>20377251</v>
          </cell>
          <cell r="F525">
            <v>977306</v>
          </cell>
          <cell r="G525">
            <v>45073.000347222223</v>
          </cell>
          <cell r="J525" t="str">
            <v>Do Thi Bich Lieu</v>
          </cell>
          <cell r="M525" t="str">
            <v>No</v>
          </cell>
          <cell r="O525" t="str">
            <v>07/Đã thanh toán 10/2023</v>
          </cell>
        </row>
        <row r="526">
          <cell r="D526">
            <v>31464</v>
          </cell>
          <cell r="E526">
            <v>14112056</v>
          </cell>
          <cell r="F526">
            <v>1954612</v>
          </cell>
          <cell r="G526">
            <v>45073.000347222223</v>
          </cell>
          <cell r="J526" t="str">
            <v>Do Thi Bich Lieu</v>
          </cell>
          <cell r="M526" t="str">
            <v>No</v>
          </cell>
          <cell r="O526" t="str">
            <v>06/Đã thanh toán 26/2023</v>
          </cell>
        </row>
        <row r="527">
          <cell r="D527">
            <v>31447</v>
          </cell>
          <cell r="E527">
            <v>17208494</v>
          </cell>
          <cell r="F527">
            <v>2050340</v>
          </cell>
          <cell r="G527">
            <v>45073.000347222223</v>
          </cell>
          <cell r="J527" t="str">
            <v>Do Thi Bich Lieu</v>
          </cell>
          <cell r="M527" t="str">
            <v>No</v>
          </cell>
          <cell r="O527" t="str">
            <v>07/Đã thanh toán 10/2023</v>
          </cell>
        </row>
        <row r="528">
          <cell r="D528">
            <v>31451</v>
          </cell>
          <cell r="E528">
            <v>21232369</v>
          </cell>
          <cell r="F528">
            <v>3230964</v>
          </cell>
          <cell r="G528">
            <v>45073.000347222223</v>
          </cell>
          <cell r="J528" t="str">
            <v>Do Thi Bich Lieu</v>
          </cell>
          <cell r="M528" t="str">
            <v>No</v>
          </cell>
          <cell r="O528" t="str">
            <v>07/Đã thanh toán 10/2023</v>
          </cell>
        </row>
        <row r="529">
          <cell r="D529">
            <v>31466</v>
          </cell>
          <cell r="E529">
            <v>13260751</v>
          </cell>
          <cell r="F529">
            <v>6230400</v>
          </cell>
          <cell r="G529">
            <v>45073.000347222223</v>
          </cell>
          <cell r="J529" t="str">
            <v>Do Thi Bich Lieu</v>
          </cell>
          <cell r="M529" t="str">
            <v>No</v>
          </cell>
          <cell r="O529" t="str">
            <v>07/Đã thanh toán 10/2023</v>
          </cell>
        </row>
        <row r="530">
          <cell r="D530">
            <v>31459</v>
          </cell>
          <cell r="E530">
            <v>14111528</v>
          </cell>
          <cell r="F530">
            <v>778800</v>
          </cell>
          <cell r="G530">
            <v>45073.000347222223</v>
          </cell>
          <cell r="J530" t="str">
            <v>Do Thi Bich Lieu</v>
          </cell>
          <cell r="M530" t="str">
            <v>No</v>
          </cell>
          <cell r="O530" t="str">
            <v>07/Đã thanh toán 10/2023</v>
          </cell>
        </row>
        <row r="531">
          <cell r="D531">
            <v>31449</v>
          </cell>
          <cell r="E531">
            <v>20378013</v>
          </cell>
          <cell r="F531">
            <v>977306</v>
          </cell>
          <cell r="G531">
            <v>45073.000347222223</v>
          </cell>
          <cell r="J531" t="str">
            <v>Do Thi Bich Lieu</v>
          </cell>
          <cell r="M531" t="str">
            <v>No</v>
          </cell>
          <cell r="O531" t="str">
            <v>07/Đã thanh toán 10/2023</v>
          </cell>
        </row>
        <row r="532">
          <cell r="D532">
            <v>31433</v>
          </cell>
          <cell r="E532">
            <v>17208034</v>
          </cell>
          <cell r="F532">
            <v>2758392</v>
          </cell>
          <cell r="G532">
            <v>45073.000347222223</v>
          </cell>
          <cell r="J532" t="str">
            <v>Do Thi Bich Lieu</v>
          </cell>
          <cell r="M532" t="str">
            <v>No</v>
          </cell>
          <cell r="O532" t="str">
            <v>07/Đã thanh toán 10/2023</v>
          </cell>
        </row>
        <row r="533">
          <cell r="D533">
            <v>31470</v>
          </cell>
          <cell r="E533">
            <v>10244067</v>
          </cell>
          <cell r="F533">
            <v>1954612</v>
          </cell>
          <cell r="G533">
            <v>45073.000347222223</v>
          </cell>
          <cell r="J533" t="str">
            <v>Do Thi Bich Lieu</v>
          </cell>
          <cell r="M533" t="str">
            <v>No</v>
          </cell>
          <cell r="O533" t="str">
            <v>07/Đã thanh toán 10/2023</v>
          </cell>
        </row>
        <row r="534">
          <cell r="D534">
            <v>31427</v>
          </cell>
          <cell r="E534">
            <v>19400179</v>
          </cell>
          <cell r="F534">
            <v>2619452</v>
          </cell>
          <cell r="G534">
            <v>45073.000347222223</v>
          </cell>
          <cell r="J534" t="str">
            <v>Do Thi Bich Lieu</v>
          </cell>
          <cell r="M534" t="str">
            <v>No</v>
          </cell>
          <cell r="O534" t="str">
            <v>07/Đã thanh toán 10/2023</v>
          </cell>
        </row>
        <row r="535">
          <cell r="D535">
            <v>31608</v>
          </cell>
          <cell r="E535">
            <v>16440980</v>
          </cell>
          <cell r="F535">
            <v>1534708</v>
          </cell>
          <cell r="G535">
            <v>45076.000347222223</v>
          </cell>
          <cell r="J535" t="str">
            <v>Do Thi Bich Lieu</v>
          </cell>
          <cell r="M535" t="str">
            <v>No</v>
          </cell>
          <cell r="O535" t="str">
            <v>07/Đã thanh toán 10/2023</v>
          </cell>
        </row>
        <row r="536">
          <cell r="D536">
            <v>32673</v>
          </cell>
          <cell r="E536">
            <v>13266471</v>
          </cell>
          <cell r="F536">
            <v>1557600</v>
          </cell>
          <cell r="G536">
            <v>45077.000347222223</v>
          </cell>
          <cell r="J536" t="str">
            <v>Do Thi Bich Lieu</v>
          </cell>
          <cell r="M536" t="str">
            <v>No</v>
          </cell>
          <cell r="O536" t="str">
            <v>07/Đã thanh toán 10/2023</v>
          </cell>
        </row>
        <row r="537">
          <cell r="D537">
            <v>32679</v>
          </cell>
          <cell r="E537">
            <v>16391225</v>
          </cell>
          <cell r="F537">
            <v>5545023</v>
          </cell>
          <cell r="G537">
            <v>45077.000347222223</v>
          </cell>
          <cell r="J537" t="str">
            <v>Do Thi Bich Lieu</v>
          </cell>
          <cell r="M537" t="str">
            <v>No</v>
          </cell>
          <cell r="O537" t="str">
            <v>06/Đã thanh toán 12/2023</v>
          </cell>
        </row>
        <row r="538">
          <cell r="D538">
            <v>32675</v>
          </cell>
          <cell r="E538">
            <v>18115377</v>
          </cell>
          <cell r="F538">
            <v>848507</v>
          </cell>
          <cell r="G538">
            <v>45077.000347222223</v>
          </cell>
          <cell r="J538" t="str">
            <v>Do Thi Bich Lieu</v>
          </cell>
          <cell r="M538" t="str">
            <v>No</v>
          </cell>
          <cell r="O538" t="str">
            <v>06/Đã thanh toán 12/2023</v>
          </cell>
        </row>
        <row r="539">
          <cell r="D539">
            <v>32670</v>
          </cell>
          <cell r="E539">
            <v>90328199</v>
          </cell>
          <cell r="F539">
            <v>3408992</v>
          </cell>
          <cell r="G539">
            <v>45077.000347222223</v>
          </cell>
          <cell r="J539" t="str">
            <v>Do Thi Bich Lieu</v>
          </cell>
          <cell r="M539" t="str">
            <v>No</v>
          </cell>
          <cell r="O539" t="str">
            <v>07/Đã thanh toán 10/2023</v>
          </cell>
        </row>
        <row r="540">
          <cell r="D540">
            <v>32658</v>
          </cell>
          <cell r="E540">
            <v>11207034</v>
          </cell>
          <cell r="F540">
            <v>1104026</v>
          </cell>
          <cell r="G540">
            <v>45077.000347222223</v>
          </cell>
          <cell r="J540" t="str">
            <v>Do Thi Bich Lieu</v>
          </cell>
          <cell r="M540" t="str">
            <v>No</v>
          </cell>
          <cell r="O540" t="str">
            <v>07/Đã thanh toán 10/2023</v>
          </cell>
        </row>
        <row r="541">
          <cell r="D541">
            <v>32657</v>
          </cell>
          <cell r="E541">
            <v>12165737</v>
          </cell>
          <cell r="F541">
            <v>1886808</v>
          </cell>
          <cell r="G541">
            <v>45077.000347222223</v>
          </cell>
          <cell r="J541" t="str">
            <v>Do Thi Bich Lieu</v>
          </cell>
          <cell r="M541" t="str">
            <v>No</v>
          </cell>
          <cell r="O541" t="str">
            <v>07/Đã thanh toán 10/2023</v>
          </cell>
        </row>
        <row r="542">
          <cell r="D542">
            <v>32653</v>
          </cell>
          <cell r="E542">
            <v>25350439</v>
          </cell>
          <cell r="F542">
            <v>4234934</v>
          </cell>
          <cell r="G542">
            <v>45077.000347222223</v>
          </cell>
          <cell r="J542" t="str">
            <v>Do Thi Bich Lieu</v>
          </cell>
          <cell r="M542" t="str">
            <v>No</v>
          </cell>
          <cell r="O542" t="str">
            <v>07/Đã thanh toán 10/2023</v>
          </cell>
        </row>
        <row r="543">
          <cell r="D543">
            <v>32676</v>
          </cell>
          <cell r="E543">
            <v>15069804</v>
          </cell>
          <cell r="F543">
            <v>169701</v>
          </cell>
          <cell r="G543">
            <v>45077.000347222223</v>
          </cell>
          <cell r="J543" t="str">
            <v>Do Thi Bich Lieu</v>
          </cell>
          <cell r="M543" t="str">
            <v>No</v>
          </cell>
          <cell r="O543" t="str">
            <v>06/Đã thanh toán 12/2023</v>
          </cell>
        </row>
        <row r="544">
          <cell r="D544">
            <v>32681</v>
          </cell>
          <cell r="E544">
            <v>15012701</v>
          </cell>
          <cell r="F544">
            <v>496815</v>
          </cell>
          <cell r="G544">
            <v>45077.000347222223</v>
          </cell>
          <cell r="J544" t="str">
            <v>Do Thi Bich Lieu</v>
          </cell>
          <cell r="M544" t="str">
            <v>No</v>
          </cell>
          <cell r="O544" t="str">
            <v>Chúng tôi đang xử lý hóa đơn, vui lòng liên hệ Do Thi Bich Lieu</v>
          </cell>
        </row>
        <row r="545">
          <cell r="D545">
            <v>32682</v>
          </cell>
          <cell r="E545">
            <v>28298123</v>
          </cell>
          <cell r="F545">
            <v>9300883</v>
          </cell>
          <cell r="G545">
            <v>45077.000347222223</v>
          </cell>
          <cell r="J545" t="str">
            <v>Do Thi Bich Lieu</v>
          </cell>
          <cell r="M545" t="str">
            <v>No</v>
          </cell>
          <cell r="O545" t="str">
            <v>06/Đã thanh toán 12/2023</v>
          </cell>
        </row>
        <row r="546">
          <cell r="D546">
            <v>32672</v>
          </cell>
          <cell r="E546">
            <v>26406428</v>
          </cell>
          <cell r="F546">
            <v>2336400</v>
          </cell>
          <cell r="G546">
            <v>45077.000347222223</v>
          </cell>
          <cell r="J546" t="str">
            <v>Do Thi Bich Lieu</v>
          </cell>
          <cell r="M546" t="str">
            <v>No</v>
          </cell>
          <cell r="O546" t="str">
            <v>07/Đã thanh toán 10/2023</v>
          </cell>
        </row>
        <row r="547">
          <cell r="D547">
            <v>32662</v>
          </cell>
          <cell r="E547">
            <v>14113899</v>
          </cell>
          <cell r="F547">
            <v>1557600</v>
          </cell>
          <cell r="G547">
            <v>45077.000347222223</v>
          </cell>
          <cell r="J547" t="str">
            <v>Do Thi Bich Lieu</v>
          </cell>
          <cell r="M547" t="str">
            <v>No</v>
          </cell>
          <cell r="O547" t="str">
            <v>07/Đã thanh toán 10/2023</v>
          </cell>
        </row>
        <row r="548">
          <cell r="D548">
            <v>32661</v>
          </cell>
          <cell r="E548">
            <v>14113728</v>
          </cell>
          <cell r="F548">
            <v>2931918</v>
          </cell>
          <cell r="G548">
            <v>45077.000347222223</v>
          </cell>
          <cell r="J548" t="str">
            <v>Do Thi Bich Lieu</v>
          </cell>
          <cell r="M548" t="str">
            <v>No</v>
          </cell>
          <cell r="O548" t="str">
            <v>07/Đã thanh toán 10/2023</v>
          </cell>
        </row>
        <row r="549">
          <cell r="D549">
            <v>32677</v>
          </cell>
          <cell r="E549">
            <v>26363583</v>
          </cell>
          <cell r="F549">
            <v>2592238</v>
          </cell>
          <cell r="G549">
            <v>45077.000347222223</v>
          </cell>
          <cell r="J549" t="str">
            <v>Do Thi Bich Lieu</v>
          </cell>
          <cell r="M549" t="str">
            <v>No</v>
          </cell>
          <cell r="O549" t="str">
            <v>06/Đã thanh toán 12/2023</v>
          </cell>
        </row>
        <row r="550">
          <cell r="D550">
            <v>32659</v>
          </cell>
          <cell r="E550">
            <v>12162830</v>
          </cell>
          <cell r="F550">
            <v>1954612</v>
          </cell>
          <cell r="G550">
            <v>45077.000347222223</v>
          </cell>
          <cell r="J550" t="str">
            <v>Do Thi Bich Lieu</v>
          </cell>
          <cell r="M550" t="str">
            <v>No</v>
          </cell>
          <cell r="O550" t="str">
            <v>07/Đã thanh toán 10/2023</v>
          </cell>
        </row>
        <row r="551">
          <cell r="D551">
            <v>32666</v>
          </cell>
          <cell r="E551">
            <v>13264820</v>
          </cell>
          <cell r="F551">
            <v>276007</v>
          </cell>
          <cell r="G551">
            <v>45077.000347222223</v>
          </cell>
          <cell r="J551" t="str">
            <v>Do Thi Bich Lieu</v>
          </cell>
          <cell r="M551" t="str">
            <v>No</v>
          </cell>
          <cell r="O551" t="str">
            <v>07/Đã thanh toán 10/2023</v>
          </cell>
        </row>
        <row r="552">
          <cell r="D552">
            <v>32667</v>
          </cell>
          <cell r="E552">
            <v>13264550</v>
          </cell>
          <cell r="F552">
            <v>1954612</v>
          </cell>
          <cell r="G552">
            <v>45077.000347222223</v>
          </cell>
          <cell r="J552" t="str">
            <v>Do Thi Bich Lieu</v>
          </cell>
          <cell r="M552" t="str">
            <v>No</v>
          </cell>
          <cell r="O552" t="str">
            <v>07/Đã thanh toán 10/2023</v>
          </cell>
        </row>
        <row r="553">
          <cell r="D553">
            <v>32680</v>
          </cell>
          <cell r="E553">
            <v>11153889</v>
          </cell>
          <cell r="F553">
            <v>10616408</v>
          </cell>
          <cell r="G553">
            <v>45077.000347222223</v>
          </cell>
          <cell r="J553" t="str">
            <v>Do Thi Bich Lieu</v>
          </cell>
          <cell r="M553" t="str">
            <v>No</v>
          </cell>
          <cell r="O553" t="str">
            <v>06/Đã thanh toán 12/2023</v>
          </cell>
        </row>
        <row r="554">
          <cell r="D554">
            <v>32663</v>
          </cell>
          <cell r="E554">
            <v>26404095</v>
          </cell>
          <cell r="F554">
            <v>1309726</v>
          </cell>
          <cell r="G554">
            <v>45077.000347222223</v>
          </cell>
          <cell r="J554" t="str">
            <v>Do Thi Bich Lieu</v>
          </cell>
          <cell r="M554" t="str">
            <v>No</v>
          </cell>
          <cell r="O554" t="str">
            <v>07/Đã thanh toán 10/2023</v>
          </cell>
        </row>
        <row r="555">
          <cell r="D555">
            <v>32654</v>
          </cell>
          <cell r="E555">
            <v>22353983</v>
          </cell>
          <cell r="F555">
            <v>4340215</v>
          </cell>
          <cell r="G555">
            <v>45077.000347222223</v>
          </cell>
          <cell r="J555" t="str">
            <v>Do Thi Bich Lieu</v>
          </cell>
          <cell r="M555" t="str">
            <v>No</v>
          </cell>
          <cell r="O555" t="str">
            <v>07/Đã thanh toán 10/2023</v>
          </cell>
        </row>
        <row r="556">
          <cell r="D556">
            <v>32664</v>
          </cell>
          <cell r="E556">
            <v>13263686</v>
          </cell>
          <cell r="F556">
            <v>5491014</v>
          </cell>
          <cell r="G556">
            <v>45077.000347222223</v>
          </cell>
          <cell r="J556" t="str">
            <v>Do Thi Bich Lieu</v>
          </cell>
          <cell r="M556" t="str">
            <v>No</v>
          </cell>
          <cell r="O556" t="str">
            <v>07/Đã thanh toán 10/2023</v>
          </cell>
        </row>
        <row r="557">
          <cell r="D557">
            <v>32660</v>
          </cell>
          <cell r="E557">
            <v>12163086</v>
          </cell>
          <cell r="F557">
            <v>552013</v>
          </cell>
          <cell r="G557">
            <v>45077.000347222223</v>
          </cell>
          <cell r="J557" t="str">
            <v>Do Thi Bich Lieu</v>
          </cell>
          <cell r="M557" t="str">
            <v>No</v>
          </cell>
          <cell r="O557" t="str">
            <v>07/Đã thanh toán 10/2023</v>
          </cell>
        </row>
        <row r="558">
          <cell r="D558">
            <v>32668</v>
          </cell>
          <cell r="E558">
            <v>26404995</v>
          </cell>
          <cell r="F558">
            <v>4234934</v>
          </cell>
          <cell r="G558">
            <v>45077.000347222223</v>
          </cell>
          <cell r="J558" t="str">
            <v>Do Thi Bich Lieu</v>
          </cell>
          <cell r="M558" t="str">
            <v>No</v>
          </cell>
          <cell r="O558" t="str">
            <v>07/Đã thanh toán 10/2023</v>
          </cell>
        </row>
        <row r="559">
          <cell r="D559">
            <v>32655</v>
          </cell>
          <cell r="E559">
            <v>16442542</v>
          </cell>
          <cell r="F559">
            <v>1886808</v>
          </cell>
          <cell r="G559">
            <v>45077.000347222223</v>
          </cell>
          <cell r="J559" t="str">
            <v>Do Thi Bich Lieu</v>
          </cell>
          <cell r="M559" t="str">
            <v>No</v>
          </cell>
          <cell r="O559" t="str">
            <v>07/Đã thanh toán 10/2023</v>
          </cell>
        </row>
        <row r="560">
          <cell r="D560">
            <v>32678</v>
          </cell>
          <cell r="E560">
            <v>17154727</v>
          </cell>
          <cell r="F560">
            <v>6019965</v>
          </cell>
          <cell r="G560">
            <v>45077.000347222223</v>
          </cell>
          <cell r="J560" t="str">
            <v>Do Thi Bich Lieu</v>
          </cell>
          <cell r="M560" t="str">
            <v>No</v>
          </cell>
          <cell r="O560" t="str">
            <v>06/Đã thanh toán 12/2023</v>
          </cell>
        </row>
        <row r="561">
          <cell r="D561">
            <v>32674</v>
          </cell>
          <cell r="E561">
            <v>14066526</v>
          </cell>
          <cell r="F561">
            <v>3115167</v>
          </cell>
          <cell r="G561">
            <v>45077.000347222223</v>
          </cell>
          <cell r="J561" t="str">
            <v>Do Thi Bich Lieu</v>
          </cell>
          <cell r="M561" t="str">
            <v>No</v>
          </cell>
          <cell r="O561" t="str">
            <v>06/Đã thanh toán 12/2023</v>
          </cell>
        </row>
        <row r="562">
          <cell r="D562">
            <v>32669</v>
          </cell>
          <cell r="E562">
            <v>14115734</v>
          </cell>
          <cell r="F562">
            <v>3448799</v>
          </cell>
          <cell r="G562">
            <v>45077.000347222223</v>
          </cell>
          <cell r="J562" t="str">
            <v>Do Thi Bich Lieu</v>
          </cell>
          <cell r="M562" t="str">
            <v>No</v>
          </cell>
          <cell r="O562" t="str">
            <v>07/Đã thanh toán 24/2023</v>
          </cell>
        </row>
        <row r="563">
          <cell r="D563">
            <v>34498</v>
          </cell>
          <cell r="E563">
            <v>23225259</v>
          </cell>
          <cell r="F563">
            <v>1423468</v>
          </cell>
          <cell r="G563">
            <v>45087.000347222223</v>
          </cell>
          <cell r="J563" t="str">
            <v>Do Thi Bich Lieu</v>
          </cell>
          <cell r="M563" t="str">
            <v>No</v>
          </cell>
          <cell r="O563" t="str">
            <v>07/Đã thanh toán 10/2023</v>
          </cell>
        </row>
        <row r="564">
          <cell r="D564">
            <v>34506</v>
          </cell>
          <cell r="E564">
            <v>10246730</v>
          </cell>
          <cell r="F564">
            <v>4886552</v>
          </cell>
          <cell r="G564">
            <v>45087.000347222223</v>
          </cell>
          <cell r="J564" t="str">
            <v>Do Thi Bich Lieu</v>
          </cell>
          <cell r="M564" t="str">
            <v>No</v>
          </cell>
          <cell r="O564" t="str">
            <v>07/Đã thanh toán 10/2023</v>
          </cell>
        </row>
        <row r="565">
          <cell r="D565">
            <v>34528</v>
          </cell>
          <cell r="E565">
            <v>15130662</v>
          </cell>
          <cell r="F565">
            <v>2372447</v>
          </cell>
          <cell r="G565">
            <v>45087.000347222223</v>
          </cell>
          <cell r="J565" t="str">
            <v>Do Thi Bich Lieu</v>
          </cell>
          <cell r="M565" t="str">
            <v>No</v>
          </cell>
          <cell r="O565" t="str">
            <v>07/Đã thanh toán 24/2023</v>
          </cell>
        </row>
        <row r="566">
          <cell r="D566">
            <v>34520</v>
          </cell>
          <cell r="E566">
            <v>17213073</v>
          </cell>
          <cell r="F566">
            <v>2162815</v>
          </cell>
          <cell r="G566">
            <v>45087.000347222223</v>
          </cell>
          <cell r="J566" t="str">
            <v>Do Thi Bich Lieu</v>
          </cell>
          <cell r="M566" t="str">
            <v>No</v>
          </cell>
          <cell r="O566" t="str">
            <v>07/Đã thanh toán 24/2023</v>
          </cell>
        </row>
        <row r="567">
          <cell r="D567">
            <v>34504</v>
          </cell>
          <cell r="E567">
            <v>25351245</v>
          </cell>
          <cell r="F567">
            <v>2840257</v>
          </cell>
          <cell r="G567">
            <v>45087.000347222223</v>
          </cell>
          <cell r="J567" t="str">
            <v>Do Thi Bich Lieu</v>
          </cell>
          <cell r="M567" t="str">
            <v>No</v>
          </cell>
          <cell r="O567" t="str">
            <v>07/Đã thanh toán 10/2023</v>
          </cell>
        </row>
        <row r="568">
          <cell r="D568">
            <v>34518</v>
          </cell>
          <cell r="E568">
            <v>22356837</v>
          </cell>
          <cell r="F568">
            <v>552013</v>
          </cell>
          <cell r="G568">
            <v>45087.000347222223</v>
          </cell>
          <cell r="J568" t="str">
            <v>Do Thi Bich Lieu</v>
          </cell>
          <cell r="M568" t="str">
            <v>No</v>
          </cell>
          <cell r="O568" t="str">
            <v>07/Đã thanh toán 24/2023</v>
          </cell>
        </row>
        <row r="569">
          <cell r="D569">
            <v>34514</v>
          </cell>
          <cell r="E569">
            <v>16445152</v>
          </cell>
          <cell r="F569">
            <v>2443276</v>
          </cell>
          <cell r="G569">
            <v>45087.000347222223</v>
          </cell>
          <cell r="J569" t="str">
            <v>Do Thi Bich Lieu</v>
          </cell>
          <cell r="M569" t="str">
            <v>No</v>
          </cell>
          <cell r="O569" t="str">
            <v>07/Đã thanh toán 24/2023</v>
          </cell>
        </row>
        <row r="570">
          <cell r="D570">
            <v>34509</v>
          </cell>
          <cell r="E570">
            <v>11208688</v>
          </cell>
          <cell r="F570">
            <v>2443276</v>
          </cell>
          <cell r="G570">
            <v>45087.000347222223</v>
          </cell>
          <cell r="J570" t="str">
            <v>Do Thi Bich Lieu</v>
          </cell>
          <cell r="M570" t="str">
            <v>No</v>
          </cell>
          <cell r="O570" t="str">
            <v>07/Đã thanh toán 10/2023</v>
          </cell>
        </row>
        <row r="571">
          <cell r="D571">
            <v>34522</v>
          </cell>
          <cell r="E571">
            <v>18179588</v>
          </cell>
          <cell r="F571">
            <v>2619452</v>
          </cell>
          <cell r="G571">
            <v>45087.000347222223</v>
          </cell>
          <cell r="J571" t="str">
            <v>Do Thi Bich Lieu</v>
          </cell>
          <cell r="M571" t="str">
            <v>No</v>
          </cell>
          <cell r="O571" t="str">
            <v>07/Đã thanh toán 24/2023</v>
          </cell>
        </row>
        <row r="572">
          <cell r="D572">
            <v>34496</v>
          </cell>
          <cell r="E572">
            <v>16443682</v>
          </cell>
          <cell r="F572">
            <v>2785056</v>
          </cell>
          <cell r="G572">
            <v>45087.000347222223</v>
          </cell>
          <cell r="J572" t="str">
            <v>Do Thi Bich Lieu</v>
          </cell>
          <cell r="M572" t="str">
            <v>No</v>
          </cell>
          <cell r="O572" t="str">
            <v>07/Đã thanh toán 10/2023</v>
          </cell>
        </row>
        <row r="573">
          <cell r="D573">
            <v>34527</v>
          </cell>
          <cell r="E573">
            <v>16446230</v>
          </cell>
          <cell r="F573">
            <v>1914957</v>
          </cell>
          <cell r="G573">
            <v>45087.000347222223</v>
          </cell>
          <cell r="J573" t="str">
            <v>Do Thi Bich Lieu</v>
          </cell>
          <cell r="M573" t="str">
            <v>No</v>
          </cell>
          <cell r="O573" t="str">
            <v>07/Đã thanh toán 24/2023</v>
          </cell>
        </row>
        <row r="574">
          <cell r="D574">
            <v>34501</v>
          </cell>
          <cell r="E574">
            <v>22355768</v>
          </cell>
          <cell r="F574">
            <v>1615482</v>
          </cell>
          <cell r="G574">
            <v>45087.000347222223</v>
          </cell>
          <cell r="J574" t="str">
            <v>Do Thi Bich Lieu</v>
          </cell>
          <cell r="M574" t="str">
            <v>No</v>
          </cell>
          <cell r="O574" t="str">
            <v>07/Đã thanh toán 10/2023</v>
          </cell>
        </row>
        <row r="575">
          <cell r="D575">
            <v>34525</v>
          </cell>
          <cell r="E575">
            <v>27344664</v>
          </cell>
          <cell r="F575">
            <v>775132</v>
          </cell>
          <cell r="G575">
            <v>45087.000347222223</v>
          </cell>
          <cell r="J575" t="str">
            <v>Do Thi Bich Lieu</v>
          </cell>
          <cell r="M575" t="str">
            <v>No</v>
          </cell>
          <cell r="O575" t="str">
            <v>07/Đã thanh toán 24/2023</v>
          </cell>
        </row>
        <row r="576">
          <cell r="D576">
            <v>34529</v>
          </cell>
          <cell r="E576">
            <v>15130965</v>
          </cell>
          <cell r="F576">
            <v>2352785</v>
          </cell>
          <cell r="G576">
            <v>45087.000347222223</v>
          </cell>
          <cell r="J576" t="str">
            <v>Do Thi Bich Lieu</v>
          </cell>
          <cell r="M576" t="str">
            <v>No</v>
          </cell>
          <cell r="O576" t="str">
            <v>07/Đã thanh toán 24/2023</v>
          </cell>
        </row>
        <row r="577">
          <cell r="D577">
            <v>34526</v>
          </cell>
          <cell r="E577">
            <v>17213731</v>
          </cell>
          <cell r="F577">
            <v>2372447</v>
          </cell>
          <cell r="G577">
            <v>45087.000347222223</v>
          </cell>
          <cell r="J577" t="str">
            <v>Do Thi Bich Lieu</v>
          </cell>
          <cell r="M577" t="str">
            <v>No</v>
          </cell>
          <cell r="O577" t="str">
            <v>07/Đã thanh toán 24/2023</v>
          </cell>
        </row>
        <row r="578">
          <cell r="D578">
            <v>34507</v>
          </cell>
          <cell r="E578">
            <v>12167620</v>
          </cell>
          <cell r="F578">
            <v>2443276</v>
          </cell>
          <cell r="G578">
            <v>45087.000347222223</v>
          </cell>
          <cell r="J578" t="str">
            <v>Do Thi Bich Lieu</v>
          </cell>
          <cell r="M578" t="str">
            <v>No</v>
          </cell>
          <cell r="O578" t="str">
            <v>07/Đã thanh toán 10/2023</v>
          </cell>
        </row>
        <row r="579">
          <cell r="D579">
            <v>34517</v>
          </cell>
          <cell r="E579">
            <v>24323446</v>
          </cell>
          <cell r="F579">
            <v>4500363</v>
          </cell>
          <cell r="G579">
            <v>45087.000347222223</v>
          </cell>
          <cell r="J579" t="str">
            <v>Do Thi Bich Lieu</v>
          </cell>
          <cell r="M579" t="str">
            <v>No</v>
          </cell>
          <cell r="O579" t="str">
            <v>07/Đã thanh toán 24/2023</v>
          </cell>
        </row>
        <row r="580">
          <cell r="D580">
            <v>34511</v>
          </cell>
          <cell r="E580">
            <v>29178839</v>
          </cell>
          <cell r="F580">
            <v>1615482</v>
          </cell>
          <cell r="G580">
            <v>45087.000347222223</v>
          </cell>
          <cell r="J580" t="str">
            <v>Do Thi Bich Lieu</v>
          </cell>
          <cell r="M580" t="str">
            <v>No</v>
          </cell>
          <cell r="O580" t="str">
            <v>07/Đã thanh toán 10/2023</v>
          </cell>
        </row>
        <row r="581">
          <cell r="D581">
            <v>34497</v>
          </cell>
          <cell r="E581">
            <v>17210890</v>
          </cell>
          <cell r="F581">
            <v>4668733</v>
          </cell>
          <cell r="G581">
            <v>45087.000347222223</v>
          </cell>
          <cell r="J581" t="str">
            <v>Do Thi Bich Lieu</v>
          </cell>
          <cell r="M581" t="str">
            <v>No</v>
          </cell>
          <cell r="O581" t="str">
            <v>07/Đã thanh toán 10/2023</v>
          </cell>
        </row>
        <row r="582">
          <cell r="D582">
            <v>34505</v>
          </cell>
          <cell r="E582">
            <v>10247806</v>
          </cell>
          <cell r="F582">
            <v>8020980</v>
          </cell>
          <cell r="G582">
            <v>45087.000347222223</v>
          </cell>
          <cell r="J582" t="str">
            <v>Do Thi Bich Lieu</v>
          </cell>
          <cell r="M582" t="str">
            <v>No</v>
          </cell>
          <cell r="O582" t="str">
            <v>07/Đã thanh toán 10/2023</v>
          </cell>
        </row>
        <row r="583">
          <cell r="D583">
            <v>34513</v>
          </cell>
          <cell r="E583">
            <v>28343977</v>
          </cell>
          <cell r="F583">
            <v>2443276</v>
          </cell>
          <cell r="G583">
            <v>45087.000347222223</v>
          </cell>
          <cell r="J583" t="str">
            <v>Do Thi Bich Lieu</v>
          </cell>
          <cell r="M583" t="str">
            <v>No</v>
          </cell>
          <cell r="O583" t="str">
            <v>07/Đã thanh toán 24/2023</v>
          </cell>
        </row>
        <row r="584">
          <cell r="D584">
            <v>34500</v>
          </cell>
          <cell r="E584">
            <v>21233473</v>
          </cell>
          <cell r="F584">
            <v>1886808</v>
          </cell>
          <cell r="G584">
            <v>45087.000347222223</v>
          </cell>
          <cell r="J584" t="str">
            <v>Do Thi Bich Lieu</v>
          </cell>
          <cell r="M584" t="str">
            <v>No</v>
          </cell>
          <cell r="O584" t="str">
            <v>07/Đã thanh toán 10/2023</v>
          </cell>
        </row>
        <row r="585">
          <cell r="D585">
            <v>34502</v>
          </cell>
          <cell r="E585">
            <v>22355353</v>
          </cell>
          <cell r="F585">
            <v>3344436</v>
          </cell>
          <cell r="G585">
            <v>45087.000347222223</v>
          </cell>
          <cell r="J585" t="str">
            <v>Do Thi Bich Lieu</v>
          </cell>
          <cell r="M585" t="str">
            <v>No</v>
          </cell>
          <cell r="O585" t="str">
            <v>07/Đã thanh toán 10/2023</v>
          </cell>
        </row>
        <row r="586">
          <cell r="D586">
            <v>34499</v>
          </cell>
          <cell r="E586">
            <v>21233670</v>
          </cell>
          <cell r="F586">
            <v>1186224</v>
          </cell>
          <cell r="G586">
            <v>45087.000347222223</v>
          </cell>
          <cell r="J586" t="str">
            <v>Do Thi Bich Lieu</v>
          </cell>
          <cell r="M586" t="str">
            <v>No</v>
          </cell>
          <cell r="O586" t="str">
            <v>07/Đã thanh toán 10/2023</v>
          </cell>
        </row>
        <row r="587">
          <cell r="D587">
            <v>34524</v>
          </cell>
          <cell r="E587">
            <v>20382965</v>
          </cell>
          <cell r="F587">
            <v>1309726</v>
          </cell>
          <cell r="G587">
            <v>45087.000347222223</v>
          </cell>
          <cell r="J587" t="str">
            <v>Do Thi Bich Lieu</v>
          </cell>
          <cell r="M587" t="str">
            <v>No</v>
          </cell>
          <cell r="O587" t="str">
            <v>07/Đã thanh toán 24/2023</v>
          </cell>
        </row>
        <row r="588">
          <cell r="D588">
            <v>34516</v>
          </cell>
          <cell r="E588">
            <v>27343967</v>
          </cell>
          <cell r="F588">
            <v>1221638</v>
          </cell>
          <cell r="G588">
            <v>45087.000347222223</v>
          </cell>
          <cell r="J588" t="str">
            <v>Do Thi Bich Lieu</v>
          </cell>
          <cell r="M588" t="str">
            <v>No</v>
          </cell>
          <cell r="O588" t="str">
            <v>07/Đã thanh toán 24/2023</v>
          </cell>
        </row>
        <row r="589">
          <cell r="D589">
            <v>34508</v>
          </cell>
          <cell r="E589">
            <v>11208247</v>
          </cell>
          <cell r="F589">
            <v>3234033</v>
          </cell>
          <cell r="G589">
            <v>45087.000347222223</v>
          </cell>
          <cell r="J589" t="str">
            <v>Do Thi Bich Lieu</v>
          </cell>
          <cell r="M589" t="str">
            <v>No</v>
          </cell>
          <cell r="O589" t="str">
            <v>07/Đã thanh toán 10/2023</v>
          </cell>
        </row>
        <row r="590">
          <cell r="D590">
            <v>34503</v>
          </cell>
          <cell r="E590">
            <v>24322110</v>
          </cell>
          <cell r="F590">
            <v>3125262</v>
          </cell>
          <cell r="G590">
            <v>45087.000347222223</v>
          </cell>
          <cell r="J590" t="str">
            <v>Do Thi Bich Lieu</v>
          </cell>
          <cell r="M590" t="str">
            <v>No</v>
          </cell>
          <cell r="O590" t="str">
            <v>07/Đã thanh toán 10/2023</v>
          </cell>
        </row>
        <row r="591">
          <cell r="D591">
            <v>34519</v>
          </cell>
          <cell r="E591">
            <v>17212893</v>
          </cell>
          <cell r="F591">
            <v>3664914</v>
          </cell>
          <cell r="G591">
            <v>45087.000347222223</v>
          </cell>
          <cell r="J591" t="str">
            <v>Do Thi Bich Lieu</v>
          </cell>
          <cell r="M591" t="str">
            <v>No</v>
          </cell>
          <cell r="O591" t="str">
            <v>07/Đã thanh toán 24/2023</v>
          </cell>
        </row>
        <row r="592">
          <cell r="D592">
            <v>34521</v>
          </cell>
          <cell r="E592">
            <v>16445288</v>
          </cell>
          <cell r="F592">
            <v>1891489</v>
          </cell>
          <cell r="G592">
            <v>45087.000347222223</v>
          </cell>
          <cell r="J592" t="str">
            <v>Do Thi Bich Lieu</v>
          </cell>
          <cell r="M592" t="str">
            <v>No</v>
          </cell>
          <cell r="O592" t="str">
            <v>07/Đã thanh toán 24/2023</v>
          </cell>
        </row>
        <row r="593">
          <cell r="D593">
            <v>34515</v>
          </cell>
          <cell r="E593">
            <v>28343917</v>
          </cell>
          <cell r="F593">
            <v>2443276</v>
          </cell>
          <cell r="G593">
            <v>45087.000347222223</v>
          </cell>
          <cell r="J593" t="str">
            <v>Do Thi Bich Lieu</v>
          </cell>
          <cell r="M593" t="str">
            <v>No</v>
          </cell>
          <cell r="O593" t="str">
            <v>07/Đã thanh toán 24/2023</v>
          </cell>
        </row>
        <row r="594">
          <cell r="D594">
            <v>34512</v>
          </cell>
          <cell r="E594">
            <v>19405222</v>
          </cell>
          <cell r="F594">
            <v>1221638</v>
          </cell>
          <cell r="G594">
            <v>45087.000347222223</v>
          </cell>
          <cell r="J594" t="str">
            <v>Do Thi Bich Lieu</v>
          </cell>
          <cell r="M594" t="str">
            <v>No</v>
          </cell>
          <cell r="O594" t="str">
            <v>07/Đã thanh toán 10/2023</v>
          </cell>
        </row>
        <row r="595">
          <cell r="D595">
            <v>36161</v>
          </cell>
          <cell r="E595">
            <v>28347931</v>
          </cell>
          <cell r="F595">
            <v>2076778</v>
          </cell>
          <cell r="G595">
            <v>45094.000347222223</v>
          </cell>
          <cell r="J595" t="str">
            <v>Do Thi Bich Lieu</v>
          </cell>
          <cell r="M595" t="str">
            <v>No</v>
          </cell>
          <cell r="O595" t="str">
            <v>07/Đã thanh toán 24/2023</v>
          </cell>
        </row>
        <row r="596">
          <cell r="D596">
            <v>36167</v>
          </cell>
          <cell r="E596">
            <v>20385429</v>
          </cell>
          <cell r="F596">
            <v>575482</v>
          </cell>
          <cell r="G596">
            <v>45094.000347222223</v>
          </cell>
          <cell r="J596" t="str">
            <v>Do Thi Bich Lieu</v>
          </cell>
          <cell r="M596" t="str">
            <v>No</v>
          </cell>
          <cell r="O596" t="str">
            <v>07/Đã thanh toán 24/2023</v>
          </cell>
        </row>
        <row r="597">
          <cell r="D597">
            <v>36166</v>
          </cell>
          <cell r="E597">
            <v>20385169</v>
          </cell>
          <cell r="F597">
            <v>1038389</v>
          </cell>
          <cell r="G597">
            <v>45094.000347222223</v>
          </cell>
          <cell r="J597" t="str">
            <v>Do Thi Bich Lieu</v>
          </cell>
          <cell r="M597" t="str">
            <v>No</v>
          </cell>
          <cell r="O597" t="str">
            <v>07/Đã thanh toán 24/2023</v>
          </cell>
        </row>
        <row r="598">
          <cell r="D598">
            <v>36183</v>
          </cell>
          <cell r="E598">
            <v>26407279</v>
          </cell>
          <cell r="F598">
            <v>471702</v>
          </cell>
          <cell r="G598">
            <v>45094.000347222223</v>
          </cell>
          <cell r="J598" t="str">
            <v>Do Thi Bich Lieu</v>
          </cell>
          <cell r="M598" t="str">
            <v>No</v>
          </cell>
          <cell r="O598" t="str">
            <v>07/Đã thanh toán 10/2023</v>
          </cell>
        </row>
        <row r="599">
          <cell r="D599">
            <v>36187</v>
          </cell>
          <cell r="E599">
            <v>13270362</v>
          </cell>
          <cell r="F599">
            <v>471702</v>
          </cell>
          <cell r="G599">
            <v>45094.000347222223</v>
          </cell>
          <cell r="J599" t="str">
            <v>Do Thi Bich Lieu</v>
          </cell>
          <cell r="M599" t="str">
            <v>No</v>
          </cell>
          <cell r="O599" t="str">
            <v>07/Đã thanh toán 24/2023</v>
          </cell>
        </row>
        <row r="600">
          <cell r="D600">
            <v>36171</v>
          </cell>
          <cell r="E600">
            <v>27347513</v>
          </cell>
          <cell r="F600">
            <v>1615482</v>
          </cell>
          <cell r="G600">
            <v>45094.000347222223</v>
          </cell>
          <cell r="J600" t="str">
            <v>Do Thi Bich Lieu</v>
          </cell>
          <cell r="M600" t="str">
            <v>No</v>
          </cell>
          <cell r="O600" t="str">
            <v>07/Đã thanh toán 24/2023</v>
          </cell>
        </row>
        <row r="601">
          <cell r="D601">
            <v>36181</v>
          </cell>
          <cell r="E601">
            <v>14118775</v>
          </cell>
          <cell r="F601">
            <v>3664914</v>
          </cell>
          <cell r="G601">
            <v>45094.000347222223</v>
          </cell>
          <cell r="J601" t="str">
            <v>Do Thi Bich Lieu</v>
          </cell>
          <cell r="M601" t="str">
            <v>No</v>
          </cell>
          <cell r="O601" t="str">
            <v>07/Đã thanh toán 10/2023</v>
          </cell>
        </row>
        <row r="602">
          <cell r="D602">
            <v>36152</v>
          </cell>
          <cell r="E602">
            <v>12171899</v>
          </cell>
          <cell r="F602">
            <v>2619452</v>
          </cell>
          <cell r="G602">
            <v>45094.000347222223</v>
          </cell>
          <cell r="J602" t="str">
            <v>Do Thi Bich Lieu</v>
          </cell>
          <cell r="M602" t="str">
            <v>No</v>
          </cell>
          <cell r="O602" t="str">
            <v>07/Đã thanh toán 24/2023</v>
          </cell>
        </row>
        <row r="603">
          <cell r="D603">
            <v>36144</v>
          </cell>
          <cell r="E603">
            <v>16447852</v>
          </cell>
          <cell r="F603">
            <v>1038389</v>
          </cell>
          <cell r="G603">
            <v>45094.000347222223</v>
          </cell>
          <cell r="J603" t="str">
            <v>Do Thi Bich Lieu</v>
          </cell>
          <cell r="M603" t="str">
            <v>No</v>
          </cell>
          <cell r="O603" t="str">
            <v>07/Đã thanh toán 24/2023</v>
          </cell>
        </row>
        <row r="604">
          <cell r="D604">
            <v>36182</v>
          </cell>
          <cell r="E604">
            <v>26406420</v>
          </cell>
          <cell r="F604">
            <v>623040</v>
          </cell>
          <cell r="G604">
            <v>45094.000347222223</v>
          </cell>
          <cell r="J604" t="str">
            <v>Do Thi Bich Lieu</v>
          </cell>
          <cell r="M604" t="str">
            <v>No</v>
          </cell>
          <cell r="O604" t="str">
            <v>07/Đã thanh toán 10/2023</v>
          </cell>
        </row>
        <row r="605">
          <cell r="D605">
            <v>36169</v>
          </cell>
          <cell r="E605">
            <v>22360223</v>
          </cell>
          <cell r="F605">
            <v>3657841</v>
          </cell>
          <cell r="G605">
            <v>45094.000347222223</v>
          </cell>
          <cell r="J605" t="str">
            <v>Do Thi Bich Lieu</v>
          </cell>
          <cell r="M605" t="str">
            <v>No</v>
          </cell>
          <cell r="O605" t="str">
            <v>07/Đã thanh toán 24/2023</v>
          </cell>
        </row>
        <row r="606">
          <cell r="D606">
            <v>36154</v>
          </cell>
          <cell r="E606">
            <v>12171632</v>
          </cell>
          <cell r="F606">
            <v>3115167</v>
          </cell>
          <cell r="G606">
            <v>45094.000347222223</v>
          </cell>
          <cell r="J606" t="str">
            <v>Do Thi Bich Lieu</v>
          </cell>
          <cell r="M606" t="str">
            <v>No</v>
          </cell>
          <cell r="O606" t="str">
            <v>07/Đã thanh toán 24/2023</v>
          </cell>
        </row>
        <row r="607">
          <cell r="D607">
            <v>36156</v>
          </cell>
          <cell r="E607">
            <v>19408955</v>
          </cell>
          <cell r="F607">
            <v>2995075</v>
          </cell>
          <cell r="G607">
            <v>45094.000347222223</v>
          </cell>
          <cell r="J607" t="str">
            <v>Do Thi Bich Lieu</v>
          </cell>
          <cell r="M607" t="str">
            <v>No</v>
          </cell>
          <cell r="O607" t="str">
            <v>07/Đã thanh toán 24/2023</v>
          </cell>
        </row>
        <row r="608">
          <cell r="D608">
            <v>36164</v>
          </cell>
          <cell r="E608">
            <v>24326516</v>
          </cell>
          <cell r="F608">
            <v>2880284</v>
          </cell>
          <cell r="G608">
            <v>45094.000347222223</v>
          </cell>
          <cell r="J608" t="str">
            <v>Do Thi Bich Lieu</v>
          </cell>
          <cell r="M608" t="str">
            <v>No</v>
          </cell>
          <cell r="O608" t="str">
            <v>07/Đã thanh toán 24/2023</v>
          </cell>
        </row>
        <row r="609">
          <cell r="D609">
            <v>36185</v>
          </cell>
          <cell r="E609">
            <v>14119423</v>
          </cell>
          <cell r="F609">
            <v>283021</v>
          </cell>
          <cell r="G609">
            <v>45094.000347222223</v>
          </cell>
          <cell r="J609" t="str">
            <v>Do Thi Bich Lieu</v>
          </cell>
          <cell r="M609" t="str">
            <v>No</v>
          </cell>
          <cell r="O609" t="str">
            <v>07/Đã thanh toán 24/2023</v>
          </cell>
        </row>
        <row r="610">
          <cell r="D610">
            <v>36149</v>
          </cell>
          <cell r="E610">
            <v>25354941</v>
          </cell>
          <cell r="F610">
            <v>2619452</v>
          </cell>
          <cell r="G610">
            <v>45094.000347222223</v>
          </cell>
          <cell r="J610" t="str">
            <v>Do Thi Bich Lieu</v>
          </cell>
          <cell r="M610" t="str">
            <v>No</v>
          </cell>
          <cell r="O610" t="str">
            <v>07/Đã thanh toán 24/2023</v>
          </cell>
        </row>
        <row r="611">
          <cell r="D611">
            <v>36170</v>
          </cell>
          <cell r="E611">
            <v>21236962</v>
          </cell>
          <cell r="F611">
            <v>1615482</v>
          </cell>
          <cell r="G611">
            <v>45094.000347222223</v>
          </cell>
          <cell r="J611" t="str">
            <v>Do Thi Bich Lieu</v>
          </cell>
          <cell r="M611" t="str">
            <v>No</v>
          </cell>
          <cell r="O611" t="str">
            <v>07/Đã thanh toán 24/2023</v>
          </cell>
        </row>
        <row r="612">
          <cell r="D612">
            <v>36186</v>
          </cell>
          <cell r="E612">
            <v>13270630</v>
          </cell>
          <cell r="F612">
            <v>2564596</v>
          </cell>
          <cell r="G612">
            <v>45094.000347222223</v>
          </cell>
          <cell r="J612" t="str">
            <v>Do Thi Bich Lieu</v>
          </cell>
          <cell r="M612" t="str">
            <v>No</v>
          </cell>
          <cell r="O612" t="str">
            <v>07/Đã thanh toán 24/2023</v>
          </cell>
        </row>
        <row r="613">
          <cell r="D613">
            <v>36172</v>
          </cell>
          <cell r="E613">
            <v>27347930</v>
          </cell>
          <cell r="F613">
            <v>1038389</v>
          </cell>
          <cell r="G613">
            <v>45094.000347222223</v>
          </cell>
          <cell r="J613" t="str">
            <v>Do Thi Bich Lieu</v>
          </cell>
          <cell r="M613" t="str">
            <v>No</v>
          </cell>
          <cell r="O613" t="str">
            <v>07/Đã thanh toán 24/2023</v>
          </cell>
        </row>
        <row r="614">
          <cell r="D614">
            <v>36146</v>
          </cell>
          <cell r="E614">
            <v>28346594</v>
          </cell>
          <cell r="F614">
            <v>1615482</v>
          </cell>
          <cell r="G614">
            <v>45094.000347222223</v>
          </cell>
          <cell r="J614" t="str">
            <v>Do Thi Bich Lieu</v>
          </cell>
          <cell r="M614" t="str">
            <v>No</v>
          </cell>
          <cell r="O614" t="str">
            <v>07/Đã thanh toán 24/2023</v>
          </cell>
        </row>
        <row r="615">
          <cell r="D615">
            <v>36177</v>
          </cell>
          <cell r="E615">
            <v>14118600</v>
          </cell>
          <cell r="F615">
            <v>6600399</v>
          </cell>
          <cell r="G615">
            <v>45094.000347222223</v>
          </cell>
          <cell r="J615" t="str">
            <v>Do Thi Bich Lieu</v>
          </cell>
          <cell r="M615" t="str">
            <v>No</v>
          </cell>
          <cell r="O615" t="str">
            <v>07/Đã thanh toán 10/2023</v>
          </cell>
        </row>
        <row r="616">
          <cell r="D616">
            <v>36145</v>
          </cell>
          <cell r="E616">
            <v>16447953</v>
          </cell>
          <cell r="F616">
            <v>5499736</v>
          </cell>
          <cell r="G616">
            <v>45094.000347222223</v>
          </cell>
          <cell r="J616" t="str">
            <v>Do Thi Bich Lieu</v>
          </cell>
          <cell r="M616" t="str">
            <v>No</v>
          </cell>
          <cell r="O616" t="str">
            <v>07/Đã thanh toán 24/2023</v>
          </cell>
        </row>
        <row r="617">
          <cell r="D617">
            <v>36162</v>
          </cell>
          <cell r="E617">
            <v>28348410</v>
          </cell>
          <cell r="F617">
            <v>2846936</v>
          </cell>
          <cell r="G617">
            <v>45094.000347222223</v>
          </cell>
          <cell r="J617" t="str">
            <v>Do Thi Bich Lieu</v>
          </cell>
          <cell r="M617" t="str">
            <v>No</v>
          </cell>
          <cell r="O617" t="str">
            <v>07/Đã thanh toán 24/2023</v>
          </cell>
        </row>
        <row r="618">
          <cell r="D618">
            <v>36179</v>
          </cell>
          <cell r="E618">
            <v>13269415</v>
          </cell>
          <cell r="F618">
            <v>2443276</v>
          </cell>
          <cell r="G618">
            <v>45094.000347222223</v>
          </cell>
          <cell r="J618" t="str">
            <v>Do Thi Bich Lieu</v>
          </cell>
          <cell r="M618" t="str">
            <v>No</v>
          </cell>
          <cell r="O618" t="str">
            <v>07/Đã thanh toán 10/2023</v>
          </cell>
        </row>
        <row r="619">
          <cell r="D619">
            <v>36173</v>
          </cell>
          <cell r="E619">
            <v>17216889</v>
          </cell>
          <cell r="F619">
            <v>2729855</v>
          </cell>
          <cell r="G619">
            <v>45094.000347222223</v>
          </cell>
          <cell r="J619" t="str">
            <v>Do Thi Bich Lieu</v>
          </cell>
          <cell r="M619" t="str">
            <v>No</v>
          </cell>
          <cell r="O619" t="str">
            <v>07/Đã thanh toán 24/2023</v>
          </cell>
        </row>
        <row r="620">
          <cell r="D620">
            <v>36143</v>
          </cell>
          <cell r="E620">
            <v>11212777</v>
          </cell>
          <cell r="F620">
            <v>4752506</v>
          </cell>
          <cell r="G620">
            <v>45094.000347222223</v>
          </cell>
          <cell r="J620" t="str">
            <v>Do Thi Bich Lieu</v>
          </cell>
          <cell r="M620" t="str">
            <v>No</v>
          </cell>
          <cell r="O620" t="str">
            <v>07/Đã thanh toán 24/2023</v>
          </cell>
        </row>
        <row r="621">
          <cell r="D621">
            <v>36158</v>
          </cell>
          <cell r="E621">
            <v>23228769</v>
          </cell>
          <cell r="F621">
            <v>1615482</v>
          </cell>
          <cell r="G621">
            <v>45094.000347222223</v>
          </cell>
          <cell r="J621" t="str">
            <v>Do Thi Bich Lieu</v>
          </cell>
          <cell r="M621" t="str">
            <v>No</v>
          </cell>
          <cell r="O621" t="str">
            <v>07/Đã thanh toán 24/2023</v>
          </cell>
        </row>
        <row r="622">
          <cell r="D622">
            <v>36176</v>
          </cell>
          <cell r="E622">
            <v>25355867</v>
          </cell>
          <cell r="F622">
            <v>6854386</v>
          </cell>
          <cell r="G622">
            <v>45094.000347222223</v>
          </cell>
          <cell r="J622" t="str">
            <v>Do Thi Bich Lieu</v>
          </cell>
          <cell r="M622" t="str">
            <v>No</v>
          </cell>
          <cell r="O622" t="str">
            <v>07/Đã thanh toán 24/2023</v>
          </cell>
        </row>
        <row r="623">
          <cell r="D623">
            <v>36174</v>
          </cell>
          <cell r="E623">
            <v>17217861</v>
          </cell>
          <cell r="F623">
            <v>2076778</v>
          </cell>
          <cell r="G623">
            <v>45094.000347222223</v>
          </cell>
          <cell r="J623" t="str">
            <v>Do Thi Bich Lieu</v>
          </cell>
          <cell r="M623" t="str">
            <v>No</v>
          </cell>
          <cell r="O623" t="str">
            <v>07/Đã thanh toán 24/2023</v>
          </cell>
        </row>
        <row r="624">
          <cell r="D624">
            <v>36160</v>
          </cell>
          <cell r="E624">
            <v>16449632</v>
          </cell>
          <cell r="F624">
            <v>1038389</v>
          </cell>
          <cell r="G624">
            <v>45094.000347222223</v>
          </cell>
          <cell r="J624" t="str">
            <v>Do Thi Bich Lieu</v>
          </cell>
          <cell r="M624" t="str">
            <v>No</v>
          </cell>
          <cell r="O624" t="str">
            <v>07/Đã thanh toán 24/2023</v>
          </cell>
        </row>
        <row r="625">
          <cell r="D625">
            <v>36150</v>
          </cell>
          <cell r="E625">
            <v>10255137</v>
          </cell>
          <cell r="F625">
            <v>4153556</v>
          </cell>
          <cell r="G625">
            <v>45094.000347222223</v>
          </cell>
          <cell r="J625" t="str">
            <v>Do Thi Bich Lieu</v>
          </cell>
          <cell r="M625" t="str">
            <v>No</v>
          </cell>
          <cell r="O625" t="str">
            <v>07/Đã thanh toán 24/2023</v>
          </cell>
        </row>
        <row r="626">
          <cell r="D626">
            <v>36148</v>
          </cell>
          <cell r="E626">
            <v>24325650</v>
          </cell>
          <cell r="F626">
            <v>2112294</v>
          </cell>
          <cell r="G626">
            <v>45094.000347222223</v>
          </cell>
          <cell r="J626" t="str">
            <v>Do Thi Bich Lieu</v>
          </cell>
          <cell r="M626" t="str">
            <v>No</v>
          </cell>
          <cell r="O626" t="str">
            <v>07/Đã thanh toán 24/2023</v>
          </cell>
        </row>
        <row r="627">
          <cell r="D627">
            <v>36147</v>
          </cell>
          <cell r="E627">
            <v>24325563</v>
          </cell>
          <cell r="F627">
            <v>1038389</v>
          </cell>
          <cell r="G627">
            <v>45094.000347222223</v>
          </cell>
          <cell r="J627" t="str">
            <v>Do Thi Bich Lieu</v>
          </cell>
          <cell r="M627" t="str">
            <v>No</v>
          </cell>
          <cell r="O627" t="str">
            <v>07/Đã thanh toán 24/2023</v>
          </cell>
        </row>
        <row r="628">
          <cell r="D628">
            <v>36175</v>
          </cell>
          <cell r="E628">
            <v>25355618</v>
          </cell>
          <cell r="F628">
            <v>1038389</v>
          </cell>
          <cell r="G628">
            <v>45094.000347222223</v>
          </cell>
          <cell r="J628" t="str">
            <v>Do Thi Bich Lieu</v>
          </cell>
          <cell r="M628" t="str">
            <v>No</v>
          </cell>
          <cell r="O628" t="str">
            <v>07/Đã thanh toán 24/2023</v>
          </cell>
        </row>
        <row r="629">
          <cell r="D629">
            <v>36184</v>
          </cell>
          <cell r="E629">
            <v>14119687</v>
          </cell>
          <cell r="F629">
            <v>3636370</v>
          </cell>
          <cell r="G629">
            <v>45094.000347222223</v>
          </cell>
          <cell r="J629" t="str">
            <v>Do Thi Bich Lieu</v>
          </cell>
          <cell r="M629" t="str">
            <v>No</v>
          </cell>
          <cell r="O629" t="str">
            <v>07/Đã thanh toán 24/2023</v>
          </cell>
        </row>
        <row r="630">
          <cell r="D630">
            <v>36178</v>
          </cell>
          <cell r="E630">
            <v>26407545</v>
          </cell>
          <cell r="F630">
            <v>4798475</v>
          </cell>
          <cell r="G630">
            <v>45094.000347222223</v>
          </cell>
          <cell r="J630" t="str">
            <v>Do Thi Bich Lieu</v>
          </cell>
          <cell r="M630" t="str">
            <v>No</v>
          </cell>
          <cell r="O630" t="str">
            <v>07/Đã thanh toán 10/2023</v>
          </cell>
        </row>
        <row r="631">
          <cell r="D631">
            <v>36159</v>
          </cell>
          <cell r="E631">
            <v>16449065</v>
          </cell>
          <cell r="F631">
            <v>4234934</v>
          </cell>
          <cell r="G631">
            <v>45094.000347222223</v>
          </cell>
          <cell r="J631" t="str">
            <v>Do Thi Bich Lieu</v>
          </cell>
          <cell r="M631" t="str">
            <v>No</v>
          </cell>
          <cell r="O631" t="str">
            <v>07/Đã thanh toán 24/2023</v>
          </cell>
        </row>
        <row r="632">
          <cell r="D632">
            <v>37554</v>
          </cell>
          <cell r="E632">
            <v>14088540</v>
          </cell>
          <cell r="F632">
            <v>4921533</v>
          </cell>
          <cell r="G632">
            <v>45100.000347222223</v>
          </cell>
          <cell r="J632" t="str">
            <v>Do Thi Bich Lieu</v>
          </cell>
          <cell r="M632" t="str">
            <v>No</v>
          </cell>
          <cell r="O632" t="str">
            <v>07/Đã thanh toán 10/2023</v>
          </cell>
        </row>
        <row r="633">
          <cell r="D633">
            <v>37553</v>
          </cell>
          <cell r="E633">
            <v>14080816</v>
          </cell>
          <cell r="F633">
            <v>4959499</v>
          </cell>
          <cell r="G633">
            <v>45100.000347222223</v>
          </cell>
          <cell r="J633" t="str">
            <v>Do Thi Bich Lieu</v>
          </cell>
          <cell r="M633" t="str">
            <v>No</v>
          </cell>
          <cell r="O633" t="str">
            <v>07/Đã thanh toán 10/2023</v>
          </cell>
        </row>
        <row r="634">
          <cell r="D634">
            <v>37557</v>
          </cell>
          <cell r="E634">
            <v>22343251</v>
          </cell>
          <cell r="F634">
            <v>977306</v>
          </cell>
          <cell r="G634">
            <v>45100.000347222223</v>
          </cell>
          <cell r="J634" t="str">
            <v>Do Thi Bich Lieu</v>
          </cell>
          <cell r="M634" t="str">
            <v>No</v>
          </cell>
          <cell r="O634" t="str">
            <v>07/Đã thanh toán 10/2023</v>
          </cell>
        </row>
        <row r="635">
          <cell r="D635">
            <v>37536</v>
          </cell>
          <cell r="E635">
            <v>25269261</v>
          </cell>
          <cell r="F635">
            <v>2311384</v>
          </cell>
          <cell r="G635">
            <v>45100.000347222223</v>
          </cell>
          <cell r="J635" t="str">
            <v>Do Thi Bich Lieu</v>
          </cell>
          <cell r="M635" t="str">
            <v>No</v>
          </cell>
          <cell r="O635" t="str">
            <v>07/Đã thanh toán 10/2023</v>
          </cell>
        </row>
        <row r="636">
          <cell r="D636">
            <v>37556</v>
          </cell>
          <cell r="E636">
            <v>20293537</v>
          </cell>
          <cell r="F636">
            <v>2226532</v>
          </cell>
          <cell r="G636">
            <v>45100.000347222223</v>
          </cell>
          <cell r="J636" t="str">
            <v>Do Thi Bich Lieu</v>
          </cell>
          <cell r="M636" t="str">
            <v>No</v>
          </cell>
          <cell r="O636" t="str">
            <v>07/Đã thanh toán 10/2023</v>
          </cell>
        </row>
        <row r="637">
          <cell r="D637">
            <v>37555</v>
          </cell>
          <cell r="E637">
            <v>28256017</v>
          </cell>
          <cell r="F637">
            <v>11215914</v>
          </cell>
          <cell r="G637">
            <v>45100.000347222223</v>
          </cell>
          <cell r="J637" t="str">
            <v>Do Thi Bich Lieu</v>
          </cell>
          <cell r="M637" t="str">
            <v>No</v>
          </cell>
          <cell r="O637" t="str">
            <v>07/Đã thanh toán 10/2023</v>
          </cell>
        </row>
        <row r="638">
          <cell r="D638">
            <v>37510</v>
          </cell>
          <cell r="E638">
            <v>14064562</v>
          </cell>
          <cell r="F638">
            <v>2650786</v>
          </cell>
          <cell r="G638">
            <v>45100.000347222223</v>
          </cell>
          <cell r="J638" t="str">
            <v>Do Thi Bich Lieu</v>
          </cell>
          <cell r="M638" t="str">
            <v>No</v>
          </cell>
          <cell r="O638" t="str">
            <v>07/Đã thanh toán 24/2023</v>
          </cell>
        </row>
        <row r="639">
          <cell r="D639">
            <v>37509</v>
          </cell>
          <cell r="E639">
            <v>14085720</v>
          </cell>
          <cell r="F639">
            <v>3115167</v>
          </cell>
          <cell r="G639">
            <v>45100.000347222223</v>
          </cell>
          <cell r="J639" t="str">
            <v>Do Thi Bich Lieu</v>
          </cell>
          <cell r="M639" t="str">
            <v>No</v>
          </cell>
          <cell r="O639" t="str">
            <v>07/Đã thanh toán 10/2023</v>
          </cell>
        </row>
        <row r="640">
          <cell r="D640">
            <v>37638</v>
          </cell>
          <cell r="E640">
            <v>25357982</v>
          </cell>
          <cell r="F640">
            <v>1038389</v>
          </cell>
          <cell r="G640">
            <v>45101.000347222223</v>
          </cell>
          <cell r="J640" t="str">
            <v>Do Thi Bich Lieu</v>
          </cell>
          <cell r="M640" t="str">
            <v>No</v>
          </cell>
          <cell r="O640" t="str">
            <v>08/Đã thanh toán 10/2023</v>
          </cell>
        </row>
        <row r="641">
          <cell r="D641">
            <v>37640</v>
          </cell>
          <cell r="E641">
            <v>14121232</v>
          </cell>
          <cell r="F641">
            <v>3115167</v>
          </cell>
          <cell r="G641">
            <v>45101.000347222223</v>
          </cell>
          <cell r="J641" t="str">
            <v>Do Thi Bich Lieu</v>
          </cell>
          <cell r="M641" t="str">
            <v>No</v>
          </cell>
          <cell r="O641" t="str">
            <v>07/Đã thanh toán 24/2023</v>
          </cell>
        </row>
        <row r="642">
          <cell r="D642">
            <v>37624</v>
          </cell>
          <cell r="E642">
            <v>17218910</v>
          </cell>
          <cell r="F642">
            <v>3692260</v>
          </cell>
          <cell r="G642">
            <v>45101.000347222223</v>
          </cell>
          <cell r="J642" t="str">
            <v>Do Thi Bich Lieu</v>
          </cell>
          <cell r="M642" t="str">
            <v>No</v>
          </cell>
          <cell r="O642" t="str">
            <v>08/Đã thanh toán 10/2023</v>
          </cell>
        </row>
        <row r="643">
          <cell r="D643">
            <v>37635</v>
          </cell>
          <cell r="E643">
            <v>50993255</v>
          </cell>
          <cell r="F643">
            <v>1038389</v>
          </cell>
          <cell r="G643">
            <v>45101.000347222223</v>
          </cell>
          <cell r="J643" t="str">
            <v>Do Thi Bich Lieu</v>
          </cell>
          <cell r="M643" t="str">
            <v>No</v>
          </cell>
          <cell r="O643" t="str">
            <v>08/Đã thanh toán 10/2023</v>
          </cell>
        </row>
        <row r="644">
          <cell r="D644">
            <v>37620</v>
          </cell>
          <cell r="E644">
            <v>10254872</v>
          </cell>
          <cell r="F644">
            <v>5850416</v>
          </cell>
          <cell r="G644">
            <v>45101.000347222223</v>
          </cell>
          <cell r="J644" t="str">
            <v>Do Thi Bich Lieu</v>
          </cell>
          <cell r="M644" t="str">
            <v>No</v>
          </cell>
          <cell r="O644" t="str">
            <v>07/Đã thanh toán 24/2023</v>
          </cell>
        </row>
        <row r="645">
          <cell r="D645">
            <v>37630</v>
          </cell>
          <cell r="E645">
            <v>11215746</v>
          </cell>
          <cell r="F645">
            <v>5191945</v>
          </cell>
          <cell r="G645">
            <v>45101.000347222223</v>
          </cell>
          <cell r="J645" t="str">
            <v>Do Thi Bich Lieu</v>
          </cell>
          <cell r="M645" t="str">
            <v>No</v>
          </cell>
          <cell r="O645" t="str">
            <v>08/Đã thanh toán 10/2023</v>
          </cell>
        </row>
        <row r="646">
          <cell r="D646">
            <v>37642</v>
          </cell>
          <cell r="E646">
            <v>90333334</v>
          </cell>
          <cell r="F646">
            <v>1038389</v>
          </cell>
          <cell r="G646">
            <v>45101.000347222223</v>
          </cell>
          <cell r="J646" t="str">
            <v>Do Thi Bich Lieu</v>
          </cell>
          <cell r="M646" t="str">
            <v>No</v>
          </cell>
          <cell r="O646" t="str">
            <v>07/Đã thanh toán 24/2023</v>
          </cell>
        </row>
        <row r="647">
          <cell r="D647">
            <v>37637</v>
          </cell>
          <cell r="E647">
            <v>16451871</v>
          </cell>
          <cell r="F647">
            <v>4141489</v>
          </cell>
          <cell r="G647">
            <v>45101.000347222223</v>
          </cell>
          <cell r="J647" t="str">
            <v>Do Thi Bich Lieu</v>
          </cell>
          <cell r="M647" t="str">
            <v>No</v>
          </cell>
          <cell r="O647" t="str">
            <v>08/Đã thanh toán 10/2023</v>
          </cell>
        </row>
        <row r="648">
          <cell r="D648">
            <v>37627</v>
          </cell>
          <cell r="E648">
            <v>16450595</v>
          </cell>
          <cell r="F648">
            <v>3115167</v>
          </cell>
          <cell r="G648">
            <v>45101.000347222223</v>
          </cell>
          <cell r="J648" t="str">
            <v>Do Thi Bich Lieu</v>
          </cell>
          <cell r="M648" t="str">
            <v>No</v>
          </cell>
          <cell r="O648" t="str">
            <v>08/Đã thanh toán 10/2023</v>
          </cell>
        </row>
        <row r="649">
          <cell r="D649">
            <v>37641</v>
          </cell>
          <cell r="E649">
            <v>13272625</v>
          </cell>
          <cell r="F649">
            <v>496812</v>
          </cell>
          <cell r="G649">
            <v>45101.000347222223</v>
          </cell>
          <cell r="J649" t="str">
            <v>Do Thi Bich Lieu</v>
          </cell>
          <cell r="M649" t="str">
            <v>No</v>
          </cell>
          <cell r="O649" t="str">
            <v>07/Đã thanh toán 24/2023</v>
          </cell>
        </row>
        <row r="650">
          <cell r="D650">
            <v>37623</v>
          </cell>
          <cell r="E650">
            <v>21238342</v>
          </cell>
          <cell r="F650">
            <v>1034143</v>
          </cell>
          <cell r="G650">
            <v>45101.000347222223</v>
          </cell>
          <cell r="J650" t="str">
            <v>Do Thi Bich Lieu</v>
          </cell>
          <cell r="M650" t="str">
            <v>No</v>
          </cell>
          <cell r="O650" t="str">
            <v>08/Đã thanh toán 10/2023</v>
          </cell>
        </row>
        <row r="651">
          <cell r="D651">
            <v>37645</v>
          </cell>
          <cell r="E651">
            <v>26414192</v>
          </cell>
          <cell r="F651">
            <v>2076778</v>
          </cell>
          <cell r="G651">
            <v>45101.000347222223</v>
          </cell>
          <cell r="J651" t="str">
            <v>Do Thi Bich Lieu</v>
          </cell>
          <cell r="M651" t="str">
            <v>No</v>
          </cell>
          <cell r="O651" t="str">
            <v>07/Đã thanh toán 24/2023</v>
          </cell>
        </row>
        <row r="652">
          <cell r="D652">
            <v>37621</v>
          </cell>
          <cell r="E652">
            <v>18183438</v>
          </cell>
          <cell r="F652">
            <v>1038389</v>
          </cell>
          <cell r="G652">
            <v>45101.000347222223</v>
          </cell>
          <cell r="J652" t="str">
            <v>Do Thi Bich Lieu</v>
          </cell>
          <cell r="M652" t="str">
            <v>No</v>
          </cell>
          <cell r="O652" t="str">
            <v>07/Đã thanh toán 24/2023</v>
          </cell>
        </row>
        <row r="653">
          <cell r="D653">
            <v>37619</v>
          </cell>
          <cell r="E653">
            <v>10249806</v>
          </cell>
          <cell r="F653">
            <v>2076778</v>
          </cell>
          <cell r="G653">
            <v>45101.000347222223</v>
          </cell>
          <cell r="J653" t="str">
            <v>Do Thi Bich Lieu</v>
          </cell>
          <cell r="M653" t="str">
            <v>No</v>
          </cell>
          <cell r="O653" t="str">
            <v>07/Đã thanh toán 24/2023</v>
          </cell>
        </row>
        <row r="654">
          <cell r="D654">
            <v>37622</v>
          </cell>
          <cell r="E654">
            <v>10255621</v>
          </cell>
          <cell r="F654">
            <v>5191945</v>
          </cell>
          <cell r="G654">
            <v>45101.000347222223</v>
          </cell>
          <cell r="J654" t="str">
            <v>Do Thi Bich Lieu</v>
          </cell>
          <cell r="M654" t="str">
            <v>No</v>
          </cell>
          <cell r="O654" t="str">
            <v>07/Đã thanh toán 24/2023</v>
          </cell>
        </row>
        <row r="655">
          <cell r="D655">
            <v>37648</v>
          </cell>
          <cell r="E655">
            <v>29183693</v>
          </cell>
          <cell r="F655">
            <v>552013</v>
          </cell>
          <cell r="G655">
            <v>45101.000347222223</v>
          </cell>
          <cell r="J655" t="str">
            <v>Do Thi Bich Lieu</v>
          </cell>
          <cell r="M655" t="str">
            <v>No</v>
          </cell>
          <cell r="O655" t="str">
            <v>08/Đã thanh toán 10/2023</v>
          </cell>
        </row>
        <row r="656">
          <cell r="D656">
            <v>37636</v>
          </cell>
          <cell r="E656">
            <v>12174650</v>
          </cell>
          <cell r="F656">
            <v>8099434</v>
          </cell>
          <cell r="G656">
            <v>45101.000347222223</v>
          </cell>
          <cell r="J656" t="str">
            <v>Do Thi Bich Lieu</v>
          </cell>
          <cell r="M656" t="str">
            <v>No</v>
          </cell>
          <cell r="O656" t="str">
            <v>08/Đã thanh toán 10/2023</v>
          </cell>
        </row>
        <row r="657">
          <cell r="D657">
            <v>37639</v>
          </cell>
          <cell r="E657">
            <v>25358234</v>
          </cell>
          <cell r="F657">
            <v>4178313</v>
          </cell>
          <cell r="G657">
            <v>45101.000347222223</v>
          </cell>
          <cell r="J657" t="str">
            <v>Do Thi Bich Lieu</v>
          </cell>
          <cell r="M657" t="str">
            <v>No</v>
          </cell>
          <cell r="O657" t="str">
            <v>08/Đã thanh toán 10/2023</v>
          </cell>
        </row>
        <row r="658">
          <cell r="D658">
            <v>37626</v>
          </cell>
          <cell r="E658">
            <v>16450772</v>
          </cell>
          <cell r="F658">
            <v>1891489</v>
          </cell>
          <cell r="G658">
            <v>45101.000347222223</v>
          </cell>
          <cell r="J658" t="str">
            <v>Do Thi Bich Lieu</v>
          </cell>
          <cell r="M658" t="str">
            <v>No</v>
          </cell>
          <cell r="O658" t="str">
            <v>08/Đã thanh toán 10/2023</v>
          </cell>
        </row>
        <row r="659">
          <cell r="D659">
            <v>37634</v>
          </cell>
          <cell r="E659">
            <v>18186431</v>
          </cell>
          <cell r="F659">
            <v>2076778</v>
          </cell>
          <cell r="G659">
            <v>45101.000347222223</v>
          </cell>
          <cell r="J659" t="str">
            <v>Do Thi Bich Lieu</v>
          </cell>
          <cell r="M659" t="str">
            <v>No</v>
          </cell>
          <cell r="O659" t="str">
            <v>08/Đã thanh toán 10/2023</v>
          </cell>
        </row>
        <row r="660">
          <cell r="D660">
            <v>37646</v>
          </cell>
          <cell r="E660">
            <v>13274402</v>
          </cell>
          <cell r="F660">
            <v>1038389</v>
          </cell>
          <cell r="G660">
            <v>45101.000347222223</v>
          </cell>
          <cell r="J660" t="str">
            <v>Do Thi Bich Lieu</v>
          </cell>
          <cell r="M660" t="str">
            <v>No</v>
          </cell>
          <cell r="O660" t="str">
            <v>07/Đã thanh toán 24/2023</v>
          </cell>
        </row>
        <row r="661">
          <cell r="D661">
            <v>37643</v>
          </cell>
          <cell r="E661">
            <v>26413286</v>
          </cell>
          <cell r="F661">
            <v>1038389</v>
          </cell>
          <cell r="G661">
            <v>45101.000347222223</v>
          </cell>
          <cell r="J661" t="str">
            <v>Do Thi Bich Lieu</v>
          </cell>
          <cell r="M661" t="str">
            <v>No</v>
          </cell>
          <cell r="O661" t="str">
            <v>07/Đã thanh toán 24/2023</v>
          </cell>
        </row>
        <row r="662">
          <cell r="D662">
            <v>37647</v>
          </cell>
          <cell r="E662">
            <v>18187362</v>
          </cell>
          <cell r="F662">
            <v>3812589</v>
          </cell>
          <cell r="G662">
            <v>45101.000347222223</v>
          </cell>
          <cell r="J662" t="str">
            <v>Do Thi Bich Lieu</v>
          </cell>
          <cell r="M662" t="str">
            <v>No</v>
          </cell>
          <cell r="O662" t="str">
            <v>08/Đã thanh toán 10/2023</v>
          </cell>
        </row>
        <row r="663">
          <cell r="D663">
            <v>37644</v>
          </cell>
          <cell r="E663">
            <v>26411759</v>
          </cell>
          <cell r="F663">
            <v>2856594</v>
          </cell>
          <cell r="G663">
            <v>45101.000347222223</v>
          </cell>
          <cell r="J663" t="str">
            <v>Do Thi Bich Lieu</v>
          </cell>
          <cell r="M663" t="str">
            <v>No</v>
          </cell>
          <cell r="O663" t="str">
            <v>07/Đã thanh toán 24/2023</v>
          </cell>
        </row>
        <row r="664">
          <cell r="D664">
            <v>37631</v>
          </cell>
          <cell r="E664">
            <v>11216187</v>
          </cell>
          <cell r="F664">
            <v>5629773</v>
          </cell>
          <cell r="G664">
            <v>45101.000347222223</v>
          </cell>
          <cell r="J664" t="str">
            <v>Do Thi Bich Lieu</v>
          </cell>
          <cell r="M664" t="str">
            <v>No</v>
          </cell>
          <cell r="O664" t="str">
            <v>08/Đã thanh toán 10/2023</v>
          </cell>
        </row>
        <row r="665">
          <cell r="D665">
            <v>37649</v>
          </cell>
          <cell r="E665">
            <v>29183716</v>
          </cell>
          <cell r="F665">
            <v>2619452</v>
          </cell>
          <cell r="G665">
            <v>45101.000347222223</v>
          </cell>
          <cell r="J665" t="str">
            <v>Do Thi Bich Lieu</v>
          </cell>
          <cell r="M665" t="str">
            <v>No</v>
          </cell>
          <cell r="O665" t="str">
            <v>08/Đã thanh toán 10/2023</v>
          </cell>
        </row>
        <row r="666">
          <cell r="D666">
            <v>37633</v>
          </cell>
          <cell r="E666">
            <v>18186319</v>
          </cell>
          <cell r="F666">
            <v>2076778</v>
          </cell>
          <cell r="G666">
            <v>45101.000347222223</v>
          </cell>
          <cell r="J666" t="str">
            <v>Do Thi Bich Lieu</v>
          </cell>
          <cell r="M666" t="str">
            <v>No</v>
          </cell>
          <cell r="O666" t="str">
            <v>08/Đã thanh toán 10/2023</v>
          </cell>
        </row>
        <row r="667">
          <cell r="D667">
            <v>37632</v>
          </cell>
          <cell r="E667">
            <v>18186358</v>
          </cell>
          <cell r="F667">
            <v>2619452</v>
          </cell>
          <cell r="G667">
            <v>45101.000347222223</v>
          </cell>
          <cell r="J667" t="str">
            <v>Do Thi Bich Lieu</v>
          </cell>
          <cell r="M667" t="str">
            <v>No</v>
          </cell>
          <cell r="O667" t="str">
            <v>08/Đã thanh toán 10/2023</v>
          </cell>
        </row>
        <row r="668">
          <cell r="D668">
            <v>37629</v>
          </cell>
          <cell r="E668">
            <v>12174919</v>
          </cell>
          <cell r="F668">
            <v>2167495</v>
          </cell>
          <cell r="G668">
            <v>45101.000347222223</v>
          </cell>
          <cell r="J668" t="str">
            <v>Do Thi Bich Lieu</v>
          </cell>
          <cell r="M668" t="str">
            <v>No</v>
          </cell>
          <cell r="O668" t="str">
            <v>08/Đã thanh toán 10/2023</v>
          </cell>
        </row>
        <row r="669">
          <cell r="D669">
            <v>37628</v>
          </cell>
          <cell r="E669">
            <v>15135255</v>
          </cell>
          <cell r="F669">
            <v>2156022</v>
          </cell>
          <cell r="G669">
            <v>45101.000347222223</v>
          </cell>
          <cell r="J669" t="str">
            <v>Do Thi Bich Lieu</v>
          </cell>
          <cell r="M669" t="str">
            <v>No</v>
          </cell>
          <cell r="O669" t="str">
            <v>08/Đã thanh toán 10/2023</v>
          </cell>
        </row>
        <row r="670">
          <cell r="D670">
            <v>39087</v>
          </cell>
          <cell r="E670">
            <v>21240847</v>
          </cell>
          <cell r="F670">
            <v>1615482</v>
          </cell>
          <cell r="G670">
            <v>45107.000347222223</v>
          </cell>
          <cell r="J670" t="str">
            <v>Do Thi Bich Lieu</v>
          </cell>
          <cell r="M670" t="str">
            <v>No</v>
          </cell>
          <cell r="O670" t="str">
            <v>08/Đã thanh toán 10/2023</v>
          </cell>
        </row>
        <row r="671">
          <cell r="D671">
            <v>39083</v>
          </cell>
          <cell r="E671">
            <v>15140207</v>
          </cell>
          <cell r="F671">
            <v>2226532</v>
          </cell>
          <cell r="G671">
            <v>45107.000347222223</v>
          </cell>
          <cell r="J671" t="str">
            <v>Do Thi Bich Lieu</v>
          </cell>
          <cell r="M671" t="str">
            <v>No</v>
          </cell>
          <cell r="O671" t="str">
            <v>08/Đã thanh toán 10/2023</v>
          </cell>
        </row>
        <row r="672">
          <cell r="D672">
            <v>39075</v>
          </cell>
          <cell r="E672">
            <v>20389396</v>
          </cell>
          <cell r="F672">
            <v>1615482</v>
          </cell>
          <cell r="G672">
            <v>45107.000347222223</v>
          </cell>
          <cell r="J672" t="str">
            <v>Do Thi Bich Lieu</v>
          </cell>
          <cell r="M672" t="str">
            <v>No</v>
          </cell>
          <cell r="O672" t="str">
            <v>08/Đã thanh toán 10/2023</v>
          </cell>
        </row>
        <row r="673">
          <cell r="D673">
            <v>39077</v>
          </cell>
          <cell r="E673">
            <v>19413422</v>
          </cell>
          <cell r="F673">
            <v>2844936</v>
          </cell>
          <cell r="G673">
            <v>45107.000347222223</v>
          </cell>
          <cell r="J673" t="str">
            <v>Do Thi Bich Lieu</v>
          </cell>
          <cell r="M673" t="str">
            <v>No</v>
          </cell>
          <cell r="O673" t="str">
            <v>08/Đã thanh toán 10/2023</v>
          </cell>
        </row>
        <row r="674">
          <cell r="D674">
            <v>39067</v>
          </cell>
          <cell r="E674">
            <v>10258492</v>
          </cell>
          <cell r="F674">
            <v>6451202</v>
          </cell>
          <cell r="G674">
            <v>45107.000347222223</v>
          </cell>
          <cell r="J674" t="str">
            <v>Do Thi Bich Lieu</v>
          </cell>
          <cell r="M674" t="str">
            <v>No</v>
          </cell>
          <cell r="O674" t="str">
            <v>08/Đã thanh toán 10/2023</v>
          </cell>
        </row>
        <row r="675">
          <cell r="D675">
            <v>39081</v>
          </cell>
          <cell r="E675">
            <v>11219135</v>
          </cell>
          <cell r="F675">
            <v>2226532</v>
          </cell>
          <cell r="G675">
            <v>45107.000347222223</v>
          </cell>
          <cell r="J675" t="str">
            <v>Do Thi Bich Lieu</v>
          </cell>
          <cell r="M675" t="str">
            <v>No</v>
          </cell>
          <cell r="O675" t="str">
            <v>08/Đã thanh toán 10/2023</v>
          </cell>
        </row>
        <row r="676">
          <cell r="D676">
            <v>39079</v>
          </cell>
          <cell r="E676">
            <v>12178237</v>
          </cell>
          <cell r="F676">
            <v>2233483</v>
          </cell>
          <cell r="G676">
            <v>45107.000347222223</v>
          </cell>
          <cell r="J676" t="str">
            <v>Do Thi Bich Lieu</v>
          </cell>
          <cell r="M676" t="str">
            <v>No</v>
          </cell>
          <cell r="O676" t="str">
            <v>08/Đã thanh toán 10/2023</v>
          </cell>
        </row>
        <row r="677">
          <cell r="D677">
            <v>39052</v>
          </cell>
          <cell r="E677">
            <v>13276642</v>
          </cell>
          <cell r="F677">
            <v>4153556</v>
          </cell>
          <cell r="G677">
            <v>45107.000347222223</v>
          </cell>
          <cell r="J677" t="str">
            <v>Do Thi Bich Lieu</v>
          </cell>
          <cell r="M677" t="str">
            <v>No</v>
          </cell>
          <cell r="O677" t="str">
            <v>08/Đã thanh toán 10/2023</v>
          </cell>
        </row>
        <row r="678">
          <cell r="D678">
            <v>39085</v>
          </cell>
          <cell r="E678">
            <v>16455405</v>
          </cell>
          <cell r="F678">
            <v>2226532</v>
          </cell>
          <cell r="G678">
            <v>45107.000347222223</v>
          </cell>
          <cell r="J678" t="str">
            <v>Do Thi Bich Lieu</v>
          </cell>
          <cell r="M678" t="str">
            <v>No</v>
          </cell>
          <cell r="O678" t="str">
            <v>08/Đã thanh toán 10/2023</v>
          </cell>
        </row>
        <row r="679">
          <cell r="D679">
            <v>39049</v>
          </cell>
          <cell r="E679">
            <v>14125189</v>
          </cell>
          <cell r="F679">
            <v>5191945</v>
          </cell>
          <cell r="G679">
            <v>45107.000347222223</v>
          </cell>
          <cell r="J679" t="str">
            <v>Do Thi Bich Lieu</v>
          </cell>
          <cell r="M679" t="str">
            <v>No</v>
          </cell>
          <cell r="O679" t="str">
            <v>08/Đã thanh toán 10/2023</v>
          </cell>
        </row>
        <row r="680">
          <cell r="D680">
            <v>39051</v>
          </cell>
          <cell r="E680">
            <v>13277067</v>
          </cell>
          <cell r="F680">
            <v>943404</v>
          </cell>
          <cell r="G680">
            <v>45107.000347222223</v>
          </cell>
          <cell r="J680" t="str">
            <v>Do Thi Bich Lieu</v>
          </cell>
          <cell r="M680" t="str">
            <v>No</v>
          </cell>
          <cell r="O680" t="str">
            <v>08/Đã thanh toán 10/2023</v>
          </cell>
        </row>
        <row r="681">
          <cell r="D681">
            <v>39048</v>
          </cell>
          <cell r="E681">
            <v>14123855</v>
          </cell>
          <cell r="F681">
            <v>1972939</v>
          </cell>
          <cell r="G681">
            <v>45107.000347222223</v>
          </cell>
          <cell r="J681" t="str">
            <v>Do Thi Bich Lieu</v>
          </cell>
          <cell r="M681" t="str">
            <v>No</v>
          </cell>
          <cell r="O681" t="str">
            <v>07/Đã thanh toán 24/2023</v>
          </cell>
        </row>
        <row r="682">
          <cell r="D682">
            <v>39072</v>
          </cell>
          <cell r="E682">
            <v>23231209</v>
          </cell>
          <cell r="F682">
            <v>2132554</v>
          </cell>
          <cell r="G682">
            <v>45107.000347222223</v>
          </cell>
          <cell r="J682" t="str">
            <v>Do Thi Bich Lieu</v>
          </cell>
          <cell r="M682" t="str">
            <v>No</v>
          </cell>
          <cell r="O682" t="str">
            <v>08/Đã thanh toán 10/2023</v>
          </cell>
        </row>
        <row r="683">
          <cell r="D683">
            <v>39058</v>
          </cell>
          <cell r="E683">
            <v>26415381</v>
          </cell>
          <cell r="F683">
            <v>1078011</v>
          </cell>
          <cell r="G683">
            <v>45107.000347222223</v>
          </cell>
          <cell r="J683" t="str">
            <v>Do Thi Bich Lieu</v>
          </cell>
          <cell r="M683" t="str">
            <v>No</v>
          </cell>
          <cell r="O683" t="str">
            <v>08/Đã thanh toán 10/2023</v>
          </cell>
        </row>
        <row r="684">
          <cell r="D684">
            <v>39069</v>
          </cell>
          <cell r="E684">
            <v>16453735</v>
          </cell>
          <cell r="F684">
            <v>2634517</v>
          </cell>
          <cell r="G684">
            <v>45107.000347222223</v>
          </cell>
          <cell r="J684" t="str">
            <v>Do Thi Bich Lieu</v>
          </cell>
          <cell r="M684" t="str">
            <v>No</v>
          </cell>
          <cell r="O684" t="str">
            <v>08/Đã thanh toán 10/2023</v>
          </cell>
        </row>
        <row r="685">
          <cell r="D685">
            <v>39078</v>
          </cell>
          <cell r="E685">
            <v>19413318</v>
          </cell>
          <cell r="F685">
            <v>2226532</v>
          </cell>
          <cell r="G685">
            <v>45107.000347222223</v>
          </cell>
          <cell r="J685" t="str">
            <v>Do Thi Bich Lieu</v>
          </cell>
          <cell r="M685" t="str">
            <v>No</v>
          </cell>
          <cell r="O685" t="str">
            <v>08/Đã thanh toán 10/2023</v>
          </cell>
        </row>
        <row r="686">
          <cell r="D686">
            <v>39053</v>
          </cell>
          <cell r="E686">
            <v>90335674</v>
          </cell>
          <cell r="F686">
            <v>2117467</v>
          </cell>
          <cell r="G686">
            <v>45107.000347222223</v>
          </cell>
          <cell r="J686" t="str">
            <v>Do Thi Bich Lieu</v>
          </cell>
          <cell r="M686" t="str">
            <v>No</v>
          </cell>
          <cell r="O686" t="str">
            <v>08/Đã thanh toán 10/2023</v>
          </cell>
        </row>
        <row r="687">
          <cell r="D687">
            <v>39073</v>
          </cell>
          <cell r="E687">
            <v>20389539</v>
          </cell>
          <cell r="F687">
            <v>2634517</v>
          </cell>
          <cell r="G687">
            <v>45107.000347222223</v>
          </cell>
          <cell r="J687" t="str">
            <v>Do Thi Bich Lieu</v>
          </cell>
          <cell r="M687" t="str">
            <v>No</v>
          </cell>
          <cell r="O687" t="str">
            <v>08/Đã thanh toán 10/2023</v>
          </cell>
        </row>
        <row r="688">
          <cell r="D688">
            <v>39090</v>
          </cell>
          <cell r="E688">
            <v>25360553</v>
          </cell>
          <cell r="F688">
            <v>1298816</v>
          </cell>
          <cell r="G688">
            <v>45107.000347222223</v>
          </cell>
          <cell r="J688" t="str">
            <v>Do Thi Bich Lieu</v>
          </cell>
          <cell r="M688" t="str">
            <v>No</v>
          </cell>
          <cell r="O688" t="str">
            <v>08/Đã thanh toán 10/2023</v>
          </cell>
        </row>
        <row r="689">
          <cell r="D689">
            <v>39074</v>
          </cell>
          <cell r="E689">
            <v>20389437</v>
          </cell>
          <cell r="F689">
            <v>2226532</v>
          </cell>
          <cell r="G689">
            <v>45107.000347222223</v>
          </cell>
          <cell r="J689" t="str">
            <v>Do Thi Bich Lieu</v>
          </cell>
          <cell r="M689" t="str">
            <v>No</v>
          </cell>
          <cell r="O689" t="str">
            <v>08/Đã thanh toán 10/2023</v>
          </cell>
        </row>
        <row r="690">
          <cell r="D690">
            <v>39068</v>
          </cell>
          <cell r="E690">
            <v>28351392</v>
          </cell>
          <cell r="F690">
            <v>2675284</v>
          </cell>
          <cell r="G690">
            <v>45107.000347222223</v>
          </cell>
          <cell r="J690" t="str">
            <v>Do Thi Bich Lieu</v>
          </cell>
          <cell r="M690" t="str">
            <v>No</v>
          </cell>
          <cell r="O690" t="str">
            <v>08/Đã thanh toán 10/2023</v>
          </cell>
        </row>
        <row r="691">
          <cell r="D691">
            <v>39056</v>
          </cell>
          <cell r="E691">
            <v>14125995</v>
          </cell>
          <cell r="F691">
            <v>435501</v>
          </cell>
          <cell r="G691">
            <v>45107.000347222223</v>
          </cell>
          <cell r="J691" t="str">
            <v>Do Thi Bich Lieu</v>
          </cell>
          <cell r="M691" t="str">
            <v>No</v>
          </cell>
          <cell r="O691" t="str">
            <v>08/Đã thanh toán 10/2023</v>
          </cell>
        </row>
        <row r="692">
          <cell r="D692">
            <v>39443</v>
          </cell>
          <cell r="E692">
            <v>15140789</v>
          </cell>
          <cell r="F692">
            <v>9382090</v>
          </cell>
          <cell r="G692">
            <v>45111.000347222223</v>
          </cell>
          <cell r="J692" t="str">
            <v>Do Thi Bich Lieu</v>
          </cell>
          <cell r="M692" t="str">
            <v>No</v>
          </cell>
          <cell r="O692" t="str">
            <v>08/Đã thanh toán 10/2023</v>
          </cell>
        </row>
        <row r="693">
          <cell r="D693">
            <v>39439</v>
          </cell>
          <cell r="E693">
            <v>10262985</v>
          </cell>
          <cell r="F693">
            <v>490050</v>
          </cell>
          <cell r="G693">
            <v>45111.000347222223</v>
          </cell>
          <cell r="J693" t="str">
            <v>Do Thi Bich Lieu</v>
          </cell>
          <cell r="M693" t="str">
            <v>No</v>
          </cell>
          <cell r="O693" t="str">
            <v>08/Đã thanh toán 10/2023</v>
          </cell>
        </row>
        <row r="694">
          <cell r="D694">
            <v>39442</v>
          </cell>
          <cell r="E694">
            <v>16456573</v>
          </cell>
          <cell r="F694">
            <v>1586110</v>
          </cell>
          <cell r="G694">
            <v>45111.000347222223</v>
          </cell>
          <cell r="H694">
            <v>45115.000347222223</v>
          </cell>
          <cell r="I694">
            <v>45149.000347222223</v>
          </cell>
          <cell r="J694" t="str">
            <v>Do Thi Bich Lieu</v>
          </cell>
          <cell r="M694" t="str">
            <v>No</v>
          </cell>
          <cell r="O694" t="str">
            <v>Lịch thanh toán: Monthly at 10 &amp; 24</v>
          </cell>
        </row>
        <row r="695">
          <cell r="D695">
            <v>39427</v>
          </cell>
          <cell r="E695">
            <v>10262265</v>
          </cell>
          <cell r="F695">
            <v>4443714</v>
          </cell>
          <cell r="G695">
            <v>45111.000347222223</v>
          </cell>
          <cell r="J695" t="str">
            <v>Do Thi Bich Lieu</v>
          </cell>
          <cell r="M695" t="str">
            <v>No</v>
          </cell>
          <cell r="O695" t="str">
            <v>08/Đã thanh toán 10/2023</v>
          </cell>
        </row>
        <row r="696">
          <cell r="D696">
            <v>39441</v>
          </cell>
          <cell r="E696">
            <v>17225309</v>
          </cell>
          <cell r="F696">
            <v>2823298</v>
          </cell>
          <cell r="G696">
            <v>45111.000347222223</v>
          </cell>
          <cell r="J696" t="str">
            <v>Do Thi Bich Lieu</v>
          </cell>
          <cell r="M696" t="str">
            <v>No</v>
          </cell>
          <cell r="O696" t="str">
            <v>08/Đã thanh toán 10/2023</v>
          </cell>
        </row>
        <row r="697">
          <cell r="D697">
            <v>39749</v>
          </cell>
          <cell r="E697">
            <v>14129428</v>
          </cell>
          <cell r="F697">
            <v>5191945</v>
          </cell>
          <cell r="G697">
            <v>45113.000347222223</v>
          </cell>
          <cell r="J697" t="str">
            <v>Do Thi Bich Lieu</v>
          </cell>
          <cell r="M697" t="str">
            <v>No</v>
          </cell>
          <cell r="O697" t="str">
            <v>Chúng tôi đang xử lý hóa đơn, vui lòng liên hệ Do Thi Bich Lieu</v>
          </cell>
        </row>
        <row r="698">
          <cell r="D698">
            <v>39772</v>
          </cell>
          <cell r="E698">
            <v>24330165</v>
          </cell>
          <cell r="F698">
            <v>3264921</v>
          </cell>
          <cell r="G698">
            <v>45113.000347222223</v>
          </cell>
          <cell r="J698" t="str">
            <v>Do Thi Bich Lieu</v>
          </cell>
          <cell r="M698" t="str">
            <v>No</v>
          </cell>
          <cell r="O698" t="str">
            <v>Chúng tôi đang xử lý hóa đơn, vui lòng liên hệ Do Thi Bich Lieu</v>
          </cell>
        </row>
        <row r="699">
          <cell r="D699">
            <v>39817</v>
          </cell>
          <cell r="E699">
            <v>16454540</v>
          </cell>
          <cell r="F699">
            <v>3264921</v>
          </cell>
          <cell r="G699">
            <v>45113.000347222223</v>
          </cell>
          <cell r="J699" t="str">
            <v>Do Thi Bich Lieu</v>
          </cell>
          <cell r="M699" t="str">
            <v>No</v>
          </cell>
          <cell r="O699" t="str">
            <v>08/Đã thanh toán 10/2023</v>
          </cell>
        </row>
        <row r="700">
          <cell r="D700">
            <v>39818</v>
          </cell>
          <cell r="E700">
            <v>17223223</v>
          </cell>
          <cell r="F700">
            <v>4880403</v>
          </cell>
          <cell r="G700">
            <v>45113.000347222223</v>
          </cell>
          <cell r="J700" t="str">
            <v>Do Thi Bich Lieu</v>
          </cell>
          <cell r="M700" t="str">
            <v>No</v>
          </cell>
          <cell r="O700" t="str">
            <v>08/Đã thanh toán 10/2023</v>
          </cell>
        </row>
        <row r="701">
          <cell r="D701">
            <v>39794</v>
          </cell>
          <cell r="E701">
            <v>15138013</v>
          </cell>
          <cell r="F701">
            <v>4303310</v>
          </cell>
          <cell r="G701">
            <v>45113.000347222223</v>
          </cell>
          <cell r="J701" t="str">
            <v>Do Thi Bich Lieu</v>
          </cell>
          <cell r="M701" t="str">
            <v>No</v>
          </cell>
          <cell r="O701" t="str">
            <v>08/Đã thanh toán 10/2023</v>
          </cell>
        </row>
        <row r="702">
          <cell r="D702">
            <v>39795</v>
          </cell>
          <cell r="E702">
            <v>12177951</v>
          </cell>
          <cell r="F702">
            <v>2907489</v>
          </cell>
          <cell r="G702">
            <v>45113.000347222223</v>
          </cell>
          <cell r="J702" t="str">
            <v>Do Thi Bich Lieu</v>
          </cell>
          <cell r="M702" t="str">
            <v>No</v>
          </cell>
          <cell r="O702" t="str">
            <v>08/Đã thanh toán 10/2023</v>
          </cell>
        </row>
        <row r="703">
          <cell r="D703">
            <v>40826</v>
          </cell>
          <cell r="E703">
            <v>17226286</v>
          </cell>
          <cell r="F703">
            <v>3719812</v>
          </cell>
          <cell r="G703">
            <v>45115.000347222223</v>
          </cell>
          <cell r="H703">
            <v>45127.000347222223</v>
          </cell>
          <cell r="I703">
            <v>45150.000347222223</v>
          </cell>
          <cell r="J703" t="str">
            <v>Do Thi Bich Lieu</v>
          </cell>
          <cell r="M703" t="str">
            <v>No</v>
          </cell>
          <cell r="O703" t="str">
            <v>Lịch thanh toán: Monthly at 10 &amp; 24</v>
          </cell>
        </row>
        <row r="704">
          <cell r="D704">
            <v>40827</v>
          </cell>
          <cell r="E704">
            <v>17226231</v>
          </cell>
          <cell r="F704">
            <v>1040791</v>
          </cell>
          <cell r="G704">
            <v>45115.000347222223</v>
          </cell>
          <cell r="H704">
            <v>45116.000347222223</v>
          </cell>
          <cell r="I704">
            <v>45150.000347222223</v>
          </cell>
          <cell r="J704" t="str">
            <v>Do Thi Bich Lieu</v>
          </cell>
          <cell r="M704" t="str">
            <v>No</v>
          </cell>
          <cell r="O704" t="str">
            <v>Lịch thanh toán: Monthly at 10 &amp; 24</v>
          </cell>
        </row>
        <row r="705">
          <cell r="D705">
            <v>40818</v>
          </cell>
          <cell r="E705">
            <v>16458624</v>
          </cell>
          <cell r="F705">
            <v>4372099</v>
          </cell>
          <cell r="G705">
            <v>45115.000347222223</v>
          </cell>
          <cell r="H705">
            <v>45118.000347222223</v>
          </cell>
          <cell r="I705">
            <v>45152.000347222223</v>
          </cell>
          <cell r="J705" t="str">
            <v>Do Thi Bich Lieu</v>
          </cell>
          <cell r="M705" t="str">
            <v>No</v>
          </cell>
          <cell r="O705" t="str">
            <v>Lịch thanh toán: Monthly at 10 &amp; 24</v>
          </cell>
        </row>
        <row r="706">
          <cell r="D706">
            <v>40817</v>
          </cell>
          <cell r="E706">
            <v>12181245</v>
          </cell>
          <cell r="F706">
            <v>2783138</v>
          </cell>
          <cell r="G706">
            <v>45115.000347222223</v>
          </cell>
          <cell r="J706" t="str">
            <v>Do Thi Bich Lieu</v>
          </cell>
          <cell r="M706" t="str">
            <v>No</v>
          </cell>
          <cell r="O706" t="str">
            <v>08/Đã thanh toán 10/2023</v>
          </cell>
        </row>
        <row r="707">
          <cell r="D707">
            <v>40821</v>
          </cell>
          <cell r="E707">
            <v>21242618</v>
          </cell>
          <cell r="F707">
            <v>1586110</v>
          </cell>
          <cell r="G707">
            <v>45115.000347222223</v>
          </cell>
          <cell r="H707">
            <v>45115.000347222223</v>
          </cell>
          <cell r="I707">
            <v>45150.000347222223</v>
          </cell>
          <cell r="J707" t="str">
            <v>Do Thi Bich Lieu</v>
          </cell>
          <cell r="M707" t="str">
            <v>No</v>
          </cell>
          <cell r="O707" t="str">
            <v>Lịch thanh toán: Monthly at 10 &amp; 24</v>
          </cell>
        </row>
        <row r="708">
          <cell r="D708">
            <v>40816</v>
          </cell>
          <cell r="E708">
            <v>12180963</v>
          </cell>
          <cell r="F708">
            <v>5784329</v>
          </cell>
          <cell r="G708">
            <v>45115.000347222223</v>
          </cell>
          <cell r="J708" t="str">
            <v>Do Thi Bich Lieu</v>
          </cell>
          <cell r="M708" t="str">
            <v>No</v>
          </cell>
          <cell r="O708" t="str">
            <v>Chúng tôi đang xử lý hóa đơn, vui lòng liên hệ Do Thi Bich Lieu</v>
          </cell>
        </row>
        <row r="709">
          <cell r="D709">
            <v>40820</v>
          </cell>
          <cell r="E709">
            <v>15141499</v>
          </cell>
          <cell r="F709">
            <v>3385476</v>
          </cell>
          <cell r="G709">
            <v>45115.000347222223</v>
          </cell>
          <cell r="J709" t="str">
            <v>Do Thi Bich Lieu</v>
          </cell>
          <cell r="M709" t="str">
            <v>No</v>
          </cell>
          <cell r="O709" t="str">
            <v>Chúng tôi đang xử lý hóa đơn, vui lòng liên hệ Do Thi Bich Lieu</v>
          </cell>
        </row>
        <row r="710">
          <cell r="D710">
            <v>40823</v>
          </cell>
          <cell r="E710">
            <v>25362602</v>
          </cell>
          <cell r="F710">
            <v>4584902</v>
          </cell>
          <cell r="G710">
            <v>45115.000347222223</v>
          </cell>
          <cell r="J710" t="str">
            <v>Do Thi Bich Lieu</v>
          </cell>
          <cell r="M710" t="str">
            <v>No</v>
          </cell>
          <cell r="O710" t="str">
            <v>Chúng tôi đang xử lý hóa đơn, vui lòng liên hệ Do Thi Bich Lieu</v>
          </cell>
        </row>
        <row r="711">
          <cell r="D711">
            <v>40815</v>
          </cell>
          <cell r="E711">
            <v>11222472</v>
          </cell>
          <cell r="F711">
            <v>4692308</v>
          </cell>
          <cell r="G711">
            <v>45115.000347222223</v>
          </cell>
          <cell r="J711" t="str">
            <v>Do Thi Bich Lieu</v>
          </cell>
          <cell r="M711" t="str">
            <v>No</v>
          </cell>
          <cell r="O711" t="str">
            <v>08/Đã thanh toán 10/2023</v>
          </cell>
        </row>
        <row r="712">
          <cell r="D712">
            <v>40829</v>
          </cell>
          <cell r="E712">
            <v>16457647</v>
          </cell>
          <cell r="F712">
            <v>3443207</v>
          </cell>
          <cell r="G712">
            <v>45115.000347222223</v>
          </cell>
          <cell r="H712">
            <v>45118.000347222223</v>
          </cell>
          <cell r="I712">
            <v>45152.000347222223</v>
          </cell>
          <cell r="J712" t="str">
            <v>Do Thi Bich Lieu</v>
          </cell>
          <cell r="M712" t="str">
            <v>No</v>
          </cell>
          <cell r="O712" t="str">
            <v>Lịch thanh toán: Monthly at 10 &amp; 24</v>
          </cell>
        </row>
        <row r="713">
          <cell r="D713">
            <v>40825</v>
          </cell>
          <cell r="E713">
            <v>28354547</v>
          </cell>
          <cell r="F713">
            <v>2315628</v>
          </cell>
          <cell r="G713">
            <v>45115.000347222223</v>
          </cell>
          <cell r="H713">
            <v>45116.000347222223</v>
          </cell>
          <cell r="I713">
            <v>45150.000347222223</v>
          </cell>
          <cell r="J713" t="str">
            <v>Do Thi Bich Lieu</v>
          </cell>
          <cell r="M713" t="str">
            <v>No</v>
          </cell>
          <cell r="O713" t="str">
            <v>Lịch thanh toán: Monthly at 10 &amp; 24</v>
          </cell>
        </row>
        <row r="714">
          <cell r="D714">
            <v>40819</v>
          </cell>
          <cell r="E714">
            <v>16457349</v>
          </cell>
          <cell r="F714">
            <v>1199426</v>
          </cell>
          <cell r="G714">
            <v>45115.000347222223</v>
          </cell>
          <cell r="H714">
            <v>45119.000347222223</v>
          </cell>
          <cell r="I714">
            <v>45152.000347222223</v>
          </cell>
          <cell r="J714" t="str">
            <v>Do Thi Bich Lieu</v>
          </cell>
          <cell r="M714" t="str">
            <v>No</v>
          </cell>
          <cell r="O714" t="str">
            <v>Lịch thanh toán: Monthly at 10 &amp; 24</v>
          </cell>
        </row>
        <row r="715">
          <cell r="D715">
            <v>40822</v>
          </cell>
          <cell r="E715">
            <v>24333430</v>
          </cell>
          <cell r="F715">
            <v>550741</v>
          </cell>
          <cell r="G715">
            <v>45115.000347222223</v>
          </cell>
          <cell r="H715">
            <v>45118.000347222223</v>
          </cell>
          <cell r="I715">
            <v>45152.000347222223</v>
          </cell>
          <cell r="J715" t="str">
            <v>Do Thi Bich Lieu</v>
          </cell>
          <cell r="M715" t="str">
            <v>No</v>
          </cell>
          <cell r="O715" t="str">
            <v>Lịch thanh toán: Monthly at 10 &amp; 24</v>
          </cell>
        </row>
        <row r="716">
          <cell r="D716">
            <v>40824</v>
          </cell>
          <cell r="E716">
            <v>28355849</v>
          </cell>
          <cell r="F716">
            <v>2398853</v>
          </cell>
          <cell r="G716">
            <v>45115.000347222223</v>
          </cell>
          <cell r="H716">
            <v>45116.000347222223</v>
          </cell>
          <cell r="I716">
            <v>45150.000347222223</v>
          </cell>
          <cell r="J716" t="str">
            <v>Do Thi Bich Lieu</v>
          </cell>
          <cell r="M716" t="str">
            <v>No</v>
          </cell>
          <cell r="O716" t="str">
            <v>Lịch thanh toán: Monthly at 10 &amp; 24</v>
          </cell>
        </row>
        <row r="717">
          <cell r="D717">
            <v>40828</v>
          </cell>
          <cell r="E717">
            <v>16458164</v>
          </cell>
          <cell r="F717">
            <v>5571526</v>
          </cell>
          <cell r="G717">
            <v>45115.000347222223</v>
          </cell>
          <cell r="H717">
            <v>45118.000347222223</v>
          </cell>
          <cell r="I717">
            <v>45152.000347222223</v>
          </cell>
          <cell r="J717" t="str">
            <v>Do Thi Bich Lieu</v>
          </cell>
          <cell r="M717" t="str">
            <v>No</v>
          </cell>
          <cell r="O717" t="str">
            <v>Lịch thanh toán: Monthly at 10 &amp; 24</v>
          </cell>
        </row>
        <row r="718">
          <cell r="D718">
            <v>40873</v>
          </cell>
          <cell r="E718">
            <v>10261977</v>
          </cell>
          <cell r="F718">
            <v>2039018</v>
          </cell>
          <cell r="G718">
            <v>45117.000347222223</v>
          </cell>
          <cell r="J718" t="str">
            <v>Do Thi Bich Lieu</v>
          </cell>
          <cell r="M718" t="str">
            <v>No</v>
          </cell>
          <cell r="O718" t="str">
            <v>Chúng tôi đang xử lý hóa đơn, vui lòng liên hệ Do Thi Bich Lieu</v>
          </cell>
        </row>
        <row r="719">
          <cell r="D719">
            <v>41094</v>
          </cell>
          <cell r="E719">
            <v>19418323</v>
          </cell>
          <cell r="F719">
            <v>1101481</v>
          </cell>
          <cell r="G719">
            <v>45119.000347222223</v>
          </cell>
          <cell r="H719">
            <v>45119.000347222223</v>
          </cell>
          <cell r="I719">
            <v>45150.000347222223</v>
          </cell>
          <cell r="J719" t="str">
            <v>Do Thi Bich Lieu</v>
          </cell>
          <cell r="M719" t="str">
            <v>No</v>
          </cell>
          <cell r="O719" t="str">
            <v>Lịch thanh toán: Monthly at 10 &amp; 24</v>
          </cell>
        </row>
        <row r="720">
          <cell r="D720">
            <v>41102</v>
          </cell>
          <cell r="E720">
            <v>25364327</v>
          </cell>
          <cell r="F720">
            <v>2186050</v>
          </cell>
          <cell r="G720">
            <v>45119.000347222223</v>
          </cell>
          <cell r="H720">
            <v>45120.000347222223</v>
          </cell>
          <cell r="I720">
            <v>45154.000347222223</v>
          </cell>
          <cell r="J720" t="str">
            <v>Do Thi Bich Lieu</v>
          </cell>
          <cell r="M720" t="str">
            <v>No</v>
          </cell>
          <cell r="O720" t="str">
            <v>Lịch thanh toán: Monthly at 10 &amp; 24</v>
          </cell>
        </row>
        <row r="721">
          <cell r="D721">
            <v>41095</v>
          </cell>
          <cell r="E721">
            <v>15143349</v>
          </cell>
          <cell r="F721">
            <v>2186050</v>
          </cell>
          <cell r="G721">
            <v>45119.000347222223</v>
          </cell>
          <cell r="H721">
            <v>45119.000347222223</v>
          </cell>
          <cell r="I721">
            <v>45154.000347222223</v>
          </cell>
          <cell r="J721" t="str">
            <v>Do Thi Bich Lieu</v>
          </cell>
          <cell r="M721" t="str">
            <v>No</v>
          </cell>
          <cell r="O721" t="str">
            <v>Lịch thanh toán: Monthly at 10 &amp; 24</v>
          </cell>
        </row>
        <row r="722">
          <cell r="D722">
            <v>41107</v>
          </cell>
          <cell r="E722">
            <v>14130008</v>
          </cell>
          <cell r="F722">
            <v>3301284</v>
          </cell>
          <cell r="G722">
            <v>45119.000347222223</v>
          </cell>
          <cell r="J722" t="str">
            <v>Do Thi Bich Lieu</v>
          </cell>
          <cell r="M722" t="str">
            <v>No</v>
          </cell>
          <cell r="O722" t="str">
            <v>08/Đã thanh toán 10/2023</v>
          </cell>
        </row>
        <row r="723">
          <cell r="D723">
            <v>41103</v>
          </cell>
          <cell r="E723">
            <v>28356993</v>
          </cell>
          <cell r="F723">
            <v>550541</v>
          </cell>
          <cell r="G723">
            <v>45119.000347222223</v>
          </cell>
          <cell r="H723">
            <v>45119.000347222223</v>
          </cell>
          <cell r="I723">
            <v>45153.000347222223</v>
          </cell>
          <cell r="J723" t="str">
            <v>Do Thi Bich Lieu</v>
          </cell>
          <cell r="M723" t="str">
            <v>No</v>
          </cell>
          <cell r="O723" t="str">
            <v>Lịch thanh toán: Monthly at 10 &amp; 24</v>
          </cell>
        </row>
        <row r="724">
          <cell r="D724">
            <v>41093</v>
          </cell>
          <cell r="E724">
            <v>10265556</v>
          </cell>
          <cell r="F724">
            <v>3598279</v>
          </cell>
          <cell r="G724">
            <v>45119.000347222223</v>
          </cell>
          <cell r="H724">
            <v>45130.000347222223</v>
          </cell>
          <cell r="I724">
            <v>45150.000347222223</v>
          </cell>
          <cell r="J724" t="str">
            <v>Do Thi Bich Lieu</v>
          </cell>
          <cell r="M724" t="str">
            <v>No</v>
          </cell>
          <cell r="O724" t="str">
            <v>Lịch thanh toán: Monthly at 10 &amp; 24</v>
          </cell>
        </row>
        <row r="725">
          <cell r="D725">
            <v>41099</v>
          </cell>
          <cell r="E725">
            <v>16460007</v>
          </cell>
          <cell r="F725">
            <v>6558149</v>
          </cell>
          <cell r="G725">
            <v>45119.000347222223</v>
          </cell>
          <cell r="H725">
            <v>45122.000347222223</v>
          </cell>
          <cell r="I725">
            <v>45156.000347222223</v>
          </cell>
          <cell r="J725" t="str">
            <v>Do Thi Bich Lieu</v>
          </cell>
          <cell r="M725" t="str">
            <v>No</v>
          </cell>
          <cell r="O725" t="str">
            <v>Lịch thanh toán: Monthly at 10 &amp; 24</v>
          </cell>
        </row>
        <row r="726">
          <cell r="D726">
            <v>41098</v>
          </cell>
          <cell r="E726">
            <v>16459352</v>
          </cell>
          <cell r="F726">
            <v>5114848</v>
          </cell>
          <cell r="G726">
            <v>45119.000347222223</v>
          </cell>
          <cell r="H726">
            <v>45122.000347222223</v>
          </cell>
          <cell r="I726">
            <v>45156.000347222223</v>
          </cell>
          <cell r="J726" t="str">
            <v>Do Thi Bich Lieu</v>
          </cell>
          <cell r="M726" t="str">
            <v>No</v>
          </cell>
          <cell r="O726" t="str">
            <v>Lịch thanh toán: Monthly at 10 &amp; 24</v>
          </cell>
        </row>
        <row r="727">
          <cell r="D727">
            <v>41100</v>
          </cell>
          <cell r="E727">
            <v>20394381</v>
          </cell>
          <cell r="F727">
            <v>1199426</v>
          </cell>
          <cell r="G727">
            <v>45119.000347222223</v>
          </cell>
          <cell r="H727">
            <v>45119.000347222223</v>
          </cell>
          <cell r="I727">
            <v>45153.000347222223</v>
          </cell>
          <cell r="J727" t="str">
            <v>Do Thi Bich Lieu</v>
          </cell>
          <cell r="M727" t="str">
            <v>No</v>
          </cell>
          <cell r="O727" t="str">
            <v>Lịch thanh toán: Monthly at 10 &amp; 24</v>
          </cell>
        </row>
        <row r="728">
          <cell r="D728">
            <v>42074</v>
          </cell>
          <cell r="E728">
            <v>11226309</v>
          </cell>
          <cell r="F728">
            <v>3670272</v>
          </cell>
          <cell r="G728">
            <v>45120.000347222223</v>
          </cell>
          <cell r="H728">
            <v>45121.000347222223</v>
          </cell>
          <cell r="I728">
            <v>45154.000347222223</v>
          </cell>
          <cell r="J728" t="str">
            <v>Do Thi Bich Lieu</v>
          </cell>
          <cell r="M728" t="str">
            <v>No</v>
          </cell>
          <cell r="O728" t="str">
            <v>Lịch thanh toán: Monthly at 10 &amp; 24</v>
          </cell>
        </row>
        <row r="729">
          <cell r="D729">
            <v>42069</v>
          </cell>
          <cell r="E729">
            <v>12184389</v>
          </cell>
          <cell r="F729">
            <v>5997132</v>
          </cell>
          <cell r="G729">
            <v>45120.000347222223</v>
          </cell>
          <cell r="H729">
            <v>45121.000347222223</v>
          </cell>
          <cell r="I729">
            <v>45154.000347222223</v>
          </cell>
          <cell r="J729" t="str">
            <v>Do Thi Bich Lieu</v>
          </cell>
          <cell r="M729" t="str">
            <v>No</v>
          </cell>
          <cell r="O729" t="str">
            <v>Lịch thanh toán: Monthly at 10 &amp; 24</v>
          </cell>
        </row>
        <row r="730">
          <cell r="D730">
            <v>42073</v>
          </cell>
          <cell r="E730">
            <v>29186913</v>
          </cell>
          <cell r="F730">
            <v>1928869</v>
          </cell>
          <cell r="G730">
            <v>45120.000347222223</v>
          </cell>
          <cell r="H730">
            <v>45122.000347222223</v>
          </cell>
          <cell r="I730">
            <v>45154.000347222223</v>
          </cell>
          <cell r="J730" t="str">
            <v>Do Thi Bich Lieu</v>
          </cell>
          <cell r="M730" t="str">
            <v>No</v>
          </cell>
          <cell r="O730" t="str">
            <v>Lịch thanh toán: Monthly at 10 &amp; 24</v>
          </cell>
        </row>
        <row r="731">
          <cell r="D731">
            <v>42071</v>
          </cell>
          <cell r="E731">
            <v>12185052</v>
          </cell>
          <cell r="F731">
            <v>2752704</v>
          </cell>
          <cell r="G731">
            <v>45120.000347222223</v>
          </cell>
          <cell r="H731">
            <v>45121.000347222223</v>
          </cell>
          <cell r="I731">
            <v>45154.000347222223</v>
          </cell>
          <cell r="J731" t="str">
            <v>Do Thi Bich Lieu</v>
          </cell>
          <cell r="M731" t="str">
            <v>No</v>
          </cell>
          <cell r="O731" t="str">
            <v>Lịch thanh toán: Monthly at 10 &amp; 24</v>
          </cell>
        </row>
        <row r="732">
          <cell r="D732">
            <v>42072</v>
          </cell>
          <cell r="E732">
            <v>29187067</v>
          </cell>
          <cell r="F732">
            <v>578907</v>
          </cell>
          <cell r="G732">
            <v>45120.000347222223</v>
          </cell>
          <cell r="H732">
            <v>45121.000347222223</v>
          </cell>
          <cell r="I732">
            <v>45154.000347222223</v>
          </cell>
          <cell r="J732" t="str">
            <v>Do Thi Bich Lieu</v>
          </cell>
          <cell r="M732" t="str">
            <v>No</v>
          </cell>
          <cell r="O732" t="str">
            <v>Lịch thanh toán: Monthly at 10 &amp; 24</v>
          </cell>
        </row>
        <row r="733">
          <cell r="D733">
            <v>42070</v>
          </cell>
          <cell r="E733">
            <v>11225603</v>
          </cell>
          <cell r="F733">
            <v>490050</v>
          </cell>
          <cell r="G733">
            <v>45120.000347222223</v>
          </cell>
          <cell r="H733">
            <v>45121.000347222223</v>
          </cell>
          <cell r="I733">
            <v>45154.000347222223</v>
          </cell>
          <cell r="J733" t="str">
            <v>Do Thi Bich Lieu</v>
          </cell>
          <cell r="M733" t="str">
            <v>No</v>
          </cell>
          <cell r="O733" t="str">
            <v>Lịch thanh toán: Monthly at 10 &amp; 24</v>
          </cell>
        </row>
        <row r="734">
          <cell r="D734">
            <v>42162</v>
          </cell>
          <cell r="E734">
            <v>25365404</v>
          </cell>
          <cell r="F734">
            <v>801700</v>
          </cell>
          <cell r="G734">
            <v>45121.000347222223</v>
          </cell>
          <cell r="H734">
            <v>45122.000347222223</v>
          </cell>
          <cell r="I734">
            <v>45156.000347222223</v>
          </cell>
          <cell r="J734" t="str">
            <v>Do Thi Bich Lieu</v>
          </cell>
          <cell r="M734" t="str">
            <v>No</v>
          </cell>
          <cell r="O734" t="str">
            <v>Lịch thanh toán: Monthly at 10 &amp; 24</v>
          </cell>
        </row>
        <row r="735">
          <cell r="D735">
            <v>42166</v>
          </cell>
          <cell r="E735">
            <v>17230969</v>
          </cell>
          <cell r="F735">
            <v>4223119</v>
          </cell>
          <cell r="G735">
            <v>45121.000347222223</v>
          </cell>
          <cell r="H735">
            <v>45123.000347222223</v>
          </cell>
          <cell r="I735">
            <v>45157.000347222223</v>
          </cell>
          <cell r="J735" t="str">
            <v>Do Thi Bich Lieu</v>
          </cell>
          <cell r="M735" t="str">
            <v>No</v>
          </cell>
          <cell r="O735" t="str">
            <v>Lịch thanh toán: Monthly at 10 &amp; 24</v>
          </cell>
        </row>
        <row r="736">
          <cell r="D736">
            <v>42170</v>
          </cell>
          <cell r="E736">
            <v>18195549</v>
          </cell>
          <cell r="F736">
            <v>4202912</v>
          </cell>
          <cell r="G736">
            <v>45121.000347222223</v>
          </cell>
          <cell r="H736">
            <v>45121.000347222223</v>
          </cell>
          <cell r="I736">
            <v>45155.000347222223</v>
          </cell>
          <cell r="J736" t="str">
            <v>Do Thi Bich Lieu</v>
          </cell>
          <cell r="M736" t="str">
            <v>No</v>
          </cell>
          <cell r="O736" t="str">
            <v>Lịch thanh toán: Monthly at 10 &amp; 24</v>
          </cell>
        </row>
        <row r="737">
          <cell r="D737">
            <v>42161</v>
          </cell>
          <cell r="E737">
            <v>28358398</v>
          </cell>
          <cell r="F737">
            <v>1835136</v>
          </cell>
          <cell r="G737">
            <v>45121.000347222223</v>
          </cell>
          <cell r="H737">
            <v>45123.000347222223</v>
          </cell>
          <cell r="I737">
            <v>45157.000347222223</v>
          </cell>
          <cell r="J737" t="str">
            <v>Do Thi Bich Lieu</v>
          </cell>
          <cell r="M737" t="str">
            <v>No</v>
          </cell>
          <cell r="O737" t="str">
            <v>Lịch thanh toán: Monthly at 10 &amp; 24</v>
          </cell>
        </row>
        <row r="738">
          <cell r="D738">
            <v>42167</v>
          </cell>
          <cell r="E738">
            <v>17229441</v>
          </cell>
          <cell r="F738">
            <v>1707097</v>
          </cell>
          <cell r="G738">
            <v>45121.000347222223</v>
          </cell>
          <cell r="H738">
            <v>45123.000347222223</v>
          </cell>
          <cell r="I738">
            <v>45157.000347222223</v>
          </cell>
          <cell r="J738" t="str">
            <v>Do Thi Bich Lieu</v>
          </cell>
          <cell r="M738" t="str">
            <v>No</v>
          </cell>
          <cell r="O738" t="str">
            <v>Lịch thanh toán: Monthly at 10 &amp; 24</v>
          </cell>
        </row>
        <row r="739">
          <cell r="D739">
            <v>42160</v>
          </cell>
          <cell r="E739">
            <v>16460554</v>
          </cell>
          <cell r="F739">
            <v>1199426</v>
          </cell>
          <cell r="G739">
            <v>45121.000347222223</v>
          </cell>
          <cell r="H739">
            <v>45125.000347222223</v>
          </cell>
          <cell r="I739">
            <v>45160.000347222223</v>
          </cell>
          <cell r="J739" t="str">
            <v>Do Thi Bich Lieu</v>
          </cell>
          <cell r="M739" t="str">
            <v>No</v>
          </cell>
          <cell r="O739" t="str">
            <v>Lịch thanh toán: Monthly at 10 &amp; 24</v>
          </cell>
        </row>
        <row r="740">
          <cell r="D740">
            <v>42163</v>
          </cell>
          <cell r="E740">
            <v>25365151</v>
          </cell>
          <cell r="F740">
            <v>2186050</v>
          </cell>
          <cell r="G740">
            <v>45121.000347222223</v>
          </cell>
          <cell r="H740">
            <v>45122.000347222223</v>
          </cell>
          <cell r="I740">
            <v>45156.000347222223</v>
          </cell>
          <cell r="J740" t="str">
            <v>Do Thi Bich Lieu</v>
          </cell>
          <cell r="M740" t="str">
            <v>No</v>
          </cell>
          <cell r="O740" t="str">
            <v>Lịch thanh toán: Monthly at 10 &amp; 24</v>
          </cell>
        </row>
        <row r="741">
          <cell r="D741">
            <v>42164</v>
          </cell>
          <cell r="E741">
            <v>22369904</v>
          </cell>
          <cell r="F741">
            <v>1586110</v>
          </cell>
          <cell r="G741">
            <v>45121.000347222223</v>
          </cell>
          <cell r="H741">
            <v>45121.000347222223</v>
          </cell>
          <cell r="I741">
            <v>45156.000347222223</v>
          </cell>
          <cell r="J741" t="str">
            <v>Do Thi Bich Lieu</v>
          </cell>
          <cell r="M741" t="str">
            <v>No</v>
          </cell>
          <cell r="O741" t="str">
            <v>Lịch thanh toán: Monthly at 10 &amp; 24</v>
          </cell>
        </row>
        <row r="742">
          <cell r="D742">
            <v>42168</v>
          </cell>
          <cell r="E742">
            <v>18195543</v>
          </cell>
          <cell r="F742">
            <v>1835136</v>
          </cell>
          <cell r="G742">
            <v>45121.000347222223</v>
          </cell>
          <cell r="H742">
            <v>45121.000347222223</v>
          </cell>
          <cell r="I742">
            <v>45155.000347222223</v>
          </cell>
          <cell r="J742" t="str">
            <v>Do Thi Bich Lieu</v>
          </cell>
          <cell r="M742" t="str">
            <v>No</v>
          </cell>
          <cell r="O742" t="str">
            <v>Lịch thanh toán: Monthly at 10 &amp; 24</v>
          </cell>
        </row>
        <row r="743">
          <cell r="D743">
            <v>42171</v>
          </cell>
          <cell r="E743">
            <v>19419928</v>
          </cell>
          <cell r="F743">
            <v>1743563</v>
          </cell>
          <cell r="G743">
            <v>45121.000347222223</v>
          </cell>
          <cell r="H743">
            <v>45121.000347222223</v>
          </cell>
          <cell r="I743">
            <v>45155.000347222223</v>
          </cell>
          <cell r="J743" t="str">
            <v>Do Thi Bich Lieu</v>
          </cell>
          <cell r="M743" t="str">
            <v>No</v>
          </cell>
          <cell r="O743" t="str">
            <v>Lịch thanh toán: Monthly at 10 &amp; 24</v>
          </cell>
        </row>
        <row r="744">
          <cell r="D744">
            <v>42165</v>
          </cell>
          <cell r="E744">
            <v>20395439</v>
          </cell>
          <cell r="F744">
            <v>3056524</v>
          </cell>
          <cell r="G744">
            <v>45121.000347222223</v>
          </cell>
          <cell r="H744">
            <v>45123.000347222223</v>
          </cell>
          <cell r="I744">
            <v>45157.000347222223</v>
          </cell>
          <cell r="J744" t="str">
            <v>Do Thi Bich Lieu</v>
          </cell>
          <cell r="M744" t="str">
            <v>No</v>
          </cell>
          <cell r="O744" t="str">
            <v>Lịch thanh toán: Monthly at 10 &amp; 24</v>
          </cell>
        </row>
        <row r="745">
          <cell r="D745">
            <v>42278</v>
          </cell>
          <cell r="E745">
            <v>19421522</v>
          </cell>
          <cell r="F745">
            <v>1835136</v>
          </cell>
          <cell r="G745">
            <v>45124.000347222223</v>
          </cell>
          <cell r="H745">
            <v>45125.000347222223</v>
          </cell>
          <cell r="I745">
            <v>45157.000347222223</v>
          </cell>
          <cell r="J745" t="str">
            <v>Do Thi Bich Lieu</v>
          </cell>
          <cell r="M745" t="str">
            <v>No</v>
          </cell>
          <cell r="O745" t="str">
            <v>Lịch thanh toán: Monthly at 10 &amp; 24</v>
          </cell>
        </row>
        <row r="746">
          <cell r="D746">
            <v>42280</v>
          </cell>
          <cell r="E746">
            <v>19421615</v>
          </cell>
          <cell r="F746">
            <v>1093025</v>
          </cell>
          <cell r="G746">
            <v>45124.000347222223</v>
          </cell>
          <cell r="H746">
            <v>45125.000347222223</v>
          </cell>
          <cell r="I746">
            <v>45157.000347222223</v>
          </cell>
          <cell r="J746" t="str">
            <v>Do Thi Bich Lieu</v>
          </cell>
          <cell r="M746" t="str">
            <v>No</v>
          </cell>
          <cell r="O746" t="str">
            <v>Lịch thanh toán: Monthly at 10 &amp; 24</v>
          </cell>
        </row>
        <row r="747">
          <cell r="D747">
            <v>42279</v>
          </cell>
          <cell r="E747">
            <v>19421721</v>
          </cell>
          <cell r="F747">
            <v>196020</v>
          </cell>
          <cell r="G747">
            <v>45124.000347222223</v>
          </cell>
          <cell r="H747">
            <v>45125.000347222223</v>
          </cell>
          <cell r="I747">
            <v>45157.000347222223</v>
          </cell>
          <cell r="J747" t="str">
            <v>Do Thi Bich Lieu</v>
          </cell>
          <cell r="M747" t="str">
            <v>No</v>
          </cell>
          <cell r="O747" t="str">
            <v>Lịch thanh toán: Monthly at 10 &amp; 24</v>
          </cell>
        </row>
        <row r="748">
          <cell r="D748">
            <v>42275</v>
          </cell>
          <cell r="E748">
            <v>14133049</v>
          </cell>
          <cell r="F748">
            <v>1928210</v>
          </cell>
          <cell r="G748">
            <v>45124.000347222223</v>
          </cell>
          <cell r="H748">
            <v>45125.000347222223</v>
          </cell>
          <cell r="I748">
            <v>45154.000347222223</v>
          </cell>
          <cell r="J748" t="str">
            <v>Do Thi Bich Lieu</v>
          </cell>
          <cell r="M748" t="str">
            <v>No</v>
          </cell>
          <cell r="O748" t="str">
            <v>Lịch thanh toán: Monthly at 10 &amp; 24</v>
          </cell>
        </row>
        <row r="749">
          <cell r="D749">
            <v>42277</v>
          </cell>
          <cell r="E749">
            <v>14132015</v>
          </cell>
          <cell r="F749">
            <v>5997132</v>
          </cell>
          <cell r="G749">
            <v>45124.000347222223</v>
          </cell>
          <cell r="H749">
            <v>45125.000347222223</v>
          </cell>
          <cell r="I749">
            <v>45150.000347222223</v>
          </cell>
          <cell r="J749" t="str">
            <v>Do Thi Bich Lieu</v>
          </cell>
          <cell r="M749" t="str">
            <v>No</v>
          </cell>
          <cell r="O749" t="str">
            <v>Lịch thanh toán: Monthly at 10 &amp; 24</v>
          </cell>
        </row>
        <row r="750">
          <cell r="D750">
            <v>42273</v>
          </cell>
          <cell r="E750">
            <v>13287128</v>
          </cell>
          <cell r="F750">
            <v>4862283</v>
          </cell>
          <cell r="G750">
            <v>45124.000347222223</v>
          </cell>
          <cell r="H750">
            <v>45125.000347222223</v>
          </cell>
          <cell r="I750">
            <v>45154.000347222223</v>
          </cell>
          <cell r="J750" t="str">
            <v>Do Thi Bich Lieu</v>
          </cell>
          <cell r="M750" t="str">
            <v>No</v>
          </cell>
          <cell r="O750" t="str">
            <v>Lịch thanh toán: Monthly at 10 &amp; 24</v>
          </cell>
        </row>
        <row r="751">
          <cell r="D751">
            <v>42274</v>
          </cell>
          <cell r="E751">
            <v>14132770</v>
          </cell>
          <cell r="F751">
            <v>546512</v>
          </cell>
          <cell r="G751">
            <v>45124.000347222223</v>
          </cell>
          <cell r="H751">
            <v>45125.000347222223</v>
          </cell>
          <cell r="I751">
            <v>45154.000347222223</v>
          </cell>
          <cell r="J751" t="str">
            <v>Do Thi Bich Lieu</v>
          </cell>
          <cell r="M751" t="str">
            <v>No</v>
          </cell>
          <cell r="O751" t="str">
            <v>Lịch thanh toán: Monthly at 10 &amp; 24</v>
          </cell>
        </row>
        <row r="752">
          <cell r="D752">
            <v>42276</v>
          </cell>
          <cell r="E752">
            <v>13285554</v>
          </cell>
          <cell r="F752">
            <v>2669344</v>
          </cell>
          <cell r="G752">
            <v>45124.000347222223</v>
          </cell>
          <cell r="H752">
            <v>45125.000347222223</v>
          </cell>
          <cell r="I752">
            <v>45152.000347222223</v>
          </cell>
          <cell r="J752" t="str">
            <v>Do Thi Bich Lieu</v>
          </cell>
          <cell r="M752" t="str">
            <v>No</v>
          </cell>
          <cell r="O752" t="str">
            <v>Lịch thanh toán: Monthly at 10 &amp; 24</v>
          </cell>
        </row>
        <row r="753">
          <cell r="D753">
            <v>42473</v>
          </cell>
          <cell r="E753">
            <v>13275736</v>
          </cell>
          <cell r="F753">
            <v>5218906</v>
          </cell>
          <cell r="G753">
            <v>45126.000347222223</v>
          </cell>
          <cell r="J753" t="str">
            <v>Do Thi Bich Lieu</v>
          </cell>
          <cell r="M753" t="str">
            <v>No</v>
          </cell>
          <cell r="O753" t="str">
            <v>08/Đã thanh toán 10/2023</v>
          </cell>
        </row>
        <row r="754">
          <cell r="D754">
            <v>43812</v>
          </cell>
          <cell r="E754">
            <v>10269546</v>
          </cell>
          <cell r="F754">
            <v>10841213</v>
          </cell>
          <cell r="G754">
            <v>45129.000347222223</v>
          </cell>
          <cell r="H754">
            <v>45129.000347222223</v>
          </cell>
          <cell r="I754">
            <v>45156.000347222223</v>
          </cell>
          <cell r="J754" t="str">
            <v>Do Thi Bich Lieu</v>
          </cell>
          <cell r="M754" t="str">
            <v>No</v>
          </cell>
          <cell r="O754" t="str">
            <v>Lịch thanh toán: Monthly at 10 &amp; 24</v>
          </cell>
        </row>
        <row r="755">
          <cell r="D755">
            <v>43795</v>
          </cell>
          <cell r="E755">
            <v>11228410</v>
          </cell>
          <cell r="F755">
            <v>2186050</v>
          </cell>
          <cell r="G755">
            <v>45129.000347222223</v>
          </cell>
          <cell r="H755">
            <v>45129.000347222223</v>
          </cell>
          <cell r="I755">
            <v>45160.000347222223</v>
          </cell>
          <cell r="J755" t="str">
            <v>Do Thi Bich Lieu</v>
          </cell>
          <cell r="M755" t="str">
            <v>No</v>
          </cell>
          <cell r="O755" t="str">
            <v>Lịch thanh toán: Monthly at 10 &amp; 24</v>
          </cell>
        </row>
        <row r="756">
          <cell r="D756">
            <v>43789</v>
          </cell>
          <cell r="E756">
            <v>24337016</v>
          </cell>
          <cell r="F756">
            <v>1835136</v>
          </cell>
          <cell r="G756">
            <v>45129.000347222223</v>
          </cell>
          <cell r="H756">
            <v>45129.000347222223</v>
          </cell>
          <cell r="I756">
            <v>45163.000347222223</v>
          </cell>
          <cell r="J756" t="str">
            <v>Do Thi Bich Lieu</v>
          </cell>
          <cell r="M756" t="str">
            <v>No</v>
          </cell>
          <cell r="O756" t="str">
            <v>Lịch thanh toán: Monthly at 10 &amp; 24</v>
          </cell>
        </row>
        <row r="757">
          <cell r="D757">
            <v>43787</v>
          </cell>
          <cell r="E757">
            <v>22371083</v>
          </cell>
          <cell r="F757">
            <v>1835136</v>
          </cell>
          <cell r="G757">
            <v>45129.000347222223</v>
          </cell>
          <cell r="H757">
            <v>45129.000347222223</v>
          </cell>
          <cell r="I757">
            <v>45161.000347222223</v>
          </cell>
          <cell r="J757" t="str">
            <v>Do Thi Bich Lieu</v>
          </cell>
          <cell r="M757" t="str">
            <v>No</v>
          </cell>
          <cell r="O757" t="str">
            <v>Lịch thanh toán: Monthly at 10 &amp; 24</v>
          </cell>
        </row>
        <row r="758">
          <cell r="D758">
            <v>43788</v>
          </cell>
          <cell r="E758">
            <v>23237262</v>
          </cell>
          <cell r="F758">
            <v>1586110</v>
          </cell>
          <cell r="G758">
            <v>45129.000347222223</v>
          </cell>
          <cell r="H758">
            <v>45129.000347222223</v>
          </cell>
          <cell r="I758">
            <v>45163.000347222223</v>
          </cell>
          <cell r="J758" t="str">
            <v>Do Thi Bich Lieu</v>
          </cell>
          <cell r="M758" t="str">
            <v>No</v>
          </cell>
          <cell r="O758" t="str">
            <v>Lịch thanh toán: Monthly at 10 &amp; 24</v>
          </cell>
        </row>
        <row r="759">
          <cell r="D759">
            <v>43813</v>
          </cell>
          <cell r="E759">
            <v>10269266</v>
          </cell>
          <cell r="F759">
            <v>2186050</v>
          </cell>
          <cell r="G759">
            <v>45129.000347222223</v>
          </cell>
          <cell r="H759">
            <v>45129.000347222223</v>
          </cell>
          <cell r="I759">
            <v>45156.000347222223</v>
          </cell>
          <cell r="J759" t="str">
            <v>Do Thi Bich Lieu</v>
          </cell>
          <cell r="M759" t="str">
            <v>No</v>
          </cell>
          <cell r="O759" t="str">
            <v>Lịch thanh toán: Monthly at 10 &amp; 24</v>
          </cell>
        </row>
        <row r="760">
          <cell r="D760">
            <v>43800</v>
          </cell>
          <cell r="E760">
            <v>25367478</v>
          </cell>
          <cell r="F760">
            <v>2186050</v>
          </cell>
          <cell r="G760">
            <v>45129.000347222223</v>
          </cell>
          <cell r="H760">
            <v>45129.000347222223</v>
          </cell>
          <cell r="I760">
            <v>45163.000347222223</v>
          </cell>
          <cell r="J760" t="str">
            <v>Do Thi Bich Lieu</v>
          </cell>
          <cell r="M760" t="str">
            <v>No</v>
          </cell>
          <cell r="O760" t="str">
            <v>Lịch thanh toán: Monthly at 10 &amp; 24</v>
          </cell>
        </row>
        <row r="761">
          <cell r="D761">
            <v>43780</v>
          </cell>
          <cell r="E761">
            <v>15146381</v>
          </cell>
          <cell r="F761">
            <v>1586110</v>
          </cell>
          <cell r="G761">
            <v>45129.000347222223</v>
          </cell>
          <cell r="H761">
            <v>45129.000347222223</v>
          </cell>
          <cell r="I761">
            <v>45160.000347222223</v>
          </cell>
          <cell r="J761" t="str">
            <v>Do Thi Bich Lieu</v>
          </cell>
          <cell r="M761" t="str">
            <v>No</v>
          </cell>
          <cell r="O761" t="str">
            <v>Lịch thanh toán: Monthly at 10 &amp; 24</v>
          </cell>
        </row>
        <row r="762">
          <cell r="D762">
            <v>43796</v>
          </cell>
          <cell r="E762">
            <v>11228681</v>
          </cell>
          <cell r="F762">
            <v>3984962</v>
          </cell>
          <cell r="G762">
            <v>45129.000347222223</v>
          </cell>
          <cell r="H762">
            <v>45129.000347222223</v>
          </cell>
          <cell r="I762">
            <v>45160.000347222223</v>
          </cell>
          <cell r="J762" t="str">
            <v>Do Thi Bich Lieu</v>
          </cell>
          <cell r="M762" t="str">
            <v>No</v>
          </cell>
          <cell r="O762" t="str">
            <v>Lịch thanh toán: Monthly at 10 &amp; 24</v>
          </cell>
        </row>
        <row r="763">
          <cell r="D763">
            <v>43793</v>
          </cell>
          <cell r="E763">
            <v>50994666</v>
          </cell>
          <cell r="F763">
            <v>1199426</v>
          </cell>
          <cell r="G763">
            <v>45129.000347222223</v>
          </cell>
          <cell r="H763">
            <v>45129.000347222223</v>
          </cell>
          <cell r="I763">
            <v>45160.000347222223</v>
          </cell>
          <cell r="J763" t="str">
            <v>Do Thi Bich Lieu</v>
          </cell>
          <cell r="M763" t="str">
            <v>No</v>
          </cell>
          <cell r="O763" t="str">
            <v>Lịch thanh toán: Monthly at 10 &amp; 24</v>
          </cell>
        </row>
        <row r="764">
          <cell r="D764">
            <v>43786</v>
          </cell>
          <cell r="E764">
            <v>20396780</v>
          </cell>
          <cell r="F764">
            <v>1835136</v>
          </cell>
          <cell r="G764">
            <v>45129.000347222223</v>
          </cell>
          <cell r="H764">
            <v>45129.000347222223</v>
          </cell>
          <cell r="I764">
            <v>45160.000347222223</v>
          </cell>
          <cell r="J764" t="str">
            <v>Do Thi Bich Lieu</v>
          </cell>
          <cell r="M764" t="str">
            <v>No</v>
          </cell>
          <cell r="O764" t="str">
            <v>Lịch thanh toán: Monthly at 10 &amp; 24</v>
          </cell>
        </row>
        <row r="765">
          <cell r="D765">
            <v>43778</v>
          </cell>
          <cell r="E765">
            <v>10271464</v>
          </cell>
          <cell r="F765">
            <v>3670272</v>
          </cell>
          <cell r="G765">
            <v>45129.000347222223</v>
          </cell>
          <cell r="H765">
            <v>45129.000347222223</v>
          </cell>
          <cell r="I765">
            <v>45159.000347222223</v>
          </cell>
          <cell r="J765" t="str">
            <v>Do Thi Bich Lieu</v>
          </cell>
          <cell r="M765" t="str">
            <v>No</v>
          </cell>
          <cell r="O765" t="str">
            <v>Lịch thanh toán: Monthly at 10 &amp; 24</v>
          </cell>
        </row>
        <row r="766">
          <cell r="D766">
            <v>43806</v>
          </cell>
          <cell r="E766">
            <v>20397618</v>
          </cell>
          <cell r="F766">
            <v>2186050</v>
          </cell>
          <cell r="G766">
            <v>45129.000347222223</v>
          </cell>
          <cell r="H766">
            <v>45130.000347222223</v>
          </cell>
          <cell r="I766">
            <v>45164.000347222223</v>
          </cell>
          <cell r="J766" t="str">
            <v>Do Thi Bich Lieu</v>
          </cell>
          <cell r="M766" t="str">
            <v>No</v>
          </cell>
          <cell r="O766" t="str">
            <v>Lịch thanh toán: Monthly at 10 &amp; 24</v>
          </cell>
        </row>
        <row r="767">
          <cell r="D767">
            <v>43782</v>
          </cell>
          <cell r="E767">
            <v>16462026</v>
          </cell>
          <cell r="F767">
            <v>1835136</v>
          </cell>
          <cell r="G767">
            <v>45129.000347222223</v>
          </cell>
          <cell r="H767">
            <v>45129.000347222223</v>
          </cell>
          <cell r="I767">
            <v>45163.000347222223</v>
          </cell>
          <cell r="J767" t="str">
            <v>Do Thi Bich Lieu</v>
          </cell>
          <cell r="M767" t="str">
            <v>No</v>
          </cell>
          <cell r="O767" t="str">
            <v>Lịch thanh toán: Monthly at 10 &amp; 24</v>
          </cell>
        </row>
        <row r="768">
          <cell r="D768">
            <v>43802</v>
          </cell>
          <cell r="E768">
            <v>28359647</v>
          </cell>
          <cell r="F768">
            <v>4971586</v>
          </cell>
          <cell r="G768">
            <v>45129.000347222223</v>
          </cell>
          <cell r="H768">
            <v>45130.000347222223</v>
          </cell>
          <cell r="I768">
            <v>45164.000347222223</v>
          </cell>
          <cell r="J768" t="str">
            <v>Do Thi Bich Lieu</v>
          </cell>
          <cell r="M768" t="str">
            <v>No</v>
          </cell>
          <cell r="O768" t="str">
            <v>Lịch thanh toán: Monthly at 10 &amp; 24</v>
          </cell>
        </row>
        <row r="769">
          <cell r="D769">
            <v>43807</v>
          </cell>
          <cell r="E769">
            <v>17232538</v>
          </cell>
          <cell r="F769">
            <v>8006148</v>
          </cell>
          <cell r="G769">
            <v>45129.000347222223</v>
          </cell>
          <cell r="H769">
            <v>45130.000347222223</v>
          </cell>
          <cell r="I769">
            <v>45164.000347222223</v>
          </cell>
          <cell r="J769" t="str">
            <v>Do Thi Bich Lieu</v>
          </cell>
          <cell r="M769" t="str">
            <v>No</v>
          </cell>
          <cell r="O769" t="str">
            <v>Lịch thanh toán: Monthly at 10 &amp; 24</v>
          </cell>
        </row>
        <row r="770">
          <cell r="D770">
            <v>43779</v>
          </cell>
          <cell r="E770">
            <v>28358443</v>
          </cell>
          <cell r="F770">
            <v>761038</v>
          </cell>
          <cell r="G770">
            <v>45129.000347222223</v>
          </cell>
          <cell r="H770">
            <v>45129.000347222223</v>
          </cell>
          <cell r="I770">
            <v>45161.000347222223</v>
          </cell>
          <cell r="J770" t="str">
            <v>Do Thi Bich Lieu</v>
          </cell>
          <cell r="M770" t="str">
            <v>No</v>
          </cell>
          <cell r="O770" t="str">
            <v>Lịch thanh toán: Monthly at 10 &amp; 24</v>
          </cell>
        </row>
        <row r="771">
          <cell r="D771">
            <v>43783</v>
          </cell>
          <cell r="E771">
            <v>16462234</v>
          </cell>
          <cell r="F771">
            <v>1586110</v>
          </cell>
          <cell r="G771">
            <v>45129.000347222223</v>
          </cell>
          <cell r="H771">
            <v>45129.000347222223</v>
          </cell>
          <cell r="I771">
            <v>45163.000347222223</v>
          </cell>
          <cell r="J771" t="str">
            <v>Do Thi Bich Lieu</v>
          </cell>
          <cell r="M771" t="str">
            <v>No</v>
          </cell>
          <cell r="O771" t="str">
            <v>Lịch thanh toán: Monthly at 10 &amp; 24</v>
          </cell>
        </row>
        <row r="772">
          <cell r="D772">
            <v>43785</v>
          </cell>
          <cell r="E772">
            <v>20396717</v>
          </cell>
          <cell r="F772">
            <v>1835136</v>
          </cell>
          <cell r="G772">
            <v>45129.000347222223</v>
          </cell>
          <cell r="H772">
            <v>45129.000347222223</v>
          </cell>
          <cell r="I772">
            <v>45160.000347222223</v>
          </cell>
          <cell r="J772" t="str">
            <v>Do Thi Bich Lieu</v>
          </cell>
          <cell r="M772" t="str">
            <v>No</v>
          </cell>
          <cell r="O772" t="str">
            <v>Lịch thanh toán: Monthly at 10 &amp; 24</v>
          </cell>
        </row>
        <row r="773">
          <cell r="D773">
            <v>43801</v>
          </cell>
          <cell r="E773">
            <v>24337755</v>
          </cell>
          <cell r="F773">
            <v>2186050</v>
          </cell>
          <cell r="G773">
            <v>45129.000347222223</v>
          </cell>
          <cell r="H773">
            <v>45132.000347222223</v>
          </cell>
          <cell r="I773">
            <v>45166.000347222223</v>
          </cell>
          <cell r="J773" t="str">
            <v>Do Thi Bich Lieu</v>
          </cell>
          <cell r="M773" t="str">
            <v>No</v>
          </cell>
          <cell r="O773" t="str">
            <v>Lịch thanh toán: Monthly at 10 &amp; 24</v>
          </cell>
        </row>
        <row r="774">
          <cell r="D774">
            <v>43799</v>
          </cell>
          <cell r="E774">
            <v>27359357</v>
          </cell>
          <cell r="F774">
            <v>1963353</v>
          </cell>
          <cell r="G774">
            <v>45129.000347222223</v>
          </cell>
          <cell r="H774">
            <v>45132.000347222223</v>
          </cell>
          <cell r="I774">
            <v>45164.000347222223</v>
          </cell>
          <cell r="J774" t="str">
            <v>Do Thi Bich Lieu</v>
          </cell>
          <cell r="M774" t="str">
            <v>No</v>
          </cell>
          <cell r="O774" t="str">
            <v>Lịch thanh toán: Monthly at 10 &amp; 24</v>
          </cell>
        </row>
        <row r="775">
          <cell r="D775">
            <v>43808</v>
          </cell>
          <cell r="E775">
            <v>16463285</v>
          </cell>
          <cell r="F775">
            <v>2320310</v>
          </cell>
          <cell r="G775">
            <v>45129.000347222223</v>
          </cell>
          <cell r="H775">
            <v>45142.000347222223</v>
          </cell>
          <cell r="I775">
            <v>45166.000347222223</v>
          </cell>
          <cell r="J775" t="str">
            <v>Do Thi Bich Lieu</v>
          </cell>
          <cell r="M775" t="str">
            <v>No</v>
          </cell>
          <cell r="O775" t="str">
            <v>Lịch thanh toán: Monthly at 10 &amp; 24</v>
          </cell>
        </row>
        <row r="776">
          <cell r="D776">
            <v>43810</v>
          </cell>
          <cell r="E776">
            <v>15147231</v>
          </cell>
          <cell r="F776">
            <v>1199426</v>
          </cell>
          <cell r="G776">
            <v>45129.000347222223</v>
          </cell>
          <cell r="H776">
            <v>45129.000347222223</v>
          </cell>
          <cell r="I776">
            <v>45163.000347222223</v>
          </cell>
          <cell r="J776" t="str">
            <v>Do Thi Bich Lieu</v>
          </cell>
          <cell r="M776" t="str">
            <v>No</v>
          </cell>
          <cell r="O776" t="str">
            <v>Lịch thanh toán: Monthly at 10 &amp; 24</v>
          </cell>
        </row>
        <row r="777">
          <cell r="D777">
            <v>43814</v>
          </cell>
          <cell r="E777">
            <v>18198556</v>
          </cell>
          <cell r="F777">
            <v>2457038</v>
          </cell>
          <cell r="G777">
            <v>45129.000347222223</v>
          </cell>
          <cell r="H777">
            <v>45140.000347222223</v>
          </cell>
          <cell r="I777">
            <v>45163.000347222223</v>
          </cell>
          <cell r="J777" t="str">
            <v>Do Thi Bich Lieu</v>
          </cell>
          <cell r="M777" t="str">
            <v>No</v>
          </cell>
          <cell r="O777" t="str">
            <v>Lịch thanh toán: Monthly at 10 &amp; 24</v>
          </cell>
        </row>
        <row r="778">
          <cell r="D778">
            <v>43784</v>
          </cell>
          <cell r="E778">
            <v>16462338</v>
          </cell>
          <cell r="F778">
            <v>2186050</v>
          </cell>
          <cell r="G778">
            <v>45129.000347222223</v>
          </cell>
          <cell r="H778">
            <v>45129.000347222223</v>
          </cell>
          <cell r="I778">
            <v>45163.000347222223</v>
          </cell>
          <cell r="J778" t="str">
            <v>Do Thi Bich Lieu</v>
          </cell>
          <cell r="M778" t="str">
            <v>No</v>
          </cell>
          <cell r="O778" t="str">
            <v>Lịch thanh toán: Monthly at 10 &amp; 24</v>
          </cell>
        </row>
        <row r="779">
          <cell r="D779">
            <v>43792</v>
          </cell>
          <cell r="E779">
            <v>27358471</v>
          </cell>
          <cell r="F779">
            <v>1835136</v>
          </cell>
          <cell r="G779">
            <v>45129.000347222223</v>
          </cell>
          <cell r="H779">
            <v>45129.000347222223</v>
          </cell>
          <cell r="I779">
            <v>45160.000347222223</v>
          </cell>
          <cell r="J779" t="str">
            <v>Do Thi Bich Lieu</v>
          </cell>
          <cell r="M779" t="str">
            <v>No</v>
          </cell>
          <cell r="O779" t="str">
            <v>Lịch thanh toán: Monthly at 10 &amp; 24</v>
          </cell>
        </row>
        <row r="780">
          <cell r="D780">
            <v>43804</v>
          </cell>
          <cell r="E780">
            <v>22372829</v>
          </cell>
          <cell r="F780">
            <v>550741</v>
          </cell>
          <cell r="G780">
            <v>45129.000347222223</v>
          </cell>
          <cell r="H780">
            <v>45130.000347222223</v>
          </cell>
          <cell r="I780">
            <v>45164.000347222223</v>
          </cell>
          <cell r="J780" t="str">
            <v>Do Thi Bich Lieu</v>
          </cell>
          <cell r="M780" t="str">
            <v>No</v>
          </cell>
          <cell r="O780" t="str">
            <v>Lịch thanh toán: Monthly at 10 &amp; 24</v>
          </cell>
        </row>
        <row r="781">
          <cell r="D781">
            <v>43811</v>
          </cell>
          <cell r="E781">
            <v>10273130</v>
          </cell>
          <cell r="F781">
            <v>8041993</v>
          </cell>
          <cell r="G781">
            <v>45129.000347222223</v>
          </cell>
          <cell r="H781">
            <v>45129.000347222223</v>
          </cell>
          <cell r="I781">
            <v>45163.000347222223</v>
          </cell>
          <cell r="J781" t="str">
            <v>Do Thi Bich Lieu</v>
          </cell>
          <cell r="M781" t="str">
            <v>No</v>
          </cell>
          <cell r="O781" t="str">
            <v>Lịch thanh toán: Monthly at 10 &amp; 24</v>
          </cell>
        </row>
        <row r="782">
          <cell r="D782">
            <v>43781</v>
          </cell>
          <cell r="E782">
            <v>15146030</v>
          </cell>
          <cell r="F782">
            <v>1835136</v>
          </cell>
          <cell r="G782">
            <v>45129.000347222223</v>
          </cell>
          <cell r="H782">
            <v>45129.000347222223</v>
          </cell>
          <cell r="I782">
            <v>45160.000347222223</v>
          </cell>
          <cell r="J782" t="str">
            <v>Do Thi Bich Lieu</v>
          </cell>
          <cell r="M782" t="str">
            <v>No</v>
          </cell>
          <cell r="O782" t="str">
            <v>Lịch thanh toán: Monthly at 10 &amp; 24</v>
          </cell>
        </row>
        <row r="783">
          <cell r="D783">
            <v>43797</v>
          </cell>
          <cell r="E783">
            <v>19422675</v>
          </cell>
          <cell r="F783">
            <v>1360676</v>
          </cell>
          <cell r="G783">
            <v>45129.000347222223</v>
          </cell>
          <cell r="H783">
            <v>45129.000347222223</v>
          </cell>
          <cell r="I783">
            <v>45161.000347222223</v>
          </cell>
          <cell r="J783" t="str">
            <v>Do Thi Bich Lieu</v>
          </cell>
          <cell r="M783" t="str">
            <v>No</v>
          </cell>
          <cell r="O783" t="str">
            <v>Lịch thanh toán: Monthly at 10 &amp; 24</v>
          </cell>
        </row>
        <row r="784">
          <cell r="D784">
            <v>43794</v>
          </cell>
          <cell r="E784">
            <v>12187496</v>
          </cell>
          <cell r="F784">
            <v>1083953</v>
          </cell>
          <cell r="G784">
            <v>45129.000347222223</v>
          </cell>
          <cell r="H784">
            <v>45129.000347222223</v>
          </cell>
          <cell r="I784">
            <v>45160.000347222223</v>
          </cell>
          <cell r="J784" t="str">
            <v>Do Thi Bich Lieu</v>
          </cell>
          <cell r="M784" t="str">
            <v>No</v>
          </cell>
          <cell r="O784" t="str">
            <v>Lịch thanh toán: Monthly at 10 &amp; 24</v>
          </cell>
        </row>
        <row r="785">
          <cell r="D785">
            <v>43809</v>
          </cell>
          <cell r="E785">
            <v>15146966</v>
          </cell>
          <cell r="F785">
            <v>2186050</v>
          </cell>
          <cell r="G785">
            <v>45129.000347222223</v>
          </cell>
          <cell r="H785">
            <v>45129.000347222223</v>
          </cell>
          <cell r="I785">
            <v>45163.000347222223</v>
          </cell>
          <cell r="J785" t="str">
            <v>Do Thi Bich Lieu</v>
          </cell>
          <cell r="M785" t="str">
            <v>No</v>
          </cell>
          <cell r="O785" t="str">
            <v>Lịch thanh toán: Monthly at 10 &amp; 24</v>
          </cell>
        </row>
        <row r="786">
          <cell r="D786">
            <v>43790</v>
          </cell>
          <cell r="E786">
            <v>24337186</v>
          </cell>
          <cell r="F786">
            <v>1199426</v>
          </cell>
          <cell r="G786">
            <v>45129.000347222223</v>
          </cell>
          <cell r="H786">
            <v>45129.000347222223</v>
          </cell>
          <cell r="I786">
            <v>45163.000347222223</v>
          </cell>
          <cell r="J786" t="str">
            <v>Do Thi Bich Lieu</v>
          </cell>
          <cell r="M786" t="str">
            <v>No</v>
          </cell>
          <cell r="O786" t="str">
            <v>Lịch thanh toán: Monthly at 10 &amp; 24</v>
          </cell>
        </row>
        <row r="787">
          <cell r="D787">
            <v>43791</v>
          </cell>
          <cell r="E787">
            <v>25366838</v>
          </cell>
          <cell r="F787">
            <v>1199426</v>
          </cell>
          <cell r="G787">
            <v>45129.000347222223</v>
          </cell>
          <cell r="H787">
            <v>45129.000347222223</v>
          </cell>
          <cell r="I787">
            <v>45161.000347222223</v>
          </cell>
          <cell r="J787" t="str">
            <v>Do Thi Bich Lieu</v>
          </cell>
          <cell r="M787" t="str">
            <v>No</v>
          </cell>
          <cell r="O787" t="str">
            <v>Lịch thanh toán: Monthly at 10 &amp; 24</v>
          </cell>
        </row>
        <row r="788">
          <cell r="D788">
            <v>43833</v>
          </cell>
          <cell r="E788">
            <v>26415098</v>
          </cell>
          <cell r="F788">
            <v>1482635</v>
          </cell>
          <cell r="G788">
            <v>45131.000347222223</v>
          </cell>
          <cell r="J788" t="str">
            <v>Do Thi Bich Lieu</v>
          </cell>
          <cell r="M788" t="str">
            <v>No</v>
          </cell>
          <cell r="O788" t="str">
            <v>08/Đã thanh toán 10/2023</v>
          </cell>
        </row>
        <row r="789">
          <cell r="D789">
            <v>43855</v>
          </cell>
          <cell r="E789">
            <v>25370123</v>
          </cell>
          <cell r="F789">
            <v>1835136</v>
          </cell>
          <cell r="G789">
            <v>45131.000347222223</v>
          </cell>
          <cell r="H789">
            <v>45132.000347222223</v>
          </cell>
          <cell r="I789">
            <v>45166.000347222223</v>
          </cell>
          <cell r="J789" t="str">
            <v>Do Thi Bich Lieu</v>
          </cell>
          <cell r="M789" t="str">
            <v>No</v>
          </cell>
          <cell r="O789" t="str">
            <v>Lịch thanh toán: Monthly at 10 &amp; 24</v>
          </cell>
        </row>
        <row r="790">
          <cell r="D790">
            <v>45306</v>
          </cell>
          <cell r="E790">
            <v>14135709</v>
          </cell>
          <cell r="F790">
            <v>3994807</v>
          </cell>
          <cell r="G790">
            <v>45136.000347222223</v>
          </cell>
          <cell r="H790">
            <v>45137.000347222223</v>
          </cell>
          <cell r="I790">
            <v>45160.000347222223</v>
          </cell>
          <cell r="J790" t="str">
            <v>Do Thi Bich Lieu</v>
          </cell>
          <cell r="M790" t="str">
            <v>No</v>
          </cell>
          <cell r="O790" t="str">
            <v>Lịch thanh toán: Monthly at 10 &amp; 24</v>
          </cell>
        </row>
        <row r="791">
          <cell r="D791">
            <v>45290</v>
          </cell>
          <cell r="E791">
            <v>28362022</v>
          </cell>
          <cell r="F791">
            <v>706979</v>
          </cell>
          <cell r="G791">
            <v>45136.000347222223</v>
          </cell>
          <cell r="H791">
            <v>45137.000347222223</v>
          </cell>
          <cell r="I791">
            <v>45167.000347222223</v>
          </cell>
          <cell r="J791" t="str">
            <v>Do Thi Bich Lieu</v>
          </cell>
          <cell r="M791" t="str">
            <v>No</v>
          </cell>
          <cell r="O791" t="str">
            <v>Lịch thanh toán: Monthly at 10 &amp; 24</v>
          </cell>
        </row>
        <row r="792">
          <cell r="D792">
            <v>45277</v>
          </cell>
          <cell r="E792">
            <v>14134518</v>
          </cell>
          <cell r="F792">
            <v>1835136</v>
          </cell>
          <cell r="G792">
            <v>45136.000347222223</v>
          </cell>
          <cell r="H792">
            <v>45136.000347222223</v>
          </cell>
          <cell r="I792">
            <v>45159.000347222223</v>
          </cell>
          <cell r="J792" t="str">
            <v>Do Thi Bich Lieu</v>
          </cell>
          <cell r="M792" t="str">
            <v>No</v>
          </cell>
          <cell r="O792" t="str">
            <v>Lịch thanh toán: Monthly at 10 &amp; 24</v>
          </cell>
        </row>
        <row r="793">
          <cell r="D793">
            <v>45281</v>
          </cell>
          <cell r="E793">
            <v>14134538</v>
          </cell>
          <cell r="F793">
            <v>108395</v>
          </cell>
          <cell r="G793">
            <v>45136.000347222223</v>
          </cell>
          <cell r="H793">
            <v>45136.000347222223</v>
          </cell>
          <cell r="I793">
            <v>45159.000347222223</v>
          </cell>
          <cell r="J793" t="str">
            <v>Do Thi Bich Lieu</v>
          </cell>
          <cell r="M793" t="str">
            <v>No</v>
          </cell>
          <cell r="O793" t="str">
            <v>Lịch thanh toán: Monthly at 10 &amp; 24</v>
          </cell>
        </row>
        <row r="794">
          <cell r="D794">
            <v>45276</v>
          </cell>
          <cell r="E794">
            <v>26425269</v>
          </cell>
          <cell r="F794">
            <v>1835136</v>
          </cell>
          <cell r="G794">
            <v>45136.000347222223</v>
          </cell>
          <cell r="H794">
            <v>45136.000347222223</v>
          </cell>
          <cell r="I794">
            <v>45157.000347222223</v>
          </cell>
          <cell r="J794" t="str">
            <v>Do Thi Bich Lieu</v>
          </cell>
          <cell r="M794" t="str">
            <v>No</v>
          </cell>
          <cell r="O794" t="str">
            <v>Lịch thanh toán: Monthly at 10 &amp; 24</v>
          </cell>
        </row>
        <row r="795">
          <cell r="D795">
            <v>45296</v>
          </cell>
          <cell r="E795">
            <v>16465998</v>
          </cell>
          <cell r="F795">
            <v>5358269</v>
          </cell>
          <cell r="G795">
            <v>45136.000347222223</v>
          </cell>
          <cell r="J795" t="str">
            <v>Do Thi Bich Lieu</v>
          </cell>
          <cell r="M795" t="str">
            <v>No</v>
          </cell>
          <cell r="O795" t="str">
            <v>Chúng tôi đang xử lý hóa đơn, vui lòng liên hệ Do Thi Bich Lieu</v>
          </cell>
        </row>
        <row r="796">
          <cell r="D796">
            <v>45294</v>
          </cell>
          <cell r="E796">
            <v>22374430</v>
          </cell>
          <cell r="F796">
            <v>2186050</v>
          </cell>
          <cell r="G796">
            <v>45136.000347222223</v>
          </cell>
          <cell r="J796" t="str">
            <v>Do Thi Bich Lieu</v>
          </cell>
          <cell r="M796" t="str">
            <v>No</v>
          </cell>
          <cell r="O796" t="str">
            <v>Chúng tôi đang xử lý hóa đơn, vui lòng liên hệ Do Thi Bich Lieu</v>
          </cell>
        </row>
        <row r="797">
          <cell r="D797">
            <v>45289</v>
          </cell>
          <cell r="E797">
            <v>15148931</v>
          </cell>
          <cell r="F797">
            <v>4043147</v>
          </cell>
          <cell r="G797">
            <v>45136.000347222223</v>
          </cell>
          <cell r="J797" t="str">
            <v>Do Thi Bich Lieu</v>
          </cell>
          <cell r="M797" t="str">
            <v>No</v>
          </cell>
          <cell r="O797" t="str">
            <v>Chúng tôi đang xử lý hóa đơn, vui lòng liên hệ Do Thi Bich Lieu</v>
          </cell>
        </row>
        <row r="798">
          <cell r="D798">
            <v>45287</v>
          </cell>
          <cell r="E798">
            <v>25370124</v>
          </cell>
          <cell r="F798">
            <v>5958209</v>
          </cell>
          <cell r="G798">
            <v>45136.000347222223</v>
          </cell>
          <cell r="J798" t="str">
            <v>Do Thi Bich Lieu</v>
          </cell>
          <cell r="M798" t="str">
            <v>No</v>
          </cell>
          <cell r="O798" t="str">
            <v>Chúng tôi đang xử lý hóa đơn, vui lòng liên hệ Do Thi Bich Lieu</v>
          </cell>
        </row>
        <row r="799">
          <cell r="D799">
            <v>45280</v>
          </cell>
          <cell r="E799">
            <v>26427010</v>
          </cell>
          <cell r="F799">
            <v>5790917</v>
          </cell>
          <cell r="G799">
            <v>45136.000347222223</v>
          </cell>
          <cell r="J799" t="str">
            <v>Do Thi Bich Lieu</v>
          </cell>
          <cell r="M799" t="str">
            <v>No</v>
          </cell>
          <cell r="O799" t="str">
            <v>Chúng tôi đang xử lý hóa đơn, vui lòng liên hệ Do Thi Bich Lieu</v>
          </cell>
        </row>
        <row r="800">
          <cell r="D800">
            <v>45297</v>
          </cell>
          <cell r="E800">
            <v>16465711</v>
          </cell>
          <cell r="F800">
            <v>1019509</v>
          </cell>
          <cell r="G800">
            <v>45136.000347222223</v>
          </cell>
          <cell r="H800">
            <v>45139.000347222223</v>
          </cell>
          <cell r="I800">
            <v>45173.000347222223</v>
          </cell>
          <cell r="J800" t="str">
            <v>Do Thi Bich Lieu</v>
          </cell>
          <cell r="M800" t="str">
            <v>No</v>
          </cell>
          <cell r="O800" t="str">
            <v>Lịch thanh toán: Monthly at 10 &amp; 24</v>
          </cell>
        </row>
        <row r="801">
          <cell r="D801">
            <v>45278</v>
          </cell>
          <cell r="E801">
            <v>90340222</v>
          </cell>
          <cell r="F801">
            <v>2329312</v>
          </cell>
          <cell r="G801">
            <v>45136.000347222223</v>
          </cell>
          <cell r="H801">
            <v>45136.000347222223</v>
          </cell>
          <cell r="I801">
            <v>45161.000347222223</v>
          </cell>
          <cell r="J801" t="str">
            <v>Do Thi Bich Lieu</v>
          </cell>
          <cell r="M801" t="str">
            <v>No</v>
          </cell>
          <cell r="O801" t="str">
            <v>Lịch thanh toán: Monthly at 10 &amp; 24</v>
          </cell>
        </row>
        <row r="802">
          <cell r="D802">
            <v>45275</v>
          </cell>
          <cell r="E802">
            <v>13288688</v>
          </cell>
          <cell r="F802">
            <v>1835136</v>
          </cell>
          <cell r="G802">
            <v>45136.000347222223</v>
          </cell>
          <cell r="H802">
            <v>45136.000347222223</v>
          </cell>
          <cell r="I802">
            <v>45157.000347222223</v>
          </cell>
          <cell r="J802" t="str">
            <v>Do Thi Bich Lieu</v>
          </cell>
          <cell r="M802" t="str">
            <v>No</v>
          </cell>
          <cell r="O802" t="str">
            <v>Lịch thanh toán: Monthly at 10 &amp; 24</v>
          </cell>
        </row>
        <row r="803">
          <cell r="D803">
            <v>45305</v>
          </cell>
          <cell r="E803">
            <v>26425473</v>
          </cell>
          <cell r="F803">
            <v>2169208</v>
          </cell>
          <cell r="G803">
            <v>45136.000347222223</v>
          </cell>
          <cell r="H803">
            <v>45137.000347222223</v>
          </cell>
          <cell r="I803">
            <v>45157.000347222223</v>
          </cell>
          <cell r="J803" t="str">
            <v>Do Thi Bich Lieu</v>
          </cell>
          <cell r="M803" t="str">
            <v>No</v>
          </cell>
          <cell r="O803" t="str">
            <v>Lịch thanh toán: Monthly at 10 &amp; 24</v>
          </cell>
        </row>
        <row r="804">
          <cell r="D804">
            <v>45293</v>
          </cell>
          <cell r="E804">
            <v>12190458</v>
          </cell>
          <cell r="F804">
            <v>3772159</v>
          </cell>
          <cell r="G804">
            <v>45136.000347222223</v>
          </cell>
          <cell r="J804" t="str">
            <v>Do Thi Bich Lieu</v>
          </cell>
          <cell r="M804" t="str">
            <v>No</v>
          </cell>
          <cell r="O804" t="str">
            <v>Chúng tôi đang xử lý hóa đơn, vui lòng liên hệ Do Thi Bich Lieu</v>
          </cell>
        </row>
        <row r="805">
          <cell r="D805">
            <v>45286</v>
          </cell>
          <cell r="E805">
            <v>19424382</v>
          </cell>
          <cell r="F805">
            <v>1157814</v>
          </cell>
          <cell r="G805">
            <v>45136.000347222223</v>
          </cell>
          <cell r="H805">
            <v>45136.000347222223</v>
          </cell>
          <cell r="I805">
            <v>45167.000347222223</v>
          </cell>
          <cell r="J805" t="str">
            <v>Do Thi Bich Lieu</v>
          </cell>
          <cell r="M805" t="str">
            <v>No</v>
          </cell>
          <cell r="O805" t="str">
            <v>Lịch thanh toán: Monthly at 10 &amp; 24</v>
          </cell>
        </row>
        <row r="806">
          <cell r="D806">
            <v>45291</v>
          </cell>
          <cell r="E806">
            <v>11231757</v>
          </cell>
          <cell r="F806">
            <v>2015677</v>
          </cell>
          <cell r="G806">
            <v>45136.000347222223</v>
          </cell>
          <cell r="H806">
            <v>45137.000347222223</v>
          </cell>
          <cell r="I806">
            <v>45167.000347222223</v>
          </cell>
          <cell r="J806" t="str">
            <v>Do Thi Bich Lieu</v>
          </cell>
          <cell r="M806" t="str">
            <v>No</v>
          </cell>
          <cell r="O806" t="str">
            <v>Lịch thanh toán: Monthly at 10 &amp; 24</v>
          </cell>
        </row>
        <row r="807">
          <cell r="D807">
            <v>45279</v>
          </cell>
          <cell r="E807">
            <v>90342294</v>
          </cell>
          <cell r="F807">
            <v>4650739</v>
          </cell>
          <cell r="G807">
            <v>45136.000347222223</v>
          </cell>
          <cell r="H807">
            <v>45136.000347222223</v>
          </cell>
          <cell r="I807">
            <v>45161.000347222223</v>
          </cell>
          <cell r="J807" t="str">
            <v>Do Thi Bich Lieu</v>
          </cell>
          <cell r="M807" t="str">
            <v>No</v>
          </cell>
          <cell r="O807" t="str">
            <v>Lịch thanh toán: Monthly at 10 &amp; 24</v>
          </cell>
        </row>
        <row r="808">
          <cell r="D808">
            <v>45288</v>
          </cell>
          <cell r="E808">
            <v>15148833</v>
          </cell>
          <cell r="F808">
            <v>2039018</v>
          </cell>
          <cell r="G808">
            <v>45136.000347222223</v>
          </cell>
          <cell r="H808">
            <v>45136.000347222223</v>
          </cell>
          <cell r="I808">
            <v>45167.000347222223</v>
          </cell>
          <cell r="J808" t="str">
            <v>Do Thi Bich Lieu</v>
          </cell>
          <cell r="M808" t="str">
            <v>No</v>
          </cell>
          <cell r="O808" t="str">
            <v>Lịch thanh toán: Monthly at 10 &amp; 24</v>
          </cell>
        </row>
        <row r="809">
          <cell r="D809">
            <v>45298</v>
          </cell>
          <cell r="E809">
            <v>27362217</v>
          </cell>
          <cell r="F809">
            <v>1064043</v>
          </cell>
          <cell r="G809">
            <v>45136.000347222223</v>
          </cell>
          <cell r="H809">
            <v>45138.000347222223</v>
          </cell>
          <cell r="I809">
            <v>45172.000347222223</v>
          </cell>
          <cell r="J809" t="str">
            <v>Do Thi Bich Lieu</v>
          </cell>
          <cell r="M809" t="str">
            <v>No</v>
          </cell>
          <cell r="O809" t="str">
            <v>Lịch thanh toán: Monthly at 10 &amp; 24</v>
          </cell>
        </row>
        <row r="810">
          <cell r="D810">
            <v>45292</v>
          </cell>
          <cell r="E810">
            <v>12190188</v>
          </cell>
          <cell r="F810">
            <v>5097546</v>
          </cell>
          <cell r="G810">
            <v>45136.000347222223</v>
          </cell>
          <cell r="H810">
            <v>45137.000347222223</v>
          </cell>
          <cell r="I810">
            <v>45169.000347222223</v>
          </cell>
          <cell r="J810" t="str">
            <v>Do Thi Bich Lieu</v>
          </cell>
          <cell r="M810" t="str">
            <v>No</v>
          </cell>
          <cell r="O810" t="str">
            <v>Lịch thanh toán: Monthly at 10 &amp; 24</v>
          </cell>
        </row>
        <row r="811">
          <cell r="D811">
            <v>45295</v>
          </cell>
          <cell r="E811">
            <v>20400079</v>
          </cell>
          <cell r="F811">
            <v>1019509</v>
          </cell>
          <cell r="G811">
            <v>45136.000347222223</v>
          </cell>
          <cell r="H811">
            <v>45137.000347222223</v>
          </cell>
          <cell r="I811">
            <v>45171.000347222223</v>
          </cell>
          <cell r="J811" t="str">
            <v>Do Thi Bich Lieu</v>
          </cell>
          <cell r="M811" t="str">
            <v>No</v>
          </cell>
          <cell r="O811" t="str">
            <v>Lịch thanh toán: Monthly at 10 &amp; 24</v>
          </cell>
        </row>
        <row r="812">
          <cell r="D812">
            <v>45357</v>
          </cell>
          <cell r="E812">
            <v>14137286</v>
          </cell>
          <cell r="F812">
            <v>3058528</v>
          </cell>
          <cell r="G812">
            <v>45138.000347222223</v>
          </cell>
          <cell r="H812">
            <v>45139.000347222223</v>
          </cell>
          <cell r="I812">
            <v>45164.000347222223</v>
          </cell>
          <cell r="J812" t="str">
            <v>Do Thi Bich Lieu</v>
          </cell>
          <cell r="M812" t="str">
            <v>No</v>
          </cell>
          <cell r="O812" t="str">
            <v>Lịch thanh toán: Monthly at 10 &amp; 24</v>
          </cell>
        </row>
        <row r="813">
          <cell r="D813">
            <v>45359</v>
          </cell>
          <cell r="E813">
            <v>14137937</v>
          </cell>
          <cell r="F813">
            <v>3058528</v>
          </cell>
          <cell r="G813">
            <v>45138.000347222223</v>
          </cell>
          <cell r="H813">
            <v>45139.000347222223</v>
          </cell>
          <cell r="I813">
            <v>45167.000347222223</v>
          </cell>
          <cell r="J813" t="str">
            <v>Do Thi Bich Lieu</v>
          </cell>
          <cell r="M813" t="str">
            <v>No</v>
          </cell>
          <cell r="O813" t="str">
            <v>Lịch thanh toán: Monthly at 10 &amp; 24</v>
          </cell>
        </row>
        <row r="814">
          <cell r="D814">
            <v>45362</v>
          </cell>
          <cell r="E814">
            <v>13292131</v>
          </cell>
          <cell r="F814">
            <v>2039018</v>
          </cell>
          <cell r="G814">
            <v>45138.000347222223</v>
          </cell>
          <cell r="H814">
            <v>45139.000347222223</v>
          </cell>
          <cell r="I814">
            <v>45167.000347222223</v>
          </cell>
          <cell r="J814" t="str">
            <v>Do Thi Bich Lieu</v>
          </cell>
          <cell r="M814" t="str">
            <v>No</v>
          </cell>
          <cell r="O814" t="str">
            <v>Lịch thanh toán: Monthly at 10 &amp; 24</v>
          </cell>
        </row>
        <row r="815">
          <cell r="D815">
            <v>45358</v>
          </cell>
          <cell r="E815">
            <v>14138830</v>
          </cell>
          <cell r="F815">
            <v>330444</v>
          </cell>
          <cell r="G815">
            <v>45138.000347222223</v>
          </cell>
          <cell r="H815">
            <v>45139.000347222223</v>
          </cell>
          <cell r="I815">
            <v>45167.000347222223</v>
          </cell>
          <cell r="J815" t="str">
            <v>Do Thi Bich Lieu</v>
          </cell>
          <cell r="M815" t="str">
            <v>No</v>
          </cell>
          <cell r="O815" t="str">
            <v>Lịch thanh toán: Monthly at 10 &amp; 24</v>
          </cell>
        </row>
        <row r="816">
          <cell r="D816">
            <v>45360</v>
          </cell>
          <cell r="E816">
            <v>13292225</v>
          </cell>
          <cell r="F816">
            <v>1400636</v>
          </cell>
          <cell r="G816">
            <v>45138.000347222223</v>
          </cell>
          <cell r="H816">
            <v>45139.000347222223</v>
          </cell>
          <cell r="I816">
            <v>45167.000347222223</v>
          </cell>
          <cell r="J816" t="str">
            <v>Do Thi Bich Lieu</v>
          </cell>
          <cell r="M816" t="str">
            <v>No</v>
          </cell>
          <cell r="O816" t="str">
            <v>Lịch thanh toán: Monthly at 10 &amp; 24</v>
          </cell>
        </row>
        <row r="817">
          <cell r="D817">
            <v>45353</v>
          </cell>
          <cell r="E817">
            <v>18202242</v>
          </cell>
          <cell r="F817">
            <v>3205559</v>
          </cell>
          <cell r="G817">
            <v>45138.000347222223</v>
          </cell>
          <cell r="H817">
            <v>45139.000347222223</v>
          </cell>
          <cell r="I817">
            <v>45170.000347222223</v>
          </cell>
          <cell r="J817" t="str">
            <v>Do Thi Bich Lieu</v>
          </cell>
          <cell r="M817" t="str">
            <v>No</v>
          </cell>
          <cell r="O817" t="str">
            <v>Lịch thanh toán: Monthly at 10 &amp; 24</v>
          </cell>
        </row>
        <row r="818">
          <cell r="D818">
            <v>45354</v>
          </cell>
          <cell r="E818">
            <v>10276681</v>
          </cell>
          <cell r="F818">
            <v>6629764</v>
          </cell>
          <cell r="G818">
            <v>45138.000347222223</v>
          </cell>
          <cell r="J818" t="str">
            <v>Do Thi Bich Lieu</v>
          </cell>
          <cell r="M818" t="str">
            <v>No</v>
          </cell>
          <cell r="O818" t="str">
            <v>Chúng tôi đang xử lý hóa đơn, vui lòng liên hệ Do Thi Bich Lieu</v>
          </cell>
        </row>
        <row r="819">
          <cell r="D819">
            <v>45361</v>
          </cell>
          <cell r="E819">
            <v>13290943</v>
          </cell>
          <cell r="F819">
            <v>108395</v>
          </cell>
          <cell r="G819">
            <v>45138.000347222223</v>
          </cell>
          <cell r="H819">
            <v>45139.000347222223</v>
          </cell>
          <cell r="I819">
            <v>45167.000347222223</v>
          </cell>
          <cell r="J819" t="str">
            <v>Do Thi Bich Lieu</v>
          </cell>
          <cell r="M819" t="str">
            <v>No</v>
          </cell>
          <cell r="O819" t="str">
            <v>Lịch thanh toán: Monthly at 10 &amp; 24</v>
          </cell>
        </row>
        <row r="820">
          <cell r="D820">
            <v>45356</v>
          </cell>
          <cell r="E820">
            <v>12192466</v>
          </cell>
          <cell r="F820">
            <v>4372099</v>
          </cell>
          <cell r="G820">
            <v>45138.000347222223</v>
          </cell>
          <cell r="H820">
            <v>45139.000347222223</v>
          </cell>
          <cell r="I820">
            <v>45171.000347222223</v>
          </cell>
          <cell r="J820" t="str">
            <v>Do Thi Bich Lieu</v>
          </cell>
          <cell r="M820" t="str">
            <v>No</v>
          </cell>
          <cell r="O820" t="str">
            <v>Lịch thanh toán: Monthly at 10 &amp; 24</v>
          </cell>
        </row>
        <row r="821">
          <cell r="D821">
            <v>45364</v>
          </cell>
          <cell r="E821">
            <v>14139723</v>
          </cell>
          <cell r="F821">
            <v>108395</v>
          </cell>
          <cell r="G821">
            <v>45138.000347222223</v>
          </cell>
          <cell r="H821">
            <v>45139.000347222223</v>
          </cell>
          <cell r="I821">
            <v>45170.000347222223</v>
          </cell>
          <cell r="J821" t="str">
            <v>Do Thi Bich Lieu</v>
          </cell>
          <cell r="M821" t="str">
            <v>No</v>
          </cell>
          <cell r="O821" t="str">
            <v>Lịch thanh toán: Monthly at 10 &amp; 24</v>
          </cell>
        </row>
        <row r="822">
          <cell r="D822">
            <v>46806</v>
          </cell>
          <cell r="E822">
            <v>24342518</v>
          </cell>
          <cell r="F822">
            <v>1619195</v>
          </cell>
          <cell r="G822">
            <v>45143.000347222223</v>
          </cell>
          <cell r="H822">
            <v>45154.000347222223</v>
          </cell>
          <cell r="I822">
            <v>45180.000347222223</v>
          </cell>
          <cell r="J822" t="str">
            <v>Do Thi Bich Lieu</v>
          </cell>
          <cell r="M822" t="str">
            <v>No</v>
          </cell>
          <cell r="O822" t="str">
            <v>Lịch thanh toán: Monthly at 10 &amp; 24</v>
          </cell>
        </row>
        <row r="823">
          <cell r="D823">
            <v>46797</v>
          </cell>
          <cell r="E823">
            <v>16467757</v>
          </cell>
          <cell r="F823">
            <v>706979</v>
          </cell>
          <cell r="G823">
            <v>45143.000347222223</v>
          </cell>
          <cell r="H823">
            <v>45143.000347222223</v>
          </cell>
          <cell r="I823">
            <v>45177.000347222223</v>
          </cell>
          <cell r="J823" t="str">
            <v>Do Thi Bich Lieu</v>
          </cell>
          <cell r="M823" t="str">
            <v>No</v>
          </cell>
          <cell r="O823" t="str">
            <v>Lịch thanh toán: Monthly at 10 &amp; 24</v>
          </cell>
        </row>
        <row r="824">
          <cell r="D824">
            <v>46802</v>
          </cell>
          <cell r="E824">
            <v>19427882</v>
          </cell>
          <cell r="F824">
            <v>270988</v>
          </cell>
          <cell r="G824">
            <v>45143.000347222223</v>
          </cell>
          <cell r="H824">
            <v>45143.000347222223</v>
          </cell>
          <cell r="I824">
            <v>45175.000347222223</v>
          </cell>
          <cell r="J824" t="str">
            <v>Do Thi Bich Lieu</v>
          </cell>
          <cell r="M824" t="str">
            <v>No</v>
          </cell>
          <cell r="O824" t="str">
            <v>Lịch thanh toán: Monthly at 10 &amp; 24</v>
          </cell>
        </row>
        <row r="825">
          <cell r="D825">
            <v>46795</v>
          </cell>
          <cell r="E825">
            <v>25371253</v>
          </cell>
          <cell r="F825">
            <v>2186050</v>
          </cell>
          <cell r="G825">
            <v>45143.000347222223</v>
          </cell>
          <cell r="H825">
            <v>45143.000347222223</v>
          </cell>
          <cell r="I825">
            <v>45175.000347222223</v>
          </cell>
          <cell r="J825" t="str">
            <v>Do Thi Bich Lieu</v>
          </cell>
          <cell r="M825" t="str">
            <v>No</v>
          </cell>
          <cell r="O825" t="str">
            <v>Lịch thanh toán: Monthly at 10 &amp; 24</v>
          </cell>
        </row>
        <row r="826">
          <cell r="D826">
            <v>46799</v>
          </cell>
          <cell r="E826">
            <v>15151419</v>
          </cell>
          <cell r="F826">
            <v>2039018</v>
          </cell>
          <cell r="G826">
            <v>45143.000347222223</v>
          </cell>
          <cell r="H826">
            <v>45143.000347222223</v>
          </cell>
          <cell r="I826">
            <v>45174.000347222223</v>
          </cell>
          <cell r="J826" t="str">
            <v>Do Thi Bich Lieu</v>
          </cell>
          <cell r="M826" t="str">
            <v>No</v>
          </cell>
          <cell r="O826" t="str">
            <v>Lịch thanh toán: Monthly at 10 &amp; 24</v>
          </cell>
        </row>
        <row r="827">
          <cell r="D827">
            <v>46818</v>
          </cell>
          <cell r="E827">
            <v>12193573</v>
          </cell>
          <cell r="F827">
            <v>1710073</v>
          </cell>
          <cell r="G827">
            <v>45143.000347222223</v>
          </cell>
          <cell r="H827">
            <v>45143.000347222223</v>
          </cell>
          <cell r="I827">
            <v>45177.000347222223</v>
          </cell>
          <cell r="J827" t="str">
            <v>Do Thi Bich Lieu</v>
          </cell>
          <cell r="M827" t="str">
            <v>No</v>
          </cell>
          <cell r="O827" t="str">
            <v>Lịch thanh toán: Monthly at 10 &amp; 24</v>
          </cell>
        </row>
        <row r="828">
          <cell r="D828">
            <v>46796</v>
          </cell>
          <cell r="E828">
            <v>17237219</v>
          </cell>
          <cell r="F828">
            <v>3313954</v>
          </cell>
          <cell r="G828">
            <v>45143.000347222223</v>
          </cell>
          <cell r="H828">
            <v>45154.000347222223</v>
          </cell>
          <cell r="I828">
            <v>45175.000347222223</v>
          </cell>
          <cell r="J828" t="str">
            <v>Do Thi Bich Lieu</v>
          </cell>
          <cell r="M828" t="str">
            <v>No</v>
          </cell>
          <cell r="O828" t="str">
            <v>Lịch thanh toán: Monthly at 10 &amp; 24</v>
          </cell>
        </row>
        <row r="829">
          <cell r="D829">
            <v>46814</v>
          </cell>
          <cell r="E829">
            <v>15152496</v>
          </cell>
          <cell r="F829">
            <v>1890184</v>
          </cell>
          <cell r="G829">
            <v>45143.000347222223</v>
          </cell>
          <cell r="H829">
            <v>45154.000347222223</v>
          </cell>
          <cell r="I829">
            <v>45177.000347222223</v>
          </cell>
          <cell r="J829" t="str">
            <v>Do Thi Bich Lieu</v>
          </cell>
          <cell r="M829" t="str">
            <v>No</v>
          </cell>
          <cell r="O829" t="str">
            <v>Lịch thanh toán: Monthly at 10 &amp; 24</v>
          </cell>
        </row>
        <row r="830">
          <cell r="D830">
            <v>46794</v>
          </cell>
          <cell r="E830">
            <v>25371407</v>
          </cell>
          <cell r="F830">
            <v>9730368</v>
          </cell>
          <cell r="G830">
            <v>45143.000347222223</v>
          </cell>
          <cell r="H830">
            <v>45143.000347222223</v>
          </cell>
          <cell r="I830">
            <v>45175.000347222223</v>
          </cell>
          <cell r="J830" t="str">
            <v>Do Thi Bich Lieu</v>
          </cell>
          <cell r="M830" t="str">
            <v>No</v>
          </cell>
          <cell r="O830" t="str">
            <v>Lịch thanh toán: Monthly at 10 &amp; 24</v>
          </cell>
        </row>
        <row r="831">
          <cell r="D831">
            <v>46798</v>
          </cell>
          <cell r="E831">
            <v>16467650</v>
          </cell>
          <cell r="F831">
            <v>2039018</v>
          </cell>
          <cell r="G831">
            <v>45143.000347222223</v>
          </cell>
          <cell r="H831">
            <v>45143.000347222223</v>
          </cell>
          <cell r="I831">
            <v>45177.000347222223</v>
          </cell>
          <cell r="J831" t="str">
            <v>Do Thi Bich Lieu</v>
          </cell>
          <cell r="M831" t="str">
            <v>No</v>
          </cell>
          <cell r="O831" t="str">
            <v>Lịch thanh toán: Monthly at 10 &amp; 24</v>
          </cell>
        </row>
        <row r="832">
          <cell r="D832">
            <v>46805</v>
          </cell>
          <cell r="E832">
            <v>25373095</v>
          </cell>
          <cell r="F832">
            <v>706979</v>
          </cell>
          <cell r="G832">
            <v>45143.000347222223</v>
          </cell>
          <cell r="H832">
            <v>45143.000347222223</v>
          </cell>
          <cell r="I832">
            <v>45177.000347222223</v>
          </cell>
          <cell r="J832" t="str">
            <v>Do Thi Bich Lieu</v>
          </cell>
          <cell r="M832" t="str">
            <v>No</v>
          </cell>
          <cell r="O832" t="str">
            <v>Lịch thanh toán: Monthly at 10 &amp; 24</v>
          </cell>
        </row>
        <row r="833">
          <cell r="D833">
            <v>46815</v>
          </cell>
          <cell r="E833">
            <v>18204691</v>
          </cell>
          <cell r="F833">
            <v>1290497</v>
          </cell>
          <cell r="G833">
            <v>45143.000347222223</v>
          </cell>
          <cell r="H833">
            <v>45143.000347222223</v>
          </cell>
          <cell r="I833">
            <v>45177.000347222223</v>
          </cell>
          <cell r="J833" t="str">
            <v>Do Thi Bich Lieu</v>
          </cell>
          <cell r="M833" t="str">
            <v>No</v>
          </cell>
          <cell r="O833" t="str">
            <v>Lịch thanh toán: Monthly at 10 &amp; 24</v>
          </cell>
        </row>
        <row r="834">
          <cell r="D834">
            <v>46816</v>
          </cell>
          <cell r="E834">
            <v>12193294</v>
          </cell>
          <cell r="F834">
            <v>4078037</v>
          </cell>
          <cell r="G834">
            <v>45143.000347222223</v>
          </cell>
          <cell r="H834">
            <v>45143.000347222223</v>
          </cell>
          <cell r="I834">
            <v>45177.000347222223</v>
          </cell>
          <cell r="J834" t="str">
            <v>Do Thi Bich Lieu</v>
          </cell>
          <cell r="M834" t="str">
            <v>No</v>
          </cell>
          <cell r="O834" t="str">
            <v>Lịch thanh toán: Monthly at 10 &amp; 24</v>
          </cell>
        </row>
        <row r="835">
          <cell r="D835">
            <v>46807</v>
          </cell>
          <cell r="E835">
            <v>20402820</v>
          </cell>
          <cell r="F835">
            <v>1157814</v>
          </cell>
          <cell r="G835">
            <v>45143.000347222223</v>
          </cell>
          <cell r="H835">
            <v>45145.000347222223</v>
          </cell>
          <cell r="I835">
            <v>45178.000347222223</v>
          </cell>
          <cell r="J835" t="str">
            <v>Do Thi Bich Lieu</v>
          </cell>
          <cell r="M835" t="str">
            <v>No</v>
          </cell>
          <cell r="O835" t="str">
            <v>Lịch thanh toán: Monthly at 10 &amp; 24</v>
          </cell>
        </row>
        <row r="836">
          <cell r="D836">
            <v>46803</v>
          </cell>
          <cell r="E836">
            <v>28365320</v>
          </cell>
          <cell r="F836">
            <v>1019509</v>
          </cell>
          <cell r="G836">
            <v>45143.000347222223</v>
          </cell>
          <cell r="H836">
            <v>45145.000347222223</v>
          </cell>
          <cell r="I836">
            <v>45178.000347222223</v>
          </cell>
          <cell r="J836" t="str">
            <v>Do Thi Bich Lieu</v>
          </cell>
          <cell r="M836" t="str">
            <v>No</v>
          </cell>
          <cell r="O836" t="str">
            <v>Lịch thanh toán: Monthly at 10 &amp; 24</v>
          </cell>
        </row>
        <row r="837">
          <cell r="D837">
            <v>46804</v>
          </cell>
          <cell r="E837">
            <v>28364869</v>
          </cell>
          <cell r="F837">
            <v>1019509</v>
          </cell>
          <cell r="G837">
            <v>45143.000347222223</v>
          </cell>
          <cell r="H837">
            <v>45145.000347222223</v>
          </cell>
          <cell r="I837">
            <v>45178.000347222223</v>
          </cell>
          <cell r="J837" t="str">
            <v>Do Thi Bich Lieu</v>
          </cell>
          <cell r="M837" t="str">
            <v>No</v>
          </cell>
          <cell r="O837" t="str">
            <v>Lịch thanh toán: Monthly at 10 &amp; 24</v>
          </cell>
        </row>
        <row r="838">
          <cell r="D838">
            <v>46811</v>
          </cell>
          <cell r="E838">
            <v>16468536</v>
          </cell>
          <cell r="F838">
            <v>1019509</v>
          </cell>
          <cell r="G838">
            <v>45143.000347222223</v>
          </cell>
          <cell r="H838">
            <v>45145.000347222223</v>
          </cell>
          <cell r="I838">
            <v>45180.000347222223</v>
          </cell>
          <cell r="J838" t="str">
            <v>Do Thi Bich Lieu</v>
          </cell>
          <cell r="M838" t="str">
            <v>No</v>
          </cell>
          <cell r="O838" t="str">
            <v>Lịch thanh toán: Monthly at 10 &amp; 24</v>
          </cell>
        </row>
        <row r="839">
          <cell r="D839">
            <v>46809</v>
          </cell>
          <cell r="E839">
            <v>17238702</v>
          </cell>
          <cell r="F839">
            <v>1456602</v>
          </cell>
          <cell r="G839">
            <v>45143.000347222223</v>
          </cell>
          <cell r="H839">
            <v>45154.000347222223</v>
          </cell>
          <cell r="I839">
            <v>45178.000347222223</v>
          </cell>
          <cell r="J839" t="str">
            <v>Do Thi Bich Lieu</v>
          </cell>
          <cell r="M839" t="str">
            <v>No</v>
          </cell>
          <cell r="O839" t="str">
            <v>Lịch thanh toán: Monthly at 10 &amp; 24</v>
          </cell>
        </row>
        <row r="840">
          <cell r="D840">
            <v>46800</v>
          </cell>
          <cell r="E840">
            <v>11235012</v>
          </cell>
          <cell r="F840">
            <v>5097546</v>
          </cell>
          <cell r="G840">
            <v>45143.000347222223</v>
          </cell>
          <cell r="H840">
            <v>45143.000347222223</v>
          </cell>
          <cell r="I840">
            <v>45174.000347222223</v>
          </cell>
          <cell r="J840" t="str">
            <v>Do Thi Bich Lieu</v>
          </cell>
          <cell r="M840" t="str">
            <v>No</v>
          </cell>
          <cell r="O840" t="str">
            <v>Lịch thanh toán: Monthly at 10 &amp; 24</v>
          </cell>
        </row>
        <row r="841">
          <cell r="D841">
            <v>46801</v>
          </cell>
          <cell r="E841">
            <v>19428017</v>
          </cell>
          <cell r="F841">
            <v>1019509</v>
          </cell>
          <cell r="G841">
            <v>45143.000347222223</v>
          </cell>
          <cell r="H841">
            <v>45143.000347222223</v>
          </cell>
          <cell r="I841">
            <v>45175.000347222223</v>
          </cell>
          <cell r="J841" t="str">
            <v>Do Thi Bich Lieu</v>
          </cell>
          <cell r="M841" t="str">
            <v>No</v>
          </cell>
          <cell r="O841" t="str">
            <v>Lịch thanh toán: Monthly at 10 &amp; 24</v>
          </cell>
        </row>
        <row r="842">
          <cell r="D842">
            <v>46808</v>
          </cell>
          <cell r="E842">
            <v>20402554</v>
          </cell>
          <cell r="F842">
            <v>1019509</v>
          </cell>
          <cell r="G842">
            <v>45143.000347222223</v>
          </cell>
          <cell r="H842">
            <v>45145.000347222223</v>
          </cell>
          <cell r="I842">
            <v>45178.000347222223</v>
          </cell>
          <cell r="J842" t="str">
            <v>Do Thi Bich Lieu</v>
          </cell>
          <cell r="M842" t="str">
            <v>No</v>
          </cell>
          <cell r="O842" t="str">
            <v>Lịch thanh toán: Monthly at 10 &amp; 24</v>
          </cell>
        </row>
        <row r="843">
          <cell r="D843">
            <v>31434</v>
          </cell>
          <cell r="E843">
            <v>25348123</v>
          </cell>
          <cell r="F843">
            <v>977306</v>
          </cell>
          <cell r="G843">
            <v>45073.000347222223</v>
          </cell>
          <cell r="J843" t="str">
            <v>Do Thi Bich Lieu</v>
          </cell>
          <cell r="M843" t="str">
            <v>No</v>
          </cell>
          <cell r="O843" t="str">
            <v>07/Đã thanh toán 10/2023</v>
          </cell>
        </row>
        <row r="844">
          <cell r="D844">
            <v>31426</v>
          </cell>
          <cell r="E844">
            <v>10240795</v>
          </cell>
          <cell r="F844">
            <v>11915305</v>
          </cell>
          <cell r="G844">
            <v>45073.000347222223</v>
          </cell>
          <cell r="J844" t="str">
            <v>Do Thi Bich Lieu</v>
          </cell>
          <cell r="M844" t="str">
            <v>No</v>
          </cell>
          <cell r="O844" t="str">
            <v>06/Đã thanh toán 26/2023</v>
          </cell>
        </row>
        <row r="845">
          <cell r="D845">
            <v>31452</v>
          </cell>
          <cell r="E845">
            <v>24319960</v>
          </cell>
          <cell r="F845">
            <v>2619452</v>
          </cell>
          <cell r="G845">
            <v>45073.000347222223</v>
          </cell>
          <cell r="J845" t="str">
            <v>Do Thi Bich Lieu</v>
          </cell>
          <cell r="M845" t="str">
            <v>No</v>
          </cell>
          <cell r="O845" t="str">
            <v>07/Đã thanh toán 10/2023</v>
          </cell>
        </row>
        <row r="846">
          <cell r="D846">
            <v>31465</v>
          </cell>
          <cell r="E846">
            <v>90325901</v>
          </cell>
          <cell r="F846">
            <v>1615482</v>
          </cell>
          <cell r="G846">
            <v>45073.000347222223</v>
          </cell>
          <cell r="J846" t="str">
            <v>Do Thi Bich Lieu</v>
          </cell>
          <cell r="M846" t="str">
            <v>No</v>
          </cell>
          <cell r="O846" t="str">
            <v>06/Đã thanh toán 26/2023</v>
          </cell>
        </row>
        <row r="847">
          <cell r="D847">
            <v>31457</v>
          </cell>
          <cell r="E847">
            <v>13257407</v>
          </cell>
          <cell r="F847">
            <v>560940</v>
          </cell>
          <cell r="G847">
            <v>45073.000347222223</v>
          </cell>
          <cell r="J847" t="str">
            <v>Do Thi Bich Lieu</v>
          </cell>
          <cell r="M847" t="str">
            <v>No</v>
          </cell>
          <cell r="O847" t="str">
            <v>06/Đã thanh toán 26/2023</v>
          </cell>
        </row>
        <row r="848">
          <cell r="D848">
            <v>31431</v>
          </cell>
          <cell r="E848">
            <v>27339950</v>
          </cell>
          <cell r="F848">
            <v>977306</v>
          </cell>
          <cell r="G848">
            <v>45073.000347222223</v>
          </cell>
          <cell r="J848" t="str">
            <v>Do Thi Bich Lieu</v>
          </cell>
          <cell r="M848" t="str">
            <v>No</v>
          </cell>
          <cell r="O848" t="str">
            <v>07/Đã thanh toán 10/2023</v>
          </cell>
        </row>
        <row r="849">
          <cell r="D849">
            <v>31471</v>
          </cell>
          <cell r="E849">
            <v>10244328</v>
          </cell>
          <cell r="F849">
            <v>13876055</v>
          </cell>
          <cell r="G849">
            <v>45073.000347222223</v>
          </cell>
          <cell r="J849" t="str">
            <v>Do Thi Bich Lieu</v>
          </cell>
          <cell r="M849" t="str">
            <v>No</v>
          </cell>
          <cell r="O849" t="str">
            <v>07/Đã thanh toán 10/2023</v>
          </cell>
        </row>
        <row r="850">
          <cell r="D850">
            <v>32656</v>
          </cell>
          <cell r="E850">
            <v>12165991</v>
          </cell>
          <cell r="F850">
            <v>3664914</v>
          </cell>
          <cell r="G850">
            <v>45077.000347222223</v>
          </cell>
          <cell r="J850" t="str">
            <v>Do Thi Bich Lieu</v>
          </cell>
          <cell r="M850" t="str">
            <v>No</v>
          </cell>
          <cell r="O850" t="str">
            <v>07/Đã thanh toán 10/2023</v>
          </cell>
        </row>
        <row r="851">
          <cell r="D851">
            <v>32652</v>
          </cell>
          <cell r="E851">
            <v>18176008</v>
          </cell>
          <cell r="F851">
            <v>5609973</v>
          </cell>
          <cell r="G851">
            <v>45077.000347222223</v>
          </cell>
          <cell r="J851" t="str">
            <v>Do Thi Bich Lieu</v>
          </cell>
          <cell r="M851" t="str">
            <v>No</v>
          </cell>
          <cell r="O851" t="str">
            <v>07/Đã thanh toán 10/2023</v>
          </cell>
        </row>
        <row r="852">
          <cell r="D852">
            <v>32665</v>
          </cell>
          <cell r="E852">
            <v>26403996</v>
          </cell>
          <cell r="F852">
            <v>977306</v>
          </cell>
          <cell r="G852">
            <v>45077.000347222223</v>
          </cell>
          <cell r="J852" t="str">
            <v>Do Thi Bich Lieu</v>
          </cell>
          <cell r="M852" t="str">
            <v>No</v>
          </cell>
          <cell r="O852" t="str">
            <v>07/Đã thanh toán 10/2023</v>
          </cell>
        </row>
        <row r="853">
          <cell r="D853">
            <v>34523</v>
          </cell>
          <cell r="E853">
            <v>12168857</v>
          </cell>
          <cell r="F853">
            <v>4655974</v>
          </cell>
          <cell r="G853">
            <v>45087.000347222223</v>
          </cell>
          <cell r="J853" t="str">
            <v>Do Thi Bich Lieu</v>
          </cell>
          <cell r="M853" t="str">
            <v>No</v>
          </cell>
          <cell r="O853" t="str">
            <v>07/Đã thanh toán 24/2023</v>
          </cell>
        </row>
        <row r="854">
          <cell r="D854">
            <v>34558</v>
          </cell>
          <cell r="E854">
            <v>10251273</v>
          </cell>
          <cell r="F854">
            <v>2167495</v>
          </cell>
          <cell r="G854">
            <v>45087.000347222223</v>
          </cell>
          <cell r="J854" t="str">
            <v>Do Thi Bich Lieu</v>
          </cell>
          <cell r="M854" t="str">
            <v>No</v>
          </cell>
          <cell r="O854" t="str">
            <v>07/Đã thanh toán 24/2023</v>
          </cell>
        </row>
        <row r="855">
          <cell r="D855">
            <v>34557</v>
          </cell>
          <cell r="E855">
            <v>10251016</v>
          </cell>
          <cell r="F855">
            <v>1886808</v>
          </cell>
          <cell r="G855">
            <v>45087.000347222223</v>
          </cell>
          <cell r="J855" t="str">
            <v>Do Thi Bich Lieu</v>
          </cell>
          <cell r="M855" t="str">
            <v>No</v>
          </cell>
          <cell r="O855" t="str">
            <v>07/Đã thanh toán 24/2023</v>
          </cell>
        </row>
        <row r="856">
          <cell r="D856">
            <v>34510</v>
          </cell>
          <cell r="E856">
            <v>18178674</v>
          </cell>
          <cell r="F856">
            <v>1221638</v>
          </cell>
          <cell r="G856">
            <v>45087.000347222223</v>
          </cell>
          <cell r="J856" t="str">
            <v>Do Thi Bich Lieu</v>
          </cell>
          <cell r="M856" t="str">
            <v>No</v>
          </cell>
          <cell r="O856" t="str">
            <v>07/Đã thanh toán 10/2023</v>
          </cell>
        </row>
        <row r="857">
          <cell r="D857">
            <v>34495</v>
          </cell>
          <cell r="E857">
            <v>15128445</v>
          </cell>
          <cell r="F857">
            <v>2880284</v>
          </cell>
          <cell r="G857">
            <v>45087.000347222223</v>
          </cell>
          <cell r="J857" t="str">
            <v>Do Thi Bich Lieu</v>
          </cell>
          <cell r="M857" t="str">
            <v>No</v>
          </cell>
          <cell r="O857" t="str">
            <v>07/Đã thanh toán 10/2023</v>
          </cell>
        </row>
        <row r="858">
          <cell r="D858">
            <v>39089</v>
          </cell>
          <cell r="E858">
            <v>25360293</v>
          </cell>
          <cell r="F858">
            <v>2226532</v>
          </cell>
          <cell r="G858">
            <v>45107.000347222223</v>
          </cell>
          <cell r="J858" t="str">
            <v>Do Thi Bich Lieu</v>
          </cell>
          <cell r="M858" t="str">
            <v>No</v>
          </cell>
          <cell r="O858" t="str">
            <v>08/Đã thanh toán 10/2023</v>
          </cell>
        </row>
        <row r="859">
          <cell r="D859">
            <v>39071</v>
          </cell>
          <cell r="E859">
            <v>17221485</v>
          </cell>
          <cell r="F859">
            <v>2242382</v>
          </cell>
          <cell r="G859">
            <v>45107.000347222223</v>
          </cell>
          <cell r="J859" t="str">
            <v>Do Thi Bich Lieu</v>
          </cell>
          <cell r="M859" t="str">
            <v>No</v>
          </cell>
          <cell r="O859" t="str">
            <v>08/Đã thanh toán 10/2023</v>
          </cell>
        </row>
        <row r="860">
          <cell r="D860">
            <v>39057</v>
          </cell>
          <cell r="E860">
            <v>14124927</v>
          </cell>
          <cell r="F860">
            <v>403871</v>
          </cell>
          <cell r="G860">
            <v>45107.000347222223</v>
          </cell>
          <cell r="J860" t="str">
            <v>Do Thi Bich Lieu</v>
          </cell>
          <cell r="M860" t="str">
            <v>No</v>
          </cell>
          <cell r="O860" t="str">
            <v>08/Đã thanh toán 10/2023</v>
          </cell>
        </row>
        <row r="861">
          <cell r="D861">
            <v>39059</v>
          </cell>
          <cell r="E861">
            <v>13280380</v>
          </cell>
          <cell r="F861">
            <v>1354018</v>
          </cell>
          <cell r="G861">
            <v>45107.000347222223</v>
          </cell>
          <cell r="J861" t="str">
            <v>Do Thi Bich Lieu</v>
          </cell>
          <cell r="M861" t="str">
            <v>No</v>
          </cell>
          <cell r="O861" t="str">
            <v>08/Đã thanh toán 10/2023</v>
          </cell>
        </row>
        <row r="862">
          <cell r="D862">
            <v>39047</v>
          </cell>
          <cell r="E862">
            <v>14123950</v>
          </cell>
          <cell r="F862">
            <v>514273</v>
          </cell>
          <cell r="G862">
            <v>45107.000347222223</v>
          </cell>
          <cell r="J862" t="str">
            <v>Do Thi Bich Lieu</v>
          </cell>
          <cell r="M862" t="str">
            <v>No</v>
          </cell>
          <cell r="O862" t="str">
            <v>07/Đã thanh toán 24/2023</v>
          </cell>
        </row>
        <row r="863">
          <cell r="D863">
            <v>39082</v>
          </cell>
          <cell r="E863">
            <v>50993664</v>
          </cell>
          <cell r="F863">
            <v>1221638</v>
          </cell>
          <cell r="G863">
            <v>45107.000347222223</v>
          </cell>
          <cell r="J863" t="str">
            <v>Do Thi Bich Lieu</v>
          </cell>
          <cell r="M863" t="str">
            <v>No</v>
          </cell>
          <cell r="O863" t="str">
            <v>08/Đã thanh toán 10/2023</v>
          </cell>
        </row>
        <row r="864">
          <cell r="D864">
            <v>39088</v>
          </cell>
          <cell r="E864">
            <v>24331152</v>
          </cell>
          <cell r="F864">
            <v>2112294</v>
          </cell>
          <cell r="G864">
            <v>45107.000347222223</v>
          </cell>
          <cell r="J864" t="str">
            <v>Do Thi Bich Lieu</v>
          </cell>
          <cell r="M864" t="str">
            <v>No</v>
          </cell>
          <cell r="O864" t="str">
            <v>08/Đã thanh toán 10/2023</v>
          </cell>
        </row>
        <row r="865">
          <cell r="D865">
            <v>39909</v>
          </cell>
          <cell r="E865">
            <v>28353032</v>
          </cell>
          <cell r="F865">
            <v>1555461</v>
          </cell>
          <cell r="G865">
            <v>45113.000347222223</v>
          </cell>
          <cell r="J865" t="str">
            <v>Do Thi Bich Lieu</v>
          </cell>
          <cell r="M865" t="str">
            <v>No</v>
          </cell>
          <cell r="O865" t="str">
            <v>Chúng tôi đang xử lý hóa đơn, vui lòng liên hệ Do Thi Bich Lieu</v>
          </cell>
        </row>
        <row r="866">
          <cell r="D866">
            <v>40874</v>
          </cell>
          <cell r="E866">
            <v>22365749</v>
          </cell>
          <cell r="F866">
            <v>1019509</v>
          </cell>
          <cell r="G866">
            <v>45117.000347222223</v>
          </cell>
          <cell r="J866" t="str">
            <v>Do Thi Bich Lieu</v>
          </cell>
          <cell r="M866" t="str">
            <v>No</v>
          </cell>
          <cell r="O866" t="str">
            <v>Chúng tôi đang xử lý hóa đơn, vui lòng liên hệ Do Thi Bich Lieu</v>
          </cell>
        </row>
        <row r="867">
          <cell r="D867">
            <v>41092</v>
          </cell>
          <cell r="E867">
            <v>10265841</v>
          </cell>
          <cell r="F867">
            <v>6571800</v>
          </cell>
          <cell r="G867">
            <v>45119.000347222223</v>
          </cell>
          <cell r="H867">
            <v>45119.000347222223</v>
          </cell>
          <cell r="I867">
            <v>45150.000347222223</v>
          </cell>
          <cell r="J867" t="str">
            <v>Do Thi Bich Lieu</v>
          </cell>
          <cell r="M867" t="str">
            <v>No</v>
          </cell>
          <cell r="O867" t="str">
            <v>Lịch thanh toán: Monthly at 10 &amp; 24</v>
          </cell>
        </row>
        <row r="868">
          <cell r="D868">
            <v>41097</v>
          </cell>
          <cell r="E868">
            <v>16459244</v>
          </cell>
          <cell r="F868">
            <v>4372099</v>
          </cell>
          <cell r="G868">
            <v>45119.000347222223</v>
          </cell>
          <cell r="H868">
            <v>45122.000347222223</v>
          </cell>
          <cell r="I868">
            <v>45156.000347222223</v>
          </cell>
          <cell r="J868" t="str">
            <v>Do Thi Bich Lieu</v>
          </cell>
          <cell r="M868" t="str">
            <v>No</v>
          </cell>
          <cell r="O868" t="str">
            <v>Lịch thanh toán: Monthly at 10 &amp; 24</v>
          </cell>
        </row>
        <row r="869">
          <cell r="D869">
            <v>41096</v>
          </cell>
          <cell r="E869">
            <v>15143456</v>
          </cell>
          <cell r="F869">
            <v>490050</v>
          </cell>
          <cell r="G869">
            <v>45119.000347222223</v>
          </cell>
          <cell r="H869">
            <v>45119.000347222223</v>
          </cell>
          <cell r="I869">
            <v>45154.000347222223</v>
          </cell>
          <cell r="J869" t="str">
            <v>Do Thi Bich Lieu</v>
          </cell>
          <cell r="M869" t="str">
            <v>No</v>
          </cell>
          <cell r="O869" t="str">
            <v>Lịch thanh toán: Monthly at 10 &amp; 24</v>
          </cell>
        </row>
        <row r="870">
          <cell r="D870">
            <v>41101</v>
          </cell>
          <cell r="E870">
            <v>21243731</v>
          </cell>
          <cell r="F870">
            <v>1586110</v>
          </cell>
          <cell r="G870">
            <v>45119.000347222223</v>
          </cell>
          <cell r="H870">
            <v>45120.000347222223</v>
          </cell>
          <cell r="I870">
            <v>45155.000347222223</v>
          </cell>
          <cell r="J870" t="str">
            <v>Do Thi Bich Lieu</v>
          </cell>
          <cell r="M870" t="str">
            <v>No</v>
          </cell>
          <cell r="O870" t="str">
            <v>Lịch thanh toán: Monthly at 10 &amp; 24</v>
          </cell>
        </row>
        <row r="871">
          <cell r="D871">
            <v>45355</v>
          </cell>
          <cell r="E871">
            <v>19426779</v>
          </cell>
          <cell r="F871">
            <v>2186050</v>
          </cell>
          <cell r="G871">
            <v>45138.000347222223</v>
          </cell>
          <cell r="H871">
            <v>45139.000347222223</v>
          </cell>
          <cell r="I871">
            <v>45170.000347222223</v>
          </cell>
          <cell r="J871" t="str">
            <v>Do Thi Bich Lieu</v>
          </cell>
          <cell r="M871" t="str">
            <v>No</v>
          </cell>
          <cell r="O871" t="str">
            <v>Lịch thanh toán: Monthly at 10 &amp; 24</v>
          </cell>
        </row>
        <row r="872">
          <cell r="D872">
            <v>45366</v>
          </cell>
          <cell r="E872">
            <v>90346258</v>
          </cell>
          <cell r="F872">
            <v>1199426</v>
          </cell>
          <cell r="G872">
            <v>45138.000347222223</v>
          </cell>
          <cell r="H872">
            <v>45139.000347222223</v>
          </cell>
          <cell r="I872">
            <v>45170.000347222223</v>
          </cell>
          <cell r="J872" t="str">
            <v>Do Thi Bich Lieu</v>
          </cell>
          <cell r="M872" t="str">
            <v>No</v>
          </cell>
          <cell r="O872" t="str">
            <v>Lịch thanh toán: Monthly at 10 &amp; 24</v>
          </cell>
        </row>
        <row r="873">
          <cell r="D873">
            <v>45365</v>
          </cell>
          <cell r="E873">
            <v>14138292</v>
          </cell>
          <cell r="F873">
            <v>943040</v>
          </cell>
          <cell r="G873">
            <v>45138.000347222223</v>
          </cell>
          <cell r="J873" t="str">
            <v>Do Thi Bich Lieu</v>
          </cell>
          <cell r="M873" t="str">
            <v>No</v>
          </cell>
          <cell r="O873" t="str">
            <v>Chúng tôi đang xử lý hóa đơn, vui lòng liên hệ Do Thi Bich Lieu</v>
          </cell>
        </row>
        <row r="874">
          <cell r="D874">
            <v>45363</v>
          </cell>
          <cell r="E874">
            <v>13293506</v>
          </cell>
          <cell r="F874">
            <v>7316120</v>
          </cell>
          <cell r="G874">
            <v>45138.000347222223</v>
          </cell>
          <cell r="J874" t="str">
            <v>Do Thi Bich Lieu</v>
          </cell>
          <cell r="M874" t="str">
            <v>No</v>
          </cell>
          <cell r="O874" t="str">
            <v>Chúng tôi đang xử lý hóa đơn, vui lòng liên hệ Do Thi Bich Lieu</v>
          </cell>
        </row>
        <row r="875">
          <cell r="D875">
            <v>39428</v>
          </cell>
          <cell r="E875">
            <v>10261977</v>
          </cell>
          <cell r="F875">
            <v>2398853</v>
          </cell>
          <cell r="G875">
            <v>45111.000347222223</v>
          </cell>
          <cell r="J875" t="str">
            <v>Do Thi Bich Lieu</v>
          </cell>
          <cell r="M875" t="str">
            <v>No</v>
          </cell>
          <cell r="O875" t="str">
            <v>Chúng tôi đang xử lý hóa đơn, vui lòng liên hệ Do Thi Bich Lieu</v>
          </cell>
        </row>
        <row r="876">
          <cell r="D876">
            <v>39440</v>
          </cell>
          <cell r="E876">
            <v>22365749</v>
          </cell>
          <cell r="F876">
            <v>1199426</v>
          </cell>
          <cell r="G876">
            <v>45111.000347222223</v>
          </cell>
          <cell r="J876" t="str">
            <v>Do Thi Bich Lieu</v>
          </cell>
          <cell r="M876" t="str">
            <v>No</v>
          </cell>
          <cell r="O876" t="str">
            <v>Chúng tôi đang xử lý hóa đơn, vui lòng liên hệ Do Thi Bich Lieu</v>
          </cell>
        </row>
        <row r="877">
          <cell r="D877">
            <v>39050</v>
          </cell>
          <cell r="E877">
            <v>13275736</v>
          </cell>
          <cell r="F877">
            <v>4901895</v>
          </cell>
          <cell r="G877">
            <v>45107.000347222223</v>
          </cell>
          <cell r="J877" t="str">
            <v>Do Thi Bich Lieu</v>
          </cell>
          <cell r="M877" t="str">
            <v>No</v>
          </cell>
          <cell r="O877" t="str">
            <v>Chúng tôi đang xử lý hóa đơn, vui lòng liên hệ Do Thi Bich Lieu</v>
          </cell>
        </row>
        <row r="878">
          <cell r="D878">
            <v>39054</v>
          </cell>
          <cell r="E878">
            <v>14124647</v>
          </cell>
          <cell r="F878">
            <v>2076778</v>
          </cell>
          <cell r="G878">
            <v>45107.000347222223</v>
          </cell>
          <cell r="J878" t="str">
            <v>Do Thi Bich Lieu</v>
          </cell>
          <cell r="M878" t="str">
            <v>No</v>
          </cell>
          <cell r="O878" t="str">
            <v>08/Đã thanh toán 10/2023</v>
          </cell>
        </row>
        <row r="879">
          <cell r="D879">
            <v>39055</v>
          </cell>
          <cell r="E879">
            <v>26415098</v>
          </cell>
          <cell r="F879">
            <v>1628017</v>
          </cell>
          <cell r="G879">
            <v>45107.000347222223</v>
          </cell>
          <cell r="J879" t="str">
            <v>Do Thi Bich Lieu</v>
          </cell>
          <cell r="M879" t="str">
            <v>No</v>
          </cell>
          <cell r="O879" t="str">
            <v>Chúng tôi đang xử lý hóa đơn, vui lòng liên hệ Do Thi Bich Lieu</v>
          </cell>
        </row>
        <row r="880">
          <cell r="D880">
            <v>39060</v>
          </cell>
          <cell r="E880">
            <v>14129428</v>
          </cell>
          <cell r="F880">
            <v>6108190</v>
          </cell>
          <cell r="G880">
            <v>45107.000347222223</v>
          </cell>
          <cell r="J880" t="str">
            <v>Do Thi Bich Lieu</v>
          </cell>
          <cell r="M880" t="str">
            <v>No</v>
          </cell>
          <cell r="O880" t="str">
            <v>Chúng tôi đang xử lý hóa đơn, vui lòng liên hệ Do Thi Bich Lieu</v>
          </cell>
        </row>
        <row r="881">
          <cell r="D881">
            <v>39076</v>
          </cell>
          <cell r="E881">
            <v>15138013</v>
          </cell>
          <cell r="F881">
            <v>4669808</v>
          </cell>
          <cell r="G881">
            <v>45107.000347222223</v>
          </cell>
          <cell r="J881" t="str">
            <v>Do Thi Bich Lieu</v>
          </cell>
          <cell r="M881" t="str">
            <v>No</v>
          </cell>
          <cell r="O881" t="str">
            <v>Chúng tôi đang xử lý hóa đơn, vui lòng liên hệ Do Thi Bich Lieu</v>
          </cell>
        </row>
        <row r="882">
          <cell r="D882">
            <v>39091</v>
          </cell>
          <cell r="E882">
            <v>28353032</v>
          </cell>
          <cell r="F882">
            <v>1738710</v>
          </cell>
          <cell r="G882">
            <v>45107.000347222223</v>
          </cell>
          <cell r="J882" t="str">
            <v>Do Thi Bich Lieu</v>
          </cell>
          <cell r="M882" t="str">
            <v>No</v>
          </cell>
          <cell r="O882" t="str">
            <v>Chúng tôi đang xử lý hóa đơn, vui lòng liên hệ Do Thi Bich Lieu</v>
          </cell>
        </row>
        <row r="883">
          <cell r="D883">
            <v>39080</v>
          </cell>
          <cell r="E883">
            <v>12177951</v>
          </cell>
          <cell r="F883">
            <v>3420586</v>
          </cell>
          <cell r="G883">
            <v>45107.000347222223</v>
          </cell>
          <cell r="J883" t="str">
            <v>Do Thi Bich Lieu</v>
          </cell>
          <cell r="M883" t="str">
            <v>No</v>
          </cell>
          <cell r="O883" t="str">
            <v>Chúng tôi đang xử lý hóa đơn, vui lòng liên hệ Do Thi Bich Lieu</v>
          </cell>
        </row>
        <row r="884">
          <cell r="D884">
            <v>39070</v>
          </cell>
          <cell r="E884">
            <v>24330165</v>
          </cell>
          <cell r="F884">
            <v>3448170</v>
          </cell>
          <cell r="G884">
            <v>45107.000347222223</v>
          </cell>
          <cell r="J884" t="str">
            <v>Do Thi Bich Lieu</v>
          </cell>
          <cell r="M884" t="str">
            <v>No</v>
          </cell>
          <cell r="O884" t="str">
            <v>Chúng tôi đang xử lý hóa đơn, vui lòng liên hệ Do Thi Bich Lieu</v>
          </cell>
        </row>
        <row r="885">
          <cell r="D885">
            <v>39086</v>
          </cell>
          <cell r="E885">
            <v>17223223</v>
          </cell>
          <cell r="F885">
            <v>5063652</v>
          </cell>
          <cell r="G885">
            <v>45107.000347222223</v>
          </cell>
          <cell r="J885" t="str">
            <v>Do Thi Bich Lieu</v>
          </cell>
          <cell r="M885" t="str">
            <v>No</v>
          </cell>
          <cell r="O885" t="str">
            <v>Chúng tôi đang xử lý hóa đơn, vui lòng liên hệ Do Thi Bich Lieu</v>
          </cell>
        </row>
        <row r="886">
          <cell r="D886">
            <v>31440</v>
          </cell>
          <cell r="E886">
            <v>15125495</v>
          </cell>
          <cell r="F886">
            <v>1557600</v>
          </cell>
          <cell r="G886">
            <v>45073.000347222223</v>
          </cell>
          <cell r="J886" t="str">
            <v>Do Thi Bich Lieu</v>
          </cell>
          <cell r="M886" t="str">
            <v>No</v>
          </cell>
          <cell r="O886" t="str">
            <v>07/Đã thanh toán 10/2023</v>
          </cell>
        </row>
        <row r="887">
          <cell r="D887">
            <v>31458</v>
          </cell>
          <cell r="E887">
            <v>14111337</v>
          </cell>
          <cell r="F887">
            <v>2931918</v>
          </cell>
          <cell r="G887">
            <v>45073.000347222223</v>
          </cell>
          <cell r="J887" t="str">
            <v>Do Thi Bich Lieu</v>
          </cell>
          <cell r="M887" t="str">
            <v>No</v>
          </cell>
          <cell r="O887" t="str">
            <v>06/Đã thanh toán 26/2023</v>
          </cell>
        </row>
        <row r="888">
          <cell r="D888">
            <v>57730</v>
          </cell>
          <cell r="E888">
            <v>14064562</v>
          </cell>
          <cell r="F888">
            <v>2570400</v>
          </cell>
          <cell r="G888">
            <v>44926.000347222223</v>
          </cell>
          <cell r="J888" t="str">
            <v>Do Thi Bich Lieu</v>
          </cell>
          <cell r="M888" t="str">
            <v>No</v>
          </cell>
          <cell r="O888" t="str">
            <v>Chúng tôi đang xử lý hóa đơn, vui lòng liên hệ Do Thi Bich Lieu</v>
          </cell>
        </row>
        <row r="889">
          <cell r="D889">
            <v>10499</v>
          </cell>
          <cell r="E889">
            <v>14080816</v>
          </cell>
          <cell r="F889">
            <v>5074636</v>
          </cell>
          <cell r="G889">
            <v>44987.000347222223</v>
          </cell>
          <cell r="J889" t="str">
            <v>Do Thi Bich Lieu</v>
          </cell>
          <cell r="M889" t="str">
            <v>No</v>
          </cell>
          <cell r="O889" t="str">
            <v>Chúng tôi đang xử lý hóa đơn, vui lòng liên hệ Do Thi Bich Lieu</v>
          </cell>
        </row>
        <row r="890">
          <cell r="D890">
            <v>14857</v>
          </cell>
          <cell r="E890">
            <v>14085720</v>
          </cell>
          <cell r="F890">
            <v>122164</v>
          </cell>
          <cell r="G890">
            <v>45001.000347222223</v>
          </cell>
          <cell r="J890" t="str">
            <v>Do Thi Bich Lieu</v>
          </cell>
          <cell r="M890" t="str">
            <v>No</v>
          </cell>
          <cell r="O890" t="str">
            <v>Chúng tôi đang xử lý hóa đơn, vui lòng liên hệ Do Thi Bich Lieu</v>
          </cell>
        </row>
        <row r="891">
          <cell r="D891">
            <v>15720</v>
          </cell>
          <cell r="E891">
            <v>20293537</v>
          </cell>
          <cell r="F891">
            <v>2619452</v>
          </cell>
          <cell r="G891">
            <v>45003.000347222223</v>
          </cell>
          <cell r="J891" t="str">
            <v>Do Thi Bich Lieu</v>
          </cell>
          <cell r="M891" t="str">
            <v>No</v>
          </cell>
          <cell r="O891" t="str">
            <v>Chúng tôi đang xử lý hóa đơn, vui lòng liên hệ Do Thi Bich Lieu</v>
          </cell>
        </row>
        <row r="892">
          <cell r="D892">
            <v>15717</v>
          </cell>
          <cell r="E892">
            <v>25269261</v>
          </cell>
          <cell r="F892">
            <v>2719277</v>
          </cell>
          <cell r="G892">
            <v>45003.000347222223</v>
          </cell>
          <cell r="J892" t="str">
            <v>Do Thi Bich Lieu</v>
          </cell>
          <cell r="M892" t="str">
            <v>No</v>
          </cell>
          <cell r="O892" t="str">
            <v>Chúng tôi đang xử lý hóa đơn, vui lòng liên hệ Do Thi Bich Lieu</v>
          </cell>
        </row>
        <row r="893">
          <cell r="D893">
            <v>15716</v>
          </cell>
          <cell r="E893">
            <v>28256017</v>
          </cell>
          <cell r="F893">
            <v>11608834</v>
          </cell>
          <cell r="G893">
            <v>45003.000347222223</v>
          </cell>
          <cell r="J893" t="str">
            <v>Do Thi Bich Lieu</v>
          </cell>
          <cell r="M893" t="str">
            <v>No</v>
          </cell>
          <cell r="O893" t="str">
            <v>Chúng tôi đang xử lý hóa đơn, vui lòng liên hệ Do Thi Bich Lieu</v>
          </cell>
        </row>
        <row r="894">
          <cell r="D894">
            <v>16743</v>
          </cell>
          <cell r="E894">
            <v>14088540</v>
          </cell>
          <cell r="F894">
            <v>5036672</v>
          </cell>
          <cell r="G894">
            <v>45008.000347222223</v>
          </cell>
          <cell r="J894" t="str">
            <v>Do Thi Bich Lieu</v>
          </cell>
          <cell r="M894" t="str">
            <v>No</v>
          </cell>
          <cell r="O894" t="str">
            <v>Chúng tôi đang xử lý hóa đơn, vui lòng liên hệ Do Thi Bich Lieu</v>
          </cell>
        </row>
        <row r="895">
          <cell r="D895">
            <v>25248</v>
          </cell>
          <cell r="E895">
            <v>22343251</v>
          </cell>
          <cell r="F895">
            <v>1221638</v>
          </cell>
          <cell r="G895">
            <v>45044.000347222223</v>
          </cell>
          <cell r="J895" t="str">
            <v>Do Thi Bich Lieu</v>
          </cell>
          <cell r="M895" t="str">
            <v>No</v>
          </cell>
          <cell r="O895" t="str">
            <v>Chúng tôi đang xử lý hóa đơn, vui lòng liên hệ Do Thi Bich Lieu</v>
          </cell>
        </row>
        <row r="896">
          <cell r="D896">
            <v>644</v>
          </cell>
          <cell r="E896">
            <v>12102972</v>
          </cell>
          <cell r="F896">
            <v>1942919</v>
          </cell>
          <cell r="G896">
            <v>44932.000347222223</v>
          </cell>
          <cell r="J896" t="str">
            <v>Do Thi Bich Lieu</v>
          </cell>
          <cell r="M896" t="str">
            <v>No</v>
          </cell>
          <cell r="O896" t="str">
            <v>Chúng tôi đang xử lý hóa đơn, vui lòng liên hệ Do Thi Bich Lieu</v>
          </cell>
        </row>
        <row r="897">
          <cell r="D897">
            <v>13165</v>
          </cell>
          <cell r="E897">
            <v>16407983</v>
          </cell>
          <cell r="F897">
            <v>2400893</v>
          </cell>
          <cell r="G897">
            <v>44994.000347222223</v>
          </cell>
          <cell r="J897" t="str">
            <v>Do Thi Bich Lieu</v>
          </cell>
          <cell r="M897" t="str">
            <v>No</v>
          </cell>
          <cell r="O897" t="str">
            <v>06/Đã thanh toán 26/2023</v>
          </cell>
        </row>
        <row r="898">
          <cell r="D898">
            <v>25879</v>
          </cell>
          <cell r="E898">
            <v>13109905</v>
          </cell>
          <cell r="F898">
            <v>8242430</v>
          </cell>
          <cell r="G898">
            <v>44758.000347222223</v>
          </cell>
          <cell r="J898" t="str">
            <v>Do Thi Bich Lieu</v>
          </cell>
          <cell r="M898" t="str">
            <v>No</v>
          </cell>
          <cell r="O898" t="str">
            <v>Chúng tôi đang xử lý hóa đơn, vui lòng liên hệ Do Thi Bich Lieu</v>
          </cell>
        </row>
        <row r="899">
          <cell r="D899">
            <v>56277</v>
          </cell>
          <cell r="E899">
            <v>15069804</v>
          </cell>
          <cell r="F899">
            <v>196020</v>
          </cell>
          <cell r="G899">
            <v>44916.000347222223</v>
          </cell>
          <cell r="J899" t="str">
            <v>Do Thi Bich Lieu</v>
          </cell>
          <cell r="M899" t="str">
            <v>No</v>
          </cell>
          <cell r="O899" t="str">
            <v>Chúng tôi đang xử lý hóa đơn, vui lòng liên hệ Do Thi Bich Lieu</v>
          </cell>
        </row>
        <row r="900">
          <cell r="D900">
            <v>56991</v>
          </cell>
          <cell r="E900">
            <v>12100509</v>
          </cell>
          <cell r="F900">
            <v>882090</v>
          </cell>
          <cell r="G900">
            <v>44922.000347222223</v>
          </cell>
          <cell r="J900" t="str">
            <v>Do Thi Bich Lieu</v>
          </cell>
          <cell r="M900" t="str">
            <v>No</v>
          </cell>
          <cell r="O900" t="str">
            <v>Chúng tôi đang xử lý hóa đơn, vui lòng liên hệ Do Thi Bich Lieu</v>
          </cell>
        </row>
        <row r="901">
          <cell r="D901">
            <v>57169</v>
          </cell>
          <cell r="E901">
            <v>18115377</v>
          </cell>
          <cell r="F901">
            <v>980100</v>
          </cell>
          <cell r="G901">
            <v>44924.000347222223</v>
          </cell>
          <cell r="J901" t="str">
            <v>Do Thi Bich Lieu</v>
          </cell>
          <cell r="M901" t="str">
            <v>No</v>
          </cell>
          <cell r="O901" t="str">
            <v>Chúng tôi đang xử lý hóa đơn, vui lòng liên hệ Do Thi Bich Lieu</v>
          </cell>
        </row>
        <row r="902">
          <cell r="D902">
            <v>57873</v>
          </cell>
          <cell r="E902">
            <v>14066526</v>
          </cell>
          <cell r="F902">
            <v>3598279</v>
          </cell>
          <cell r="G902">
            <v>44926.000347222223</v>
          </cell>
          <cell r="J902" t="str">
            <v>Do Thi Bich Lieu</v>
          </cell>
          <cell r="M902" t="str">
            <v>No</v>
          </cell>
          <cell r="O902" t="str">
            <v>Chúng tôi đang xử lý hóa đơn, vui lòng liên hệ Do Thi Bich Lieu</v>
          </cell>
        </row>
        <row r="903">
          <cell r="D903">
            <v>13715</v>
          </cell>
          <cell r="E903">
            <v>28276097</v>
          </cell>
          <cell r="F903">
            <v>-1199426</v>
          </cell>
          <cell r="G903">
            <v>45000.000347222223</v>
          </cell>
          <cell r="J903" t="str">
            <v>Do Thi Bich Lieu</v>
          </cell>
          <cell r="M903" t="str">
            <v>No</v>
          </cell>
          <cell r="O903" t="str">
            <v>Chúng tôi đang xử lý hóa đơn, vui lòng liên hệ Do Thi Bich Lieu</v>
          </cell>
        </row>
        <row r="904">
          <cell r="D904">
            <v>31445</v>
          </cell>
          <cell r="E904">
            <v>16440980</v>
          </cell>
          <cell r="F904">
            <v>1615482</v>
          </cell>
          <cell r="G904">
            <v>45073.000347222223</v>
          </cell>
          <cell r="J904" t="str">
            <v>Do Thi Bich Lieu</v>
          </cell>
          <cell r="M904" t="str">
            <v>No</v>
          </cell>
          <cell r="O904" t="str">
            <v>Chúng tôi đang xử lý hóa đơn, vui lòng liên hệ Do Thi Bich Lieu</v>
          </cell>
        </row>
        <row r="905">
          <cell r="D905">
            <v>1376</v>
          </cell>
          <cell r="E905">
            <v>17154727</v>
          </cell>
          <cell r="F905">
            <v>6936193</v>
          </cell>
          <cell r="G905">
            <v>44938.000347222223</v>
          </cell>
          <cell r="J905" t="str">
            <v>Do Thi Bich Lieu</v>
          </cell>
          <cell r="M905" t="str">
            <v>No</v>
          </cell>
          <cell r="O905" t="str">
            <v>Chúng tôi đang xử lý hóa đơn, vui lòng liên hệ Do Thi Bich Lieu</v>
          </cell>
        </row>
        <row r="906">
          <cell r="D906">
            <v>1477</v>
          </cell>
          <cell r="E906">
            <v>28298123</v>
          </cell>
          <cell r="F906">
            <v>9484132</v>
          </cell>
          <cell r="G906">
            <v>44939.000347222223</v>
          </cell>
          <cell r="J906" t="str">
            <v>Do Thi Bich Lieu</v>
          </cell>
          <cell r="M906" t="str">
            <v>No</v>
          </cell>
          <cell r="O906" t="str">
            <v>Chúng tôi đang xử lý hóa đơn, vui lòng liên hệ Do Thi Bich Lieu</v>
          </cell>
        </row>
        <row r="907">
          <cell r="D907">
            <v>2116</v>
          </cell>
          <cell r="E907">
            <v>16391225</v>
          </cell>
          <cell r="F907">
            <v>6094770</v>
          </cell>
          <cell r="G907">
            <v>44957.000347222223</v>
          </cell>
          <cell r="J907" t="str">
            <v>Do Thi Bich Lieu</v>
          </cell>
          <cell r="M907" t="str">
            <v>No</v>
          </cell>
          <cell r="O907" t="str">
            <v>Chúng tôi đang xử lý hóa đơn, vui lòng liên hệ Do Thi Bich Lieu</v>
          </cell>
        </row>
        <row r="908">
          <cell r="D908">
            <v>2127</v>
          </cell>
          <cell r="E908">
            <v>11153889</v>
          </cell>
          <cell r="F908">
            <v>11166133</v>
          </cell>
          <cell r="G908">
            <v>44957.000347222223</v>
          </cell>
          <cell r="J908" t="str">
            <v>Do Thi Bich Lieu</v>
          </cell>
          <cell r="M908" t="str">
            <v>No</v>
          </cell>
          <cell r="O908" t="str">
            <v>Chúng tôi đang xử lý hóa đơn, vui lòng liên hệ Do Thi Bich Lieu</v>
          </cell>
        </row>
        <row r="909">
          <cell r="D909">
            <v>6277</v>
          </cell>
          <cell r="E909">
            <v>26363583</v>
          </cell>
          <cell r="F909">
            <v>2880284</v>
          </cell>
          <cell r="G909">
            <v>44973.000347222223</v>
          </cell>
          <cell r="J909" t="str">
            <v>Do Thi Bich Lieu</v>
          </cell>
          <cell r="M909" t="str">
            <v>No</v>
          </cell>
          <cell r="O909" t="str">
            <v>Chúng tôi đang xử lý hóa đơn, vui lòng liên hệ Do Thi Bich Lieu</v>
          </cell>
        </row>
        <row r="910">
          <cell r="D910">
            <v>56990</v>
          </cell>
          <cell r="E910">
            <v>10171704</v>
          </cell>
          <cell r="F910">
            <v>23304240</v>
          </cell>
          <cell r="G910">
            <v>44922.000347222223</v>
          </cell>
          <cell r="J910" t="str">
            <v>Do Thi Bich Lieu</v>
          </cell>
          <cell r="M910" t="str">
            <v>No</v>
          </cell>
          <cell r="O910" t="str">
            <v>Chúng tôi đang xử lý hóa đơn, vui lòng liên hệ Do Thi Bich Lieu</v>
          </cell>
        </row>
        <row r="911">
          <cell r="D911">
            <v>641</v>
          </cell>
          <cell r="E911">
            <v>16386568</v>
          </cell>
          <cell r="F911">
            <v>1827216</v>
          </cell>
          <cell r="G911">
            <v>44932.000347222223</v>
          </cell>
          <cell r="J911" t="str">
            <v>Do Thi Bich Lieu</v>
          </cell>
          <cell r="M911" t="str">
            <v>No</v>
          </cell>
          <cell r="O911" t="str">
            <v>Chúng tôi đang xử lý hóa đơn, vui lòng liên hệ Do Thi Bich Lieu</v>
          </cell>
        </row>
        <row r="912">
          <cell r="D912">
            <v>832</v>
          </cell>
          <cell r="E912">
            <v>17151843</v>
          </cell>
          <cell r="F912">
            <v>26410406</v>
          </cell>
          <cell r="G912">
            <v>44933.000347222223</v>
          </cell>
          <cell r="J912" t="str">
            <v>Do Thi Bich Lieu</v>
          </cell>
          <cell r="M912" t="str">
            <v>No</v>
          </cell>
          <cell r="O912" t="str">
            <v>Chúng tôi đang xử lý hóa đơn, vui lòng liên hệ Do Thi Bich Lieu</v>
          </cell>
        </row>
        <row r="913">
          <cell r="D913">
            <v>1372</v>
          </cell>
          <cell r="E913">
            <v>10176136</v>
          </cell>
          <cell r="F913">
            <v>5280396</v>
          </cell>
          <cell r="G913">
            <v>44938.000347222223</v>
          </cell>
          <cell r="J913" t="str">
            <v>Do Thi Bich Lieu</v>
          </cell>
          <cell r="M913" t="str">
            <v>No</v>
          </cell>
          <cell r="O913" t="str">
            <v>Chúng tôi đang xử lý hóa đơn, vui lòng liên hệ Do Thi Bich Lieu</v>
          </cell>
        </row>
        <row r="914">
          <cell r="D914">
            <v>1375</v>
          </cell>
          <cell r="E914">
            <v>10179448</v>
          </cell>
          <cell r="F914">
            <v>12216380</v>
          </cell>
          <cell r="G914">
            <v>44938.000347222223</v>
          </cell>
          <cell r="J914" t="str">
            <v>Do Thi Bich Lieu</v>
          </cell>
          <cell r="M914" t="str">
            <v>No</v>
          </cell>
          <cell r="O914" t="str">
            <v>Chúng tôi đang xử lý hóa đơn, vui lòng liên hệ Do Thi Bich Lieu</v>
          </cell>
        </row>
        <row r="915">
          <cell r="D915">
            <v>1379</v>
          </cell>
          <cell r="E915">
            <v>24280678</v>
          </cell>
          <cell r="F915">
            <v>8581829</v>
          </cell>
          <cell r="G915">
            <v>44938.000347222223</v>
          </cell>
          <cell r="J915" t="str">
            <v>Do Thi Bich Lieu</v>
          </cell>
          <cell r="M915" t="str">
            <v>No</v>
          </cell>
          <cell r="O915" t="str">
            <v>Chúng tôi đang xử lý hóa đơn, vui lòng liên hệ Do Thi Bich Lieu</v>
          </cell>
        </row>
        <row r="916">
          <cell r="D916">
            <v>1373</v>
          </cell>
          <cell r="E916">
            <v>50984121</v>
          </cell>
          <cell r="F916">
            <v>13511344</v>
          </cell>
          <cell r="G916">
            <v>44938.000347222223</v>
          </cell>
          <cell r="J916" t="str">
            <v>Do Thi Bich Lieu</v>
          </cell>
          <cell r="M916" t="str">
            <v>No</v>
          </cell>
          <cell r="O916" t="str">
            <v>Chúng tôi đang xử lý hóa đơn, vui lòng liên hệ Do Thi Bich Lieu</v>
          </cell>
        </row>
        <row r="917">
          <cell r="D917">
            <v>1382</v>
          </cell>
          <cell r="E917">
            <v>16389594</v>
          </cell>
          <cell r="F917">
            <v>6108190</v>
          </cell>
          <cell r="G917">
            <v>44938.000347222223</v>
          </cell>
          <cell r="J917" t="str">
            <v>Do Thi Bich Lieu</v>
          </cell>
          <cell r="M917" t="str">
            <v>No</v>
          </cell>
          <cell r="O917" t="str">
            <v>Chúng tôi đang xử lý hóa đơn, vui lòng liên hệ Do Thi Bich Lieu</v>
          </cell>
        </row>
        <row r="918">
          <cell r="D918">
            <v>1370</v>
          </cell>
          <cell r="E918">
            <v>19353021</v>
          </cell>
          <cell r="F918">
            <v>1221638</v>
          </cell>
          <cell r="G918">
            <v>44938.000347222223</v>
          </cell>
          <cell r="J918" t="str">
            <v>Do Thi Bich Lieu</v>
          </cell>
          <cell r="M918" t="str">
            <v>No</v>
          </cell>
          <cell r="O918" t="str">
            <v>Chúng tôi đang xử lý hóa đơn, vui lòng liên hệ Do Thi Bich Lieu</v>
          </cell>
        </row>
        <row r="919">
          <cell r="D919">
            <v>1368</v>
          </cell>
          <cell r="E919">
            <v>13204346</v>
          </cell>
          <cell r="F919">
            <v>13589208</v>
          </cell>
          <cell r="G919">
            <v>44938.000347222223</v>
          </cell>
          <cell r="J919" t="str">
            <v>Do Thi Bich Lieu</v>
          </cell>
          <cell r="M919" t="str">
            <v>No</v>
          </cell>
          <cell r="O919" t="str">
            <v>Chúng tôi đang xử lý hóa đơn, vui lòng liên hệ Do Thi Bich Lieu</v>
          </cell>
        </row>
        <row r="920">
          <cell r="D920">
            <v>1374</v>
          </cell>
          <cell r="E920">
            <v>10177524</v>
          </cell>
          <cell r="F920">
            <v>5054124</v>
          </cell>
          <cell r="G920">
            <v>44938.000347222223</v>
          </cell>
          <cell r="J920" t="str">
            <v>Do Thi Bich Lieu</v>
          </cell>
          <cell r="M920" t="str">
            <v>No</v>
          </cell>
          <cell r="O920" t="str">
            <v>Chúng tôi đang xử lý hóa đơn, vui lòng liên hệ Do Thi Bich Lieu</v>
          </cell>
        </row>
        <row r="921">
          <cell r="D921">
            <v>1377</v>
          </cell>
          <cell r="E921">
            <v>20335101</v>
          </cell>
          <cell r="F921">
            <v>8672587</v>
          </cell>
          <cell r="G921">
            <v>44938.000347222223</v>
          </cell>
          <cell r="J921" t="str">
            <v>Do Thi Bich Lieu</v>
          </cell>
          <cell r="M921" t="str">
            <v>No</v>
          </cell>
          <cell r="O921" t="str">
            <v>Chúng tôi đang xử lý hóa đơn, vui lòng liên hệ Do Thi Bich Lieu</v>
          </cell>
        </row>
        <row r="922">
          <cell r="D922">
            <v>1378</v>
          </cell>
          <cell r="E922">
            <v>22308735</v>
          </cell>
          <cell r="F922">
            <v>19025138</v>
          </cell>
          <cell r="G922">
            <v>44938.000347222223</v>
          </cell>
          <cell r="J922" t="str">
            <v>Do Thi Bich Lieu</v>
          </cell>
          <cell r="M922" t="str">
            <v>No</v>
          </cell>
          <cell r="O922" t="str">
            <v>Chúng tôi đang xử lý hóa đơn, vui lòng liên hệ Do Thi Bich Lieu</v>
          </cell>
        </row>
        <row r="923">
          <cell r="D923">
            <v>1371</v>
          </cell>
          <cell r="E923">
            <v>18118684</v>
          </cell>
          <cell r="F923">
            <v>4216916</v>
          </cell>
          <cell r="G923">
            <v>44938.000347222223</v>
          </cell>
          <cell r="J923" t="str">
            <v>Do Thi Bich Lieu</v>
          </cell>
          <cell r="M923" t="str">
            <v>No</v>
          </cell>
          <cell r="O923" t="str">
            <v>Chúng tôi đang xử lý hóa đơn, vui lòng liên hệ Do Thi Bich Lieu</v>
          </cell>
        </row>
        <row r="924">
          <cell r="D924">
            <v>1482</v>
          </cell>
          <cell r="E924">
            <v>15079249</v>
          </cell>
          <cell r="F924">
            <v>11958606</v>
          </cell>
          <cell r="G924">
            <v>44939.000347222223</v>
          </cell>
          <cell r="J924" t="str">
            <v>Do Thi Bich Lieu</v>
          </cell>
          <cell r="M924" t="str">
            <v>No</v>
          </cell>
          <cell r="O924" t="str">
            <v>Chúng tôi đang xử lý hóa đơn, vui lòng liên hệ Do Thi Bich Lieu</v>
          </cell>
        </row>
        <row r="925">
          <cell r="D925">
            <v>1480</v>
          </cell>
          <cell r="E925">
            <v>16391750</v>
          </cell>
          <cell r="F925">
            <v>10859211</v>
          </cell>
          <cell r="G925">
            <v>44939.000347222223</v>
          </cell>
          <cell r="J925" t="str">
            <v>Do Thi Bich Lieu</v>
          </cell>
          <cell r="M925" t="str">
            <v>No</v>
          </cell>
          <cell r="O925" t="str">
            <v>Chúng tôi đang xử lý hóa đơn, vui lòng liên hệ Do Thi Bich Lieu</v>
          </cell>
        </row>
        <row r="926">
          <cell r="D926">
            <v>2133</v>
          </cell>
          <cell r="E926">
            <v>13205002</v>
          </cell>
          <cell r="F926">
            <v>1305424</v>
          </cell>
          <cell r="G926">
            <v>44957.000347222223</v>
          </cell>
          <cell r="J926" t="str">
            <v>Do Thi Bich Lieu</v>
          </cell>
          <cell r="M926" t="str">
            <v>No</v>
          </cell>
          <cell r="O926" t="str">
            <v>Chúng tôi đang xử lý hóa đơn, vui lòng liên hệ Do Thi Bich Lieu</v>
          </cell>
        </row>
        <row r="927">
          <cell r="D927">
            <v>2137</v>
          </cell>
          <cell r="E927">
            <v>26359222</v>
          </cell>
          <cell r="F927">
            <v>14355022</v>
          </cell>
          <cell r="G927">
            <v>44957.000347222223</v>
          </cell>
          <cell r="J927" t="str">
            <v>Do Thi Bich Lieu</v>
          </cell>
          <cell r="M927" t="str">
            <v>No</v>
          </cell>
          <cell r="O927" t="str">
            <v>Chúng tôi đang xử lý hóa đơn, vui lòng liên hệ Do Thi Bich Lieu</v>
          </cell>
        </row>
        <row r="928">
          <cell r="D928">
            <v>2136</v>
          </cell>
          <cell r="E928">
            <v>14069880</v>
          </cell>
          <cell r="F928">
            <v>12207721</v>
          </cell>
          <cell r="G928">
            <v>44957.000347222223</v>
          </cell>
          <cell r="J928" t="str">
            <v>Do Thi Bich Lieu</v>
          </cell>
          <cell r="M928" t="str">
            <v>No</v>
          </cell>
          <cell r="O928" t="str">
            <v>Chúng tôi đang xử lý hóa đơn, vui lòng liên hệ Do Thi Bich Lieu</v>
          </cell>
        </row>
        <row r="929">
          <cell r="D929">
            <v>2121</v>
          </cell>
          <cell r="E929">
            <v>10183289</v>
          </cell>
          <cell r="F929">
            <v>37365490</v>
          </cell>
          <cell r="G929">
            <v>44957.000347222223</v>
          </cell>
          <cell r="J929" t="str">
            <v>Do Thi Bich Lieu</v>
          </cell>
          <cell r="M929" t="str">
            <v>No</v>
          </cell>
          <cell r="O929" t="str">
            <v>Chúng tôi đang xử lý hóa đơn, vui lòng liên hệ Do Thi Bich Lieu</v>
          </cell>
        </row>
        <row r="930">
          <cell r="D930">
            <v>2115</v>
          </cell>
          <cell r="E930">
            <v>18123159</v>
          </cell>
          <cell r="F930">
            <v>12081581</v>
          </cell>
          <cell r="G930">
            <v>44957.000347222223</v>
          </cell>
          <cell r="J930" t="str">
            <v>Do Thi Bich Lieu</v>
          </cell>
          <cell r="M930" t="str">
            <v>No</v>
          </cell>
          <cell r="O930" t="str">
            <v>Chúng tôi đang xử lý hóa đơn, vui lòng liên hệ Do Thi Bich Lieu</v>
          </cell>
        </row>
        <row r="931">
          <cell r="D931">
            <v>2138</v>
          </cell>
          <cell r="E931">
            <v>14068906</v>
          </cell>
          <cell r="F931">
            <v>65661684</v>
          </cell>
          <cell r="G931">
            <v>44957.000347222223</v>
          </cell>
          <cell r="J931" t="str">
            <v>Do Thi Bich Lieu</v>
          </cell>
          <cell r="M931" t="str">
            <v>No</v>
          </cell>
          <cell r="O931" t="str">
            <v>Chúng tôi đang xử lý hóa đơn, vui lòng liên hệ Do Thi Bich Lieu</v>
          </cell>
        </row>
        <row r="932">
          <cell r="D932">
            <v>2181</v>
          </cell>
          <cell r="E932">
            <v>26360918</v>
          </cell>
          <cell r="F932">
            <v>13559590</v>
          </cell>
          <cell r="G932">
            <v>44957.000347222223</v>
          </cell>
          <cell r="J932" t="str">
            <v>Do Thi Bich Lieu</v>
          </cell>
          <cell r="M932" t="str">
            <v>No</v>
          </cell>
          <cell r="O932" t="str">
            <v>Chúng tôi đang xử lý hóa đơn, vui lòng liên hệ Do Thi Bich Lieu</v>
          </cell>
        </row>
        <row r="933">
          <cell r="D933">
            <v>2183</v>
          </cell>
          <cell r="E933">
            <v>16393469</v>
          </cell>
          <cell r="F933">
            <v>9018636</v>
          </cell>
          <cell r="G933">
            <v>44957.000347222223</v>
          </cell>
          <cell r="J933" t="str">
            <v>Do Thi Bich Lieu</v>
          </cell>
          <cell r="M933" t="str">
            <v>No</v>
          </cell>
          <cell r="O933" t="str">
            <v>Chúng tôi đang xử lý hóa đơn, vui lòng liên hệ Do Thi Bich Lieu</v>
          </cell>
        </row>
        <row r="934">
          <cell r="D934">
            <v>2182</v>
          </cell>
          <cell r="E934">
            <v>13209920</v>
          </cell>
          <cell r="F934">
            <v>12568622</v>
          </cell>
          <cell r="G934">
            <v>44957.000347222223</v>
          </cell>
          <cell r="J934" t="str">
            <v>Do Thi Bich Lieu</v>
          </cell>
          <cell r="M934" t="str">
            <v>No</v>
          </cell>
          <cell r="O934" t="str">
            <v>Chúng tôi đang xử lý hóa đơn, vui lòng liên hệ Do Thi Bich Lieu</v>
          </cell>
        </row>
        <row r="935">
          <cell r="D935">
            <v>2184</v>
          </cell>
          <cell r="E935">
            <v>26359891</v>
          </cell>
          <cell r="F935">
            <v>2900942</v>
          </cell>
          <cell r="G935">
            <v>44957.000347222223</v>
          </cell>
          <cell r="J935" t="str">
            <v>Do Thi Bich Lieu</v>
          </cell>
          <cell r="M935" t="str">
            <v>No</v>
          </cell>
          <cell r="O935" t="str">
            <v>Chúng tôi đang xử lý hóa đơn, vui lòng liên hệ Do Thi Bich Lieu</v>
          </cell>
        </row>
        <row r="936">
          <cell r="D936">
            <v>2131</v>
          </cell>
          <cell r="E936">
            <v>14071199</v>
          </cell>
          <cell r="F936">
            <v>6108190</v>
          </cell>
          <cell r="G936">
            <v>44957.000347222223</v>
          </cell>
          <cell r="J936" t="str">
            <v>Do Thi Bich Lieu</v>
          </cell>
          <cell r="M936" t="str">
            <v>No</v>
          </cell>
          <cell r="O936" t="str">
            <v>Chúng tôi đang xử lý hóa đơn, vui lòng liên hệ Do Thi Bich Lieu</v>
          </cell>
        </row>
        <row r="937">
          <cell r="D937">
            <v>2134</v>
          </cell>
          <cell r="E937">
            <v>13207268</v>
          </cell>
          <cell r="F937">
            <v>33855750</v>
          </cell>
          <cell r="G937">
            <v>44957.000347222223</v>
          </cell>
          <cell r="J937" t="str">
            <v>Do Thi Bich Lieu</v>
          </cell>
          <cell r="M937" t="str">
            <v>No</v>
          </cell>
          <cell r="O937" t="str">
            <v>Chúng tôi đang xử lý hóa đơn, vui lòng liên hệ Do Thi Bich Lieu</v>
          </cell>
        </row>
        <row r="938">
          <cell r="D938">
            <v>2124</v>
          </cell>
          <cell r="E938">
            <v>18123935</v>
          </cell>
          <cell r="F938">
            <v>6023424</v>
          </cell>
          <cell r="G938">
            <v>44957.000347222223</v>
          </cell>
          <cell r="J938" t="str">
            <v>Do Thi Bich Lieu</v>
          </cell>
          <cell r="M938" t="str">
            <v>No</v>
          </cell>
          <cell r="O938" t="str">
            <v>Chúng tôi đang xử lý hóa đơn, vui lòng liên hệ Do Thi Bich Lieu</v>
          </cell>
        </row>
        <row r="939">
          <cell r="D939">
            <v>2117</v>
          </cell>
          <cell r="E939">
            <v>15080920</v>
          </cell>
          <cell r="F939">
            <v>7899848</v>
          </cell>
          <cell r="G939">
            <v>44957.000347222223</v>
          </cell>
          <cell r="J939" t="str">
            <v>Do Thi Bich Lieu</v>
          </cell>
          <cell r="M939" t="str">
            <v>No</v>
          </cell>
          <cell r="O939" t="str">
            <v>Chúng tôi đang xử lý hóa đơn, vui lòng liên hệ Do Thi Bich Lieu</v>
          </cell>
        </row>
        <row r="940">
          <cell r="D940">
            <v>8663</v>
          </cell>
          <cell r="E940">
            <v>14076654</v>
          </cell>
          <cell r="F940">
            <v>1490071</v>
          </cell>
          <cell r="G940">
            <v>44981.000347222223</v>
          </cell>
          <cell r="J940" t="str">
            <v>Do Thi Bich Lieu</v>
          </cell>
          <cell r="M940" t="str">
            <v>No</v>
          </cell>
          <cell r="O940" t="str">
            <v>Chúng tôi đang xử lý hóa đơn, vui lòng liên hệ Do Thi Bich Lieu</v>
          </cell>
        </row>
        <row r="941">
          <cell r="D941">
            <v>15722</v>
          </cell>
          <cell r="E941">
            <v>15043397</v>
          </cell>
          <cell r="F941">
            <v>2358510</v>
          </cell>
          <cell r="G941">
            <v>45003.000347222223</v>
          </cell>
          <cell r="J941" t="str">
            <v>Do Thi Bich Lieu</v>
          </cell>
          <cell r="M941" t="str">
            <v>No</v>
          </cell>
          <cell r="O941" t="str">
            <v>Chúng tôi đang xử lý hóa đơn, vui lòng liên hệ Do Thi Bich Lieu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J487"/>
  <sheetViews>
    <sheetView topLeftCell="B468" zoomScaleNormal="100" workbookViewId="0">
      <selection activeCell="J487" sqref="J487"/>
    </sheetView>
  </sheetViews>
  <sheetFormatPr defaultColWidth="9.125" defaultRowHeight="14.25" outlineLevelRow="1" x14ac:dyDescent="0.2"/>
  <cols>
    <col min="1" max="1" width="14.25" style="4" customWidth="1"/>
    <col min="2" max="3" width="11.375" customWidth="1"/>
    <col min="4" max="4" width="27.25" customWidth="1"/>
    <col min="5" max="5" width="17.125" style="8" customWidth="1"/>
    <col min="6" max="6" width="11.375" customWidth="1"/>
    <col min="7" max="7" width="13.875" style="8" bestFit="1" customWidth="1"/>
    <col min="8" max="8" width="50" customWidth="1"/>
    <col min="9" max="9" width="21.375" customWidth="1"/>
    <col min="10" max="10" width="13.25" style="14" bestFit="1" customWidth="1"/>
  </cols>
  <sheetData>
    <row r="1" spans="1:10" ht="24.75" customHeight="1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3" t="s">
        <v>6</v>
      </c>
      <c r="H1" s="2" t="s">
        <v>7</v>
      </c>
      <c r="I1" s="2" t="s">
        <v>8</v>
      </c>
    </row>
    <row r="2" spans="1:10" outlineLevel="1" x14ac:dyDescent="0.2">
      <c r="A2" s="5">
        <v>44932</v>
      </c>
      <c r="B2" s="6" t="s">
        <v>9</v>
      </c>
      <c r="C2" s="6" t="s">
        <v>10</v>
      </c>
      <c r="D2" s="6" t="s">
        <v>11</v>
      </c>
      <c r="E2" s="9">
        <v>1798999</v>
      </c>
      <c r="F2" s="10" t="s">
        <v>12</v>
      </c>
      <c r="G2" s="9">
        <v>179900</v>
      </c>
      <c r="H2" s="6" t="s">
        <v>13</v>
      </c>
      <c r="I2" s="6" t="s">
        <v>14</v>
      </c>
      <c r="J2" s="8"/>
    </row>
    <row r="3" spans="1:10" outlineLevel="1" x14ac:dyDescent="0.2">
      <c r="A3" s="5">
        <v>44932</v>
      </c>
      <c r="B3" s="6" t="s">
        <v>15</v>
      </c>
      <c r="C3" s="6" t="s">
        <v>10</v>
      </c>
      <c r="D3" s="7" t="s">
        <v>16</v>
      </c>
      <c r="E3" s="9">
        <v>1210944</v>
      </c>
      <c r="F3" s="10" t="s">
        <v>12</v>
      </c>
      <c r="G3" s="9">
        <v>121094</v>
      </c>
      <c r="H3" s="6" t="s">
        <v>13</v>
      </c>
      <c r="I3" s="6" t="s">
        <v>14</v>
      </c>
    </row>
    <row r="4" spans="1:10" outlineLevel="1" x14ac:dyDescent="0.2">
      <c r="A4" s="5">
        <v>44932</v>
      </c>
      <c r="B4" s="6" t="s">
        <v>17</v>
      </c>
      <c r="C4" s="6" t="s">
        <v>10</v>
      </c>
      <c r="D4" s="7" t="s">
        <v>18</v>
      </c>
      <c r="E4" s="9">
        <v>3920360</v>
      </c>
      <c r="F4" s="10" t="s">
        <v>12</v>
      </c>
      <c r="G4" s="9">
        <v>392036</v>
      </c>
      <c r="H4" s="6" t="s">
        <v>13</v>
      </c>
      <c r="I4" s="6" t="s">
        <v>14</v>
      </c>
    </row>
    <row r="5" spans="1:10" outlineLevel="1" x14ac:dyDescent="0.2">
      <c r="A5" s="5">
        <v>44933</v>
      </c>
      <c r="B5" s="6" t="s">
        <v>19</v>
      </c>
      <c r="C5" s="6" t="s">
        <v>10</v>
      </c>
      <c r="D5" s="6" t="s">
        <v>20</v>
      </c>
      <c r="E5" s="9">
        <v>15251895</v>
      </c>
      <c r="F5" s="10" t="s">
        <v>12</v>
      </c>
      <c r="G5" s="9">
        <v>1525190</v>
      </c>
      <c r="H5" s="6" t="s">
        <v>13</v>
      </c>
      <c r="I5" s="6" t="s">
        <v>14</v>
      </c>
    </row>
    <row r="6" spans="1:10" outlineLevel="1" x14ac:dyDescent="0.2">
      <c r="A6" s="5">
        <v>44938</v>
      </c>
      <c r="B6" s="6" t="s">
        <v>21</v>
      </c>
      <c r="C6" s="6" t="s">
        <v>10</v>
      </c>
      <c r="D6" s="7" t="s">
        <v>22</v>
      </c>
      <c r="E6" s="9">
        <v>4800360</v>
      </c>
      <c r="F6" s="10" t="s">
        <v>12</v>
      </c>
      <c r="G6" s="9">
        <v>480036</v>
      </c>
      <c r="H6" s="6" t="s">
        <v>13</v>
      </c>
      <c r="I6" s="6" t="s">
        <v>14</v>
      </c>
    </row>
    <row r="7" spans="1:10" outlineLevel="1" x14ac:dyDescent="0.2">
      <c r="A7" s="5">
        <v>44938</v>
      </c>
      <c r="B7" s="6" t="s">
        <v>23</v>
      </c>
      <c r="C7" s="6" t="s">
        <v>10</v>
      </c>
      <c r="D7" s="7" t="s">
        <v>24</v>
      </c>
      <c r="E7" s="9">
        <v>12283040</v>
      </c>
      <c r="F7" s="10" t="s">
        <v>12</v>
      </c>
      <c r="G7" s="9">
        <v>1228304</v>
      </c>
      <c r="H7" s="6" t="s">
        <v>13</v>
      </c>
      <c r="I7" s="6" t="s">
        <v>14</v>
      </c>
    </row>
    <row r="8" spans="1:10" outlineLevel="1" x14ac:dyDescent="0.2">
      <c r="A8" s="5">
        <v>44938</v>
      </c>
      <c r="B8" s="6" t="s">
        <v>25</v>
      </c>
      <c r="C8" s="6" t="s">
        <v>10</v>
      </c>
      <c r="D8" s="6" t="s">
        <v>26</v>
      </c>
      <c r="E8" s="9">
        <v>4594658</v>
      </c>
      <c r="F8" s="10" t="s">
        <v>12</v>
      </c>
      <c r="G8" s="9">
        <v>459466</v>
      </c>
      <c r="H8" s="6" t="s">
        <v>13</v>
      </c>
      <c r="I8" s="6" t="s">
        <v>14</v>
      </c>
    </row>
    <row r="9" spans="1:10" outlineLevel="1" x14ac:dyDescent="0.2">
      <c r="A9" s="5">
        <v>44938</v>
      </c>
      <c r="B9" s="6" t="s">
        <v>27</v>
      </c>
      <c r="C9" s="6" t="s">
        <v>10</v>
      </c>
      <c r="D9" s="6" t="s">
        <v>28</v>
      </c>
      <c r="E9" s="9">
        <v>11105800</v>
      </c>
      <c r="F9" s="10" t="s">
        <v>12</v>
      </c>
      <c r="G9" s="9">
        <v>1110580</v>
      </c>
      <c r="H9" s="6" t="s">
        <v>13</v>
      </c>
      <c r="I9" s="6" t="s">
        <v>14</v>
      </c>
    </row>
    <row r="10" spans="1:10" outlineLevel="1" x14ac:dyDescent="0.2">
      <c r="A10" s="5">
        <v>44938</v>
      </c>
      <c r="B10" s="6" t="s">
        <v>29</v>
      </c>
      <c r="C10" s="6" t="s">
        <v>10</v>
      </c>
      <c r="D10" s="6" t="s">
        <v>30</v>
      </c>
      <c r="E10" s="9">
        <v>34002547</v>
      </c>
      <c r="F10" s="10" t="s">
        <v>12</v>
      </c>
      <c r="G10" s="9">
        <v>3400255</v>
      </c>
      <c r="H10" s="6" t="s">
        <v>13</v>
      </c>
      <c r="I10" s="6" t="s">
        <v>14</v>
      </c>
    </row>
    <row r="11" spans="1:10" outlineLevel="1" x14ac:dyDescent="0.2">
      <c r="A11" s="5">
        <v>44939</v>
      </c>
      <c r="B11" s="6" t="s">
        <v>31</v>
      </c>
      <c r="C11" s="6" t="s">
        <v>10</v>
      </c>
      <c r="D11" s="6" t="s">
        <v>32</v>
      </c>
      <c r="E11" s="9">
        <v>14222006</v>
      </c>
      <c r="F11" s="10" t="s">
        <v>12</v>
      </c>
      <c r="G11" s="9">
        <v>1422201</v>
      </c>
      <c r="H11" s="6" t="s">
        <v>13</v>
      </c>
      <c r="I11" s="6" t="s">
        <v>14</v>
      </c>
    </row>
    <row r="12" spans="1:10" outlineLevel="1" x14ac:dyDescent="0.2">
      <c r="A12" s="5">
        <v>44939</v>
      </c>
      <c r="B12" s="6" t="s">
        <v>33</v>
      </c>
      <c r="C12" s="6" t="s">
        <v>10</v>
      </c>
      <c r="D12" s="6" t="s">
        <v>34</v>
      </c>
      <c r="E12" s="9">
        <v>14231020</v>
      </c>
      <c r="F12" s="10" t="s">
        <v>12</v>
      </c>
      <c r="G12" s="9">
        <v>1423102</v>
      </c>
      <c r="H12" s="6" t="s">
        <v>13</v>
      </c>
      <c r="I12" s="6" t="s">
        <v>14</v>
      </c>
    </row>
    <row r="13" spans="1:10" outlineLevel="1" x14ac:dyDescent="0.2">
      <c r="A13" s="5">
        <v>44957</v>
      </c>
      <c r="B13" s="6" t="s">
        <v>35</v>
      </c>
      <c r="C13" s="6" t="s">
        <v>10</v>
      </c>
      <c r="D13" s="6" t="s">
        <v>36</v>
      </c>
      <c r="E13" s="9">
        <v>33968626</v>
      </c>
      <c r="F13" s="10" t="s">
        <v>12</v>
      </c>
      <c r="G13" s="9">
        <v>3396863</v>
      </c>
      <c r="H13" s="6" t="s">
        <v>13</v>
      </c>
      <c r="I13" s="6" t="s">
        <v>14</v>
      </c>
    </row>
    <row r="14" spans="1:10" outlineLevel="1" x14ac:dyDescent="0.2">
      <c r="A14" s="5">
        <v>44957</v>
      </c>
      <c r="B14" s="6" t="s">
        <v>37</v>
      </c>
      <c r="C14" s="6" t="s">
        <v>10</v>
      </c>
      <c r="D14" s="6" t="s">
        <v>38</v>
      </c>
      <c r="E14" s="9">
        <v>5097600</v>
      </c>
      <c r="F14" s="10" t="s">
        <v>12</v>
      </c>
      <c r="G14" s="9">
        <v>509760</v>
      </c>
      <c r="H14" s="6" t="s">
        <v>13</v>
      </c>
      <c r="I14" s="6" t="s">
        <v>14</v>
      </c>
    </row>
    <row r="15" spans="1:10" outlineLevel="1" x14ac:dyDescent="0.2">
      <c r="A15" s="5">
        <v>44957</v>
      </c>
      <c r="B15" s="6" t="s">
        <v>39</v>
      </c>
      <c r="C15" s="6" t="s">
        <v>10</v>
      </c>
      <c r="D15" s="6" t="s">
        <v>40</v>
      </c>
      <c r="E15" s="9">
        <v>13089490</v>
      </c>
      <c r="F15" s="10" t="s">
        <v>12</v>
      </c>
      <c r="G15" s="9">
        <v>1308949</v>
      </c>
      <c r="H15" s="6" t="s">
        <v>13</v>
      </c>
      <c r="I15" s="6" t="s">
        <v>14</v>
      </c>
    </row>
    <row r="16" spans="1:10" outlineLevel="1" x14ac:dyDescent="0.2">
      <c r="A16" s="5">
        <v>44957</v>
      </c>
      <c r="B16" s="6" t="s">
        <v>41</v>
      </c>
      <c r="C16" s="6" t="s">
        <v>10</v>
      </c>
      <c r="D16" s="6" t="s">
        <v>42</v>
      </c>
      <c r="E16" s="9">
        <v>2937240</v>
      </c>
      <c r="F16" s="10" t="s">
        <v>12</v>
      </c>
      <c r="G16" s="9">
        <v>293724</v>
      </c>
      <c r="H16" s="6" t="s">
        <v>13</v>
      </c>
      <c r="I16" s="6" t="s">
        <v>14</v>
      </c>
    </row>
    <row r="17" spans="1:10" outlineLevel="1" x14ac:dyDescent="0.2">
      <c r="A17" s="5">
        <v>44957</v>
      </c>
      <c r="B17" s="6" t="s">
        <v>43</v>
      </c>
      <c r="C17" s="6" t="s">
        <v>10</v>
      </c>
      <c r="D17" s="6" t="s">
        <v>44</v>
      </c>
      <c r="E17" s="9">
        <v>6857292</v>
      </c>
      <c r="F17" s="10" t="s">
        <v>12</v>
      </c>
      <c r="G17" s="9">
        <v>685729</v>
      </c>
      <c r="H17" s="6" t="s">
        <v>13</v>
      </c>
      <c r="I17" s="6" t="s">
        <v>14</v>
      </c>
    </row>
    <row r="18" spans="1:10" outlineLevel="1" x14ac:dyDescent="0.2">
      <c r="A18" s="5">
        <v>44957</v>
      </c>
      <c r="B18" s="6" t="s">
        <v>45</v>
      </c>
      <c r="C18" s="6" t="s">
        <v>10</v>
      </c>
      <c r="D18" s="6" t="s">
        <v>46</v>
      </c>
      <c r="E18" s="9">
        <v>10151030</v>
      </c>
      <c r="F18" s="10" t="s">
        <v>12</v>
      </c>
      <c r="G18" s="9">
        <v>1015103</v>
      </c>
      <c r="H18" s="6" t="s">
        <v>13</v>
      </c>
      <c r="I18" s="6" t="s">
        <v>14</v>
      </c>
    </row>
    <row r="19" spans="1:10" outlineLevel="1" x14ac:dyDescent="0.2">
      <c r="A19" s="5">
        <v>44957</v>
      </c>
      <c r="B19" s="6" t="s">
        <v>47</v>
      </c>
      <c r="C19" s="6" t="s">
        <v>10</v>
      </c>
      <c r="D19" s="6" t="s">
        <v>48</v>
      </c>
      <c r="E19" s="9">
        <v>3070760</v>
      </c>
      <c r="F19" s="10" t="s">
        <v>12</v>
      </c>
      <c r="G19" s="9">
        <v>307076</v>
      </c>
      <c r="H19" s="6" t="s">
        <v>13</v>
      </c>
      <c r="I19" s="6" t="s">
        <v>14</v>
      </c>
    </row>
    <row r="20" spans="1:10" outlineLevel="1" x14ac:dyDescent="0.2">
      <c r="A20" s="5">
        <v>44957</v>
      </c>
      <c r="B20" s="6" t="s">
        <v>49</v>
      </c>
      <c r="C20" s="6" t="s">
        <v>10</v>
      </c>
      <c r="D20" s="6" t="s">
        <v>50</v>
      </c>
      <c r="E20" s="9">
        <v>13722516</v>
      </c>
      <c r="F20" s="10" t="s">
        <v>12</v>
      </c>
      <c r="G20" s="9">
        <v>1372252</v>
      </c>
      <c r="H20" s="6" t="s">
        <v>13</v>
      </c>
      <c r="I20" s="6" t="s">
        <v>14</v>
      </c>
      <c r="J20" s="8"/>
    </row>
    <row r="21" spans="1:10" outlineLevel="1" x14ac:dyDescent="0.2">
      <c r="A21" s="5">
        <v>44932</v>
      </c>
      <c r="B21" s="6" t="s">
        <v>51</v>
      </c>
      <c r="C21" s="6" t="s">
        <v>10</v>
      </c>
      <c r="D21" s="6" t="s">
        <v>52</v>
      </c>
      <c r="E21" s="9">
        <v>1661105</v>
      </c>
      <c r="F21" s="10" t="s">
        <v>12</v>
      </c>
      <c r="G21" s="9">
        <v>166111</v>
      </c>
      <c r="H21" s="6" t="s">
        <v>53</v>
      </c>
      <c r="I21" s="6" t="s">
        <v>54</v>
      </c>
    </row>
    <row r="22" spans="1:10" outlineLevel="1" x14ac:dyDescent="0.2">
      <c r="A22" s="5">
        <v>44933</v>
      </c>
      <c r="B22" s="6" t="s">
        <v>55</v>
      </c>
      <c r="C22" s="6" t="s">
        <v>10</v>
      </c>
      <c r="D22" s="6" t="s">
        <v>56</v>
      </c>
      <c r="E22" s="9">
        <v>6482170</v>
      </c>
      <c r="F22" s="10" t="s">
        <v>12</v>
      </c>
      <c r="G22" s="9">
        <v>648217</v>
      </c>
      <c r="H22" s="6" t="s">
        <v>53</v>
      </c>
      <c r="I22" s="6" t="s">
        <v>54</v>
      </c>
    </row>
    <row r="23" spans="1:10" outlineLevel="1" x14ac:dyDescent="0.2">
      <c r="A23" s="5">
        <v>44938</v>
      </c>
      <c r="B23" s="6" t="s">
        <v>57</v>
      </c>
      <c r="C23" s="6" t="s">
        <v>10</v>
      </c>
      <c r="D23" s="6" t="s">
        <v>58</v>
      </c>
      <c r="E23" s="9">
        <v>5552900</v>
      </c>
      <c r="F23" s="10" t="s">
        <v>12</v>
      </c>
      <c r="G23" s="9">
        <v>555290</v>
      </c>
      <c r="H23" s="6" t="s">
        <v>53</v>
      </c>
      <c r="I23" s="6" t="s">
        <v>54</v>
      </c>
    </row>
    <row r="24" spans="1:10" outlineLevel="1" x14ac:dyDescent="0.2">
      <c r="A24" s="5">
        <v>44939</v>
      </c>
      <c r="B24" s="6" t="s">
        <v>59</v>
      </c>
      <c r="C24" s="6" t="s">
        <v>10</v>
      </c>
      <c r="D24" s="6" t="s">
        <v>60</v>
      </c>
      <c r="E24" s="9">
        <v>9872010</v>
      </c>
      <c r="F24" s="10" t="s">
        <v>12</v>
      </c>
      <c r="G24" s="9">
        <v>987201</v>
      </c>
      <c r="H24" s="6" t="s">
        <v>53</v>
      </c>
      <c r="I24" s="6" t="s">
        <v>54</v>
      </c>
    </row>
    <row r="25" spans="1:10" outlineLevel="1" x14ac:dyDescent="0.2">
      <c r="A25" s="5">
        <v>44939</v>
      </c>
      <c r="B25" s="6" t="s">
        <v>61</v>
      </c>
      <c r="C25" s="6" t="s">
        <v>10</v>
      </c>
      <c r="D25" s="6" t="s">
        <v>62</v>
      </c>
      <c r="E25" s="9">
        <v>3398400</v>
      </c>
      <c r="F25" s="10" t="s">
        <v>12</v>
      </c>
      <c r="G25" s="9">
        <v>339840</v>
      </c>
      <c r="H25" s="6" t="s">
        <v>53</v>
      </c>
      <c r="I25" s="6" t="s">
        <v>54</v>
      </c>
    </row>
    <row r="26" spans="1:10" outlineLevel="1" x14ac:dyDescent="0.2">
      <c r="A26" s="5">
        <v>44939</v>
      </c>
      <c r="B26" s="6" t="s">
        <v>63</v>
      </c>
      <c r="C26" s="6" t="s">
        <v>10</v>
      </c>
      <c r="D26" s="6" t="s">
        <v>64</v>
      </c>
      <c r="E26" s="9">
        <v>523160</v>
      </c>
      <c r="F26" s="10" t="s">
        <v>12</v>
      </c>
      <c r="G26" s="9">
        <v>52316</v>
      </c>
      <c r="H26" s="6" t="s">
        <v>53</v>
      </c>
      <c r="I26" s="6" t="s">
        <v>54</v>
      </c>
    </row>
    <row r="27" spans="1:10" outlineLevel="1" x14ac:dyDescent="0.2">
      <c r="A27" s="5">
        <v>44957</v>
      </c>
      <c r="B27" s="6" t="s">
        <v>65</v>
      </c>
      <c r="C27" s="6" t="s">
        <v>10</v>
      </c>
      <c r="D27" s="6" t="s">
        <v>66</v>
      </c>
      <c r="E27" s="9">
        <v>5540700</v>
      </c>
      <c r="F27" s="10" t="s">
        <v>12</v>
      </c>
      <c r="G27" s="9">
        <v>554070</v>
      </c>
      <c r="H27" s="6" t="s">
        <v>53</v>
      </c>
      <c r="I27" s="6" t="s">
        <v>54</v>
      </c>
    </row>
    <row r="28" spans="1:10" outlineLevel="1" x14ac:dyDescent="0.2">
      <c r="A28" s="5">
        <v>44957</v>
      </c>
      <c r="B28" s="6" t="s">
        <v>67</v>
      </c>
      <c r="C28" s="6" t="s">
        <v>10</v>
      </c>
      <c r="D28" s="6" t="s">
        <v>68</v>
      </c>
      <c r="E28" s="9">
        <v>8201700</v>
      </c>
      <c r="F28" s="10" t="s">
        <v>12</v>
      </c>
      <c r="G28" s="9">
        <v>820170</v>
      </c>
      <c r="H28" s="6" t="s">
        <v>53</v>
      </c>
      <c r="I28" s="6" t="s">
        <v>54</v>
      </c>
    </row>
    <row r="29" spans="1:10" outlineLevel="1" x14ac:dyDescent="0.2">
      <c r="A29" s="5">
        <v>44957</v>
      </c>
      <c r="B29" s="6" t="s">
        <v>69</v>
      </c>
      <c r="C29" s="6" t="s">
        <v>10</v>
      </c>
      <c r="D29" s="6" t="s">
        <v>70</v>
      </c>
      <c r="E29" s="9">
        <v>8198760</v>
      </c>
      <c r="F29" s="10" t="s">
        <v>12</v>
      </c>
      <c r="G29" s="9">
        <v>819876</v>
      </c>
      <c r="H29" s="6" t="s">
        <v>53</v>
      </c>
      <c r="I29" s="6" t="s">
        <v>54</v>
      </c>
    </row>
    <row r="30" spans="1:10" outlineLevel="1" x14ac:dyDescent="0.2">
      <c r="A30" s="5">
        <v>44933</v>
      </c>
      <c r="B30" s="6" t="s">
        <v>71</v>
      </c>
      <c r="C30" s="6" t="s">
        <v>10</v>
      </c>
      <c r="D30" s="6" t="s">
        <v>72</v>
      </c>
      <c r="E30" s="9">
        <v>250910</v>
      </c>
      <c r="F30" s="10" t="s">
        <v>12</v>
      </c>
      <c r="G30" s="9">
        <v>25091</v>
      </c>
      <c r="H30" s="6" t="s">
        <v>73</v>
      </c>
      <c r="I30" s="6" t="s">
        <v>74</v>
      </c>
    </row>
    <row r="31" spans="1:10" outlineLevel="1" x14ac:dyDescent="0.2">
      <c r="A31" s="5">
        <v>44939</v>
      </c>
      <c r="B31" s="6" t="s">
        <v>75</v>
      </c>
      <c r="C31" s="6" t="s">
        <v>10</v>
      </c>
      <c r="D31" s="6" t="s">
        <v>76</v>
      </c>
      <c r="E31" s="9">
        <v>12045000</v>
      </c>
      <c r="F31" s="10" t="s">
        <v>12</v>
      </c>
      <c r="G31" s="9">
        <v>1204500</v>
      </c>
      <c r="H31" s="6" t="s">
        <v>73</v>
      </c>
      <c r="I31" s="6" t="s">
        <v>74</v>
      </c>
    </row>
    <row r="32" spans="1:10" outlineLevel="1" x14ac:dyDescent="0.2">
      <c r="A32" s="5">
        <v>44939</v>
      </c>
      <c r="B32" s="6" t="s">
        <v>77</v>
      </c>
      <c r="C32" s="6" t="s">
        <v>10</v>
      </c>
      <c r="D32" s="6" t="s">
        <v>78</v>
      </c>
      <c r="E32" s="9">
        <v>8621938</v>
      </c>
      <c r="F32" s="10" t="s">
        <v>12</v>
      </c>
      <c r="G32" s="9">
        <v>862194</v>
      </c>
      <c r="H32" s="6" t="s">
        <v>73</v>
      </c>
      <c r="I32" s="6" t="s">
        <v>74</v>
      </c>
    </row>
    <row r="33" spans="1:9" outlineLevel="1" x14ac:dyDescent="0.2">
      <c r="A33" s="5">
        <v>44939</v>
      </c>
      <c r="B33" s="6" t="s">
        <v>79</v>
      </c>
      <c r="C33" s="6" t="s">
        <v>10</v>
      </c>
      <c r="D33" s="6" t="s">
        <v>80</v>
      </c>
      <c r="E33" s="9">
        <v>2234495</v>
      </c>
      <c r="F33" s="10" t="s">
        <v>12</v>
      </c>
      <c r="G33" s="9">
        <v>223450</v>
      </c>
      <c r="H33" s="6" t="s">
        <v>73</v>
      </c>
      <c r="I33" s="6" t="s">
        <v>74</v>
      </c>
    </row>
    <row r="34" spans="1:9" outlineLevel="1" x14ac:dyDescent="0.2">
      <c r="A34" s="5">
        <v>44932</v>
      </c>
      <c r="B34" s="6" t="s">
        <v>81</v>
      </c>
      <c r="C34" s="6" t="s">
        <v>10</v>
      </c>
      <c r="D34" s="6" t="s">
        <v>82</v>
      </c>
      <c r="E34" s="9">
        <v>1711335</v>
      </c>
      <c r="F34" s="10" t="s">
        <v>12</v>
      </c>
      <c r="G34" s="9">
        <v>171134</v>
      </c>
      <c r="H34" s="6" t="s">
        <v>83</v>
      </c>
      <c r="I34" s="6" t="s">
        <v>84</v>
      </c>
    </row>
    <row r="35" spans="1:9" outlineLevel="1" x14ac:dyDescent="0.2">
      <c r="A35" s="5">
        <v>44938</v>
      </c>
      <c r="B35" s="6" t="s">
        <v>85</v>
      </c>
      <c r="C35" s="6" t="s">
        <v>10</v>
      </c>
      <c r="D35" s="6" t="s">
        <v>86</v>
      </c>
      <c r="E35" s="9">
        <v>7801663</v>
      </c>
      <c r="F35" s="10" t="s">
        <v>12</v>
      </c>
      <c r="G35" s="9">
        <v>780166</v>
      </c>
      <c r="H35" s="6" t="s">
        <v>83</v>
      </c>
      <c r="I35" s="6" t="s">
        <v>84</v>
      </c>
    </row>
    <row r="36" spans="1:9" outlineLevel="1" x14ac:dyDescent="0.2">
      <c r="A36" s="5">
        <v>44938</v>
      </c>
      <c r="B36" s="6" t="s">
        <v>87</v>
      </c>
      <c r="C36" s="6" t="s">
        <v>10</v>
      </c>
      <c r="D36" s="6" t="s">
        <v>88</v>
      </c>
      <c r="E36" s="9">
        <v>7884170</v>
      </c>
      <c r="F36" s="10" t="s">
        <v>12</v>
      </c>
      <c r="G36" s="9">
        <v>788417</v>
      </c>
      <c r="H36" s="6" t="s">
        <v>89</v>
      </c>
      <c r="I36" s="6" t="s">
        <v>90</v>
      </c>
    </row>
    <row r="37" spans="1:9" outlineLevel="1" x14ac:dyDescent="0.2">
      <c r="A37" s="5">
        <v>44933</v>
      </c>
      <c r="B37" s="6" t="s">
        <v>91</v>
      </c>
      <c r="C37" s="6" t="s">
        <v>10</v>
      </c>
      <c r="D37" s="6" t="s">
        <v>92</v>
      </c>
      <c r="E37" s="9">
        <v>3730855</v>
      </c>
      <c r="F37" s="10" t="s">
        <v>12</v>
      </c>
      <c r="G37" s="9">
        <v>373086</v>
      </c>
      <c r="H37" s="6" t="s">
        <v>93</v>
      </c>
      <c r="I37" s="6" t="s">
        <v>94</v>
      </c>
    </row>
    <row r="38" spans="1:9" outlineLevel="1" x14ac:dyDescent="0.2">
      <c r="A38" s="5">
        <v>44938</v>
      </c>
      <c r="B38" s="6" t="s">
        <v>95</v>
      </c>
      <c r="C38" s="6" t="s">
        <v>10</v>
      </c>
      <c r="D38" s="6" t="s">
        <v>96</v>
      </c>
      <c r="E38" s="9">
        <v>17295580</v>
      </c>
      <c r="F38" s="10" t="s">
        <v>12</v>
      </c>
      <c r="G38" s="9">
        <v>1729558</v>
      </c>
      <c r="H38" s="6" t="s">
        <v>93</v>
      </c>
      <c r="I38" s="6" t="s">
        <v>94</v>
      </c>
    </row>
    <row r="39" spans="1:9" outlineLevel="1" x14ac:dyDescent="0.2">
      <c r="A39" s="5">
        <v>44957</v>
      </c>
      <c r="B39" s="6" t="s">
        <v>97</v>
      </c>
      <c r="C39" s="6" t="s">
        <v>10</v>
      </c>
      <c r="D39" s="6" t="s">
        <v>98</v>
      </c>
      <c r="E39" s="9">
        <v>1409320</v>
      </c>
      <c r="F39" s="10" t="s">
        <v>12</v>
      </c>
      <c r="G39" s="9">
        <v>140932</v>
      </c>
      <c r="H39" s="6" t="s">
        <v>93</v>
      </c>
      <c r="I39" s="6" t="s">
        <v>94</v>
      </c>
    </row>
    <row r="40" spans="1:9" outlineLevel="1" x14ac:dyDescent="0.2">
      <c r="A40" s="5">
        <v>44938</v>
      </c>
      <c r="B40" s="6" t="s">
        <v>99</v>
      </c>
      <c r="C40" s="6" t="s">
        <v>10</v>
      </c>
      <c r="D40" s="6" t="s">
        <v>100</v>
      </c>
      <c r="E40" s="9">
        <v>1110580</v>
      </c>
      <c r="F40" s="10" t="s">
        <v>12</v>
      </c>
      <c r="G40" s="9">
        <v>111058</v>
      </c>
      <c r="H40" s="6" t="s">
        <v>101</v>
      </c>
      <c r="I40" s="6" t="s">
        <v>102</v>
      </c>
    </row>
    <row r="41" spans="1:9" outlineLevel="1" x14ac:dyDescent="0.2">
      <c r="A41" s="5">
        <v>44939</v>
      </c>
      <c r="B41" s="6" t="s">
        <v>103</v>
      </c>
      <c r="C41" s="6" t="s">
        <v>10</v>
      </c>
      <c r="D41" s="6" t="s">
        <v>104</v>
      </c>
      <c r="E41" s="9">
        <v>5508443</v>
      </c>
      <c r="F41" s="10" t="s">
        <v>12</v>
      </c>
      <c r="G41" s="9">
        <v>550844</v>
      </c>
      <c r="H41" s="6" t="s">
        <v>101</v>
      </c>
      <c r="I41" s="6" t="s">
        <v>102</v>
      </c>
    </row>
    <row r="42" spans="1:9" outlineLevel="1" x14ac:dyDescent="0.2">
      <c r="A42" s="5">
        <v>44932</v>
      </c>
      <c r="B42" s="6" t="s">
        <v>105</v>
      </c>
      <c r="C42" s="6" t="s">
        <v>10</v>
      </c>
      <c r="D42" s="6" t="s">
        <v>106</v>
      </c>
      <c r="E42" s="9">
        <v>1468620</v>
      </c>
      <c r="F42" s="10" t="s">
        <v>12</v>
      </c>
      <c r="G42" s="9">
        <v>146862</v>
      </c>
      <c r="H42" s="6" t="s">
        <v>107</v>
      </c>
      <c r="I42" s="6" t="s">
        <v>108</v>
      </c>
    </row>
    <row r="43" spans="1:9" outlineLevel="1" x14ac:dyDescent="0.2">
      <c r="A43" s="5">
        <v>44933</v>
      </c>
      <c r="B43" s="6" t="s">
        <v>109</v>
      </c>
      <c r="C43" s="6" t="s">
        <v>10</v>
      </c>
      <c r="D43" s="6" t="s">
        <v>110</v>
      </c>
      <c r="E43" s="9">
        <v>1468620</v>
      </c>
      <c r="F43" s="10" t="s">
        <v>12</v>
      </c>
      <c r="G43" s="9">
        <v>146862</v>
      </c>
      <c r="H43" s="6" t="s">
        <v>107</v>
      </c>
      <c r="I43" s="6" t="s">
        <v>108</v>
      </c>
    </row>
    <row r="44" spans="1:9" outlineLevel="1" x14ac:dyDescent="0.2">
      <c r="A44" s="5">
        <v>44938</v>
      </c>
      <c r="B44" s="6" t="s">
        <v>111</v>
      </c>
      <c r="C44" s="6" t="s">
        <v>10</v>
      </c>
      <c r="D44" s="6" t="s">
        <v>112</v>
      </c>
      <c r="E44" s="9">
        <v>453750</v>
      </c>
      <c r="F44" s="10" t="s">
        <v>12</v>
      </c>
      <c r="G44" s="9">
        <v>45375</v>
      </c>
      <c r="H44" s="6" t="s">
        <v>113</v>
      </c>
      <c r="I44" s="6" t="s">
        <v>114</v>
      </c>
    </row>
    <row r="45" spans="1:9" outlineLevel="1" x14ac:dyDescent="0.2">
      <c r="A45" s="5">
        <v>44938</v>
      </c>
      <c r="B45" s="6" t="s">
        <v>115</v>
      </c>
      <c r="C45" s="6" t="s">
        <v>10</v>
      </c>
      <c r="D45" s="6" t="s">
        <v>116</v>
      </c>
      <c r="E45" s="9">
        <v>3833560</v>
      </c>
      <c r="F45" s="10" t="s">
        <v>12</v>
      </c>
      <c r="G45" s="9">
        <v>383356</v>
      </c>
      <c r="H45" s="6" t="s">
        <v>117</v>
      </c>
      <c r="I45" s="6" t="s">
        <v>118</v>
      </c>
    </row>
    <row r="46" spans="1:9" outlineLevel="1" x14ac:dyDescent="0.2">
      <c r="A46" s="5">
        <v>44938</v>
      </c>
      <c r="B46" s="6" t="s">
        <v>119</v>
      </c>
      <c r="C46" s="6" t="s">
        <v>10</v>
      </c>
      <c r="D46" s="6" t="s">
        <v>120</v>
      </c>
      <c r="E46" s="9">
        <v>11276975</v>
      </c>
      <c r="F46" s="10" t="s">
        <v>12</v>
      </c>
      <c r="G46" s="9">
        <v>1127698</v>
      </c>
      <c r="H46" s="6" t="s">
        <v>117</v>
      </c>
      <c r="I46" s="6" t="s">
        <v>118</v>
      </c>
    </row>
    <row r="47" spans="1:9" outlineLevel="1" x14ac:dyDescent="0.2">
      <c r="A47" s="5">
        <v>44939</v>
      </c>
      <c r="B47" s="6" t="s">
        <v>121</v>
      </c>
      <c r="C47" s="6" t="s">
        <v>10</v>
      </c>
      <c r="D47" s="6" t="s">
        <v>122</v>
      </c>
      <c r="E47" s="9">
        <v>4313540</v>
      </c>
      <c r="F47" s="10" t="s">
        <v>12</v>
      </c>
      <c r="G47" s="9">
        <v>431354</v>
      </c>
      <c r="H47" s="6" t="s">
        <v>117</v>
      </c>
      <c r="I47" s="6" t="s">
        <v>118</v>
      </c>
    </row>
    <row r="48" spans="1:9" outlineLevel="1" x14ac:dyDescent="0.2">
      <c r="A48" s="5">
        <v>44957</v>
      </c>
      <c r="B48" s="6" t="s">
        <v>123</v>
      </c>
      <c r="C48" s="6" t="s">
        <v>10</v>
      </c>
      <c r="D48" s="6" t="s">
        <v>124</v>
      </c>
      <c r="E48" s="9">
        <v>10983255</v>
      </c>
      <c r="F48" s="10" t="s">
        <v>12</v>
      </c>
      <c r="G48" s="9">
        <v>1098326</v>
      </c>
      <c r="H48" s="6" t="s">
        <v>117</v>
      </c>
      <c r="I48" s="6" t="s">
        <v>118</v>
      </c>
    </row>
    <row r="49" spans="1:10" outlineLevel="1" x14ac:dyDescent="0.2">
      <c r="A49" s="5">
        <v>44957</v>
      </c>
      <c r="B49" s="6" t="s">
        <v>125</v>
      </c>
      <c r="C49" s="6" t="s">
        <v>10</v>
      </c>
      <c r="D49" s="6" t="s">
        <v>126</v>
      </c>
      <c r="E49" s="9">
        <v>5475840</v>
      </c>
      <c r="F49" s="10" t="s">
        <v>12</v>
      </c>
      <c r="G49" s="9">
        <v>547584</v>
      </c>
      <c r="H49" s="6" t="s">
        <v>117</v>
      </c>
      <c r="I49" s="6" t="s">
        <v>118</v>
      </c>
    </row>
    <row r="50" spans="1:10" outlineLevel="1" x14ac:dyDescent="0.2">
      <c r="A50" s="5">
        <v>44957</v>
      </c>
      <c r="B50" s="6" t="s">
        <v>127</v>
      </c>
      <c r="C50" s="6" t="s">
        <v>10</v>
      </c>
      <c r="D50" s="6" t="s">
        <v>128</v>
      </c>
      <c r="E50" s="9">
        <v>4313540</v>
      </c>
      <c r="F50" s="10" t="s">
        <v>12</v>
      </c>
      <c r="G50" s="9">
        <v>431354</v>
      </c>
      <c r="H50" s="6" t="s">
        <v>117</v>
      </c>
      <c r="I50" s="6" t="s">
        <v>118</v>
      </c>
    </row>
    <row r="51" spans="1:10" outlineLevel="1" x14ac:dyDescent="0.2">
      <c r="A51" s="5">
        <v>44933</v>
      </c>
      <c r="B51" s="6" t="s">
        <v>129</v>
      </c>
      <c r="C51" s="6" t="s">
        <v>10</v>
      </c>
      <c r="D51" s="6" t="s">
        <v>130</v>
      </c>
      <c r="E51" s="9">
        <v>2381320</v>
      </c>
      <c r="F51" s="10" t="s">
        <v>12</v>
      </c>
      <c r="G51" s="9">
        <v>238132</v>
      </c>
      <c r="H51" s="6" t="s">
        <v>131</v>
      </c>
      <c r="I51" s="6" t="s">
        <v>132</v>
      </c>
    </row>
    <row r="52" spans="1:10" outlineLevel="1" x14ac:dyDescent="0.2">
      <c r="A52" s="5">
        <v>44939</v>
      </c>
      <c r="B52" s="6" t="s">
        <v>133</v>
      </c>
      <c r="C52" s="6" t="s">
        <v>10</v>
      </c>
      <c r="D52" s="6" t="s">
        <v>134</v>
      </c>
      <c r="E52" s="9">
        <v>10871460</v>
      </c>
      <c r="F52" s="10" t="s">
        <v>12</v>
      </c>
      <c r="G52" s="9">
        <v>1087146</v>
      </c>
      <c r="H52" s="6" t="s">
        <v>131</v>
      </c>
      <c r="I52" s="6" t="s">
        <v>132</v>
      </c>
    </row>
    <row r="53" spans="1:10" outlineLevel="1" x14ac:dyDescent="0.2">
      <c r="A53" s="5">
        <v>44957</v>
      </c>
      <c r="B53" s="6" t="s">
        <v>135</v>
      </c>
      <c r="C53" s="6" t="s">
        <v>10</v>
      </c>
      <c r="D53" s="6" t="s">
        <v>136</v>
      </c>
      <c r="E53" s="9">
        <v>7181680</v>
      </c>
      <c r="F53" s="10" t="s">
        <v>12</v>
      </c>
      <c r="G53" s="9">
        <v>718168</v>
      </c>
      <c r="H53" s="6" t="s">
        <v>131</v>
      </c>
      <c r="I53" s="6" t="s">
        <v>132</v>
      </c>
    </row>
    <row r="54" spans="1:10" outlineLevel="1" x14ac:dyDescent="0.2">
      <c r="A54" s="5">
        <v>44933</v>
      </c>
      <c r="B54" s="6" t="s">
        <v>137</v>
      </c>
      <c r="C54" s="6" t="s">
        <v>10</v>
      </c>
      <c r="D54" s="6" t="s">
        <v>138</v>
      </c>
      <c r="E54" s="9">
        <v>24009460</v>
      </c>
      <c r="F54" s="10" t="s">
        <v>12</v>
      </c>
      <c r="G54" s="9">
        <v>2400946</v>
      </c>
      <c r="H54" s="6" t="s">
        <v>139</v>
      </c>
      <c r="I54" s="6" t="s">
        <v>140</v>
      </c>
    </row>
    <row r="55" spans="1:10" outlineLevel="1" x14ac:dyDescent="0.2">
      <c r="A55" s="5">
        <v>44938</v>
      </c>
      <c r="B55" s="6" t="s">
        <v>141</v>
      </c>
      <c r="C55" s="6" t="s">
        <v>10</v>
      </c>
      <c r="D55" s="6" t="s">
        <v>142</v>
      </c>
      <c r="E55" s="9">
        <v>6305630</v>
      </c>
      <c r="F55" s="10" t="s">
        <v>12</v>
      </c>
      <c r="G55" s="9">
        <v>630563</v>
      </c>
      <c r="H55" s="6" t="s">
        <v>139</v>
      </c>
      <c r="I55" s="6" t="s">
        <v>140</v>
      </c>
    </row>
    <row r="56" spans="1:10" outlineLevel="1" x14ac:dyDescent="0.2">
      <c r="A56" s="5">
        <v>44957</v>
      </c>
      <c r="B56" s="6" t="s">
        <v>143</v>
      </c>
      <c r="C56" s="6" t="s">
        <v>10</v>
      </c>
      <c r="D56" s="6" t="s">
        <v>144</v>
      </c>
      <c r="E56" s="9">
        <v>6681919</v>
      </c>
      <c r="F56" s="10" t="s">
        <v>12</v>
      </c>
      <c r="G56" s="9">
        <v>668192</v>
      </c>
      <c r="H56" s="6" t="s">
        <v>139</v>
      </c>
      <c r="I56" s="6" t="s">
        <v>140</v>
      </c>
    </row>
    <row r="57" spans="1:10" outlineLevel="1" x14ac:dyDescent="0.2">
      <c r="A57" s="5">
        <v>44938</v>
      </c>
      <c r="B57" s="6" t="s">
        <v>145</v>
      </c>
      <c r="C57" s="6" t="s">
        <v>10</v>
      </c>
      <c r="D57" s="6" t="s">
        <v>146</v>
      </c>
      <c r="E57" s="9">
        <v>12480155</v>
      </c>
      <c r="F57" s="10" t="s">
        <v>12</v>
      </c>
      <c r="G57" s="9">
        <v>1248016</v>
      </c>
      <c r="H57" s="6" t="s">
        <v>147</v>
      </c>
      <c r="I57" s="6" t="s">
        <v>148</v>
      </c>
    </row>
    <row r="58" spans="1:10" outlineLevel="1" x14ac:dyDescent="0.2">
      <c r="A58" s="5">
        <v>44938</v>
      </c>
      <c r="B58" s="6" t="s">
        <v>149</v>
      </c>
      <c r="C58" s="6" t="s">
        <v>10</v>
      </c>
      <c r="D58" s="6" t="s">
        <v>150</v>
      </c>
      <c r="E58" s="9">
        <v>3595340</v>
      </c>
      <c r="F58" s="10" t="s">
        <v>12</v>
      </c>
      <c r="G58" s="9">
        <v>359534</v>
      </c>
      <c r="H58" s="6" t="s">
        <v>147</v>
      </c>
      <c r="I58" s="6" t="s">
        <v>148</v>
      </c>
    </row>
    <row r="59" spans="1:10" outlineLevel="1" x14ac:dyDescent="0.2">
      <c r="A59" s="5">
        <v>44957</v>
      </c>
      <c r="B59" s="6" t="s">
        <v>151</v>
      </c>
      <c r="C59" s="6" t="s">
        <v>10</v>
      </c>
      <c r="D59" s="6" t="s">
        <v>152</v>
      </c>
      <c r="E59" s="9">
        <v>5552900</v>
      </c>
      <c r="F59" s="10" t="s">
        <v>12</v>
      </c>
      <c r="G59" s="9">
        <v>555290</v>
      </c>
      <c r="H59" s="6" t="s">
        <v>147</v>
      </c>
      <c r="I59" s="6" t="s">
        <v>148</v>
      </c>
    </row>
    <row r="60" spans="1:10" outlineLevel="1" x14ac:dyDescent="0.2">
      <c r="A60" s="5">
        <v>44957</v>
      </c>
      <c r="B60" s="6" t="s">
        <v>153</v>
      </c>
      <c r="C60" s="6" t="s">
        <v>10</v>
      </c>
      <c r="D60" s="6" t="s">
        <v>154</v>
      </c>
      <c r="E60" s="9">
        <v>3689780</v>
      </c>
      <c r="F60" s="10" t="s">
        <v>12</v>
      </c>
      <c r="G60" s="9">
        <v>368978</v>
      </c>
      <c r="H60" s="6" t="s">
        <v>147</v>
      </c>
      <c r="I60" s="6" t="s">
        <v>148</v>
      </c>
    </row>
    <row r="61" spans="1:10" outlineLevel="1" x14ac:dyDescent="0.2">
      <c r="A61" s="5">
        <v>44957</v>
      </c>
      <c r="B61" s="6" t="s">
        <v>155</v>
      </c>
      <c r="C61" s="6" t="s">
        <v>10</v>
      </c>
      <c r="D61" s="6" t="s">
        <v>156</v>
      </c>
      <c r="E61" s="9">
        <v>1186749</v>
      </c>
      <c r="F61" s="10" t="s">
        <v>12</v>
      </c>
      <c r="G61" s="9">
        <v>118675</v>
      </c>
      <c r="H61" s="6" t="s">
        <v>147</v>
      </c>
      <c r="I61" s="6" t="s">
        <v>148</v>
      </c>
    </row>
    <row r="62" spans="1:10" outlineLevel="1" x14ac:dyDescent="0.2">
      <c r="A62" s="5">
        <v>44957</v>
      </c>
      <c r="B62" s="6" t="s">
        <v>157</v>
      </c>
      <c r="C62" s="6" t="s">
        <v>10</v>
      </c>
      <c r="D62" s="6" t="s">
        <v>158</v>
      </c>
      <c r="E62" s="9">
        <v>30777956</v>
      </c>
      <c r="F62" s="10" t="s">
        <v>12</v>
      </c>
      <c r="G62" s="9">
        <v>3077796</v>
      </c>
      <c r="H62" s="6" t="s">
        <v>147</v>
      </c>
      <c r="I62" s="6" t="s">
        <v>148</v>
      </c>
    </row>
    <row r="63" spans="1:10" outlineLevel="1" x14ac:dyDescent="0.2">
      <c r="A63" s="5">
        <v>44957</v>
      </c>
      <c r="B63" s="6" t="s">
        <v>159</v>
      </c>
      <c r="C63" s="6" t="s">
        <v>10</v>
      </c>
      <c r="D63" s="6" t="s">
        <v>160</v>
      </c>
      <c r="E63" s="9">
        <v>4286700</v>
      </c>
      <c r="F63" s="10" t="s">
        <v>12</v>
      </c>
      <c r="G63" s="9">
        <v>428670</v>
      </c>
      <c r="H63" s="6" t="s">
        <v>147</v>
      </c>
      <c r="I63" s="6" t="s">
        <v>148</v>
      </c>
      <c r="J63" s="8"/>
    </row>
    <row r="64" spans="1:10" outlineLevel="1" x14ac:dyDescent="0.2">
      <c r="A64" s="5">
        <v>44957</v>
      </c>
      <c r="B64" s="6" t="s">
        <v>161</v>
      </c>
      <c r="C64" s="6" t="s">
        <v>10</v>
      </c>
      <c r="D64" s="6" t="s">
        <v>162</v>
      </c>
      <c r="E64" s="9">
        <v>11097928</v>
      </c>
      <c r="F64" s="10" t="s">
        <v>12</v>
      </c>
      <c r="G64" s="9">
        <v>1109793</v>
      </c>
      <c r="H64" s="6" t="s">
        <v>147</v>
      </c>
      <c r="I64" s="6" t="s">
        <v>148</v>
      </c>
    </row>
    <row r="65" spans="1:10" outlineLevel="1" x14ac:dyDescent="0.2">
      <c r="A65" s="5">
        <v>44957</v>
      </c>
      <c r="B65" s="6" t="s">
        <v>163</v>
      </c>
      <c r="C65" s="6" t="s">
        <v>10</v>
      </c>
      <c r="D65" s="6" t="s">
        <v>164</v>
      </c>
      <c r="E65" s="9">
        <v>13050020</v>
      </c>
      <c r="F65" s="10" t="s">
        <v>12</v>
      </c>
      <c r="G65" s="9">
        <v>1305002</v>
      </c>
      <c r="H65" s="6" t="s">
        <v>147</v>
      </c>
      <c r="I65" s="6" t="s">
        <v>148</v>
      </c>
    </row>
    <row r="66" spans="1:10" outlineLevel="1" x14ac:dyDescent="0.2">
      <c r="A66" s="5">
        <v>44957</v>
      </c>
      <c r="B66" s="6" t="s">
        <v>165</v>
      </c>
      <c r="C66" s="6" t="s">
        <v>10</v>
      </c>
      <c r="D66" s="7" t="s">
        <v>166</v>
      </c>
      <c r="E66" s="9">
        <v>59692440</v>
      </c>
      <c r="F66" s="10" t="s">
        <v>12</v>
      </c>
      <c r="G66" s="9">
        <v>5969244</v>
      </c>
      <c r="H66" s="6" t="s">
        <v>147</v>
      </c>
      <c r="I66" s="6" t="s">
        <v>148</v>
      </c>
    </row>
    <row r="67" spans="1:10" outlineLevel="1" x14ac:dyDescent="0.2">
      <c r="A67" s="5">
        <v>44957</v>
      </c>
      <c r="B67" s="6" t="s">
        <v>167</v>
      </c>
      <c r="C67" s="6" t="s">
        <v>10</v>
      </c>
      <c r="D67" s="6" t="s">
        <v>168</v>
      </c>
      <c r="E67" s="9">
        <v>12326900</v>
      </c>
      <c r="F67" s="10" t="s">
        <v>12</v>
      </c>
      <c r="G67" s="9">
        <v>1232690</v>
      </c>
      <c r="H67" s="6" t="s">
        <v>147</v>
      </c>
      <c r="I67" s="6" t="s">
        <v>148</v>
      </c>
    </row>
    <row r="68" spans="1:10" outlineLevel="1" x14ac:dyDescent="0.2">
      <c r="A68" s="5">
        <v>44957</v>
      </c>
      <c r="B68" s="6" t="s">
        <v>169</v>
      </c>
      <c r="C68" s="6" t="s">
        <v>10</v>
      </c>
      <c r="D68" s="6" t="s">
        <v>170</v>
      </c>
      <c r="E68" s="9">
        <v>11426020</v>
      </c>
      <c r="F68" s="10" t="s">
        <v>12</v>
      </c>
      <c r="G68" s="9">
        <v>1142602</v>
      </c>
      <c r="H68" s="6" t="s">
        <v>147</v>
      </c>
      <c r="I68" s="6" t="s">
        <v>148</v>
      </c>
    </row>
    <row r="69" spans="1:10" outlineLevel="1" x14ac:dyDescent="0.2">
      <c r="A69" s="5">
        <v>44957</v>
      </c>
      <c r="B69" s="6" t="s">
        <v>171</v>
      </c>
      <c r="C69" s="6" t="s">
        <v>10</v>
      </c>
      <c r="D69" s="6" t="s">
        <v>172</v>
      </c>
      <c r="E69" s="9">
        <v>2637220</v>
      </c>
      <c r="F69" s="10" t="s">
        <v>12</v>
      </c>
      <c r="G69" s="9">
        <v>263722</v>
      </c>
      <c r="H69" s="6" t="s">
        <v>147</v>
      </c>
      <c r="I69" s="6" t="s">
        <v>148</v>
      </c>
    </row>
    <row r="70" spans="1:10" outlineLevel="1" x14ac:dyDescent="0.2">
      <c r="A70" s="5">
        <v>44938</v>
      </c>
      <c r="B70" s="6" t="s">
        <v>173</v>
      </c>
      <c r="C70" s="6" t="s">
        <v>10</v>
      </c>
      <c r="D70" s="6" t="s">
        <v>174</v>
      </c>
      <c r="E70" s="9">
        <v>16312460</v>
      </c>
      <c r="F70" s="10" t="s">
        <v>12</v>
      </c>
      <c r="G70" s="9">
        <v>1631246</v>
      </c>
      <c r="H70" s="6" t="s">
        <v>175</v>
      </c>
      <c r="I70" s="6" t="s">
        <v>176</v>
      </c>
    </row>
    <row r="71" spans="1:10" outlineLevel="1" x14ac:dyDescent="0.2">
      <c r="A71" s="5">
        <v>44939</v>
      </c>
      <c r="B71" s="6" t="s">
        <v>177</v>
      </c>
      <c r="C71" s="6" t="s">
        <v>10</v>
      </c>
      <c r="D71" s="6" t="s">
        <v>178</v>
      </c>
      <c r="E71" s="9">
        <v>301092</v>
      </c>
      <c r="F71" s="10" t="s">
        <v>12</v>
      </c>
      <c r="G71" s="9">
        <v>30109</v>
      </c>
      <c r="H71" s="6" t="s">
        <v>175</v>
      </c>
      <c r="I71" s="6" t="s">
        <v>176</v>
      </c>
    </row>
    <row r="72" spans="1:10" x14ac:dyDescent="0.2">
      <c r="A72" s="5">
        <v>44966</v>
      </c>
      <c r="B72" s="6" t="s">
        <v>179</v>
      </c>
      <c r="C72" s="6" t="s">
        <v>10</v>
      </c>
      <c r="D72" s="6" t="s">
        <v>180</v>
      </c>
      <c r="E72" s="9">
        <v>1863945</v>
      </c>
      <c r="F72" s="10" t="s">
        <v>12</v>
      </c>
      <c r="G72" s="9">
        <v>186395</v>
      </c>
      <c r="H72" s="6" t="s">
        <v>73</v>
      </c>
      <c r="I72" s="6" t="s">
        <v>74</v>
      </c>
      <c r="J72" s="8"/>
    </row>
    <row r="73" spans="1:10" x14ac:dyDescent="0.2">
      <c r="A73" s="5">
        <v>44966</v>
      </c>
      <c r="B73" s="6" t="s">
        <v>181</v>
      </c>
      <c r="C73" s="6" t="s">
        <v>10</v>
      </c>
      <c r="D73" s="6" t="s">
        <v>182</v>
      </c>
      <c r="E73" s="9">
        <v>11892500</v>
      </c>
      <c r="F73" s="10" t="s">
        <v>12</v>
      </c>
      <c r="G73" s="9">
        <v>1189250</v>
      </c>
      <c r="H73" s="6" t="s">
        <v>73</v>
      </c>
      <c r="I73" s="6" t="s">
        <v>74</v>
      </c>
      <c r="J73" s="8"/>
    </row>
    <row r="74" spans="1:10" x14ac:dyDescent="0.2">
      <c r="A74" s="5">
        <v>44966</v>
      </c>
      <c r="B74" s="6" t="s">
        <v>183</v>
      </c>
      <c r="C74" s="6" t="s">
        <v>10</v>
      </c>
      <c r="D74" s="6" t="s">
        <v>184</v>
      </c>
      <c r="E74" s="9">
        <v>18338120</v>
      </c>
      <c r="F74" s="10" t="s">
        <v>12</v>
      </c>
      <c r="G74" s="9">
        <v>1833812</v>
      </c>
      <c r="H74" s="6" t="s">
        <v>139</v>
      </c>
      <c r="I74" s="6" t="s">
        <v>140</v>
      </c>
      <c r="J74" s="8"/>
    </row>
    <row r="75" spans="1:10" x14ac:dyDescent="0.2">
      <c r="A75" s="5">
        <v>44966</v>
      </c>
      <c r="B75" s="6" t="s">
        <v>185</v>
      </c>
      <c r="C75" s="6" t="s">
        <v>10</v>
      </c>
      <c r="D75" s="6" t="s">
        <v>186</v>
      </c>
      <c r="E75" s="9">
        <v>2381320</v>
      </c>
      <c r="F75" s="10" t="s">
        <v>12</v>
      </c>
      <c r="G75" s="9">
        <v>238132</v>
      </c>
      <c r="H75" s="6" t="s">
        <v>131</v>
      </c>
      <c r="I75" s="6" t="s">
        <v>132</v>
      </c>
      <c r="J75" s="8"/>
    </row>
    <row r="76" spans="1:10" x14ac:dyDescent="0.2">
      <c r="A76" s="5">
        <v>44966</v>
      </c>
      <c r="B76" s="6" t="s">
        <v>187</v>
      </c>
      <c r="C76" s="6" t="s">
        <v>10</v>
      </c>
      <c r="D76" s="6" t="s">
        <v>188</v>
      </c>
      <c r="E76" s="9">
        <v>1003640</v>
      </c>
      <c r="F76" s="10" t="s">
        <v>12</v>
      </c>
      <c r="G76" s="9">
        <v>100364</v>
      </c>
      <c r="H76" s="6" t="s">
        <v>117</v>
      </c>
      <c r="I76" s="6" t="s">
        <v>118</v>
      </c>
      <c r="J76" s="8"/>
    </row>
    <row r="77" spans="1:10" x14ac:dyDescent="0.2">
      <c r="A77" s="5">
        <v>44966</v>
      </c>
      <c r="B77" s="6" t="s">
        <v>189</v>
      </c>
      <c r="C77" s="6" t="s">
        <v>10</v>
      </c>
      <c r="D77" s="6" t="s">
        <v>190</v>
      </c>
      <c r="E77" s="9">
        <v>4123900</v>
      </c>
      <c r="F77" s="10" t="s">
        <v>12</v>
      </c>
      <c r="G77" s="9">
        <v>412390</v>
      </c>
      <c r="H77" s="6" t="s">
        <v>117</v>
      </c>
      <c r="I77" s="6" t="s">
        <v>118</v>
      </c>
      <c r="J77" s="8"/>
    </row>
    <row r="78" spans="1:10" x14ac:dyDescent="0.2">
      <c r="A78" s="5">
        <v>44967</v>
      </c>
      <c r="B78" s="6" t="s">
        <v>191</v>
      </c>
      <c r="C78" s="6" t="s">
        <v>10</v>
      </c>
      <c r="D78" s="6" t="s">
        <v>192</v>
      </c>
      <c r="E78" s="9">
        <v>7203860</v>
      </c>
      <c r="F78" s="10" t="s">
        <v>12</v>
      </c>
      <c r="G78" s="9">
        <v>720386</v>
      </c>
      <c r="H78" s="6" t="s">
        <v>13</v>
      </c>
      <c r="I78" s="6" t="s">
        <v>14</v>
      </c>
      <c r="J78" s="8"/>
    </row>
    <row r="79" spans="1:10" x14ac:dyDescent="0.2">
      <c r="A79" s="5">
        <v>44967</v>
      </c>
      <c r="B79" s="6" t="s">
        <v>193</v>
      </c>
      <c r="C79" s="6" t="s">
        <v>10</v>
      </c>
      <c r="D79" s="6" t="s">
        <v>194</v>
      </c>
      <c r="E79" s="9">
        <v>13093812</v>
      </c>
      <c r="F79" s="10" t="s">
        <v>12</v>
      </c>
      <c r="G79" s="9">
        <v>1309381</v>
      </c>
      <c r="H79" s="6" t="s">
        <v>13</v>
      </c>
      <c r="I79" s="6" t="s">
        <v>14</v>
      </c>
      <c r="J79" s="8"/>
    </row>
    <row r="80" spans="1:10" x14ac:dyDescent="0.2">
      <c r="A80" s="5">
        <v>44968</v>
      </c>
      <c r="B80" s="6" t="s">
        <v>195</v>
      </c>
      <c r="C80" s="6" t="s">
        <v>10</v>
      </c>
      <c r="D80" s="6" t="s">
        <v>196</v>
      </c>
      <c r="E80" s="9">
        <v>10641630</v>
      </c>
      <c r="F80" s="10" t="s">
        <v>12</v>
      </c>
      <c r="G80" s="9">
        <v>1064163</v>
      </c>
      <c r="H80" s="6" t="s">
        <v>13</v>
      </c>
      <c r="I80" s="6" t="s">
        <v>14</v>
      </c>
      <c r="J80" s="8"/>
    </row>
    <row r="81" spans="1:10" x14ac:dyDescent="0.2">
      <c r="A81" s="5">
        <v>44968</v>
      </c>
      <c r="B81" s="6" t="s">
        <v>197</v>
      </c>
      <c r="C81" s="6" t="s">
        <v>10</v>
      </c>
      <c r="D81" s="6" t="s">
        <v>198</v>
      </c>
      <c r="E81" s="9">
        <v>14759120</v>
      </c>
      <c r="F81" s="10" t="s">
        <v>12</v>
      </c>
      <c r="G81" s="9">
        <v>1475912</v>
      </c>
      <c r="H81" s="6" t="s">
        <v>13</v>
      </c>
      <c r="I81" s="6" t="s">
        <v>14</v>
      </c>
      <c r="J81" s="8"/>
    </row>
    <row r="82" spans="1:10" x14ac:dyDescent="0.2">
      <c r="A82" s="5">
        <v>44968</v>
      </c>
      <c r="B82" s="6" t="s">
        <v>199</v>
      </c>
      <c r="C82" s="6" t="s">
        <v>10</v>
      </c>
      <c r="D82" s="6" t="s">
        <v>200</v>
      </c>
      <c r="E82" s="9">
        <v>4101240</v>
      </c>
      <c r="F82" s="10" t="s">
        <v>12</v>
      </c>
      <c r="G82" s="9">
        <v>410124</v>
      </c>
      <c r="H82" s="6" t="s">
        <v>13</v>
      </c>
      <c r="I82" s="6" t="s">
        <v>14</v>
      </c>
      <c r="J82" s="8"/>
    </row>
    <row r="83" spans="1:10" x14ac:dyDescent="0.2">
      <c r="A83" s="5">
        <v>44968</v>
      </c>
      <c r="B83" s="6" t="s">
        <v>201</v>
      </c>
      <c r="C83" s="6" t="s">
        <v>10</v>
      </c>
      <c r="D83" s="6" t="s">
        <v>202</v>
      </c>
      <c r="E83" s="9">
        <v>9566460</v>
      </c>
      <c r="F83" s="10" t="s">
        <v>12</v>
      </c>
      <c r="G83" s="9">
        <v>956646</v>
      </c>
      <c r="H83" s="6" t="s">
        <v>13</v>
      </c>
      <c r="I83" s="6" t="s">
        <v>14</v>
      </c>
      <c r="J83" s="8"/>
    </row>
    <row r="84" spans="1:10" x14ac:dyDescent="0.2">
      <c r="A84" s="5">
        <v>44968</v>
      </c>
      <c r="B84" s="6" t="s">
        <v>203</v>
      </c>
      <c r="C84" s="6" t="s">
        <v>10</v>
      </c>
      <c r="D84" s="6" t="s">
        <v>204</v>
      </c>
      <c r="E84" s="9">
        <v>1410195</v>
      </c>
      <c r="F84" s="10" t="s">
        <v>12</v>
      </c>
      <c r="G84" s="9">
        <v>141020</v>
      </c>
      <c r="H84" s="6" t="s">
        <v>113</v>
      </c>
      <c r="I84" s="6" t="s">
        <v>114</v>
      </c>
      <c r="J84" s="8"/>
    </row>
    <row r="85" spans="1:10" x14ac:dyDescent="0.2">
      <c r="A85" s="5">
        <v>44968</v>
      </c>
      <c r="B85" s="6" t="s">
        <v>205</v>
      </c>
      <c r="C85" s="6" t="s">
        <v>10</v>
      </c>
      <c r="D85" s="6" t="s">
        <v>206</v>
      </c>
      <c r="E85" s="9">
        <v>4050610</v>
      </c>
      <c r="F85" s="10" t="s">
        <v>12</v>
      </c>
      <c r="G85" s="9">
        <v>405061</v>
      </c>
      <c r="H85" s="6" t="s">
        <v>175</v>
      </c>
      <c r="I85" s="6" t="s">
        <v>176</v>
      </c>
      <c r="J85" s="8"/>
    </row>
    <row r="86" spans="1:10" x14ac:dyDescent="0.2">
      <c r="A86" s="5">
        <v>44968</v>
      </c>
      <c r="B86" s="6" t="s">
        <v>207</v>
      </c>
      <c r="C86" s="6" t="s">
        <v>10</v>
      </c>
      <c r="D86" s="6" t="s">
        <v>208</v>
      </c>
      <c r="E86" s="9">
        <v>2579200</v>
      </c>
      <c r="F86" s="10" t="s">
        <v>12</v>
      </c>
      <c r="G86" s="9">
        <v>257920</v>
      </c>
      <c r="H86" s="6" t="s">
        <v>175</v>
      </c>
      <c r="I86" s="6" t="s">
        <v>176</v>
      </c>
      <c r="J86" s="8"/>
    </row>
    <row r="87" spans="1:10" x14ac:dyDescent="0.2">
      <c r="A87" s="5">
        <v>44968</v>
      </c>
      <c r="B87" s="6" t="s">
        <v>209</v>
      </c>
      <c r="C87" s="6" t="s">
        <v>10</v>
      </c>
      <c r="D87" s="6" t="s">
        <v>210</v>
      </c>
      <c r="E87" s="9">
        <v>5211430</v>
      </c>
      <c r="F87" s="10" t="s">
        <v>12</v>
      </c>
      <c r="G87" s="9">
        <v>521143</v>
      </c>
      <c r="H87" s="6" t="s">
        <v>93</v>
      </c>
      <c r="I87" s="6" t="s">
        <v>94</v>
      </c>
      <c r="J87" s="8"/>
    </row>
    <row r="88" spans="1:10" x14ac:dyDescent="0.2">
      <c r="A88" s="5">
        <v>44968</v>
      </c>
      <c r="B88" s="6" t="s">
        <v>211</v>
      </c>
      <c r="C88" s="6" t="s">
        <v>10</v>
      </c>
      <c r="D88" s="6" t="s">
        <v>212</v>
      </c>
      <c r="E88" s="9">
        <v>7181680</v>
      </c>
      <c r="F88" s="10" t="s">
        <v>12</v>
      </c>
      <c r="G88" s="9">
        <v>718168</v>
      </c>
      <c r="H88" s="6" t="s">
        <v>53</v>
      </c>
      <c r="I88" s="6" t="s">
        <v>54</v>
      </c>
      <c r="J88" s="8"/>
    </row>
    <row r="89" spans="1:10" x14ac:dyDescent="0.2">
      <c r="A89" s="5">
        <v>44973</v>
      </c>
      <c r="B89" s="6" t="s">
        <v>213</v>
      </c>
      <c r="C89" s="6" t="s">
        <v>10</v>
      </c>
      <c r="D89" s="6" t="s">
        <v>214</v>
      </c>
      <c r="E89" s="9">
        <v>3849940</v>
      </c>
      <c r="F89" s="10" t="s">
        <v>12</v>
      </c>
      <c r="G89" s="9">
        <v>384994</v>
      </c>
      <c r="H89" s="6" t="s">
        <v>147</v>
      </c>
      <c r="I89" s="6" t="s">
        <v>148</v>
      </c>
    </row>
    <row r="90" spans="1:10" x14ac:dyDescent="0.2">
      <c r="A90" s="5">
        <v>44973</v>
      </c>
      <c r="B90" s="6" t="s">
        <v>215</v>
      </c>
      <c r="C90" s="6" t="s">
        <v>10</v>
      </c>
      <c r="D90" s="6" t="s">
        <v>216</v>
      </c>
      <c r="E90" s="9">
        <v>1468620</v>
      </c>
      <c r="F90" s="10" t="s">
        <v>12</v>
      </c>
      <c r="G90" s="9">
        <v>146862</v>
      </c>
      <c r="H90" s="6" t="s">
        <v>147</v>
      </c>
      <c r="I90" s="6" t="s">
        <v>148</v>
      </c>
    </row>
    <row r="91" spans="1:10" x14ac:dyDescent="0.2">
      <c r="A91" s="5">
        <v>44973</v>
      </c>
      <c r="B91" s="6" t="s">
        <v>217</v>
      </c>
      <c r="C91" s="6" t="s">
        <v>10</v>
      </c>
      <c r="D91" s="6" t="s">
        <v>218</v>
      </c>
      <c r="E91" s="9">
        <v>3491900</v>
      </c>
      <c r="F91" s="10" t="s">
        <v>12</v>
      </c>
      <c r="G91" s="9">
        <v>349190</v>
      </c>
      <c r="H91" s="6" t="s">
        <v>147</v>
      </c>
      <c r="I91" s="6" t="s">
        <v>148</v>
      </c>
    </row>
    <row r="92" spans="1:10" x14ac:dyDescent="0.2">
      <c r="A92" s="5">
        <v>44973</v>
      </c>
      <c r="B92" s="6" t="s">
        <v>219</v>
      </c>
      <c r="C92" s="6" t="s">
        <v>10</v>
      </c>
      <c r="D92" s="6" t="s">
        <v>220</v>
      </c>
      <c r="E92" s="9">
        <v>5920055</v>
      </c>
      <c r="F92" s="10" t="s">
        <v>12</v>
      </c>
      <c r="G92" s="9">
        <v>592006</v>
      </c>
      <c r="H92" s="6" t="s">
        <v>147</v>
      </c>
      <c r="I92" s="6" t="s">
        <v>148</v>
      </c>
    </row>
    <row r="93" spans="1:10" x14ac:dyDescent="0.2">
      <c r="A93" s="5">
        <v>44973</v>
      </c>
      <c r="B93" s="6" t="s">
        <v>221</v>
      </c>
      <c r="C93" s="6" t="s">
        <v>10</v>
      </c>
      <c r="D93" s="6" t="s">
        <v>222</v>
      </c>
      <c r="E93" s="9">
        <v>5768276</v>
      </c>
      <c r="F93" s="10" t="s">
        <v>12</v>
      </c>
      <c r="G93" s="9">
        <v>576828</v>
      </c>
      <c r="H93" s="6" t="s">
        <v>147</v>
      </c>
      <c r="I93" s="6" t="s">
        <v>148</v>
      </c>
    </row>
    <row r="94" spans="1:10" x14ac:dyDescent="0.2">
      <c r="A94" s="5">
        <v>44973</v>
      </c>
      <c r="B94" s="6" t="s">
        <v>223</v>
      </c>
      <c r="C94" s="6" t="s">
        <v>10</v>
      </c>
      <c r="D94" s="6" t="s">
        <v>224</v>
      </c>
      <c r="E94" s="9">
        <v>1815240</v>
      </c>
      <c r="F94" s="10" t="s">
        <v>12</v>
      </c>
      <c r="G94" s="9">
        <v>181524</v>
      </c>
      <c r="H94" s="6" t="s">
        <v>147</v>
      </c>
      <c r="I94" s="6" t="s">
        <v>148</v>
      </c>
    </row>
    <row r="95" spans="1:10" x14ac:dyDescent="0.2">
      <c r="A95" s="5">
        <v>44973</v>
      </c>
      <c r="B95" s="6" t="s">
        <v>225</v>
      </c>
      <c r="C95" s="6" t="s">
        <v>10</v>
      </c>
      <c r="D95" s="6" t="s">
        <v>226</v>
      </c>
      <c r="E95" s="9">
        <v>3690540</v>
      </c>
      <c r="F95" s="10" t="s">
        <v>12</v>
      </c>
      <c r="G95" s="9">
        <v>369054</v>
      </c>
      <c r="H95" s="6" t="s">
        <v>147</v>
      </c>
      <c r="I95" s="6" t="s">
        <v>148</v>
      </c>
    </row>
    <row r="96" spans="1:10" x14ac:dyDescent="0.2">
      <c r="A96" s="5">
        <v>44973</v>
      </c>
      <c r="B96" s="6" t="s">
        <v>227</v>
      </c>
      <c r="C96" s="6" t="s">
        <v>10</v>
      </c>
      <c r="D96" s="6" t="s">
        <v>228</v>
      </c>
      <c r="E96" s="9">
        <v>2618440</v>
      </c>
      <c r="F96" s="10" t="s">
        <v>12</v>
      </c>
      <c r="G96" s="9">
        <v>261844</v>
      </c>
      <c r="H96" s="6" t="s">
        <v>147</v>
      </c>
      <c r="I96" s="6" t="s">
        <v>148</v>
      </c>
    </row>
    <row r="97" spans="1:10" x14ac:dyDescent="0.2">
      <c r="A97" s="5">
        <v>44973</v>
      </c>
      <c r="B97" s="6" t="s">
        <v>229</v>
      </c>
      <c r="C97" s="6" t="s">
        <v>10</v>
      </c>
      <c r="D97" s="6" t="s">
        <v>230</v>
      </c>
      <c r="E97" s="9">
        <v>1542990</v>
      </c>
      <c r="F97" s="10" t="s">
        <v>12</v>
      </c>
      <c r="G97" s="9">
        <v>154299</v>
      </c>
      <c r="H97" s="6" t="s">
        <v>113</v>
      </c>
      <c r="I97" s="6" t="s">
        <v>114</v>
      </c>
    </row>
    <row r="98" spans="1:10" x14ac:dyDescent="0.2">
      <c r="A98" s="5">
        <v>44973</v>
      </c>
      <c r="B98" s="6" t="s">
        <v>231</v>
      </c>
      <c r="C98" s="6" t="s">
        <v>10</v>
      </c>
      <c r="D98" s="6" t="s">
        <v>232</v>
      </c>
      <c r="E98" s="9">
        <v>4223925</v>
      </c>
      <c r="F98" s="10" t="s">
        <v>12</v>
      </c>
      <c r="G98" s="9">
        <v>422393</v>
      </c>
      <c r="H98" s="6" t="s">
        <v>89</v>
      </c>
      <c r="I98" s="6" t="s">
        <v>90</v>
      </c>
    </row>
    <row r="99" spans="1:10" x14ac:dyDescent="0.2">
      <c r="A99" s="5">
        <v>44973</v>
      </c>
      <c r="B99" s="6" t="s">
        <v>233</v>
      </c>
      <c r="C99" s="6" t="s">
        <v>10</v>
      </c>
      <c r="D99" s="6" t="s">
        <v>234</v>
      </c>
      <c r="E99" s="9">
        <v>1468620</v>
      </c>
      <c r="F99" s="10" t="s">
        <v>12</v>
      </c>
      <c r="G99" s="9">
        <v>146862</v>
      </c>
      <c r="H99" s="6" t="s">
        <v>53</v>
      </c>
      <c r="I99" s="6" t="s">
        <v>54</v>
      </c>
    </row>
    <row r="100" spans="1:10" x14ac:dyDescent="0.2">
      <c r="A100" s="5">
        <v>44973</v>
      </c>
      <c r="B100" s="6" t="s">
        <v>235</v>
      </c>
      <c r="C100" s="6" t="s">
        <v>10</v>
      </c>
      <c r="D100" s="6" t="s">
        <v>236</v>
      </c>
      <c r="E100" s="9">
        <v>3372440</v>
      </c>
      <c r="F100" s="10" t="s">
        <v>12</v>
      </c>
      <c r="G100" s="9">
        <v>337244</v>
      </c>
      <c r="H100" s="6" t="s">
        <v>131</v>
      </c>
      <c r="I100" s="6" t="s">
        <v>132</v>
      </c>
    </row>
    <row r="101" spans="1:10" x14ac:dyDescent="0.2">
      <c r="A101" s="5">
        <v>44973</v>
      </c>
      <c r="B101" s="6" t="s">
        <v>237</v>
      </c>
      <c r="C101" s="6" t="s">
        <v>10</v>
      </c>
      <c r="D101" s="6" t="s">
        <v>238</v>
      </c>
      <c r="E101" s="9">
        <v>2579200</v>
      </c>
      <c r="F101" s="10" t="s">
        <v>12</v>
      </c>
      <c r="G101" s="9">
        <v>257920</v>
      </c>
      <c r="H101" s="6" t="s">
        <v>13</v>
      </c>
      <c r="I101" s="6" t="s">
        <v>14</v>
      </c>
    </row>
    <row r="102" spans="1:10" x14ac:dyDescent="0.2">
      <c r="A102" s="5">
        <v>44973</v>
      </c>
      <c r="B102" s="6" t="s">
        <v>239</v>
      </c>
      <c r="C102" s="6" t="s">
        <v>10</v>
      </c>
      <c r="D102" s="6" t="s">
        <v>240</v>
      </c>
      <c r="E102" s="9">
        <v>6904290</v>
      </c>
      <c r="F102" s="10" t="s">
        <v>12</v>
      </c>
      <c r="G102" s="9">
        <v>690429</v>
      </c>
      <c r="H102" s="6" t="s">
        <v>13</v>
      </c>
      <c r="I102" s="6" t="s">
        <v>14</v>
      </c>
    </row>
    <row r="103" spans="1:10" x14ac:dyDescent="0.2">
      <c r="A103" s="5">
        <v>44973</v>
      </c>
      <c r="B103" s="6" t="s">
        <v>241</v>
      </c>
      <c r="C103" s="6" t="s">
        <v>10</v>
      </c>
      <c r="D103" s="6" t="s">
        <v>242</v>
      </c>
      <c r="E103" s="9">
        <v>3283860</v>
      </c>
      <c r="F103" s="10" t="s">
        <v>12</v>
      </c>
      <c r="G103" s="9">
        <v>328386</v>
      </c>
      <c r="H103" s="6" t="s">
        <v>101</v>
      </c>
      <c r="I103" s="6" t="s">
        <v>102</v>
      </c>
    </row>
    <row r="104" spans="1:10" x14ac:dyDescent="0.2">
      <c r="A104" s="5">
        <v>44973</v>
      </c>
      <c r="B104" s="6" t="s">
        <v>243</v>
      </c>
      <c r="C104" s="6" t="s">
        <v>10</v>
      </c>
      <c r="D104" s="6" t="s">
        <v>244</v>
      </c>
      <c r="E104" s="9">
        <v>6303504</v>
      </c>
      <c r="F104" s="10" t="s">
        <v>12</v>
      </c>
      <c r="G104" s="9">
        <v>630350</v>
      </c>
      <c r="H104" s="6" t="s">
        <v>101</v>
      </c>
      <c r="I104" s="6" t="s">
        <v>102</v>
      </c>
    </row>
    <row r="105" spans="1:10" x14ac:dyDescent="0.2">
      <c r="A105" s="5">
        <v>44981</v>
      </c>
      <c r="B105" s="6" t="s">
        <v>245</v>
      </c>
      <c r="C105" s="6" t="s">
        <v>10</v>
      </c>
      <c r="D105" s="6" t="s">
        <v>246</v>
      </c>
      <c r="E105" s="9">
        <v>955570</v>
      </c>
      <c r="F105" s="10" t="s">
        <v>12</v>
      </c>
      <c r="G105" s="9">
        <v>95557</v>
      </c>
      <c r="H105" s="6" t="s">
        <v>13</v>
      </c>
      <c r="I105" s="6" t="s">
        <v>14</v>
      </c>
      <c r="J105" s="8"/>
    </row>
    <row r="106" spans="1:10" x14ac:dyDescent="0.2">
      <c r="A106" s="5">
        <v>44981</v>
      </c>
      <c r="B106" s="6" t="s">
        <v>247</v>
      </c>
      <c r="C106" s="6" t="s">
        <v>10</v>
      </c>
      <c r="D106" s="6" t="s">
        <v>248</v>
      </c>
      <c r="E106" s="9">
        <v>7104620</v>
      </c>
      <c r="F106" s="10" t="s">
        <v>12</v>
      </c>
      <c r="G106" s="9">
        <v>710462</v>
      </c>
      <c r="H106" s="6" t="s">
        <v>117</v>
      </c>
      <c r="I106" s="6" t="s">
        <v>118</v>
      </c>
      <c r="J106" s="8"/>
    </row>
    <row r="107" spans="1:10" x14ac:dyDescent="0.2">
      <c r="A107" s="5">
        <v>44981</v>
      </c>
      <c r="B107" s="6" t="s">
        <v>249</v>
      </c>
      <c r="C107" s="6" t="s">
        <v>10</v>
      </c>
      <c r="D107" s="6" t="s">
        <v>250</v>
      </c>
      <c r="E107" s="9">
        <v>501820</v>
      </c>
      <c r="F107" s="10" t="s">
        <v>12</v>
      </c>
      <c r="G107" s="9">
        <v>50182</v>
      </c>
      <c r="H107" s="6" t="s">
        <v>13</v>
      </c>
      <c r="I107" s="6" t="s">
        <v>14</v>
      </c>
      <c r="J107" s="8"/>
    </row>
    <row r="108" spans="1:10" x14ac:dyDescent="0.2">
      <c r="A108" s="5">
        <v>44981</v>
      </c>
      <c r="B108" s="6" t="s">
        <v>251</v>
      </c>
      <c r="C108" s="6" t="s">
        <v>10</v>
      </c>
      <c r="D108" s="6" t="s">
        <v>252</v>
      </c>
      <c r="E108" s="9">
        <v>11632476</v>
      </c>
      <c r="F108" s="10" t="s">
        <v>12</v>
      </c>
      <c r="G108" s="9">
        <v>1163248</v>
      </c>
      <c r="H108" s="6" t="s">
        <v>175</v>
      </c>
      <c r="I108" s="6" t="s">
        <v>176</v>
      </c>
      <c r="J108" s="8"/>
    </row>
    <row r="109" spans="1:10" x14ac:dyDescent="0.2">
      <c r="A109" s="5">
        <v>44981</v>
      </c>
      <c r="B109" s="6" t="s">
        <v>253</v>
      </c>
      <c r="C109" s="6" t="s">
        <v>10</v>
      </c>
      <c r="D109" s="6" t="s">
        <v>254</v>
      </c>
      <c r="E109" s="9">
        <v>272250</v>
      </c>
      <c r="F109" s="10" t="s">
        <v>12</v>
      </c>
      <c r="G109" s="9">
        <v>27225</v>
      </c>
      <c r="H109" s="6" t="s">
        <v>83</v>
      </c>
      <c r="I109" s="6" t="s">
        <v>84</v>
      </c>
      <c r="J109" s="8"/>
    </row>
    <row r="110" spans="1:10" x14ac:dyDescent="0.2">
      <c r="A110" s="5">
        <v>44981</v>
      </c>
      <c r="B110" s="6" t="s">
        <v>255</v>
      </c>
      <c r="C110" s="6" t="s">
        <v>10</v>
      </c>
      <c r="D110" s="6" t="s">
        <v>256</v>
      </c>
      <c r="E110" s="9">
        <v>1529835</v>
      </c>
      <c r="F110" s="10" t="s">
        <v>12</v>
      </c>
      <c r="G110" s="9">
        <v>152984</v>
      </c>
      <c r="H110" s="6" t="s">
        <v>93</v>
      </c>
      <c r="I110" s="6" t="s">
        <v>94</v>
      </c>
      <c r="J110" s="8"/>
    </row>
    <row r="111" spans="1:10" x14ac:dyDescent="0.2">
      <c r="A111" s="5">
        <v>44981</v>
      </c>
      <c r="B111" s="6" t="s">
        <v>257</v>
      </c>
      <c r="C111" s="6" t="s">
        <v>10</v>
      </c>
      <c r="D111" s="6" t="s">
        <v>258</v>
      </c>
      <c r="E111" s="9">
        <v>2579200</v>
      </c>
      <c r="F111" s="10" t="s">
        <v>12</v>
      </c>
      <c r="G111" s="9">
        <v>257920</v>
      </c>
      <c r="H111" s="6" t="s">
        <v>89</v>
      </c>
      <c r="I111" s="6" t="s">
        <v>90</v>
      </c>
      <c r="J111" s="8"/>
    </row>
    <row r="112" spans="1:10" x14ac:dyDescent="0.2">
      <c r="A112" s="5">
        <v>44981</v>
      </c>
      <c r="B112" s="6" t="s">
        <v>259</v>
      </c>
      <c r="C112" s="6" t="s">
        <v>10</v>
      </c>
      <c r="D112" s="6" t="s">
        <v>260</v>
      </c>
      <c r="E112" s="9">
        <v>2618440</v>
      </c>
      <c r="F112" s="10" t="s">
        <v>12</v>
      </c>
      <c r="G112" s="9">
        <v>261844</v>
      </c>
      <c r="H112" s="6" t="s">
        <v>53</v>
      </c>
      <c r="I112" s="6" t="s">
        <v>54</v>
      </c>
      <c r="J112" s="8"/>
    </row>
    <row r="113" spans="1:10" x14ac:dyDescent="0.2">
      <c r="A113" s="5">
        <v>44981</v>
      </c>
      <c r="B113" s="6" t="s">
        <v>261</v>
      </c>
      <c r="C113" s="6" t="s">
        <v>10</v>
      </c>
      <c r="D113" s="6" t="s">
        <v>262</v>
      </c>
      <c r="E113" s="9">
        <v>1110580</v>
      </c>
      <c r="F113" s="10" t="s">
        <v>12</v>
      </c>
      <c r="G113" s="9">
        <v>111058</v>
      </c>
      <c r="H113" s="6" t="s">
        <v>131</v>
      </c>
      <c r="I113" s="6" t="s">
        <v>132</v>
      </c>
      <c r="J113" s="8"/>
    </row>
    <row r="114" spans="1:10" x14ac:dyDescent="0.2">
      <c r="A114" s="5">
        <v>44981</v>
      </c>
      <c r="B114" s="6" t="s">
        <v>263</v>
      </c>
      <c r="C114" s="6" t="s">
        <v>10</v>
      </c>
      <c r="D114" s="6" t="s">
        <v>264</v>
      </c>
      <c r="E114" s="9">
        <v>7453425</v>
      </c>
      <c r="F114" s="10" t="s">
        <v>12</v>
      </c>
      <c r="G114" s="9">
        <v>745343</v>
      </c>
      <c r="H114" s="6" t="s">
        <v>175</v>
      </c>
      <c r="I114" s="6" t="s">
        <v>176</v>
      </c>
      <c r="J114" s="8"/>
    </row>
    <row r="115" spans="1:10" x14ac:dyDescent="0.2">
      <c r="A115" s="5">
        <v>44981</v>
      </c>
      <c r="B115" s="6" t="s">
        <v>265</v>
      </c>
      <c r="C115" s="6" t="s">
        <v>10</v>
      </c>
      <c r="D115" s="6" t="s">
        <v>266</v>
      </c>
      <c r="E115" s="9">
        <v>9108795</v>
      </c>
      <c r="F115" s="10" t="s">
        <v>12</v>
      </c>
      <c r="G115" s="9">
        <v>910880</v>
      </c>
      <c r="H115" s="6" t="s">
        <v>83</v>
      </c>
      <c r="I115" s="6" t="s">
        <v>84</v>
      </c>
      <c r="J115" s="8"/>
    </row>
    <row r="116" spans="1:10" x14ac:dyDescent="0.2">
      <c r="A116" s="5">
        <v>44981</v>
      </c>
      <c r="B116" s="6" t="s">
        <v>267</v>
      </c>
      <c r="C116" s="6" t="s">
        <v>10</v>
      </c>
      <c r="D116" s="6" t="s">
        <v>268</v>
      </c>
      <c r="E116" s="9">
        <v>7926260</v>
      </c>
      <c r="F116" s="10" t="s">
        <v>12</v>
      </c>
      <c r="G116" s="9">
        <v>792626</v>
      </c>
      <c r="H116" s="6" t="s">
        <v>291</v>
      </c>
      <c r="I116" s="6" t="s">
        <v>292</v>
      </c>
      <c r="J116" s="8"/>
    </row>
    <row r="117" spans="1:10" x14ac:dyDescent="0.2">
      <c r="A117" s="5">
        <v>44981</v>
      </c>
      <c r="B117" s="6" t="s">
        <v>269</v>
      </c>
      <c r="C117" s="6" t="s">
        <v>10</v>
      </c>
      <c r="D117" s="6" t="s">
        <v>270</v>
      </c>
      <c r="E117" s="9">
        <v>2221160</v>
      </c>
      <c r="F117" s="10" t="s">
        <v>12</v>
      </c>
      <c r="G117" s="9">
        <v>222116</v>
      </c>
      <c r="H117" s="6" t="s">
        <v>139</v>
      </c>
      <c r="I117" s="6" t="s">
        <v>140</v>
      </c>
      <c r="J117" s="8"/>
    </row>
    <row r="118" spans="1:10" x14ac:dyDescent="0.2">
      <c r="A118" s="5">
        <v>44981</v>
      </c>
      <c r="B118" s="6" t="s">
        <v>271</v>
      </c>
      <c r="C118" s="6" t="s">
        <v>10</v>
      </c>
      <c r="D118" s="6" t="s">
        <v>272</v>
      </c>
      <c r="E118" s="9">
        <v>2144100</v>
      </c>
      <c r="F118" s="10" t="s">
        <v>12</v>
      </c>
      <c r="G118" s="9">
        <v>214410</v>
      </c>
      <c r="H118" s="6" t="s">
        <v>53</v>
      </c>
      <c r="I118" s="6" t="s">
        <v>54</v>
      </c>
      <c r="J118" s="8"/>
    </row>
    <row r="119" spans="1:10" x14ac:dyDescent="0.2">
      <c r="A119" s="5">
        <v>44981</v>
      </c>
      <c r="B119" s="6" t="s">
        <v>273</v>
      </c>
      <c r="C119" s="6" t="s">
        <v>10</v>
      </c>
      <c r="D119" s="6" t="s">
        <v>274</v>
      </c>
      <c r="E119" s="9">
        <v>1072050</v>
      </c>
      <c r="F119" s="10" t="s">
        <v>12</v>
      </c>
      <c r="G119" s="9">
        <v>107205</v>
      </c>
      <c r="H119" s="6" t="s">
        <v>131</v>
      </c>
      <c r="I119" s="6" t="s">
        <v>132</v>
      </c>
      <c r="J119" s="8"/>
    </row>
    <row r="120" spans="1:10" x14ac:dyDescent="0.2">
      <c r="A120" s="5">
        <v>44981</v>
      </c>
      <c r="B120" s="6" t="s">
        <v>275</v>
      </c>
      <c r="C120" s="6" t="s">
        <v>10</v>
      </c>
      <c r="D120" s="6" t="s">
        <v>276</v>
      </c>
      <c r="E120" s="9">
        <v>1354610</v>
      </c>
      <c r="F120" s="10" t="s">
        <v>12</v>
      </c>
      <c r="G120" s="9">
        <v>135461</v>
      </c>
      <c r="H120" s="6" t="s">
        <v>147</v>
      </c>
      <c r="I120" s="6" t="s">
        <v>148</v>
      </c>
    </row>
    <row r="121" spans="1:10" x14ac:dyDescent="0.2">
      <c r="A121" s="5">
        <v>44981</v>
      </c>
      <c r="B121" s="6" t="s">
        <v>277</v>
      </c>
      <c r="C121" s="6" t="s">
        <v>10</v>
      </c>
      <c r="D121" s="6" t="s">
        <v>278</v>
      </c>
      <c r="E121" s="9">
        <v>5552900</v>
      </c>
      <c r="F121" s="10" t="s">
        <v>12</v>
      </c>
      <c r="G121" s="9">
        <v>555290</v>
      </c>
      <c r="H121" s="6" t="s">
        <v>147</v>
      </c>
      <c r="I121" s="6" t="s">
        <v>148</v>
      </c>
    </row>
    <row r="122" spans="1:10" x14ac:dyDescent="0.2">
      <c r="A122" s="5">
        <v>44981</v>
      </c>
      <c r="B122" s="6" t="s">
        <v>279</v>
      </c>
      <c r="C122" s="6" t="s">
        <v>10</v>
      </c>
      <c r="D122" s="6" t="s">
        <v>280</v>
      </c>
      <c r="E122" s="9">
        <v>1078385</v>
      </c>
      <c r="F122" s="10" t="s">
        <v>12</v>
      </c>
      <c r="G122" s="9">
        <v>107839</v>
      </c>
      <c r="H122" s="6" t="s">
        <v>147</v>
      </c>
      <c r="I122" s="6" t="s">
        <v>148</v>
      </c>
      <c r="J122" s="8"/>
    </row>
    <row r="123" spans="1:10" x14ac:dyDescent="0.2">
      <c r="A123" s="5">
        <v>44981</v>
      </c>
      <c r="B123" s="6" t="s">
        <v>281</v>
      </c>
      <c r="C123" s="6" t="s">
        <v>10</v>
      </c>
      <c r="D123" s="6" t="s">
        <v>282</v>
      </c>
      <c r="E123" s="9">
        <v>3371445</v>
      </c>
      <c r="F123" s="10" t="s">
        <v>12</v>
      </c>
      <c r="G123" s="9">
        <v>337145</v>
      </c>
      <c r="H123" s="6" t="s">
        <v>147</v>
      </c>
      <c r="I123" s="6" t="s">
        <v>148</v>
      </c>
      <c r="J123" s="8"/>
    </row>
    <row r="124" spans="1:10" x14ac:dyDescent="0.2">
      <c r="A124" s="5">
        <v>44982</v>
      </c>
      <c r="B124" s="6" t="s">
        <v>283</v>
      </c>
      <c r="C124" s="6" t="s">
        <v>10</v>
      </c>
      <c r="D124" s="6" t="s">
        <v>284</v>
      </c>
      <c r="E124" s="9">
        <v>2937240</v>
      </c>
      <c r="F124" s="10" t="s">
        <v>12</v>
      </c>
      <c r="G124" s="9">
        <v>293724</v>
      </c>
      <c r="H124" s="6" t="s">
        <v>175</v>
      </c>
      <c r="I124" s="6" t="s">
        <v>176</v>
      </c>
    </row>
    <row r="125" spans="1:10" x14ac:dyDescent="0.2">
      <c r="A125" s="5">
        <v>44982</v>
      </c>
      <c r="B125" s="6" t="s">
        <v>285</v>
      </c>
      <c r="C125" s="6" t="s">
        <v>10</v>
      </c>
      <c r="D125" s="6" t="s">
        <v>286</v>
      </c>
      <c r="E125" s="9">
        <v>6071100</v>
      </c>
      <c r="F125" s="10" t="s">
        <v>12</v>
      </c>
      <c r="G125" s="9">
        <v>607110</v>
      </c>
      <c r="H125" s="6" t="s">
        <v>131</v>
      </c>
      <c r="I125" s="6" t="s">
        <v>132</v>
      </c>
    </row>
    <row r="126" spans="1:10" x14ac:dyDescent="0.2">
      <c r="A126" s="5">
        <v>44982</v>
      </c>
      <c r="B126" s="6" t="s">
        <v>287</v>
      </c>
      <c r="C126" s="6" t="s">
        <v>10</v>
      </c>
      <c r="D126" s="6" t="s">
        <v>288</v>
      </c>
      <c r="E126" s="9">
        <v>2520775</v>
      </c>
      <c r="F126" s="10" t="s">
        <v>12</v>
      </c>
      <c r="G126" s="9">
        <v>252078</v>
      </c>
      <c r="H126" s="6" t="s">
        <v>13</v>
      </c>
      <c r="I126" s="6" t="s">
        <v>14</v>
      </c>
    </row>
    <row r="127" spans="1:10" x14ac:dyDescent="0.2">
      <c r="A127" s="5">
        <v>44982</v>
      </c>
      <c r="B127" s="6" t="s">
        <v>289</v>
      </c>
      <c r="C127" s="6" t="s">
        <v>10</v>
      </c>
      <c r="D127" s="6" t="s">
        <v>290</v>
      </c>
      <c r="E127" s="9">
        <v>3726620</v>
      </c>
      <c r="F127" s="10" t="s">
        <v>12</v>
      </c>
      <c r="G127" s="9">
        <v>372662</v>
      </c>
      <c r="H127" s="6" t="s">
        <v>13</v>
      </c>
      <c r="I127" s="6" t="s">
        <v>14</v>
      </c>
    </row>
    <row r="128" spans="1:10" x14ac:dyDescent="0.2">
      <c r="A128" s="5">
        <v>44987</v>
      </c>
      <c r="B128" s="6" t="s">
        <v>293</v>
      </c>
      <c r="C128" s="6" t="s">
        <v>10</v>
      </c>
      <c r="D128" s="6" t="s">
        <v>294</v>
      </c>
      <c r="E128" s="9">
        <v>1072050</v>
      </c>
      <c r="F128" s="10" t="s">
        <v>12</v>
      </c>
      <c r="G128" s="9">
        <v>107205</v>
      </c>
      <c r="H128" s="6" t="s">
        <v>13</v>
      </c>
      <c r="I128" s="6" t="s">
        <v>14</v>
      </c>
    </row>
    <row r="129" spans="1:9" x14ac:dyDescent="0.2">
      <c r="A129" s="5">
        <v>44987</v>
      </c>
      <c r="B129" s="6" t="s">
        <v>295</v>
      </c>
      <c r="C129" s="6" t="s">
        <v>10</v>
      </c>
      <c r="D129" s="6" t="s">
        <v>296</v>
      </c>
      <c r="E129" s="9">
        <v>3491900</v>
      </c>
      <c r="F129" s="10" t="s">
        <v>12</v>
      </c>
      <c r="G129" s="9">
        <v>349190</v>
      </c>
      <c r="H129" s="6" t="s">
        <v>139</v>
      </c>
      <c r="I129" s="6" t="s">
        <v>140</v>
      </c>
    </row>
    <row r="130" spans="1:9" x14ac:dyDescent="0.2">
      <c r="A130" s="5">
        <v>44987</v>
      </c>
      <c r="B130" s="6" t="s">
        <v>297</v>
      </c>
      <c r="C130" s="6" t="s">
        <v>10</v>
      </c>
      <c r="D130" s="6" t="s">
        <v>298</v>
      </c>
      <c r="E130" s="9">
        <v>1529835</v>
      </c>
      <c r="F130" s="10" t="s">
        <v>12</v>
      </c>
      <c r="G130" s="9">
        <v>152984</v>
      </c>
      <c r="H130" s="6" t="s">
        <v>113</v>
      </c>
      <c r="I130" s="6" t="s">
        <v>114</v>
      </c>
    </row>
    <row r="131" spans="1:9" x14ac:dyDescent="0.2">
      <c r="A131" s="5">
        <v>44987</v>
      </c>
      <c r="B131" s="6" t="s">
        <v>299</v>
      </c>
      <c r="C131" s="6" t="s">
        <v>10</v>
      </c>
      <c r="D131" s="6" t="s">
        <v>300</v>
      </c>
      <c r="E131" s="9">
        <v>1410195</v>
      </c>
      <c r="F131" s="10" t="s">
        <v>12</v>
      </c>
      <c r="G131" s="9">
        <v>141020</v>
      </c>
      <c r="H131" s="6" t="s">
        <v>175</v>
      </c>
      <c r="I131" s="6" t="s">
        <v>176</v>
      </c>
    </row>
    <row r="132" spans="1:9" x14ac:dyDescent="0.2">
      <c r="A132" s="5">
        <v>44987</v>
      </c>
      <c r="B132" s="6" t="s">
        <v>301</v>
      </c>
      <c r="C132" s="6" t="s">
        <v>10</v>
      </c>
      <c r="D132" s="6" t="s">
        <v>302</v>
      </c>
      <c r="E132" s="9">
        <v>1468620</v>
      </c>
      <c r="F132" s="10" t="s">
        <v>12</v>
      </c>
      <c r="G132" s="9">
        <v>146862</v>
      </c>
      <c r="H132" s="6" t="s">
        <v>93</v>
      </c>
      <c r="I132" s="6" t="s">
        <v>94</v>
      </c>
    </row>
    <row r="133" spans="1:9" x14ac:dyDescent="0.2">
      <c r="A133" s="5">
        <v>44987</v>
      </c>
      <c r="B133" s="6" t="s">
        <v>303</v>
      </c>
      <c r="C133" s="6" t="s">
        <v>10</v>
      </c>
      <c r="D133" s="6" t="s">
        <v>304</v>
      </c>
      <c r="E133" s="9">
        <v>2878815</v>
      </c>
      <c r="F133" s="10" t="s">
        <v>12</v>
      </c>
      <c r="G133" s="9">
        <v>287882</v>
      </c>
      <c r="H133" s="6" t="s">
        <v>107</v>
      </c>
      <c r="I133" s="6" t="s">
        <v>108</v>
      </c>
    </row>
    <row r="134" spans="1:9" x14ac:dyDescent="0.2">
      <c r="A134" s="5">
        <v>44987</v>
      </c>
      <c r="B134" s="6" t="s">
        <v>305</v>
      </c>
      <c r="C134" s="6" t="s">
        <v>10</v>
      </c>
      <c r="D134" s="6" t="s">
        <v>306</v>
      </c>
      <c r="E134" s="9">
        <v>1110580</v>
      </c>
      <c r="F134" s="10" t="s">
        <v>12</v>
      </c>
      <c r="G134" s="9">
        <v>111058</v>
      </c>
      <c r="H134" s="6" t="s">
        <v>89</v>
      </c>
      <c r="I134" s="6" t="s">
        <v>90</v>
      </c>
    </row>
    <row r="135" spans="1:9" x14ac:dyDescent="0.2">
      <c r="A135" s="5">
        <v>44987</v>
      </c>
      <c r="B135" s="6" t="s">
        <v>307</v>
      </c>
      <c r="C135" s="6" t="s">
        <v>10</v>
      </c>
      <c r="D135" s="6" t="s">
        <v>308</v>
      </c>
      <c r="E135" s="9">
        <v>4995550</v>
      </c>
      <c r="F135" s="10" t="s">
        <v>12</v>
      </c>
      <c r="G135" s="9">
        <v>499555</v>
      </c>
      <c r="H135" s="6" t="s">
        <v>139</v>
      </c>
      <c r="I135" s="6" t="s">
        <v>140</v>
      </c>
    </row>
    <row r="136" spans="1:9" x14ac:dyDescent="0.2">
      <c r="A136" s="5">
        <v>44987</v>
      </c>
      <c r="B136" s="6" t="s">
        <v>309</v>
      </c>
      <c r="C136" s="6" t="s">
        <v>10</v>
      </c>
      <c r="D136" s="6" t="s">
        <v>310</v>
      </c>
      <c r="E136" s="9">
        <v>4000486</v>
      </c>
      <c r="F136" s="10" t="s">
        <v>12</v>
      </c>
      <c r="G136" s="9">
        <v>400049</v>
      </c>
      <c r="H136" s="6" t="s">
        <v>53</v>
      </c>
      <c r="I136" s="6" t="s">
        <v>54</v>
      </c>
    </row>
    <row r="137" spans="1:9" x14ac:dyDescent="0.2">
      <c r="A137" s="5">
        <v>44987</v>
      </c>
      <c r="B137" s="6" t="s">
        <v>311</v>
      </c>
      <c r="C137" s="6" t="s">
        <v>10</v>
      </c>
      <c r="D137" s="6" t="s">
        <v>312</v>
      </c>
      <c r="E137" s="9">
        <v>2618440</v>
      </c>
      <c r="F137" s="10" t="s">
        <v>12</v>
      </c>
      <c r="G137" s="9">
        <v>261844</v>
      </c>
      <c r="H137" s="6" t="s">
        <v>131</v>
      </c>
      <c r="I137" s="6" t="s">
        <v>132</v>
      </c>
    </row>
    <row r="138" spans="1:9" x14ac:dyDescent="0.2">
      <c r="A138" s="5">
        <v>44987</v>
      </c>
      <c r="B138" s="6" t="s">
        <v>313</v>
      </c>
      <c r="C138" s="6" t="s">
        <v>10</v>
      </c>
      <c r="D138" s="6" t="s">
        <v>314</v>
      </c>
      <c r="E138" s="9">
        <v>2221160</v>
      </c>
      <c r="F138" s="10" t="s">
        <v>12</v>
      </c>
      <c r="G138" s="9">
        <v>222116</v>
      </c>
      <c r="H138" s="6" t="s">
        <v>73</v>
      </c>
      <c r="I138" s="6" t="s">
        <v>74</v>
      </c>
    </row>
    <row r="139" spans="1:9" x14ac:dyDescent="0.2">
      <c r="A139" s="5">
        <v>44987</v>
      </c>
      <c r="B139" s="6" t="s">
        <v>315</v>
      </c>
      <c r="C139" s="6" t="s">
        <v>10</v>
      </c>
      <c r="D139" s="6" t="s">
        <v>316</v>
      </c>
      <c r="E139" s="9">
        <v>272250</v>
      </c>
      <c r="F139" s="10" t="s">
        <v>12</v>
      </c>
      <c r="G139" s="9">
        <v>27225</v>
      </c>
      <c r="H139" s="6" t="s">
        <v>113</v>
      </c>
      <c r="I139" s="6" t="s">
        <v>114</v>
      </c>
    </row>
    <row r="140" spans="1:9" x14ac:dyDescent="0.2">
      <c r="A140" s="5">
        <v>44987</v>
      </c>
      <c r="B140" s="6" t="s">
        <v>317</v>
      </c>
      <c r="C140" s="6" t="s">
        <v>10</v>
      </c>
      <c r="D140" s="6" t="s">
        <v>318</v>
      </c>
      <c r="E140" s="9">
        <v>2381320</v>
      </c>
      <c r="F140" s="10" t="s">
        <v>12</v>
      </c>
      <c r="G140" s="9">
        <v>238132</v>
      </c>
      <c r="H140" s="6" t="s">
        <v>101</v>
      </c>
      <c r="I140" s="6" t="s">
        <v>102</v>
      </c>
    </row>
    <row r="141" spans="1:9" x14ac:dyDescent="0.2">
      <c r="A141" s="5">
        <v>44987</v>
      </c>
      <c r="B141" s="6" t="s">
        <v>319</v>
      </c>
      <c r="C141" s="6" t="s">
        <v>10</v>
      </c>
      <c r="D141" s="6" t="s">
        <v>320</v>
      </c>
      <c r="E141" s="9">
        <v>3791515</v>
      </c>
      <c r="F141" s="10" t="s">
        <v>12</v>
      </c>
      <c r="G141" s="9">
        <v>379152</v>
      </c>
      <c r="H141" s="6" t="s">
        <v>13</v>
      </c>
      <c r="I141" s="6" t="s">
        <v>14</v>
      </c>
    </row>
    <row r="142" spans="1:9" x14ac:dyDescent="0.2">
      <c r="A142" s="5">
        <v>44987</v>
      </c>
      <c r="B142" s="6" t="s">
        <v>321</v>
      </c>
      <c r="C142" s="6" t="s">
        <v>10</v>
      </c>
      <c r="D142" s="6" t="s">
        <v>322</v>
      </c>
      <c r="E142" s="9">
        <v>6071100</v>
      </c>
      <c r="F142" s="10" t="s">
        <v>12</v>
      </c>
      <c r="G142" s="9">
        <v>607110</v>
      </c>
      <c r="H142" s="6" t="s">
        <v>13</v>
      </c>
      <c r="I142" s="6" t="s">
        <v>14</v>
      </c>
    </row>
    <row r="143" spans="1:9" x14ac:dyDescent="0.2">
      <c r="A143" s="5">
        <v>44987</v>
      </c>
      <c r="B143" s="6" t="s">
        <v>323</v>
      </c>
      <c r="C143" s="6" t="s">
        <v>10</v>
      </c>
      <c r="D143" s="6" t="s">
        <v>324</v>
      </c>
      <c r="E143" s="9">
        <v>647031</v>
      </c>
      <c r="F143" s="10" t="s">
        <v>12</v>
      </c>
      <c r="G143" s="9">
        <v>64703</v>
      </c>
      <c r="H143" s="6" t="s">
        <v>147</v>
      </c>
      <c r="I143" s="6" t="s">
        <v>148</v>
      </c>
    </row>
    <row r="144" spans="1:9" x14ac:dyDescent="0.2">
      <c r="A144" s="5">
        <v>44987</v>
      </c>
      <c r="B144" s="6" t="s">
        <v>325</v>
      </c>
      <c r="C144" s="6" t="s">
        <v>10</v>
      </c>
      <c r="D144" s="6" t="s">
        <v>326</v>
      </c>
      <c r="E144" s="9">
        <v>1963830</v>
      </c>
      <c r="F144" s="10" t="s">
        <v>12</v>
      </c>
      <c r="G144" s="9">
        <v>196383</v>
      </c>
      <c r="H144" s="6" t="s">
        <v>147</v>
      </c>
      <c r="I144" s="6" t="s">
        <v>148</v>
      </c>
    </row>
    <row r="145" spans="1:10" x14ac:dyDescent="0.2">
      <c r="A145" s="5">
        <v>44987</v>
      </c>
      <c r="B145" s="6" t="s">
        <v>327</v>
      </c>
      <c r="C145" s="6" t="s">
        <v>10</v>
      </c>
      <c r="D145" s="6" t="s">
        <v>328</v>
      </c>
      <c r="E145" s="9">
        <v>3331740</v>
      </c>
      <c r="F145" s="10" t="s">
        <v>12</v>
      </c>
      <c r="G145" s="9">
        <v>333174</v>
      </c>
      <c r="H145" s="6" t="s">
        <v>147</v>
      </c>
      <c r="I145" s="6" t="s">
        <v>148</v>
      </c>
    </row>
    <row r="146" spans="1:10" x14ac:dyDescent="0.2">
      <c r="A146" s="5">
        <v>44987</v>
      </c>
      <c r="B146" s="6" t="s">
        <v>329</v>
      </c>
      <c r="C146" s="6" t="s">
        <v>10</v>
      </c>
      <c r="D146" s="6" t="s">
        <v>330</v>
      </c>
      <c r="E146" s="9">
        <v>3267350</v>
      </c>
      <c r="F146" s="10" t="s">
        <v>12</v>
      </c>
      <c r="G146" s="9">
        <v>326735</v>
      </c>
      <c r="H146" s="6" t="s">
        <v>147</v>
      </c>
      <c r="I146" s="6" t="s">
        <v>148</v>
      </c>
    </row>
    <row r="147" spans="1:10" x14ac:dyDescent="0.2">
      <c r="A147" s="5">
        <v>44987</v>
      </c>
      <c r="B147" s="6" t="s">
        <v>331</v>
      </c>
      <c r="C147" s="6" t="s">
        <v>10</v>
      </c>
      <c r="D147" s="6" t="s">
        <v>332</v>
      </c>
      <c r="E147" s="9">
        <v>4613305</v>
      </c>
      <c r="F147" s="10" t="s">
        <v>12</v>
      </c>
      <c r="G147" s="9">
        <v>461331</v>
      </c>
      <c r="H147" s="6" t="s">
        <v>147</v>
      </c>
      <c r="I147" s="6" t="s">
        <v>148</v>
      </c>
    </row>
    <row r="148" spans="1:10" x14ac:dyDescent="0.2">
      <c r="A148" s="5">
        <v>44987</v>
      </c>
      <c r="B148" s="6" t="s">
        <v>333</v>
      </c>
      <c r="C148" s="6" t="s">
        <v>10</v>
      </c>
      <c r="D148" s="6" t="s">
        <v>334</v>
      </c>
      <c r="E148" s="9">
        <v>2381320</v>
      </c>
      <c r="F148" s="10" t="s">
        <v>12</v>
      </c>
      <c r="G148" s="9">
        <v>238132</v>
      </c>
      <c r="H148" s="6" t="s">
        <v>147</v>
      </c>
      <c r="I148" s="6" t="s">
        <v>148</v>
      </c>
    </row>
    <row r="149" spans="1:10" x14ac:dyDescent="0.2">
      <c r="A149" s="5">
        <v>44987</v>
      </c>
      <c r="B149" s="6" t="s">
        <v>335</v>
      </c>
      <c r="C149" s="6" t="s">
        <v>10</v>
      </c>
      <c r="D149" s="6" t="s">
        <v>336</v>
      </c>
      <c r="E149" s="9">
        <v>3517105</v>
      </c>
      <c r="F149" s="10" t="s">
        <v>12</v>
      </c>
      <c r="G149" s="9">
        <v>351711</v>
      </c>
      <c r="H149" s="6" t="s">
        <v>147</v>
      </c>
      <c r="I149" s="6" t="s">
        <v>148</v>
      </c>
    </row>
    <row r="150" spans="1:10" x14ac:dyDescent="0.2">
      <c r="A150" s="5">
        <v>44988</v>
      </c>
      <c r="B150" s="6" t="s">
        <v>337</v>
      </c>
      <c r="C150" s="6" t="s">
        <v>10</v>
      </c>
      <c r="D150" s="6" t="s">
        <v>338</v>
      </c>
      <c r="E150" s="9">
        <v>1468620</v>
      </c>
      <c r="F150" s="10" t="s">
        <v>12</v>
      </c>
      <c r="G150" s="9">
        <v>146862</v>
      </c>
      <c r="H150" s="6" t="s">
        <v>53</v>
      </c>
      <c r="I150" s="6" t="s">
        <v>54</v>
      </c>
    </row>
    <row r="151" spans="1:10" x14ac:dyDescent="0.2">
      <c r="A151" s="5">
        <v>44988</v>
      </c>
      <c r="B151" s="6" t="s">
        <v>339</v>
      </c>
      <c r="C151" s="6" t="s">
        <v>10</v>
      </c>
      <c r="D151" s="6" t="s">
        <v>340</v>
      </c>
      <c r="E151" s="9">
        <v>943993</v>
      </c>
      <c r="F151" s="10" t="s">
        <v>12</v>
      </c>
      <c r="G151" s="9">
        <v>94399</v>
      </c>
      <c r="H151" s="6" t="s">
        <v>93</v>
      </c>
      <c r="I151" s="6" t="s">
        <v>94</v>
      </c>
    </row>
    <row r="152" spans="1:10" x14ac:dyDescent="0.2">
      <c r="A152" s="5">
        <v>44988</v>
      </c>
      <c r="B152" s="6" t="s">
        <v>341</v>
      </c>
      <c r="C152" s="6" t="s">
        <v>10</v>
      </c>
      <c r="D152" s="6" t="s">
        <v>342</v>
      </c>
      <c r="E152" s="9">
        <v>6457640</v>
      </c>
      <c r="F152" s="10" t="s">
        <v>12</v>
      </c>
      <c r="G152" s="9">
        <v>645764</v>
      </c>
      <c r="H152" s="6" t="s">
        <v>107</v>
      </c>
      <c r="I152" s="6" t="s">
        <v>108</v>
      </c>
    </row>
    <row r="153" spans="1:10" x14ac:dyDescent="0.2">
      <c r="A153" s="5">
        <v>44988</v>
      </c>
      <c r="B153" s="6" t="s">
        <v>343</v>
      </c>
      <c r="C153" s="6" t="s">
        <v>10</v>
      </c>
      <c r="D153" s="6" t="s">
        <v>344</v>
      </c>
      <c r="E153" s="9">
        <v>2579200</v>
      </c>
      <c r="F153" s="10" t="s">
        <v>12</v>
      </c>
      <c r="G153" s="9">
        <v>257920</v>
      </c>
      <c r="H153" s="6" t="s">
        <v>139</v>
      </c>
      <c r="I153" s="6" t="s">
        <v>140</v>
      </c>
    </row>
    <row r="154" spans="1:10" x14ac:dyDescent="0.2">
      <c r="A154" s="5">
        <v>44994</v>
      </c>
      <c r="B154" s="6" t="s">
        <v>345</v>
      </c>
      <c r="C154" s="6" t="s">
        <v>10</v>
      </c>
      <c r="D154" s="6" t="s">
        <v>346</v>
      </c>
      <c r="E154" s="9">
        <v>943993</v>
      </c>
      <c r="F154" s="10" t="s">
        <v>12</v>
      </c>
      <c r="G154" s="9">
        <v>94399</v>
      </c>
      <c r="H154" s="6" t="s">
        <v>117</v>
      </c>
      <c r="I154" s="6" t="s">
        <v>118</v>
      </c>
      <c r="J154" s="8"/>
    </row>
    <row r="155" spans="1:10" x14ac:dyDescent="0.2">
      <c r="A155" s="5">
        <v>44994</v>
      </c>
      <c r="B155" s="6" t="s">
        <v>347</v>
      </c>
      <c r="C155" s="6" t="s">
        <v>10</v>
      </c>
      <c r="D155" s="6" t="s">
        <v>348</v>
      </c>
      <c r="E155" s="9">
        <v>2937240</v>
      </c>
      <c r="F155" s="10" t="s">
        <v>12</v>
      </c>
      <c r="G155" s="9">
        <v>293724</v>
      </c>
      <c r="H155" s="6" t="s">
        <v>107</v>
      </c>
      <c r="I155" s="6" t="s">
        <v>108</v>
      </c>
      <c r="J155" s="8"/>
    </row>
    <row r="156" spans="1:10" x14ac:dyDescent="0.2">
      <c r="A156" s="5">
        <v>44994</v>
      </c>
      <c r="B156" s="6" t="s">
        <v>349</v>
      </c>
      <c r="C156" s="6" t="s">
        <v>10</v>
      </c>
      <c r="D156" s="6" t="s">
        <v>350</v>
      </c>
      <c r="E156" s="9">
        <v>943993</v>
      </c>
      <c r="F156" s="10" t="s">
        <v>12</v>
      </c>
      <c r="G156" s="9">
        <v>94399</v>
      </c>
      <c r="H156" s="6" t="s">
        <v>83</v>
      </c>
      <c r="I156" s="6" t="s">
        <v>84</v>
      </c>
      <c r="J156" s="8"/>
    </row>
    <row r="157" spans="1:10" x14ac:dyDescent="0.2">
      <c r="A157" s="5">
        <v>44994</v>
      </c>
      <c r="B157" s="6" t="s">
        <v>351</v>
      </c>
      <c r="C157" s="6" t="s">
        <v>10</v>
      </c>
      <c r="D157" s="6" t="s">
        <v>352</v>
      </c>
      <c r="E157" s="9">
        <v>2937240</v>
      </c>
      <c r="F157" s="10" t="s">
        <v>12</v>
      </c>
      <c r="G157" s="9">
        <v>293724</v>
      </c>
      <c r="H157" s="6" t="s">
        <v>107</v>
      </c>
      <c r="I157" s="6" t="s">
        <v>108</v>
      </c>
      <c r="J157" s="8"/>
    </row>
    <row r="158" spans="1:10" x14ac:dyDescent="0.2">
      <c r="A158" s="5">
        <v>44994</v>
      </c>
      <c r="B158" s="6" t="s">
        <v>353</v>
      </c>
      <c r="C158" s="6" t="s">
        <v>10</v>
      </c>
      <c r="D158" s="6" t="s">
        <v>354</v>
      </c>
      <c r="E158" s="9">
        <v>4114540</v>
      </c>
      <c r="F158" s="10" t="s">
        <v>12</v>
      </c>
      <c r="G158" s="9">
        <v>411454</v>
      </c>
      <c r="H158" s="6" t="s">
        <v>13</v>
      </c>
      <c r="I158" s="6" t="s">
        <v>14</v>
      </c>
      <c r="J158" s="8"/>
    </row>
    <row r="159" spans="1:10" x14ac:dyDescent="0.2">
      <c r="A159" s="5">
        <v>44994</v>
      </c>
      <c r="B159" s="6" t="s">
        <v>355</v>
      </c>
      <c r="C159" s="6" t="s">
        <v>10</v>
      </c>
      <c r="D159" s="6" t="s">
        <v>356</v>
      </c>
      <c r="E159" s="9">
        <v>752730</v>
      </c>
      <c r="F159" s="10" t="s">
        <v>12</v>
      </c>
      <c r="G159" s="9">
        <v>75273</v>
      </c>
      <c r="H159" s="6" t="s">
        <v>147</v>
      </c>
      <c r="I159" s="6" t="s">
        <v>148</v>
      </c>
      <c r="J159" s="8"/>
    </row>
    <row r="160" spans="1:10" x14ac:dyDescent="0.2">
      <c r="A160" s="5">
        <v>44994</v>
      </c>
      <c r="B160" s="6" t="s">
        <v>357</v>
      </c>
      <c r="C160" s="6" t="s">
        <v>10</v>
      </c>
      <c r="D160" s="6" t="s">
        <v>358</v>
      </c>
      <c r="E160" s="9">
        <v>2182630</v>
      </c>
      <c r="F160" s="10" t="s">
        <v>12</v>
      </c>
      <c r="G160" s="9">
        <v>218263</v>
      </c>
      <c r="H160" s="6" t="s">
        <v>147</v>
      </c>
      <c r="I160" s="6" t="s">
        <v>148</v>
      </c>
    </row>
    <row r="161" spans="1:10" x14ac:dyDescent="0.2">
      <c r="A161" s="5">
        <v>44994</v>
      </c>
      <c r="B161" s="6" t="s">
        <v>359</v>
      </c>
      <c r="C161" s="6" t="s">
        <v>10</v>
      </c>
      <c r="D161" s="6" t="s">
        <v>360</v>
      </c>
      <c r="E161" s="9">
        <v>6607125</v>
      </c>
      <c r="F161" s="10" t="s">
        <v>12</v>
      </c>
      <c r="G161" s="9">
        <v>660713</v>
      </c>
      <c r="H161" s="6" t="s">
        <v>147</v>
      </c>
      <c r="I161" s="6" t="s">
        <v>148</v>
      </c>
      <c r="J161" s="8"/>
    </row>
    <row r="162" spans="1:10" x14ac:dyDescent="0.2">
      <c r="A162" s="5">
        <v>44994</v>
      </c>
      <c r="B162" s="6" t="s">
        <v>361</v>
      </c>
      <c r="C162" s="6" t="s">
        <v>10</v>
      </c>
      <c r="D162" s="6" t="s">
        <v>362</v>
      </c>
      <c r="E162" s="9">
        <v>1110580</v>
      </c>
      <c r="F162" s="10" t="s">
        <v>12</v>
      </c>
      <c r="G162" s="9">
        <v>111058</v>
      </c>
      <c r="H162" s="6" t="s">
        <v>147</v>
      </c>
      <c r="I162" s="6" t="s">
        <v>148</v>
      </c>
      <c r="J162" s="8"/>
    </row>
    <row r="163" spans="1:10" x14ac:dyDescent="0.2">
      <c r="A163" s="5">
        <v>44994</v>
      </c>
      <c r="B163" s="6" t="s">
        <v>363</v>
      </c>
      <c r="C163" s="6" t="s">
        <v>10</v>
      </c>
      <c r="D163" s="6" t="s">
        <v>364</v>
      </c>
      <c r="E163" s="9">
        <v>3775972</v>
      </c>
      <c r="F163" s="10" t="s">
        <v>12</v>
      </c>
      <c r="G163" s="9">
        <v>377597</v>
      </c>
      <c r="H163" s="6" t="s">
        <v>13</v>
      </c>
      <c r="I163" s="6" t="s">
        <v>14</v>
      </c>
      <c r="J163" s="8"/>
    </row>
    <row r="164" spans="1:10" x14ac:dyDescent="0.2">
      <c r="A164" s="5">
        <v>44994</v>
      </c>
      <c r="B164" s="6" t="s">
        <v>365</v>
      </c>
      <c r="C164" s="6" t="s">
        <v>10</v>
      </c>
      <c r="D164" s="6" t="s">
        <v>366</v>
      </c>
      <c r="E164" s="9">
        <v>943990</v>
      </c>
      <c r="F164" s="10" t="s">
        <v>12</v>
      </c>
      <c r="G164" s="9">
        <v>94399</v>
      </c>
      <c r="H164" s="6" t="s">
        <v>113</v>
      </c>
      <c r="I164" s="6" t="s">
        <v>114</v>
      </c>
      <c r="J164" s="8"/>
    </row>
    <row r="165" spans="1:10" x14ac:dyDescent="0.2">
      <c r="A165" s="5">
        <v>44994</v>
      </c>
      <c r="B165" s="6" t="s">
        <v>367</v>
      </c>
      <c r="C165" s="6" t="s">
        <v>10</v>
      </c>
      <c r="D165" s="6" t="s">
        <v>368</v>
      </c>
      <c r="E165" s="9">
        <v>2234495</v>
      </c>
      <c r="F165" s="10" t="s">
        <v>12</v>
      </c>
      <c r="G165" s="9">
        <v>223450</v>
      </c>
      <c r="H165" s="6" t="s">
        <v>73</v>
      </c>
      <c r="I165" s="6" t="s">
        <v>74</v>
      </c>
      <c r="J165" s="8"/>
    </row>
    <row r="166" spans="1:10" x14ac:dyDescent="0.2">
      <c r="A166" s="5">
        <v>44994</v>
      </c>
      <c r="B166" s="6" t="s">
        <v>369</v>
      </c>
      <c r="C166" s="6" t="s">
        <v>10</v>
      </c>
      <c r="D166" s="6" t="s">
        <v>370</v>
      </c>
      <c r="E166" s="9">
        <v>943990</v>
      </c>
      <c r="F166" s="10" t="s">
        <v>12</v>
      </c>
      <c r="G166" s="9">
        <v>94399</v>
      </c>
      <c r="H166" s="6" t="s">
        <v>175</v>
      </c>
      <c r="I166" s="6" t="s">
        <v>176</v>
      </c>
      <c r="J166" s="8"/>
    </row>
    <row r="167" spans="1:10" x14ac:dyDescent="0.2">
      <c r="A167" s="5">
        <v>44994</v>
      </c>
      <c r="B167" s="6" t="s">
        <v>371</v>
      </c>
      <c r="C167" s="6" t="s">
        <v>10</v>
      </c>
      <c r="D167" s="6" t="s">
        <v>372</v>
      </c>
      <c r="E167" s="9">
        <v>943990</v>
      </c>
      <c r="F167" s="10" t="s">
        <v>12</v>
      </c>
      <c r="G167" s="9">
        <v>94399</v>
      </c>
      <c r="H167" s="6" t="s">
        <v>89</v>
      </c>
      <c r="I167" s="6" t="s">
        <v>90</v>
      </c>
      <c r="J167" s="8"/>
    </row>
    <row r="168" spans="1:10" x14ac:dyDescent="0.2">
      <c r="A168" s="5">
        <v>44994</v>
      </c>
      <c r="B168" s="6" t="s">
        <v>373</v>
      </c>
      <c r="C168" s="6" t="s">
        <v>10</v>
      </c>
      <c r="D168" s="6" t="s">
        <v>374</v>
      </c>
      <c r="E168" s="9">
        <v>1887980</v>
      </c>
      <c r="F168" s="10" t="s">
        <v>12</v>
      </c>
      <c r="G168" s="9">
        <v>188798</v>
      </c>
      <c r="H168" s="6" t="s">
        <v>139</v>
      </c>
      <c r="I168" s="6" t="s">
        <v>140</v>
      </c>
      <c r="J168" s="8"/>
    </row>
    <row r="169" spans="1:10" x14ac:dyDescent="0.2">
      <c r="A169" s="5">
        <v>44994</v>
      </c>
      <c r="B169" s="6" t="s">
        <v>375</v>
      </c>
      <c r="C169" s="6" t="s">
        <v>10</v>
      </c>
      <c r="D169" s="6" t="s">
        <v>376</v>
      </c>
      <c r="E169" s="9">
        <v>1887980</v>
      </c>
      <c r="F169" s="10" t="s">
        <v>12</v>
      </c>
      <c r="G169" s="9">
        <v>188798</v>
      </c>
      <c r="H169" s="6" t="s">
        <v>53</v>
      </c>
      <c r="I169" s="6" t="s">
        <v>54</v>
      </c>
      <c r="J169" s="8"/>
    </row>
    <row r="170" spans="1:10" x14ac:dyDescent="0.2">
      <c r="A170" s="5">
        <v>44994</v>
      </c>
      <c r="B170" s="6" t="s">
        <v>377</v>
      </c>
      <c r="C170" s="6" t="s">
        <v>10</v>
      </c>
      <c r="D170" s="6" t="s">
        <v>378</v>
      </c>
      <c r="E170" s="9">
        <v>4313540</v>
      </c>
      <c r="F170" s="10" t="s">
        <v>12</v>
      </c>
      <c r="G170" s="9">
        <v>431354</v>
      </c>
      <c r="H170" s="6" t="s">
        <v>131</v>
      </c>
      <c r="I170" s="6" t="s">
        <v>132</v>
      </c>
      <c r="J170" s="8"/>
    </row>
    <row r="171" spans="1:10" x14ac:dyDescent="0.2">
      <c r="A171" s="5">
        <v>44994</v>
      </c>
      <c r="B171" s="6" t="s">
        <v>379</v>
      </c>
      <c r="C171" s="6" t="s">
        <v>10</v>
      </c>
      <c r="D171" s="6" t="s">
        <v>380</v>
      </c>
      <c r="E171" s="9">
        <v>943990</v>
      </c>
      <c r="F171" s="10" t="s">
        <v>12</v>
      </c>
      <c r="G171" s="9">
        <v>94399</v>
      </c>
      <c r="H171" s="6" t="s">
        <v>131</v>
      </c>
      <c r="I171" s="6" t="s">
        <v>132</v>
      </c>
      <c r="J171" s="8"/>
    </row>
    <row r="172" spans="1:10" x14ac:dyDescent="0.2">
      <c r="A172" s="5">
        <v>45001</v>
      </c>
      <c r="B172" s="6" t="s">
        <v>381</v>
      </c>
      <c r="C172" s="6" t="s">
        <v>10</v>
      </c>
      <c r="D172" s="6" t="s">
        <v>382</v>
      </c>
      <c r="E172" s="9">
        <v>453750</v>
      </c>
      <c r="F172" s="10" t="s">
        <v>12</v>
      </c>
      <c r="G172" s="9">
        <v>45375</v>
      </c>
      <c r="H172" s="6" t="s">
        <v>175</v>
      </c>
      <c r="I172" s="6" t="s">
        <v>176</v>
      </c>
    </row>
    <row r="173" spans="1:10" x14ac:dyDescent="0.2">
      <c r="A173" s="5">
        <v>45001</v>
      </c>
      <c r="B173" s="6" t="s">
        <v>383</v>
      </c>
      <c r="C173" s="6" t="s">
        <v>10</v>
      </c>
      <c r="D173" s="6" t="s">
        <v>384</v>
      </c>
      <c r="E173" s="9">
        <v>1410195</v>
      </c>
      <c r="F173" s="10" t="s">
        <v>12</v>
      </c>
      <c r="G173" s="9">
        <v>141020</v>
      </c>
      <c r="H173" s="6" t="s">
        <v>291</v>
      </c>
      <c r="I173" s="6" t="s">
        <v>292</v>
      </c>
    </row>
    <row r="174" spans="1:10" x14ac:dyDescent="0.2">
      <c r="A174" s="5">
        <v>45001</v>
      </c>
      <c r="B174" s="6" t="s">
        <v>385</v>
      </c>
      <c r="C174" s="6" t="s">
        <v>10</v>
      </c>
      <c r="D174" s="6" t="s">
        <v>386</v>
      </c>
      <c r="E174" s="9">
        <v>1719530</v>
      </c>
      <c r="F174" s="10" t="s">
        <v>12</v>
      </c>
      <c r="G174" s="9">
        <v>171953</v>
      </c>
      <c r="H174" s="6" t="s">
        <v>93</v>
      </c>
      <c r="I174" s="6" t="s">
        <v>94</v>
      </c>
    </row>
    <row r="175" spans="1:10" x14ac:dyDescent="0.2">
      <c r="A175" s="5">
        <v>45001</v>
      </c>
      <c r="B175" s="6" t="s">
        <v>387</v>
      </c>
      <c r="C175" s="6" t="s">
        <v>10</v>
      </c>
      <c r="D175" s="6" t="s">
        <v>388</v>
      </c>
      <c r="E175" s="9">
        <v>3849940</v>
      </c>
      <c r="F175" s="10" t="s">
        <v>12</v>
      </c>
      <c r="G175" s="9">
        <v>384994</v>
      </c>
      <c r="H175" s="6" t="s">
        <v>53</v>
      </c>
      <c r="I175" s="6" t="s">
        <v>54</v>
      </c>
    </row>
    <row r="176" spans="1:10" x14ac:dyDescent="0.2">
      <c r="A176" s="5">
        <v>45001</v>
      </c>
      <c r="B176" s="6" t="s">
        <v>389</v>
      </c>
      <c r="C176" s="6" t="s">
        <v>10</v>
      </c>
      <c r="D176" s="6" t="s">
        <v>390</v>
      </c>
      <c r="E176" s="9">
        <v>1410195</v>
      </c>
      <c r="F176" s="10" t="s">
        <v>12</v>
      </c>
      <c r="G176" s="9">
        <v>141020</v>
      </c>
      <c r="H176" s="6" t="s">
        <v>117</v>
      </c>
      <c r="I176" s="6" t="s">
        <v>118</v>
      </c>
    </row>
    <row r="177" spans="1:10" x14ac:dyDescent="0.2">
      <c r="A177" s="5">
        <v>45001</v>
      </c>
      <c r="B177" s="6" t="s">
        <v>391</v>
      </c>
      <c r="C177" s="6" t="s">
        <v>10</v>
      </c>
      <c r="D177" s="6" t="s">
        <v>392</v>
      </c>
      <c r="E177" s="9">
        <v>2428689</v>
      </c>
      <c r="F177" s="10" t="s">
        <v>12</v>
      </c>
      <c r="G177" s="9">
        <v>242869</v>
      </c>
      <c r="H177" s="6" t="s">
        <v>13</v>
      </c>
      <c r="I177" s="6" t="s">
        <v>14</v>
      </c>
    </row>
    <row r="178" spans="1:10" x14ac:dyDescent="0.2">
      <c r="A178" s="5">
        <v>45001</v>
      </c>
      <c r="B178" s="6" t="s">
        <v>393</v>
      </c>
      <c r="C178" s="6" t="s">
        <v>10</v>
      </c>
      <c r="D178" s="6" t="s">
        <v>394</v>
      </c>
      <c r="E178" s="9">
        <v>4853580</v>
      </c>
      <c r="F178" s="10" t="s">
        <v>12</v>
      </c>
      <c r="G178" s="9">
        <v>485358</v>
      </c>
      <c r="H178" s="6" t="s">
        <v>13</v>
      </c>
      <c r="I178" s="6" t="s">
        <v>14</v>
      </c>
    </row>
    <row r="179" spans="1:10" x14ac:dyDescent="0.2">
      <c r="A179" s="5">
        <v>45001</v>
      </c>
      <c r="B179" s="6" t="s">
        <v>395</v>
      </c>
      <c r="C179" s="6" t="s">
        <v>10</v>
      </c>
      <c r="D179" s="6" t="s">
        <v>396</v>
      </c>
      <c r="E179" s="9">
        <v>4719950</v>
      </c>
      <c r="F179" s="10" t="s">
        <v>12</v>
      </c>
      <c r="G179" s="9">
        <v>471995</v>
      </c>
      <c r="H179" s="6" t="s">
        <v>13</v>
      </c>
      <c r="I179" s="6" t="s">
        <v>14</v>
      </c>
    </row>
    <row r="180" spans="1:10" x14ac:dyDescent="0.2">
      <c r="A180" s="5">
        <v>45001</v>
      </c>
      <c r="B180" s="6" t="s">
        <v>397</v>
      </c>
      <c r="C180" s="6" t="s">
        <v>10</v>
      </c>
      <c r="D180" s="6" t="s">
        <v>398</v>
      </c>
      <c r="E180" s="9">
        <v>9439900</v>
      </c>
      <c r="F180" s="10" t="s">
        <v>12</v>
      </c>
      <c r="G180" s="9">
        <v>943990</v>
      </c>
      <c r="H180" s="6" t="s">
        <v>13</v>
      </c>
      <c r="I180" s="6" t="s">
        <v>14</v>
      </c>
    </row>
    <row r="181" spans="1:10" x14ac:dyDescent="0.2">
      <c r="A181" s="5">
        <v>45001</v>
      </c>
      <c r="B181" s="6" t="s">
        <v>399</v>
      </c>
      <c r="C181" s="6" t="s">
        <v>10</v>
      </c>
      <c r="D181" s="6" t="s">
        <v>400</v>
      </c>
      <c r="E181" s="9">
        <v>3160410</v>
      </c>
      <c r="F181" s="10" t="s">
        <v>12</v>
      </c>
      <c r="G181" s="9">
        <v>316041</v>
      </c>
      <c r="H181" s="6" t="s">
        <v>13</v>
      </c>
      <c r="I181" s="6" t="s">
        <v>14</v>
      </c>
    </row>
    <row r="182" spans="1:10" x14ac:dyDescent="0.2">
      <c r="A182" s="5">
        <v>45001</v>
      </c>
      <c r="B182" s="6" t="s">
        <v>401</v>
      </c>
      <c r="C182" s="6" t="s">
        <v>10</v>
      </c>
      <c r="D182" s="6" t="s">
        <v>402</v>
      </c>
      <c r="E182" s="9">
        <v>1003640</v>
      </c>
      <c r="F182" s="10" t="s">
        <v>12</v>
      </c>
      <c r="G182" s="9">
        <v>100364</v>
      </c>
      <c r="H182" s="6" t="s">
        <v>13</v>
      </c>
      <c r="I182" s="6" t="s">
        <v>14</v>
      </c>
    </row>
    <row r="183" spans="1:10" x14ac:dyDescent="0.2">
      <c r="A183" s="5">
        <v>45001</v>
      </c>
      <c r="B183" s="6" t="s">
        <v>403</v>
      </c>
      <c r="C183" s="6" t="s">
        <v>10</v>
      </c>
      <c r="D183" s="6" t="s">
        <v>404</v>
      </c>
      <c r="E183" s="9">
        <v>943990</v>
      </c>
      <c r="F183" s="10" t="s">
        <v>12</v>
      </c>
      <c r="G183" s="9">
        <v>94399</v>
      </c>
      <c r="H183" s="6" t="s">
        <v>101</v>
      </c>
      <c r="I183" s="6" t="s">
        <v>102</v>
      </c>
    </row>
    <row r="184" spans="1:10" x14ac:dyDescent="0.2">
      <c r="A184" s="5">
        <v>45001</v>
      </c>
      <c r="B184" s="6" t="s">
        <v>405</v>
      </c>
      <c r="C184" s="6" t="s">
        <v>10</v>
      </c>
      <c r="D184" s="6" t="s">
        <v>406</v>
      </c>
      <c r="E184" s="9">
        <v>2851385</v>
      </c>
      <c r="F184" s="10" t="s">
        <v>12</v>
      </c>
      <c r="G184" s="9">
        <v>285139</v>
      </c>
      <c r="H184" s="6" t="s">
        <v>101</v>
      </c>
      <c r="I184" s="6" t="s">
        <v>102</v>
      </c>
    </row>
    <row r="185" spans="1:10" x14ac:dyDescent="0.2">
      <c r="A185" s="5">
        <v>45001</v>
      </c>
      <c r="B185" s="6" t="s">
        <v>407</v>
      </c>
      <c r="C185" s="6" t="s">
        <v>10</v>
      </c>
      <c r="D185" s="6" t="s">
        <v>408</v>
      </c>
      <c r="E185" s="9">
        <v>1623563</v>
      </c>
      <c r="F185" s="10" t="s">
        <v>12</v>
      </c>
      <c r="G185" s="9">
        <v>162357</v>
      </c>
      <c r="H185" s="6" t="s">
        <v>101</v>
      </c>
      <c r="I185" s="6" t="s">
        <v>102</v>
      </c>
    </row>
    <row r="186" spans="1:10" x14ac:dyDescent="0.2">
      <c r="A186" s="5">
        <v>45001</v>
      </c>
      <c r="B186" s="6" t="s">
        <v>409</v>
      </c>
      <c r="C186" s="6" t="s">
        <v>10</v>
      </c>
      <c r="D186" s="6" t="s">
        <v>410</v>
      </c>
      <c r="E186" s="9">
        <v>3849940</v>
      </c>
      <c r="F186" s="10" t="s">
        <v>12</v>
      </c>
      <c r="G186" s="9">
        <v>384994</v>
      </c>
      <c r="H186" s="6" t="s">
        <v>13</v>
      </c>
      <c r="I186" s="6" t="s">
        <v>14</v>
      </c>
    </row>
    <row r="187" spans="1:10" x14ac:dyDescent="0.2">
      <c r="A187" s="5">
        <v>45001</v>
      </c>
      <c r="B187" s="6" t="s">
        <v>411</v>
      </c>
      <c r="C187" s="6" t="s">
        <v>10</v>
      </c>
      <c r="D187" s="6" t="s">
        <v>412</v>
      </c>
      <c r="E187" s="9">
        <v>3775960</v>
      </c>
      <c r="F187" s="10" t="s">
        <v>12</v>
      </c>
      <c r="G187" s="9">
        <v>377596</v>
      </c>
      <c r="H187" s="6" t="s">
        <v>13</v>
      </c>
      <c r="I187" s="6" t="s">
        <v>14</v>
      </c>
    </row>
    <row r="188" spans="1:10" x14ac:dyDescent="0.2">
      <c r="A188" s="5">
        <v>45001</v>
      </c>
      <c r="B188" s="6" t="s">
        <v>413</v>
      </c>
      <c r="C188" s="6" t="s">
        <v>10</v>
      </c>
      <c r="D188" s="6" t="s">
        <v>414</v>
      </c>
      <c r="E188" s="9">
        <v>367155</v>
      </c>
      <c r="F188" s="10" t="s">
        <v>12</v>
      </c>
      <c r="G188" s="9">
        <v>36716</v>
      </c>
      <c r="H188" s="6" t="s">
        <v>147</v>
      </c>
      <c r="I188" s="6" t="s">
        <v>148</v>
      </c>
      <c r="J188" s="8"/>
    </row>
    <row r="189" spans="1:10" x14ac:dyDescent="0.2">
      <c r="A189" s="5">
        <v>45001</v>
      </c>
      <c r="B189" s="6" t="s">
        <v>415</v>
      </c>
      <c r="C189" s="6" t="s">
        <v>10</v>
      </c>
      <c r="D189" s="6" t="s">
        <v>416</v>
      </c>
      <c r="E189" s="9">
        <v>111058</v>
      </c>
      <c r="F189" s="10" t="s">
        <v>12</v>
      </c>
      <c r="G189" s="9">
        <v>11106</v>
      </c>
      <c r="H189" s="6" t="s">
        <v>147</v>
      </c>
      <c r="I189" s="6" t="s">
        <v>148</v>
      </c>
    </row>
    <row r="190" spans="1:10" x14ac:dyDescent="0.2">
      <c r="A190" s="5">
        <v>45001</v>
      </c>
      <c r="B190" s="6" t="s">
        <v>417</v>
      </c>
      <c r="C190" s="6" t="s">
        <v>10</v>
      </c>
      <c r="D190" s="6" t="s">
        <v>418</v>
      </c>
      <c r="E190" s="9">
        <v>1762970</v>
      </c>
      <c r="F190" s="10" t="s">
        <v>12</v>
      </c>
      <c r="G190" s="9">
        <v>176297</v>
      </c>
      <c r="H190" s="6" t="s">
        <v>147</v>
      </c>
      <c r="I190" s="6" t="s">
        <v>148</v>
      </c>
      <c r="J190" s="8"/>
    </row>
    <row r="191" spans="1:10" x14ac:dyDescent="0.2">
      <c r="A191" s="5">
        <v>45001</v>
      </c>
      <c r="B191" s="6" t="s">
        <v>419</v>
      </c>
      <c r="C191" s="6" t="s">
        <v>10</v>
      </c>
      <c r="D191" s="6" t="s">
        <v>420</v>
      </c>
      <c r="E191" s="9">
        <v>943990</v>
      </c>
      <c r="F191" s="10" t="s">
        <v>12</v>
      </c>
      <c r="G191" s="9">
        <v>94399</v>
      </c>
      <c r="H191" s="6" t="s">
        <v>147</v>
      </c>
      <c r="I191" s="6" t="s">
        <v>148</v>
      </c>
      <c r="J191" s="8"/>
    </row>
    <row r="192" spans="1:10" x14ac:dyDescent="0.2">
      <c r="A192" s="5">
        <v>45001</v>
      </c>
      <c r="B192" s="6" t="s">
        <v>421</v>
      </c>
      <c r="C192" s="6" t="s">
        <v>10</v>
      </c>
      <c r="D192" s="6" t="s">
        <v>422</v>
      </c>
      <c r="E192" s="9">
        <v>3195305</v>
      </c>
      <c r="F192" s="10" t="s">
        <v>12</v>
      </c>
      <c r="G192" s="9">
        <v>319531</v>
      </c>
      <c r="H192" s="6" t="s">
        <v>147</v>
      </c>
      <c r="I192" s="6" t="s">
        <v>148</v>
      </c>
      <c r="J192" s="8"/>
    </row>
    <row r="193" spans="1:10" x14ac:dyDescent="0.2">
      <c r="A193" s="5">
        <v>45001</v>
      </c>
      <c r="B193" s="6" t="s">
        <v>423</v>
      </c>
      <c r="C193" s="6" t="s">
        <v>10</v>
      </c>
      <c r="D193" s="6" t="s">
        <v>424</v>
      </c>
      <c r="E193" s="9">
        <v>4928325</v>
      </c>
      <c r="F193" s="10" t="s">
        <v>12</v>
      </c>
      <c r="G193" s="9">
        <v>492833</v>
      </c>
      <c r="H193" s="6" t="s">
        <v>147</v>
      </c>
      <c r="I193" s="6" t="s">
        <v>148</v>
      </c>
      <c r="J193" s="8"/>
    </row>
    <row r="194" spans="1:10" x14ac:dyDescent="0.2">
      <c r="A194" s="5">
        <v>45003</v>
      </c>
      <c r="B194" s="6" t="s">
        <v>425</v>
      </c>
      <c r="C194" s="6" t="s">
        <v>10</v>
      </c>
      <c r="D194" s="6" t="s">
        <v>426</v>
      </c>
      <c r="E194" s="9">
        <v>2831970</v>
      </c>
      <c r="F194" s="10" t="s">
        <v>12</v>
      </c>
      <c r="G194" s="9">
        <v>283197</v>
      </c>
      <c r="H194" s="6" t="s">
        <v>131</v>
      </c>
      <c r="I194" s="6" t="s">
        <v>132</v>
      </c>
      <c r="J194" s="8"/>
    </row>
    <row r="195" spans="1:10" x14ac:dyDescent="0.2">
      <c r="A195" s="5">
        <v>45003</v>
      </c>
      <c r="B195" s="6" t="s">
        <v>427</v>
      </c>
      <c r="C195" s="6" t="s">
        <v>10</v>
      </c>
      <c r="D195" s="6" t="s">
        <v>428</v>
      </c>
      <c r="E195" s="9">
        <v>4272736</v>
      </c>
      <c r="F195" s="10" t="s">
        <v>12</v>
      </c>
      <c r="G195" s="9">
        <v>427274</v>
      </c>
      <c r="H195" s="6" t="s">
        <v>131</v>
      </c>
      <c r="I195" s="6" t="s">
        <v>132</v>
      </c>
      <c r="J195" s="8"/>
    </row>
    <row r="196" spans="1:10" x14ac:dyDescent="0.2">
      <c r="A196" s="5">
        <v>45003</v>
      </c>
      <c r="B196" s="6" t="s">
        <v>429</v>
      </c>
      <c r="C196" s="6" t="s">
        <v>10</v>
      </c>
      <c r="D196" s="6" t="s">
        <v>430</v>
      </c>
      <c r="E196" s="9">
        <v>1468620</v>
      </c>
      <c r="F196" s="10" t="s">
        <v>12</v>
      </c>
      <c r="G196" s="9">
        <v>146862</v>
      </c>
      <c r="H196" s="6" t="s">
        <v>53</v>
      </c>
      <c r="I196" s="6" t="s">
        <v>54</v>
      </c>
      <c r="J196" s="8"/>
    </row>
    <row r="197" spans="1:10" x14ac:dyDescent="0.2">
      <c r="A197" s="5">
        <v>45003</v>
      </c>
      <c r="B197" s="6" t="s">
        <v>431</v>
      </c>
      <c r="C197" s="6" t="s">
        <v>10</v>
      </c>
      <c r="D197" s="6" t="s">
        <v>432</v>
      </c>
      <c r="E197" s="9">
        <v>943990</v>
      </c>
      <c r="F197" s="10" t="s">
        <v>12</v>
      </c>
      <c r="G197" s="9">
        <v>94399</v>
      </c>
      <c r="H197" s="6" t="s">
        <v>89</v>
      </c>
      <c r="I197" s="6" t="s">
        <v>90</v>
      </c>
      <c r="J197" s="8"/>
    </row>
    <row r="198" spans="1:10" x14ac:dyDescent="0.2">
      <c r="A198" s="5">
        <v>45003</v>
      </c>
      <c r="B198" s="6" t="s">
        <v>433</v>
      </c>
      <c r="C198" s="6" t="s">
        <v>10</v>
      </c>
      <c r="D198" s="6" t="s">
        <v>434</v>
      </c>
      <c r="E198" s="9">
        <v>943990</v>
      </c>
      <c r="F198" s="10" t="s">
        <v>12</v>
      </c>
      <c r="G198" s="9">
        <v>94399</v>
      </c>
      <c r="H198" s="6" t="s">
        <v>83</v>
      </c>
      <c r="I198" s="6" t="s">
        <v>84</v>
      </c>
      <c r="J198" s="8"/>
    </row>
    <row r="199" spans="1:10" x14ac:dyDescent="0.2">
      <c r="A199" s="5">
        <v>45003</v>
      </c>
      <c r="B199" s="6" t="s">
        <v>435</v>
      </c>
      <c r="C199" s="6" t="s">
        <v>10</v>
      </c>
      <c r="D199" s="6" t="s">
        <v>436</v>
      </c>
      <c r="E199" s="9">
        <v>1410195</v>
      </c>
      <c r="F199" s="10" t="s">
        <v>12</v>
      </c>
      <c r="G199" s="9">
        <v>141020</v>
      </c>
      <c r="H199" s="6" t="s">
        <v>175</v>
      </c>
      <c r="I199" s="6" t="s">
        <v>176</v>
      </c>
      <c r="J199" s="8"/>
    </row>
    <row r="200" spans="1:10" x14ac:dyDescent="0.2">
      <c r="A200" s="5">
        <v>45003</v>
      </c>
      <c r="B200" s="6" t="s">
        <v>437</v>
      </c>
      <c r="C200" s="6" t="s">
        <v>10</v>
      </c>
      <c r="D200" s="6" t="s">
        <v>438</v>
      </c>
      <c r="E200" s="9">
        <v>1468620</v>
      </c>
      <c r="F200" s="10" t="s">
        <v>12</v>
      </c>
      <c r="G200" s="9">
        <v>146862</v>
      </c>
      <c r="H200" s="6" t="s">
        <v>73</v>
      </c>
      <c r="I200" s="6" t="s">
        <v>74</v>
      </c>
      <c r="J200" s="8"/>
    </row>
    <row r="201" spans="1:10" x14ac:dyDescent="0.2">
      <c r="A201" s="5">
        <v>45003</v>
      </c>
      <c r="B201" s="6" t="s">
        <v>439</v>
      </c>
      <c r="C201" s="6" t="s">
        <v>10</v>
      </c>
      <c r="D201" s="6" t="s">
        <v>440</v>
      </c>
      <c r="E201" s="9">
        <v>2138890</v>
      </c>
      <c r="F201" s="10" t="s">
        <v>12</v>
      </c>
      <c r="G201" s="9">
        <v>213889</v>
      </c>
      <c r="H201" s="6" t="s">
        <v>139</v>
      </c>
      <c r="I201" s="6" t="s">
        <v>140</v>
      </c>
      <c r="J201" s="8"/>
    </row>
    <row r="202" spans="1:10" x14ac:dyDescent="0.2">
      <c r="A202" s="5">
        <v>45003</v>
      </c>
      <c r="B202" s="6" t="s">
        <v>441</v>
      </c>
      <c r="C202" s="6" t="s">
        <v>10</v>
      </c>
      <c r="D202" s="6" t="s">
        <v>442</v>
      </c>
      <c r="E202" s="9">
        <v>501820</v>
      </c>
      <c r="F202" s="10" t="s">
        <v>12</v>
      </c>
      <c r="G202" s="9">
        <v>50182</v>
      </c>
      <c r="H202" s="6" t="s">
        <v>175</v>
      </c>
      <c r="I202" s="6" t="s">
        <v>176</v>
      </c>
    </row>
    <row r="203" spans="1:10" x14ac:dyDescent="0.2">
      <c r="A203" s="5">
        <v>45003</v>
      </c>
      <c r="B203" s="6" t="s">
        <v>443</v>
      </c>
      <c r="C203" s="6" t="s">
        <v>10</v>
      </c>
      <c r="D203" s="6" t="s">
        <v>444</v>
      </c>
      <c r="E203" s="9">
        <v>4617925</v>
      </c>
      <c r="F203" s="10" t="s">
        <v>12</v>
      </c>
      <c r="G203" s="9">
        <v>461793</v>
      </c>
      <c r="H203" s="6" t="s">
        <v>113</v>
      </c>
      <c r="I203" s="6" t="s">
        <v>114</v>
      </c>
    </row>
    <row r="204" spans="1:10" x14ac:dyDescent="0.2">
      <c r="A204" s="5">
        <v>45003</v>
      </c>
      <c r="B204" s="6" t="s">
        <v>445</v>
      </c>
      <c r="C204" s="6" t="s">
        <v>10</v>
      </c>
      <c r="D204" s="6" t="s">
        <v>446</v>
      </c>
      <c r="E204" s="9">
        <v>3562430</v>
      </c>
      <c r="F204" s="10" t="s">
        <v>12</v>
      </c>
      <c r="G204" s="9">
        <v>356243</v>
      </c>
      <c r="H204" s="6" t="s">
        <v>89</v>
      </c>
      <c r="I204" s="6" t="s">
        <v>90</v>
      </c>
    </row>
    <row r="205" spans="1:10" x14ac:dyDescent="0.2">
      <c r="A205" s="5">
        <v>45003</v>
      </c>
      <c r="B205" s="6" t="s">
        <v>447</v>
      </c>
      <c r="C205" s="6" t="s">
        <v>10</v>
      </c>
      <c r="D205" s="6" t="s">
        <v>448</v>
      </c>
      <c r="E205" s="9">
        <v>10553485</v>
      </c>
      <c r="F205" s="10" t="s">
        <v>12</v>
      </c>
      <c r="G205" s="9">
        <v>1055349</v>
      </c>
      <c r="H205" s="6" t="s">
        <v>73</v>
      </c>
      <c r="I205" s="6" t="s">
        <v>74</v>
      </c>
    </row>
    <row r="206" spans="1:10" x14ac:dyDescent="0.2">
      <c r="A206" s="5">
        <v>45003</v>
      </c>
      <c r="B206" s="6" t="s">
        <v>449</v>
      </c>
      <c r="C206" s="6" t="s">
        <v>10</v>
      </c>
      <c r="D206" s="6" t="s">
        <v>450</v>
      </c>
      <c r="E206" s="9">
        <v>2472070</v>
      </c>
      <c r="F206" s="10" t="s">
        <v>12</v>
      </c>
      <c r="G206" s="9">
        <v>247207</v>
      </c>
      <c r="H206" s="6" t="s">
        <v>175</v>
      </c>
      <c r="I206" s="6" t="s">
        <v>176</v>
      </c>
    </row>
    <row r="207" spans="1:10" x14ac:dyDescent="0.2">
      <c r="A207" s="5">
        <v>45003</v>
      </c>
      <c r="B207" s="6" t="s">
        <v>451</v>
      </c>
      <c r="C207" s="6" t="s">
        <v>10</v>
      </c>
      <c r="D207" s="6" t="s">
        <v>452</v>
      </c>
      <c r="E207" s="9">
        <v>6010108</v>
      </c>
      <c r="F207" s="10" t="s">
        <v>12</v>
      </c>
      <c r="G207" s="9">
        <v>601011</v>
      </c>
      <c r="H207" s="6" t="s">
        <v>175</v>
      </c>
      <c r="I207" s="6" t="s">
        <v>176</v>
      </c>
    </row>
    <row r="208" spans="1:10" x14ac:dyDescent="0.2">
      <c r="A208" s="5">
        <v>45003</v>
      </c>
      <c r="B208" s="6" t="s">
        <v>453</v>
      </c>
      <c r="C208" s="6" t="s">
        <v>10</v>
      </c>
      <c r="D208" s="6" t="s">
        <v>454</v>
      </c>
      <c r="E208" s="9">
        <v>4762640</v>
      </c>
      <c r="F208" s="10" t="s">
        <v>12</v>
      </c>
      <c r="G208" s="9">
        <v>476264</v>
      </c>
      <c r="H208" s="6" t="s">
        <v>93</v>
      </c>
      <c r="I208" s="6" t="s">
        <v>94</v>
      </c>
    </row>
    <row r="209" spans="1:10" x14ac:dyDescent="0.2">
      <c r="A209" s="5">
        <v>45003</v>
      </c>
      <c r="B209" s="6" t="s">
        <v>455</v>
      </c>
      <c r="C209" s="6" t="s">
        <v>10</v>
      </c>
      <c r="D209" s="6" t="s">
        <v>456</v>
      </c>
      <c r="E209" s="9">
        <v>2381320</v>
      </c>
      <c r="F209" s="10" t="s">
        <v>12</v>
      </c>
      <c r="G209" s="9">
        <v>238132</v>
      </c>
      <c r="H209" s="6" t="s">
        <v>89</v>
      </c>
      <c r="I209" s="6" t="s">
        <v>90</v>
      </c>
    </row>
    <row r="210" spans="1:10" x14ac:dyDescent="0.2">
      <c r="A210" s="5">
        <v>45003</v>
      </c>
      <c r="B210" s="6" t="s">
        <v>457</v>
      </c>
      <c r="C210" s="6" t="s">
        <v>10</v>
      </c>
      <c r="D210" s="6" t="s">
        <v>458</v>
      </c>
      <c r="E210" s="9">
        <v>501820</v>
      </c>
      <c r="F210" s="10" t="s">
        <v>12</v>
      </c>
      <c r="G210" s="9">
        <v>50182</v>
      </c>
      <c r="H210" s="6" t="s">
        <v>131</v>
      </c>
      <c r="I210" s="6" t="s">
        <v>132</v>
      </c>
    </row>
    <row r="211" spans="1:10" x14ac:dyDescent="0.2">
      <c r="A211" s="5">
        <v>45003</v>
      </c>
      <c r="B211" s="6" t="s">
        <v>459</v>
      </c>
      <c r="C211" s="6" t="s">
        <v>10</v>
      </c>
      <c r="D211" s="6" t="s">
        <v>460</v>
      </c>
      <c r="E211" s="9">
        <v>2144100</v>
      </c>
      <c r="F211" s="10" t="s">
        <v>12</v>
      </c>
      <c r="G211" s="9">
        <v>214410</v>
      </c>
      <c r="H211" s="6" t="s">
        <v>131</v>
      </c>
      <c r="I211" s="6" t="s">
        <v>132</v>
      </c>
    </row>
    <row r="212" spans="1:10" x14ac:dyDescent="0.2">
      <c r="A212" s="5">
        <v>45003</v>
      </c>
      <c r="B212" s="6" t="s">
        <v>461</v>
      </c>
      <c r="C212" s="6" t="s">
        <v>10</v>
      </c>
      <c r="D212" s="6" t="s">
        <v>462</v>
      </c>
      <c r="E212" s="9">
        <v>6181315</v>
      </c>
      <c r="F212" s="10" t="s">
        <v>12</v>
      </c>
      <c r="G212" s="9">
        <v>618132</v>
      </c>
      <c r="H212" s="6" t="s">
        <v>131</v>
      </c>
      <c r="I212" s="6" t="s">
        <v>132</v>
      </c>
    </row>
    <row r="213" spans="1:10" x14ac:dyDescent="0.2">
      <c r="A213" s="5">
        <v>45003</v>
      </c>
      <c r="B213" s="6" t="s">
        <v>463</v>
      </c>
      <c r="C213" s="6" t="s">
        <v>10</v>
      </c>
      <c r="D213" s="6" t="s">
        <v>464</v>
      </c>
      <c r="E213" s="9">
        <v>4096600</v>
      </c>
      <c r="F213" s="10" t="s">
        <v>12</v>
      </c>
      <c r="G213" s="9">
        <v>409660</v>
      </c>
      <c r="H213" s="6" t="s">
        <v>147</v>
      </c>
      <c r="I213" s="6" t="s">
        <v>148</v>
      </c>
    </row>
    <row r="214" spans="1:10" x14ac:dyDescent="0.2">
      <c r="A214" s="5">
        <v>45003</v>
      </c>
      <c r="B214" s="6" t="s">
        <v>465</v>
      </c>
      <c r="C214" s="6" t="s">
        <v>10</v>
      </c>
      <c r="D214" s="6" t="s">
        <v>466</v>
      </c>
      <c r="E214" s="9">
        <v>8909695</v>
      </c>
      <c r="F214" s="10" t="s">
        <v>12</v>
      </c>
      <c r="G214" s="9">
        <v>890970</v>
      </c>
      <c r="H214" s="6" t="s">
        <v>13</v>
      </c>
      <c r="I214" s="6" t="s">
        <v>14</v>
      </c>
      <c r="J214" s="8"/>
    </row>
    <row r="215" spans="1:10" x14ac:dyDescent="0.2">
      <c r="A215" s="5">
        <v>45003</v>
      </c>
      <c r="B215" s="6" t="s">
        <v>467</v>
      </c>
      <c r="C215" s="6" t="s">
        <v>10</v>
      </c>
      <c r="D215" s="6" t="s">
        <v>468</v>
      </c>
      <c r="E215" s="9">
        <v>2790378</v>
      </c>
      <c r="F215" s="10" t="s">
        <v>12</v>
      </c>
      <c r="G215" s="9">
        <v>279038</v>
      </c>
      <c r="H215" s="6" t="s">
        <v>107</v>
      </c>
      <c r="I215" s="6" t="s">
        <v>108</v>
      </c>
      <c r="J215" s="8"/>
    </row>
    <row r="216" spans="1:10" x14ac:dyDescent="0.2">
      <c r="A216" s="5">
        <v>45003</v>
      </c>
      <c r="B216" s="6" t="s">
        <v>469</v>
      </c>
      <c r="C216" s="6" t="s">
        <v>10</v>
      </c>
      <c r="D216" s="6" t="s">
        <v>470</v>
      </c>
      <c r="E216" s="9">
        <v>272250</v>
      </c>
      <c r="F216" s="10" t="s">
        <v>12</v>
      </c>
      <c r="G216" s="9">
        <v>27225</v>
      </c>
      <c r="H216" s="6" t="s">
        <v>53</v>
      </c>
      <c r="I216" s="6" t="s">
        <v>54</v>
      </c>
      <c r="J216" s="8"/>
    </row>
    <row r="217" spans="1:10" x14ac:dyDescent="0.2">
      <c r="A217" s="5">
        <v>45008</v>
      </c>
      <c r="B217" s="6" t="s">
        <v>471</v>
      </c>
      <c r="C217" s="6" t="s">
        <v>10</v>
      </c>
      <c r="D217" s="6" t="s">
        <v>472</v>
      </c>
      <c r="E217" s="9">
        <v>250910</v>
      </c>
      <c r="F217" s="10" t="s">
        <v>12</v>
      </c>
      <c r="G217" s="9">
        <v>25091</v>
      </c>
      <c r="H217" s="6" t="s">
        <v>147</v>
      </c>
      <c r="I217" s="6" t="s">
        <v>148</v>
      </c>
      <c r="J217" s="8"/>
    </row>
    <row r="218" spans="1:10" x14ac:dyDescent="0.2">
      <c r="A218" s="5">
        <v>45008</v>
      </c>
      <c r="B218" s="6" t="s">
        <v>473</v>
      </c>
      <c r="C218" s="6" t="s">
        <v>10</v>
      </c>
      <c r="D218" s="6" t="s">
        <v>474</v>
      </c>
      <c r="E218" s="9">
        <v>4719965</v>
      </c>
      <c r="F218" s="10" t="s">
        <v>12</v>
      </c>
      <c r="G218" s="9">
        <v>471997</v>
      </c>
      <c r="H218" s="6" t="s">
        <v>147</v>
      </c>
      <c r="I218" s="6" t="s">
        <v>148</v>
      </c>
      <c r="J218" s="8"/>
    </row>
    <row r="219" spans="1:10" x14ac:dyDescent="0.2">
      <c r="A219" s="5">
        <v>45008</v>
      </c>
      <c r="B219" s="6" t="s">
        <v>475</v>
      </c>
      <c r="C219" s="6" t="s">
        <v>10</v>
      </c>
      <c r="D219" s="6" t="s">
        <v>476</v>
      </c>
      <c r="E219" s="9">
        <v>4578791</v>
      </c>
      <c r="F219" s="10" t="s">
        <v>12</v>
      </c>
      <c r="G219" s="9">
        <v>457879</v>
      </c>
      <c r="H219" s="6" t="s">
        <v>147</v>
      </c>
      <c r="I219" s="6" t="s">
        <v>148</v>
      </c>
    </row>
    <row r="220" spans="1:10" x14ac:dyDescent="0.2">
      <c r="A220" s="5">
        <v>45008</v>
      </c>
      <c r="B220" s="6" t="s">
        <v>477</v>
      </c>
      <c r="C220" s="6" t="s">
        <v>10</v>
      </c>
      <c r="D220" s="6" t="s">
        <v>478</v>
      </c>
      <c r="E220" s="9">
        <v>5038755</v>
      </c>
      <c r="F220" s="10" t="s">
        <v>12</v>
      </c>
      <c r="G220" s="9">
        <v>503876</v>
      </c>
      <c r="H220" s="6" t="s">
        <v>147</v>
      </c>
      <c r="I220" s="6" t="s">
        <v>148</v>
      </c>
      <c r="J220" s="8"/>
    </row>
    <row r="221" spans="1:10" x14ac:dyDescent="0.2">
      <c r="A221" s="5">
        <v>45008</v>
      </c>
      <c r="B221" s="6" t="s">
        <v>479</v>
      </c>
      <c r="C221" s="6" t="s">
        <v>10</v>
      </c>
      <c r="D221" s="6" t="s">
        <v>480</v>
      </c>
      <c r="E221" s="9">
        <v>453750</v>
      </c>
      <c r="F221" s="10" t="s">
        <v>12</v>
      </c>
      <c r="G221" s="9">
        <v>45375</v>
      </c>
      <c r="H221" s="6" t="s">
        <v>147</v>
      </c>
      <c r="I221" s="6" t="s">
        <v>148</v>
      </c>
      <c r="J221" s="8"/>
    </row>
    <row r="222" spans="1:10" x14ac:dyDescent="0.2">
      <c r="A222" s="5">
        <v>45008</v>
      </c>
      <c r="B222" s="6" t="s">
        <v>481</v>
      </c>
      <c r="C222" s="6" t="s">
        <v>10</v>
      </c>
      <c r="D222" s="6" t="s">
        <v>482</v>
      </c>
      <c r="E222" s="9">
        <v>2831970</v>
      </c>
      <c r="F222" s="10" t="s">
        <v>12</v>
      </c>
      <c r="G222" s="9">
        <v>283197</v>
      </c>
      <c r="H222" s="6" t="s">
        <v>117</v>
      </c>
      <c r="I222" s="6" t="s">
        <v>118</v>
      </c>
      <c r="J222" s="8"/>
    </row>
    <row r="223" spans="1:10" x14ac:dyDescent="0.2">
      <c r="A223" s="5">
        <v>45008</v>
      </c>
      <c r="B223" s="6" t="s">
        <v>483</v>
      </c>
      <c r="C223" s="6" t="s">
        <v>10</v>
      </c>
      <c r="D223" s="6" t="s">
        <v>484</v>
      </c>
      <c r="E223" s="9">
        <v>1529835</v>
      </c>
      <c r="F223" s="10" t="s">
        <v>12</v>
      </c>
      <c r="G223" s="9">
        <v>152984</v>
      </c>
      <c r="H223" s="6" t="s">
        <v>89</v>
      </c>
      <c r="I223" s="6" t="s">
        <v>90</v>
      </c>
      <c r="J223" s="8"/>
    </row>
    <row r="224" spans="1:10" x14ac:dyDescent="0.2">
      <c r="A224" s="5">
        <v>45008</v>
      </c>
      <c r="B224" s="6" t="s">
        <v>485</v>
      </c>
      <c r="C224" s="6" t="s">
        <v>10</v>
      </c>
      <c r="D224" s="6" t="s">
        <v>486</v>
      </c>
      <c r="E224" s="9">
        <v>2144100</v>
      </c>
      <c r="F224" s="10" t="s">
        <v>12</v>
      </c>
      <c r="G224" s="9">
        <v>214410</v>
      </c>
      <c r="H224" s="6" t="s">
        <v>53</v>
      </c>
      <c r="I224" s="6" t="s">
        <v>54</v>
      </c>
    </row>
    <row r="225" spans="1:10" x14ac:dyDescent="0.2">
      <c r="A225" s="5">
        <v>45008</v>
      </c>
      <c r="B225" s="6" t="s">
        <v>487</v>
      </c>
      <c r="C225" s="6" t="s">
        <v>10</v>
      </c>
      <c r="D225" s="6" t="s">
        <v>488</v>
      </c>
      <c r="E225" s="9">
        <v>1468620</v>
      </c>
      <c r="F225" s="10" t="s">
        <v>12</v>
      </c>
      <c r="G225" s="9">
        <v>146862</v>
      </c>
      <c r="H225" s="6" t="s">
        <v>107</v>
      </c>
      <c r="I225" s="6" t="s">
        <v>108</v>
      </c>
      <c r="J225" s="8"/>
    </row>
    <row r="226" spans="1:10" x14ac:dyDescent="0.2">
      <c r="A226" s="5">
        <v>45008</v>
      </c>
      <c r="B226" s="6" t="s">
        <v>489</v>
      </c>
      <c r="C226" s="6" t="s">
        <v>10</v>
      </c>
      <c r="D226" s="6" t="s">
        <v>490</v>
      </c>
      <c r="E226" s="9">
        <v>1410195</v>
      </c>
      <c r="F226" s="10" t="s">
        <v>12</v>
      </c>
      <c r="G226" s="9">
        <v>141020</v>
      </c>
      <c r="H226" s="6" t="s">
        <v>93</v>
      </c>
      <c r="I226" s="6" t="s">
        <v>94</v>
      </c>
      <c r="J226" s="8"/>
    </row>
    <row r="227" spans="1:10" x14ac:dyDescent="0.2">
      <c r="A227" s="5">
        <v>45008</v>
      </c>
      <c r="B227" s="6" t="s">
        <v>491</v>
      </c>
      <c r="C227" s="6" t="s">
        <v>10</v>
      </c>
      <c r="D227" s="6" t="s">
        <v>492</v>
      </c>
      <c r="E227" s="9">
        <v>943990</v>
      </c>
      <c r="F227" s="10" t="s">
        <v>12</v>
      </c>
      <c r="G227" s="9">
        <v>94399</v>
      </c>
      <c r="H227" s="6" t="s">
        <v>73</v>
      </c>
      <c r="I227" s="6" t="s">
        <v>74</v>
      </c>
      <c r="J227" s="8"/>
    </row>
    <row r="228" spans="1:10" x14ac:dyDescent="0.2">
      <c r="A228" s="5">
        <v>45008</v>
      </c>
      <c r="B228" s="6" t="s">
        <v>493</v>
      </c>
      <c r="C228" s="6" t="s">
        <v>10</v>
      </c>
      <c r="D228" s="6" t="s">
        <v>494</v>
      </c>
      <c r="E228" s="9">
        <v>7653905</v>
      </c>
      <c r="F228" s="10" t="s">
        <v>12</v>
      </c>
      <c r="G228" s="9">
        <v>765391</v>
      </c>
      <c r="H228" s="6" t="s">
        <v>175</v>
      </c>
      <c r="I228" s="6" t="s">
        <v>176</v>
      </c>
      <c r="J228" s="8"/>
    </row>
    <row r="229" spans="1:10" x14ac:dyDescent="0.2">
      <c r="A229" s="5">
        <v>45008</v>
      </c>
      <c r="B229" s="6" t="s">
        <v>495</v>
      </c>
      <c r="C229" s="6" t="s">
        <v>10</v>
      </c>
      <c r="D229" s="6" t="s">
        <v>496</v>
      </c>
      <c r="E229" s="9">
        <v>943990</v>
      </c>
      <c r="F229" s="10" t="s">
        <v>12</v>
      </c>
      <c r="G229" s="9">
        <v>94399</v>
      </c>
      <c r="H229" s="6" t="s">
        <v>93</v>
      </c>
      <c r="I229" s="6" t="s">
        <v>94</v>
      </c>
      <c r="J229" s="8"/>
    </row>
    <row r="230" spans="1:10" x14ac:dyDescent="0.2">
      <c r="A230" s="5">
        <v>45008</v>
      </c>
      <c r="B230" s="6" t="s">
        <v>497</v>
      </c>
      <c r="C230" s="6" t="s">
        <v>10</v>
      </c>
      <c r="D230" s="6" t="s">
        <v>498</v>
      </c>
      <c r="E230" s="9">
        <v>1194900</v>
      </c>
      <c r="F230" s="10" t="s">
        <v>12</v>
      </c>
      <c r="G230" s="9">
        <v>119490</v>
      </c>
      <c r="H230" s="6" t="s">
        <v>113</v>
      </c>
      <c r="I230" s="6" t="s">
        <v>114</v>
      </c>
      <c r="J230" s="8"/>
    </row>
    <row r="231" spans="1:10" x14ac:dyDescent="0.2">
      <c r="A231" s="5">
        <v>45010</v>
      </c>
      <c r="B231" s="6" t="s">
        <v>499</v>
      </c>
      <c r="C231" s="6" t="s">
        <v>10</v>
      </c>
      <c r="D231" s="6" t="s">
        <v>500</v>
      </c>
      <c r="E231" s="9">
        <v>3381355</v>
      </c>
      <c r="F231" s="10" t="s">
        <v>12</v>
      </c>
      <c r="G231" s="9">
        <v>338136</v>
      </c>
      <c r="H231" s="6" t="s">
        <v>101</v>
      </c>
      <c r="I231" s="6" t="s">
        <v>102</v>
      </c>
      <c r="J231" s="8"/>
    </row>
    <row r="232" spans="1:10" x14ac:dyDescent="0.2">
      <c r="A232" s="5">
        <v>45010</v>
      </c>
      <c r="B232" s="6" t="s">
        <v>501</v>
      </c>
      <c r="C232" s="6" t="s">
        <v>10</v>
      </c>
      <c r="D232" s="6" t="s">
        <v>502</v>
      </c>
      <c r="E232" s="9">
        <v>5474576</v>
      </c>
      <c r="F232" s="10" t="s">
        <v>12</v>
      </c>
      <c r="G232" s="9">
        <v>547458</v>
      </c>
      <c r="H232" s="6" t="s">
        <v>13</v>
      </c>
      <c r="I232" s="6" t="s">
        <v>14</v>
      </c>
    </row>
    <row r="233" spans="1:10" x14ac:dyDescent="0.2">
      <c r="A233" s="5">
        <v>45015</v>
      </c>
      <c r="B233" s="6" t="s">
        <v>503</v>
      </c>
      <c r="C233" s="6" t="s">
        <v>10</v>
      </c>
      <c r="D233" s="6" t="s">
        <v>504</v>
      </c>
      <c r="E233" s="9">
        <v>943990</v>
      </c>
      <c r="F233" s="10" t="s">
        <v>12</v>
      </c>
      <c r="G233" s="9">
        <v>94399</v>
      </c>
      <c r="H233" s="6" t="s">
        <v>13</v>
      </c>
      <c r="I233" s="6" t="s">
        <v>14</v>
      </c>
    </row>
    <row r="234" spans="1:10" x14ac:dyDescent="0.2">
      <c r="A234" s="5">
        <v>45015</v>
      </c>
      <c r="B234" s="6" t="s">
        <v>505</v>
      </c>
      <c r="C234" s="6" t="s">
        <v>10</v>
      </c>
      <c r="D234" s="6" t="s">
        <v>506</v>
      </c>
      <c r="E234" s="9">
        <v>1887980</v>
      </c>
      <c r="F234" s="10" t="s">
        <v>12</v>
      </c>
      <c r="G234" s="9">
        <v>188798</v>
      </c>
      <c r="H234" s="6" t="s">
        <v>13</v>
      </c>
      <c r="I234" s="6" t="s">
        <v>14</v>
      </c>
    </row>
    <row r="235" spans="1:10" x14ac:dyDescent="0.2">
      <c r="A235" s="5">
        <v>45015</v>
      </c>
      <c r="B235" s="6" t="s">
        <v>507</v>
      </c>
      <c r="C235" s="6" t="s">
        <v>10</v>
      </c>
      <c r="D235" s="6" t="s">
        <v>508</v>
      </c>
      <c r="E235" s="9">
        <v>2507100</v>
      </c>
      <c r="F235" s="10" t="s">
        <v>12</v>
      </c>
      <c r="G235" s="9">
        <v>250710</v>
      </c>
      <c r="H235" s="6" t="s">
        <v>13</v>
      </c>
      <c r="I235" s="6" t="s">
        <v>14</v>
      </c>
    </row>
    <row r="236" spans="1:10" x14ac:dyDescent="0.2">
      <c r="A236" s="5">
        <v>45015</v>
      </c>
      <c r="B236" s="6" t="s">
        <v>509</v>
      </c>
      <c r="C236" s="6" t="s">
        <v>10</v>
      </c>
      <c r="D236" s="6" t="s">
        <v>510</v>
      </c>
      <c r="E236" s="9">
        <v>2937240</v>
      </c>
      <c r="F236" s="10" t="s">
        <v>12</v>
      </c>
      <c r="G236" s="9">
        <v>293724</v>
      </c>
      <c r="H236" s="6" t="s">
        <v>13</v>
      </c>
      <c r="I236" s="6" t="s">
        <v>14</v>
      </c>
    </row>
    <row r="237" spans="1:10" x14ac:dyDescent="0.2">
      <c r="A237" s="5">
        <v>45015</v>
      </c>
      <c r="B237" s="6" t="s">
        <v>511</v>
      </c>
      <c r="C237" s="6" t="s">
        <v>10</v>
      </c>
      <c r="D237" s="6" t="s">
        <v>512</v>
      </c>
      <c r="E237" s="9">
        <v>3849940</v>
      </c>
      <c r="F237" s="10" t="s">
        <v>12</v>
      </c>
      <c r="G237" s="9">
        <v>384994</v>
      </c>
      <c r="H237" s="6" t="s">
        <v>117</v>
      </c>
      <c r="I237" s="6" t="s">
        <v>118</v>
      </c>
    </row>
    <row r="238" spans="1:10" x14ac:dyDescent="0.2">
      <c r="A238" s="5">
        <v>45015</v>
      </c>
      <c r="B238" s="6" t="s">
        <v>513</v>
      </c>
      <c r="C238" s="6" t="s">
        <v>10</v>
      </c>
      <c r="D238" s="6" t="s">
        <v>514</v>
      </c>
      <c r="E238" s="9">
        <v>943990</v>
      </c>
      <c r="F238" s="10" t="s">
        <v>12</v>
      </c>
      <c r="G238" s="9">
        <v>94399</v>
      </c>
      <c r="H238" s="6" t="s">
        <v>131</v>
      </c>
      <c r="I238" s="6" t="s">
        <v>132</v>
      </c>
    </row>
    <row r="239" spans="1:10" x14ac:dyDescent="0.2">
      <c r="A239" s="5">
        <v>45015</v>
      </c>
      <c r="B239" s="6" t="s">
        <v>515</v>
      </c>
      <c r="C239" s="6" t="s">
        <v>10</v>
      </c>
      <c r="D239" s="6" t="s">
        <v>516</v>
      </c>
      <c r="E239" s="9">
        <v>7404235</v>
      </c>
      <c r="F239" s="10" t="s">
        <v>12</v>
      </c>
      <c r="G239" s="9">
        <v>740424</v>
      </c>
      <c r="H239" s="6" t="s">
        <v>131</v>
      </c>
      <c r="I239" s="6" t="s">
        <v>132</v>
      </c>
    </row>
    <row r="240" spans="1:10" x14ac:dyDescent="0.2">
      <c r="A240" s="5">
        <v>45015</v>
      </c>
      <c r="B240" s="6" t="s">
        <v>517</v>
      </c>
      <c r="C240" s="6" t="s">
        <v>10</v>
      </c>
      <c r="D240" s="6" t="s">
        <v>518</v>
      </c>
      <c r="E240" s="9">
        <v>13709200</v>
      </c>
      <c r="F240" s="10" t="s">
        <v>12</v>
      </c>
      <c r="G240" s="9">
        <v>1370920</v>
      </c>
      <c r="H240" s="6" t="s">
        <v>139</v>
      </c>
      <c r="I240" s="6" t="s">
        <v>140</v>
      </c>
    </row>
    <row r="241" spans="1:9" x14ac:dyDescent="0.2">
      <c r="A241" s="5">
        <v>45015</v>
      </c>
      <c r="B241" s="6" t="s">
        <v>519</v>
      </c>
      <c r="C241" s="6" t="s">
        <v>10</v>
      </c>
      <c r="D241" s="6" t="s">
        <v>520</v>
      </c>
      <c r="E241" s="9">
        <v>5469410</v>
      </c>
      <c r="F241" s="10" t="s">
        <v>12</v>
      </c>
      <c r="G241" s="9">
        <v>546941</v>
      </c>
      <c r="H241" s="6" t="s">
        <v>73</v>
      </c>
      <c r="I241" s="6" t="s">
        <v>74</v>
      </c>
    </row>
    <row r="242" spans="1:9" x14ac:dyDescent="0.2">
      <c r="A242" s="5">
        <v>45015</v>
      </c>
      <c r="B242" s="6" t="s">
        <v>521</v>
      </c>
      <c r="C242" s="6" t="s">
        <v>10</v>
      </c>
      <c r="D242" s="6" t="s">
        <v>522</v>
      </c>
      <c r="E242" s="9">
        <v>3612720</v>
      </c>
      <c r="F242" s="10" t="s">
        <v>12</v>
      </c>
      <c r="G242" s="9">
        <v>361272</v>
      </c>
      <c r="H242" s="6" t="s">
        <v>89</v>
      </c>
      <c r="I242" s="6" t="s">
        <v>90</v>
      </c>
    </row>
    <row r="243" spans="1:9" x14ac:dyDescent="0.2">
      <c r="A243" s="5">
        <v>45015</v>
      </c>
      <c r="B243" s="6" t="s">
        <v>523</v>
      </c>
      <c r="C243" s="6" t="s">
        <v>10</v>
      </c>
      <c r="D243" s="6" t="s">
        <v>524</v>
      </c>
      <c r="E243" s="9">
        <v>943990</v>
      </c>
      <c r="F243" s="10" t="s">
        <v>12</v>
      </c>
      <c r="G243" s="9">
        <v>94399</v>
      </c>
      <c r="H243" s="6" t="s">
        <v>89</v>
      </c>
      <c r="I243" s="6" t="s">
        <v>90</v>
      </c>
    </row>
    <row r="244" spans="1:9" x14ac:dyDescent="0.2">
      <c r="A244" s="5">
        <v>45015</v>
      </c>
      <c r="B244" s="6" t="s">
        <v>525</v>
      </c>
      <c r="C244" s="6" t="s">
        <v>10</v>
      </c>
      <c r="D244" s="6" t="s">
        <v>526</v>
      </c>
      <c r="E244" s="9">
        <v>1887980</v>
      </c>
      <c r="F244" s="10" t="s">
        <v>12</v>
      </c>
      <c r="G244" s="9">
        <v>188798</v>
      </c>
      <c r="H244" s="6" t="s">
        <v>53</v>
      </c>
      <c r="I244" s="6" t="s">
        <v>54</v>
      </c>
    </row>
    <row r="245" spans="1:9" x14ac:dyDescent="0.2">
      <c r="A245" s="5">
        <v>45015</v>
      </c>
      <c r="B245" s="6" t="s">
        <v>527</v>
      </c>
      <c r="C245" s="6" t="s">
        <v>10</v>
      </c>
      <c r="D245" s="6" t="s">
        <v>528</v>
      </c>
      <c r="E245" s="9">
        <v>943990</v>
      </c>
      <c r="F245" s="10" t="s">
        <v>12</v>
      </c>
      <c r="G245" s="9">
        <v>94399</v>
      </c>
      <c r="H245" s="6" t="s">
        <v>13</v>
      </c>
      <c r="I245" s="6" t="s">
        <v>14</v>
      </c>
    </row>
    <row r="246" spans="1:9" x14ac:dyDescent="0.2">
      <c r="A246" s="5">
        <v>45015</v>
      </c>
      <c r="B246" s="6" t="s">
        <v>529</v>
      </c>
      <c r="C246" s="6" t="s">
        <v>10</v>
      </c>
      <c r="D246" s="6" t="s">
        <v>530</v>
      </c>
      <c r="E246" s="9">
        <v>3373960</v>
      </c>
      <c r="F246" s="10" t="s">
        <v>12</v>
      </c>
      <c r="G246" s="9">
        <v>337396</v>
      </c>
      <c r="H246" s="6" t="s">
        <v>13</v>
      </c>
      <c r="I246" s="6" t="s">
        <v>14</v>
      </c>
    </row>
    <row r="247" spans="1:9" x14ac:dyDescent="0.2">
      <c r="A247" s="5">
        <v>45016</v>
      </c>
      <c r="B247" s="6" t="s">
        <v>531</v>
      </c>
      <c r="C247" s="6" t="s">
        <v>10</v>
      </c>
      <c r="D247" s="6" t="s">
        <v>532</v>
      </c>
      <c r="E247" s="9">
        <v>943990</v>
      </c>
      <c r="F247" s="10" t="s">
        <v>12</v>
      </c>
      <c r="G247" s="9">
        <v>94399</v>
      </c>
      <c r="H247" s="6" t="s">
        <v>13</v>
      </c>
      <c r="I247" s="6" t="s">
        <v>14</v>
      </c>
    </row>
    <row r="248" spans="1:9" x14ac:dyDescent="0.2">
      <c r="A248" s="5">
        <v>45016</v>
      </c>
      <c r="B248" s="6" t="s">
        <v>533</v>
      </c>
      <c r="C248" s="6" t="s">
        <v>10</v>
      </c>
      <c r="D248" s="6" t="s">
        <v>534</v>
      </c>
      <c r="E248" s="9">
        <v>3439060</v>
      </c>
      <c r="F248" s="10" t="s">
        <v>12</v>
      </c>
      <c r="G248" s="9">
        <v>343906</v>
      </c>
      <c r="H248" s="6" t="s">
        <v>13</v>
      </c>
      <c r="I248" s="6" t="s">
        <v>14</v>
      </c>
    </row>
    <row r="249" spans="1:9" x14ac:dyDescent="0.2">
      <c r="A249" s="5">
        <v>45016</v>
      </c>
      <c r="B249" s="6" t="s">
        <v>535</v>
      </c>
      <c r="C249" s="6" t="s">
        <v>10</v>
      </c>
      <c r="D249" s="6" t="s">
        <v>536</v>
      </c>
      <c r="E249" s="9">
        <v>2381320</v>
      </c>
      <c r="F249" s="10" t="s">
        <v>12</v>
      </c>
      <c r="G249" s="9">
        <v>238132</v>
      </c>
      <c r="H249" s="6" t="s">
        <v>53</v>
      </c>
      <c r="I249" s="6" t="s">
        <v>54</v>
      </c>
    </row>
    <row r="250" spans="1:9" x14ac:dyDescent="0.2">
      <c r="A250" s="5">
        <v>45016</v>
      </c>
      <c r="B250" s="6" t="s">
        <v>537</v>
      </c>
      <c r="C250" s="6" t="s">
        <v>10</v>
      </c>
      <c r="D250" s="6" t="s">
        <v>538</v>
      </c>
      <c r="E250" s="9">
        <v>943990</v>
      </c>
      <c r="F250" s="10" t="s">
        <v>12</v>
      </c>
      <c r="G250" s="9">
        <v>94399</v>
      </c>
      <c r="H250" s="6" t="s">
        <v>89</v>
      </c>
      <c r="I250" s="6" t="s">
        <v>90</v>
      </c>
    </row>
    <row r="251" spans="1:9" x14ac:dyDescent="0.2">
      <c r="A251" s="5">
        <v>45016</v>
      </c>
      <c r="B251" s="6" t="s">
        <v>539</v>
      </c>
      <c r="C251" s="6" t="s">
        <v>10</v>
      </c>
      <c r="D251" s="6" t="s">
        <v>540</v>
      </c>
      <c r="E251" s="9">
        <v>2156770</v>
      </c>
      <c r="F251" s="10" t="s">
        <v>12</v>
      </c>
      <c r="G251" s="9">
        <v>215677</v>
      </c>
      <c r="H251" s="6" t="s">
        <v>175</v>
      </c>
      <c r="I251" s="6" t="s">
        <v>176</v>
      </c>
    </row>
    <row r="252" spans="1:9" x14ac:dyDescent="0.2">
      <c r="A252" s="5">
        <v>45016</v>
      </c>
      <c r="B252" s="6" t="s">
        <v>541</v>
      </c>
      <c r="C252" s="6" t="s">
        <v>10</v>
      </c>
      <c r="D252" s="6" t="s">
        <v>542</v>
      </c>
      <c r="E252" s="9">
        <v>3849940</v>
      </c>
      <c r="F252" s="10" t="s">
        <v>12</v>
      </c>
      <c r="G252" s="9">
        <v>384994</v>
      </c>
      <c r="H252" s="6" t="s">
        <v>113</v>
      </c>
      <c r="I252" s="6" t="s">
        <v>114</v>
      </c>
    </row>
    <row r="253" spans="1:9" x14ac:dyDescent="0.2">
      <c r="A253" s="5">
        <v>45016</v>
      </c>
      <c r="B253" s="6" t="s">
        <v>543</v>
      </c>
      <c r="C253" s="6" t="s">
        <v>10</v>
      </c>
      <c r="D253" s="6" t="s">
        <v>544</v>
      </c>
      <c r="E253" s="9">
        <v>1661105</v>
      </c>
      <c r="F253" s="10" t="s">
        <v>12</v>
      </c>
      <c r="G253" s="9">
        <v>166111</v>
      </c>
      <c r="H253" s="6" t="s">
        <v>73</v>
      </c>
      <c r="I253" s="6" t="s">
        <v>74</v>
      </c>
    </row>
    <row r="254" spans="1:9" x14ac:dyDescent="0.2">
      <c r="A254" s="5">
        <v>45016</v>
      </c>
      <c r="B254" s="6" t="s">
        <v>545</v>
      </c>
      <c r="C254" s="6" t="s">
        <v>10</v>
      </c>
      <c r="D254" s="6" t="s">
        <v>546</v>
      </c>
      <c r="E254" s="9">
        <v>453750</v>
      </c>
      <c r="F254" s="10" t="s">
        <v>12</v>
      </c>
      <c r="G254" s="9">
        <v>45375</v>
      </c>
      <c r="H254" s="6" t="s">
        <v>117</v>
      </c>
      <c r="I254" s="6" t="s">
        <v>118</v>
      </c>
    </row>
    <row r="255" spans="1:9" x14ac:dyDescent="0.2">
      <c r="A255" s="5">
        <v>45016</v>
      </c>
      <c r="B255" s="6" t="s">
        <v>547</v>
      </c>
      <c r="C255" s="6" t="s">
        <v>10</v>
      </c>
      <c r="D255" s="6" t="s">
        <v>548</v>
      </c>
      <c r="E255" s="9">
        <v>2091940</v>
      </c>
      <c r="F255" s="10" t="s">
        <v>12</v>
      </c>
      <c r="G255" s="9">
        <v>209194</v>
      </c>
      <c r="H255" s="6" t="s">
        <v>147</v>
      </c>
      <c r="I255" s="6" t="s">
        <v>148</v>
      </c>
    </row>
    <row r="256" spans="1:9" x14ac:dyDescent="0.2">
      <c r="A256" s="5">
        <v>45016</v>
      </c>
      <c r="B256" s="6" t="s">
        <v>549</v>
      </c>
      <c r="C256" s="6" t="s">
        <v>10</v>
      </c>
      <c r="D256" s="6" t="s">
        <v>550</v>
      </c>
      <c r="E256" s="9">
        <v>470065</v>
      </c>
      <c r="F256" s="10" t="s">
        <v>12</v>
      </c>
      <c r="G256" s="9">
        <v>47007</v>
      </c>
      <c r="H256" s="6" t="s">
        <v>147</v>
      </c>
      <c r="I256" s="6" t="s">
        <v>148</v>
      </c>
    </row>
    <row r="257" spans="1:10" x14ac:dyDescent="0.2">
      <c r="A257" s="5">
        <v>45016</v>
      </c>
      <c r="B257" s="6" t="s">
        <v>551</v>
      </c>
      <c r="C257" s="6" t="s">
        <v>10</v>
      </c>
      <c r="D257" s="6" t="s">
        <v>552</v>
      </c>
      <c r="E257" s="9">
        <v>943990</v>
      </c>
      <c r="F257" s="10" t="s">
        <v>12</v>
      </c>
      <c r="G257" s="9">
        <v>94399</v>
      </c>
      <c r="H257" s="6" t="s">
        <v>147</v>
      </c>
      <c r="I257" s="6" t="s">
        <v>148</v>
      </c>
    </row>
    <row r="258" spans="1:10" x14ac:dyDescent="0.2">
      <c r="A258" s="5">
        <v>45016</v>
      </c>
      <c r="B258" s="6" t="s">
        <v>553</v>
      </c>
      <c r="C258" s="6" t="s">
        <v>10</v>
      </c>
      <c r="D258" s="6" t="s">
        <v>554</v>
      </c>
      <c r="E258" s="9">
        <v>1887980</v>
      </c>
      <c r="F258" s="10" t="s">
        <v>12</v>
      </c>
      <c r="G258" s="9">
        <v>188798</v>
      </c>
      <c r="H258" s="6" t="s">
        <v>147</v>
      </c>
      <c r="I258" s="6" t="s">
        <v>148</v>
      </c>
    </row>
    <row r="259" spans="1:10" x14ac:dyDescent="0.2">
      <c r="A259" s="5">
        <v>45016</v>
      </c>
      <c r="B259" s="6" t="s">
        <v>555</v>
      </c>
      <c r="C259" s="6" t="s">
        <v>10</v>
      </c>
      <c r="D259" s="6" t="s">
        <v>556</v>
      </c>
      <c r="E259" s="9">
        <v>100364</v>
      </c>
      <c r="F259" s="10" t="s">
        <v>12</v>
      </c>
      <c r="G259" s="9">
        <v>10036</v>
      </c>
      <c r="H259" s="6" t="s">
        <v>147</v>
      </c>
      <c r="I259" s="6" t="s">
        <v>148</v>
      </c>
    </row>
    <row r="260" spans="1:10" x14ac:dyDescent="0.2">
      <c r="A260" s="11">
        <v>44929</v>
      </c>
      <c r="B260" s="12" t="s">
        <v>557</v>
      </c>
      <c r="D260" s="12" t="s">
        <v>589</v>
      </c>
      <c r="E260" s="13">
        <v>-10656809</v>
      </c>
      <c r="F260" s="8"/>
      <c r="G260" s="13">
        <v>-852544</v>
      </c>
      <c r="H260" s="12" t="s">
        <v>13</v>
      </c>
    </row>
    <row r="261" spans="1:10" x14ac:dyDescent="0.2">
      <c r="A261" s="11">
        <v>44979</v>
      </c>
      <c r="B261" s="12" t="s">
        <v>558</v>
      </c>
      <c r="D261" s="12" t="s">
        <v>590</v>
      </c>
      <c r="E261" s="13">
        <v>-2692900</v>
      </c>
      <c r="F261" s="8"/>
      <c r="G261" s="13">
        <v>-269290</v>
      </c>
      <c r="H261" s="12" t="s">
        <v>89</v>
      </c>
      <c r="J261" s="8"/>
    </row>
    <row r="262" spans="1:10" x14ac:dyDescent="0.2">
      <c r="A262" s="11">
        <v>44988</v>
      </c>
      <c r="B262" s="12" t="s">
        <v>559</v>
      </c>
      <c r="D262" s="12" t="s">
        <v>589</v>
      </c>
      <c r="E262" s="13">
        <v>-77137</v>
      </c>
      <c r="F262" s="8"/>
      <c r="G262" s="13">
        <v>-6171</v>
      </c>
      <c r="H262" s="12" t="s">
        <v>131</v>
      </c>
    </row>
    <row r="263" spans="1:10" x14ac:dyDescent="0.2">
      <c r="A263" s="11">
        <v>44988</v>
      </c>
      <c r="B263" s="12" t="s">
        <v>560</v>
      </c>
      <c r="D263" s="12" t="s">
        <v>589</v>
      </c>
      <c r="E263" s="13">
        <v>-1138559</v>
      </c>
      <c r="F263" s="8"/>
      <c r="G263" s="13">
        <v>-91084</v>
      </c>
      <c r="H263" s="12" t="s">
        <v>131</v>
      </c>
    </row>
    <row r="264" spans="1:10" x14ac:dyDescent="0.2">
      <c r="A264" s="11">
        <v>44998</v>
      </c>
      <c r="B264" s="12" t="s">
        <v>561</v>
      </c>
      <c r="D264" s="12" t="s">
        <v>589</v>
      </c>
      <c r="E264" s="13">
        <v>-215677</v>
      </c>
      <c r="F264" s="8"/>
      <c r="G264" s="13">
        <v>-21568</v>
      </c>
      <c r="H264" s="12" t="s">
        <v>107</v>
      </c>
      <c r="J264" s="8"/>
    </row>
    <row r="265" spans="1:10" x14ac:dyDescent="0.2">
      <c r="A265" s="11">
        <v>44998</v>
      </c>
      <c r="B265" s="12" t="s">
        <v>562</v>
      </c>
      <c r="D265" s="12" t="s">
        <v>589</v>
      </c>
      <c r="E265" s="13">
        <v>-2213767</v>
      </c>
      <c r="F265" s="8"/>
      <c r="G265" s="13">
        <v>-221377</v>
      </c>
      <c r="H265" s="12" t="s">
        <v>89</v>
      </c>
      <c r="J265" s="8"/>
    </row>
    <row r="266" spans="1:10" x14ac:dyDescent="0.2">
      <c r="A266" s="11">
        <v>44998</v>
      </c>
      <c r="B266" s="12" t="s">
        <v>563</v>
      </c>
      <c r="D266" s="12" t="s">
        <v>589</v>
      </c>
      <c r="E266" s="13">
        <v>-182248</v>
      </c>
      <c r="F266" s="8"/>
      <c r="G266" s="13">
        <v>-18225</v>
      </c>
      <c r="H266" s="12" t="s">
        <v>131</v>
      </c>
      <c r="J266" s="8"/>
    </row>
    <row r="267" spans="1:10" x14ac:dyDescent="0.2">
      <c r="A267" s="11">
        <v>44998</v>
      </c>
      <c r="B267" s="12" t="s">
        <v>564</v>
      </c>
      <c r="D267" s="12" t="s">
        <v>589</v>
      </c>
      <c r="E267" s="13">
        <v>-2256683</v>
      </c>
      <c r="F267" s="8"/>
      <c r="G267" s="13">
        <v>-225669</v>
      </c>
      <c r="H267" s="12" t="s">
        <v>147</v>
      </c>
      <c r="J267" s="8"/>
    </row>
    <row r="268" spans="1:10" x14ac:dyDescent="0.2">
      <c r="A268" s="11">
        <v>44998</v>
      </c>
      <c r="B268" s="12" t="s">
        <v>562</v>
      </c>
      <c r="D268" s="12" t="s">
        <v>589</v>
      </c>
      <c r="E268" s="13">
        <v>-818267</v>
      </c>
      <c r="F268" s="8"/>
      <c r="G268" s="13">
        <v>-81827</v>
      </c>
      <c r="H268" s="12" t="s">
        <v>147</v>
      </c>
      <c r="J268" s="8"/>
    </row>
    <row r="269" spans="1:10" x14ac:dyDescent="0.2">
      <c r="A269" s="11">
        <v>44998</v>
      </c>
      <c r="B269" s="12" t="s">
        <v>565</v>
      </c>
      <c r="D269" s="12" t="s">
        <v>589</v>
      </c>
      <c r="E269" s="13">
        <v>-611934</v>
      </c>
      <c r="F269" s="8"/>
      <c r="G269" s="13">
        <v>-61193</v>
      </c>
      <c r="H269" s="12" t="s">
        <v>93</v>
      </c>
      <c r="J269" s="8"/>
    </row>
    <row r="270" spans="1:10" x14ac:dyDescent="0.2">
      <c r="A270" s="11">
        <v>44998</v>
      </c>
      <c r="B270" s="12" t="s">
        <v>566</v>
      </c>
      <c r="D270" s="12" t="s">
        <v>589</v>
      </c>
      <c r="E270" s="13">
        <v>-3439069</v>
      </c>
      <c r="F270" s="8"/>
      <c r="G270" s="13">
        <v>-343908</v>
      </c>
      <c r="H270" s="12" t="s">
        <v>73</v>
      </c>
      <c r="J270" s="8"/>
    </row>
    <row r="271" spans="1:10" x14ac:dyDescent="0.2">
      <c r="A271" s="11">
        <v>44999</v>
      </c>
      <c r="B271" s="12" t="s">
        <v>567</v>
      </c>
      <c r="D271" s="12" t="s">
        <v>589</v>
      </c>
      <c r="E271" s="13">
        <v>-4392443</v>
      </c>
      <c r="F271" s="8"/>
      <c r="G271" s="13">
        <v>-439244</v>
      </c>
      <c r="H271" s="12" t="s">
        <v>13</v>
      </c>
      <c r="J271" s="8"/>
    </row>
    <row r="272" spans="1:10" x14ac:dyDescent="0.2">
      <c r="A272" s="11">
        <v>44999</v>
      </c>
      <c r="B272" s="12" t="s">
        <v>568</v>
      </c>
      <c r="D272" s="12" t="s">
        <v>591</v>
      </c>
      <c r="E272" s="13">
        <v>-5181775</v>
      </c>
      <c r="F272" s="8"/>
      <c r="G272" s="13">
        <v>-518178</v>
      </c>
      <c r="H272" s="12" t="s">
        <v>13</v>
      </c>
      <c r="J272" s="8"/>
    </row>
    <row r="273" spans="1:10" x14ac:dyDescent="0.2">
      <c r="A273" s="11">
        <v>44999</v>
      </c>
      <c r="B273" s="12" t="s">
        <v>569</v>
      </c>
      <c r="D273" s="12" t="s">
        <v>592</v>
      </c>
      <c r="E273" s="13">
        <v>-1687350</v>
      </c>
      <c r="F273" s="8"/>
      <c r="G273" s="13">
        <v>-168735</v>
      </c>
      <c r="H273" s="12" t="s">
        <v>13</v>
      </c>
      <c r="J273" s="8"/>
    </row>
    <row r="274" spans="1:10" x14ac:dyDescent="0.2">
      <c r="A274" s="11">
        <v>44999</v>
      </c>
      <c r="B274" s="12" t="s">
        <v>570</v>
      </c>
      <c r="D274" s="12" t="s">
        <v>589</v>
      </c>
      <c r="E274" s="13">
        <v>-410970</v>
      </c>
      <c r="F274" s="8"/>
      <c r="G274" s="13">
        <v>-41097</v>
      </c>
      <c r="H274" s="12" t="s">
        <v>13</v>
      </c>
      <c r="J274" s="8"/>
    </row>
    <row r="275" spans="1:10" x14ac:dyDescent="0.2">
      <c r="A275" s="11">
        <v>44999</v>
      </c>
      <c r="B275" s="12" t="s">
        <v>571</v>
      </c>
      <c r="D275" s="12" t="s">
        <v>593</v>
      </c>
      <c r="E275" s="13">
        <v>-4008964</v>
      </c>
      <c r="F275" s="8"/>
      <c r="G275" s="13">
        <v>-400896</v>
      </c>
      <c r="H275" s="12" t="s">
        <v>13</v>
      </c>
      <c r="J275" s="8"/>
    </row>
    <row r="276" spans="1:10" x14ac:dyDescent="0.2">
      <c r="A276" s="11">
        <v>45000</v>
      </c>
      <c r="B276" s="12" t="s">
        <v>572</v>
      </c>
      <c r="D276" s="12" t="s">
        <v>589</v>
      </c>
      <c r="E276" s="13">
        <v>-1163687</v>
      </c>
      <c r="F276" s="8"/>
      <c r="G276" s="13">
        <v>-116370</v>
      </c>
      <c r="H276" s="12" t="s">
        <v>147</v>
      </c>
      <c r="J276" s="8"/>
    </row>
    <row r="277" spans="1:10" x14ac:dyDescent="0.2">
      <c r="A277" s="11">
        <v>45000</v>
      </c>
      <c r="B277" s="12" t="s">
        <v>573</v>
      </c>
      <c r="D277" s="12" t="s">
        <v>589</v>
      </c>
      <c r="E277" s="13">
        <v>-6956392</v>
      </c>
      <c r="F277" s="8"/>
      <c r="G277" s="13">
        <v>-695639</v>
      </c>
      <c r="H277" s="12" t="s">
        <v>175</v>
      </c>
      <c r="J277" s="8"/>
    </row>
    <row r="278" spans="1:10" x14ac:dyDescent="0.2">
      <c r="A278" s="11">
        <v>45000</v>
      </c>
      <c r="B278" s="12" t="s">
        <v>574</v>
      </c>
      <c r="D278" s="12" t="s">
        <v>589</v>
      </c>
      <c r="E278" s="13">
        <v>-3478143</v>
      </c>
      <c r="F278" s="8"/>
      <c r="G278" s="13">
        <v>-347814</v>
      </c>
      <c r="H278" s="12" t="s">
        <v>131</v>
      </c>
      <c r="J278" s="8"/>
    </row>
    <row r="279" spans="1:10" x14ac:dyDescent="0.2">
      <c r="A279" s="11">
        <v>45000</v>
      </c>
      <c r="B279" s="12" t="s">
        <v>575</v>
      </c>
      <c r="D279" s="12" t="s">
        <v>589</v>
      </c>
      <c r="E279" s="13">
        <v>-2007260</v>
      </c>
      <c r="F279" s="8"/>
      <c r="G279" s="13">
        <v>-200726</v>
      </c>
      <c r="H279" s="12" t="s">
        <v>113</v>
      </c>
      <c r="J279" s="8"/>
    </row>
    <row r="280" spans="1:10" x14ac:dyDescent="0.2">
      <c r="A280" s="11">
        <v>45000</v>
      </c>
      <c r="B280" s="12" t="s">
        <v>576</v>
      </c>
      <c r="D280" s="12" t="s">
        <v>589</v>
      </c>
      <c r="E280" s="13">
        <v>-339840</v>
      </c>
      <c r="F280" s="8"/>
      <c r="G280" s="13">
        <v>-33984</v>
      </c>
      <c r="H280" s="12" t="s">
        <v>131</v>
      </c>
      <c r="J280" s="8"/>
    </row>
    <row r="281" spans="1:10" x14ac:dyDescent="0.2">
      <c r="A281" s="11">
        <v>45000</v>
      </c>
      <c r="B281" s="12" t="s">
        <v>577</v>
      </c>
      <c r="D281" s="12" t="s">
        <v>589</v>
      </c>
      <c r="E281" s="13">
        <v>-4008964</v>
      </c>
      <c r="F281" s="8"/>
      <c r="G281" s="13">
        <v>-400896</v>
      </c>
      <c r="H281" s="12" t="s">
        <v>147</v>
      </c>
    </row>
    <row r="282" spans="1:10" x14ac:dyDescent="0.2">
      <c r="A282" s="11">
        <v>45000</v>
      </c>
      <c r="B282" s="12" t="s">
        <v>578</v>
      </c>
      <c r="D282" s="12" t="s">
        <v>589</v>
      </c>
      <c r="E282" s="13">
        <v>-238132</v>
      </c>
      <c r="F282" s="8"/>
      <c r="G282" s="13">
        <v>-23813</v>
      </c>
      <c r="H282" s="12" t="s">
        <v>131</v>
      </c>
      <c r="J282" s="8"/>
    </row>
    <row r="283" spans="1:10" x14ac:dyDescent="0.2">
      <c r="A283" s="11">
        <v>45000</v>
      </c>
      <c r="B283" s="12" t="s">
        <v>579</v>
      </c>
      <c r="D283" s="12" t="s">
        <v>589</v>
      </c>
      <c r="E283" s="13">
        <v>-704793</v>
      </c>
      <c r="F283" s="8"/>
      <c r="G283" s="13">
        <v>-70479</v>
      </c>
      <c r="H283" s="12" t="s">
        <v>73</v>
      </c>
      <c r="J283" s="8"/>
    </row>
    <row r="284" spans="1:10" x14ac:dyDescent="0.2">
      <c r="A284" s="11">
        <v>45000</v>
      </c>
      <c r="B284" s="12" t="s">
        <v>580</v>
      </c>
      <c r="D284" s="12" t="s">
        <v>589</v>
      </c>
      <c r="E284" s="13">
        <v>-1200144</v>
      </c>
      <c r="F284" s="8"/>
      <c r="G284" s="13">
        <v>-120015</v>
      </c>
      <c r="H284" s="12" t="s">
        <v>73</v>
      </c>
      <c r="J284" s="8"/>
    </row>
    <row r="285" spans="1:10" x14ac:dyDescent="0.2">
      <c r="A285" s="11">
        <v>45000</v>
      </c>
      <c r="B285" s="12" t="s">
        <v>581</v>
      </c>
      <c r="D285" s="12" t="s">
        <v>589</v>
      </c>
      <c r="E285" s="13">
        <v>-1175075</v>
      </c>
      <c r="F285" s="8"/>
      <c r="G285" s="13">
        <v>-117508</v>
      </c>
      <c r="H285" s="12" t="s">
        <v>93</v>
      </c>
      <c r="J285" s="8"/>
    </row>
    <row r="286" spans="1:10" x14ac:dyDescent="0.2">
      <c r="A286" s="11">
        <v>45000</v>
      </c>
      <c r="B286" s="12" t="s">
        <v>582</v>
      </c>
      <c r="D286" s="12" t="s">
        <v>589</v>
      </c>
      <c r="E286" s="13">
        <v>-509760</v>
      </c>
      <c r="F286" s="8"/>
      <c r="G286" s="13">
        <v>-50976</v>
      </c>
      <c r="H286" s="12" t="s">
        <v>73</v>
      </c>
      <c r="J286" s="8"/>
    </row>
    <row r="287" spans="1:10" x14ac:dyDescent="0.2">
      <c r="A287" s="11">
        <v>45000</v>
      </c>
      <c r="B287" s="12" t="s">
        <v>583</v>
      </c>
      <c r="D287" s="12" t="s">
        <v>589</v>
      </c>
      <c r="E287" s="13">
        <v>-640710</v>
      </c>
      <c r="F287" s="8"/>
      <c r="G287" s="13">
        <v>-64072</v>
      </c>
      <c r="H287" s="12" t="s">
        <v>131</v>
      </c>
      <c r="J287" s="8"/>
    </row>
    <row r="288" spans="1:10" x14ac:dyDescent="0.2">
      <c r="A288" s="11">
        <v>45000</v>
      </c>
      <c r="B288" s="12" t="s">
        <v>581</v>
      </c>
      <c r="D288" s="12" t="s">
        <v>589</v>
      </c>
      <c r="E288" s="13">
        <v>-5098998</v>
      </c>
      <c r="F288" s="8"/>
      <c r="G288" s="13">
        <v>-509900</v>
      </c>
      <c r="H288" s="12" t="s">
        <v>101</v>
      </c>
      <c r="J288" s="8"/>
    </row>
    <row r="289" spans="1:10" x14ac:dyDescent="0.2">
      <c r="A289" s="11">
        <v>45000</v>
      </c>
      <c r="B289" s="12" t="s">
        <v>584</v>
      </c>
      <c r="D289" s="12" t="s">
        <v>589</v>
      </c>
      <c r="E289" s="13">
        <v>-911240</v>
      </c>
      <c r="F289" s="8"/>
      <c r="G289" s="13">
        <v>-91124</v>
      </c>
      <c r="H289" s="12" t="s">
        <v>131</v>
      </c>
      <c r="J289" s="8"/>
    </row>
    <row r="290" spans="1:10" x14ac:dyDescent="0.2">
      <c r="A290" s="11">
        <v>45000</v>
      </c>
      <c r="B290" s="12" t="s">
        <v>568</v>
      </c>
      <c r="D290" s="12" t="s">
        <v>589</v>
      </c>
      <c r="E290" s="13">
        <v>-998250</v>
      </c>
      <c r="F290" s="8"/>
      <c r="G290" s="13">
        <v>-99825</v>
      </c>
      <c r="H290" s="12" t="s">
        <v>175</v>
      </c>
      <c r="J290" s="8"/>
    </row>
    <row r="291" spans="1:10" x14ac:dyDescent="0.2">
      <c r="A291" s="11">
        <v>45000</v>
      </c>
      <c r="B291" s="12" t="s">
        <v>585</v>
      </c>
      <c r="D291" s="12" t="s">
        <v>589</v>
      </c>
      <c r="E291" s="13">
        <v>-1089000</v>
      </c>
      <c r="F291" s="8"/>
      <c r="G291" s="13">
        <v>-108900</v>
      </c>
      <c r="H291" s="12" t="s">
        <v>147</v>
      </c>
      <c r="J291" s="8"/>
    </row>
    <row r="292" spans="1:10" x14ac:dyDescent="0.2">
      <c r="A292" s="11">
        <v>45001</v>
      </c>
      <c r="B292" s="12" t="s">
        <v>586</v>
      </c>
      <c r="D292" s="12" t="s">
        <v>589</v>
      </c>
      <c r="E292" s="13">
        <v>-2769815</v>
      </c>
      <c r="F292" s="8"/>
      <c r="G292" s="13">
        <v>-276982</v>
      </c>
      <c r="H292" s="12" t="s">
        <v>107</v>
      </c>
      <c r="J292" s="8"/>
    </row>
    <row r="293" spans="1:10" x14ac:dyDescent="0.2">
      <c r="A293" s="11">
        <v>45006</v>
      </c>
      <c r="B293" s="12" t="s">
        <v>587</v>
      </c>
      <c r="D293" s="12" t="s">
        <v>589</v>
      </c>
      <c r="E293" s="13">
        <v>-444232</v>
      </c>
      <c r="F293" s="8"/>
      <c r="G293" s="13">
        <v>-44423</v>
      </c>
      <c r="H293" s="12" t="s">
        <v>13</v>
      </c>
      <c r="J293" s="8"/>
    </row>
    <row r="294" spans="1:10" x14ac:dyDescent="0.2">
      <c r="A294" s="11">
        <v>45009</v>
      </c>
      <c r="B294" s="12" t="s">
        <v>588</v>
      </c>
      <c r="D294" s="12" t="s">
        <v>594</v>
      </c>
      <c r="E294" s="13">
        <v>-459386</v>
      </c>
      <c r="F294" s="8"/>
      <c r="G294" s="13">
        <v>-45939</v>
      </c>
      <c r="H294" s="12" t="s">
        <v>147</v>
      </c>
      <c r="J294" s="8"/>
    </row>
    <row r="295" spans="1:10" x14ac:dyDescent="0.2">
      <c r="A295" s="11">
        <v>45002</v>
      </c>
      <c r="B295" s="12" t="s">
        <v>595</v>
      </c>
      <c r="D295" s="12" t="s">
        <v>616</v>
      </c>
      <c r="E295" s="13">
        <v>-2903393</v>
      </c>
      <c r="G295" s="13">
        <v>-290337</v>
      </c>
      <c r="H295" s="12" t="s">
        <v>13</v>
      </c>
      <c r="I295" s="6" t="s">
        <v>14</v>
      </c>
    </row>
    <row r="296" spans="1:10" x14ac:dyDescent="0.2">
      <c r="A296" s="11">
        <v>44991</v>
      </c>
      <c r="B296" s="12" t="s">
        <v>596</v>
      </c>
      <c r="D296" s="12" t="s">
        <v>617</v>
      </c>
      <c r="E296" s="13">
        <v>-813326</v>
      </c>
      <c r="G296" s="13">
        <v>-81333</v>
      </c>
      <c r="H296" s="12" t="s">
        <v>13</v>
      </c>
      <c r="I296" s="6" t="s">
        <v>14</v>
      </c>
    </row>
    <row r="297" spans="1:10" x14ac:dyDescent="0.2">
      <c r="A297" s="11">
        <v>44991</v>
      </c>
      <c r="B297" s="12" t="s">
        <v>597</v>
      </c>
      <c r="D297" s="12" t="s">
        <v>618</v>
      </c>
      <c r="E297" s="13">
        <v>-3253303</v>
      </c>
      <c r="G297" s="13">
        <v>-325330</v>
      </c>
      <c r="H297" s="12" t="s">
        <v>13</v>
      </c>
      <c r="I297" s="6" t="s">
        <v>14</v>
      </c>
    </row>
    <row r="298" spans="1:10" x14ac:dyDescent="0.2">
      <c r="A298" s="11">
        <v>44991</v>
      </c>
      <c r="B298" s="12" t="s">
        <v>598</v>
      </c>
      <c r="D298" s="12" t="s">
        <v>619</v>
      </c>
      <c r="E298" s="13">
        <v>-5693281</v>
      </c>
      <c r="G298" s="13">
        <v>-569328</v>
      </c>
      <c r="H298" s="12" t="s">
        <v>13</v>
      </c>
      <c r="I298" s="6" t="s">
        <v>14</v>
      </c>
    </row>
    <row r="299" spans="1:10" x14ac:dyDescent="0.2">
      <c r="A299" s="11">
        <v>44991</v>
      </c>
      <c r="B299" s="12" t="s">
        <v>599</v>
      </c>
      <c r="D299" s="12" t="s">
        <v>620</v>
      </c>
      <c r="E299" s="13">
        <v>-3659966</v>
      </c>
      <c r="G299" s="13">
        <v>-365997</v>
      </c>
      <c r="H299" s="12" t="s">
        <v>13</v>
      </c>
      <c r="I299" s="6" t="s">
        <v>14</v>
      </c>
    </row>
    <row r="300" spans="1:10" x14ac:dyDescent="0.2">
      <c r="A300" s="11">
        <v>44991</v>
      </c>
      <c r="B300" s="12" t="s">
        <v>600</v>
      </c>
      <c r="D300" s="12" t="s">
        <v>621</v>
      </c>
      <c r="E300" s="13">
        <v>-8621254</v>
      </c>
      <c r="G300" s="13">
        <v>-862125</v>
      </c>
      <c r="H300" s="12" t="s">
        <v>13</v>
      </c>
      <c r="I300" s="6" t="s">
        <v>14</v>
      </c>
    </row>
    <row r="301" spans="1:10" x14ac:dyDescent="0.2">
      <c r="A301" s="11">
        <v>44991</v>
      </c>
      <c r="B301" s="12" t="s">
        <v>601</v>
      </c>
      <c r="D301" s="12" t="s">
        <v>622</v>
      </c>
      <c r="E301" s="13">
        <v>-1626652</v>
      </c>
      <c r="G301" s="13">
        <v>-162665</v>
      </c>
      <c r="H301" s="12" t="s">
        <v>13</v>
      </c>
      <c r="I301" s="6" t="s">
        <v>14</v>
      </c>
    </row>
    <row r="302" spans="1:10" x14ac:dyDescent="0.2">
      <c r="A302" s="11">
        <v>44978</v>
      </c>
      <c r="B302" s="12" t="s">
        <v>602</v>
      </c>
      <c r="D302" s="12" t="s">
        <v>623</v>
      </c>
      <c r="E302" s="13">
        <v>-8583013</v>
      </c>
      <c r="G302" s="13">
        <v>-858301</v>
      </c>
      <c r="H302" s="12" t="s">
        <v>13</v>
      </c>
      <c r="I302" s="6" t="s">
        <v>14</v>
      </c>
    </row>
    <row r="303" spans="1:10" x14ac:dyDescent="0.2">
      <c r="A303" s="11">
        <v>44959</v>
      </c>
      <c r="B303" s="12" t="s">
        <v>603</v>
      </c>
      <c r="D303" s="12" t="s">
        <v>624</v>
      </c>
      <c r="E303" s="13">
        <v>-888893</v>
      </c>
      <c r="G303" s="13">
        <v>-88889</v>
      </c>
      <c r="H303" s="12" t="s">
        <v>13</v>
      </c>
      <c r="I303" s="6" t="s">
        <v>14</v>
      </c>
    </row>
    <row r="304" spans="1:10" x14ac:dyDescent="0.2">
      <c r="A304" s="11">
        <v>44959</v>
      </c>
      <c r="B304" s="12" t="s">
        <v>604</v>
      </c>
      <c r="D304" s="12" t="s">
        <v>625</v>
      </c>
      <c r="E304" s="13">
        <v>-3555570</v>
      </c>
      <c r="G304" s="13">
        <v>-355557</v>
      </c>
      <c r="H304" s="12" t="s">
        <v>13</v>
      </c>
      <c r="I304" s="6" t="s">
        <v>14</v>
      </c>
    </row>
    <row r="305" spans="1:9" x14ac:dyDescent="0.2">
      <c r="A305" s="11">
        <v>44959</v>
      </c>
      <c r="B305" s="12" t="s">
        <v>605</v>
      </c>
      <c r="D305" s="12" t="s">
        <v>626</v>
      </c>
      <c r="E305" s="13">
        <v>-6222248</v>
      </c>
      <c r="G305" s="13">
        <v>-622225</v>
      </c>
      <c r="H305" s="12" t="s">
        <v>13</v>
      </c>
      <c r="I305" s="6" t="s">
        <v>14</v>
      </c>
    </row>
    <row r="306" spans="1:9" x14ac:dyDescent="0.2">
      <c r="A306" s="11">
        <v>44959</v>
      </c>
      <c r="B306" s="12" t="s">
        <v>606</v>
      </c>
      <c r="D306" s="12" t="s">
        <v>627</v>
      </c>
      <c r="E306" s="13">
        <v>-4000017</v>
      </c>
      <c r="G306" s="13">
        <v>-400002</v>
      </c>
      <c r="H306" s="12" t="s">
        <v>13</v>
      </c>
      <c r="I306" s="6" t="s">
        <v>14</v>
      </c>
    </row>
    <row r="307" spans="1:9" x14ac:dyDescent="0.2">
      <c r="A307" s="11">
        <v>44959</v>
      </c>
      <c r="B307" s="12" t="s">
        <v>607</v>
      </c>
      <c r="D307" s="12" t="s">
        <v>628</v>
      </c>
      <c r="E307" s="13">
        <v>-9422262</v>
      </c>
      <c r="G307" s="13">
        <v>-942226</v>
      </c>
      <c r="H307" s="12" t="s">
        <v>13</v>
      </c>
      <c r="I307" s="6" t="s">
        <v>14</v>
      </c>
    </row>
    <row r="308" spans="1:9" x14ac:dyDescent="0.2">
      <c r="A308" s="11">
        <v>44959</v>
      </c>
      <c r="B308" s="12" t="s">
        <v>608</v>
      </c>
      <c r="D308" s="12" t="s">
        <v>629</v>
      </c>
      <c r="E308" s="13">
        <v>-1777785</v>
      </c>
      <c r="G308" s="13">
        <v>-177779</v>
      </c>
      <c r="H308" s="12" t="s">
        <v>13</v>
      </c>
      <c r="I308" s="6" t="s">
        <v>14</v>
      </c>
    </row>
    <row r="309" spans="1:9" x14ac:dyDescent="0.2">
      <c r="A309" s="11">
        <v>44942</v>
      </c>
      <c r="B309" s="12" t="s">
        <v>609</v>
      </c>
      <c r="D309" s="12" t="s">
        <v>630</v>
      </c>
      <c r="E309" s="13">
        <v>-5010060</v>
      </c>
      <c r="G309" s="13">
        <v>-501006</v>
      </c>
      <c r="H309" s="12" t="s">
        <v>13</v>
      </c>
      <c r="I309" s="6" t="s">
        <v>14</v>
      </c>
    </row>
    <row r="310" spans="1:9" x14ac:dyDescent="0.2">
      <c r="A310" s="11">
        <v>44935</v>
      </c>
      <c r="B310" s="12" t="s">
        <v>610</v>
      </c>
      <c r="D310" s="12" t="s">
        <v>631</v>
      </c>
      <c r="E310" s="13">
        <v>-5376006</v>
      </c>
      <c r="G310" s="13">
        <v>-537601</v>
      </c>
      <c r="H310" s="12" t="s">
        <v>13</v>
      </c>
      <c r="I310" s="6" t="s">
        <v>14</v>
      </c>
    </row>
    <row r="311" spans="1:9" x14ac:dyDescent="0.2">
      <c r="A311" s="11">
        <v>44935</v>
      </c>
      <c r="B311" s="12" t="s">
        <v>611</v>
      </c>
      <c r="D311" s="12" t="s">
        <v>632</v>
      </c>
      <c r="E311" s="13">
        <v>-10752012</v>
      </c>
      <c r="G311" s="13">
        <v>-1075201</v>
      </c>
      <c r="H311" s="12" t="s">
        <v>13</v>
      </c>
      <c r="I311" s="6" t="s">
        <v>14</v>
      </c>
    </row>
    <row r="312" spans="1:9" x14ac:dyDescent="0.2">
      <c r="A312" s="11">
        <v>44935</v>
      </c>
      <c r="B312" s="12" t="s">
        <v>612</v>
      </c>
      <c r="D312" s="12" t="s">
        <v>633</v>
      </c>
      <c r="E312" s="13">
        <v>-21504025</v>
      </c>
      <c r="G312" s="13">
        <v>-2150403</v>
      </c>
      <c r="H312" s="12" t="s">
        <v>13</v>
      </c>
      <c r="I312" s="6" t="s">
        <v>14</v>
      </c>
    </row>
    <row r="313" spans="1:9" x14ac:dyDescent="0.2">
      <c r="A313" s="11">
        <v>44935</v>
      </c>
      <c r="B313" s="12" t="s">
        <v>613</v>
      </c>
      <c r="D313" s="12" t="s">
        <v>634</v>
      </c>
      <c r="E313" s="13">
        <v>-24192028</v>
      </c>
      <c r="G313" s="13">
        <v>-2419203</v>
      </c>
      <c r="H313" s="12" t="s">
        <v>13</v>
      </c>
      <c r="I313" s="6" t="s">
        <v>14</v>
      </c>
    </row>
    <row r="314" spans="1:9" x14ac:dyDescent="0.2">
      <c r="A314" s="11">
        <v>44935</v>
      </c>
      <c r="B314" s="12" t="s">
        <v>614</v>
      </c>
      <c r="D314" s="12" t="s">
        <v>635</v>
      </c>
      <c r="E314" s="13">
        <v>-37632043</v>
      </c>
      <c r="G314" s="13">
        <v>-3763204</v>
      </c>
      <c r="H314" s="12" t="s">
        <v>13</v>
      </c>
      <c r="I314" s="6" t="s">
        <v>14</v>
      </c>
    </row>
    <row r="315" spans="1:9" x14ac:dyDescent="0.2">
      <c r="A315" s="11">
        <v>44935</v>
      </c>
      <c r="B315" s="12" t="s">
        <v>615</v>
      </c>
      <c r="D315" s="12" t="s">
        <v>636</v>
      </c>
      <c r="E315" s="13">
        <v>-56985665</v>
      </c>
      <c r="G315" s="13">
        <v>-5698567</v>
      </c>
      <c r="H315" s="12" t="s">
        <v>13</v>
      </c>
      <c r="I315" s="6" t="s">
        <v>14</v>
      </c>
    </row>
    <row r="316" spans="1:9" x14ac:dyDescent="0.2">
      <c r="A316" s="11">
        <v>45021</v>
      </c>
      <c r="B316" s="12" t="s">
        <v>641</v>
      </c>
      <c r="D316" s="12" t="s">
        <v>645</v>
      </c>
      <c r="E316" s="13">
        <v>-146862</v>
      </c>
      <c r="G316" s="13">
        <v>-14686</v>
      </c>
      <c r="H316" s="12" t="s">
        <v>131</v>
      </c>
    </row>
    <row r="317" spans="1:9" x14ac:dyDescent="0.2">
      <c r="A317" s="11">
        <v>45021</v>
      </c>
      <c r="B317" s="12" t="s">
        <v>586</v>
      </c>
      <c r="D317" s="12" t="s">
        <v>646</v>
      </c>
      <c r="E317" s="13">
        <v>-11374192</v>
      </c>
      <c r="G317" s="13">
        <v>-1137419</v>
      </c>
      <c r="H317" s="12" t="s">
        <v>139</v>
      </c>
    </row>
    <row r="318" spans="1:9" x14ac:dyDescent="0.2">
      <c r="A318" s="11">
        <v>45021</v>
      </c>
      <c r="B318" s="12" t="s">
        <v>642</v>
      </c>
      <c r="D318" s="12" t="s">
        <v>647</v>
      </c>
      <c r="E318" s="13">
        <v>-2300913</v>
      </c>
      <c r="G318" s="13">
        <v>-230091</v>
      </c>
      <c r="H318" s="12" t="s">
        <v>131</v>
      </c>
    </row>
    <row r="319" spans="1:9" x14ac:dyDescent="0.2">
      <c r="A319" s="11">
        <v>45021</v>
      </c>
      <c r="B319" s="12" t="s">
        <v>643</v>
      </c>
      <c r="D319" s="12" t="s">
        <v>648</v>
      </c>
      <c r="E319" s="13">
        <v>-816750</v>
      </c>
      <c r="G319" s="13">
        <v>-81675</v>
      </c>
      <c r="H319" s="12" t="s">
        <v>93</v>
      </c>
    </row>
    <row r="320" spans="1:9" x14ac:dyDescent="0.2">
      <c r="A320" s="11">
        <v>45021</v>
      </c>
      <c r="B320" s="12" t="s">
        <v>644</v>
      </c>
      <c r="D320" s="12" t="s">
        <v>649</v>
      </c>
      <c r="E320" s="13">
        <v>-1223868</v>
      </c>
      <c r="G320" s="13">
        <v>-122387</v>
      </c>
      <c r="H320" s="12" t="s">
        <v>93</v>
      </c>
    </row>
    <row r="321" spans="1:9" x14ac:dyDescent="0.2">
      <c r="A321" s="11">
        <v>45021</v>
      </c>
      <c r="B321" s="12" t="s">
        <v>662</v>
      </c>
      <c r="D321" s="12" t="s">
        <v>655</v>
      </c>
      <c r="E321" s="13">
        <v>-3136837</v>
      </c>
      <c r="F321" s="8"/>
      <c r="G321" s="13">
        <v>-313684</v>
      </c>
      <c r="H321" s="12" t="s">
        <v>13</v>
      </c>
      <c r="I321" s="6" t="s">
        <v>14</v>
      </c>
    </row>
    <row r="322" spans="1:9" x14ac:dyDescent="0.2">
      <c r="A322" s="11">
        <v>45021</v>
      </c>
      <c r="B322" s="12" t="s">
        <v>663</v>
      </c>
      <c r="D322" s="12" t="s">
        <v>656</v>
      </c>
      <c r="E322" s="13">
        <v>-1792478</v>
      </c>
      <c r="F322" s="8"/>
      <c r="G322" s="13">
        <v>-179248</v>
      </c>
      <c r="H322" s="12" t="s">
        <v>13</v>
      </c>
      <c r="I322" s="6" t="s">
        <v>14</v>
      </c>
    </row>
    <row r="323" spans="1:9" x14ac:dyDescent="0.2">
      <c r="A323" s="11">
        <v>45021</v>
      </c>
      <c r="B323" s="12" t="s">
        <v>664</v>
      </c>
      <c r="D323" s="12" t="s">
        <v>657</v>
      </c>
      <c r="E323" s="13">
        <v>-896239</v>
      </c>
      <c r="F323" s="8"/>
      <c r="G323" s="13">
        <v>-89624</v>
      </c>
      <c r="H323" s="12" t="s">
        <v>13</v>
      </c>
      <c r="I323" s="6" t="s">
        <v>14</v>
      </c>
    </row>
    <row r="324" spans="1:9" x14ac:dyDescent="0.2">
      <c r="A324" s="11">
        <v>45021</v>
      </c>
      <c r="B324" s="12" t="s">
        <v>665</v>
      </c>
      <c r="D324" s="12" t="s">
        <v>658</v>
      </c>
      <c r="E324" s="13">
        <v>-448120</v>
      </c>
      <c r="F324" s="8"/>
      <c r="G324" s="13">
        <v>-44812</v>
      </c>
      <c r="H324" s="12" t="s">
        <v>13</v>
      </c>
      <c r="I324" s="6" t="s">
        <v>14</v>
      </c>
    </row>
    <row r="325" spans="1:9" x14ac:dyDescent="0.2">
      <c r="A325" s="11">
        <v>45021</v>
      </c>
      <c r="B325" s="12" t="s">
        <v>666</v>
      </c>
      <c r="D325" s="12" t="s">
        <v>659</v>
      </c>
      <c r="E325" s="13">
        <v>-4750067</v>
      </c>
      <c r="F325" s="8"/>
      <c r="G325" s="13">
        <v>-475007</v>
      </c>
      <c r="H325" s="12" t="s">
        <v>13</v>
      </c>
      <c r="I325" s="6" t="s">
        <v>14</v>
      </c>
    </row>
    <row r="326" spans="1:9" x14ac:dyDescent="0.2">
      <c r="A326" s="11">
        <v>45021</v>
      </c>
      <c r="B326" s="12" t="s">
        <v>667</v>
      </c>
      <c r="D326" s="12" t="s">
        <v>660</v>
      </c>
      <c r="E326" s="13">
        <v>-2016538</v>
      </c>
      <c r="F326" s="8"/>
      <c r="G326" s="13">
        <v>-201654</v>
      </c>
      <c r="H326" s="12" t="s">
        <v>13</v>
      </c>
      <c r="I326" s="6" t="s">
        <v>14</v>
      </c>
    </row>
    <row r="327" spans="1:9" x14ac:dyDescent="0.2">
      <c r="A327" s="11">
        <v>45035</v>
      </c>
      <c r="B327" s="12" t="s">
        <v>668</v>
      </c>
      <c r="D327" s="12" t="s">
        <v>661</v>
      </c>
      <c r="E327" s="13">
        <v>-2550728</v>
      </c>
      <c r="F327" s="8"/>
      <c r="G327" s="13">
        <v>-255072</v>
      </c>
      <c r="H327" s="12" t="s">
        <v>13</v>
      </c>
      <c r="I327" s="6" t="s">
        <v>14</v>
      </c>
    </row>
    <row r="328" spans="1:9" x14ac:dyDescent="0.2">
      <c r="A328" s="11">
        <v>45021</v>
      </c>
      <c r="B328" s="12" t="s">
        <v>674</v>
      </c>
      <c r="D328" s="12" t="s">
        <v>669</v>
      </c>
      <c r="E328" s="13">
        <v>-2579847</v>
      </c>
      <c r="G328" s="13">
        <v>-257985</v>
      </c>
      <c r="H328" s="12" t="s">
        <v>117</v>
      </c>
      <c r="I328" s="12" t="s">
        <v>118</v>
      </c>
    </row>
    <row r="329" spans="1:9" x14ac:dyDescent="0.2">
      <c r="A329" s="11">
        <v>45027</v>
      </c>
      <c r="B329" s="12" t="s">
        <v>675</v>
      </c>
      <c r="D329" s="12" t="s">
        <v>589</v>
      </c>
      <c r="E329" s="13">
        <v>-879812</v>
      </c>
      <c r="G329" s="13">
        <v>-87981</v>
      </c>
      <c r="H329" s="12" t="s">
        <v>93</v>
      </c>
      <c r="I329" s="12" t="s">
        <v>94</v>
      </c>
    </row>
    <row r="330" spans="1:9" x14ac:dyDescent="0.2">
      <c r="A330" s="11">
        <v>45030</v>
      </c>
      <c r="B330" s="12" t="s">
        <v>676</v>
      </c>
      <c r="D330" s="12" t="s">
        <v>670</v>
      </c>
      <c r="E330" s="13">
        <v>-2545791</v>
      </c>
      <c r="G330" s="13">
        <v>-254579</v>
      </c>
      <c r="H330" s="12" t="s">
        <v>113</v>
      </c>
      <c r="I330" s="12" t="s">
        <v>114</v>
      </c>
    </row>
    <row r="331" spans="1:9" x14ac:dyDescent="0.2">
      <c r="A331" s="11">
        <v>45035</v>
      </c>
      <c r="B331" s="12" t="s">
        <v>677</v>
      </c>
      <c r="D331" s="12" t="s">
        <v>645</v>
      </c>
      <c r="E331" s="13">
        <v>-418768</v>
      </c>
      <c r="G331" s="13">
        <v>-41877</v>
      </c>
      <c r="H331" s="12" t="s">
        <v>131</v>
      </c>
      <c r="I331" s="12" t="s">
        <v>132</v>
      </c>
    </row>
    <row r="332" spans="1:9" x14ac:dyDescent="0.2">
      <c r="A332" s="11">
        <v>45035</v>
      </c>
      <c r="B332" s="12" t="s">
        <v>678</v>
      </c>
      <c r="D332" s="12" t="s">
        <v>671</v>
      </c>
      <c r="E332" s="13">
        <v>-2246015</v>
      </c>
      <c r="G332" s="13">
        <v>-224601</v>
      </c>
      <c r="H332" s="12" t="s">
        <v>147</v>
      </c>
      <c r="I332" s="12" t="s">
        <v>148</v>
      </c>
    </row>
    <row r="333" spans="1:9" x14ac:dyDescent="0.2">
      <c r="A333" s="11">
        <v>45035</v>
      </c>
      <c r="B333" s="12" t="s">
        <v>679</v>
      </c>
      <c r="D333" s="12" t="s">
        <v>672</v>
      </c>
      <c r="E333" s="13">
        <v>-3266472</v>
      </c>
      <c r="G333" s="13">
        <v>-326647</v>
      </c>
      <c r="H333" s="12" t="s">
        <v>89</v>
      </c>
      <c r="I333" s="12" t="s">
        <v>90</v>
      </c>
    </row>
    <row r="334" spans="1:9" x14ac:dyDescent="0.2">
      <c r="A334" s="11">
        <v>45035</v>
      </c>
      <c r="B334" s="12" t="s">
        <v>680</v>
      </c>
      <c r="D334" s="12" t="s">
        <v>673</v>
      </c>
      <c r="E334" s="13">
        <v>-750435</v>
      </c>
      <c r="G334" s="13">
        <v>-75044</v>
      </c>
      <c r="H334" s="12" t="s">
        <v>113</v>
      </c>
      <c r="I334" s="12" t="s">
        <v>114</v>
      </c>
    </row>
    <row r="335" spans="1:9" x14ac:dyDescent="0.2">
      <c r="A335" s="5">
        <v>45040</v>
      </c>
      <c r="B335" s="18" t="s">
        <v>684</v>
      </c>
      <c r="C335" s="6" t="s">
        <v>683</v>
      </c>
      <c r="D335" s="6" t="s">
        <v>685</v>
      </c>
      <c r="E335" s="17">
        <v>-493993</v>
      </c>
      <c r="F335" s="10" t="s">
        <v>12</v>
      </c>
      <c r="G335" s="17">
        <v>-49400</v>
      </c>
      <c r="H335" s="6" t="s">
        <v>147</v>
      </c>
      <c r="I335" s="6" t="s">
        <v>148</v>
      </c>
    </row>
    <row r="336" spans="1:9" x14ac:dyDescent="0.2">
      <c r="A336" s="5">
        <v>45037</v>
      </c>
      <c r="B336" s="18" t="s">
        <v>641</v>
      </c>
      <c r="C336" s="6" t="s">
        <v>687</v>
      </c>
      <c r="D336" s="6" t="s">
        <v>688</v>
      </c>
      <c r="E336" s="17">
        <v>-1134880</v>
      </c>
      <c r="F336" s="10" t="s">
        <v>12</v>
      </c>
      <c r="G336" s="17">
        <v>-113488</v>
      </c>
      <c r="H336" s="6" t="s">
        <v>73</v>
      </c>
      <c r="I336" s="6" t="s">
        <v>74</v>
      </c>
    </row>
    <row r="337" spans="1:9" x14ac:dyDescent="0.2">
      <c r="A337" s="5">
        <v>45040</v>
      </c>
      <c r="B337" s="18" t="s">
        <v>689</v>
      </c>
      <c r="C337" s="6" t="s">
        <v>686</v>
      </c>
      <c r="D337" s="6" t="s">
        <v>645</v>
      </c>
      <c r="E337" s="17">
        <v>-119066</v>
      </c>
      <c r="F337" s="10" t="s">
        <v>12</v>
      </c>
      <c r="G337" s="17">
        <v>-11907</v>
      </c>
      <c r="H337" s="6" t="s">
        <v>131</v>
      </c>
      <c r="I337" s="6" t="s">
        <v>132</v>
      </c>
    </row>
    <row r="338" spans="1:9" x14ac:dyDescent="0.2">
      <c r="A338" s="5">
        <v>45022</v>
      </c>
      <c r="B338" s="18" t="s">
        <v>690</v>
      </c>
      <c r="C338" s="6" t="s">
        <v>10</v>
      </c>
      <c r="D338" s="6" t="s">
        <v>691</v>
      </c>
      <c r="E338" s="17">
        <v>1110580</v>
      </c>
      <c r="F338" s="10" t="s">
        <v>12</v>
      </c>
      <c r="G338" s="17">
        <v>111058</v>
      </c>
      <c r="H338" s="6" t="s">
        <v>101</v>
      </c>
      <c r="I338" s="6" t="s">
        <v>102</v>
      </c>
    </row>
    <row r="339" spans="1:9" x14ac:dyDescent="0.2">
      <c r="A339" s="5">
        <v>45022</v>
      </c>
      <c r="B339" s="18" t="s">
        <v>692</v>
      </c>
      <c r="C339" s="6" t="s">
        <v>10</v>
      </c>
      <c r="D339" s="6" t="s">
        <v>693</v>
      </c>
      <c r="E339" s="17">
        <v>1780745</v>
      </c>
      <c r="F339" s="10" t="s">
        <v>12</v>
      </c>
      <c r="G339" s="17">
        <v>178075</v>
      </c>
      <c r="H339" s="6" t="s">
        <v>131</v>
      </c>
      <c r="I339" s="6" t="s">
        <v>132</v>
      </c>
    </row>
    <row r="340" spans="1:9" x14ac:dyDescent="0.2">
      <c r="A340" s="5">
        <v>45022</v>
      </c>
      <c r="B340" s="18" t="s">
        <v>694</v>
      </c>
      <c r="C340" s="6" t="s">
        <v>10</v>
      </c>
      <c r="D340" s="6" t="s">
        <v>695</v>
      </c>
      <c r="E340" s="17">
        <v>3644690</v>
      </c>
      <c r="F340" s="10" t="s">
        <v>12</v>
      </c>
      <c r="G340" s="17">
        <v>364469</v>
      </c>
      <c r="H340" s="6" t="s">
        <v>93</v>
      </c>
      <c r="I340" s="6" t="s">
        <v>94</v>
      </c>
    </row>
    <row r="341" spans="1:9" x14ac:dyDescent="0.2">
      <c r="A341" s="5">
        <v>45022</v>
      </c>
      <c r="B341" s="18" t="s">
        <v>696</v>
      </c>
      <c r="C341" s="6" t="s">
        <v>10</v>
      </c>
      <c r="D341" s="6" t="s">
        <v>697</v>
      </c>
      <c r="E341" s="17">
        <v>3330501</v>
      </c>
      <c r="F341" s="10" t="s">
        <v>12</v>
      </c>
      <c r="G341" s="17">
        <v>333050</v>
      </c>
      <c r="H341" s="6" t="s">
        <v>139</v>
      </c>
      <c r="I341" s="6" t="s">
        <v>140</v>
      </c>
    </row>
    <row r="342" spans="1:9" x14ac:dyDescent="0.2">
      <c r="A342" s="5">
        <v>45022</v>
      </c>
      <c r="B342" s="18" t="s">
        <v>698</v>
      </c>
      <c r="C342" s="6" t="s">
        <v>10</v>
      </c>
      <c r="D342" s="6" t="s">
        <v>699</v>
      </c>
      <c r="E342" s="17">
        <v>3849940</v>
      </c>
      <c r="F342" s="10" t="s">
        <v>12</v>
      </c>
      <c r="G342" s="17">
        <v>384994</v>
      </c>
      <c r="H342" s="6" t="s">
        <v>13</v>
      </c>
      <c r="I342" s="6" t="s">
        <v>14</v>
      </c>
    </row>
    <row r="343" spans="1:9" x14ac:dyDescent="0.2">
      <c r="A343" s="5">
        <v>45022</v>
      </c>
      <c r="B343" s="18" t="s">
        <v>700</v>
      </c>
      <c r="C343" s="6" t="s">
        <v>10</v>
      </c>
      <c r="D343" s="6" t="s">
        <v>701</v>
      </c>
      <c r="E343" s="17">
        <v>1776920</v>
      </c>
      <c r="F343" s="10" t="s">
        <v>12</v>
      </c>
      <c r="G343" s="17">
        <v>177692</v>
      </c>
      <c r="H343" s="6" t="s">
        <v>13</v>
      </c>
      <c r="I343" s="6" t="s">
        <v>14</v>
      </c>
    </row>
    <row r="344" spans="1:9" x14ac:dyDescent="0.2">
      <c r="A344" s="5">
        <v>45022</v>
      </c>
      <c r="B344" s="18" t="s">
        <v>702</v>
      </c>
      <c r="C344" s="6" t="s">
        <v>10</v>
      </c>
      <c r="D344" s="6" t="s">
        <v>703</v>
      </c>
      <c r="E344" s="17">
        <v>5822074</v>
      </c>
      <c r="F344" s="10" t="s">
        <v>12</v>
      </c>
      <c r="G344" s="17">
        <v>582207</v>
      </c>
      <c r="H344" s="6" t="s">
        <v>13</v>
      </c>
      <c r="I344" s="6" t="s">
        <v>14</v>
      </c>
    </row>
    <row r="345" spans="1:9" x14ac:dyDescent="0.2">
      <c r="A345" s="5">
        <v>45022</v>
      </c>
      <c r="B345" s="18" t="s">
        <v>704</v>
      </c>
      <c r="C345" s="6" t="s">
        <v>10</v>
      </c>
      <c r="D345" s="6" t="s">
        <v>705</v>
      </c>
      <c r="E345" s="17">
        <v>3534770</v>
      </c>
      <c r="F345" s="10" t="s">
        <v>12</v>
      </c>
      <c r="G345" s="17">
        <v>353477</v>
      </c>
      <c r="H345" s="6" t="s">
        <v>147</v>
      </c>
      <c r="I345" s="6" t="s">
        <v>148</v>
      </c>
    </row>
    <row r="346" spans="1:9" x14ac:dyDescent="0.2">
      <c r="A346" s="5">
        <v>45022</v>
      </c>
      <c r="B346" s="18" t="s">
        <v>706</v>
      </c>
      <c r="C346" s="6" t="s">
        <v>10</v>
      </c>
      <c r="D346" s="6" t="s">
        <v>707</v>
      </c>
      <c r="E346" s="17">
        <v>3491900</v>
      </c>
      <c r="F346" s="10" t="s">
        <v>12</v>
      </c>
      <c r="G346" s="17">
        <v>349190</v>
      </c>
      <c r="H346" s="6" t="s">
        <v>147</v>
      </c>
      <c r="I346" s="6" t="s">
        <v>148</v>
      </c>
    </row>
    <row r="347" spans="1:9" x14ac:dyDescent="0.2">
      <c r="A347" s="5">
        <v>45022</v>
      </c>
      <c r="B347" s="18" t="s">
        <v>708</v>
      </c>
      <c r="C347" s="6" t="s">
        <v>10</v>
      </c>
      <c r="D347" s="6" t="s">
        <v>709</v>
      </c>
      <c r="E347" s="17">
        <v>3742810</v>
      </c>
      <c r="F347" s="10" t="s">
        <v>12</v>
      </c>
      <c r="G347" s="17">
        <v>374281</v>
      </c>
      <c r="H347" s="6" t="s">
        <v>147</v>
      </c>
      <c r="I347" s="6" t="s">
        <v>148</v>
      </c>
    </row>
    <row r="348" spans="1:9" x14ac:dyDescent="0.2">
      <c r="A348" s="5">
        <v>45024</v>
      </c>
      <c r="B348" s="18" t="s">
        <v>710</v>
      </c>
      <c r="C348" s="6" t="s">
        <v>10</v>
      </c>
      <c r="D348" s="6" t="s">
        <v>711</v>
      </c>
      <c r="E348" s="17">
        <v>888460</v>
      </c>
      <c r="F348" s="10" t="s">
        <v>12</v>
      </c>
      <c r="G348" s="17">
        <v>88846</v>
      </c>
      <c r="H348" s="6" t="s">
        <v>13</v>
      </c>
      <c r="I348" s="6" t="s">
        <v>14</v>
      </c>
    </row>
    <row r="349" spans="1:9" x14ac:dyDescent="0.2">
      <c r="A349" s="5">
        <v>45024</v>
      </c>
      <c r="B349" s="18" t="s">
        <v>712</v>
      </c>
      <c r="C349" s="6" t="s">
        <v>10</v>
      </c>
      <c r="D349" s="6" t="s">
        <v>713</v>
      </c>
      <c r="E349" s="17">
        <v>0</v>
      </c>
      <c r="F349" s="10" t="s">
        <v>12</v>
      </c>
      <c r="G349" s="17">
        <v>0</v>
      </c>
      <c r="H349" s="6" t="s">
        <v>53</v>
      </c>
      <c r="I349" s="6" t="s">
        <v>54</v>
      </c>
    </row>
    <row r="350" spans="1:9" x14ac:dyDescent="0.2">
      <c r="A350" s="5">
        <v>45024</v>
      </c>
      <c r="B350" s="18" t="s">
        <v>714</v>
      </c>
      <c r="C350" s="6" t="s">
        <v>10</v>
      </c>
      <c r="D350" s="6" t="s">
        <v>715</v>
      </c>
      <c r="E350" s="17">
        <v>888460</v>
      </c>
      <c r="F350" s="10" t="s">
        <v>12</v>
      </c>
      <c r="G350" s="17">
        <v>88846</v>
      </c>
      <c r="H350" s="6" t="s">
        <v>83</v>
      </c>
      <c r="I350" s="6" t="s">
        <v>84</v>
      </c>
    </row>
    <row r="351" spans="1:9" x14ac:dyDescent="0.2">
      <c r="A351" s="5">
        <v>45024</v>
      </c>
      <c r="B351" s="18" t="s">
        <v>716</v>
      </c>
      <c r="C351" s="6" t="s">
        <v>10</v>
      </c>
      <c r="D351" s="6" t="s">
        <v>717</v>
      </c>
      <c r="E351" s="17">
        <v>1342210</v>
      </c>
      <c r="F351" s="10" t="s">
        <v>12</v>
      </c>
      <c r="G351" s="17">
        <v>134221</v>
      </c>
      <c r="H351" s="6" t="s">
        <v>113</v>
      </c>
      <c r="I351" s="6" t="s">
        <v>114</v>
      </c>
    </row>
    <row r="352" spans="1:9" x14ac:dyDescent="0.2">
      <c r="A352" s="5">
        <v>45024</v>
      </c>
      <c r="B352" s="18" t="s">
        <v>718</v>
      </c>
      <c r="C352" s="6" t="s">
        <v>10</v>
      </c>
      <c r="D352" s="6" t="s">
        <v>719</v>
      </c>
      <c r="E352" s="17">
        <v>888460</v>
      </c>
      <c r="F352" s="10" t="s">
        <v>12</v>
      </c>
      <c r="G352" s="17">
        <v>88846</v>
      </c>
      <c r="H352" s="6" t="s">
        <v>89</v>
      </c>
      <c r="I352" s="6" t="s">
        <v>90</v>
      </c>
    </row>
    <row r="353" spans="1:9" x14ac:dyDescent="0.2">
      <c r="A353" s="5">
        <v>45024</v>
      </c>
      <c r="B353" s="18" t="s">
        <v>720</v>
      </c>
      <c r="C353" s="6" t="s">
        <v>10</v>
      </c>
      <c r="D353" s="6" t="s">
        <v>721</v>
      </c>
      <c r="E353" s="17">
        <v>2750550</v>
      </c>
      <c r="F353" s="10" t="s">
        <v>12</v>
      </c>
      <c r="G353" s="17">
        <v>275055</v>
      </c>
      <c r="H353" s="6" t="s">
        <v>93</v>
      </c>
      <c r="I353" s="6" t="s">
        <v>94</v>
      </c>
    </row>
    <row r="354" spans="1:9" x14ac:dyDescent="0.2">
      <c r="A354" s="5">
        <v>45024</v>
      </c>
      <c r="B354" s="18" t="s">
        <v>722</v>
      </c>
      <c r="C354" s="6" t="s">
        <v>10</v>
      </c>
      <c r="D354" s="6" t="s">
        <v>723</v>
      </c>
      <c r="E354" s="17">
        <v>4960820</v>
      </c>
      <c r="F354" s="10" t="s">
        <v>12</v>
      </c>
      <c r="G354" s="17">
        <v>496082</v>
      </c>
      <c r="H354" s="6" t="s">
        <v>13</v>
      </c>
      <c r="I354" s="6" t="s">
        <v>14</v>
      </c>
    </row>
    <row r="355" spans="1:9" x14ac:dyDescent="0.2">
      <c r="A355" s="5">
        <v>45024</v>
      </c>
      <c r="B355" s="18" t="s">
        <v>724</v>
      </c>
      <c r="C355" s="6" t="s">
        <v>10</v>
      </c>
      <c r="D355" s="6" t="s">
        <v>725</v>
      </c>
      <c r="E355" s="17">
        <v>453750</v>
      </c>
      <c r="F355" s="10" t="s">
        <v>12</v>
      </c>
      <c r="G355" s="17">
        <v>45375</v>
      </c>
      <c r="H355" s="6" t="s">
        <v>13</v>
      </c>
      <c r="I355" s="6" t="s">
        <v>14</v>
      </c>
    </row>
    <row r="356" spans="1:9" x14ac:dyDescent="0.2">
      <c r="A356" s="5">
        <v>45027</v>
      </c>
      <c r="B356" s="18" t="s">
        <v>726</v>
      </c>
      <c r="C356" s="6" t="s">
        <v>10</v>
      </c>
      <c r="D356" s="6" t="s">
        <v>727</v>
      </c>
      <c r="E356" s="17">
        <v>-832950</v>
      </c>
      <c r="F356" s="10" t="s">
        <v>12</v>
      </c>
      <c r="G356" s="17">
        <v>-83295</v>
      </c>
      <c r="H356" s="6" t="s">
        <v>131</v>
      </c>
      <c r="I356" s="6" t="s">
        <v>132</v>
      </c>
    </row>
    <row r="357" spans="1:9" x14ac:dyDescent="0.2">
      <c r="A357" s="5">
        <v>45027</v>
      </c>
      <c r="B357" s="18" t="s">
        <v>728</v>
      </c>
      <c r="C357" s="6" t="s">
        <v>10</v>
      </c>
      <c r="D357" s="6" t="s">
        <v>727</v>
      </c>
      <c r="E357" s="17">
        <v>-499770</v>
      </c>
      <c r="F357" s="10" t="s">
        <v>12</v>
      </c>
      <c r="G357" s="17">
        <v>-49977</v>
      </c>
      <c r="H357" s="6" t="s">
        <v>117</v>
      </c>
      <c r="I357" s="6" t="s">
        <v>118</v>
      </c>
    </row>
    <row r="358" spans="1:9" x14ac:dyDescent="0.2">
      <c r="A358" s="5">
        <v>45027</v>
      </c>
      <c r="B358" s="18" t="s">
        <v>729</v>
      </c>
      <c r="C358" s="6" t="s">
        <v>10</v>
      </c>
      <c r="D358" s="6" t="s">
        <v>727</v>
      </c>
      <c r="E358" s="17">
        <v>-333180</v>
      </c>
      <c r="F358" s="10" t="s">
        <v>12</v>
      </c>
      <c r="G358" s="17">
        <v>-33318</v>
      </c>
      <c r="H358" s="6" t="s">
        <v>83</v>
      </c>
      <c r="I358" s="6" t="s">
        <v>84</v>
      </c>
    </row>
    <row r="359" spans="1:9" x14ac:dyDescent="0.2">
      <c r="A359" s="5">
        <v>45027</v>
      </c>
      <c r="B359" s="18" t="s">
        <v>730</v>
      </c>
      <c r="C359" s="6" t="s">
        <v>10</v>
      </c>
      <c r="D359" s="6" t="s">
        <v>727</v>
      </c>
      <c r="E359" s="17">
        <v>-333180</v>
      </c>
      <c r="F359" s="10" t="s">
        <v>12</v>
      </c>
      <c r="G359" s="17">
        <v>-33318</v>
      </c>
      <c r="H359" s="6" t="s">
        <v>147</v>
      </c>
      <c r="I359" s="6" t="s">
        <v>148</v>
      </c>
    </row>
    <row r="360" spans="1:9" x14ac:dyDescent="0.2">
      <c r="A360" s="5">
        <v>45029</v>
      </c>
      <c r="B360" s="18" t="s">
        <v>731</v>
      </c>
      <c r="C360" s="6" t="s">
        <v>10</v>
      </c>
      <c r="D360" s="6" t="s">
        <v>713</v>
      </c>
      <c r="E360" s="17">
        <v>4844598</v>
      </c>
      <c r="F360" s="10" t="s">
        <v>12</v>
      </c>
      <c r="G360" s="17">
        <v>484460</v>
      </c>
      <c r="H360" s="6" t="s">
        <v>53</v>
      </c>
      <c r="I360" s="6" t="s">
        <v>54</v>
      </c>
    </row>
    <row r="361" spans="1:9" x14ac:dyDescent="0.2">
      <c r="A361" s="5">
        <v>45029</v>
      </c>
      <c r="B361" s="18" t="s">
        <v>732</v>
      </c>
      <c r="C361" s="6" t="s">
        <v>10</v>
      </c>
      <c r="D361" s="6" t="s">
        <v>733</v>
      </c>
      <c r="E361" s="17">
        <v>7107680</v>
      </c>
      <c r="F361" s="10" t="s">
        <v>12</v>
      </c>
      <c r="G361" s="17">
        <v>710768</v>
      </c>
      <c r="H361" s="6" t="s">
        <v>13</v>
      </c>
      <c r="I361" s="6" t="s">
        <v>14</v>
      </c>
    </row>
    <row r="362" spans="1:9" x14ac:dyDescent="0.2">
      <c r="A362" s="5">
        <v>45029</v>
      </c>
      <c r="B362" s="18" t="s">
        <v>734</v>
      </c>
      <c r="C362" s="6" t="s">
        <v>10</v>
      </c>
      <c r="D362" s="6" t="s">
        <v>735</v>
      </c>
      <c r="E362" s="17">
        <v>2665380</v>
      </c>
      <c r="F362" s="10" t="s">
        <v>12</v>
      </c>
      <c r="G362" s="17">
        <v>266538</v>
      </c>
      <c r="H362" s="6" t="s">
        <v>117</v>
      </c>
      <c r="I362" s="6" t="s">
        <v>118</v>
      </c>
    </row>
    <row r="363" spans="1:9" x14ac:dyDescent="0.2">
      <c r="A363" s="5">
        <v>45029</v>
      </c>
      <c r="B363" s="18" t="s">
        <v>736</v>
      </c>
      <c r="C363" s="6" t="s">
        <v>10</v>
      </c>
      <c r="D363" s="6" t="s">
        <v>737</v>
      </c>
      <c r="E363" s="17">
        <v>0</v>
      </c>
      <c r="F363" s="10" t="s">
        <v>12</v>
      </c>
      <c r="G363" s="17">
        <v>0</v>
      </c>
      <c r="H363" s="6" t="s">
        <v>53</v>
      </c>
      <c r="I363" s="6" t="s">
        <v>54</v>
      </c>
    </row>
    <row r="364" spans="1:9" x14ac:dyDescent="0.2">
      <c r="A364" s="5">
        <v>45029</v>
      </c>
      <c r="B364" s="18" t="s">
        <v>738</v>
      </c>
      <c r="C364" s="6" t="s">
        <v>10</v>
      </c>
      <c r="D364" s="6" t="s">
        <v>739</v>
      </c>
      <c r="E364" s="17">
        <v>1039009</v>
      </c>
      <c r="F364" s="10" t="s">
        <v>12</v>
      </c>
      <c r="G364" s="17">
        <v>103901</v>
      </c>
      <c r="H364" s="6" t="s">
        <v>53</v>
      </c>
      <c r="I364" s="6" t="s">
        <v>54</v>
      </c>
    </row>
    <row r="365" spans="1:9" x14ac:dyDescent="0.2">
      <c r="A365" s="5">
        <v>45029</v>
      </c>
      <c r="B365" s="18" t="s">
        <v>740</v>
      </c>
      <c r="C365" s="6" t="s">
        <v>10</v>
      </c>
      <c r="D365" s="6" t="s">
        <v>741</v>
      </c>
      <c r="E365" s="17">
        <v>2835070</v>
      </c>
      <c r="F365" s="10" t="s">
        <v>12</v>
      </c>
      <c r="G365" s="17">
        <v>283507</v>
      </c>
      <c r="H365" s="6" t="s">
        <v>89</v>
      </c>
      <c r="I365" s="6" t="s">
        <v>90</v>
      </c>
    </row>
    <row r="366" spans="1:9" x14ac:dyDescent="0.2">
      <c r="A366" s="5">
        <v>45029</v>
      </c>
      <c r="B366" s="18" t="s">
        <v>742</v>
      </c>
      <c r="C366" s="6" t="s">
        <v>10</v>
      </c>
      <c r="D366" s="6" t="s">
        <v>743</v>
      </c>
      <c r="E366" s="17">
        <v>544500</v>
      </c>
      <c r="F366" s="10" t="s">
        <v>12</v>
      </c>
      <c r="G366" s="17">
        <v>54450</v>
      </c>
      <c r="H366" s="6" t="s">
        <v>93</v>
      </c>
      <c r="I366" s="6" t="s">
        <v>94</v>
      </c>
    </row>
    <row r="367" spans="1:9" x14ac:dyDescent="0.2">
      <c r="A367" s="5">
        <v>45029</v>
      </c>
      <c r="B367" s="18" t="s">
        <v>744</v>
      </c>
      <c r="C367" s="6" t="s">
        <v>10</v>
      </c>
      <c r="D367" s="6" t="s">
        <v>745</v>
      </c>
      <c r="E367" s="17">
        <v>1468620</v>
      </c>
      <c r="F367" s="10" t="s">
        <v>12</v>
      </c>
      <c r="G367" s="17">
        <v>146862</v>
      </c>
      <c r="H367" s="6" t="s">
        <v>83</v>
      </c>
      <c r="I367" s="6" t="s">
        <v>84</v>
      </c>
    </row>
    <row r="368" spans="1:9" x14ac:dyDescent="0.2">
      <c r="A368" s="5">
        <v>45029</v>
      </c>
      <c r="B368" s="18" t="s">
        <v>746</v>
      </c>
      <c r="C368" s="6" t="s">
        <v>10</v>
      </c>
      <c r="D368" s="6" t="s">
        <v>747</v>
      </c>
      <c r="E368" s="17">
        <v>2665380</v>
      </c>
      <c r="F368" s="10" t="s">
        <v>12</v>
      </c>
      <c r="G368" s="17">
        <v>266538</v>
      </c>
      <c r="H368" s="6" t="s">
        <v>13</v>
      </c>
      <c r="I368" s="6" t="s">
        <v>14</v>
      </c>
    </row>
    <row r="369" spans="1:9" x14ac:dyDescent="0.2">
      <c r="A369" s="5">
        <v>45029</v>
      </c>
      <c r="B369" s="18" t="s">
        <v>748</v>
      </c>
      <c r="C369" s="6" t="s">
        <v>10</v>
      </c>
      <c r="D369" s="6" t="s">
        <v>749</v>
      </c>
      <c r="E369" s="17">
        <v>4762540</v>
      </c>
      <c r="F369" s="10" t="s">
        <v>12</v>
      </c>
      <c r="G369" s="17">
        <v>476254</v>
      </c>
      <c r="H369" s="6" t="s">
        <v>13</v>
      </c>
      <c r="I369" s="6" t="s">
        <v>14</v>
      </c>
    </row>
    <row r="370" spans="1:9" x14ac:dyDescent="0.2">
      <c r="A370" s="5">
        <v>45029</v>
      </c>
      <c r="B370" s="18" t="s">
        <v>750</v>
      </c>
      <c r="C370" s="6" t="s">
        <v>10</v>
      </c>
      <c r="D370" s="6" t="s">
        <v>751</v>
      </c>
      <c r="E370" s="17">
        <v>19280586</v>
      </c>
      <c r="F370" s="10" t="s">
        <v>12</v>
      </c>
      <c r="G370" s="17">
        <v>1928059</v>
      </c>
      <c r="H370" s="6" t="s">
        <v>13</v>
      </c>
      <c r="I370" s="6" t="s">
        <v>14</v>
      </c>
    </row>
    <row r="371" spans="1:9" x14ac:dyDescent="0.2">
      <c r="A371" s="5">
        <v>45029</v>
      </c>
      <c r="B371" s="18" t="s">
        <v>752</v>
      </c>
      <c r="C371" s="6" t="s">
        <v>10</v>
      </c>
      <c r="D371" s="6" t="s">
        <v>753</v>
      </c>
      <c r="E371" s="17">
        <v>4369985</v>
      </c>
      <c r="F371" s="10" t="s">
        <v>12</v>
      </c>
      <c r="G371" s="17">
        <v>436999</v>
      </c>
      <c r="H371" s="6" t="s">
        <v>147</v>
      </c>
      <c r="I371" s="6" t="s">
        <v>148</v>
      </c>
    </row>
    <row r="372" spans="1:9" x14ac:dyDescent="0.2">
      <c r="A372" s="5">
        <v>45029</v>
      </c>
      <c r="B372" s="18" t="s">
        <v>754</v>
      </c>
      <c r="C372" s="6" t="s">
        <v>10</v>
      </c>
      <c r="D372" s="6" t="s">
        <v>755</v>
      </c>
      <c r="E372" s="17">
        <v>3432104</v>
      </c>
      <c r="F372" s="10" t="s">
        <v>12</v>
      </c>
      <c r="G372" s="17">
        <v>343210</v>
      </c>
      <c r="H372" s="6" t="s">
        <v>147</v>
      </c>
      <c r="I372" s="6" t="s">
        <v>148</v>
      </c>
    </row>
    <row r="373" spans="1:9" x14ac:dyDescent="0.2">
      <c r="A373" s="5">
        <v>45030</v>
      </c>
      <c r="B373" s="18" t="s">
        <v>756</v>
      </c>
      <c r="C373" s="6" t="s">
        <v>10</v>
      </c>
      <c r="D373" s="6" t="s">
        <v>757</v>
      </c>
      <c r="E373" s="17">
        <v>888460</v>
      </c>
      <c r="F373" s="10" t="s">
        <v>12</v>
      </c>
      <c r="G373" s="17">
        <v>88846</v>
      </c>
      <c r="H373" s="6" t="s">
        <v>131</v>
      </c>
      <c r="I373" s="6" t="s">
        <v>132</v>
      </c>
    </row>
    <row r="374" spans="1:9" x14ac:dyDescent="0.2">
      <c r="A374" s="5">
        <v>45030</v>
      </c>
      <c r="B374" s="18" t="s">
        <v>758</v>
      </c>
      <c r="C374" s="6" t="s">
        <v>10</v>
      </c>
      <c r="D374" s="6" t="s">
        <v>759</v>
      </c>
      <c r="E374" s="17">
        <v>4223930</v>
      </c>
      <c r="F374" s="10" t="s">
        <v>12</v>
      </c>
      <c r="G374" s="17">
        <v>422393</v>
      </c>
      <c r="H374" s="6" t="s">
        <v>139</v>
      </c>
      <c r="I374" s="6" t="s">
        <v>140</v>
      </c>
    </row>
    <row r="375" spans="1:9" x14ac:dyDescent="0.2">
      <c r="A375" s="5">
        <v>45030</v>
      </c>
      <c r="B375" s="18" t="s">
        <v>760</v>
      </c>
      <c r="C375" s="6" t="s">
        <v>10</v>
      </c>
      <c r="D375" s="6" t="s">
        <v>761</v>
      </c>
      <c r="E375" s="17">
        <v>1189558</v>
      </c>
      <c r="F375" s="10" t="s">
        <v>12</v>
      </c>
      <c r="G375" s="17">
        <v>118956</v>
      </c>
      <c r="H375" s="6" t="s">
        <v>93</v>
      </c>
      <c r="I375" s="6" t="s">
        <v>94</v>
      </c>
    </row>
    <row r="376" spans="1:9" x14ac:dyDescent="0.2">
      <c r="A376" s="5">
        <v>45030</v>
      </c>
      <c r="B376" s="18" t="s">
        <v>762</v>
      </c>
      <c r="C376" s="6" t="s">
        <v>10</v>
      </c>
      <c r="D376" s="6" t="s">
        <v>763</v>
      </c>
      <c r="E376" s="17">
        <v>888460</v>
      </c>
      <c r="F376" s="10" t="s">
        <v>12</v>
      </c>
      <c r="G376" s="17">
        <v>88846</v>
      </c>
      <c r="H376" s="6" t="s">
        <v>93</v>
      </c>
      <c r="I376" s="6" t="s">
        <v>94</v>
      </c>
    </row>
    <row r="377" spans="1:9" x14ac:dyDescent="0.2">
      <c r="A377" s="5">
        <v>45030</v>
      </c>
      <c r="B377" s="18" t="s">
        <v>764</v>
      </c>
      <c r="C377" s="6" t="s">
        <v>10</v>
      </c>
      <c r="D377" s="6" t="s">
        <v>765</v>
      </c>
      <c r="E377" s="17">
        <v>1780750</v>
      </c>
      <c r="F377" s="10" t="s">
        <v>12</v>
      </c>
      <c r="G377" s="17">
        <v>178075</v>
      </c>
      <c r="H377" s="6" t="s">
        <v>83</v>
      </c>
      <c r="I377" s="6" t="s">
        <v>84</v>
      </c>
    </row>
    <row r="378" spans="1:9" x14ac:dyDescent="0.2">
      <c r="A378" s="5">
        <v>45030</v>
      </c>
      <c r="B378" s="18" t="s">
        <v>766</v>
      </c>
      <c r="C378" s="6" t="s">
        <v>10</v>
      </c>
      <c r="D378" s="6" t="s">
        <v>767</v>
      </c>
      <c r="E378" s="17">
        <v>2632235</v>
      </c>
      <c r="F378" s="10" t="s">
        <v>12</v>
      </c>
      <c r="G378" s="17">
        <v>263224</v>
      </c>
      <c r="H378" s="6" t="s">
        <v>175</v>
      </c>
      <c r="I378" s="6" t="s">
        <v>176</v>
      </c>
    </row>
    <row r="379" spans="1:9" x14ac:dyDescent="0.2">
      <c r="A379" s="5">
        <v>45030</v>
      </c>
      <c r="B379" s="18" t="s">
        <v>768</v>
      </c>
      <c r="C379" s="6" t="s">
        <v>10</v>
      </c>
      <c r="D379" s="6" t="s">
        <v>769</v>
      </c>
      <c r="E379" s="17">
        <v>501830</v>
      </c>
      <c r="F379" s="10" t="s">
        <v>12</v>
      </c>
      <c r="G379" s="17">
        <v>50183</v>
      </c>
      <c r="H379" s="6" t="s">
        <v>113</v>
      </c>
      <c r="I379" s="6" t="s">
        <v>114</v>
      </c>
    </row>
    <row r="380" spans="1:9" x14ac:dyDescent="0.2">
      <c r="A380" s="5">
        <v>45030</v>
      </c>
      <c r="B380" s="18" t="s">
        <v>770</v>
      </c>
      <c r="C380" s="6" t="s">
        <v>10</v>
      </c>
      <c r="D380" s="6" t="s">
        <v>771</v>
      </c>
      <c r="E380" s="17">
        <v>3245540</v>
      </c>
      <c r="F380" s="10" t="s">
        <v>12</v>
      </c>
      <c r="G380" s="17">
        <v>324554</v>
      </c>
      <c r="H380" s="6" t="s">
        <v>73</v>
      </c>
      <c r="I380" s="6" t="s">
        <v>74</v>
      </c>
    </row>
    <row r="381" spans="1:9" x14ac:dyDescent="0.2">
      <c r="A381" s="5">
        <v>45036</v>
      </c>
      <c r="B381" s="18" t="s">
        <v>772</v>
      </c>
      <c r="C381" s="6" t="s">
        <v>10</v>
      </c>
      <c r="D381" s="6" t="s">
        <v>737</v>
      </c>
      <c r="E381" s="17">
        <v>1629516</v>
      </c>
      <c r="F381" s="10" t="s">
        <v>12</v>
      </c>
      <c r="G381" s="17">
        <v>162952</v>
      </c>
      <c r="H381" s="6" t="s">
        <v>53</v>
      </c>
      <c r="I381" s="6" t="s">
        <v>54</v>
      </c>
    </row>
    <row r="382" spans="1:9" x14ac:dyDescent="0.2">
      <c r="A382" s="5">
        <v>45036</v>
      </c>
      <c r="B382" s="18" t="s">
        <v>773</v>
      </c>
      <c r="C382" s="6" t="s">
        <v>10</v>
      </c>
      <c r="D382" s="6" t="s">
        <v>774</v>
      </c>
      <c r="E382" s="17">
        <v>5179235</v>
      </c>
      <c r="F382" s="10" t="s">
        <v>12</v>
      </c>
      <c r="G382" s="17">
        <v>517924</v>
      </c>
      <c r="H382" s="6" t="s">
        <v>101</v>
      </c>
      <c r="I382" s="6" t="s">
        <v>102</v>
      </c>
    </row>
    <row r="383" spans="1:9" x14ac:dyDescent="0.2">
      <c r="A383" s="5">
        <v>45036</v>
      </c>
      <c r="B383" s="18" t="s">
        <v>775</v>
      </c>
      <c r="C383" s="6" t="s">
        <v>10</v>
      </c>
      <c r="D383" s="6" t="s">
        <v>776</v>
      </c>
      <c r="E383" s="17">
        <v>1776920</v>
      </c>
      <c r="F383" s="10" t="s">
        <v>12</v>
      </c>
      <c r="G383" s="17">
        <v>177692</v>
      </c>
      <c r="H383" s="6" t="s">
        <v>13</v>
      </c>
      <c r="I383" s="6" t="s">
        <v>14</v>
      </c>
    </row>
    <row r="384" spans="1:9" x14ac:dyDescent="0.2">
      <c r="A384" s="5">
        <v>45036</v>
      </c>
      <c r="B384" s="18" t="s">
        <v>777</v>
      </c>
      <c r="C384" s="6" t="s">
        <v>10</v>
      </c>
      <c r="D384" s="6" t="s">
        <v>778</v>
      </c>
      <c r="E384" s="17">
        <v>2858910</v>
      </c>
      <c r="F384" s="10" t="s">
        <v>12</v>
      </c>
      <c r="G384" s="17">
        <v>285891</v>
      </c>
      <c r="H384" s="6" t="s">
        <v>13</v>
      </c>
      <c r="I384" s="6" t="s">
        <v>14</v>
      </c>
    </row>
    <row r="385" spans="1:9" x14ac:dyDescent="0.2">
      <c r="A385" s="5">
        <v>45036</v>
      </c>
      <c r="B385" s="18" t="s">
        <v>779</v>
      </c>
      <c r="C385" s="6" t="s">
        <v>10</v>
      </c>
      <c r="D385" s="6" t="s">
        <v>780</v>
      </c>
      <c r="E385" s="17">
        <v>2654045</v>
      </c>
      <c r="F385" s="10" t="s">
        <v>12</v>
      </c>
      <c r="G385" s="17">
        <v>265405</v>
      </c>
      <c r="H385" s="6" t="s">
        <v>101</v>
      </c>
      <c r="I385" s="6" t="s">
        <v>102</v>
      </c>
    </row>
    <row r="386" spans="1:9" x14ac:dyDescent="0.2">
      <c r="A386" s="5">
        <v>45036</v>
      </c>
      <c r="B386" s="18" t="s">
        <v>781</v>
      </c>
      <c r="C386" s="6" t="s">
        <v>10</v>
      </c>
      <c r="D386" s="6" t="s">
        <v>782</v>
      </c>
      <c r="E386" s="17">
        <v>5022915</v>
      </c>
      <c r="F386" s="10" t="s">
        <v>12</v>
      </c>
      <c r="G386" s="17">
        <v>502292</v>
      </c>
      <c r="H386" s="6" t="s">
        <v>117</v>
      </c>
      <c r="I386" s="6" t="s">
        <v>118</v>
      </c>
    </row>
    <row r="387" spans="1:9" x14ac:dyDescent="0.2">
      <c r="A387" s="5">
        <v>45036</v>
      </c>
      <c r="B387" s="18" t="s">
        <v>783</v>
      </c>
      <c r="C387" s="6" t="s">
        <v>10</v>
      </c>
      <c r="D387" s="6" t="s">
        <v>784</v>
      </c>
      <c r="E387" s="17">
        <v>708000</v>
      </c>
      <c r="F387" s="10" t="s">
        <v>12</v>
      </c>
      <c r="G387" s="17">
        <v>70800</v>
      </c>
      <c r="H387" s="6" t="s">
        <v>13</v>
      </c>
      <c r="I387" s="6" t="s">
        <v>14</v>
      </c>
    </row>
    <row r="388" spans="1:9" x14ac:dyDescent="0.2">
      <c r="A388" s="5">
        <v>45036</v>
      </c>
      <c r="B388" s="18" t="s">
        <v>785</v>
      </c>
      <c r="C388" s="6" t="s">
        <v>10</v>
      </c>
      <c r="D388" s="6" t="s">
        <v>786</v>
      </c>
      <c r="E388" s="17">
        <v>708000</v>
      </c>
      <c r="F388" s="10" t="s">
        <v>12</v>
      </c>
      <c r="G388" s="17">
        <v>70800</v>
      </c>
      <c r="H388" s="6" t="s">
        <v>13</v>
      </c>
      <c r="I388" s="6" t="s">
        <v>14</v>
      </c>
    </row>
    <row r="389" spans="1:9" x14ac:dyDescent="0.2">
      <c r="A389" s="5">
        <v>45036</v>
      </c>
      <c r="B389" s="18" t="s">
        <v>787</v>
      </c>
      <c r="C389" s="6" t="s">
        <v>10</v>
      </c>
      <c r="D389" s="6" t="s">
        <v>788</v>
      </c>
      <c r="E389" s="17">
        <v>3696825</v>
      </c>
      <c r="F389" s="10" t="s">
        <v>12</v>
      </c>
      <c r="G389" s="17">
        <v>369683</v>
      </c>
      <c r="H389" s="6" t="s">
        <v>113</v>
      </c>
      <c r="I389" s="6" t="s">
        <v>114</v>
      </c>
    </row>
    <row r="390" spans="1:9" x14ac:dyDescent="0.2">
      <c r="A390" s="5">
        <v>45036</v>
      </c>
      <c r="B390" s="18" t="s">
        <v>789</v>
      </c>
      <c r="C390" s="6" t="s">
        <v>10</v>
      </c>
      <c r="D390" s="6" t="s">
        <v>790</v>
      </c>
      <c r="E390" s="17">
        <v>1468620</v>
      </c>
      <c r="F390" s="10" t="s">
        <v>12</v>
      </c>
      <c r="G390" s="17">
        <v>146862</v>
      </c>
      <c r="H390" s="6" t="s">
        <v>291</v>
      </c>
      <c r="I390" s="6" t="s">
        <v>292</v>
      </c>
    </row>
    <row r="391" spans="1:9" x14ac:dyDescent="0.2">
      <c r="A391" s="5">
        <v>45036</v>
      </c>
      <c r="B391" s="18" t="s">
        <v>791</v>
      </c>
      <c r="C391" s="6" t="s">
        <v>10</v>
      </c>
      <c r="D391" s="6" t="s">
        <v>792</v>
      </c>
      <c r="E391" s="17">
        <v>5207386</v>
      </c>
      <c r="F391" s="10" t="s">
        <v>12</v>
      </c>
      <c r="G391" s="17">
        <v>520739</v>
      </c>
      <c r="H391" s="6" t="s">
        <v>89</v>
      </c>
      <c r="I391" s="6" t="s">
        <v>90</v>
      </c>
    </row>
    <row r="392" spans="1:9" x14ac:dyDescent="0.2">
      <c r="A392" s="5">
        <v>45036</v>
      </c>
      <c r="B392" s="18" t="s">
        <v>793</v>
      </c>
      <c r="C392" s="6" t="s">
        <v>10</v>
      </c>
      <c r="D392" s="6" t="s">
        <v>794</v>
      </c>
      <c r="E392" s="17">
        <v>3450832</v>
      </c>
      <c r="F392" s="10" t="s">
        <v>12</v>
      </c>
      <c r="G392" s="17">
        <v>345083</v>
      </c>
      <c r="H392" s="6" t="s">
        <v>53</v>
      </c>
      <c r="I392" s="6" t="s">
        <v>54</v>
      </c>
    </row>
    <row r="393" spans="1:9" x14ac:dyDescent="0.2">
      <c r="A393" s="5">
        <v>45036</v>
      </c>
      <c r="B393" s="18" t="s">
        <v>795</v>
      </c>
      <c r="C393" s="6" t="s">
        <v>10</v>
      </c>
      <c r="D393" s="6" t="s">
        <v>796</v>
      </c>
      <c r="E393" s="17">
        <v>888460</v>
      </c>
      <c r="F393" s="10" t="s">
        <v>12</v>
      </c>
      <c r="G393" s="17">
        <v>88846</v>
      </c>
      <c r="H393" s="6" t="s">
        <v>131</v>
      </c>
      <c r="I393" s="6" t="s">
        <v>132</v>
      </c>
    </row>
    <row r="394" spans="1:9" x14ac:dyDescent="0.2">
      <c r="A394" s="5">
        <v>45036</v>
      </c>
      <c r="B394" s="18" t="s">
        <v>797</v>
      </c>
      <c r="C394" s="6" t="s">
        <v>10</v>
      </c>
      <c r="D394" s="6" t="s">
        <v>798</v>
      </c>
      <c r="E394" s="17">
        <v>2124000</v>
      </c>
      <c r="F394" s="10" t="s">
        <v>12</v>
      </c>
      <c r="G394" s="17">
        <v>212400</v>
      </c>
      <c r="H394" s="6" t="s">
        <v>93</v>
      </c>
      <c r="I394" s="6" t="s">
        <v>94</v>
      </c>
    </row>
    <row r="395" spans="1:9" x14ac:dyDescent="0.2">
      <c r="A395" s="5">
        <v>45036</v>
      </c>
      <c r="B395" s="18" t="s">
        <v>799</v>
      </c>
      <c r="C395" s="6" t="s">
        <v>10</v>
      </c>
      <c r="D395" s="6" t="s">
        <v>800</v>
      </c>
      <c r="E395" s="17">
        <v>734310</v>
      </c>
      <c r="F395" s="10" t="s">
        <v>12</v>
      </c>
      <c r="G395" s="17">
        <v>73431</v>
      </c>
      <c r="H395" s="6" t="s">
        <v>147</v>
      </c>
      <c r="I395" s="6" t="s">
        <v>148</v>
      </c>
    </row>
    <row r="396" spans="1:9" x14ac:dyDescent="0.2">
      <c r="A396" s="5">
        <v>45036</v>
      </c>
      <c r="B396" s="18" t="s">
        <v>801</v>
      </c>
      <c r="C396" s="6" t="s">
        <v>10</v>
      </c>
      <c r="D396" s="6" t="s">
        <v>802</v>
      </c>
      <c r="E396" s="17">
        <v>2351190</v>
      </c>
      <c r="F396" s="10" t="s">
        <v>12</v>
      </c>
      <c r="G396" s="17">
        <v>235119</v>
      </c>
      <c r="H396" s="6" t="s">
        <v>147</v>
      </c>
      <c r="I396" s="6" t="s">
        <v>148</v>
      </c>
    </row>
    <row r="397" spans="1:9" x14ac:dyDescent="0.2">
      <c r="A397" s="5">
        <v>45036</v>
      </c>
      <c r="B397" s="18" t="s">
        <v>803</v>
      </c>
      <c r="C397" s="6" t="s">
        <v>10</v>
      </c>
      <c r="D397" s="6" t="s">
        <v>804</v>
      </c>
      <c r="E397" s="17">
        <v>3073224</v>
      </c>
      <c r="F397" s="10" t="s">
        <v>12</v>
      </c>
      <c r="G397" s="17">
        <v>307322</v>
      </c>
      <c r="H397" s="6" t="s">
        <v>147</v>
      </c>
      <c r="I397" s="6" t="s">
        <v>148</v>
      </c>
    </row>
    <row r="398" spans="1:9" x14ac:dyDescent="0.2">
      <c r="A398" s="5">
        <v>45036</v>
      </c>
      <c r="B398" s="18" t="s">
        <v>805</v>
      </c>
      <c r="C398" s="6" t="s">
        <v>10</v>
      </c>
      <c r="D398" s="6" t="s">
        <v>806</v>
      </c>
      <c r="E398" s="17">
        <v>3032535</v>
      </c>
      <c r="F398" s="10" t="s">
        <v>12</v>
      </c>
      <c r="G398" s="17">
        <v>303254</v>
      </c>
      <c r="H398" s="6" t="s">
        <v>147</v>
      </c>
      <c r="I398" s="6" t="s">
        <v>148</v>
      </c>
    </row>
    <row r="399" spans="1:9" x14ac:dyDescent="0.2">
      <c r="A399" s="5">
        <v>45036</v>
      </c>
      <c r="B399" s="18" t="s">
        <v>807</v>
      </c>
      <c r="C399" s="6" t="s">
        <v>10</v>
      </c>
      <c r="D399" s="6" t="s">
        <v>808</v>
      </c>
      <c r="E399" s="17">
        <v>3553840</v>
      </c>
      <c r="F399" s="10" t="s">
        <v>12</v>
      </c>
      <c r="G399" s="17">
        <v>355384</v>
      </c>
      <c r="H399" s="6" t="s">
        <v>147</v>
      </c>
      <c r="I399" s="6" t="s">
        <v>148</v>
      </c>
    </row>
    <row r="400" spans="1:9" x14ac:dyDescent="0.2">
      <c r="A400" s="5">
        <v>45036</v>
      </c>
      <c r="B400" s="18" t="s">
        <v>809</v>
      </c>
      <c r="C400" s="6" t="s">
        <v>10</v>
      </c>
      <c r="D400" s="6" t="s">
        <v>810</v>
      </c>
      <c r="E400" s="17">
        <v>888460</v>
      </c>
      <c r="F400" s="10" t="s">
        <v>12</v>
      </c>
      <c r="G400" s="17">
        <v>88846</v>
      </c>
      <c r="H400" s="6" t="s">
        <v>147</v>
      </c>
      <c r="I400" s="6" t="s">
        <v>148</v>
      </c>
    </row>
    <row r="401" spans="1:9" x14ac:dyDescent="0.2">
      <c r="A401" s="5">
        <v>45037</v>
      </c>
      <c r="B401" s="18" t="s">
        <v>811</v>
      </c>
      <c r="C401" s="6" t="s">
        <v>10</v>
      </c>
      <c r="D401" s="6" t="s">
        <v>727</v>
      </c>
      <c r="E401" s="17">
        <v>-12020645</v>
      </c>
      <c r="F401" s="10" t="s">
        <v>12</v>
      </c>
      <c r="G401" s="17">
        <v>-1202065</v>
      </c>
      <c r="H401" s="6" t="s">
        <v>147</v>
      </c>
      <c r="I401" s="6" t="s">
        <v>148</v>
      </c>
    </row>
    <row r="402" spans="1:9" x14ac:dyDescent="0.2">
      <c r="A402" s="5">
        <v>45037</v>
      </c>
      <c r="B402" s="18" t="s">
        <v>812</v>
      </c>
      <c r="C402" s="6" t="s">
        <v>10</v>
      </c>
      <c r="D402" s="6" t="s">
        <v>727</v>
      </c>
      <c r="E402" s="17">
        <v>-1449575</v>
      </c>
      <c r="F402" s="10" t="s">
        <v>12</v>
      </c>
      <c r="G402" s="17">
        <v>-144958</v>
      </c>
      <c r="H402" s="6" t="s">
        <v>53</v>
      </c>
      <c r="I402" s="6" t="s">
        <v>54</v>
      </c>
    </row>
    <row r="403" spans="1:9" x14ac:dyDescent="0.2">
      <c r="A403" s="5">
        <v>45037</v>
      </c>
      <c r="B403" s="18" t="s">
        <v>813</v>
      </c>
      <c r="C403" s="6" t="s">
        <v>10</v>
      </c>
      <c r="D403" s="6" t="s">
        <v>727</v>
      </c>
      <c r="E403" s="17">
        <v>-3333790</v>
      </c>
      <c r="F403" s="10" t="s">
        <v>12</v>
      </c>
      <c r="G403" s="17">
        <v>-333379</v>
      </c>
      <c r="H403" s="6" t="s">
        <v>117</v>
      </c>
      <c r="I403" s="6" t="s">
        <v>118</v>
      </c>
    </row>
    <row r="404" spans="1:9" x14ac:dyDescent="0.2">
      <c r="A404" s="5">
        <v>45037</v>
      </c>
      <c r="B404" s="18" t="s">
        <v>814</v>
      </c>
      <c r="C404" s="6" t="s">
        <v>10</v>
      </c>
      <c r="D404" s="6" t="s">
        <v>727</v>
      </c>
      <c r="E404" s="17">
        <v>-10038510</v>
      </c>
      <c r="F404" s="10" t="s">
        <v>12</v>
      </c>
      <c r="G404" s="17">
        <v>-1003851</v>
      </c>
      <c r="H404" s="6" t="s">
        <v>131</v>
      </c>
      <c r="I404" s="6" t="s">
        <v>132</v>
      </c>
    </row>
    <row r="405" spans="1:9" x14ac:dyDescent="0.2">
      <c r="A405" s="5">
        <v>45037</v>
      </c>
      <c r="B405" s="18" t="s">
        <v>815</v>
      </c>
      <c r="C405" s="6" t="s">
        <v>10</v>
      </c>
      <c r="D405" s="6" t="s">
        <v>727</v>
      </c>
      <c r="E405" s="17">
        <v>-7468482</v>
      </c>
      <c r="F405" s="10" t="s">
        <v>12</v>
      </c>
      <c r="G405" s="17">
        <v>-746849</v>
      </c>
      <c r="H405" s="6" t="s">
        <v>83</v>
      </c>
      <c r="I405" s="6" t="s">
        <v>84</v>
      </c>
    </row>
    <row r="406" spans="1:9" x14ac:dyDescent="0.2">
      <c r="A406" s="5">
        <v>45040</v>
      </c>
      <c r="B406" s="18" t="s">
        <v>816</v>
      </c>
      <c r="C406" s="6" t="s">
        <v>10</v>
      </c>
      <c r="D406" s="6" t="s">
        <v>817</v>
      </c>
      <c r="E406" s="17">
        <v>2221160</v>
      </c>
      <c r="F406" s="10" t="s">
        <v>12</v>
      </c>
      <c r="G406" s="17">
        <v>222116</v>
      </c>
      <c r="H406" s="6" t="s">
        <v>13</v>
      </c>
      <c r="I406" s="6" t="s">
        <v>14</v>
      </c>
    </row>
    <row r="407" spans="1:9" x14ac:dyDescent="0.2">
      <c r="A407" s="5">
        <v>45040</v>
      </c>
      <c r="B407" s="18" t="s">
        <v>818</v>
      </c>
      <c r="C407" s="6" t="s">
        <v>10</v>
      </c>
      <c r="D407" s="6" t="s">
        <v>819</v>
      </c>
      <c r="E407" s="17">
        <v>8749565</v>
      </c>
      <c r="F407" s="10" t="s">
        <v>12</v>
      </c>
      <c r="G407" s="17">
        <v>874957</v>
      </c>
      <c r="H407" s="6" t="s">
        <v>13</v>
      </c>
      <c r="I407" s="6" t="s">
        <v>14</v>
      </c>
    </row>
    <row r="408" spans="1:9" x14ac:dyDescent="0.2">
      <c r="A408" s="5">
        <v>45040</v>
      </c>
      <c r="B408" s="18" t="s">
        <v>820</v>
      </c>
      <c r="C408" s="6" t="s">
        <v>10</v>
      </c>
      <c r="D408" s="6" t="s">
        <v>821</v>
      </c>
      <c r="E408" s="17">
        <v>7123964</v>
      </c>
      <c r="F408" s="10" t="s">
        <v>12</v>
      </c>
      <c r="G408" s="17">
        <v>712396</v>
      </c>
      <c r="H408" s="6" t="s">
        <v>13</v>
      </c>
      <c r="I408" s="6" t="s">
        <v>14</v>
      </c>
    </row>
    <row r="409" spans="1:9" x14ac:dyDescent="0.2">
      <c r="A409" s="5">
        <v>45040</v>
      </c>
      <c r="B409" s="18" t="s">
        <v>822</v>
      </c>
      <c r="C409" s="6" t="s">
        <v>10</v>
      </c>
      <c r="D409" s="6" t="s">
        <v>823</v>
      </c>
      <c r="E409" s="17">
        <v>1110580</v>
      </c>
      <c r="F409" s="10" t="s">
        <v>12</v>
      </c>
      <c r="G409" s="17">
        <v>111058</v>
      </c>
      <c r="H409" s="6" t="s">
        <v>13</v>
      </c>
      <c r="I409" s="6" t="s">
        <v>14</v>
      </c>
    </row>
    <row r="410" spans="1:9" x14ac:dyDescent="0.2">
      <c r="A410" s="5">
        <v>45040</v>
      </c>
      <c r="B410" s="18" t="s">
        <v>824</v>
      </c>
      <c r="C410" s="6" t="s">
        <v>10</v>
      </c>
      <c r="D410" s="6" t="s">
        <v>825</v>
      </c>
      <c r="E410" s="17">
        <v>3540000</v>
      </c>
      <c r="F410" s="10" t="s">
        <v>12</v>
      </c>
      <c r="G410" s="17">
        <v>354000</v>
      </c>
      <c r="H410" s="6" t="s">
        <v>13</v>
      </c>
      <c r="I410" s="6" t="s">
        <v>14</v>
      </c>
    </row>
    <row r="411" spans="1:9" x14ac:dyDescent="0.2">
      <c r="A411" s="5">
        <v>45040</v>
      </c>
      <c r="B411" s="18" t="s">
        <v>826</v>
      </c>
      <c r="C411" s="6" t="s">
        <v>10</v>
      </c>
      <c r="D411" s="6" t="s">
        <v>827</v>
      </c>
      <c r="E411" s="17">
        <v>2832000</v>
      </c>
      <c r="F411" s="10" t="s">
        <v>12</v>
      </c>
      <c r="G411" s="17">
        <v>283200</v>
      </c>
      <c r="H411" s="6" t="s">
        <v>13</v>
      </c>
      <c r="I411" s="6" t="s">
        <v>14</v>
      </c>
    </row>
    <row r="412" spans="1:9" x14ac:dyDescent="0.2">
      <c r="A412" s="5">
        <v>45040</v>
      </c>
      <c r="B412" s="18" t="s">
        <v>828</v>
      </c>
      <c r="C412" s="6" t="s">
        <v>10</v>
      </c>
      <c r="D412" s="6" t="s">
        <v>829</v>
      </c>
      <c r="E412" s="17">
        <v>815912</v>
      </c>
      <c r="F412" s="10" t="s">
        <v>12</v>
      </c>
      <c r="G412" s="17">
        <v>81591</v>
      </c>
      <c r="H412" s="6" t="s">
        <v>101</v>
      </c>
      <c r="I412" s="6" t="s">
        <v>102</v>
      </c>
    </row>
    <row r="413" spans="1:9" x14ac:dyDescent="0.2">
      <c r="A413" s="5">
        <v>45040</v>
      </c>
      <c r="B413" s="18" t="s">
        <v>830</v>
      </c>
      <c r="C413" s="6" t="s">
        <v>10</v>
      </c>
      <c r="D413" s="6" t="s">
        <v>831</v>
      </c>
      <c r="E413" s="17">
        <v>888460</v>
      </c>
      <c r="F413" s="10" t="s">
        <v>12</v>
      </c>
      <c r="G413" s="17">
        <v>88846</v>
      </c>
      <c r="H413" s="6" t="s">
        <v>101</v>
      </c>
      <c r="I413" s="6" t="s">
        <v>102</v>
      </c>
    </row>
    <row r="414" spans="1:9" x14ac:dyDescent="0.2">
      <c r="A414" s="5">
        <v>45040</v>
      </c>
      <c r="B414" s="18" t="s">
        <v>832</v>
      </c>
      <c r="C414" s="6" t="s">
        <v>10</v>
      </c>
      <c r="D414" s="6" t="s">
        <v>833</v>
      </c>
      <c r="E414" s="17">
        <v>453750</v>
      </c>
      <c r="F414" s="10" t="s">
        <v>12</v>
      </c>
      <c r="G414" s="17">
        <v>45375</v>
      </c>
      <c r="H414" s="6" t="s">
        <v>101</v>
      </c>
      <c r="I414" s="6" t="s">
        <v>102</v>
      </c>
    </row>
    <row r="415" spans="1:9" x14ac:dyDescent="0.2">
      <c r="A415" s="5">
        <v>45040</v>
      </c>
      <c r="B415" s="18" t="s">
        <v>834</v>
      </c>
      <c r="C415" s="6" t="s">
        <v>10</v>
      </c>
      <c r="D415" s="6" t="s">
        <v>835</v>
      </c>
      <c r="E415" s="17">
        <v>7767705</v>
      </c>
      <c r="F415" s="10" t="s">
        <v>12</v>
      </c>
      <c r="G415" s="17">
        <v>776771</v>
      </c>
      <c r="H415" s="6" t="s">
        <v>101</v>
      </c>
      <c r="I415" s="6" t="s">
        <v>102</v>
      </c>
    </row>
    <row r="416" spans="1:9" x14ac:dyDescent="0.2">
      <c r="A416" s="5">
        <v>45040</v>
      </c>
      <c r="B416" s="18" t="s">
        <v>836</v>
      </c>
      <c r="C416" s="6" t="s">
        <v>10</v>
      </c>
      <c r="D416" s="6" t="s">
        <v>837</v>
      </c>
      <c r="E416" s="17">
        <v>470065</v>
      </c>
      <c r="F416" s="10" t="s">
        <v>12</v>
      </c>
      <c r="G416" s="17">
        <v>47007</v>
      </c>
      <c r="H416" s="6" t="s">
        <v>101</v>
      </c>
      <c r="I416" s="6" t="s">
        <v>102</v>
      </c>
    </row>
    <row r="417" spans="1:9" x14ac:dyDescent="0.2">
      <c r="A417" s="5">
        <v>45040</v>
      </c>
      <c r="B417" s="18" t="s">
        <v>838</v>
      </c>
      <c r="C417" s="6" t="s">
        <v>10</v>
      </c>
      <c r="D417" s="6" t="s">
        <v>839</v>
      </c>
      <c r="E417" s="17">
        <v>4950909</v>
      </c>
      <c r="F417" s="10" t="s">
        <v>12</v>
      </c>
      <c r="G417" s="17">
        <v>495091</v>
      </c>
      <c r="H417" s="6" t="s">
        <v>53</v>
      </c>
      <c r="I417" s="6" t="s">
        <v>54</v>
      </c>
    </row>
    <row r="418" spans="1:9" x14ac:dyDescent="0.2">
      <c r="A418" s="5">
        <v>45040</v>
      </c>
      <c r="B418" s="18" t="s">
        <v>840</v>
      </c>
      <c r="C418" s="6" t="s">
        <v>10</v>
      </c>
      <c r="D418" s="6" t="s">
        <v>841</v>
      </c>
      <c r="E418" s="17">
        <v>2579200</v>
      </c>
      <c r="F418" s="10" t="s">
        <v>12</v>
      </c>
      <c r="G418" s="17">
        <v>257920</v>
      </c>
      <c r="H418" s="6" t="s">
        <v>139</v>
      </c>
      <c r="I418" s="6" t="s">
        <v>140</v>
      </c>
    </row>
    <row r="419" spans="1:9" x14ac:dyDescent="0.2">
      <c r="A419" s="5">
        <v>45040</v>
      </c>
      <c r="B419" s="18" t="s">
        <v>842</v>
      </c>
      <c r="C419" s="6" t="s">
        <v>10</v>
      </c>
      <c r="D419" s="6" t="s">
        <v>843</v>
      </c>
      <c r="E419" s="17">
        <v>3689780</v>
      </c>
      <c r="F419" s="10" t="s">
        <v>12</v>
      </c>
      <c r="G419" s="17">
        <v>368978</v>
      </c>
      <c r="H419" s="6" t="s">
        <v>89</v>
      </c>
      <c r="I419" s="6" t="s">
        <v>90</v>
      </c>
    </row>
    <row r="420" spans="1:9" x14ac:dyDescent="0.2">
      <c r="A420" s="5">
        <v>45040</v>
      </c>
      <c r="B420" s="18" t="s">
        <v>844</v>
      </c>
      <c r="C420" s="6" t="s">
        <v>10</v>
      </c>
      <c r="D420" s="6" t="s">
        <v>845</v>
      </c>
      <c r="E420" s="17">
        <v>1416000</v>
      </c>
      <c r="F420" s="10" t="s">
        <v>12</v>
      </c>
      <c r="G420" s="17">
        <v>141600</v>
      </c>
      <c r="H420" s="6" t="s">
        <v>89</v>
      </c>
      <c r="I420" s="6" t="s">
        <v>90</v>
      </c>
    </row>
    <row r="421" spans="1:9" x14ac:dyDescent="0.2">
      <c r="A421" s="5">
        <v>45040</v>
      </c>
      <c r="B421" s="18" t="s">
        <v>846</v>
      </c>
      <c r="C421" s="6" t="s">
        <v>10</v>
      </c>
      <c r="D421" s="6" t="s">
        <v>847</v>
      </c>
      <c r="E421" s="17">
        <v>2579200</v>
      </c>
      <c r="F421" s="10" t="s">
        <v>12</v>
      </c>
      <c r="G421" s="17">
        <v>257920</v>
      </c>
      <c r="H421" s="6" t="s">
        <v>93</v>
      </c>
      <c r="I421" s="6" t="s">
        <v>94</v>
      </c>
    </row>
    <row r="422" spans="1:9" x14ac:dyDescent="0.2">
      <c r="A422" s="5">
        <v>45040</v>
      </c>
      <c r="B422" s="18" t="s">
        <v>848</v>
      </c>
      <c r="C422" s="6" t="s">
        <v>10</v>
      </c>
      <c r="D422" s="6" t="s">
        <v>849</v>
      </c>
      <c r="E422" s="17">
        <v>1213650</v>
      </c>
      <c r="F422" s="10" t="s">
        <v>12</v>
      </c>
      <c r="G422" s="17">
        <v>121365</v>
      </c>
      <c r="H422" s="6" t="s">
        <v>113</v>
      </c>
      <c r="I422" s="6" t="s">
        <v>114</v>
      </c>
    </row>
    <row r="423" spans="1:9" x14ac:dyDescent="0.2">
      <c r="A423" s="5">
        <v>45040</v>
      </c>
      <c r="B423" s="18" t="s">
        <v>850</v>
      </c>
      <c r="C423" s="6" t="s">
        <v>10</v>
      </c>
      <c r="D423" s="6" t="s">
        <v>851</v>
      </c>
      <c r="E423" s="17">
        <v>2996645</v>
      </c>
      <c r="F423" s="10" t="s">
        <v>12</v>
      </c>
      <c r="G423" s="17">
        <v>299665</v>
      </c>
      <c r="H423" s="6" t="s">
        <v>175</v>
      </c>
      <c r="I423" s="6" t="s">
        <v>176</v>
      </c>
    </row>
    <row r="424" spans="1:9" x14ac:dyDescent="0.2">
      <c r="A424" s="5">
        <v>45040</v>
      </c>
      <c r="B424" s="18" t="s">
        <v>852</v>
      </c>
      <c r="C424" s="6" t="s">
        <v>10</v>
      </c>
      <c r="D424" s="6" t="s">
        <v>853</v>
      </c>
      <c r="E424" s="17">
        <v>5664000</v>
      </c>
      <c r="F424" s="10" t="s">
        <v>12</v>
      </c>
      <c r="G424" s="17">
        <v>566400</v>
      </c>
      <c r="H424" s="6" t="s">
        <v>139</v>
      </c>
      <c r="I424" s="6" t="s">
        <v>140</v>
      </c>
    </row>
    <row r="425" spans="1:9" x14ac:dyDescent="0.2">
      <c r="A425" s="5">
        <v>45040</v>
      </c>
      <c r="B425" s="18" t="s">
        <v>854</v>
      </c>
      <c r="C425" s="6" t="s">
        <v>10</v>
      </c>
      <c r="D425" s="6" t="s">
        <v>855</v>
      </c>
      <c r="E425" s="17">
        <v>1416000</v>
      </c>
      <c r="F425" s="10" t="s">
        <v>12</v>
      </c>
      <c r="G425" s="17">
        <v>141600</v>
      </c>
      <c r="H425" s="6" t="s">
        <v>73</v>
      </c>
      <c r="I425" s="6" t="s">
        <v>74</v>
      </c>
    </row>
    <row r="426" spans="1:9" x14ac:dyDescent="0.2">
      <c r="A426" s="5">
        <v>45043</v>
      </c>
      <c r="B426" s="18" t="s">
        <v>856</v>
      </c>
      <c r="C426" s="6" t="s">
        <v>10</v>
      </c>
      <c r="D426" s="6" t="s">
        <v>857</v>
      </c>
      <c r="E426" s="17">
        <v>4932204</v>
      </c>
      <c r="F426" s="10" t="s">
        <v>12</v>
      </c>
      <c r="G426" s="17">
        <v>493220</v>
      </c>
      <c r="H426" s="6" t="s">
        <v>89</v>
      </c>
      <c r="I426" s="6" t="s">
        <v>90</v>
      </c>
    </row>
    <row r="427" spans="1:9" x14ac:dyDescent="0.2">
      <c r="A427" s="5">
        <v>45043</v>
      </c>
      <c r="B427" s="18" t="s">
        <v>858</v>
      </c>
      <c r="C427" s="6" t="s">
        <v>10</v>
      </c>
      <c r="D427" s="6" t="s">
        <v>859</v>
      </c>
      <c r="E427" s="17">
        <v>911240</v>
      </c>
      <c r="F427" s="10" t="s">
        <v>12</v>
      </c>
      <c r="G427" s="17">
        <v>91124</v>
      </c>
      <c r="H427" s="6" t="s">
        <v>147</v>
      </c>
      <c r="I427" s="6" t="s">
        <v>148</v>
      </c>
    </row>
    <row r="428" spans="1:9" x14ac:dyDescent="0.2">
      <c r="A428" s="5">
        <v>45043</v>
      </c>
      <c r="B428" s="18" t="s">
        <v>860</v>
      </c>
      <c r="C428" s="6" t="s">
        <v>10</v>
      </c>
      <c r="D428" s="6" t="s">
        <v>861</v>
      </c>
      <c r="E428" s="17">
        <v>2356600</v>
      </c>
      <c r="F428" s="10" t="s">
        <v>12</v>
      </c>
      <c r="G428" s="17">
        <v>235660</v>
      </c>
      <c r="H428" s="6" t="s">
        <v>147</v>
      </c>
      <c r="I428" s="6" t="s">
        <v>148</v>
      </c>
    </row>
    <row r="429" spans="1:9" x14ac:dyDescent="0.2">
      <c r="A429" s="5">
        <v>45043</v>
      </c>
      <c r="B429" s="18" t="s">
        <v>862</v>
      </c>
      <c r="C429" s="6" t="s">
        <v>10</v>
      </c>
      <c r="D429" s="6" t="s">
        <v>863</v>
      </c>
      <c r="E429" s="17">
        <v>7769660</v>
      </c>
      <c r="F429" s="10" t="s">
        <v>12</v>
      </c>
      <c r="G429" s="17">
        <v>776966</v>
      </c>
      <c r="H429" s="6" t="s">
        <v>147</v>
      </c>
      <c r="I429" s="6" t="s">
        <v>148</v>
      </c>
    </row>
    <row r="430" spans="1:9" x14ac:dyDescent="0.2">
      <c r="A430" s="5">
        <v>45043</v>
      </c>
      <c r="B430" s="18" t="s">
        <v>864</v>
      </c>
      <c r="C430" s="6" t="s">
        <v>10</v>
      </c>
      <c r="D430" s="6" t="s">
        <v>865</v>
      </c>
      <c r="E430" s="17">
        <v>5355860</v>
      </c>
      <c r="F430" s="10" t="s">
        <v>12</v>
      </c>
      <c r="G430" s="17">
        <v>535586</v>
      </c>
      <c r="H430" s="6" t="s">
        <v>139</v>
      </c>
      <c r="I430" s="6" t="s">
        <v>140</v>
      </c>
    </row>
    <row r="431" spans="1:9" x14ac:dyDescent="0.2">
      <c r="A431" s="5">
        <v>45043</v>
      </c>
      <c r="B431" s="18" t="s">
        <v>866</v>
      </c>
      <c r="C431" s="6" t="s">
        <v>10</v>
      </c>
      <c r="D431" s="6" t="s">
        <v>867</v>
      </c>
      <c r="E431" s="17">
        <v>1178300</v>
      </c>
      <c r="F431" s="10" t="s">
        <v>12</v>
      </c>
      <c r="G431" s="17">
        <v>117830</v>
      </c>
      <c r="H431" s="6" t="s">
        <v>147</v>
      </c>
      <c r="I431" s="6" t="s">
        <v>148</v>
      </c>
    </row>
    <row r="432" spans="1:9" x14ac:dyDescent="0.2">
      <c r="A432" s="5">
        <v>45043</v>
      </c>
      <c r="B432" s="18" t="s">
        <v>868</v>
      </c>
      <c r="C432" s="6" t="s">
        <v>10</v>
      </c>
      <c r="D432" s="6" t="s">
        <v>869</v>
      </c>
      <c r="E432" s="17">
        <v>1012060</v>
      </c>
      <c r="F432" s="10" t="s">
        <v>12</v>
      </c>
      <c r="G432" s="17">
        <v>101206</v>
      </c>
      <c r="H432" s="6" t="s">
        <v>147</v>
      </c>
      <c r="I432" s="6" t="s">
        <v>148</v>
      </c>
    </row>
    <row r="433" spans="1:9" x14ac:dyDescent="0.2">
      <c r="A433" s="5">
        <v>45043</v>
      </c>
      <c r="B433" s="18" t="s">
        <v>870</v>
      </c>
      <c r="C433" s="6" t="s">
        <v>10</v>
      </c>
      <c r="D433" s="6" t="s">
        <v>871</v>
      </c>
      <c r="E433" s="17">
        <v>4343800</v>
      </c>
      <c r="F433" s="10" t="s">
        <v>12</v>
      </c>
      <c r="G433" s="17">
        <v>434380</v>
      </c>
      <c r="H433" s="6" t="s">
        <v>147</v>
      </c>
      <c r="I433" s="6" t="s">
        <v>148</v>
      </c>
    </row>
    <row r="434" spans="1:9" x14ac:dyDescent="0.2">
      <c r="A434" s="5">
        <v>45043</v>
      </c>
      <c r="B434" s="18" t="s">
        <v>872</v>
      </c>
      <c r="C434" s="6" t="s">
        <v>10</v>
      </c>
      <c r="D434" s="6" t="s">
        <v>873</v>
      </c>
      <c r="E434" s="17">
        <v>4631968</v>
      </c>
      <c r="F434" s="10" t="s">
        <v>12</v>
      </c>
      <c r="G434" s="17">
        <v>463197</v>
      </c>
      <c r="H434" s="6" t="s">
        <v>147</v>
      </c>
      <c r="I434" s="6" t="s">
        <v>148</v>
      </c>
    </row>
    <row r="435" spans="1:9" x14ac:dyDescent="0.2">
      <c r="A435" s="5">
        <v>45043</v>
      </c>
      <c r="B435" s="18" t="s">
        <v>874</v>
      </c>
      <c r="C435" s="6" t="s">
        <v>10</v>
      </c>
      <c r="D435" s="6" t="s">
        <v>875</v>
      </c>
      <c r="E435" s="17">
        <v>1110580</v>
      </c>
      <c r="F435" s="10" t="s">
        <v>12</v>
      </c>
      <c r="G435" s="17">
        <v>111058</v>
      </c>
      <c r="H435" s="6" t="s">
        <v>93</v>
      </c>
      <c r="I435" s="6" t="s">
        <v>94</v>
      </c>
    </row>
    <row r="436" spans="1:9" x14ac:dyDescent="0.2">
      <c r="A436" s="5">
        <v>45043</v>
      </c>
      <c r="B436" s="18" t="s">
        <v>876</v>
      </c>
      <c r="C436" s="6" t="s">
        <v>10</v>
      </c>
      <c r="D436" s="6" t="s">
        <v>877</v>
      </c>
      <c r="E436" s="17">
        <v>7496678</v>
      </c>
      <c r="F436" s="10" t="s">
        <v>12</v>
      </c>
      <c r="G436" s="17">
        <v>749668</v>
      </c>
      <c r="H436" s="6" t="s">
        <v>13</v>
      </c>
      <c r="I436" s="6" t="s">
        <v>14</v>
      </c>
    </row>
    <row r="437" spans="1:9" x14ac:dyDescent="0.2">
      <c r="A437" s="5">
        <v>45043</v>
      </c>
      <c r="B437" s="18" t="s">
        <v>878</v>
      </c>
      <c r="C437" s="6" t="s">
        <v>10</v>
      </c>
      <c r="D437" s="6" t="s">
        <v>879</v>
      </c>
      <c r="E437" s="17">
        <v>225825</v>
      </c>
      <c r="F437" s="10" t="s">
        <v>12</v>
      </c>
      <c r="G437" s="17">
        <v>22583</v>
      </c>
      <c r="H437" s="6" t="s">
        <v>89</v>
      </c>
      <c r="I437" s="6" t="s">
        <v>90</v>
      </c>
    </row>
    <row r="438" spans="1:9" x14ac:dyDescent="0.2">
      <c r="A438" s="5">
        <v>45043</v>
      </c>
      <c r="B438" s="18" t="s">
        <v>880</v>
      </c>
      <c r="C438" s="6" t="s">
        <v>10</v>
      </c>
      <c r="D438" s="6" t="s">
        <v>881</v>
      </c>
      <c r="E438" s="17">
        <v>4048240</v>
      </c>
      <c r="F438" s="10" t="s">
        <v>12</v>
      </c>
      <c r="G438" s="17">
        <v>404824</v>
      </c>
      <c r="H438" s="6" t="s">
        <v>175</v>
      </c>
      <c r="I438" s="6" t="s">
        <v>176</v>
      </c>
    </row>
    <row r="439" spans="1:9" x14ac:dyDescent="0.2">
      <c r="A439" s="5">
        <v>45043</v>
      </c>
      <c r="B439" s="18" t="s">
        <v>882</v>
      </c>
      <c r="C439" s="6" t="s">
        <v>10</v>
      </c>
      <c r="D439" s="6" t="s">
        <v>883</v>
      </c>
      <c r="E439" s="17">
        <v>135495</v>
      </c>
      <c r="F439" s="10" t="s">
        <v>12</v>
      </c>
      <c r="G439" s="17">
        <v>13550</v>
      </c>
      <c r="H439" s="6" t="s">
        <v>175</v>
      </c>
      <c r="I439" s="6" t="s">
        <v>176</v>
      </c>
    </row>
    <row r="440" spans="1:9" x14ac:dyDescent="0.2">
      <c r="A440" s="5">
        <v>45043</v>
      </c>
      <c r="B440" s="18" t="s">
        <v>884</v>
      </c>
      <c r="C440" s="6" t="s">
        <v>10</v>
      </c>
      <c r="D440" s="6" t="s">
        <v>885</v>
      </c>
      <c r="E440" s="17">
        <v>1336405</v>
      </c>
      <c r="F440" s="10" t="s">
        <v>12</v>
      </c>
      <c r="G440" s="17">
        <v>133641</v>
      </c>
      <c r="H440" s="6" t="s">
        <v>139</v>
      </c>
      <c r="I440" s="6" t="s">
        <v>140</v>
      </c>
    </row>
    <row r="441" spans="1:9" x14ac:dyDescent="0.2">
      <c r="A441" s="5">
        <v>45043</v>
      </c>
      <c r="B441" s="18" t="s">
        <v>886</v>
      </c>
      <c r="C441" s="6" t="s">
        <v>10</v>
      </c>
      <c r="D441" s="6" t="s">
        <v>887</v>
      </c>
      <c r="E441" s="17">
        <v>3280410</v>
      </c>
      <c r="F441" s="10" t="s">
        <v>12</v>
      </c>
      <c r="G441" s="17">
        <v>328041</v>
      </c>
      <c r="H441" s="6" t="s">
        <v>175</v>
      </c>
      <c r="I441" s="6" t="s">
        <v>176</v>
      </c>
    </row>
    <row r="442" spans="1:9" x14ac:dyDescent="0.2">
      <c r="A442" s="5">
        <v>45043</v>
      </c>
      <c r="B442" s="18" t="s">
        <v>888</v>
      </c>
      <c r="C442" s="6" t="s">
        <v>10</v>
      </c>
      <c r="D442" s="6" t="s">
        <v>889</v>
      </c>
      <c r="E442" s="17">
        <v>1110580</v>
      </c>
      <c r="F442" s="10" t="s">
        <v>12</v>
      </c>
      <c r="G442" s="17">
        <v>111058</v>
      </c>
      <c r="H442" s="6" t="s">
        <v>73</v>
      </c>
      <c r="I442" s="6" t="s">
        <v>74</v>
      </c>
    </row>
    <row r="443" spans="1:9" x14ac:dyDescent="0.2">
      <c r="A443" s="5">
        <v>45043</v>
      </c>
      <c r="B443" s="18" t="s">
        <v>890</v>
      </c>
      <c r="C443" s="6" t="s">
        <v>10</v>
      </c>
      <c r="D443" s="6" t="s">
        <v>891</v>
      </c>
      <c r="E443" s="17">
        <v>8869205</v>
      </c>
      <c r="F443" s="10" t="s">
        <v>12</v>
      </c>
      <c r="G443" s="17">
        <v>886921</v>
      </c>
      <c r="H443" s="6" t="s">
        <v>13</v>
      </c>
      <c r="I443" s="6" t="s">
        <v>14</v>
      </c>
    </row>
    <row r="444" spans="1:9" x14ac:dyDescent="0.2">
      <c r="A444" s="5">
        <v>45043</v>
      </c>
      <c r="B444" s="18" t="s">
        <v>892</v>
      </c>
      <c r="C444" s="6" t="s">
        <v>10</v>
      </c>
      <c r="D444" s="6" t="s">
        <v>893</v>
      </c>
      <c r="E444" s="17">
        <v>2667285</v>
      </c>
      <c r="F444" s="10" t="s">
        <v>12</v>
      </c>
      <c r="G444" s="17">
        <v>266729</v>
      </c>
      <c r="H444" s="6" t="s">
        <v>107</v>
      </c>
      <c r="I444" s="6" t="s">
        <v>108</v>
      </c>
    </row>
    <row r="445" spans="1:9" x14ac:dyDescent="0.2">
      <c r="A445" s="5">
        <v>45043</v>
      </c>
      <c r="B445" s="18" t="s">
        <v>894</v>
      </c>
      <c r="C445" s="6" t="s">
        <v>10</v>
      </c>
      <c r="D445" s="6" t="s">
        <v>895</v>
      </c>
      <c r="E445" s="17">
        <v>12980990</v>
      </c>
      <c r="F445" s="10" t="s">
        <v>12</v>
      </c>
      <c r="G445" s="17">
        <v>1298099</v>
      </c>
      <c r="H445" s="6" t="s">
        <v>175</v>
      </c>
      <c r="I445" s="6" t="s">
        <v>176</v>
      </c>
    </row>
    <row r="446" spans="1:9" x14ac:dyDescent="0.2">
      <c r="A446" s="5">
        <v>45043</v>
      </c>
      <c r="B446" s="18" t="s">
        <v>896</v>
      </c>
      <c r="C446" s="6" t="s">
        <v>10</v>
      </c>
      <c r="D446" s="6" t="s">
        <v>897</v>
      </c>
      <c r="E446" s="17">
        <v>1449580</v>
      </c>
      <c r="F446" s="10" t="s">
        <v>12</v>
      </c>
      <c r="G446" s="17">
        <v>144958</v>
      </c>
      <c r="H446" s="6" t="s">
        <v>53</v>
      </c>
      <c r="I446" s="6" t="s">
        <v>54</v>
      </c>
    </row>
    <row r="447" spans="1:9" x14ac:dyDescent="0.2">
      <c r="A447" s="5">
        <v>45043</v>
      </c>
      <c r="B447" s="18" t="s">
        <v>898</v>
      </c>
      <c r="C447" s="6" t="s">
        <v>10</v>
      </c>
      <c r="D447" s="6" t="s">
        <v>899</v>
      </c>
      <c r="E447" s="17">
        <v>0</v>
      </c>
      <c r="F447" s="10" t="s">
        <v>12</v>
      </c>
      <c r="G447" s="17">
        <v>0</v>
      </c>
      <c r="H447" s="6" t="s">
        <v>147</v>
      </c>
      <c r="I447" s="6" t="s">
        <v>148</v>
      </c>
    </row>
    <row r="448" spans="1:9" x14ac:dyDescent="0.2">
      <c r="A448" s="5">
        <v>45043</v>
      </c>
      <c r="B448" s="18" t="s">
        <v>900</v>
      </c>
      <c r="C448" s="6" t="s">
        <v>10</v>
      </c>
      <c r="D448" s="6" t="s">
        <v>901</v>
      </c>
      <c r="E448" s="17">
        <v>3333790</v>
      </c>
      <c r="F448" s="10" t="s">
        <v>12</v>
      </c>
      <c r="G448" s="17">
        <v>333379</v>
      </c>
      <c r="H448" s="6" t="s">
        <v>117</v>
      </c>
      <c r="I448" s="6" t="s">
        <v>118</v>
      </c>
    </row>
    <row r="449" spans="1:9" x14ac:dyDescent="0.2">
      <c r="A449" s="5">
        <v>45043</v>
      </c>
      <c r="B449" s="18" t="s">
        <v>902</v>
      </c>
      <c r="C449" s="6" t="s">
        <v>10</v>
      </c>
      <c r="D449" s="6" t="s">
        <v>903</v>
      </c>
      <c r="E449" s="17">
        <v>7468483</v>
      </c>
      <c r="F449" s="10" t="s">
        <v>12</v>
      </c>
      <c r="G449" s="17">
        <v>746848</v>
      </c>
      <c r="H449" s="6" t="s">
        <v>83</v>
      </c>
      <c r="I449" s="6" t="s">
        <v>84</v>
      </c>
    </row>
    <row r="450" spans="1:9" x14ac:dyDescent="0.2">
      <c r="A450" s="5">
        <v>45043</v>
      </c>
      <c r="B450" s="18" t="s">
        <v>904</v>
      </c>
      <c r="C450" s="6" t="s">
        <v>10</v>
      </c>
      <c r="D450" s="6" t="s">
        <v>905</v>
      </c>
      <c r="E450" s="17">
        <v>10038510</v>
      </c>
      <c r="F450" s="10" t="s">
        <v>12</v>
      </c>
      <c r="G450" s="17">
        <v>1003851</v>
      </c>
      <c r="H450" s="6" t="s">
        <v>131</v>
      </c>
      <c r="I450" s="6" t="s">
        <v>132</v>
      </c>
    </row>
    <row r="451" spans="1:9" x14ac:dyDescent="0.2">
      <c r="A451" s="5">
        <v>45043</v>
      </c>
      <c r="B451" s="18" t="s">
        <v>906</v>
      </c>
      <c r="C451" s="6" t="s">
        <v>10</v>
      </c>
      <c r="D451" s="6" t="s">
        <v>907</v>
      </c>
      <c r="E451" s="17">
        <v>5339173</v>
      </c>
      <c r="F451" s="10" t="s">
        <v>12</v>
      </c>
      <c r="G451" s="17">
        <v>533917</v>
      </c>
      <c r="H451" s="6" t="s">
        <v>147</v>
      </c>
      <c r="I451" s="6" t="s">
        <v>148</v>
      </c>
    </row>
    <row r="452" spans="1:9" x14ac:dyDescent="0.2">
      <c r="A452" s="5">
        <v>45043</v>
      </c>
      <c r="B452" s="18" t="s">
        <v>908</v>
      </c>
      <c r="C452" s="6" t="s">
        <v>10</v>
      </c>
      <c r="D452" s="6" t="s">
        <v>909</v>
      </c>
      <c r="E452" s="17">
        <v>3566780</v>
      </c>
      <c r="F452" s="10" t="s">
        <v>12</v>
      </c>
      <c r="G452" s="17">
        <v>356678</v>
      </c>
      <c r="H452" s="6" t="s">
        <v>147</v>
      </c>
      <c r="I452" s="6" t="s">
        <v>148</v>
      </c>
    </row>
    <row r="453" spans="1:9" x14ac:dyDescent="0.2">
      <c r="A453" s="5">
        <v>45043</v>
      </c>
      <c r="B453" s="18" t="s">
        <v>910</v>
      </c>
      <c r="C453" s="6" t="s">
        <v>10</v>
      </c>
      <c r="D453" s="6" t="s">
        <v>911</v>
      </c>
      <c r="E453" s="17">
        <v>4483870</v>
      </c>
      <c r="F453" s="10" t="s">
        <v>12</v>
      </c>
      <c r="G453" s="17">
        <v>448387</v>
      </c>
      <c r="H453" s="6" t="s">
        <v>147</v>
      </c>
      <c r="I453" s="6" t="s">
        <v>148</v>
      </c>
    </row>
    <row r="454" spans="1:9" x14ac:dyDescent="0.2">
      <c r="A454" s="5">
        <v>45043</v>
      </c>
      <c r="B454" s="18" t="s">
        <v>912</v>
      </c>
      <c r="C454" s="6" t="s">
        <v>10</v>
      </c>
      <c r="D454" s="6" t="s">
        <v>913</v>
      </c>
      <c r="E454" s="17">
        <v>1178300</v>
      </c>
      <c r="F454" s="10" t="s">
        <v>12</v>
      </c>
      <c r="G454" s="17">
        <v>117830</v>
      </c>
      <c r="H454" s="6" t="s">
        <v>147</v>
      </c>
      <c r="I454" s="6" t="s">
        <v>148</v>
      </c>
    </row>
    <row r="455" spans="1:9" x14ac:dyDescent="0.2">
      <c r="A455" s="5">
        <v>45043</v>
      </c>
      <c r="B455" s="18" t="s">
        <v>914</v>
      </c>
      <c r="C455" s="6" t="s">
        <v>10</v>
      </c>
      <c r="D455" s="6" t="s">
        <v>915</v>
      </c>
      <c r="E455" s="17">
        <v>2024120</v>
      </c>
      <c r="F455" s="10" t="s">
        <v>12</v>
      </c>
      <c r="G455" s="17">
        <v>202412</v>
      </c>
      <c r="H455" s="6" t="s">
        <v>117</v>
      </c>
      <c r="I455" s="6" t="s">
        <v>118</v>
      </c>
    </row>
    <row r="456" spans="1:9" x14ac:dyDescent="0.2">
      <c r="A456" s="5">
        <v>45044</v>
      </c>
      <c r="B456" s="18" t="s">
        <v>916</v>
      </c>
      <c r="C456" s="6" t="s">
        <v>10</v>
      </c>
      <c r="D456" s="6" t="s">
        <v>917</v>
      </c>
      <c r="E456" s="17">
        <v>7080000</v>
      </c>
      <c r="F456" s="10" t="s">
        <v>12</v>
      </c>
      <c r="G456" s="17">
        <v>708000</v>
      </c>
      <c r="H456" s="6" t="s">
        <v>13</v>
      </c>
      <c r="I456" s="6" t="s">
        <v>14</v>
      </c>
    </row>
    <row r="457" spans="1:9" x14ac:dyDescent="0.2">
      <c r="A457" s="5">
        <v>45044</v>
      </c>
      <c r="B457" s="18" t="s">
        <v>918</v>
      </c>
      <c r="C457" s="6" t="s">
        <v>10</v>
      </c>
      <c r="D457" s="6" t="s">
        <v>919</v>
      </c>
      <c r="E457" s="17">
        <v>2124000</v>
      </c>
      <c r="F457" s="10" t="s">
        <v>12</v>
      </c>
      <c r="G457" s="17">
        <v>212400</v>
      </c>
      <c r="H457" s="6" t="s">
        <v>117</v>
      </c>
      <c r="I457" s="6" t="s">
        <v>118</v>
      </c>
    </row>
    <row r="458" spans="1:9" x14ac:dyDescent="0.2">
      <c r="A458" s="5">
        <v>45044</v>
      </c>
      <c r="B458" s="18" t="s">
        <v>920</v>
      </c>
      <c r="C458" s="6" t="s">
        <v>10</v>
      </c>
      <c r="D458" s="6" t="s">
        <v>921</v>
      </c>
      <c r="E458" s="17">
        <v>2124000</v>
      </c>
      <c r="F458" s="10" t="s">
        <v>12</v>
      </c>
      <c r="G458" s="17">
        <v>212400</v>
      </c>
      <c r="H458" s="6" t="s">
        <v>53</v>
      </c>
      <c r="I458" s="6" t="s">
        <v>54</v>
      </c>
    </row>
    <row r="459" spans="1:9" x14ac:dyDescent="0.2">
      <c r="A459" s="5">
        <v>45044</v>
      </c>
      <c r="B459" s="18" t="s">
        <v>922</v>
      </c>
      <c r="C459" s="6" t="s">
        <v>10</v>
      </c>
      <c r="D459" s="6" t="s">
        <v>923</v>
      </c>
      <c r="E459" s="17">
        <v>1905040</v>
      </c>
      <c r="F459" s="10" t="s">
        <v>12</v>
      </c>
      <c r="G459" s="17">
        <v>190504</v>
      </c>
      <c r="H459" s="6" t="s">
        <v>53</v>
      </c>
      <c r="I459" s="6" t="s">
        <v>54</v>
      </c>
    </row>
    <row r="460" spans="1:9" x14ac:dyDescent="0.2">
      <c r="A460" s="5">
        <v>45044</v>
      </c>
      <c r="B460" s="18" t="s">
        <v>924</v>
      </c>
      <c r="C460" s="6" t="s">
        <v>10</v>
      </c>
      <c r="D460" s="6" t="s">
        <v>925</v>
      </c>
      <c r="E460" s="17">
        <v>2244466</v>
      </c>
      <c r="F460" s="10" t="s">
        <v>12</v>
      </c>
      <c r="G460" s="17">
        <v>224447</v>
      </c>
      <c r="H460" s="6" t="s">
        <v>139</v>
      </c>
      <c r="I460" s="6" t="s">
        <v>140</v>
      </c>
    </row>
    <row r="461" spans="1:9" x14ac:dyDescent="0.2">
      <c r="A461" s="5">
        <v>45044</v>
      </c>
      <c r="B461" s="18" t="s">
        <v>926</v>
      </c>
      <c r="C461" s="6" t="s">
        <v>10</v>
      </c>
      <c r="D461" s="6" t="s">
        <v>927</v>
      </c>
      <c r="E461" s="17">
        <v>4313540</v>
      </c>
      <c r="F461" s="10" t="s">
        <v>12</v>
      </c>
      <c r="G461" s="17">
        <v>431354</v>
      </c>
      <c r="H461" s="6" t="s">
        <v>89</v>
      </c>
      <c r="I461" s="6" t="s">
        <v>90</v>
      </c>
    </row>
    <row r="462" spans="1:9" x14ac:dyDescent="0.2">
      <c r="A462" s="5">
        <v>45044</v>
      </c>
      <c r="B462" s="18" t="s">
        <v>928</v>
      </c>
      <c r="C462" s="6" t="s">
        <v>10</v>
      </c>
      <c r="D462" s="6" t="s">
        <v>929</v>
      </c>
      <c r="E462" s="17">
        <v>1416000</v>
      </c>
      <c r="F462" s="10" t="s">
        <v>12</v>
      </c>
      <c r="G462" s="17">
        <v>141600</v>
      </c>
      <c r="H462" s="6" t="s">
        <v>83</v>
      </c>
      <c r="I462" s="6" t="s">
        <v>84</v>
      </c>
    </row>
    <row r="463" spans="1:9" x14ac:dyDescent="0.2">
      <c r="A463" s="5">
        <v>45044</v>
      </c>
      <c r="B463" s="18" t="s">
        <v>930</v>
      </c>
      <c r="C463" s="6" t="s">
        <v>10</v>
      </c>
      <c r="D463" s="6" t="s">
        <v>931</v>
      </c>
      <c r="E463" s="17">
        <v>1780750</v>
      </c>
      <c r="F463" s="10" t="s">
        <v>12</v>
      </c>
      <c r="G463" s="17">
        <v>178075</v>
      </c>
      <c r="H463" s="6" t="s">
        <v>73</v>
      </c>
      <c r="I463" s="6" t="s">
        <v>74</v>
      </c>
    </row>
    <row r="464" spans="1:9" x14ac:dyDescent="0.2">
      <c r="A464" s="5">
        <v>45044</v>
      </c>
      <c r="B464" s="18" t="s">
        <v>932</v>
      </c>
      <c r="C464" s="6" t="s">
        <v>10</v>
      </c>
      <c r="D464" s="6" t="s">
        <v>933</v>
      </c>
      <c r="E464" s="17">
        <v>8213260</v>
      </c>
      <c r="F464" s="10" t="s">
        <v>12</v>
      </c>
      <c r="G464" s="17">
        <v>821326</v>
      </c>
      <c r="H464" s="6" t="s">
        <v>73</v>
      </c>
      <c r="I464" s="6" t="s">
        <v>74</v>
      </c>
    </row>
    <row r="465" spans="1:9" x14ac:dyDescent="0.2">
      <c r="A465" s="5">
        <v>45044</v>
      </c>
      <c r="B465" s="18" t="s">
        <v>934</v>
      </c>
      <c r="C465" s="6" t="s">
        <v>10</v>
      </c>
      <c r="D465" s="6" t="s">
        <v>935</v>
      </c>
      <c r="E465" s="17">
        <v>3940900</v>
      </c>
      <c r="F465" s="10" t="s">
        <v>12</v>
      </c>
      <c r="G465" s="17">
        <v>394090</v>
      </c>
      <c r="H465" s="6" t="s">
        <v>13</v>
      </c>
      <c r="I465" s="6" t="s">
        <v>14</v>
      </c>
    </row>
    <row r="466" spans="1:9" x14ac:dyDescent="0.2">
      <c r="A466" s="5">
        <v>45044</v>
      </c>
      <c r="B466" s="18" t="s">
        <v>936</v>
      </c>
      <c r="C466" s="6" t="s">
        <v>10</v>
      </c>
      <c r="D466" s="6" t="s">
        <v>937</v>
      </c>
      <c r="E466" s="17">
        <v>2665380</v>
      </c>
      <c r="F466" s="10" t="s">
        <v>12</v>
      </c>
      <c r="G466" s="17">
        <v>266538</v>
      </c>
      <c r="H466" s="6" t="s">
        <v>147</v>
      </c>
      <c r="I466" s="6" t="s">
        <v>148</v>
      </c>
    </row>
    <row r="467" spans="1:9" x14ac:dyDescent="0.2">
      <c r="A467" s="5">
        <v>45044</v>
      </c>
      <c r="B467" s="18" t="s">
        <v>938</v>
      </c>
      <c r="C467" s="6" t="s">
        <v>10</v>
      </c>
      <c r="D467" s="6" t="s">
        <v>727</v>
      </c>
      <c r="E467" s="17">
        <v>-2144100</v>
      </c>
      <c r="F467" s="10" t="s">
        <v>12</v>
      </c>
      <c r="G467" s="17">
        <v>-214410</v>
      </c>
      <c r="H467" s="6" t="s">
        <v>131</v>
      </c>
      <c r="I467" s="6" t="s">
        <v>132</v>
      </c>
    </row>
    <row r="468" spans="1:9" x14ac:dyDescent="0.2">
      <c r="A468" s="5">
        <v>45044</v>
      </c>
      <c r="B468" s="18" t="s">
        <v>939</v>
      </c>
      <c r="C468" s="6" t="s">
        <v>10</v>
      </c>
      <c r="D468" s="6" t="s">
        <v>940</v>
      </c>
      <c r="E468" s="17">
        <v>1822480</v>
      </c>
      <c r="F468" s="10" t="s">
        <v>12</v>
      </c>
      <c r="G468" s="17">
        <v>182248</v>
      </c>
      <c r="H468" s="6" t="s">
        <v>131</v>
      </c>
      <c r="I468" s="6" t="s">
        <v>132</v>
      </c>
    </row>
    <row r="469" spans="1:9" x14ac:dyDescent="0.2">
      <c r="A469" s="5">
        <v>45044</v>
      </c>
      <c r="B469" s="18" t="s">
        <v>941</v>
      </c>
      <c r="C469" s="6" t="s">
        <v>10</v>
      </c>
      <c r="D469" s="6" t="s">
        <v>942</v>
      </c>
      <c r="E469" s="17">
        <v>4087060</v>
      </c>
      <c r="F469" s="10" t="s">
        <v>12</v>
      </c>
      <c r="G469" s="17">
        <v>408706</v>
      </c>
      <c r="H469" s="6" t="s">
        <v>53</v>
      </c>
      <c r="I469" s="6" t="s">
        <v>54</v>
      </c>
    </row>
    <row r="470" spans="1:9" x14ac:dyDescent="0.2">
      <c r="A470" s="5">
        <v>45044</v>
      </c>
      <c r="B470" s="18" t="s">
        <v>943</v>
      </c>
      <c r="C470" s="6" t="s">
        <v>10</v>
      </c>
      <c r="D470" s="6" t="s">
        <v>944</v>
      </c>
      <c r="E470" s="17">
        <v>1905040</v>
      </c>
      <c r="F470" s="10" t="s">
        <v>12</v>
      </c>
      <c r="G470" s="17">
        <v>190504</v>
      </c>
      <c r="H470" s="6" t="s">
        <v>83</v>
      </c>
      <c r="I470" s="6" t="s">
        <v>84</v>
      </c>
    </row>
    <row r="471" spans="1:9" x14ac:dyDescent="0.2">
      <c r="A471" s="5">
        <v>45044</v>
      </c>
      <c r="B471" s="18" t="s">
        <v>945</v>
      </c>
      <c r="C471" s="6" t="s">
        <v>10</v>
      </c>
      <c r="D471" s="6" t="s">
        <v>946</v>
      </c>
      <c r="E471" s="17">
        <v>2579200</v>
      </c>
      <c r="F471" s="10" t="s">
        <v>12</v>
      </c>
      <c r="G471" s="17">
        <v>257920</v>
      </c>
      <c r="H471" s="6" t="s">
        <v>83</v>
      </c>
      <c r="I471" s="6" t="s">
        <v>84</v>
      </c>
    </row>
    <row r="472" spans="1:9" x14ac:dyDescent="0.2">
      <c r="A472" s="5">
        <v>45044</v>
      </c>
      <c r="B472" s="18" t="s">
        <v>947</v>
      </c>
      <c r="C472" s="6" t="s">
        <v>10</v>
      </c>
      <c r="D472" s="6" t="s">
        <v>948</v>
      </c>
      <c r="E472" s="17">
        <v>1110580</v>
      </c>
      <c r="F472" s="10" t="s">
        <v>12</v>
      </c>
      <c r="G472" s="17">
        <v>111058</v>
      </c>
      <c r="H472" s="6" t="s">
        <v>93</v>
      </c>
      <c r="I472" s="6" t="s">
        <v>94</v>
      </c>
    </row>
    <row r="473" spans="1:9" x14ac:dyDescent="0.2">
      <c r="A473" s="5">
        <v>45044</v>
      </c>
      <c r="B473" s="18" t="s">
        <v>949</v>
      </c>
      <c r="C473" s="6" t="s">
        <v>10</v>
      </c>
      <c r="D473" s="6" t="s">
        <v>950</v>
      </c>
      <c r="E473" s="17">
        <v>1289600</v>
      </c>
      <c r="F473" s="10" t="s">
        <v>12</v>
      </c>
      <c r="G473" s="17">
        <v>128960</v>
      </c>
      <c r="H473" s="6" t="s">
        <v>113</v>
      </c>
      <c r="I473" s="6" t="s">
        <v>114</v>
      </c>
    </row>
    <row r="474" spans="1:9" x14ac:dyDescent="0.2">
      <c r="A474" s="5">
        <v>45044</v>
      </c>
      <c r="B474" s="18" t="s">
        <v>951</v>
      </c>
      <c r="C474" s="6" t="s">
        <v>10</v>
      </c>
      <c r="D474" s="6" t="s">
        <v>952</v>
      </c>
      <c r="E474" s="17">
        <v>2221160</v>
      </c>
      <c r="F474" s="10" t="s">
        <v>12</v>
      </c>
      <c r="G474" s="17">
        <v>222116</v>
      </c>
      <c r="H474" s="6" t="s">
        <v>131</v>
      </c>
      <c r="I474" s="6" t="s">
        <v>132</v>
      </c>
    </row>
    <row r="475" spans="1:9" x14ac:dyDescent="0.2">
      <c r="A475" s="5">
        <v>45044</v>
      </c>
      <c r="B475" s="18" t="s">
        <v>953</v>
      </c>
      <c r="C475" s="6" t="s">
        <v>10</v>
      </c>
      <c r="D475" s="6" t="s">
        <v>954</v>
      </c>
      <c r="E475" s="17">
        <v>1905040</v>
      </c>
      <c r="F475" s="10" t="s">
        <v>12</v>
      </c>
      <c r="G475" s="17">
        <v>190504</v>
      </c>
      <c r="H475" s="6" t="s">
        <v>175</v>
      </c>
      <c r="I475" s="6" t="s">
        <v>176</v>
      </c>
    </row>
    <row r="476" spans="1:9" x14ac:dyDescent="0.2">
      <c r="A476" s="5">
        <v>45044</v>
      </c>
      <c r="B476" s="18" t="s">
        <v>955</v>
      </c>
      <c r="C476" s="6" t="s">
        <v>10</v>
      </c>
      <c r="D476" s="6" t="s">
        <v>956</v>
      </c>
      <c r="E476" s="17">
        <v>1410195</v>
      </c>
      <c r="F476" s="10" t="s">
        <v>12</v>
      </c>
      <c r="G476" s="17">
        <v>141020</v>
      </c>
      <c r="H476" s="6" t="s">
        <v>107</v>
      </c>
      <c r="I476" s="6" t="s">
        <v>108</v>
      </c>
    </row>
    <row r="477" spans="1:9" x14ac:dyDescent="0.2">
      <c r="A477" s="5">
        <v>45044</v>
      </c>
      <c r="B477" s="18" t="s">
        <v>957</v>
      </c>
      <c r="C477" s="6" t="s">
        <v>10</v>
      </c>
      <c r="D477" s="6" t="s">
        <v>958</v>
      </c>
      <c r="E477" s="17">
        <v>1204375</v>
      </c>
      <c r="F477" s="10" t="s">
        <v>12</v>
      </c>
      <c r="G477" s="17">
        <v>120438</v>
      </c>
      <c r="H477" s="6" t="s">
        <v>147</v>
      </c>
      <c r="I477" s="6" t="s">
        <v>148</v>
      </c>
    </row>
    <row r="478" spans="1:9" x14ac:dyDescent="0.2">
      <c r="A478" s="5">
        <v>45044</v>
      </c>
      <c r="B478" s="18" t="s">
        <v>959</v>
      </c>
      <c r="C478" s="6" t="s">
        <v>10</v>
      </c>
      <c r="D478" s="6" t="s">
        <v>960</v>
      </c>
      <c r="E478" s="17">
        <v>1416000</v>
      </c>
      <c r="F478" s="10" t="s">
        <v>12</v>
      </c>
      <c r="G478" s="17">
        <v>141600</v>
      </c>
      <c r="H478" s="6" t="s">
        <v>147</v>
      </c>
      <c r="I478" s="6" t="s">
        <v>148</v>
      </c>
    </row>
    <row r="479" spans="1:9" x14ac:dyDescent="0.2">
      <c r="A479" s="5">
        <v>45044</v>
      </c>
      <c r="B479" s="18" t="s">
        <v>961</v>
      </c>
      <c r="C479" s="6" t="s">
        <v>10</v>
      </c>
      <c r="D479" s="6" t="s">
        <v>962</v>
      </c>
      <c r="E479" s="17">
        <v>1765190</v>
      </c>
      <c r="F479" s="10" t="s">
        <v>12</v>
      </c>
      <c r="G479" s="17">
        <v>176519</v>
      </c>
      <c r="H479" s="6" t="s">
        <v>147</v>
      </c>
      <c r="I479" s="6" t="s">
        <v>148</v>
      </c>
    </row>
    <row r="480" spans="1:9" x14ac:dyDescent="0.2">
      <c r="A480" s="5">
        <v>45044</v>
      </c>
      <c r="B480" s="18" t="s">
        <v>963</v>
      </c>
      <c r="C480" s="6" t="s">
        <v>10</v>
      </c>
      <c r="D480" s="6" t="s">
        <v>964</v>
      </c>
      <c r="E480" s="17">
        <v>2425138</v>
      </c>
      <c r="F480" s="10" t="s">
        <v>12</v>
      </c>
      <c r="G480" s="17">
        <v>242514</v>
      </c>
      <c r="H480" s="6" t="s">
        <v>147</v>
      </c>
      <c r="I480" s="6" t="s">
        <v>148</v>
      </c>
    </row>
    <row r="481" spans="1:9" x14ac:dyDescent="0.2">
      <c r="A481" s="5">
        <v>45044</v>
      </c>
      <c r="B481" s="18" t="s">
        <v>965</v>
      </c>
      <c r="C481" s="6" t="s">
        <v>10</v>
      </c>
      <c r="D481" s="6" t="s">
        <v>966</v>
      </c>
      <c r="E481" s="17">
        <v>708000</v>
      </c>
      <c r="F481" s="10" t="s">
        <v>12</v>
      </c>
      <c r="G481" s="17">
        <v>70800</v>
      </c>
      <c r="H481" s="6" t="s">
        <v>147</v>
      </c>
      <c r="I481" s="6" t="s">
        <v>148</v>
      </c>
    </row>
    <row r="482" spans="1:9" x14ac:dyDescent="0.2">
      <c r="A482" s="5">
        <v>45044</v>
      </c>
      <c r="B482" s="18" t="s">
        <v>967</v>
      </c>
      <c r="C482" s="6" t="s">
        <v>10</v>
      </c>
      <c r="D482" s="6" t="s">
        <v>968</v>
      </c>
      <c r="E482" s="17">
        <v>6310280</v>
      </c>
      <c r="F482" s="10" t="s">
        <v>12</v>
      </c>
      <c r="G482" s="17">
        <v>631028</v>
      </c>
      <c r="H482" s="6" t="s">
        <v>147</v>
      </c>
      <c r="I482" s="6" t="s">
        <v>148</v>
      </c>
    </row>
    <row r="483" spans="1:9" x14ac:dyDescent="0.2">
      <c r="A483" s="5">
        <v>45044</v>
      </c>
      <c r="B483" s="18" t="s">
        <v>969</v>
      </c>
      <c r="C483" s="6" t="s">
        <v>10</v>
      </c>
      <c r="D483" s="6" t="s">
        <v>970</v>
      </c>
      <c r="E483" s="17">
        <v>2929160</v>
      </c>
      <c r="F483" s="10" t="s">
        <v>12</v>
      </c>
      <c r="G483" s="17">
        <v>292916</v>
      </c>
      <c r="H483" s="6" t="s">
        <v>147</v>
      </c>
      <c r="I483" s="6" t="s">
        <v>148</v>
      </c>
    </row>
    <row r="484" spans="1:9" x14ac:dyDescent="0.2">
      <c r="A484" s="5">
        <v>45044</v>
      </c>
      <c r="B484" s="18" t="s">
        <v>971</v>
      </c>
      <c r="C484" s="6" t="s">
        <v>10</v>
      </c>
      <c r="D484" s="6" t="s">
        <v>972</v>
      </c>
      <c r="E484" s="17">
        <v>3233810</v>
      </c>
      <c r="F484" s="10" t="s">
        <v>12</v>
      </c>
      <c r="G484" s="17">
        <v>323381</v>
      </c>
      <c r="H484" s="6" t="s">
        <v>147</v>
      </c>
      <c r="I484" s="6" t="s">
        <v>148</v>
      </c>
    </row>
    <row r="485" spans="1:9" x14ac:dyDescent="0.2">
      <c r="A485" s="5">
        <v>45044</v>
      </c>
      <c r="B485" s="18" t="s">
        <v>973</v>
      </c>
      <c r="C485" s="6" t="s">
        <v>10</v>
      </c>
      <c r="D485" s="6" t="s">
        <v>974</v>
      </c>
      <c r="E485" s="17">
        <v>1110580</v>
      </c>
      <c r="F485" s="10" t="s">
        <v>12</v>
      </c>
      <c r="G485" s="17">
        <v>111058</v>
      </c>
      <c r="H485" s="6" t="s">
        <v>147</v>
      </c>
      <c r="I485" s="6" t="s">
        <v>148</v>
      </c>
    </row>
    <row r="486" spans="1:9" x14ac:dyDescent="0.2">
      <c r="A486" s="5">
        <v>45044</v>
      </c>
      <c r="B486" s="18" t="s">
        <v>975</v>
      </c>
      <c r="C486" s="6" t="s">
        <v>10</v>
      </c>
      <c r="D486" s="6" t="s">
        <v>976</v>
      </c>
      <c r="E486" s="17">
        <v>6372000</v>
      </c>
      <c r="F486" s="10" t="s">
        <v>12</v>
      </c>
      <c r="G486" s="17">
        <v>637200</v>
      </c>
      <c r="H486" s="6" t="s">
        <v>147</v>
      </c>
      <c r="I486" s="6" t="s">
        <v>148</v>
      </c>
    </row>
    <row r="487" spans="1:9" x14ac:dyDescent="0.2">
      <c r="A487" s="5">
        <v>45044</v>
      </c>
      <c r="B487" s="18" t="s">
        <v>977</v>
      </c>
      <c r="C487" s="6" t="s">
        <v>10</v>
      </c>
      <c r="D487" s="6" t="s">
        <v>978</v>
      </c>
      <c r="E487" s="17">
        <v>1924970</v>
      </c>
      <c r="F487" s="10" t="s">
        <v>12</v>
      </c>
      <c r="G487" s="17">
        <v>192497</v>
      </c>
      <c r="H487" s="6" t="s">
        <v>147</v>
      </c>
      <c r="I487" s="6" t="s">
        <v>148</v>
      </c>
    </row>
  </sheetData>
  <conditionalFormatting sqref="B2:B71">
    <cfRule type="duplicateValues" dxfId="154" priority="10"/>
  </conditionalFormatting>
  <conditionalFormatting sqref="B2:B259">
    <cfRule type="duplicateValues" dxfId="153" priority="9"/>
  </conditionalFormatting>
  <conditionalFormatting sqref="B316:B320">
    <cfRule type="duplicateValues" dxfId="152" priority="8"/>
  </conditionalFormatting>
  <conditionalFormatting sqref="B316:B337">
    <cfRule type="duplicateValues" dxfId="151" priority="28"/>
  </conditionalFormatting>
  <conditionalFormatting sqref="B321:B327">
    <cfRule type="duplicateValues" dxfId="150" priority="2"/>
    <cfRule type="duplicateValues" dxfId="149" priority="3"/>
    <cfRule type="duplicateValues" dxfId="148" priority="7"/>
  </conditionalFormatting>
  <conditionalFormatting sqref="B324:B327">
    <cfRule type="duplicateValues" dxfId="147" priority="4"/>
    <cfRule type="duplicateValues" dxfId="146" priority="5"/>
    <cfRule type="duplicateValues" dxfId="145" priority="6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outlinePr summaryBelow="0"/>
  </sheetPr>
  <dimension ref="A1:W5411"/>
  <sheetViews>
    <sheetView tabSelected="1" topLeftCell="J1" zoomScaleNormal="100" workbookViewId="0">
      <selection activeCell="R1" sqref="R1"/>
    </sheetView>
  </sheetViews>
  <sheetFormatPr defaultColWidth="9.125" defaultRowHeight="14.25" outlineLevelRow="1" x14ac:dyDescent="0.2"/>
  <cols>
    <col min="1" max="1" width="14.25" style="4" customWidth="1"/>
    <col min="2" max="2" width="21.875" bestFit="1" customWidth="1"/>
    <col min="3" max="3" width="11.375" customWidth="1"/>
    <col min="4" max="4" width="44.125" customWidth="1"/>
    <col min="5" max="5" width="17.125" style="8" customWidth="1"/>
    <col min="6" max="6" width="11.375" customWidth="1"/>
    <col min="7" max="7" width="13.875" style="8" bestFit="1" customWidth="1"/>
    <col min="8" max="8" width="13.875" style="8" customWidth="1"/>
    <col min="9" max="9" width="50" customWidth="1"/>
    <col min="10" max="10" width="21.375" customWidth="1"/>
    <col min="11" max="11" width="13.25" style="14" bestFit="1" customWidth="1"/>
    <col min="12" max="12" width="12" bestFit="1" customWidth="1"/>
    <col min="13" max="13" width="13.25" bestFit="1" customWidth="1"/>
    <col min="16" max="16" width="15.875" style="14" bestFit="1" customWidth="1"/>
    <col min="17" max="17" width="10.625" style="14" bestFit="1" customWidth="1"/>
    <col min="18" max="18" width="19.125" style="44" bestFit="1" customWidth="1"/>
    <col min="19" max="19" width="12.625" style="14" bestFit="1" customWidth="1"/>
    <col min="21" max="21" width="11.625" bestFit="1" customWidth="1"/>
    <col min="22" max="22" width="12.625" bestFit="1" customWidth="1"/>
  </cols>
  <sheetData>
    <row r="1" spans="1:19" ht="24.75" customHeight="1" collapsed="1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3" t="s">
        <v>650</v>
      </c>
      <c r="I1" s="2" t="s">
        <v>7</v>
      </c>
      <c r="J1" s="2" t="s">
        <v>8</v>
      </c>
      <c r="K1" s="16" t="s">
        <v>637</v>
      </c>
      <c r="L1" s="15" t="s">
        <v>638</v>
      </c>
      <c r="M1" s="15" t="s">
        <v>639</v>
      </c>
      <c r="N1" s="15" t="s">
        <v>640</v>
      </c>
      <c r="O1" s="15" t="s">
        <v>1130</v>
      </c>
      <c r="R1" s="14">
        <f>+SUBTOTAL(9,H:H)</f>
        <v>575643157</v>
      </c>
    </row>
    <row r="2" spans="1:19" ht="15" hidden="1" customHeight="1" outlineLevel="1" x14ac:dyDescent="0.2">
      <c r="A2" s="5">
        <v>44932</v>
      </c>
      <c r="B2" s="6">
        <v>644</v>
      </c>
      <c r="C2" s="6" t="s">
        <v>10</v>
      </c>
      <c r="D2" s="6" t="s">
        <v>11</v>
      </c>
      <c r="E2" s="9">
        <v>1798999</v>
      </c>
      <c r="F2" s="10" t="s">
        <v>12</v>
      </c>
      <c r="G2" s="9">
        <v>179900</v>
      </c>
      <c r="H2" s="9">
        <f>+E2+G2</f>
        <v>1978899</v>
      </c>
      <c r="I2" s="6" t="s">
        <v>13</v>
      </c>
      <c r="J2" s="6" t="s">
        <v>14</v>
      </c>
      <c r="K2" s="5">
        <f>35+A2</f>
        <v>44967</v>
      </c>
      <c r="L2" s="9">
        <f>+VLOOKUP(B2,'[1]TT 2023'!F$1:K$415,2,0)</f>
        <v>1978900</v>
      </c>
      <c r="M2" s="9">
        <f>+L2-H2</f>
        <v>1</v>
      </c>
      <c r="N2" s="5">
        <f>+VLOOKUP(B2,'[1]TT 2023'!F$1:K$415,6,0)</f>
        <v>44981</v>
      </c>
      <c r="O2" t="s">
        <v>1202</v>
      </c>
      <c r="P2"/>
      <c r="Q2"/>
      <c r="R2"/>
      <c r="S2"/>
    </row>
    <row r="3" spans="1:19" ht="15" hidden="1" customHeight="1" outlineLevel="1" x14ac:dyDescent="0.2">
      <c r="A3" s="5">
        <v>44932</v>
      </c>
      <c r="B3" s="6">
        <v>645</v>
      </c>
      <c r="C3" s="6" t="s">
        <v>10</v>
      </c>
      <c r="D3" s="7" t="s">
        <v>16</v>
      </c>
      <c r="E3" s="9">
        <v>1210944</v>
      </c>
      <c r="F3" s="10" t="s">
        <v>12</v>
      </c>
      <c r="G3" s="9">
        <v>121094</v>
      </c>
      <c r="H3" s="9">
        <f t="shared" ref="H3:H76" si="0">+E3+G3</f>
        <v>1332038</v>
      </c>
      <c r="I3" s="6" t="s">
        <v>13</v>
      </c>
      <c r="J3" s="6" t="s">
        <v>14</v>
      </c>
      <c r="K3" s="5">
        <f t="shared" ref="K3:K76" si="1">35+A3</f>
        <v>44967</v>
      </c>
      <c r="L3" s="9">
        <f>+VLOOKUP(B3,'[1]TT 2023'!F$1:K$415,2,0)</f>
        <v>1332034</v>
      </c>
      <c r="M3" s="9">
        <f t="shared" ref="M3:M76" si="2">+L3-H3</f>
        <v>-4</v>
      </c>
      <c r="N3" s="5">
        <f>+VLOOKUP(B3,'[1]TT 2023'!F$1:K$415,6,0)</f>
        <v>44967</v>
      </c>
      <c r="O3" t="s">
        <v>1201</v>
      </c>
      <c r="P3"/>
      <c r="Q3"/>
      <c r="R3"/>
      <c r="S3"/>
    </row>
    <row r="4" spans="1:19" ht="15" hidden="1" customHeight="1" outlineLevel="1" x14ac:dyDescent="0.2">
      <c r="A4" s="5">
        <v>44932</v>
      </c>
      <c r="B4" s="6">
        <v>646</v>
      </c>
      <c r="C4" s="6" t="s">
        <v>10</v>
      </c>
      <c r="D4" s="7" t="s">
        <v>18</v>
      </c>
      <c r="E4" s="9">
        <v>3920360</v>
      </c>
      <c r="F4" s="10" t="s">
        <v>12</v>
      </c>
      <c r="G4" s="9">
        <v>392036</v>
      </c>
      <c r="H4" s="9">
        <f t="shared" si="0"/>
        <v>4312396</v>
      </c>
      <c r="I4" s="6" t="s">
        <v>13</v>
      </c>
      <c r="J4" s="6" t="s">
        <v>14</v>
      </c>
      <c r="K4" s="5">
        <f t="shared" si="1"/>
        <v>44967</v>
      </c>
      <c r="L4" s="9">
        <f>+VLOOKUP(B4,'[2]TT 2023'!F$568:K$665,2,0)</f>
        <v>4312396</v>
      </c>
      <c r="M4" s="9">
        <f t="shared" si="2"/>
        <v>0</v>
      </c>
      <c r="N4" s="5">
        <f>+VLOOKUP(B4,'[2]TT 2023'!F$568:K$665,6,0)</f>
        <v>45089</v>
      </c>
      <c r="O4" t="s">
        <v>1232</v>
      </c>
      <c r="P4"/>
      <c r="Q4"/>
      <c r="R4"/>
      <c r="S4"/>
    </row>
    <row r="5" spans="1:19" ht="15" hidden="1" customHeight="1" outlineLevel="1" x14ac:dyDescent="0.2">
      <c r="A5" s="5">
        <v>44933</v>
      </c>
      <c r="B5" s="6">
        <v>839</v>
      </c>
      <c r="C5" s="6" t="s">
        <v>10</v>
      </c>
      <c r="D5" s="7" t="s">
        <v>1208</v>
      </c>
      <c r="E5" s="9">
        <v>1298606</v>
      </c>
      <c r="F5" s="10" t="s">
        <v>12</v>
      </c>
      <c r="G5" s="9">
        <v>129861</v>
      </c>
      <c r="H5" s="9">
        <v>1428467</v>
      </c>
      <c r="I5" s="6" t="s">
        <v>147</v>
      </c>
      <c r="J5" s="6" t="s">
        <v>148</v>
      </c>
      <c r="K5" s="5">
        <f t="shared" ref="K5:K13" si="3">35+A5</f>
        <v>44968</v>
      </c>
      <c r="L5" s="9">
        <f>+VLOOKUP(B5,'[2]TT 2023'!F$172:K$185,2,0)</f>
        <v>1428471</v>
      </c>
      <c r="M5" s="9">
        <f t="shared" ref="M5:M13" si="4">+L5-H5</f>
        <v>4</v>
      </c>
      <c r="N5" s="5">
        <f>+VLOOKUP(B5,'[2]TT 2023'!F$172:K$185,6,0)</f>
        <v>44995</v>
      </c>
      <c r="O5" t="s">
        <v>1131</v>
      </c>
      <c r="P5"/>
      <c r="Q5"/>
      <c r="R5"/>
      <c r="S5"/>
    </row>
    <row r="6" spans="1:19" ht="15" hidden="1" customHeight="1" outlineLevel="1" x14ac:dyDescent="0.2">
      <c r="A6" s="5">
        <v>44933</v>
      </c>
      <c r="B6" s="6">
        <v>840</v>
      </c>
      <c r="C6" s="6" t="s">
        <v>10</v>
      </c>
      <c r="D6" s="7" t="s">
        <v>1209</v>
      </c>
      <c r="E6" s="9">
        <v>6796800</v>
      </c>
      <c r="F6" s="10" t="s">
        <v>12</v>
      </c>
      <c r="G6" s="9">
        <v>679680</v>
      </c>
      <c r="H6" s="9">
        <v>7476480</v>
      </c>
      <c r="I6" s="6" t="s">
        <v>147</v>
      </c>
      <c r="J6" s="6" t="s">
        <v>148</v>
      </c>
      <c r="K6" s="5">
        <f t="shared" si="3"/>
        <v>44968</v>
      </c>
      <c r="L6" s="9">
        <f>+VLOOKUP(B6,'[2]TT 2023'!F$172:K$185,2,0)</f>
        <v>7476480</v>
      </c>
      <c r="M6" s="9">
        <f t="shared" si="4"/>
        <v>0</v>
      </c>
      <c r="N6" s="5">
        <f>+VLOOKUP(B6,'[2]TT 2023'!F$172:K$185,6,0)</f>
        <v>44995</v>
      </c>
      <c r="O6" t="s">
        <v>1131</v>
      </c>
      <c r="P6"/>
      <c r="Q6"/>
      <c r="R6"/>
      <c r="S6"/>
    </row>
    <row r="7" spans="1:19" ht="15" hidden="1" customHeight="1" outlineLevel="1" x14ac:dyDescent="0.2">
      <c r="A7" s="5">
        <v>44933</v>
      </c>
      <c r="B7" s="6">
        <v>841</v>
      </c>
      <c r="C7" s="6" t="s">
        <v>10</v>
      </c>
      <c r="D7" s="7" t="s">
        <v>1210</v>
      </c>
      <c r="E7" s="9">
        <v>3331740</v>
      </c>
      <c r="F7" s="10" t="s">
        <v>12</v>
      </c>
      <c r="G7" s="9">
        <v>333174</v>
      </c>
      <c r="H7" s="9">
        <v>3664914</v>
      </c>
      <c r="I7" s="6" t="s">
        <v>147</v>
      </c>
      <c r="J7" s="6" t="s">
        <v>148</v>
      </c>
      <c r="K7" s="5">
        <f t="shared" si="3"/>
        <v>44968</v>
      </c>
      <c r="L7" s="9">
        <f>+VLOOKUP(B7,'[2]TT 2023'!F$172:K$185,2,0)</f>
        <v>3664914</v>
      </c>
      <c r="M7" s="9">
        <f t="shared" si="4"/>
        <v>0</v>
      </c>
      <c r="N7" s="5">
        <f>+VLOOKUP(B7,'[2]TT 2023'!F$172:K$185,6,0)</f>
        <v>44995</v>
      </c>
      <c r="O7" t="s">
        <v>1131</v>
      </c>
      <c r="P7"/>
      <c r="Q7"/>
      <c r="R7"/>
      <c r="S7"/>
    </row>
    <row r="8" spans="1:19" ht="15" hidden="1" customHeight="1" outlineLevel="1" x14ac:dyDescent="0.2">
      <c r="A8" s="5">
        <v>44933</v>
      </c>
      <c r="B8" s="6">
        <v>842</v>
      </c>
      <c r="C8" s="6" t="s">
        <v>10</v>
      </c>
      <c r="D8" s="7" t="s">
        <v>1211</v>
      </c>
      <c r="E8" s="9">
        <v>2229480</v>
      </c>
      <c r="F8" s="10" t="s">
        <v>12</v>
      </c>
      <c r="G8" s="9">
        <v>222948</v>
      </c>
      <c r="H8" s="9">
        <v>2452428</v>
      </c>
      <c r="I8" s="6" t="s">
        <v>147</v>
      </c>
      <c r="J8" s="6" t="s">
        <v>148</v>
      </c>
      <c r="K8" s="5">
        <f t="shared" si="3"/>
        <v>44968</v>
      </c>
      <c r="L8" s="9">
        <f>+VLOOKUP(B8,'[2]TT 2023'!F$172:K$185,2,0)</f>
        <v>2452428</v>
      </c>
      <c r="M8" s="9">
        <f t="shared" si="4"/>
        <v>0</v>
      </c>
      <c r="N8" s="5">
        <f>+VLOOKUP(B8,'[2]TT 2023'!F$172:K$185,6,0)</f>
        <v>44995</v>
      </c>
      <c r="O8" t="s">
        <v>1131</v>
      </c>
      <c r="P8"/>
      <c r="Q8"/>
      <c r="R8"/>
      <c r="S8"/>
    </row>
    <row r="9" spans="1:19" ht="15" hidden="1" customHeight="1" outlineLevel="1" x14ac:dyDescent="0.2">
      <c r="A9" s="5">
        <v>44933</v>
      </c>
      <c r="B9" s="6">
        <v>843</v>
      </c>
      <c r="C9" s="6" t="s">
        <v>10</v>
      </c>
      <c r="D9" s="7" t="s">
        <v>1212</v>
      </c>
      <c r="E9" s="9">
        <v>2024122</v>
      </c>
      <c r="F9" s="10" t="s">
        <v>12</v>
      </c>
      <c r="G9" s="9">
        <v>202412</v>
      </c>
      <c r="H9" s="9">
        <v>2226534</v>
      </c>
      <c r="I9" s="6" t="s">
        <v>147</v>
      </c>
      <c r="J9" s="6" t="s">
        <v>148</v>
      </c>
      <c r="K9" s="5">
        <f t="shared" si="3"/>
        <v>44968</v>
      </c>
      <c r="L9" s="9">
        <f>+VLOOKUP(B9,'[2]TT 2023'!F$172:K$185,2,0)</f>
        <v>2226532</v>
      </c>
      <c r="M9" s="9">
        <f t="shared" si="4"/>
        <v>-2</v>
      </c>
      <c r="N9" s="5">
        <f>+VLOOKUP(B9,'[2]TT 2023'!F$172:K$185,6,0)</f>
        <v>44995</v>
      </c>
      <c r="O9" t="s">
        <v>1131</v>
      </c>
      <c r="P9"/>
      <c r="Q9"/>
      <c r="R9"/>
      <c r="S9"/>
    </row>
    <row r="10" spans="1:19" ht="15" hidden="1" customHeight="1" outlineLevel="1" x14ac:dyDescent="0.2">
      <c r="A10" s="28">
        <v>44933</v>
      </c>
      <c r="B10" s="6">
        <v>844</v>
      </c>
      <c r="C10" s="6" t="s">
        <v>10</v>
      </c>
      <c r="D10" s="7" t="s">
        <v>1213</v>
      </c>
      <c r="E10" s="9">
        <v>3398400</v>
      </c>
      <c r="F10" s="10" t="s">
        <v>12</v>
      </c>
      <c r="G10" s="9">
        <v>339840</v>
      </c>
      <c r="H10" s="9">
        <v>3738240</v>
      </c>
      <c r="I10" s="6" t="s">
        <v>147</v>
      </c>
      <c r="J10" s="6" t="s">
        <v>148</v>
      </c>
      <c r="K10" s="5">
        <f t="shared" si="3"/>
        <v>44968</v>
      </c>
      <c r="L10" s="9">
        <f>+VLOOKUP(B10,'[2]TT 2023'!F$666:K$785,2,0)</f>
        <v>3738240</v>
      </c>
      <c r="M10" s="9">
        <f t="shared" si="4"/>
        <v>0</v>
      </c>
      <c r="N10" s="5">
        <f>+VLOOKUP(B10,'[2]TT 2023'!F$666:K$785,6,0)</f>
        <v>45103</v>
      </c>
      <c r="O10" t="s">
        <v>1253</v>
      </c>
      <c r="P10"/>
      <c r="Q10"/>
      <c r="R10" s="14"/>
    </row>
    <row r="11" spans="1:19" ht="15" hidden="1" customHeight="1" outlineLevel="1" x14ac:dyDescent="0.2">
      <c r="A11" s="5">
        <v>44933</v>
      </c>
      <c r="B11" s="6">
        <v>845</v>
      </c>
      <c r="C11" s="6" t="s">
        <v>10</v>
      </c>
      <c r="D11" s="7" t="s">
        <v>1214</v>
      </c>
      <c r="E11" s="9">
        <v>3331740</v>
      </c>
      <c r="F11" s="10" t="s">
        <v>12</v>
      </c>
      <c r="G11" s="9">
        <v>333174</v>
      </c>
      <c r="H11" s="9">
        <v>3664914</v>
      </c>
      <c r="I11" s="6" t="s">
        <v>147</v>
      </c>
      <c r="J11" s="6" t="s">
        <v>148</v>
      </c>
      <c r="K11" s="5">
        <f t="shared" si="3"/>
        <v>44968</v>
      </c>
      <c r="L11" s="9">
        <f>+VLOOKUP(B11,'[2]TT 2023'!F$172:K$185,2,0)</f>
        <v>3664914</v>
      </c>
      <c r="M11" s="9">
        <f t="shared" si="4"/>
        <v>0</v>
      </c>
      <c r="N11" s="5">
        <f>+VLOOKUP(B11,'[2]TT 2023'!F$172:K$185,6,0)</f>
        <v>44995</v>
      </c>
      <c r="O11" t="s">
        <v>1131</v>
      </c>
      <c r="P11"/>
      <c r="Q11"/>
      <c r="R11"/>
      <c r="S11"/>
    </row>
    <row r="12" spans="1:19" ht="15" hidden="1" customHeight="1" outlineLevel="1" x14ac:dyDescent="0.2">
      <c r="A12" s="5">
        <v>44933</v>
      </c>
      <c r="B12" s="6">
        <v>846</v>
      </c>
      <c r="C12" s="6" t="s">
        <v>10</v>
      </c>
      <c r="D12" s="7" t="s">
        <v>1215</v>
      </c>
      <c r="E12" s="9">
        <v>3530380</v>
      </c>
      <c r="F12" s="10" t="s">
        <v>12</v>
      </c>
      <c r="G12" s="9">
        <v>353038</v>
      </c>
      <c r="H12" s="9">
        <v>3883418</v>
      </c>
      <c r="I12" s="6" t="s">
        <v>147</v>
      </c>
      <c r="J12" s="6" t="s">
        <v>148</v>
      </c>
      <c r="K12" s="5">
        <f t="shared" si="3"/>
        <v>44968</v>
      </c>
      <c r="L12" s="9">
        <f>+VLOOKUP(B12,'[2]TT 2023'!F$172:K$185,2,0)</f>
        <v>3883418</v>
      </c>
      <c r="M12" s="9">
        <f t="shared" si="4"/>
        <v>0</v>
      </c>
      <c r="N12" s="5">
        <f>+VLOOKUP(B12,'[2]TT 2023'!F$172:K$185,6,0)</f>
        <v>44995</v>
      </c>
      <c r="O12" t="s">
        <v>1131</v>
      </c>
      <c r="P12"/>
      <c r="Q12"/>
      <c r="R12"/>
      <c r="S12"/>
    </row>
    <row r="13" spans="1:19" ht="15" hidden="1" customHeight="1" outlineLevel="1" x14ac:dyDescent="0.2">
      <c r="A13" s="5">
        <v>44933</v>
      </c>
      <c r="B13" s="6">
        <v>847</v>
      </c>
      <c r="C13" s="6" t="s">
        <v>10</v>
      </c>
      <c r="D13" s="7" t="s">
        <v>1216</v>
      </c>
      <c r="E13" s="9">
        <v>4442320</v>
      </c>
      <c r="F13" s="10" t="s">
        <v>12</v>
      </c>
      <c r="G13" s="9">
        <v>444232</v>
      </c>
      <c r="H13" s="9">
        <v>4886552</v>
      </c>
      <c r="I13" s="6" t="s">
        <v>147</v>
      </c>
      <c r="J13" s="6" t="s">
        <v>148</v>
      </c>
      <c r="K13" s="5">
        <f t="shared" si="3"/>
        <v>44968</v>
      </c>
      <c r="L13" s="9">
        <f>+VLOOKUP(B13,'[2]TT 2023'!F$172:K$185,2,0)</f>
        <v>4886552</v>
      </c>
      <c r="M13" s="9">
        <f t="shared" si="4"/>
        <v>0</v>
      </c>
      <c r="N13" s="5">
        <f>+VLOOKUP(B13,'[2]TT 2023'!F$172:K$185,6,0)</f>
        <v>44995</v>
      </c>
      <c r="O13" t="s">
        <v>1131</v>
      </c>
      <c r="P13"/>
      <c r="Q13"/>
      <c r="R13"/>
      <c r="S13"/>
    </row>
    <row r="14" spans="1:19" ht="15" hidden="1" customHeight="1" outlineLevel="1" x14ac:dyDescent="0.2">
      <c r="A14" s="5">
        <v>44933</v>
      </c>
      <c r="B14" s="6">
        <v>849</v>
      </c>
      <c r="C14" s="6" t="s">
        <v>10</v>
      </c>
      <c r="D14" s="6" t="s">
        <v>20</v>
      </c>
      <c r="E14" s="9">
        <v>15251895</v>
      </c>
      <c r="F14" s="10" t="s">
        <v>12</v>
      </c>
      <c r="G14" s="9">
        <v>1525190</v>
      </c>
      <c r="H14" s="9">
        <f t="shared" si="0"/>
        <v>16777085</v>
      </c>
      <c r="I14" s="6" t="s">
        <v>13</v>
      </c>
      <c r="J14" s="6" t="s">
        <v>14</v>
      </c>
      <c r="K14" s="5">
        <f t="shared" si="1"/>
        <v>44968</v>
      </c>
      <c r="L14" s="9">
        <f>+VLOOKUP(B14,'[1]TT 2023'!F$1:K$415,2,0)</f>
        <v>16777090</v>
      </c>
      <c r="M14" s="9">
        <f t="shared" si="2"/>
        <v>5</v>
      </c>
      <c r="N14" s="5">
        <f>+VLOOKUP(B14,'[1]TT 2023'!F$1:K$415,6,0)</f>
        <v>44967</v>
      </c>
      <c r="O14" t="s">
        <v>1201</v>
      </c>
      <c r="P14"/>
      <c r="Q14"/>
      <c r="R14"/>
      <c r="S14"/>
    </row>
    <row r="15" spans="1:19" ht="15" hidden="1" customHeight="1" outlineLevel="1" x14ac:dyDescent="0.2">
      <c r="A15" s="5">
        <v>44933</v>
      </c>
      <c r="B15" s="6">
        <v>851</v>
      </c>
      <c r="C15" s="6" t="s">
        <v>10</v>
      </c>
      <c r="D15" s="6" t="s">
        <v>1217</v>
      </c>
      <c r="E15" s="9">
        <v>2934145</v>
      </c>
      <c r="F15" s="10" t="s">
        <v>12</v>
      </c>
      <c r="G15" s="9">
        <v>293415</v>
      </c>
      <c r="H15" s="9">
        <v>3227560</v>
      </c>
      <c r="I15" s="6" t="s">
        <v>147</v>
      </c>
      <c r="J15" s="6" t="s">
        <v>148</v>
      </c>
      <c r="K15" s="5">
        <f t="shared" ref="K15" si="5">35+A15</f>
        <v>44968</v>
      </c>
      <c r="L15" s="9">
        <f>+VLOOKUP(B15,'[2]TT 2023'!F$172:K$185,2,0)</f>
        <v>3227565</v>
      </c>
      <c r="M15" s="9">
        <f t="shared" ref="M15" si="6">+L15-H15</f>
        <v>5</v>
      </c>
      <c r="N15" s="5">
        <f>+VLOOKUP(B15,'[2]TT 2023'!F$172:K$185,6,0)</f>
        <v>44995</v>
      </c>
      <c r="O15" t="s">
        <v>1131</v>
      </c>
      <c r="P15"/>
      <c r="Q15"/>
      <c r="R15"/>
      <c r="S15"/>
    </row>
    <row r="16" spans="1:19" ht="15" hidden="1" customHeight="1" outlineLevel="1" x14ac:dyDescent="0.2">
      <c r="A16" s="5">
        <v>44938</v>
      </c>
      <c r="B16" s="6">
        <v>1372</v>
      </c>
      <c r="C16" s="6" t="s">
        <v>10</v>
      </c>
      <c r="D16" s="7" t="s">
        <v>22</v>
      </c>
      <c r="E16" s="9">
        <v>4800360</v>
      </c>
      <c r="F16" s="10" t="s">
        <v>12</v>
      </c>
      <c r="G16" s="9">
        <v>480036</v>
      </c>
      <c r="H16" s="9">
        <f t="shared" si="0"/>
        <v>5280396</v>
      </c>
      <c r="I16" s="6" t="s">
        <v>13</v>
      </c>
      <c r="J16" s="6" t="s">
        <v>14</v>
      </c>
      <c r="K16" s="5">
        <f t="shared" si="1"/>
        <v>44973</v>
      </c>
      <c r="L16" s="9" t="e">
        <f>+VLOOKUP(B16,'[2]TT 2023'!F$416:K$567,2,0)</f>
        <v>#N/A</v>
      </c>
      <c r="M16" s="9" t="e">
        <f t="shared" si="2"/>
        <v>#N/A</v>
      </c>
      <c r="N16" s="5" t="e">
        <f>+VLOOKUP(B16,'[2]TT 2023'!F$416:K$567,6,0)</f>
        <v>#N/A</v>
      </c>
      <c r="O16" t="s">
        <v>1218</v>
      </c>
      <c r="P16"/>
      <c r="Q16"/>
      <c r="R16"/>
      <c r="S16"/>
    </row>
    <row r="17" spans="1:15" customFormat="1" ht="15" hidden="1" customHeight="1" outlineLevel="1" x14ac:dyDescent="0.2">
      <c r="A17" s="5">
        <v>44938</v>
      </c>
      <c r="B17" s="6">
        <v>1373</v>
      </c>
      <c r="C17" s="6" t="s">
        <v>10</v>
      </c>
      <c r="D17" s="7" t="s">
        <v>24</v>
      </c>
      <c r="E17" s="9">
        <v>12283040</v>
      </c>
      <c r="F17" s="10" t="s">
        <v>12</v>
      </c>
      <c r="G17" s="9">
        <v>1228304</v>
      </c>
      <c r="H17" s="9">
        <f t="shared" si="0"/>
        <v>13511344</v>
      </c>
      <c r="I17" s="6" t="s">
        <v>13</v>
      </c>
      <c r="J17" s="6" t="s">
        <v>14</v>
      </c>
      <c r="K17" s="5">
        <f t="shared" si="1"/>
        <v>44973</v>
      </c>
      <c r="L17" s="9" t="e">
        <f>+VLOOKUP(B17,'[2]TT 2023'!F$416:K$567,2,0)</f>
        <v>#N/A</v>
      </c>
      <c r="M17" s="9" t="e">
        <f t="shared" si="2"/>
        <v>#N/A</v>
      </c>
      <c r="N17" s="5" t="e">
        <f>+VLOOKUP(B17,'[2]TT 2023'!F$416:K$567,6,0)</f>
        <v>#N/A</v>
      </c>
      <c r="O17" t="s">
        <v>1218</v>
      </c>
    </row>
    <row r="18" spans="1:15" customFormat="1" ht="15" hidden="1" customHeight="1" outlineLevel="1" x14ac:dyDescent="0.2">
      <c r="A18" s="5">
        <v>44938</v>
      </c>
      <c r="B18" s="6">
        <v>1374</v>
      </c>
      <c r="C18" s="6" t="s">
        <v>10</v>
      </c>
      <c r="D18" s="6" t="s">
        <v>26</v>
      </c>
      <c r="E18" s="9">
        <v>4594658</v>
      </c>
      <c r="F18" s="10" t="s">
        <v>12</v>
      </c>
      <c r="G18" s="9">
        <v>459466</v>
      </c>
      <c r="H18" s="9">
        <f t="shared" si="0"/>
        <v>5054124</v>
      </c>
      <c r="I18" s="6" t="s">
        <v>13</v>
      </c>
      <c r="J18" s="6" t="s">
        <v>14</v>
      </c>
      <c r="K18" s="5">
        <f t="shared" si="1"/>
        <v>44973</v>
      </c>
      <c r="L18" s="9" t="e">
        <f>+VLOOKUP(B18,'[2]TT 2023'!F$416:K$567,2,0)</f>
        <v>#N/A</v>
      </c>
      <c r="M18" s="9" t="e">
        <f t="shared" si="2"/>
        <v>#N/A</v>
      </c>
      <c r="N18" s="5" t="e">
        <f>+VLOOKUP(B18,'[2]TT 2023'!F$416:K$567,6,0)</f>
        <v>#N/A</v>
      </c>
      <c r="O18" t="s">
        <v>1218</v>
      </c>
    </row>
    <row r="19" spans="1:15" customFormat="1" ht="15" hidden="1" customHeight="1" outlineLevel="1" x14ac:dyDescent="0.2">
      <c r="A19" s="5">
        <v>44938</v>
      </c>
      <c r="B19" s="6">
        <v>1375</v>
      </c>
      <c r="C19" s="6" t="s">
        <v>10</v>
      </c>
      <c r="D19" s="6" t="s">
        <v>28</v>
      </c>
      <c r="E19" s="9">
        <v>11105800</v>
      </c>
      <c r="F19" s="10" t="s">
        <v>12</v>
      </c>
      <c r="G19" s="9">
        <v>1110580</v>
      </c>
      <c r="H19" s="9">
        <f t="shared" si="0"/>
        <v>12216380</v>
      </c>
      <c r="I19" s="6" t="s">
        <v>13</v>
      </c>
      <c r="J19" s="6" t="s">
        <v>14</v>
      </c>
      <c r="K19" s="5">
        <f t="shared" si="1"/>
        <v>44973</v>
      </c>
      <c r="L19" s="9" t="e">
        <f>+VLOOKUP(B19,'[2]TT 2023'!F$416:K$567,2,0)</f>
        <v>#N/A</v>
      </c>
      <c r="M19" s="9" t="e">
        <f t="shared" si="2"/>
        <v>#N/A</v>
      </c>
      <c r="N19" s="5" t="e">
        <f>+VLOOKUP(B19,'[2]TT 2023'!F$416:K$567,6,0)</f>
        <v>#N/A</v>
      </c>
      <c r="O19" t="s">
        <v>1218</v>
      </c>
    </row>
    <row r="20" spans="1:15" customFormat="1" ht="15" hidden="1" customHeight="1" outlineLevel="1" x14ac:dyDescent="0.2">
      <c r="A20" s="5">
        <v>44938</v>
      </c>
      <c r="B20" s="6">
        <v>1398</v>
      </c>
      <c r="C20" s="6" t="s">
        <v>10</v>
      </c>
      <c r="D20" s="6" t="s">
        <v>30</v>
      </c>
      <c r="E20" s="9">
        <v>34002547</v>
      </c>
      <c r="F20" s="10" t="s">
        <v>12</v>
      </c>
      <c r="G20" s="9">
        <v>3400255</v>
      </c>
      <c r="H20" s="9">
        <f t="shared" si="0"/>
        <v>37402802</v>
      </c>
      <c r="I20" s="6" t="s">
        <v>13</v>
      </c>
      <c r="J20" s="6" t="s">
        <v>14</v>
      </c>
      <c r="K20" s="5">
        <f t="shared" si="1"/>
        <v>44973</v>
      </c>
      <c r="L20" s="9">
        <f>+VLOOKUP(B20,'[1]TT 2023'!F$1:K$415,2,0)</f>
        <v>37402805</v>
      </c>
      <c r="M20" s="9">
        <f t="shared" si="2"/>
        <v>3</v>
      </c>
      <c r="N20" s="5">
        <f>+VLOOKUP(B20,'[1]TT 2023'!F$1:K$415,6,0)</f>
        <v>44981</v>
      </c>
      <c r="O20" t="s">
        <v>1202</v>
      </c>
    </row>
    <row r="21" spans="1:15" customFormat="1" ht="15" hidden="1" customHeight="1" outlineLevel="1" x14ac:dyDescent="0.2">
      <c r="A21" s="5">
        <v>44939</v>
      </c>
      <c r="B21" s="6">
        <v>1472</v>
      </c>
      <c r="C21" s="6" t="s">
        <v>10</v>
      </c>
      <c r="D21" s="6" t="s">
        <v>32</v>
      </c>
      <c r="E21" s="9">
        <v>14222006</v>
      </c>
      <c r="F21" s="10" t="s">
        <v>12</v>
      </c>
      <c r="G21" s="9">
        <v>1422201</v>
      </c>
      <c r="H21" s="9">
        <f t="shared" si="0"/>
        <v>15644207</v>
      </c>
      <c r="I21" s="6" t="s">
        <v>13</v>
      </c>
      <c r="J21" s="6" t="s">
        <v>14</v>
      </c>
      <c r="K21" s="5">
        <f t="shared" si="1"/>
        <v>44974</v>
      </c>
      <c r="L21" s="9">
        <f>+VLOOKUP(B21,'[1]TT 2023'!F$1:K$415,2,0)</f>
        <v>15644211</v>
      </c>
      <c r="M21" s="9">
        <f t="shared" si="2"/>
        <v>4</v>
      </c>
      <c r="N21" s="5">
        <f>+VLOOKUP(B21,'[1]TT 2023'!F$1:K$415,6,0)</f>
        <v>44981</v>
      </c>
      <c r="O21" t="s">
        <v>1202</v>
      </c>
    </row>
    <row r="22" spans="1:15" customFormat="1" ht="15" hidden="1" customHeight="1" outlineLevel="1" x14ac:dyDescent="0.2">
      <c r="A22" s="5">
        <v>44939</v>
      </c>
      <c r="B22" s="6">
        <v>1473</v>
      </c>
      <c r="C22" s="6" t="s">
        <v>10</v>
      </c>
      <c r="D22" s="6" t="s">
        <v>34</v>
      </c>
      <c r="E22" s="9">
        <v>14231020</v>
      </c>
      <c r="F22" s="10" t="s">
        <v>12</v>
      </c>
      <c r="G22" s="9">
        <v>1423102</v>
      </c>
      <c r="H22" s="9">
        <f t="shared" si="0"/>
        <v>15654122</v>
      </c>
      <c r="I22" s="6" t="s">
        <v>13</v>
      </c>
      <c r="J22" s="6" t="s">
        <v>14</v>
      </c>
      <c r="K22" s="5">
        <f t="shared" si="1"/>
        <v>44974</v>
      </c>
      <c r="L22" s="9">
        <f>+VLOOKUP(B22,'[1]TT 2023'!F$1:K$415,2,0)</f>
        <v>15654122</v>
      </c>
      <c r="M22" s="9">
        <f t="shared" si="2"/>
        <v>0</v>
      </c>
      <c r="N22" s="5">
        <f>+VLOOKUP(B22,'[1]TT 2023'!F$1:K$415,6,0)</f>
        <v>44981</v>
      </c>
      <c r="O22" t="s">
        <v>1202</v>
      </c>
    </row>
    <row r="23" spans="1:15" customFormat="1" ht="15" hidden="1" customHeight="1" outlineLevel="1" x14ac:dyDescent="0.2">
      <c r="A23" s="5">
        <v>44957</v>
      </c>
      <c r="B23" s="6">
        <v>2121</v>
      </c>
      <c r="C23" s="6" t="s">
        <v>10</v>
      </c>
      <c r="D23" s="6" t="s">
        <v>36</v>
      </c>
      <c r="E23" s="9">
        <v>33968626</v>
      </c>
      <c r="F23" s="10" t="s">
        <v>12</v>
      </c>
      <c r="G23" s="9">
        <v>3396863</v>
      </c>
      <c r="H23" s="9">
        <f t="shared" si="0"/>
        <v>37365489</v>
      </c>
      <c r="I23" s="6" t="s">
        <v>13</v>
      </c>
      <c r="J23" s="6" t="s">
        <v>14</v>
      </c>
      <c r="K23" s="5">
        <f t="shared" si="1"/>
        <v>44992</v>
      </c>
      <c r="L23" s="9" t="e">
        <f>+VLOOKUP(B23,'[2]TT 2023'!F$416:K$567,2,0)</f>
        <v>#N/A</v>
      </c>
      <c r="M23" s="9" t="e">
        <f t="shared" si="2"/>
        <v>#N/A</v>
      </c>
      <c r="N23" s="5" t="e">
        <f>+VLOOKUP(B23,'[2]TT 2023'!F$416:K$567,6,0)</f>
        <v>#N/A</v>
      </c>
      <c r="O23" t="s">
        <v>1218</v>
      </c>
    </row>
    <row r="24" spans="1:15" customFormat="1" ht="15" hidden="1" customHeight="1" outlineLevel="1" x14ac:dyDescent="0.2">
      <c r="A24" s="5">
        <v>44957</v>
      </c>
      <c r="B24" s="6">
        <v>2122</v>
      </c>
      <c r="C24" s="6" t="s">
        <v>10</v>
      </c>
      <c r="D24" s="6" t="s">
        <v>38</v>
      </c>
      <c r="E24" s="9">
        <v>5097600</v>
      </c>
      <c r="F24" s="10" t="s">
        <v>12</v>
      </c>
      <c r="G24" s="9">
        <v>509760</v>
      </c>
      <c r="H24" s="9">
        <f t="shared" si="0"/>
        <v>5607360</v>
      </c>
      <c r="I24" s="6" t="s">
        <v>13</v>
      </c>
      <c r="J24" s="6" t="s">
        <v>14</v>
      </c>
      <c r="K24" s="5">
        <f t="shared" si="1"/>
        <v>44992</v>
      </c>
      <c r="L24" s="9">
        <f>+VLOOKUP(B24,'[1]TT 2023'!F$1:K$415,2,0)</f>
        <v>5607360</v>
      </c>
      <c r="M24" s="9">
        <f t="shared" si="2"/>
        <v>0</v>
      </c>
      <c r="N24" s="5">
        <f>+VLOOKUP(B24,'[1]TT 2023'!F$1:K$415,6,0)</f>
        <v>44981</v>
      </c>
      <c r="O24" t="s">
        <v>1202</v>
      </c>
    </row>
    <row r="25" spans="1:15" customFormat="1" ht="15" hidden="1" customHeight="1" outlineLevel="1" x14ac:dyDescent="0.2">
      <c r="A25" s="5">
        <v>44957</v>
      </c>
      <c r="B25" s="6">
        <v>2123</v>
      </c>
      <c r="C25" s="6" t="s">
        <v>10</v>
      </c>
      <c r="D25" s="6" t="s">
        <v>40</v>
      </c>
      <c r="E25" s="9">
        <v>13089490</v>
      </c>
      <c r="F25" s="10" t="s">
        <v>12</v>
      </c>
      <c r="G25" s="9">
        <v>1308949</v>
      </c>
      <c r="H25" s="9">
        <f t="shared" si="0"/>
        <v>14398439</v>
      </c>
      <c r="I25" s="6" t="s">
        <v>13</v>
      </c>
      <c r="J25" s="6" t="s">
        <v>14</v>
      </c>
      <c r="K25" s="5">
        <f t="shared" si="1"/>
        <v>44992</v>
      </c>
      <c r="L25" s="9">
        <f>+VLOOKUP(B25,'[1]TT 2023'!F$1:K$415,2,0)</f>
        <v>14398439</v>
      </c>
      <c r="M25" s="9">
        <f t="shared" si="2"/>
        <v>0</v>
      </c>
      <c r="N25" s="5">
        <f>+VLOOKUP(B25,'[1]TT 2023'!F$1:K$415,6,0)</f>
        <v>44981</v>
      </c>
      <c r="O25" t="s">
        <v>1202</v>
      </c>
    </row>
    <row r="26" spans="1:15" customFormat="1" ht="15" hidden="1" customHeight="1" outlineLevel="1" x14ac:dyDescent="0.2">
      <c r="A26" s="5">
        <v>44957</v>
      </c>
      <c r="B26" s="6">
        <v>2125</v>
      </c>
      <c r="C26" s="6" t="s">
        <v>10</v>
      </c>
      <c r="D26" s="6" t="s">
        <v>42</v>
      </c>
      <c r="E26" s="9">
        <v>2937240</v>
      </c>
      <c r="F26" s="10" t="s">
        <v>12</v>
      </c>
      <c r="G26" s="9">
        <v>293724</v>
      </c>
      <c r="H26" s="9">
        <f t="shared" si="0"/>
        <v>3230964</v>
      </c>
      <c r="I26" s="6" t="s">
        <v>13</v>
      </c>
      <c r="J26" s="6" t="s">
        <v>14</v>
      </c>
      <c r="K26" s="5">
        <f t="shared" si="1"/>
        <v>44992</v>
      </c>
      <c r="L26" s="9">
        <f>+VLOOKUP(B26,'[2]TT 2023'!F$416:K$567,2,0)</f>
        <v>3230964</v>
      </c>
      <c r="M26" s="9">
        <f t="shared" si="2"/>
        <v>0</v>
      </c>
      <c r="N26" s="5">
        <f>+VLOOKUP(B26,'[2]TT 2023'!F$416:K$567,6,0)</f>
        <v>45070</v>
      </c>
      <c r="O26" t="s">
        <v>1207</v>
      </c>
    </row>
    <row r="27" spans="1:15" customFormat="1" ht="15" hidden="1" customHeight="1" outlineLevel="1" x14ac:dyDescent="0.2">
      <c r="A27" s="5">
        <v>44957</v>
      </c>
      <c r="B27" s="6">
        <v>2126</v>
      </c>
      <c r="C27" s="6" t="s">
        <v>10</v>
      </c>
      <c r="D27" s="6" t="s">
        <v>44</v>
      </c>
      <c r="E27" s="9">
        <v>6857292</v>
      </c>
      <c r="F27" s="10" t="s">
        <v>12</v>
      </c>
      <c r="G27" s="9">
        <v>685729</v>
      </c>
      <c r="H27" s="9">
        <f t="shared" si="0"/>
        <v>7543021</v>
      </c>
      <c r="I27" s="6" t="s">
        <v>13</v>
      </c>
      <c r="J27" s="6" t="s">
        <v>14</v>
      </c>
      <c r="K27" s="5">
        <f t="shared" si="1"/>
        <v>44992</v>
      </c>
      <c r="L27" s="9">
        <f>+VLOOKUP(B27,'[2]TT 2023'!F$416:K$567,2,0)</f>
        <v>7543019</v>
      </c>
      <c r="M27" s="9">
        <f t="shared" si="2"/>
        <v>-2</v>
      </c>
      <c r="N27" s="5">
        <f>+VLOOKUP(B27,'[2]TT 2023'!F$416:K$567,6,0)</f>
        <v>45070</v>
      </c>
      <c r="O27" t="s">
        <v>1207</v>
      </c>
    </row>
    <row r="28" spans="1:15" customFormat="1" ht="15" hidden="1" customHeight="1" outlineLevel="1" x14ac:dyDescent="0.2">
      <c r="A28" s="5">
        <v>44957</v>
      </c>
      <c r="B28" s="6">
        <v>2127</v>
      </c>
      <c r="C28" s="6" t="s">
        <v>10</v>
      </c>
      <c r="D28" s="6" t="s">
        <v>46</v>
      </c>
      <c r="E28" s="9">
        <v>10151030</v>
      </c>
      <c r="F28" s="10" t="s">
        <v>12</v>
      </c>
      <c r="G28" s="9">
        <v>1015103</v>
      </c>
      <c r="H28" s="9">
        <f t="shared" si="0"/>
        <v>11166133</v>
      </c>
      <c r="I28" s="6" t="s">
        <v>13</v>
      </c>
      <c r="J28" s="6" t="s">
        <v>14</v>
      </c>
      <c r="K28" s="5">
        <f t="shared" si="1"/>
        <v>44992</v>
      </c>
      <c r="L28" s="9" t="e">
        <f>+VLOOKUP(B28,'[2]TT 2023'!F$416:K$567,2,0)</f>
        <v>#N/A</v>
      </c>
      <c r="M28" s="9" t="e">
        <f t="shared" si="2"/>
        <v>#N/A</v>
      </c>
      <c r="N28" s="5" t="e">
        <f>+VLOOKUP(B28,'[2]TT 2023'!F$416:K$567,6,0)</f>
        <v>#N/A</v>
      </c>
      <c r="O28" t="s">
        <v>1218</v>
      </c>
    </row>
    <row r="29" spans="1:15" customFormat="1" ht="15" hidden="1" customHeight="1" outlineLevel="1" x14ac:dyDescent="0.2">
      <c r="A29" s="5">
        <v>44957</v>
      </c>
      <c r="B29" s="6">
        <v>2128</v>
      </c>
      <c r="C29" s="6" t="s">
        <v>10</v>
      </c>
      <c r="D29" s="6" t="s">
        <v>48</v>
      </c>
      <c r="E29" s="9">
        <v>3070760</v>
      </c>
      <c r="F29" s="10" t="s">
        <v>12</v>
      </c>
      <c r="G29" s="9">
        <v>307076</v>
      </c>
      <c r="H29" s="9">
        <f t="shared" si="0"/>
        <v>3377836</v>
      </c>
      <c r="I29" s="6" t="s">
        <v>13</v>
      </c>
      <c r="J29" s="6" t="s">
        <v>14</v>
      </c>
      <c r="K29" s="5">
        <f t="shared" si="1"/>
        <v>44992</v>
      </c>
      <c r="L29" s="9">
        <f>+VLOOKUP(B29,'[2]TT 2023'!F$416:K$567,2,0)</f>
        <v>3377836</v>
      </c>
      <c r="M29" s="9">
        <f t="shared" si="2"/>
        <v>0</v>
      </c>
      <c r="N29" s="5">
        <f>+VLOOKUP(B29,'[2]TT 2023'!F$416:K$567,6,0)</f>
        <v>45070</v>
      </c>
      <c r="O29" t="s">
        <v>1207</v>
      </c>
    </row>
    <row r="30" spans="1:15" customFormat="1" ht="15" hidden="1" customHeight="1" outlineLevel="1" x14ac:dyDescent="0.2">
      <c r="A30" s="5">
        <v>44957</v>
      </c>
      <c r="B30" s="6">
        <v>2139</v>
      </c>
      <c r="C30" s="6" t="s">
        <v>10</v>
      </c>
      <c r="D30" s="6" t="s">
        <v>50</v>
      </c>
      <c r="E30" s="9">
        <v>13722516</v>
      </c>
      <c r="F30" s="10" t="s">
        <v>12</v>
      </c>
      <c r="G30" s="9">
        <v>1372252</v>
      </c>
      <c r="H30" s="9">
        <f t="shared" si="0"/>
        <v>15094768</v>
      </c>
      <c r="I30" s="6" t="s">
        <v>13</v>
      </c>
      <c r="J30" s="6" t="s">
        <v>14</v>
      </c>
      <c r="K30" s="5">
        <f t="shared" si="1"/>
        <v>44992</v>
      </c>
      <c r="L30" s="9">
        <f>+VLOOKUP(B30,'[1]TT 2023'!F$1:K$415,2,0)</f>
        <v>15094772</v>
      </c>
      <c r="M30" s="9">
        <f t="shared" si="2"/>
        <v>4</v>
      </c>
      <c r="N30" s="5">
        <f>+VLOOKUP(B30,'[1]TT 2023'!F$1:K$415,6,0)</f>
        <v>45009</v>
      </c>
      <c r="O30" t="s">
        <v>1203</v>
      </c>
    </row>
    <row r="31" spans="1:15" customFormat="1" ht="15" hidden="1" customHeight="1" outlineLevel="1" x14ac:dyDescent="0.2">
      <c r="A31" s="5">
        <v>44932</v>
      </c>
      <c r="B31" s="6">
        <v>641</v>
      </c>
      <c r="C31" s="6" t="s">
        <v>10</v>
      </c>
      <c r="D31" s="6" t="s">
        <v>52</v>
      </c>
      <c r="E31" s="9">
        <v>1661105</v>
      </c>
      <c r="F31" s="10" t="s">
        <v>12</v>
      </c>
      <c r="G31" s="9">
        <v>166111</v>
      </c>
      <c r="H31" s="9">
        <f t="shared" si="0"/>
        <v>1827216</v>
      </c>
      <c r="I31" s="6" t="s">
        <v>53</v>
      </c>
      <c r="J31" s="6" t="s">
        <v>54</v>
      </c>
      <c r="K31" s="5">
        <f t="shared" si="1"/>
        <v>44967</v>
      </c>
      <c r="L31" s="9" t="e">
        <f>+VLOOKUP(B31,'[2]TT 2023'!F$416:K$567,2,0)</f>
        <v>#N/A</v>
      </c>
      <c r="M31" s="9" t="e">
        <f t="shared" si="2"/>
        <v>#N/A</v>
      </c>
      <c r="N31" s="5" t="e">
        <f>+VLOOKUP(B31,'[2]TT 2023'!F$416:K$567,6,0)</f>
        <v>#N/A</v>
      </c>
      <c r="O31" t="s">
        <v>1218</v>
      </c>
    </row>
    <row r="32" spans="1:15" customFormat="1" ht="15" hidden="1" customHeight="1" outlineLevel="1" x14ac:dyDescent="0.2">
      <c r="A32" s="5">
        <v>44933</v>
      </c>
      <c r="B32" s="6">
        <v>834</v>
      </c>
      <c r="C32" s="6" t="s">
        <v>10</v>
      </c>
      <c r="D32" s="6" t="s">
        <v>56</v>
      </c>
      <c r="E32" s="9">
        <v>6482170</v>
      </c>
      <c r="F32" s="10" t="s">
        <v>12</v>
      </c>
      <c r="G32" s="9">
        <v>648217</v>
      </c>
      <c r="H32" s="9">
        <f t="shared" si="0"/>
        <v>7130387</v>
      </c>
      <c r="I32" s="6" t="s">
        <v>53</v>
      </c>
      <c r="J32" s="6" t="s">
        <v>54</v>
      </c>
      <c r="K32" s="5">
        <f t="shared" si="1"/>
        <v>44968</v>
      </c>
      <c r="L32" s="9">
        <f>+VLOOKUP(B32,'[1]TT 2023'!F$1:K$415,2,0)</f>
        <v>7130387</v>
      </c>
      <c r="M32" s="9">
        <f t="shared" si="2"/>
        <v>0</v>
      </c>
      <c r="N32" s="5">
        <f>+VLOOKUP(B32,'[1]TT 2023'!F$1:K$415,6,0)</f>
        <v>44981</v>
      </c>
      <c r="O32" t="s">
        <v>1202</v>
      </c>
    </row>
    <row r="33" spans="1:15" customFormat="1" ht="15" hidden="1" customHeight="1" outlineLevel="1" x14ac:dyDescent="0.2">
      <c r="A33" s="5">
        <v>44938</v>
      </c>
      <c r="B33" s="6">
        <v>1382</v>
      </c>
      <c r="C33" s="6" t="s">
        <v>10</v>
      </c>
      <c r="D33" s="6" t="s">
        <v>58</v>
      </c>
      <c r="E33" s="9">
        <v>5552900</v>
      </c>
      <c r="F33" s="10" t="s">
        <v>12</v>
      </c>
      <c r="G33" s="9">
        <v>555290</v>
      </c>
      <c r="H33" s="9">
        <f t="shared" si="0"/>
        <v>6108190</v>
      </c>
      <c r="I33" s="6" t="s">
        <v>53</v>
      </c>
      <c r="J33" s="6" t="s">
        <v>54</v>
      </c>
      <c r="K33" s="5">
        <f t="shared" si="1"/>
        <v>44973</v>
      </c>
      <c r="L33" s="9" t="e">
        <f>+VLOOKUP(B33,'[2]TT 2023'!F$416:K$567,2,0)</f>
        <v>#N/A</v>
      </c>
      <c r="M33" s="9" t="e">
        <f t="shared" si="2"/>
        <v>#N/A</v>
      </c>
      <c r="N33" s="5" t="e">
        <f>+VLOOKUP(B33,'[2]TT 2023'!F$416:K$567,6,0)</f>
        <v>#N/A</v>
      </c>
      <c r="O33" t="s">
        <v>1218</v>
      </c>
    </row>
    <row r="34" spans="1:15" customFormat="1" ht="15" hidden="1" customHeight="1" outlineLevel="1" x14ac:dyDescent="0.2">
      <c r="A34" s="5">
        <v>44939</v>
      </c>
      <c r="B34" s="6">
        <v>1480</v>
      </c>
      <c r="C34" s="6" t="s">
        <v>10</v>
      </c>
      <c r="D34" s="6" t="s">
        <v>60</v>
      </c>
      <c r="E34" s="9">
        <v>9872010</v>
      </c>
      <c r="F34" s="10" t="s">
        <v>12</v>
      </c>
      <c r="G34" s="9">
        <v>987201</v>
      </c>
      <c r="H34" s="9">
        <f t="shared" si="0"/>
        <v>10859211</v>
      </c>
      <c r="I34" s="6" t="s">
        <v>53</v>
      </c>
      <c r="J34" s="6" t="s">
        <v>54</v>
      </c>
      <c r="K34" s="5">
        <f t="shared" si="1"/>
        <v>44974</v>
      </c>
      <c r="L34" s="9" t="e">
        <f>+VLOOKUP(B34,'[2]TT 2023'!F$416:K$567,2,0)</f>
        <v>#N/A</v>
      </c>
      <c r="M34" s="9" t="e">
        <f t="shared" si="2"/>
        <v>#N/A</v>
      </c>
      <c r="N34" s="5" t="e">
        <f>+VLOOKUP(B34,'[2]TT 2023'!F$416:K$567,6,0)</f>
        <v>#N/A</v>
      </c>
      <c r="O34" t="s">
        <v>1218</v>
      </c>
    </row>
    <row r="35" spans="1:15" customFormat="1" ht="15" hidden="1" customHeight="1" outlineLevel="1" x14ac:dyDescent="0.2">
      <c r="A35" s="5">
        <v>44939</v>
      </c>
      <c r="B35" s="6">
        <v>1481</v>
      </c>
      <c r="C35" s="6" t="s">
        <v>10</v>
      </c>
      <c r="D35" s="6" t="s">
        <v>62</v>
      </c>
      <c r="E35" s="9">
        <v>3398400</v>
      </c>
      <c r="F35" s="10" t="s">
        <v>12</v>
      </c>
      <c r="G35" s="9">
        <v>339840</v>
      </c>
      <c r="H35" s="9">
        <f t="shared" si="0"/>
        <v>3738240</v>
      </c>
      <c r="I35" s="6" t="s">
        <v>53</v>
      </c>
      <c r="J35" s="6" t="s">
        <v>54</v>
      </c>
      <c r="K35" s="5">
        <f t="shared" si="1"/>
        <v>44974</v>
      </c>
      <c r="L35" s="9">
        <f>+VLOOKUP(B35,'[1]TT 2023'!F$1:K$415,2,0)</f>
        <v>3738240</v>
      </c>
      <c r="M35" s="9">
        <f t="shared" si="2"/>
        <v>0</v>
      </c>
      <c r="N35" s="5">
        <f>+VLOOKUP(B35,'[1]TT 2023'!F$1:K$415,6,0)</f>
        <v>44981</v>
      </c>
      <c r="O35" t="s">
        <v>1202</v>
      </c>
    </row>
    <row r="36" spans="1:15" customFormat="1" ht="15" hidden="1" customHeight="1" outlineLevel="1" x14ac:dyDescent="0.2">
      <c r="A36" s="5">
        <v>44939</v>
      </c>
      <c r="B36" s="6">
        <v>1483</v>
      </c>
      <c r="C36" s="6" t="s">
        <v>10</v>
      </c>
      <c r="D36" s="6" t="s">
        <v>64</v>
      </c>
      <c r="E36" s="9">
        <v>523160</v>
      </c>
      <c r="F36" s="10" t="s">
        <v>12</v>
      </c>
      <c r="G36" s="9">
        <v>52316</v>
      </c>
      <c r="H36" s="9">
        <f t="shared" si="0"/>
        <v>575476</v>
      </c>
      <c r="I36" s="6" t="s">
        <v>53</v>
      </c>
      <c r="J36" s="6" t="s">
        <v>54</v>
      </c>
      <c r="K36" s="5">
        <f t="shared" si="1"/>
        <v>44974</v>
      </c>
      <c r="L36" s="9">
        <f>+VLOOKUP(B36,'[1]TT 2023'!F$1:K$415,2,0)</f>
        <v>575476</v>
      </c>
      <c r="M36" s="9">
        <f t="shared" si="2"/>
        <v>0</v>
      </c>
      <c r="N36" s="5">
        <f>+VLOOKUP(B36,'[1]TT 2023'!F$1:K$415,6,0)</f>
        <v>44981</v>
      </c>
      <c r="O36" t="s">
        <v>1202</v>
      </c>
    </row>
    <row r="37" spans="1:15" customFormat="1" ht="15" hidden="1" customHeight="1" outlineLevel="1" x14ac:dyDescent="0.2">
      <c r="A37" s="5">
        <v>44957</v>
      </c>
      <c r="B37" s="6">
        <v>2116</v>
      </c>
      <c r="C37" s="6" t="s">
        <v>10</v>
      </c>
      <c r="D37" s="6" t="s">
        <v>66</v>
      </c>
      <c r="E37" s="9">
        <v>5540700</v>
      </c>
      <c r="F37" s="10" t="s">
        <v>12</v>
      </c>
      <c r="G37" s="9">
        <v>554070</v>
      </c>
      <c r="H37" s="9">
        <f t="shared" si="0"/>
        <v>6094770</v>
      </c>
      <c r="I37" s="6" t="s">
        <v>53</v>
      </c>
      <c r="J37" s="6" t="s">
        <v>54</v>
      </c>
      <c r="K37" s="5">
        <f t="shared" si="1"/>
        <v>44992</v>
      </c>
      <c r="L37" s="9" t="e">
        <f>+VLOOKUP(B37,'[2]TT 2023'!F$416:K$567,2,0)</f>
        <v>#N/A</v>
      </c>
      <c r="M37" s="9" t="e">
        <f t="shared" si="2"/>
        <v>#N/A</v>
      </c>
      <c r="N37" s="5" t="e">
        <f>+VLOOKUP(B37,'[2]TT 2023'!F$416:K$567,6,0)</f>
        <v>#N/A</v>
      </c>
      <c r="O37" t="s">
        <v>1218</v>
      </c>
    </row>
    <row r="38" spans="1:15" customFormat="1" ht="15" hidden="1" customHeight="1" outlineLevel="1" x14ac:dyDescent="0.2">
      <c r="A38" s="5">
        <v>44957</v>
      </c>
      <c r="B38" s="6">
        <v>2118</v>
      </c>
      <c r="C38" s="6" t="s">
        <v>10</v>
      </c>
      <c r="D38" s="6" t="s">
        <v>68</v>
      </c>
      <c r="E38" s="9">
        <v>8201700</v>
      </c>
      <c r="F38" s="10" t="s">
        <v>12</v>
      </c>
      <c r="G38" s="9">
        <v>820170</v>
      </c>
      <c r="H38" s="9">
        <f t="shared" si="0"/>
        <v>9021870</v>
      </c>
      <c r="I38" s="6" t="s">
        <v>53</v>
      </c>
      <c r="J38" s="6" t="s">
        <v>54</v>
      </c>
      <c r="K38" s="5">
        <f t="shared" si="1"/>
        <v>44992</v>
      </c>
      <c r="L38" s="9">
        <f>+VLOOKUP(B38,'[1]TT 2023'!F$1:K$415,2,0)</f>
        <v>9021870</v>
      </c>
      <c r="M38" s="9">
        <f t="shared" si="2"/>
        <v>0</v>
      </c>
      <c r="N38" s="5">
        <f>+VLOOKUP(B38,'[1]TT 2023'!F$1:K$415,6,0)</f>
        <v>44981</v>
      </c>
      <c r="O38" t="s">
        <v>1202</v>
      </c>
    </row>
    <row r="39" spans="1:15" customFormat="1" ht="15" hidden="1" customHeight="1" outlineLevel="1" x14ac:dyDescent="0.2">
      <c r="A39" s="5">
        <v>44957</v>
      </c>
      <c r="B39" s="6">
        <v>2183</v>
      </c>
      <c r="C39" s="6" t="s">
        <v>10</v>
      </c>
      <c r="D39" s="6" t="s">
        <v>70</v>
      </c>
      <c r="E39" s="9">
        <v>8198760</v>
      </c>
      <c r="F39" s="10" t="s">
        <v>12</v>
      </c>
      <c r="G39" s="9">
        <v>819876</v>
      </c>
      <c r="H39" s="9">
        <f t="shared" si="0"/>
        <v>9018636</v>
      </c>
      <c r="I39" s="6" t="s">
        <v>53</v>
      </c>
      <c r="J39" s="6" t="s">
        <v>54</v>
      </c>
      <c r="K39" s="5">
        <f t="shared" si="1"/>
        <v>44992</v>
      </c>
      <c r="L39" s="9" t="e">
        <f>+VLOOKUP(B39,'[2]TT 2023'!F$416:K$567,2,0)</f>
        <v>#N/A</v>
      </c>
      <c r="M39" s="9" t="e">
        <f t="shared" si="2"/>
        <v>#N/A</v>
      </c>
      <c r="N39" s="5" t="e">
        <f>+VLOOKUP(B39,'[2]TT 2023'!F$416:K$567,6,0)</f>
        <v>#N/A</v>
      </c>
      <c r="O39" t="s">
        <v>1218</v>
      </c>
    </row>
    <row r="40" spans="1:15" customFormat="1" ht="15" hidden="1" customHeight="1" outlineLevel="1" x14ac:dyDescent="0.2">
      <c r="A40" s="5">
        <v>44933</v>
      </c>
      <c r="B40" s="6">
        <v>829</v>
      </c>
      <c r="C40" s="6" t="s">
        <v>10</v>
      </c>
      <c r="D40" s="6" t="s">
        <v>72</v>
      </c>
      <c r="E40" s="9">
        <v>250910</v>
      </c>
      <c r="F40" s="10" t="s">
        <v>12</v>
      </c>
      <c r="G40" s="9">
        <v>25091</v>
      </c>
      <c r="H40" s="9">
        <f t="shared" si="0"/>
        <v>276001</v>
      </c>
      <c r="I40" s="6" t="s">
        <v>73</v>
      </c>
      <c r="J40" s="6" t="s">
        <v>74</v>
      </c>
      <c r="K40" s="5">
        <f t="shared" si="1"/>
        <v>44968</v>
      </c>
      <c r="L40" s="9">
        <f>+VLOOKUP(B40,'[1]TT 2023'!F$1:K$415,2,0)</f>
        <v>276001</v>
      </c>
      <c r="M40" s="9">
        <f t="shared" si="2"/>
        <v>0</v>
      </c>
      <c r="N40" s="5">
        <f>+VLOOKUP(B40,'[1]TT 2023'!F$1:K$415,6,0)</f>
        <v>44981</v>
      </c>
      <c r="O40" t="s">
        <v>1202</v>
      </c>
    </row>
    <row r="41" spans="1:15" customFormat="1" ht="15" hidden="1" customHeight="1" outlineLevel="1" x14ac:dyDescent="0.2">
      <c r="A41" s="5">
        <v>44939</v>
      </c>
      <c r="B41" s="6">
        <v>1476</v>
      </c>
      <c r="C41" s="6" t="s">
        <v>10</v>
      </c>
      <c r="D41" s="6" t="s">
        <v>76</v>
      </c>
      <c r="E41" s="9">
        <v>12045000</v>
      </c>
      <c r="F41" s="10" t="s">
        <v>12</v>
      </c>
      <c r="G41" s="9">
        <v>1204500</v>
      </c>
      <c r="H41" s="9">
        <f t="shared" si="0"/>
        <v>13249500</v>
      </c>
      <c r="I41" s="6" t="s">
        <v>73</v>
      </c>
      <c r="J41" s="6" t="s">
        <v>74</v>
      </c>
      <c r="K41" s="5">
        <f t="shared" si="1"/>
        <v>44974</v>
      </c>
      <c r="L41" s="9">
        <f>+VLOOKUP(B41,'[2]TT 2023'!F$172:K$185,2,0)</f>
        <v>13249500</v>
      </c>
      <c r="M41" s="9">
        <f t="shared" si="2"/>
        <v>0</v>
      </c>
      <c r="N41" s="5">
        <f>+VLOOKUP(B41,'[2]TT 2023'!F$172:K$185,6,0)</f>
        <v>44995</v>
      </c>
      <c r="O41" t="s">
        <v>1131</v>
      </c>
    </row>
    <row r="42" spans="1:15" customFormat="1" ht="15" hidden="1" customHeight="1" outlineLevel="1" x14ac:dyDescent="0.2">
      <c r="A42" s="5">
        <v>44939</v>
      </c>
      <c r="B42" s="6">
        <v>1477</v>
      </c>
      <c r="C42" s="6" t="s">
        <v>10</v>
      </c>
      <c r="D42" s="6" t="s">
        <v>78</v>
      </c>
      <c r="E42" s="9">
        <v>8621938</v>
      </c>
      <c r="F42" s="10" t="s">
        <v>12</v>
      </c>
      <c r="G42" s="9">
        <v>862194</v>
      </c>
      <c r="H42" s="9">
        <f t="shared" si="0"/>
        <v>9484132</v>
      </c>
      <c r="I42" s="6" t="s">
        <v>73</v>
      </c>
      <c r="J42" s="6" t="s">
        <v>74</v>
      </c>
      <c r="K42" s="5">
        <f t="shared" si="1"/>
        <v>44974</v>
      </c>
      <c r="L42" s="9" t="e">
        <f>+VLOOKUP(B42,'[2]TT 2023'!F$416:K$567,2,0)</f>
        <v>#N/A</v>
      </c>
      <c r="M42" s="9" t="e">
        <f t="shared" si="2"/>
        <v>#N/A</v>
      </c>
      <c r="N42" s="5" t="e">
        <f>+VLOOKUP(B42,'[2]TT 2023'!F$416:K$567,6,0)</f>
        <v>#N/A</v>
      </c>
      <c r="O42" t="s">
        <v>1218</v>
      </c>
    </row>
    <row r="43" spans="1:15" customFormat="1" ht="15" hidden="1" customHeight="1" outlineLevel="1" x14ac:dyDescent="0.2">
      <c r="A43" s="5">
        <v>44939</v>
      </c>
      <c r="B43" s="6">
        <v>1478</v>
      </c>
      <c r="C43" s="6" t="s">
        <v>10</v>
      </c>
      <c r="D43" s="6" t="s">
        <v>80</v>
      </c>
      <c r="E43" s="9">
        <v>2234495</v>
      </c>
      <c r="F43" s="10" t="s">
        <v>12</v>
      </c>
      <c r="G43" s="9">
        <v>223450</v>
      </c>
      <c r="H43" s="9">
        <f t="shared" si="0"/>
        <v>2457945</v>
      </c>
      <c r="I43" s="6" t="s">
        <v>73</v>
      </c>
      <c r="J43" s="6" t="s">
        <v>74</v>
      </c>
      <c r="K43" s="5">
        <f t="shared" si="1"/>
        <v>44974</v>
      </c>
      <c r="L43" s="9">
        <f>+VLOOKUP(B43,'[1]TT 2023'!F$1:K$415,2,0)</f>
        <v>2457950</v>
      </c>
      <c r="M43" s="9">
        <f t="shared" si="2"/>
        <v>5</v>
      </c>
      <c r="N43" s="5">
        <f>+VLOOKUP(B43,'[1]TT 2023'!F$1:K$415,6,0)</f>
        <v>44981</v>
      </c>
      <c r="O43" t="s">
        <v>1202</v>
      </c>
    </row>
    <row r="44" spans="1:15" customFormat="1" ht="15" hidden="1" customHeight="1" outlineLevel="1" x14ac:dyDescent="0.2">
      <c r="A44" s="5">
        <v>44932</v>
      </c>
      <c r="B44" s="6">
        <v>643</v>
      </c>
      <c r="C44" s="6" t="s">
        <v>10</v>
      </c>
      <c r="D44" s="6" t="s">
        <v>82</v>
      </c>
      <c r="E44" s="9">
        <v>1711335</v>
      </c>
      <c r="F44" s="10" t="s">
        <v>12</v>
      </c>
      <c r="G44" s="9">
        <v>171134</v>
      </c>
      <c r="H44" s="9">
        <f t="shared" si="0"/>
        <v>1882469</v>
      </c>
      <c r="I44" s="6" t="s">
        <v>83</v>
      </c>
      <c r="J44" s="6" t="s">
        <v>84</v>
      </c>
      <c r="K44" s="5">
        <f t="shared" si="1"/>
        <v>44967</v>
      </c>
      <c r="L44" s="9">
        <f>+VLOOKUP(B44,'[1]TT 2023'!F$1:K$415,2,0)</f>
        <v>1882474</v>
      </c>
      <c r="M44" s="9">
        <f t="shared" si="2"/>
        <v>5</v>
      </c>
      <c r="N44" s="5">
        <f>+VLOOKUP(B44,'[1]TT 2023'!F$1:K$415,6,0)</f>
        <v>44967</v>
      </c>
      <c r="O44" t="s">
        <v>1201</v>
      </c>
    </row>
    <row r="45" spans="1:15" customFormat="1" ht="15" hidden="1" customHeight="1" outlineLevel="1" x14ac:dyDescent="0.2">
      <c r="A45" s="5">
        <v>44938</v>
      </c>
      <c r="B45" s="6">
        <v>1379</v>
      </c>
      <c r="C45" s="6" t="s">
        <v>10</v>
      </c>
      <c r="D45" s="6" t="s">
        <v>86</v>
      </c>
      <c r="E45" s="9">
        <v>7801663</v>
      </c>
      <c r="F45" s="10" t="s">
        <v>12</v>
      </c>
      <c r="G45" s="9">
        <v>780166</v>
      </c>
      <c r="H45" s="9">
        <f t="shared" si="0"/>
        <v>8581829</v>
      </c>
      <c r="I45" s="6" t="s">
        <v>83</v>
      </c>
      <c r="J45" s="6" t="s">
        <v>84</v>
      </c>
      <c r="K45" s="5">
        <f t="shared" si="1"/>
        <v>44973</v>
      </c>
      <c r="L45" s="9" t="e">
        <f>+VLOOKUP(B45,'[2]TT 2023'!F$416:K$567,2,0)</f>
        <v>#N/A</v>
      </c>
      <c r="M45" s="9" t="e">
        <f t="shared" si="2"/>
        <v>#N/A</v>
      </c>
      <c r="N45" s="5" t="e">
        <f>+VLOOKUP(B45,'[2]TT 2023'!F$416:K$567,6,0)</f>
        <v>#N/A</v>
      </c>
      <c r="O45" t="s">
        <v>1218</v>
      </c>
    </row>
    <row r="46" spans="1:15" customFormat="1" ht="15" hidden="1" customHeight="1" outlineLevel="1" x14ac:dyDescent="0.2">
      <c r="A46" s="5">
        <v>44938</v>
      </c>
      <c r="B46" s="6">
        <v>1377</v>
      </c>
      <c r="C46" s="6" t="s">
        <v>10</v>
      </c>
      <c r="D46" s="6" t="s">
        <v>88</v>
      </c>
      <c r="E46" s="9">
        <v>7884170</v>
      </c>
      <c r="F46" s="10" t="s">
        <v>12</v>
      </c>
      <c r="G46" s="9">
        <v>788417</v>
      </c>
      <c r="H46" s="9">
        <f t="shared" si="0"/>
        <v>8672587</v>
      </c>
      <c r="I46" s="6" t="s">
        <v>89</v>
      </c>
      <c r="J46" s="6" t="s">
        <v>90</v>
      </c>
      <c r="K46" s="5">
        <f t="shared" si="1"/>
        <v>44973</v>
      </c>
      <c r="L46" s="9" t="e">
        <f>+VLOOKUP(B46,'[2]TT 2023'!F$416:K$567,2,0)</f>
        <v>#N/A</v>
      </c>
      <c r="M46" s="9" t="e">
        <f t="shared" si="2"/>
        <v>#N/A</v>
      </c>
      <c r="N46" s="5" t="e">
        <f>+VLOOKUP(B46,'[2]TT 2023'!F$416:K$567,6,0)</f>
        <v>#N/A</v>
      </c>
      <c r="O46" t="s">
        <v>1218</v>
      </c>
    </row>
    <row r="47" spans="1:15" customFormat="1" ht="15" hidden="1" customHeight="1" outlineLevel="1" x14ac:dyDescent="0.2">
      <c r="A47" s="5">
        <v>44933</v>
      </c>
      <c r="B47" s="6">
        <v>830</v>
      </c>
      <c r="C47" s="6" t="s">
        <v>10</v>
      </c>
      <c r="D47" s="6" t="s">
        <v>92</v>
      </c>
      <c r="E47" s="9">
        <v>3730855</v>
      </c>
      <c r="F47" s="10" t="s">
        <v>12</v>
      </c>
      <c r="G47" s="9">
        <v>373086</v>
      </c>
      <c r="H47" s="9">
        <f t="shared" si="0"/>
        <v>4103941</v>
      </c>
      <c r="I47" s="6" t="s">
        <v>93</v>
      </c>
      <c r="J47" s="6" t="s">
        <v>94</v>
      </c>
      <c r="K47" s="5">
        <f t="shared" si="1"/>
        <v>44968</v>
      </c>
      <c r="L47" s="9">
        <f>+VLOOKUP(B47,'[1]TT 2023'!F$1:K$415,2,0)</f>
        <v>4103946</v>
      </c>
      <c r="M47" s="9">
        <f t="shared" si="2"/>
        <v>5</v>
      </c>
      <c r="N47" s="5">
        <f>+VLOOKUP(B47,'[1]TT 2023'!F$1:K$415,6,0)</f>
        <v>44981</v>
      </c>
      <c r="O47" t="s">
        <v>1202</v>
      </c>
    </row>
    <row r="48" spans="1:15" customFormat="1" ht="15" hidden="1" customHeight="1" outlineLevel="1" x14ac:dyDescent="0.2">
      <c r="A48" s="5">
        <v>44938</v>
      </c>
      <c r="B48" s="6">
        <v>1378</v>
      </c>
      <c r="C48" s="6" t="s">
        <v>10</v>
      </c>
      <c r="D48" s="6" t="s">
        <v>96</v>
      </c>
      <c r="E48" s="9">
        <v>17295580</v>
      </c>
      <c r="F48" s="10" t="s">
        <v>12</v>
      </c>
      <c r="G48" s="9">
        <v>1729558</v>
      </c>
      <c r="H48" s="9">
        <f t="shared" si="0"/>
        <v>19025138</v>
      </c>
      <c r="I48" s="6" t="s">
        <v>93</v>
      </c>
      <c r="J48" s="6" t="s">
        <v>94</v>
      </c>
      <c r="K48" s="5">
        <f t="shared" si="1"/>
        <v>44973</v>
      </c>
      <c r="L48" s="9" t="e">
        <f>+VLOOKUP(B48,'[2]TT 2023'!F$416:K$567,2,0)</f>
        <v>#N/A</v>
      </c>
      <c r="M48" s="9" t="e">
        <f t="shared" si="2"/>
        <v>#N/A</v>
      </c>
      <c r="N48" s="5" t="e">
        <f>+VLOOKUP(B48,'[2]TT 2023'!F$416:K$567,6,0)</f>
        <v>#N/A</v>
      </c>
      <c r="O48" t="s">
        <v>1218</v>
      </c>
    </row>
    <row r="49" spans="1:15" customFormat="1" ht="15" hidden="1" customHeight="1" outlineLevel="1" x14ac:dyDescent="0.2">
      <c r="A49" s="5">
        <v>44957</v>
      </c>
      <c r="B49" s="6">
        <v>2120</v>
      </c>
      <c r="C49" s="6" t="s">
        <v>10</v>
      </c>
      <c r="D49" s="6" t="s">
        <v>98</v>
      </c>
      <c r="E49" s="9">
        <v>1409320</v>
      </c>
      <c r="F49" s="10" t="s">
        <v>12</v>
      </c>
      <c r="G49" s="9">
        <v>140932</v>
      </c>
      <c r="H49" s="9">
        <f t="shared" si="0"/>
        <v>1550252</v>
      </c>
      <c r="I49" s="6" t="s">
        <v>93</v>
      </c>
      <c r="J49" s="6" t="s">
        <v>94</v>
      </c>
      <c r="K49" s="5">
        <f t="shared" si="1"/>
        <v>44992</v>
      </c>
      <c r="L49" s="9">
        <f>+VLOOKUP(B49,'[1]TT 2023'!F$1:K$415,2,0)</f>
        <v>1550252</v>
      </c>
      <c r="M49" s="9">
        <f t="shared" si="2"/>
        <v>0</v>
      </c>
      <c r="N49" s="5">
        <f>+VLOOKUP(B49,'[1]TT 2023'!F$1:K$415,6,0)</f>
        <v>44981</v>
      </c>
      <c r="O49" t="s">
        <v>1202</v>
      </c>
    </row>
    <row r="50" spans="1:15" customFormat="1" ht="15" hidden="1" customHeight="1" outlineLevel="1" x14ac:dyDescent="0.2">
      <c r="A50" s="5">
        <v>44938</v>
      </c>
      <c r="B50" s="6">
        <v>1370</v>
      </c>
      <c r="C50" s="6" t="s">
        <v>10</v>
      </c>
      <c r="D50" s="6" t="s">
        <v>100</v>
      </c>
      <c r="E50" s="9">
        <v>1110580</v>
      </c>
      <c r="F50" s="10" t="s">
        <v>12</v>
      </c>
      <c r="G50" s="9">
        <v>111058</v>
      </c>
      <c r="H50" s="9">
        <f t="shared" si="0"/>
        <v>1221638</v>
      </c>
      <c r="I50" s="6" t="s">
        <v>101</v>
      </c>
      <c r="J50" s="6" t="s">
        <v>102</v>
      </c>
      <c r="K50" s="5">
        <f t="shared" si="1"/>
        <v>44973</v>
      </c>
      <c r="L50" s="9" t="e">
        <f>+VLOOKUP(B50,'[2]TT 2023'!F$416:K$567,2,0)</f>
        <v>#N/A</v>
      </c>
      <c r="M50" s="9" t="e">
        <f t="shared" si="2"/>
        <v>#N/A</v>
      </c>
      <c r="N50" s="5" t="e">
        <f>+VLOOKUP(B50,'[2]TT 2023'!F$416:K$567,6,0)</f>
        <v>#N/A</v>
      </c>
      <c r="O50" t="s">
        <v>1218</v>
      </c>
    </row>
    <row r="51" spans="1:15" customFormat="1" ht="15" hidden="1" customHeight="1" outlineLevel="1" x14ac:dyDescent="0.2">
      <c r="A51" s="5">
        <v>44939</v>
      </c>
      <c r="B51" s="6">
        <v>1475</v>
      </c>
      <c r="C51" s="6" t="s">
        <v>10</v>
      </c>
      <c r="D51" s="6" t="s">
        <v>104</v>
      </c>
      <c r="E51" s="9">
        <v>5508443</v>
      </c>
      <c r="F51" s="10" t="s">
        <v>12</v>
      </c>
      <c r="G51" s="9">
        <v>550844</v>
      </c>
      <c r="H51" s="9">
        <f t="shared" si="0"/>
        <v>6059287</v>
      </c>
      <c r="I51" s="6" t="s">
        <v>101</v>
      </c>
      <c r="J51" s="6" t="s">
        <v>102</v>
      </c>
      <c r="K51" s="5">
        <f t="shared" si="1"/>
        <v>44974</v>
      </c>
      <c r="L51" s="9">
        <f>+VLOOKUP(B51,'[1]TT 2023'!F$1:K$415,2,0)</f>
        <v>6059284</v>
      </c>
      <c r="M51" s="9">
        <f t="shared" si="2"/>
        <v>-3</v>
      </c>
      <c r="N51" s="5">
        <f>+VLOOKUP(B51,'[1]TT 2023'!F$1:K$415,6,0)</f>
        <v>44981</v>
      </c>
      <c r="O51" t="s">
        <v>1202</v>
      </c>
    </row>
    <row r="52" spans="1:15" customFormat="1" ht="15" hidden="1" customHeight="1" outlineLevel="1" x14ac:dyDescent="0.2">
      <c r="A52" s="5">
        <v>44932</v>
      </c>
      <c r="B52" s="6">
        <v>642</v>
      </c>
      <c r="C52" s="6" t="s">
        <v>10</v>
      </c>
      <c r="D52" s="6" t="s">
        <v>106</v>
      </c>
      <c r="E52" s="9">
        <v>1468620</v>
      </c>
      <c r="F52" s="10" t="s">
        <v>12</v>
      </c>
      <c r="G52" s="9">
        <v>146862</v>
      </c>
      <c r="H52" s="9">
        <f t="shared" si="0"/>
        <v>1615482</v>
      </c>
      <c r="I52" s="6" t="s">
        <v>107</v>
      </c>
      <c r="J52" s="6" t="s">
        <v>108</v>
      </c>
      <c r="K52" s="5">
        <f t="shared" si="1"/>
        <v>44967</v>
      </c>
      <c r="L52" s="9">
        <f>+VLOOKUP(B52,'[1]TT 2023'!F$1:K$415,2,0)</f>
        <v>1615482</v>
      </c>
      <c r="M52" s="9">
        <f t="shared" si="2"/>
        <v>0</v>
      </c>
      <c r="N52" s="5">
        <f>+VLOOKUP(B52,'[1]TT 2023'!F$1:K$415,6,0)</f>
        <v>44967</v>
      </c>
      <c r="O52" t="s">
        <v>1201</v>
      </c>
    </row>
    <row r="53" spans="1:15" customFormat="1" ht="15" hidden="1" customHeight="1" outlineLevel="1" x14ac:dyDescent="0.2">
      <c r="A53" s="5">
        <v>44933</v>
      </c>
      <c r="B53" s="6">
        <v>831</v>
      </c>
      <c r="C53" s="6" t="s">
        <v>10</v>
      </c>
      <c r="D53" s="6" t="s">
        <v>110</v>
      </c>
      <c r="E53" s="9">
        <v>1468620</v>
      </c>
      <c r="F53" s="10" t="s">
        <v>12</v>
      </c>
      <c r="G53" s="9">
        <v>146862</v>
      </c>
      <c r="H53" s="9">
        <f t="shared" si="0"/>
        <v>1615482</v>
      </c>
      <c r="I53" s="6" t="s">
        <v>107</v>
      </c>
      <c r="J53" s="6" t="s">
        <v>108</v>
      </c>
      <c r="K53" s="5">
        <f t="shared" si="1"/>
        <v>44968</v>
      </c>
      <c r="L53" s="9">
        <f>+VLOOKUP(B53,'[1]TT 2023'!F$1:K$415,2,0)</f>
        <v>1615482</v>
      </c>
      <c r="M53" s="9">
        <f t="shared" si="2"/>
        <v>0</v>
      </c>
      <c r="N53" s="5">
        <f>+VLOOKUP(B53,'[1]TT 2023'!F$1:K$415,6,0)</f>
        <v>44981</v>
      </c>
      <c r="O53" t="s">
        <v>1202</v>
      </c>
    </row>
    <row r="54" spans="1:15" customFormat="1" ht="15" hidden="1" customHeight="1" outlineLevel="1" x14ac:dyDescent="0.2">
      <c r="A54" s="5">
        <v>44938</v>
      </c>
      <c r="B54" s="6">
        <v>1381</v>
      </c>
      <c r="C54" s="6" t="s">
        <v>10</v>
      </c>
      <c r="D54" s="6" t="s">
        <v>112</v>
      </c>
      <c r="E54" s="9">
        <v>453750</v>
      </c>
      <c r="F54" s="10" t="s">
        <v>12</v>
      </c>
      <c r="G54" s="9">
        <v>45375</v>
      </c>
      <c r="H54" s="9">
        <f t="shared" si="0"/>
        <v>499125</v>
      </c>
      <c r="I54" s="6" t="s">
        <v>113</v>
      </c>
      <c r="J54" s="6" t="s">
        <v>114</v>
      </c>
      <c r="K54" s="5">
        <f t="shared" si="1"/>
        <v>44973</v>
      </c>
      <c r="L54" s="9">
        <f>+VLOOKUP(B54,'[2]TT 2023'!F$416:K$567,2,0)</f>
        <v>499125</v>
      </c>
      <c r="M54" s="9">
        <f t="shared" si="2"/>
        <v>0</v>
      </c>
      <c r="N54" s="5">
        <f>+VLOOKUP(B54,'[2]TT 2023'!F$416:K$567,6,0)</f>
        <v>45070</v>
      </c>
      <c r="O54" t="s">
        <v>1207</v>
      </c>
    </row>
    <row r="55" spans="1:15" customFormat="1" ht="15" hidden="1" customHeight="1" outlineLevel="1" x14ac:dyDescent="0.2">
      <c r="A55" s="5">
        <v>44938</v>
      </c>
      <c r="B55" s="6">
        <v>1371</v>
      </c>
      <c r="C55" s="6" t="s">
        <v>10</v>
      </c>
      <c r="D55" s="6" t="s">
        <v>116</v>
      </c>
      <c r="E55" s="9">
        <v>3833560</v>
      </c>
      <c r="F55" s="10" t="s">
        <v>12</v>
      </c>
      <c r="G55" s="9">
        <v>383356</v>
      </c>
      <c r="H55" s="9">
        <f t="shared" si="0"/>
        <v>4216916</v>
      </c>
      <c r="I55" s="6" t="s">
        <v>117</v>
      </c>
      <c r="J55" s="6" t="s">
        <v>118</v>
      </c>
      <c r="K55" s="5">
        <f t="shared" si="1"/>
        <v>44973</v>
      </c>
      <c r="L55" s="9" t="e">
        <f>+VLOOKUP(B55,'[2]TT 2023'!F$416:K$567,2,0)</f>
        <v>#N/A</v>
      </c>
      <c r="M55" s="9" t="e">
        <f t="shared" si="2"/>
        <v>#N/A</v>
      </c>
      <c r="N55" s="5" t="e">
        <f>+VLOOKUP(B55,'[2]TT 2023'!F$416:K$567,6,0)</f>
        <v>#N/A</v>
      </c>
      <c r="O55" t="s">
        <v>1218</v>
      </c>
    </row>
    <row r="56" spans="1:15" customFormat="1" ht="15" hidden="1" customHeight="1" outlineLevel="1" x14ac:dyDescent="0.2">
      <c r="A56" s="5">
        <v>44938</v>
      </c>
      <c r="B56" s="6">
        <v>1397</v>
      </c>
      <c r="C56" s="6" t="s">
        <v>10</v>
      </c>
      <c r="D56" s="6" t="s">
        <v>120</v>
      </c>
      <c r="E56" s="9">
        <v>11276975</v>
      </c>
      <c r="F56" s="10" t="s">
        <v>12</v>
      </c>
      <c r="G56" s="9">
        <v>1127698</v>
      </c>
      <c r="H56" s="9">
        <f t="shared" si="0"/>
        <v>12404673</v>
      </c>
      <c r="I56" s="6" t="s">
        <v>117</v>
      </c>
      <c r="J56" s="6" t="s">
        <v>118</v>
      </c>
      <c r="K56" s="5">
        <f t="shared" si="1"/>
        <v>44973</v>
      </c>
      <c r="L56" s="9">
        <f>+VLOOKUP(B56,'[1]TT 2023'!F$1:K$415,2,0)</f>
        <v>12404678</v>
      </c>
      <c r="M56" s="9">
        <f t="shared" si="2"/>
        <v>5</v>
      </c>
      <c r="N56" s="5">
        <f>+VLOOKUP(B56,'[1]TT 2023'!F$1:K$415,6,0)</f>
        <v>44981</v>
      </c>
      <c r="O56" t="s">
        <v>1202</v>
      </c>
    </row>
    <row r="57" spans="1:15" customFormat="1" ht="15" hidden="1" customHeight="1" outlineLevel="1" x14ac:dyDescent="0.2">
      <c r="A57" s="5">
        <v>44939</v>
      </c>
      <c r="B57" s="6">
        <v>1474</v>
      </c>
      <c r="C57" s="6" t="s">
        <v>10</v>
      </c>
      <c r="D57" s="6" t="s">
        <v>122</v>
      </c>
      <c r="E57" s="9">
        <v>4313540</v>
      </c>
      <c r="F57" s="10" t="s">
        <v>12</v>
      </c>
      <c r="G57" s="9">
        <v>431354</v>
      </c>
      <c r="H57" s="9">
        <f t="shared" si="0"/>
        <v>4744894</v>
      </c>
      <c r="I57" s="6" t="s">
        <v>117</v>
      </c>
      <c r="J57" s="6" t="s">
        <v>118</v>
      </c>
      <c r="K57" s="5">
        <f t="shared" si="1"/>
        <v>44974</v>
      </c>
      <c r="L57" s="9">
        <f>+VLOOKUP(B57,'[1]TT 2023'!F$1:K$415,2,0)</f>
        <v>4744894</v>
      </c>
      <c r="M57" s="9">
        <f t="shared" si="2"/>
        <v>0</v>
      </c>
      <c r="N57" s="5">
        <f>+VLOOKUP(B57,'[1]TT 2023'!F$1:K$415,6,0)</f>
        <v>44981</v>
      </c>
      <c r="O57" t="s">
        <v>1202</v>
      </c>
    </row>
    <row r="58" spans="1:15" customFormat="1" ht="15" hidden="1" customHeight="1" outlineLevel="1" x14ac:dyDescent="0.2">
      <c r="A58" s="5">
        <v>44957</v>
      </c>
      <c r="B58" s="6">
        <v>2115</v>
      </c>
      <c r="C58" s="6" t="s">
        <v>10</v>
      </c>
      <c r="D58" s="6" t="s">
        <v>124</v>
      </c>
      <c r="E58" s="9">
        <v>10983255</v>
      </c>
      <c r="F58" s="10" t="s">
        <v>12</v>
      </c>
      <c r="G58" s="9">
        <v>1098326</v>
      </c>
      <c r="H58" s="9">
        <f t="shared" si="0"/>
        <v>12081581</v>
      </c>
      <c r="I58" s="6" t="s">
        <v>117</v>
      </c>
      <c r="J58" s="6" t="s">
        <v>118</v>
      </c>
      <c r="K58" s="5">
        <f t="shared" si="1"/>
        <v>44992</v>
      </c>
      <c r="L58" s="9" t="e">
        <f>+VLOOKUP(B58,'[2]TT 2023'!F$416:K$567,2,0)</f>
        <v>#N/A</v>
      </c>
      <c r="M58" s="9" t="e">
        <f t="shared" si="2"/>
        <v>#N/A</v>
      </c>
      <c r="N58" s="5" t="e">
        <f>+VLOOKUP(B58,'[2]TT 2023'!F$416:K$567,6,0)</f>
        <v>#N/A</v>
      </c>
      <c r="O58" t="s">
        <v>1218</v>
      </c>
    </row>
    <row r="59" spans="1:15" customFormat="1" ht="15" hidden="1" customHeight="1" outlineLevel="1" x14ac:dyDescent="0.2">
      <c r="A59" s="5">
        <v>44957</v>
      </c>
      <c r="B59" s="6">
        <v>2124</v>
      </c>
      <c r="C59" s="6" t="s">
        <v>10</v>
      </c>
      <c r="D59" s="6" t="s">
        <v>126</v>
      </c>
      <c r="E59" s="9">
        <v>5475840</v>
      </c>
      <c r="F59" s="10" t="s">
        <v>12</v>
      </c>
      <c r="G59" s="9">
        <v>547584</v>
      </c>
      <c r="H59" s="9">
        <f t="shared" si="0"/>
        <v>6023424</v>
      </c>
      <c r="I59" s="6" t="s">
        <v>117</v>
      </c>
      <c r="J59" s="6" t="s">
        <v>118</v>
      </c>
      <c r="K59" s="5">
        <f t="shared" si="1"/>
        <v>44992</v>
      </c>
      <c r="L59" s="9" t="e">
        <f>+VLOOKUP(B59,'[2]TT 2023'!F$416:K$567,2,0)</f>
        <v>#N/A</v>
      </c>
      <c r="M59" s="9" t="e">
        <f t="shared" si="2"/>
        <v>#N/A</v>
      </c>
      <c r="N59" s="5" t="e">
        <f>+VLOOKUP(B59,'[2]TT 2023'!F$416:K$567,6,0)</f>
        <v>#N/A</v>
      </c>
      <c r="O59" t="s">
        <v>1218</v>
      </c>
    </row>
    <row r="60" spans="1:15" customFormat="1" ht="15" hidden="1" customHeight="1" outlineLevel="1" x14ac:dyDescent="0.2">
      <c r="A60" s="5">
        <v>44957</v>
      </c>
      <c r="B60" s="6">
        <v>2129</v>
      </c>
      <c r="C60" s="6" t="s">
        <v>10</v>
      </c>
      <c r="D60" s="6" t="s">
        <v>128</v>
      </c>
      <c r="E60" s="9">
        <v>4313540</v>
      </c>
      <c r="F60" s="10" t="s">
        <v>12</v>
      </c>
      <c r="G60" s="9">
        <v>431354</v>
      </c>
      <c r="H60" s="9">
        <f t="shared" si="0"/>
        <v>4744894</v>
      </c>
      <c r="I60" s="6" t="s">
        <v>117</v>
      </c>
      <c r="J60" s="6" t="s">
        <v>118</v>
      </c>
      <c r="K60" s="5">
        <f t="shared" si="1"/>
        <v>44992</v>
      </c>
      <c r="L60" s="9">
        <f>+VLOOKUP(B60,'[2]TT 2023'!F$416:K$567,2,0)</f>
        <v>4744894</v>
      </c>
      <c r="M60" s="9">
        <f t="shared" si="2"/>
        <v>0</v>
      </c>
      <c r="N60" s="5">
        <f>+VLOOKUP(B60,'[2]TT 2023'!F$416:K$567,6,0)</f>
        <v>45070</v>
      </c>
      <c r="O60" t="s">
        <v>1207</v>
      </c>
    </row>
    <row r="61" spans="1:15" customFormat="1" ht="15" hidden="1" customHeight="1" outlineLevel="1" x14ac:dyDescent="0.2">
      <c r="A61" s="5">
        <v>44933</v>
      </c>
      <c r="B61" s="6">
        <v>833</v>
      </c>
      <c r="C61" s="6" t="s">
        <v>10</v>
      </c>
      <c r="D61" s="6" t="s">
        <v>130</v>
      </c>
      <c r="E61" s="9">
        <v>2381320</v>
      </c>
      <c r="F61" s="10" t="s">
        <v>12</v>
      </c>
      <c r="G61" s="9">
        <v>238132</v>
      </c>
      <c r="H61" s="9">
        <f t="shared" si="0"/>
        <v>2619452</v>
      </c>
      <c r="I61" s="6" t="s">
        <v>131</v>
      </c>
      <c r="J61" s="6" t="s">
        <v>132</v>
      </c>
      <c r="K61" s="5">
        <f t="shared" si="1"/>
        <v>44968</v>
      </c>
      <c r="L61" s="9">
        <f>+VLOOKUP(B61,'[1]TT 2023'!F$1:K$415,2,0)</f>
        <v>2619452</v>
      </c>
      <c r="M61" s="9">
        <f t="shared" si="2"/>
        <v>0</v>
      </c>
      <c r="N61" s="5">
        <f>+VLOOKUP(B61,'[1]TT 2023'!F$1:K$415,6,0)</f>
        <v>44967</v>
      </c>
      <c r="O61" t="s">
        <v>1201</v>
      </c>
    </row>
    <row r="62" spans="1:15" customFormat="1" ht="15" hidden="1" customHeight="1" outlineLevel="1" x14ac:dyDescent="0.2">
      <c r="A62" s="5">
        <v>44939</v>
      </c>
      <c r="B62" s="6">
        <v>1482</v>
      </c>
      <c r="C62" s="6" t="s">
        <v>10</v>
      </c>
      <c r="D62" s="6" t="s">
        <v>134</v>
      </c>
      <c r="E62" s="9">
        <v>10871460</v>
      </c>
      <c r="F62" s="10" t="s">
        <v>12</v>
      </c>
      <c r="G62" s="9">
        <v>1087146</v>
      </c>
      <c r="H62" s="9">
        <f t="shared" si="0"/>
        <v>11958606</v>
      </c>
      <c r="I62" s="6" t="s">
        <v>131</v>
      </c>
      <c r="J62" s="6" t="s">
        <v>132</v>
      </c>
      <c r="K62" s="5">
        <f t="shared" si="1"/>
        <v>44974</v>
      </c>
      <c r="L62" s="9" t="e">
        <f>+VLOOKUP(B62,'[2]TT 2023'!F$416:K$567,2,0)</f>
        <v>#N/A</v>
      </c>
      <c r="M62" s="9" t="e">
        <f t="shared" si="2"/>
        <v>#N/A</v>
      </c>
      <c r="N62" s="5" t="e">
        <f>+VLOOKUP(B62,'[2]TT 2023'!F$416:K$567,6,0)</f>
        <v>#N/A</v>
      </c>
      <c r="O62" t="s">
        <v>1218</v>
      </c>
    </row>
    <row r="63" spans="1:15" customFormat="1" ht="15" hidden="1" customHeight="1" outlineLevel="1" x14ac:dyDescent="0.2">
      <c r="A63" s="5">
        <v>44957</v>
      </c>
      <c r="B63" s="6">
        <v>2117</v>
      </c>
      <c r="C63" s="6" t="s">
        <v>10</v>
      </c>
      <c r="D63" s="6" t="s">
        <v>136</v>
      </c>
      <c r="E63" s="9">
        <v>7181680</v>
      </c>
      <c r="F63" s="10" t="s">
        <v>12</v>
      </c>
      <c r="G63" s="9">
        <v>718168</v>
      </c>
      <c r="H63" s="9">
        <f t="shared" si="0"/>
        <v>7899848</v>
      </c>
      <c r="I63" s="6" t="s">
        <v>131</v>
      </c>
      <c r="J63" s="6" t="s">
        <v>132</v>
      </c>
      <c r="K63" s="5">
        <f t="shared" si="1"/>
        <v>44992</v>
      </c>
      <c r="L63" s="9" t="e">
        <f>+VLOOKUP(B63,'[2]TT 2023'!F$416:K$567,2,0)</f>
        <v>#N/A</v>
      </c>
      <c r="M63" s="9" t="e">
        <f t="shared" si="2"/>
        <v>#N/A</v>
      </c>
      <c r="N63" s="5" t="e">
        <f>+VLOOKUP(B63,'[2]TT 2023'!F$416:K$567,6,0)</f>
        <v>#N/A</v>
      </c>
      <c r="O63" t="s">
        <v>1218</v>
      </c>
    </row>
    <row r="64" spans="1:15" customFormat="1" ht="15" hidden="1" customHeight="1" outlineLevel="1" x14ac:dyDescent="0.2">
      <c r="A64" s="5">
        <v>44933</v>
      </c>
      <c r="B64" s="6">
        <v>832</v>
      </c>
      <c r="C64" s="6" t="s">
        <v>10</v>
      </c>
      <c r="D64" s="6" t="s">
        <v>138</v>
      </c>
      <c r="E64" s="9">
        <v>24009460</v>
      </c>
      <c r="F64" s="10" t="s">
        <v>12</v>
      </c>
      <c r="G64" s="9">
        <v>2400946</v>
      </c>
      <c r="H64" s="9">
        <f t="shared" si="0"/>
        <v>26410406</v>
      </c>
      <c r="I64" s="6" t="s">
        <v>139</v>
      </c>
      <c r="J64" s="6" t="s">
        <v>140</v>
      </c>
      <c r="K64" s="5">
        <f t="shared" si="1"/>
        <v>44968</v>
      </c>
      <c r="L64" s="9" t="e">
        <f>+VLOOKUP(B64,'[2]TT 2023'!F$416:K$567,2,0)</f>
        <v>#N/A</v>
      </c>
      <c r="M64" s="9" t="e">
        <f t="shared" si="2"/>
        <v>#N/A</v>
      </c>
      <c r="N64" s="5" t="e">
        <f>+VLOOKUP(B64,'[2]TT 2023'!F$416:K$567,6,0)</f>
        <v>#N/A</v>
      </c>
      <c r="O64" t="s">
        <v>1218</v>
      </c>
    </row>
    <row r="65" spans="1:15" customFormat="1" ht="15" hidden="1" customHeight="1" outlineLevel="1" x14ac:dyDescent="0.2">
      <c r="A65" s="5">
        <v>44938</v>
      </c>
      <c r="B65" s="6">
        <v>1376</v>
      </c>
      <c r="C65" s="6" t="s">
        <v>10</v>
      </c>
      <c r="D65" s="6" t="s">
        <v>142</v>
      </c>
      <c r="E65" s="9">
        <v>6305630</v>
      </c>
      <c r="F65" s="10" t="s">
        <v>12</v>
      </c>
      <c r="G65" s="9">
        <v>630563</v>
      </c>
      <c r="H65" s="9">
        <f t="shared" si="0"/>
        <v>6936193</v>
      </c>
      <c r="I65" s="6" t="s">
        <v>139</v>
      </c>
      <c r="J65" s="6" t="s">
        <v>140</v>
      </c>
      <c r="K65" s="5">
        <f t="shared" si="1"/>
        <v>44973</v>
      </c>
      <c r="L65" s="9" t="e">
        <f>+VLOOKUP(B65,'[2]TT 2023'!F$416:K$567,2,0)</f>
        <v>#N/A</v>
      </c>
      <c r="M65" s="9" t="e">
        <f t="shared" si="2"/>
        <v>#N/A</v>
      </c>
      <c r="N65" s="5" t="e">
        <f>+VLOOKUP(B65,'[2]TT 2023'!F$416:K$567,6,0)</f>
        <v>#N/A</v>
      </c>
      <c r="O65" t="s">
        <v>1218</v>
      </c>
    </row>
    <row r="66" spans="1:15" customFormat="1" ht="15" hidden="1" customHeight="1" outlineLevel="1" x14ac:dyDescent="0.2">
      <c r="A66" s="5">
        <v>44957</v>
      </c>
      <c r="B66" s="6">
        <v>2119</v>
      </c>
      <c r="C66" s="6" t="s">
        <v>10</v>
      </c>
      <c r="D66" s="6" t="s">
        <v>144</v>
      </c>
      <c r="E66" s="9">
        <v>6681919</v>
      </c>
      <c r="F66" s="10" t="s">
        <v>12</v>
      </c>
      <c r="G66" s="9">
        <v>668192</v>
      </c>
      <c r="H66" s="9">
        <f t="shared" si="0"/>
        <v>7350111</v>
      </c>
      <c r="I66" s="6" t="s">
        <v>139</v>
      </c>
      <c r="J66" s="6" t="s">
        <v>140</v>
      </c>
      <c r="K66" s="5">
        <f t="shared" si="1"/>
        <v>44992</v>
      </c>
      <c r="L66" s="9">
        <f>+VLOOKUP(B66,'[1]TT 2023'!F$1:K$415,2,0)</f>
        <v>7350112</v>
      </c>
      <c r="M66" s="9">
        <f t="shared" si="2"/>
        <v>1</v>
      </c>
      <c r="N66" s="5">
        <f>+VLOOKUP(B66,'[1]TT 2023'!F$1:K$415,6,0)</f>
        <v>44981</v>
      </c>
      <c r="O66" t="s">
        <v>1202</v>
      </c>
    </row>
    <row r="67" spans="1:15" customFormat="1" ht="15" hidden="1" customHeight="1" outlineLevel="1" x14ac:dyDescent="0.2">
      <c r="A67" s="5">
        <v>44938</v>
      </c>
      <c r="B67" s="6">
        <v>1368</v>
      </c>
      <c r="C67" s="6" t="s">
        <v>10</v>
      </c>
      <c r="D67" s="6" t="s">
        <v>146</v>
      </c>
      <c r="E67" s="9">
        <v>12353825</v>
      </c>
      <c r="F67" s="10" t="s">
        <v>12</v>
      </c>
      <c r="G67" s="9">
        <v>1235383</v>
      </c>
      <c r="H67" s="9">
        <f t="shared" si="0"/>
        <v>13589208</v>
      </c>
      <c r="I67" s="6" t="s">
        <v>147</v>
      </c>
      <c r="J67" s="6" t="s">
        <v>148</v>
      </c>
      <c r="K67" s="5">
        <f t="shared" si="1"/>
        <v>44973</v>
      </c>
      <c r="L67" s="9" t="e">
        <f>+VLOOKUP(B67,'[2]TT 2023'!F$416:K$567,2,0)</f>
        <v>#N/A</v>
      </c>
      <c r="M67" s="9" t="e">
        <f t="shared" si="2"/>
        <v>#N/A</v>
      </c>
      <c r="N67" s="5" t="e">
        <f>+VLOOKUP(B67,'[2]TT 2023'!F$416:K$567,6,0)</f>
        <v>#N/A</v>
      </c>
      <c r="O67" t="s">
        <v>1218</v>
      </c>
    </row>
    <row r="68" spans="1:15" customFormat="1" ht="15" hidden="1" customHeight="1" outlineLevel="1" x14ac:dyDescent="0.2">
      <c r="A68" s="5">
        <v>44938</v>
      </c>
      <c r="B68" s="6">
        <v>1369</v>
      </c>
      <c r="C68" s="6" t="s">
        <v>10</v>
      </c>
      <c r="D68" s="6" t="s">
        <v>150</v>
      </c>
      <c r="E68" s="9">
        <v>3595340</v>
      </c>
      <c r="F68" s="10" t="s">
        <v>12</v>
      </c>
      <c r="G68" s="9">
        <v>359534</v>
      </c>
      <c r="H68" s="9">
        <f t="shared" si="0"/>
        <v>3954874</v>
      </c>
      <c r="I68" s="6" t="s">
        <v>147</v>
      </c>
      <c r="J68" s="6" t="s">
        <v>148</v>
      </c>
      <c r="K68" s="5">
        <f t="shared" si="1"/>
        <v>44973</v>
      </c>
      <c r="L68" s="9">
        <f>+VLOOKUP(B68,'[1]TT 2023'!F$1:K$415,2,0)</f>
        <v>3954874</v>
      </c>
      <c r="M68" s="9">
        <f t="shared" si="2"/>
        <v>0</v>
      </c>
      <c r="N68" s="5">
        <f>+VLOOKUP(B68,'[1]TT 2023'!F$1:K$415,6,0)</f>
        <v>44967</v>
      </c>
      <c r="O68" t="s">
        <v>1201</v>
      </c>
    </row>
    <row r="69" spans="1:15" customFormat="1" ht="15" hidden="1" customHeight="1" outlineLevel="1" x14ac:dyDescent="0.2">
      <c r="A69" s="5">
        <v>44957</v>
      </c>
      <c r="B69" s="6">
        <v>2131</v>
      </c>
      <c r="C69" s="6" t="s">
        <v>10</v>
      </c>
      <c r="D69" s="6" t="s">
        <v>152</v>
      </c>
      <c r="E69" s="9">
        <v>5552900</v>
      </c>
      <c r="F69" s="10" t="s">
        <v>12</v>
      </c>
      <c r="G69" s="9">
        <v>555290</v>
      </c>
      <c r="H69" s="9">
        <f t="shared" si="0"/>
        <v>6108190</v>
      </c>
      <c r="I69" s="6" t="s">
        <v>147</v>
      </c>
      <c r="J69" s="6" t="s">
        <v>148</v>
      </c>
      <c r="K69" s="5">
        <f t="shared" si="1"/>
        <v>44992</v>
      </c>
      <c r="L69" s="9" t="e">
        <f>+VLOOKUP(B69,'[2]TT 2023'!F$416:K$567,2,0)</f>
        <v>#N/A</v>
      </c>
      <c r="M69" s="9" t="e">
        <f t="shared" si="2"/>
        <v>#N/A</v>
      </c>
      <c r="N69" s="5" t="e">
        <f>+VLOOKUP(B69,'[2]TT 2023'!F$416:K$567,6,0)</f>
        <v>#N/A</v>
      </c>
      <c r="O69" t="s">
        <v>1218</v>
      </c>
    </row>
    <row r="70" spans="1:15" customFormat="1" ht="15" hidden="1" customHeight="1" outlineLevel="1" x14ac:dyDescent="0.2">
      <c r="A70" s="5">
        <v>44957</v>
      </c>
      <c r="B70" s="6">
        <v>2132</v>
      </c>
      <c r="C70" s="6" t="s">
        <v>10</v>
      </c>
      <c r="D70" s="6" t="s">
        <v>154</v>
      </c>
      <c r="E70" s="9">
        <v>3689780</v>
      </c>
      <c r="F70" s="10" t="s">
        <v>12</v>
      </c>
      <c r="G70" s="9">
        <v>368978</v>
      </c>
      <c r="H70" s="9">
        <f t="shared" si="0"/>
        <v>4058758</v>
      </c>
      <c r="I70" s="6" t="s">
        <v>147</v>
      </c>
      <c r="J70" s="6" t="s">
        <v>148</v>
      </c>
      <c r="K70" s="5">
        <f t="shared" si="1"/>
        <v>44992</v>
      </c>
      <c r="L70" s="9">
        <f>+VLOOKUP(B70,'[1]TT 2023'!F$1:K$415,2,0)</f>
        <v>4058758</v>
      </c>
      <c r="M70" s="9">
        <f t="shared" si="2"/>
        <v>0</v>
      </c>
      <c r="N70" s="5">
        <f>+VLOOKUP(B70,'[1]TT 2023'!F$1:K$415,6,0)</f>
        <v>44981</v>
      </c>
      <c r="O70" t="s">
        <v>1202</v>
      </c>
    </row>
    <row r="71" spans="1:15" customFormat="1" ht="15" hidden="1" customHeight="1" outlineLevel="1" x14ac:dyDescent="0.2">
      <c r="A71" s="5">
        <v>44957</v>
      </c>
      <c r="B71" s="6">
        <v>2133</v>
      </c>
      <c r="C71" s="6" t="s">
        <v>10</v>
      </c>
      <c r="D71" s="6" t="s">
        <v>156</v>
      </c>
      <c r="E71" s="9">
        <v>1186749</v>
      </c>
      <c r="F71" s="10" t="s">
        <v>12</v>
      </c>
      <c r="G71" s="9">
        <v>118675</v>
      </c>
      <c r="H71" s="9">
        <f t="shared" si="0"/>
        <v>1305424</v>
      </c>
      <c r="I71" s="6" t="s">
        <v>147</v>
      </c>
      <c r="J71" s="6" t="s">
        <v>148</v>
      </c>
      <c r="K71" s="5">
        <f t="shared" si="1"/>
        <v>44992</v>
      </c>
      <c r="L71" s="9" t="e">
        <f>+VLOOKUP(B71,'[2]TT 2023'!F$416:K$567,2,0)</f>
        <v>#N/A</v>
      </c>
      <c r="M71" s="9" t="e">
        <f t="shared" si="2"/>
        <v>#N/A</v>
      </c>
      <c r="N71" s="5" t="e">
        <f>+VLOOKUP(B71,'[2]TT 2023'!F$416:K$567,6,0)</f>
        <v>#N/A</v>
      </c>
      <c r="O71" t="s">
        <v>1218</v>
      </c>
    </row>
    <row r="72" spans="1:15" customFormat="1" ht="15" hidden="1" customHeight="1" outlineLevel="1" x14ac:dyDescent="0.2">
      <c r="A72" s="5">
        <v>44957</v>
      </c>
      <c r="B72" s="6">
        <v>2134</v>
      </c>
      <c r="C72" s="6" t="s">
        <v>10</v>
      </c>
      <c r="D72" s="6" t="s">
        <v>158</v>
      </c>
      <c r="E72" s="9">
        <v>30777956</v>
      </c>
      <c r="F72" s="10" t="s">
        <v>12</v>
      </c>
      <c r="G72" s="9">
        <v>3077796</v>
      </c>
      <c r="H72" s="9">
        <f t="shared" si="0"/>
        <v>33855752</v>
      </c>
      <c r="I72" s="6" t="s">
        <v>147</v>
      </c>
      <c r="J72" s="6" t="s">
        <v>148</v>
      </c>
      <c r="K72" s="5">
        <f t="shared" si="1"/>
        <v>44992</v>
      </c>
      <c r="L72" s="9" t="e">
        <f>+VLOOKUP(B72,'[2]TT 2023'!F$416:K$567,2,0)</f>
        <v>#N/A</v>
      </c>
      <c r="M72" s="9" t="e">
        <f t="shared" si="2"/>
        <v>#N/A</v>
      </c>
      <c r="N72" s="5" t="e">
        <f>+VLOOKUP(B72,'[2]TT 2023'!F$416:K$567,6,0)</f>
        <v>#N/A</v>
      </c>
      <c r="O72" t="s">
        <v>1218</v>
      </c>
    </row>
    <row r="73" spans="1:15" customFormat="1" ht="15" hidden="1" customHeight="1" outlineLevel="1" x14ac:dyDescent="0.2">
      <c r="A73" s="5">
        <v>44957</v>
      </c>
      <c r="B73" s="6">
        <v>2135</v>
      </c>
      <c r="C73" s="6" t="s">
        <v>10</v>
      </c>
      <c r="D73" s="6" t="s">
        <v>160</v>
      </c>
      <c r="E73" s="9">
        <v>4286700</v>
      </c>
      <c r="F73" s="10" t="s">
        <v>12</v>
      </c>
      <c r="G73" s="9">
        <v>428670</v>
      </c>
      <c r="H73" s="9">
        <f t="shared" si="0"/>
        <v>4715370</v>
      </c>
      <c r="I73" s="6" t="s">
        <v>147</v>
      </c>
      <c r="J73" s="6" t="s">
        <v>148</v>
      </c>
      <c r="K73" s="5">
        <f t="shared" si="1"/>
        <v>44992</v>
      </c>
      <c r="L73" s="9">
        <f>+VLOOKUP(B73,'[1]TT 2023'!F$1:K$415,2,0)</f>
        <v>4715370</v>
      </c>
      <c r="M73" s="9">
        <f t="shared" si="2"/>
        <v>0</v>
      </c>
      <c r="N73" s="5">
        <f>+VLOOKUP(B73,'[1]TT 2023'!F$1:K$415,6,0)</f>
        <v>45009</v>
      </c>
      <c r="O73" t="s">
        <v>1203</v>
      </c>
    </row>
    <row r="74" spans="1:15" customFormat="1" ht="15" hidden="1" customHeight="1" outlineLevel="1" x14ac:dyDescent="0.2">
      <c r="A74" s="5">
        <v>44957</v>
      </c>
      <c r="B74" s="6">
        <v>2136</v>
      </c>
      <c r="C74" s="6" t="s">
        <v>10</v>
      </c>
      <c r="D74" s="6" t="s">
        <v>162</v>
      </c>
      <c r="E74" s="9">
        <v>11097928</v>
      </c>
      <c r="F74" s="10" t="s">
        <v>12</v>
      </c>
      <c r="G74" s="9">
        <v>1109793</v>
      </c>
      <c r="H74" s="9">
        <f t="shared" si="0"/>
        <v>12207721</v>
      </c>
      <c r="I74" s="6" t="s">
        <v>147</v>
      </c>
      <c r="J74" s="6" t="s">
        <v>148</v>
      </c>
      <c r="K74" s="5">
        <f t="shared" si="1"/>
        <v>44992</v>
      </c>
      <c r="L74" s="9" t="e">
        <f>+VLOOKUP(B74,'[2]TT 2023'!F$416:K$567,2,0)</f>
        <v>#N/A</v>
      </c>
      <c r="M74" s="9" t="e">
        <f t="shared" si="2"/>
        <v>#N/A</v>
      </c>
      <c r="N74" s="5" t="e">
        <f>+VLOOKUP(B74,'[2]TT 2023'!F$416:K$567,6,0)</f>
        <v>#N/A</v>
      </c>
      <c r="O74" t="s">
        <v>1218</v>
      </c>
    </row>
    <row r="75" spans="1:15" customFormat="1" ht="15" hidden="1" customHeight="1" outlineLevel="1" x14ac:dyDescent="0.2">
      <c r="A75" s="5">
        <v>44957</v>
      </c>
      <c r="B75" s="6">
        <v>2137</v>
      </c>
      <c r="C75" s="6" t="s">
        <v>10</v>
      </c>
      <c r="D75" s="6" t="s">
        <v>164</v>
      </c>
      <c r="E75" s="9">
        <v>13050020</v>
      </c>
      <c r="F75" s="10" t="s">
        <v>12</v>
      </c>
      <c r="G75" s="9">
        <v>1305002</v>
      </c>
      <c r="H75" s="9">
        <f t="shared" si="0"/>
        <v>14355022</v>
      </c>
      <c r="I75" s="6" t="s">
        <v>147</v>
      </c>
      <c r="J75" s="6" t="s">
        <v>148</v>
      </c>
      <c r="K75" s="5">
        <f t="shared" si="1"/>
        <v>44992</v>
      </c>
      <c r="L75" s="9" t="e">
        <f>+VLOOKUP(B75,'[2]TT 2023'!F$416:K$567,2,0)</f>
        <v>#N/A</v>
      </c>
      <c r="M75" s="9" t="e">
        <f t="shared" si="2"/>
        <v>#N/A</v>
      </c>
      <c r="N75" s="5" t="e">
        <f>+VLOOKUP(B75,'[2]TT 2023'!F$416:K$567,6,0)</f>
        <v>#N/A</v>
      </c>
      <c r="O75" t="s">
        <v>1218</v>
      </c>
    </row>
    <row r="76" spans="1:15" customFormat="1" ht="15" hidden="1" customHeight="1" outlineLevel="1" x14ac:dyDescent="0.2">
      <c r="A76" s="5">
        <v>44957</v>
      </c>
      <c r="B76" s="6">
        <v>2138</v>
      </c>
      <c r="C76" s="6" t="s">
        <v>10</v>
      </c>
      <c r="D76" s="7" t="s">
        <v>166</v>
      </c>
      <c r="E76" s="9">
        <v>59692440</v>
      </c>
      <c r="F76" s="10" t="s">
        <v>12</v>
      </c>
      <c r="G76" s="9">
        <v>5969244</v>
      </c>
      <c r="H76" s="9">
        <f t="shared" si="0"/>
        <v>65661684</v>
      </c>
      <c r="I76" s="6" t="s">
        <v>147</v>
      </c>
      <c r="J76" s="6" t="s">
        <v>148</v>
      </c>
      <c r="K76" s="5">
        <f t="shared" si="1"/>
        <v>44992</v>
      </c>
      <c r="L76" s="9" t="e">
        <f>+VLOOKUP(B76,'[2]TT 2023'!F$416:K$567,2,0)</f>
        <v>#N/A</v>
      </c>
      <c r="M76" s="9" t="e">
        <f t="shared" si="2"/>
        <v>#N/A</v>
      </c>
      <c r="N76" s="5" t="e">
        <f>+VLOOKUP(B76,'[2]TT 2023'!F$416:K$567,6,0)</f>
        <v>#N/A</v>
      </c>
      <c r="O76" t="s">
        <v>1218</v>
      </c>
    </row>
    <row r="77" spans="1:15" customFormat="1" ht="15" hidden="1" customHeight="1" outlineLevel="1" x14ac:dyDescent="0.2">
      <c r="A77" s="5">
        <v>44957</v>
      </c>
      <c r="B77" s="6">
        <v>2181</v>
      </c>
      <c r="C77" s="6" t="s">
        <v>10</v>
      </c>
      <c r="D77" s="6" t="s">
        <v>168</v>
      </c>
      <c r="E77" s="9">
        <v>12326900</v>
      </c>
      <c r="F77" s="10" t="s">
        <v>12</v>
      </c>
      <c r="G77" s="9">
        <v>1232690</v>
      </c>
      <c r="H77" s="9">
        <f t="shared" ref="H77:H140" si="7">+E77+G77</f>
        <v>13559590</v>
      </c>
      <c r="I77" s="6" t="s">
        <v>147</v>
      </c>
      <c r="J77" s="6" t="s">
        <v>148</v>
      </c>
      <c r="K77" s="5">
        <f t="shared" ref="K77:K140" si="8">35+A77</f>
        <v>44992</v>
      </c>
      <c r="L77" s="9" t="e">
        <f>+VLOOKUP(B77,'[2]TT 2023'!F$416:K$567,2,0)</f>
        <v>#N/A</v>
      </c>
      <c r="M77" s="9" t="e">
        <f t="shared" ref="M77:M80" si="9">+L77-H77</f>
        <v>#N/A</v>
      </c>
      <c r="N77" s="5" t="e">
        <f>+VLOOKUP(B77,'[2]TT 2023'!F$416:K$567,6,0)</f>
        <v>#N/A</v>
      </c>
      <c r="O77" t="s">
        <v>1218</v>
      </c>
    </row>
    <row r="78" spans="1:15" customFormat="1" ht="15" hidden="1" customHeight="1" outlineLevel="1" x14ac:dyDescent="0.2">
      <c r="A78" s="5">
        <v>44957</v>
      </c>
      <c r="B78" s="6">
        <v>2182</v>
      </c>
      <c r="C78" s="6" t="s">
        <v>10</v>
      </c>
      <c r="D78" s="6" t="s">
        <v>170</v>
      </c>
      <c r="E78" s="9">
        <v>11426020</v>
      </c>
      <c r="F78" s="10" t="s">
        <v>12</v>
      </c>
      <c r="G78" s="9">
        <v>1142602</v>
      </c>
      <c r="H78" s="9">
        <f t="shared" si="7"/>
        <v>12568622</v>
      </c>
      <c r="I78" s="6" t="s">
        <v>147</v>
      </c>
      <c r="J78" s="6" t="s">
        <v>148</v>
      </c>
      <c r="K78" s="5">
        <f t="shared" si="8"/>
        <v>44992</v>
      </c>
      <c r="L78" s="9" t="e">
        <f>+VLOOKUP(B78,'[2]TT 2023'!F$416:K$567,2,0)</f>
        <v>#N/A</v>
      </c>
      <c r="M78" s="9" t="e">
        <f t="shared" si="9"/>
        <v>#N/A</v>
      </c>
      <c r="N78" s="5" t="e">
        <f>+VLOOKUP(B78,'[2]TT 2023'!F$416:K$567,6,0)</f>
        <v>#N/A</v>
      </c>
      <c r="O78" t="s">
        <v>1218</v>
      </c>
    </row>
    <row r="79" spans="1:15" customFormat="1" ht="15" hidden="1" customHeight="1" outlineLevel="1" x14ac:dyDescent="0.2">
      <c r="A79" s="5">
        <v>44957</v>
      </c>
      <c r="B79" s="6">
        <v>2184</v>
      </c>
      <c r="C79" s="6" t="s">
        <v>10</v>
      </c>
      <c r="D79" s="6" t="s">
        <v>172</v>
      </c>
      <c r="E79" s="9">
        <v>2637220</v>
      </c>
      <c r="F79" s="10" t="s">
        <v>12</v>
      </c>
      <c r="G79" s="9">
        <v>263722</v>
      </c>
      <c r="H79" s="9">
        <f t="shared" si="7"/>
        <v>2900942</v>
      </c>
      <c r="I79" s="6" t="s">
        <v>147</v>
      </c>
      <c r="J79" s="6" t="s">
        <v>148</v>
      </c>
      <c r="K79" s="5">
        <f t="shared" si="8"/>
        <v>44992</v>
      </c>
      <c r="L79" s="9" t="e">
        <f>+VLOOKUP(B79,'[2]TT 2023'!F$416:K$567,2,0)</f>
        <v>#N/A</v>
      </c>
      <c r="M79" s="9" t="e">
        <f t="shared" si="9"/>
        <v>#N/A</v>
      </c>
      <c r="N79" s="5" t="e">
        <f>+VLOOKUP(B79,'[2]TT 2023'!F$416:K$567,6,0)</f>
        <v>#N/A</v>
      </c>
      <c r="O79" t="s">
        <v>1218</v>
      </c>
    </row>
    <row r="80" spans="1:15" customFormat="1" ht="15" hidden="1" customHeight="1" outlineLevel="1" x14ac:dyDescent="0.2">
      <c r="A80" s="5">
        <v>44938</v>
      </c>
      <c r="B80" s="6">
        <v>1380</v>
      </c>
      <c r="C80" s="6" t="s">
        <v>10</v>
      </c>
      <c r="D80" s="6" t="s">
        <v>174</v>
      </c>
      <c r="E80" s="9">
        <v>16312460</v>
      </c>
      <c r="F80" s="10" t="s">
        <v>12</v>
      </c>
      <c r="G80" s="9">
        <v>1631246</v>
      </c>
      <c r="H80" s="9">
        <f t="shared" si="7"/>
        <v>17943706</v>
      </c>
      <c r="I80" s="6" t="s">
        <v>175</v>
      </c>
      <c r="J80" s="6" t="s">
        <v>176</v>
      </c>
      <c r="K80" s="5">
        <f t="shared" si="8"/>
        <v>44973</v>
      </c>
      <c r="L80" s="9">
        <f>+VLOOKUP(B80,'[2]TT 2023'!F$416:K$567,2,0)</f>
        <v>17943706</v>
      </c>
      <c r="M80" s="9">
        <f t="shared" si="9"/>
        <v>0</v>
      </c>
      <c r="N80" s="5">
        <f>+VLOOKUP(B80,'[2]TT 2023'!F$416:K$567,6,0)</f>
        <v>45070</v>
      </c>
      <c r="O80" t="s">
        <v>1207</v>
      </c>
    </row>
    <row r="81" spans="1:15" customFormat="1" ht="15" hidden="1" customHeight="1" outlineLevel="1" x14ac:dyDescent="0.2">
      <c r="A81" s="5">
        <v>44939</v>
      </c>
      <c r="B81" s="6">
        <v>1479</v>
      </c>
      <c r="C81" s="6" t="s">
        <v>10</v>
      </c>
      <c r="D81" s="6" t="s">
        <v>178</v>
      </c>
      <c r="E81" s="9">
        <v>301092</v>
      </c>
      <c r="F81" s="10" t="s">
        <v>12</v>
      </c>
      <c r="G81" s="9">
        <v>30109</v>
      </c>
      <c r="H81" s="9">
        <f t="shared" si="7"/>
        <v>331201</v>
      </c>
      <c r="I81" s="6" t="s">
        <v>175</v>
      </c>
      <c r="J81" s="6" t="s">
        <v>176</v>
      </c>
      <c r="K81" s="5">
        <f t="shared" si="8"/>
        <v>44974</v>
      </c>
      <c r="L81" s="9">
        <f>+VLOOKUP(B81,'[1]TT 2023'!F$1:K$415,2,0)</f>
        <v>331199</v>
      </c>
      <c r="M81" s="9">
        <f t="shared" ref="M81:M140" si="10">+L81-H81</f>
        <v>-2</v>
      </c>
      <c r="N81" s="5">
        <f>+VLOOKUP(B81,'[1]TT 2023'!F$1:K$415,6,0)</f>
        <v>44981</v>
      </c>
      <c r="O81" t="s">
        <v>1202</v>
      </c>
    </row>
    <row r="82" spans="1:15" customFormat="1" ht="15" hidden="1" customHeight="1" x14ac:dyDescent="0.2">
      <c r="A82" s="5">
        <v>44966</v>
      </c>
      <c r="B82" s="6">
        <v>3517</v>
      </c>
      <c r="C82" s="6" t="s">
        <v>10</v>
      </c>
      <c r="D82" s="6" t="s">
        <v>180</v>
      </c>
      <c r="E82" s="9">
        <v>1863945</v>
      </c>
      <c r="F82" s="10" t="s">
        <v>12</v>
      </c>
      <c r="G82" s="9">
        <v>186395</v>
      </c>
      <c r="H82" s="9">
        <f t="shared" si="7"/>
        <v>2050340</v>
      </c>
      <c r="I82" s="6" t="s">
        <v>73</v>
      </c>
      <c r="J82" s="6" t="s">
        <v>74</v>
      </c>
      <c r="K82" s="5">
        <f t="shared" si="8"/>
        <v>45001</v>
      </c>
      <c r="L82" s="9">
        <f>+VLOOKUP(B82,'[1]TT 2023'!F$1:K$415,2,0)</f>
        <v>2050345</v>
      </c>
      <c r="M82" s="9">
        <f t="shared" si="10"/>
        <v>5</v>
      </c>
      <c r="N82" s="5">
        <f>+VLOOKUP(B82,'[1]TT 2023'!F$1:K$415,6,0)</f>
        <v>45009</v>
      </c>
      <c r="O82" t="s">
        <v>1203</v>
      </c>
    </row>
    <row r="83" spans="1:15" customFormat="1" ht="15" hidden="1" customHeight="1" x14ac:dyDescent="0.2">
      <c r="A83" s="5">
        <v>44966</v>
      </c>
      <c r="B83" s="6">
        <v>3518</v>
      </c>
      <c r="C83" s="6" t="s">
        <v>10</v>
      </c>
      <c r="D83" s="6" t="s">
        <v>182</v>
      </c>
      <c r="E83" s="9">
        <v>11892500</v>
      </c>
      <c r="F83" s="10" t="s">
        <v>12</v>
      </c>
      <c r="G83" s="9">
        <v>1189250</v>
      </c>
      <c r="H83" s="9">
        <f t="shared" si="7"/>
        <v>13081750</v>
      </c>
      <c r="I83" s="6" t="s">
        <v>73</v>
      </c>
      <c r="J83" s="6" t="s">
        <v>74</v>
      </c>
      <c r="K83" s="5">
        <f t="shared" si="8"/>
        <v>45001</v>
      </c>
      <c r="L83" s="9">
        <f>+VLOOKUP(B83,'[1]TT 2023'!F$1:K$415,2,0)</f>
        <v>13081750</v>
      </c>
      <c r="M83" s="9">
        <f t="shared" si="10"/>
        <v>0</v>
      </c>
      <c r="N83" s="5">
        <f>+VLOOKUP(B83,'[1]TT 2023'!F$1:K$415,6,0)</f>
        <v>45009</v>
      </c>
      <c r="O83" t="s">
        <v>1203</v>
      </c>
    </row>
    <row r="84" spans="1:15" customFormat="1" ht="15" hidden="1" customHeight="1" x14ac:dyDescent="0.2">
      <c r="A84" s="5">
        <v>44966</v>
      </c>
      <c r="B84" s="6">
        <v>3519</v>
      </c>
      <c r="C84" s="6" t="s">
        <v>10</v>
      </c>
      <c r="D84" s="6" t="s">
        <v>184</v>
      </c>
      <c r="E84" s="9">
        <v>18338120</v>
      </c>
      <c r="F84" s="10" t="s">
        <v>12</v>
      </c>
      <c r="G84" s="9">
        <v>1833812</v>
      </c>
      <c r="H84" s="9">
        <f t="shared" si="7"/>
        <v>20171932</v>
      </c>
      <c r="I84" s="6" t="s">
        <v>139</v>
      </c>
      <c r="J84" s="6" t="s">
        <v>140</v>
      </c>
      <c r="K84" s="5">
        <f t="shared" si="8"/>
        <v>45001</v>
      </c>
      <c r="L84" s="9">
        <f>+VLOOKUP(B84,'[1]TT 2023'!F$1:K$415,2,0)</f>
        <v>20171932</v>
      </c>
      <c r="M84" s="9">
        <f t="shared" si="10"/>
        <v>0</v>
      </c>
      <c r="N84" s="5">
        <f>+VLOOKUP(B84,'[1]TT 2023'!F$1:K$415,6,0)</f>
        <v>45009</v>
      </c>
      <c r="O84" t="s">
        <v>1203</v>
      </c>
    </row>
    <row r="85" spans="1:15" customFormat="1" ht="15" hidden="1" customHeight="1" x14ac:dyDescent="0.2">
      <c r="A85" s="5">
        <v>44966</v>
      </c>
      <c r="B85" s="6">
        <v>3520</v>
      </c>
      <c r="C85" s="6" t="s">
        <v>10</v>
      </c>
      <c r="D85" s="6" t="s">
        <v>186</v>
      </c>
      <c r="E85" s="9">
        <v>2381320</v>
      </c>
      <c r="F85" s="10" t="s">
        <v>12</v>
      </c>
      <c r="G85" s="9">
        <v>238132</v>
      </c>
      <c r="H85" s="9">
        <f t="shared" si="7"/>
        <v>2619452</v>
      </c>
      <c r="I85" s="6" t="s">
        <v>131</v>
      </c>
      <c r="J85" s="6" t="s">
        <v>132</v>
      </c>
      <c r="K85" s="5">
        <f t="shared" si="8"/>
        <v>45001</v>
      </c>
      <c r="L85" s="9">
        <f>+VLOOKUP(B85,'[1]TT 2023'!F$1:K$415,2,0)</f>
        <v>2619452</v>
      </c>
      <c r="M85" s="9">
        <f t="shared" si="10"/>
        <v>0</v>
      </c>
      <c r="N85" s="5">
        <f>+VLOOKUP(B85,'[1]TT 2023'!F$1:K$415,6,0)</f>
        <v>45009</v>
      </c>
      <c r="O85" t="s">
        <v>1203</v>
      </c>
    </row>
    <row r="86" spans="1:15" customFormat="1" ht="15" hidden="1" customHeight="1" x14ac:dyDescent="0.2">
      <c r="A86" s="5">
        <v>44966</v>
      </c>
      <c r="B86" s="6">
        <v>3521</v>
      </c>
      <c r="C86" s="6" t="s">
        <v>10</v>
      </c>
      <c r="D86" s="6" t="s">
        <v>188</v>
      </c>
      <c r="E86" s="9">
        <v>1003640</v>
      </c>
      <c r="F86" s="10" t="s">
        <v>12</v>
      </c>
      <c r="G86" s="9">
        <v>100364</v>
      </c>
      <c r="H86" s="9">
        <f t="shared" si="7"/>
        <v>1104004</v>
      </c>
      <c r="I86" s="6" t="s">
        <v>117</v>
      </c>
      <c r="J86" s="6" t="s">
        <v>118</v>
      </c>
      <c r="K86" s="5">
        <f t="shared" si="8"/>
        <v>45001</v>
      </c>
      <c r="L86" s="9">
        <f>+VLOOKUP(B86,'[1]TT 2023'!F$1:K$415,2,0)</f>
        <v>1104004</v>
      </c>
      <c r="M86" s="9">
        <f t="shared" si="10"/>
        <v>0</v>
      </c>
      <c r="N86" s="5">
        <f>+VLOOKUP(B86,'[1]TT 2023'!F$1:K$415,6,0)</f>
        <v>45009</v>
      </c>
      <c r="O86" t="s">
        <v>1203</v>
      </c>
    </row>
    <row r="87" spans="1:15" customFormat="1" ht="15" hidden="1" customHeight="1" x14ac:dyDescent="0.2">
      <c r="A87" s="5">
        <v>44966</v>
      </c>
      <c r="B87" s="6">
        <v>3522</v>
      </c>
      <c r="C87" s="6" t="s">
        <v>10</v>
      </c>
      <c r="D87" s="6" t="s">
        <v>190</v>
      </c>
      <c r="E87" s="9">
        <v>4123900</v>
      </c>
      <c r="F87" s="10" t="s">
        <v>12</v>
      </c>
      <c r="G87" s="9">
        <v>412390</v>
      </c>
      <c r="H87" s="9">
        <f t="shared" si="7"/>
        <v>4536290</v>
      </c>
      <c r="I87" s="6" t="s">
        <v>117</v>
      </c>
      <c r="J87" s="6" t="s">
        <v>118</v>
      </c>
      <c r="K87" s="5">
        <f t="shared" si="8"/>
        <v>45001</v>
      </c>
      <c r="L87" s="9">
        <f>+VLOOKUP(B87,'[1]TT 2023'!F$1:K$415,2,0)</f>
        <v>4536290</v>
      </c>
      <c r="M87" s="9">
        <f t="shared" si="10"/>
        <v>0</v>
      </c>
      <c r="N87" s="5">
        <f>+VLOOKUP(B87,'[1]TT 2023'!F$1:K$415,6,0)</f>
        <v>45009</v>
      </c>
      <c r="O87" t="s">
        <v>1203</v>
      </c>
    </row>
    <row r="88" spans="1:15" customFormat="1" ht="15" hidden="1" customHeight="1" x14ac:dyDescent="0.2">
      <c r="A88" s="5">
        <v>44967</v>
      </c>
      <c r="B88" s="6">
        <v>3849</v>
      </c>
      <c r="C88" s="6" t="s">
        <v>10</v>
      </c>
      <c r="D88" s="6" t="s">
        <v>192</v>
      </c>
      <c r="E88" s="9">
        <v>7203860</v>
      </c>
      <c r="F88" s="10" t="s">
        <v>12</v>
      </c>
      <c r="G88" s="9">
        <v>720386</v>
      </c>
      <c r="H88" s="9">
        <f t="shared" si="7"/>
        <v>7924246</v>
      </c>
      <c r="I88" s="6" t="s">
        <v>13</v>
      </c>
      <c r="J88" s="6" t="s">
        <v>14</v>
      </c>
      <c r="K88" s="5">
        <f t="shared" si="8"/>
        <v>45002</v>
      </c>
      <c r="L88" s="9">
        <f>+VLOOKUP(B88,'[1]TT 2023'!F$1:K$415,2,0)</f>
        <v>7924246</v>
      </c>
      <c r="M88" s="9">
        <f t="shared" si="10"/>
        <v>0</v>
      </c>
      <c r="N88" s="5">
        <f>+VLOOKUP(B88,'[1]TT 2023'!F$1:K$415,6,0)</f>
        <v>45009</v>
      </c>
      <c r="O88" t="s">
        <v>1203</v>
      </c>
    </row>
    <row r="89" spans="1:15" customFormat="1" ht="15" hidden="1" customHeight="1" x14ac:dyDescent="0.2">
      <c r="A89" s="5">
        <v>44967</v>
      </c>
      <c r="B89" s="6">
        <v>3850</v>
      </c>
      <c r="C89" s="6" t="s">
        <v>10</v>
      </c>
      <c r="D89" s="6" t="s">
        <v>194</v>
      </c>
      <c r="E89" s="9">
        <v>13093812</v>
      </c>
      <c r="F89" s="10" t="s">
        <v>12</v>
      </c>
      <c r="G89" s="9">
        <v>1309381</v>
      </c>
      <c r="H89" s="9">
        <f t="shared" si="7"/>
        <v>14403193</v>
      </c>
      <c r="I89" s="6" t="s">
        <v>13</v>
      </c>
      <c r="J89" s="6" t="s">
        <v>14</v>
      </c>
      <c r="K89" s="5">
        <f t="shared" si="8"/>
        <v>45002</v>
      </c>
      <c r="L89" s="9">
        <f>+VLOOKUP(B89,'[1]TT 2023'!F$1:K$415,2,0)</f>
        <v>14403191</v>
      </c>
      <c r="M89" s="9">
        <f t="shared" si="10"/>
        <v>-2</v>
      </c>
      <c r="N89" s="5">
        <f>+VLOOKUP(B89,'[1]TT 2023'!F$1:K$415,6,0)</f>
        <v>45009</v>
      </c>
      <c r="O89" t="s">
        <v>1203</v>
      </c>
    </row>
    <row r="90" spans="1:15" customFormat="1" ht="15" hidden="1" customHeight="1" x14ac:dyDescent="0.2">
      <c r="A90" s="5">
        <v>44968</v>
      </c>
      <c r="B90" s="6">
        <v>3901</v>
      </c>
      <c r="C90" s="6" t="s">
        <v>10</v>
      </c>
      <c r="D90" s="6" t="s">
        <v>196</v>
      </c>
      <c r="E90" s="9">
        <v>10641630</v>
      </c>
      <c r="F90" s="10" t="s">
        <v>12</v>
      </c>
      <c r="G90" s="9">
        <v>1064163</v>
      </c>
      <c r="H90" s="9">
        <f t="shared" si="7"/>
        <v>11705793</v>
      </c>
      <c r="I90" s="6" t="s">
        <v>13</v>
      </c>
      <c r="J90" s="6" t="s">
        <v>14</v>
      </c>
      <c r="K90" s="5">
        <f t="shared" si="8"/>
        <v>45003</v>
      </c>
      <c r="L90" s="9">
        <f>+VLOOKUP(B90,'[1]TT 2023'!F$1:K$415,2,0)</f>
        <v>11705793</v>
      </c>
      <c r="M90" s="9">
        <f t="shared" si="10"/>
        <v>0</v>
      </c>
      <c r="N90" s="5">
        <f>+VLOOKUP(B90,'[1]TT 2023'!F$1:K$415,6,0)</f>
        <v>45009</v>
      </c>
      <c r="O90" t="s">
        <v>1203</v>
      </c>
    </row>
    <row r="91" spans="1:15" customFormat="1" ht="15" hidden="1" customHeight="1" x14ac:dyDescent="0.2">
      <c r="A91" s="5">
        <v>44968</v>
      </c>
      <c r="B91" s="6">
        <v>3902</v>
      </c>
      <c r="C91" s="6" t="s">
        <v>10</v>
      </c>
      <c r="D91" s="6" t="s">
        <v>198</v>
      </c>
      <c r="E91" s="9">
        <v>14759120</v>
      </c>
      <c r="F91" s="10" t="s">
        <v>12</v>
      </c>
      <c r="G91" s="9">
        <v>1475912</v>
      </c>
      <c r="H91" s="9">
        <f t="shared" si="7"/>
        <v>16235032</v>
      </c>
      <c r="I91" s="6" t="s">
        <v>13</v>
      </c>
      <c r="J91" s="6" t="s">
        <v>14</v>
      </c>
      <c r="K91" s="5">
        <f t="shared" si="8"/>
        <v>45003</v>
      </c>
      <c r="L91" s="9">
        <f>+VLOOKUP(B91,'[1]TT 2023'!F$1:K$415,2,0)</f>
        <v>16235032</v>
      </c>
      <c r="M91" s="9">
        <f t="shared" si="10"/>
        <v>0</v>
      </c>
      <c r="N91" s="5">
        <f>+VLOOKUP(B91,'[1]TT 2023'!F$1:K$415,6,0)</f>
        <v>45009</v>
      </c>
      <c r="O91" t="s">
        <v>1203</v>
      </c>
    </row>
    <row r="92" spans="1:15" customFormat="1" ht="15" hidden="1" customHeight="1" x14ac:dyDescent="0.2">
      <c r="A92" s="5">
        <v>44968</v>
      </c>
      <c r="B92" s="6">
        <v>3903</v>
      </c>
      <c r="C92" s="6" t="s">
        <v>10</v>
      </c>
      <c r="D92" s="6" t="s">
        <v>200</v>
      </c>
      <c r="E92" s="9">
        <v>4101240</v>
      </c>
      <c r="F92" s="10" t="s">
        <v>12</v>
      </c>
      <c r="G92" s="9">
        <v>410124</v>
      </c>
      <c r="H92" s="9">
        <f t="shared" si="7"/>
        <v>4511364</v>
      </c>
      <c r="I92" s="6" t="s">
        <v>13</v>
      </c>
      <c r="J92" s="6" t="s">
        <v>14</v>
      </c>
      <c r="K92" s="5">
        <f t="shared" si="8"/>
        <v>45003</v>
      </c>
      <c r="L92" s="9">
        <f>+VLOOKUP(B92,'[1]TT 2023'!F$1:K$415,2,0)</f>
        <v>4511364</v>
      </c>
      <c r="M92" s="9">
        <f t="shared" si="10"/>
        <v>0</v>
      </c>
      <c r="N92" s="5">
        <f>+VLOOKUP(B92,'[1]TT 2023'!F$1:K$415,6,0)</f>
        <v>45009</v>
      </c>
      <c r="O92" t="s">
        <v>1203</v>
      </c>
    </row>
    <row r="93" spans="1:15" customFormat="1" ht="15" hidden="1" customHeight="1" x14ac:dyDescent="0.2">
      <c r="A93" s="5">
        <v>44968</v>
      </c>
      <c r="B93" s="6">
        <v>3904</v>
      </c>
      <c r="C93" s="6" t="s">
        <v>10</v>
      </c>
      <c r="D93" s="6" t="s">
        <v>202</v>
      </c>
      <c r="E93" s="9">
        <v>9566460</v>
      </c>
      <c r="F93" s="10" t="s">
        <v>12</v>
      </c>
      <c r="G93" s="9">
        <v>956646</v>
      </c>
      <c r="H93" s="9">
        <f t="shared" si="7"/>
        <v>10523106</v>
      </c>
      <c r="I93" s="6" t="s">
        <v>13</v>
      </c>
      <c r="J93" s="6" t="s">
        <v>14</v>
      </c>
      <c r="K93" s="5">
        <f t="shared" si="8"/>
        <v>45003</v>
      </c>
      <c r="L93" s="9">
        <f>+VLOOKUP(B93,'[1]TT 2023'!F$1:K$415,2,0)</f>
        <v>10523106</v>
      </c>
      <c r="M93" s="9">
        <f t="shared" si="10"/>
        <v>0</v>
      </c>
      <c r="N93" s="5">
        <f>+VLOOKUP(B93,'[1]TT 2023'!F$1:K$415,6,0)</f>
        <v>45009</v>
      </c>
      <c r="O93" t="s">
        <v>1203</v>
      </c>
    </row>
    <row r="94" spans="1:15" customFormat="1" ht="15" hidden="1" customHeight="1" x14ac:dyDescent="0.2">
      <c r="A94" s="5">
        <v>44968</v>
      </c>
      <c r="B94" s="6">
        <v>3905</v>
      </c>
      <c r="C94" s="6" t="s">
        <v>10</v>
      </c>
      <c r="D94" s="6" t="s">
        <v>204</v>
      </c>
      <c r="E94" s="9">
        <v>1410195</v>
      </c>
      <c r="F94" s="10" t="s">
        <v>12</v>
      </c>
      <c r="G94" s="9">
        <v>141020</v>
      </c>
      <c r="H94" s="9">
        <f t="shared" si="7"/>
        <v>1551215</v>
      </c>
      <c r="I94" s="6" t="s">
        <v>113</v>
      </c>
      <c r="J94" s="6" t="s">
        <v>114</v>
      </c>
      <c r="K94" s="5">
        <f t="shared" si="8"/>
        <v>45003</v>
      </c>
      <c r="L94" s="9">
        <f>+VLOOKUP(B94,'[1]TT 2023'!F$1:K$415,2,0)</f>
        <v>1551220</v>
      </c>
      <c r="M94" s="9">
        <f t="shared" si="10"/>
        <v>5</v>
      </c>
      <c r="N94" s="5">
        <f>+VLOOKUP(B94,'[1]TT 2023'!F$1:K$415,6,0)</f>
        <v>45009</v>
      </c>
      <c r="O94" t="s">
        <v>1203</v>
      </c>
    </row>
    <row r="95" spans="1:15" customFormat="1" ht="15" hidden="1" customHeight="1" x14ac:dyDescent="0.2">
      <c r="A95" s="5">
        <v>44968</v>
      </c>
      <c r="B95" s="6">
        <v>3906</v>
      </c>
      <c r="C95" s="6" t="s">
        <v>10</v>
      </c>
      <c r="D95" s="6" t="s">
        <v>206</v>
      </c>
      <c r="E95" s="9">
        <v>4050610</v>
      </c>
      <c r="F95" s="10" t="s">
        <v>12</v>
      </c>
      <c r="G95" s="9">
        <v>405061</v>
      </c>
      <c r="H95" s="9">
        <f t="shared" si="7"/>
        <v>4455671</v>
      </c>
      <c r="I95" s="6" t="s">
        <v>175</v>
      </c>
      <c r="J95" s="6" t="s">
        <v>176</v>
      </c>
      <c r="K95" s="5">
        <f t="shared" si="8"/>
        <v>45003</v>
      </c>
      <c r="L95" s="9">
        <f>+VLOOKUP(B95,'[1]TT 2023'!F$1:K$415,2,0)</f>
        <v>4455671</v>
      </c>
      <c r="M95" s="9">
        <f t="shared" si="10"/>
        <v>0</v>
      </c>
      <c r="N95" s="5">
        <f>+VLOOKUP(B95,'[1]TT 2023'!F$1:K$415,6,0)</f>
        <v>45009</v>
      </c>
      <c r="O95" t="s">
        <v>1203</v>
      </c>
    </row>
    <row r="96" spans="1:15" customFormat="1" ht="15" hidden="1" customHeight="1" x14ac:dyDescent="0.2">
      <c r="A96" s="5">
        <v>44968</v>
      </c>
      <c r="B96" s="6">
        <v>3907</v>
      </c>
      <c r="C96" s="6" t="s">
        <v>10</v>
      </c>
      <c r="D96" s="6" t="s">
        <v>208</v>
      </c>
      <c r="E96" s="9">
        <v>2579200</v>
      </c>
      <c r="F96" s="10" t="s">
        <v>12</v>
      </c>
      <c r="G96" s="9">
        <v>257920</v>
      </c>
      <c r="H96" s="9">
        <f t="shared" si="7"/>
        <v>2837120</v>
      </c>
      <c r="I96" s="6" t="s">
        <v>175</v>
      </c>
      <c r="J96" s="6" t="s">
        <v>176</v>
      </c>
      <c r="K96" s="5">
        <f t="shared" si="8"/>
        <v>45003</v>
      </c>
      <c r="L96" s="9">
        <f>+VLOOKUP(B96,'[1]TT 2023'!F$1:K$415,2,0)</f>
        <v>2837120</v>
      </c>
      <c r="M96" s="9">
        <f t="shared" si="10"/>
        <v>0</v>
      </c>
      <c r="N96" s="5">
        <f>+VLOOKUP(B96,'[1]TT 2023'!F$1:K$415,6,0)</f>
        <v>45009</v>
      </c>
      <c r="O96" t="s">
        <v>1203</v>
      </c>
    </row>
    <row r="97" spans="1:15" customFormat="1" ht="15" hidden="1" customHeight="1" x14ac:dyDescent="0.2">
      <c r="A97" s="5">
        <v>44968</v>
      </c>
      <c r="B97" s="6">
        <v>3908</v>
      </c>
      <c r="C97" s="6" t="s">
        <v>10</v>
      </c>
      <c r="D97" s="6" t="s">
        <v>210</v>
      </c>
      <c r="E97" s="9">
        <v>5211430</v>
      </c>
      <c r="F97" s="10" t="s">
        <v>12</v>
      </c>
      <c r="G97" s="9">
        <v>521143</v>
      </c>
      <c r="H97" s="9">
        <f t="shared" si="7"/>
        <v>5732573</v>
      </c>
      <c r="I97" s="6" t="s">
        <v>93</v>
      </c>
      <c r="J97" s="6" t="s">
        <v>94</v>
      </c>
      <c r="K97" s="5">
        <f t="shared" si="8"/>
        <v>45003</v>
      </c>
      <c r="L97" s="9">
        <f>+VLOOKUP(B97,'[1]TT 2023'!F$1:K$415,2,0)</f>
        <v>5732573</v>
      </c>
      <c r="M97" s="9">
        <f t="shared" si="10"/>
        <v>0</v>
      </c>
      <c r="N97" s="5">
        <f>+VLOOKUP(B97,'[1]TT 2023'!F$1:K$415,6,0)</f>
        <v>45009</v>
      </c>
      <c r="O97" t="s">
        <v>1203</v>
      </c>
    </row>
    <row r="98" spans="1:15" customFormat="1" ht="15" hidden="1" customHeight="1" x14ac:dyDescent="0.2">
      <c r="A98" s="5">
        <v>44968</v>
      </c>
      <c r="B98" s="6">
        <v>3909</v>
      </c>
      <c r="C98" s="6" t="s">
        <v>10</v>
      </c>
      <c r="D98" s="6" t="s">
        <v>212</v>
      </c>
      <c r="E98" s="9">
        <v>7181680</v>
      </c>
      <c r="F98" s="10" t="s">
        <v>12</v>
      </c>
      <c r="G98" s="9">
        <v>718168</v>
      </c>
      <c r="H98" s="9">
        <f t="shared" si="7"/>
        <v>7899848</v>
      </c>
      <c r="I98" s="6" t="s">
        <v>53</v>
      </c>
      <c r="J98" s="6" t="s">
        <v>54</v>
      </c>
      <c r="K98" s="5">
        <f t="shared" si="8"/>
        <v>45003</v>
      </c>
      <c r="L98" s="9">
        <f>+VLOOKUP(B98,'[1]TT 2023'!F$1:K$415,2,0)</f>
        <v>7899848</v>
      </c>
      <c r="M98" s="9">
        <f t="shared" si="10"/>
        <v>0</v>
      </c>
      <c r="N98" s="5">
        <f>+VLOOKUP(B98,'[1]TT 2023'!F$1:K$415,6,0)</f>
        <v>45009</v>
      </c>
      <c r="O98" t="s">
        <v>1203</v>
      </c>
    </row>
    <row r="99" spans="1:15" customFormat="1" ht="15" hidden="1" customHeight="1" x14ac:dyDescent="0.2">
      <c r="A99" s="5">
        <v>44973</v>
      </c>
      <c r="B99" s="6">
        <v>6270</v>
      </c>
      <c r="C99" s="6" t="s">
        <v>10</v>
      </c>
      <c r="D99" s="6" t="s">
        <v>214</v>
      </c>
      <c r="E99" s="9">
        <v>3849940</v>
      </c>
      <c r="F99" s="10" t="s">
        <v>12</v>
      </c>
      <c r="G99" s="9">
        <v>384994</v>
      </c>
      <c r="H99" s="9">
        <f t="shared" si="7"/>
        <v>4234934</v>
      </c>
      <c r="I99" s="6" t="s">
        <v>147</v>
      </c>
      <c r="J99" s="6" t="s">
        <v>148</v>
      </c>
      <c r="K99" s="5">
        <f t="shared" si="8"/>
        <v>45008</v>
      </c>
      <c r="L99" s="9">
        <f>+VLOOKUP(B99,'[2]TT 2023'!F$416:K$567,2,0)</f>
        <v>4234934</v>
      </c>
      <c r="M99" s="9">
        <f t="shared" si="10"/>
        <v>0</v>
      </c>
      <c r="N99" s="5">
        <f>+VLOOKUP(B99,'[2]TT 2023'!F$416:K$567,6,0)</f>
        <v>45070</v>
      </c>
      <c r="O99" t="s">
        <v>1207</v>
      </c>
    </row>
    <row r="100" spans="1:15" customFormat="1" ht="15" hidden="1" customHeight="1" x14ac:dyDescent="0.2">
      <c r="A100" s="5">
        <v>44973</v>
      </c>
      <c r="B100" s="6">
        <v>6271</v>
      </c>
      <c r="C100" s="6" t="s">
        <v>10</v>
      </c>
      <c r="D100" s="6" t="s">
        <v>216</v>
      </c>
      <c r="E100" s="9">
        <v>1468620</v>
      </c>
      <c r="F100" s="10" t="s">
        <v>12</v>
      </c>
      <c r="G100" s="9">
        <v>146862</v>
      </c>
      <c r="H100" s="9">
        <f t="shared" si="7"/>
        <v>1615482</v>
      </c>
      <c r="I100" s="6" t="s">
        <v>147</v>
      </c>
      <c r="J100" s="6" t="s">
        <v>148</v>
      </c>
      <c r="K100" s="5">
        <f t="shared" si="8"/>
        <v>45008</v>
      </c>
      <c r="L100" s="9">
        <f>+VLOOKUP(B100,'[2]TT 2023'!F$416:K$567,2,0)</f>
        <v>1615482</v>
      </c>
      <c r="M100" s="9">
        <f t="shared" si="10"/>
        <v>0</v>
      </c>
      <c r="N100" s="5">
        <f>+VLOOKUP(B100,'[2]TT 2023'!F$416:K$567,6,0)</f>
        <v>45070</v>
      </c>
      <c r="O100" t="s">
        <v>1207</v>
      </c>
    </row>
    <row r="101" spans="1:15" customFormat="1" ht="15" hidden="1" customHeight="1" x14ac:dyDescent="0.2">
      <c r="A101" s="5">
        <v>44973</v>
      </c>
      <c r="B101" s="6">
        <v>6272</v>
      </c>
      <c r="C101" s="6" t="s">
        <v>10</v>
      </c>
      <c r="D101" s="6" t="s">
        <v>218</v>
      </c>
      <c r="E101" s="9">
        <v>3491900</v>
      </c>
      <c r="F101" s="10" t="s">
        <v>12</v>
      </c>
      <c r="G101" s="9">
        <v>349190</v>
      </c>
      <c r="H101" s="9">
        <f t="shared" si="7"/>
        <v>3841090</v>
      </c>
      <c r="I101" s="6" t="s">
        <v>147</v>
      </c>
      <c r="J101" s="6" t="s">
        <v>148</v>
      </c>
      <c r="K101" s="5">
        <f t="shared" si="8"/>
        <v>45008</v>
      </c>
      <c r="L101" s="9">
        <f>+VLOOKUP(B101,'[2]TT 2023'!F$416:K$567,2,0)</f>
        <v>3841090</v>
      </c>
      <c r="M101" s="9">
        <f t="shared" si="10"/>
        <v>0</v>
      </c>
      <c r="N101" s="5">
        <f>+VLOOKUP(B101,'[2]TT 2023'!F$416:K$567,6,0)</f>
        <v>45070</v>
      </c>
      <c r="O101" t="s">
        <v>1207</v>
      </c>
    </row>
    <row r="102" spans="1:15" customFormat="1" ht="15" hidden="1" customHeight="1" x14ac:dyDescent="0.2">
      <c r="A102" s="5">
        <v>44973</v>
      </c>
      <c r="B102" s="6">
        <v>6273</v>
      </c>
      <c r="C102" s="6" t="s">
        <v>10</v>
      </c>
      <c r="D102" s="6" t="s">
        <v>220</v>
      </c>
      <c r="E102" s="9">
        <v>5920055</v>
      </c>
      <c r="F102" s="10" t="s">
        <v>12</v>
      </c>
      <c r="G102" s="9">
        <v>592006</v>
      </c>
      <c r="H102" s="9">
        <f t="shared" si="7"/>
        <v>6512061</v>
      </c>
      <c r="I102" s="6" t="s">
        <v>147</v>
      </c>
      <c r="J102" s="6" t="s">
        <v>148</v>
      </c>
      <c r="K102" s="5">
        <f t="shared" si="8"/>
        <v>45008</v>
      </c>
      <c r="L102" s="9">
        <f>+VLOOKUP(B102,'[2]TT 2023'!F$416:K$567,2,0)</f>
        <v>6512066</v>
      </c>
      <c r="M102" s="9">
        <f t="shared" si="10"/>
        <v>5</v>
      </c>
      <c r="N102" s="5">
        <f>+VLOOKUP(B102,'[2]TT 2023'!F$416:K$567,6,0)</f>
        <v>45070</v>
      </c>
      <c r="O102" t="s">
        <v>1207</v>
      </c>
    </row>
    <row r="103" spans="1:15" customFormat="1" ht="15" hidden="1" customHeight="1" x14ac:dyDescent="0.2">
      <c r="A103" s="5">
        <v>44973</v>
      </c>
      <c r="B103" s="6">
        <v>6274</v>
      </c>
      <c r="C103" s="6" t="s">
        <v>10</v>
      </c>
      <c r="D103" s="6" t="s">
        <v>222</v>
      </c>
      <c r="E103" s="9">
        <v>6194009</v>
      </c>
      <c r="F103" s="10" t="s">
        <v>12</v>
      </c>
      <c r="G103" s="9">
        <v>619401</v>
      </c>
      <c r="H103" s="9">
        <f t="shared" si="7"/>
        <v>6813410</v>
      </c>
      <c r="I103" s="6" t="s">
        <v>147</v>
      </c>
      <c r="J103" s="6" t="s">
        <v>148</v>
      </c>
      <c r="K103" s="5">
        <f t="shared" si="8"/>
        <v>45008</v>
      </c>
      <c r="L103" s="9">
        <f>+VLOOKUP(B103,'[2]TT 2023'!F$416:K$567,2,0)</f>
        <v>6813411</v>
      </c>
      <c r="M103" s="9">
        <f t="shared" si="10"/>
        <v>1</v>
      </c>
      <c r="N103" s="5">
        <f>+VLOOKUP(B103,'[2]TT 2023'!F$416:K$567,6,0)</f>
        <v>45070</v>
      </c>
      <c r="O103" t="s">
        <v>1207</v>
      </c>
    </row>
    <row r="104" spans="1:15" customFormat="1" ht="15" hidden="1" customHeight="1" x14ac:dyDescent="0.2">
      <c r="A104" s="5">
        <v>44973</v>
      </c>
      <c r="B104" s="6">
        <v>6275</v>
      </c>
      <c r="C104" s="6" t="s">
        <v>10</v>
      </c>
      <c r="D104" s="6" t="s">
        <v>224</v>
      </c>
      <c r="E104" s="9">
        <v>1815240</v>
      </c>
      <c r="F104" s="10" t="s">
        <v>12</v>
      </c>
      <c r="G104" s="9">
        <v>181524</v>
      </c>
      <c r="H104" s="9">
        <f t="shared" si="7"/>
        <v>1996764</v>
      </c>
      <c r="I104" s="6" t="s">
        <v>147</v>
      </c>
      <c r="J104" s="6" t="s">
        <v>148</v>
      </c>
      <c r="K104" s="5">
        <f t="shared" si="8"/>
        <v>45008</v>
      </c>
      <c r="L104" s="9">
        <f>+VLOOKUP(B104,'[2]TT 2023'!F$416:K$567,2,0)</f>
        <v>1996764</v>
      </c>
      <c r="M104" s="9">
        <f t="shared" si="10"/>
        <v>0</v>
      </c>
      <c r="N104" s="5">
        <f>+VLOOKUP(B104,'[2]TT 2023'!F$416:K$567,6,0)</f>
        <v>45070</v>
      </c>
      <c r="O104" t="s">
        <v>1207</v>
      </c>
    </row>
    <row r="105" spans="1:15" customFormat="1" ht="15" hidden="1" customHeight="1" x14ac:dyDescent="0.2">
      <c r="A105" s="5">
        <v>44973</v>
      </c>
      <c r="B105" s="6">
        <v>6276</v>
      </c>
      <c r="C105" s="6" t="s">
        <v>10</v>
      </c>
      <c r="D105" s="6" t="s">
        <v>226</v>
      </c>
      <c r="E105" s="9">
        <v>3690540</v>
      </c>
      <c r="F105" s="10" t="s">
        <v>12</v>
      </c>
      <c r="G105" s="9">
        <v>369054</v>
      </c>
      <c r="H105" s="9">
        <f t="shared" si="7"/>
        <v>4059594</v>
      </c>
      <c r="I105" s="6" t="s">
        <v>147</v>
      </c>
      <c r="J105" s="6" t="s">
        <v>148</v>
      </c>
      <c r="K105" s="5">
        <f t="shared" si="8"/>
        <v>45008</v>
      </c>
      <c r="L105" s="9">
        <f>+VLOOKUP(B105,'[2]TT 2023'!F$416:K$567,2,0)</f>
        <v>4059594</v>
      </c>
      <c r="M105" s="9">
        <f t="shared" si="10"/>
        <v>0</v>
      </c>
      <c r="N105" s="5">
        <f>+VLOOKUP(B105,'[2]TT 2023'!F$416:K$567,6,0)</f>
        <v>45070</v>
      </c>
      <c r="O105" t="s">
        <v>1207</v>
      </c>
    </row>
    <row r="106" spans="1:15" customFormat="1" ht="15" hidden="1" customHeight="1" x14ac:dyDescent="0.2">
      <c r="A106" s="5">
        <v>44973</v>
      </c>
      <c r="B106" s="6">
        <v>6277</v>
      </c>
      <c r="C106" s="6" t="s">
        <v>10</v>
      </c>
      <c r="D106" s="6" t="s">
        <v>228</v>
      </c>
      <c r="E106" s="9">
        <v>2618440</v>
      </c>
      <c r="F106" s="10" t="s">
        <v>12</v>
      </c>
      <c r="G106" s="9">
        <v>261844</v>
      </c>
      <c r="H106" s="9">
        <f t="shared" si="7"/>
        <v>2880284</v>
      </c>
      <c r="I106" s="6" t="s">
        <v>147</v>
      </c>
      <c r="J106" s="6" t="s">
        <v>148</v>
      </c>
      <c r="K106" s="5">
        <f t="shared" si="8"/>
        <v>45008</v>
      </c>
      <c r="L106" s="9" t="e">
        <f>+VLOOKUP(B106,'[2]TT 2023'!F$416:K$567,2,0)</f>
        <v>#N/A</v>
      </c>
      <c r="M106" s="9" t="e">
        <f t="shared" si="10"/>
        <v>#N/A</v>
      </c>
      <c r="N106" s="5" t="e">
        <f>+VLOOKUP(B106,'[2]TT 2023'!F$416:K$567,6,0)</f>
        <v>#N/A</v>
      </c>
      <c r="O106" t="s">
        <v>1218</v>
      </c>
    </row>
    <row r="107" spans="1:15" customFormat="1" ht="15" hidden="1" customHeight="1" x14ac:dyDescent="0.2">
      <c r="A107" s="5">
        <v>44973</v>
      </c>
      <c r="B107" s="6">
        <v>6278</v>
      </c>
      <c r="C107" s="6" t="s">
        <v>10</v>
      </c>
      <c r="D107" s="6" t="s">
        <v>230</v>
      </c>
      <c r="E107" s="9">
        <v>1542990</v>
      </c>
      <c r="F107" s="10" t="s">
        <v>12</v>
      </c>
      <c r="G107" s="9">
        <v>154299</v>
      </c>
      <c r="H107" s="9">
        <f t="shared" si="7"/>
        <v>1697289</v>
      </c>
      <c r="I107" s="6" t="s">
        <v>113</v>
      </c>
      <c r="J107" s="6" t="s">
        <v>114</v>
      </c>
      <c r="K107" s="5">
        <f t="shared" si="8"/>
        <v>45008</v>
      </c>
      <c r="L107" s="9">
        <f>+VLOOKUP(B107,'[2]TT 2023'!F$416:K$567,2,0)</f>
        <v>1697289</v>
      </c>
      <c r="M107" s="9">
        <f t="shared" si="10"/>
        <v>0</v>
      </c>
      <c r="N107" s="5">
        <f>+VLOOKUP(B107,'[2]TT 2023'!F$416:K$567,6,0)</f>
        <v>45070</v>
      </c>
      <c r="O107" t="s">
        <v>1207</v>
      </c>
    </row>
    <row r="108" spans="1:15" customFormat="1" ht="15" hidden="1" customHeight="1" x14ac:dyDescent="0.2">
      <c r="A108" s="5">
        <v>44973</v>
      </c>
      <c r="B108" s="6">
        <v>6279</v>
      </c>
      <c r="C108" s="6" t="s">
        <v>10</v>
      </c>
      <c r="D108" s="6" t="s">
        <v>232</v>
      </c>
      <c r="E108" s="9">
        <v>4223925</v>
      </c>
      <c r="F108" s="10" t="s">
        <v>12</v>
      </c>
      <c r="G108" s="9">
        <v>422393</v>
      </c>
      <c r="H108" s="9">
        <f t="shared" si="7"/>
        <v>4646318</v>
      </c>
      <c r="I108" s="6" t="s">
        <v>89</v>
      </c>
      <c r="J108" s="6" t="s">
        <v>90</v>
      </c>
      <c r="K108" s="5">
        <f t="shared" si="8"/>
        <v>45008</v>
      </c>
      <c r="L108" s="9">
        <f>+VLOOKUP(B108,'[2]TT 2023'!F$416:K$567,2,0)</f>
        <v>4646323</v>
      </c>
      <c r="M108" s="9">
        <f t="shared" si="10"/>
        <v>5</v>
      </c>
      <c r="N108" s="5">
        <f>+VLOOKUP(B108,'[2]TT 2023'!F$416:K$567,6,0)</f>
        <v>45070</v>
      </c>
      <c r="O108" t="s">
        <v>1207</v>
      </c>
    </row>
    <row r="109" spans="1:15" customFormat="1" ht="15" hidden="1" customHeight="1" x14ac:dyDescent="0.2">
      <c r="A109" s="5">
        <v>44973</v>
      </c>
      <c r="B109" s="6">
        <v>6280</v>
      </c>
      <c r="C109" s="6" t="s">
        <v>10</v>
      </c>
      <c r="D109" s="6" t="s">
        <v>234</v>
      </c>
      <c r="E109" s="9">
        <v>1468620</v>
      </c>
      <c r="F109" s="10" t="s">
        <v>12</v>
      </c>
      <c r="G109" s="9">
        <v>146862</v>
      </c>
      <c r="H109" s="9">
        <f t="shared" si="7"/>
        <v>1615482</v>
      </c>
      <c r="I109" s="6" t="s">
        <v>53</v>
      </c>
      <c r="J109" s="6" t="s">
        <v>54</v>
      </c>
      <c r="K109" s="5">
        <f t="shared" si="8"/>
        <v>45008</v>
      </c>
      <c r="L109" s="9">
        <f>+VLOOKUP(B109,'[2]TT 2023'!F$416:K$567,2,0)</f>
        <v>1615482</v>
      </c>
      <c r="M109" s="9">
        <f t="shared" si="10"/>
        <v>0</v>
      </c>
      <c r="N109" s="5">
        <f>+VLOOKUP(B109,'[2]TT 2023'!F$416:K$567,6,0)</f>
        <v>45070</v>
      </c>
      <c r="O109" t="s">
        <v>1207</v>
      </c>
    </row>
    <row r="110" spans="1:15" customFormat="1" ht="15" hidden="1" customHeight="1" x14ac:dyDescent="0.2">
      <c r="A110" s="5">
        <v>44973</v>
      </c>
      <c r="B110" s="6">
        <v>6281</v>
      </c>
      <c r="C110" s="6" t="s">
        <v>10</v>
      </c>
      <c r="D110" s="6" t="s">
        <v>236</v>
      </c>
      <c r="E110" s="9">
        <v>3372440</v>
      </c>
      <c r="F110" s="10" t="s">
        <v>12</v>
      </c>
      <c r="G110" s="9">
        <v>337244</v>
      </c>
      <c r="H110" s="9">
        <f t="shared" si="7"/>
        <v>3709684</v>
      </c>
      <c r="I110" s="6" t="s">
        <v>131</v>
      </c>
      <c r="J110" s="6" t="s">
        <v>132</v>
      </c>
      <c r="K110" s="5">
        <f t="shared" si="8"/>
        <v>45008</v>
      </c>
      <c r="L110" s="9">
        <f>+VLOOKUP(B110,'[2]TT 2023'!F$416:K$567,2,0)</f>
        <v>3709684</v>
      </c>
      <c r="M110" s="9">
        <f t="shared" si="10"/>
        <v>0</v>
      </c>
      <c r="N110" s="5">
        <f>+VLOOKUP(B110,'[2]TT 2023'!F$416:K$567,6,0)</f>
        <v>45070</v>
      </c>
      <c r="O110" t="s">
        <v>1207</v>
      </c>
    </row>
    <row r="111" spans="1:15" customFormat="1" ht="15" hidden="1" customHeight="1" x14ac:dyDescent="0.2">
      <c r="A111" s="5">
        <v>44973</v>
      </c>
      <c r="B111" s="6">
        <v>6282</v>
      </c>
      <c r="C111" s="6" t="s">
        <v>10</v>
      </c>
      <c r="D111" s="6" t="s">
        <v>238</v>
      </c>
      <c r="E111" s="9">
        <v>2579200</v>
      </c>
      <c r="F111" s="10" t="s">
        <v>12</v>
      </c>
      <c r="G111" s="9">
        <v>257920</v>
      </c>
      <c r="H111" s="9">
        <f t="shared" si="7"/>
        <v>2837120</v>
      </c>
      <c r="I111" s="6" t="s">
        <v>13</v>
      </c>
      <c r="J111" s="6" t="s">
        <v>14</v>
      </c>
      <c r="K111" s="5">
        <f t="shared" si="8"/>
        <v>45008</v>
      </c>
      <c r="L111" s="9">
        <f>+VLOOKUP(B111,'[2]TT 2023'!F$416:K$567,2,0)</f>
        <v>2837120</v>
      </c>
      <c r="M111" s="9">
        <f t="shared" si="10"/>
        <v>0</v>
      </c>
      <c r="N111" s="5">
        <f>+VLOOKUP(B111,'[2]TT 2023'!F$416:K$567,6,0)</f>
        <v>45070</v>
      </c>
      <c r="O111" t="s">
        <v>1207</v>
      </c>
    </row>
    <row r="112" spans="1:15" customFormat="1" ht="15" hidden="1" customHeight="1" x14ac:dyDescent="0.2">
      <c r="A112" s="5">
        <v>44973</v>
      </c>
      <c r="B112" s="6">
        <v>6287</v>
      </c>
      <c r="C112" s="6" t="s">
        <v>10</v>
      </c>
      <c r="D112" s="6" t="s">
        <v>240</v>
      </c>
      <c r="E112" s="9">
        <v>6904290</v>
      </c>
      <c r="F112" s="10" t="s">
        <v>12</v>
      </c>
      <c r="G112" s="9">
        <v>690429</v>
      </c>
      <c r="H112" s="9">
        <f t="shared" si="7"/>
        <v>7594719</v>
      </c>
      <c r="I112" s="6" t="s">
        <v>13</v>
      </c>
      <c r="J112" s="6" t="s">
        <v>14</v>
      </c>
      <c r="K112" s="5">
        <f t="shared" si="8"/>
        <v>45008</v>
      </c>
      <c r="L112" s="9">
        <f>+VLOOKUP(B112,'[2]TT 2023'!F$416:K$567,2,0)</f>
        <v>7594719</v>
      </c>
      <c r="M112" s="9">
        <f t="shared" si="10"/>
        <v>0</v>
      </c>
      <c r="N112" s="5">
        <f>+VLOOKUP(B112,'[2]TT 2023'!F$416:K$567,6,0)</f>
        <v>45070</v>
      </c>
      <c r="O112" t="s">
        <v>1207</v>
      </c>
    </row>
    <row r="113" spans="1:15" customFormat="1" ht="15" hidden="1" customHeight="1" x14ac:dyDescent="0.2">
      <c r="A113" s="5">
        <v>44973</v>
      </c>
      <c r="B113" s="6">
        <v>6288</v>
      </c>
      <c r="C113" s="6" t="s">
        <v>10</v>
      </c>
      <c r="D113" s="6" t="s">
        <v>242</v>
      </c>
      <c r="E113" s="9">
        <v>3283860</v>
      </c>
      <c r="F113" s="10" t="s">
        <v>12</v>
      </c>
      <c r="G113" s="9">
        <v>328386</v>
      </c>
      <c r="H113" s="9">
        <f t="shared" si="7"/>
        <v>3612246</v>
      </c>
      <c r="I113" s="6" t="s">
        <v>101</v>
      </c>
      <c r="J113" s="6" t="s">
        <v>102</v>
      </c>
      <c r="K113" s="5">
        <f t="shared" si="8"/>
        <v>45008</v>
      </c>
      <c r="L113" s="9">
        <f>+VLOOKUP(B113,'[2]TT 2023'!F$416:K$567,2,0)</f>
        <v>3612246</v>
      </c>
      <c r="M113" s="9">
        <f t="shared" si="10"/>
        <v>0</v>
      </c>
      <c r="N113" s="5">
        <f>+VLOOKUP(B113,'[2]TT 2023'!F$416:K$567,6,0)</f>
        <v>45070</v>
      </c>
      <c r="O113" t="s">
        <v>1207</v>
      </c>
    </row>
    <row r="114" spans="1:15" customFormat="1" ht="15" hidden="1" customHeight="1" x14ac:dyDescent="0.2">
      <c r="A114" s="5">
        <v>44973</v>
      </c>
      <c r="B114" s="6">
        <v>6289</v>
      </c>
      <c r="C114" s="6" t="s">
        <v>10</v>
      </c>
      <c r="D114" s="6" t="s">
        <v>244</v>
      </c>
      <c r="E114" s="9">
        <v>6303504</v>
      </c>
      <c r="F114" s="10" t="s">
        <v>12</v>
      </c>
      <c r="G114" s="9">
        <v>630350</v>
      </c>
      <c r="H114" s="9">
        <f t="shared" si="7"/>
        <v>6933854</v>
      </c>
      <c r="I114" s="6" t="s">
        <v>101</v>
      </c>
      <c r="J114" s="6" t="s">
        <v>102</v>
      </c>
      <c r="K114" s="5">
        <f t="shared" si="8"/>
        <v>45008</v>
      </c>
      <c r="L114" s="9">
        <f>+VLOOKUP(B114,'[2]TT 2023'!F$416:K$567,2,0)</f>
        <v>6933850</v>
      </c>
      <c r="M114" s="9">
        <f t="shared" si="10"/>
        <v>-4</v>
      </c>
      <c r="N114" s="5">
        <f>+VLOOKUP(B114,'[2]TT 2023'!F$416:K$567,6,0)</f>
        <v>45070</v>
      </c>
      <c r="O114" t="s">
        <v>1207</v>
      </c>
    </row>
    <row r="115" spans="1:15" customFormat="1" ht="15" hidden="1" customHeight="1" x14ac:dyDescent="0.2">
      <c r="A115" s="5">
        <v>44981</v>
      </c>
      <c r="B115" s="6">
        <v>8648</v>
      </c>
      <c r="C115" s="6" t="s">
        <v>10</v>
      </c>
      <c r="D115" s="6" t="s">
        <v>246</v>
      </c>
      <c r="E115" s="9">
        <v>955570</v>
      </c>
      <c r="F115" s="10" t="s">
        <v>12</v>
      </c>
      <c r="G115" s="9">
        <v>95557</v>
      </c>
      <c r="H115" s="9">
        <f t="shared" si="7"/>
        <v>1051127</v>
      </c>
      <c r="I115" s="6" t="s">
        <v>13</v>
      </c>
      <c r="J115" s="6" t="s">
        <v>14</v>
      </c>
      <c r="K115" s="5">
        <f t="shared" si="8"/>
        <v>45016</v>
      </c>
      <c r="L115" s="9">
        <f>+VLOOKUP(B115,'[1]TT 2023'!F$1:K$415,2,0)</f>
        <v>1051127</v>
      </c>
      <c r="M115" s="9">
        <f t="shared" si="10"/>
        <v>0</v>
      </c>
      <c r="N115" s="5">
        <f>+VLOOKUP(B115,'[1]TT 2023'!F$1:K$415,6,0)</f>
        <v>45026</v>
      </c>
      <c r="O115" t="s">
        <v>1204</v>
      </c>
    </row>
    <row r="116" spans="1:15" customFormat="1" ht="15" hidden="1" customHeight="1" x14ac:dyDescent="0.2">
      <c r="A116" s="5">
        <v>44981</v>
      </c>
      <c r="B116" s="6">
        <v>8649</v>
      </c>
      <c r="C116" s="6" t="s">
        <v>10</v>
      </c>
      <c r="D116" s="6" t="s">
        <v>248</v>
      </c>
      <c r="E116" s="9">
        <v>7104620</v>
      </c>
      <c r="F116" s="10" t="s">
        <v>12</v>
      </c>
      <c r="G116" s="9">
        <v>710462</v>
      </c>
      <c r="H116" s="9">
        <f t="shared" si="7"/>
        <v>7815082</v>
      </c>
      <c r="I116" s="6" t="s">
        <v>117</v>
      </c>
      <c r="J116" s="6" t="s">
        <v>118</v>
      </c>
      <c r="K116" s="5">
        <f t="shared" si="8"/>
        <v>45016</v>
      </c>
      <c r="L116" s="9">
        <f>+VLOOKUP(B116,'[1]TT 2023'!F$1:K$415,2,0)</f>
        <v>7815082</v>
      </c>
      <c r="M116" s="9">
        <f t="shared" si="10"/>
        <v>0</v>
      </c>
      <c r="N116" s="5">
        <f>+VLOOKUP(B116,'[1]TT 2023'!F$1:K$415,6,0)</f>
        <v>45009</v>
      </c>
      <c r="O116" t="s">
        <v>1203</v>
      </c>
    </row>
    <row r="117" spans="1:15" customFormat="1" ht="15" hidden="1" customHeight="1" x14ac:dyDescent="0.2">
      <c r="A117" s="5">
        <v>44981</v>
      </c>
      <c r="B117" s="6">
        <v>8650</v>
      </c>
      <c r="C117" s="6" t="s">
        <v>10</v>
      </c>
      <c r="D117" s="6" t="s">
        <v>250</v>
      </c>
      <c r="E117" s="9">
        <v>501820</v>
      </c>
      <c r="F117" s="10" t="s">
        <v>12</v>
      </c>
      <c r="G117" s="9">
        <v>50182</v>
      </c>
      <c r="H117" s="9">
        <f t="shared" si="7"/>
        <v>552002</v>
      </c>
      <c r="I117" s="6" t="s">
        <v>13</v>
      </c>
      <c r="J117" s="6" t="s">
        <v>14</v>
      </c>
      <c r="K117" s="5">
        <f t="shared" si="8"/>
        <v>45016</v>
      </c>
      <c r="L117" s="9">
        <f>+VLOOKUP(B117,'[1]TT 2023'!F$1:K$415,2,0)</f>
        <v>552002</v>
      </c>
      <c r="M117" s="9">
        <f t="shared" si="10"/>
        <v>0</v>
      </c>
      <c r="N117" s="5">
        <f>+VLOOKUP(B117,'[1]TT 2023'!F$1:K$415,6,0)</f>
        <v>45009</v>
      </c>
      <c r="O117" t="s">
        <v>1203</v>
      </c>
    </row>
    <row r="118" spans="1:15" customFormat="1" ht="15" hidden="1" customHeight="1" x14ac:dyDescent="0.2">
      <c r="A118" s="5">
        <v>44981</v>
      </c>
      <c r="B118" s="6">
        <v>8651</v>
      </c>
      <c r="C118" s="6" t="s">
        <v>10</v>
      </c>
      <c r="D118" s="6" t="s">
        <v>252</v>
      </c>
      <c r="E118" s="9">
        <v>11632476</v>
      </c>
      <c r="F118" s="10" t="s">
        <v>12</v>
      </c>
      <c r="G118" s="9">
        <v>1163248</v>
      </c>
      <c r="H118" s="9">
        <f t="shared" si="7"/>
        <v>12795724</v>
      </c>
      <c r="I118" s="6" t="s">
        <v>175</v>
      </c>
      <c r="J118" s="6" t="s">
        <v>176</v>
      </c>
      <c r="K118" s="5">
        <f t="shared" si="8"/>
        <v>45016</v>
      </c>
      <c r="L118" s="9">
        <f>+VLOOKUP(B118,'[1]TT 2023'!F$1:K$415,2,0)</f>
        <v>12795728</v>
      </c>
      <c r="M118" s="9">
        <f t="shared" si="10"/>
        <v>4</v>
      </c>
      <c r="N118" s="5">
        <f>+VLOOKUP(B118,'[1]TT 2023'!F$1:K$415,6,0)</f>
        <v>45009</v>
      </c>
      <c r="O118" t="s">
        <v>1203</v>
      </c>
    </row>
    <row r="119" spans="1:15" customFormat="1" ht="15" hidden="1" customHeight="1" x14ac:dyDescent="0.2">
      <c r="A119" s="5">
        <v>44981</v>
      </c>
      <c r="B119" s="6">
        <v>8652</v>
      </c>
      <c r="C119" s="6" t="s">
        <v>10</v>
      </c>
      <c r="D119" s="6" t="s">
        <v>254</v>
      </c>
      <c r="E119" s="9">
        <v>272250</v>
      </c>
      <c r="F119" s="10" t="s">
        <v>12</v>
      </c>
      <c r="G119" s="9">
        <v>27225</v>
      </c>
      <c r="H119" s="9">
        <f t="shared" si="7"/>
        <v>299475</v>
      </c>
      <c r="I119" s="6" t="s">
        <v>83</v>
      </c>
      <c r="J119" s="6" t="s">
        <v>84</v>
      </c>
      <c r="K119" s="5">
        <f t="shared" si="8"/>
        <v>45016</v>
      </c>
      <c r="L119" s="9">
        <f>+VLOOKUP(B119,'[1]TT 2023'!F$1:K$415,2,0)</f>
        <v>299475</v>
      </c>
      <c r="M119" s="9">
        <f t="shared" si="10"/>
        <v>0</v>
      </c>
      <c r="N119" s="5">
        <f>+VLOOKUP(B119,'[1]TT 2023'!F$1:K$415,6,0)</f>
        <v>45026</v>
      </c>
      <c r="O119" t="s">
        <v>1204</v>
      </c>
    </row>
    <row r="120" spans="1:15" customFormat="1" ht="15" hidden="1" customHeight="1" x14ac:dyDescent="0.2">
      <c r="A120" s="5">
        <v>44981</v>
      </c>
      <c r="B120" s="6">
        <v>8653</v>
      </c>
      <c r="C120" s="6" t="s">
        <v>10</v>
      </c>
      <c r="D120" s="6" t="s">
        <v>256</v>
      </c>
      <c r="E120" s="9">
        <v>1529835</v>
      </c>
      <c r="F120" s="10" t="s">
        <v>12</v>
      </c>
      <c r="G120" s="9">
        <v>152984</v>
      </c>
      <c r="H120" s="9">
        <f t="shared" si="7"/>
        <v>1682819</v>
      </c>
      <c r="I120" s="6" t="s">
        <v>93</v>
      </c>
      <c r="J120" s="6" t="s">
        <v>94</v>
      </c>
      <c r="K120" s="5">
        <f t="shared" si="8"/>
        <v>45016</v>
      </c>
      <c r="L120" s="9">
        <f>+VLOOKUP(B120,'[1]TT 2023'!F$1:K$415,2,0)</f>
        <v>1682824</v>
      </c>
      <c r="M120" s="9">
        <f t="shared" si="10"/>
        <v>5</v>
      </c>
      <c r="N120" s="5">
        <f>+VLOOKUP(B120,'[1]TT 2023'!F$1:K$415,6,0)</f>
        <v>45009</v>
      </c>
      <c r="O120" t="s">
        <v>1203</v>
      </c>
    </row>
    <row r="121" spans="1:15" customFormat="1" ht="15" hidden="1" customHeight="1" x14ac:dyDescent="0.2">
      <c r="A121" s="5">
        <v>44981</v>
      </c>
      <c r="B121" s="6">
        <v>8654</v>
      </c>
      <c r="C121" s="6" t="s">
        <v>10</v>
      </c>
      <c r="D121" s="6" t="s">
        <v>258</v>
      </c>
      <c r="E121" s="9">
        <v>2579200</v>
      </c>
      <c r="F121" s="10" t="s">
        <v>12</v>
      </c>
      <c r="G121" s="9">
        <v>257920</v>
      </c>
      <c r="H121" s="9">
        <f t="shared" si="7"/>
        <v>2837120</v>
      </c>
      <c r="I121" s="6" t="s">
        <v>89</v>
      </c>
      <c r="J121" s="6" t="s">
        <v>90</v>
      </c>
      <c r="K121" s="5">
        <f t="shared" si="8"/>
        <v>45016</v>
      </c>
      <c r="L121" s="9">
        <f>+VLOOKUP(B121,'[1]TT 2023'!F$1:K$415,2,0)</f>
        <v>2837120</v>
      </c>
      <c r="M121" s="9">
        <f t="shared" si="10"/>
        <v>0</v>
      </c>
      <c r="N121" s="5">
        <f>+VLOOKUP(B121,'[1]TT 2023'!F$1:K$415,6,0)</f>
        <v>45026</v>
      </c>
      <c r="O121" t="s">
        <v>1204</v>
      </c>
    </row>
    <row r="122" spans="1:15" customFormat="1" ht="15" hidden="1" customHeight="1" x14ac:dyDescent="0.2">
      <c r="A122" s="5">
        <v>44981</v>
      </c>
      <c r="B122" s="6">
        <v>8655</v>
      </c>
      <c r="C122" s="6" t="s">
        <v>10</v>
      </c>
      <c r="D122" s="6" t="s">
        <v>260</v>
      </c>
      <c r="E122" s="9">
        <v>2618440</v>
      </c>
      <c r="F122" s="10" t="s">
        <v>12</v>
      </c>
      <c r="G122" s="9">
        <v>261844</v>
      </c>
      <c r="H122" s="9">
        <f t="shared" si="7"/>
        <v>2880284</v>
      </c>
      <c r="I122" s="6" t="s">
        <v>53</v>
      </c>
      <c r="J122" s="6" t="s">
        <v>54</v>
      </c>
      <c r="K122" s="5">
        <f t="shared" si="8"/>
        <v>45016</v>
      </c>
      <c r="L122" s="9">
        <f>+VLOOKUP(B122,'[1]TT 2023'!F$1:K$415,2,0)</f>
        <v>2880284</v>
      </c>
      <c r="M122" s="9">
        <f t="shared" si="10"/>
        <v>0</v>
      </c>
      <c r="N122" s="5">
        <f>+VLOOKUP(B122,'[1]TT 2023'!F$1:K$415,6,0)</f>
        <v>45026</v>
      </c>
      <c r="O122" t="s">
        <v>1204</v>
      </c>
    </row>
    <row r="123" spans="1:15" customFormat="1" ht="15" hidden="1" customHeight="1" x14ac:dyDescent="0.2">
      <c r="A123" s="5">
        <v>44981</v>
      </c>
      <c r="B123" s="6">
        <v>8656</v>
      </c>
      <c r="C123" s="6" t="s">
        <v>10</v>
      </c>
      <c r="D123" s="6" t="s">
        <v>262</v>
      </c>
      <c r="E123" s="9">
        <v>1110580</v>
      </c>
      <c r="F123" s="10" t="s">
        <v>12</v>
      </c>
      <c r="G123" s="9">
        <v>111058</v>
      </c>
      <c r="H123" s="9">
        <f t="shared" si="7"/>
        <v>1221638</v>
      </c>
      <c r="I123" s="6" t="s">
        <v>131</v>
      </c>
      <c r="J123" s="6" t="s">
        <v>132</v>
      </c>
      <c r="K123" s="5">
        <f t="shared" si="8"/>
        <v>45016</v>
      </c>
      <c r="L123" s="9">
        <f>+VLOOKUP(B123,'[1]TT 2023'!F$1:K$415,2,0)</f>
        <v>1221638</v>
      </c>
      <c r="M123" s="9">
        <f t="shared" si="10"/>
        <v>0</v>
      </c>
      <c r="N123" s="5">
        <f>+VLOOKUP(B123,'[1]TT 2023'!F$1:K$415,6,0)</f>
        <v>45009</v>
      </c>
      <c r="O123" t="s">
        <v>1203</v>
      </c>
    </row>
    <row r="124" spans="1:15" customFormat="1" ht="15" hidden="1" customHeight="1" x14ac:dyDescent="0.2">
      <c r="A124" s="5">
        <v>44981</v>
      </c>
      <c r="B124" s="6">
        <v>8657</v>
      </c>
      <c r="C124" s="6" t="s">
        <v>10</v>
      </c>
      <c r="D124" s="6" t="s">
        <v>264</v>
      </c>
      <c r="E124" s="9">
        <v>7453425</v>
      </c>
      <c r="F124" s="10" t="s">
        <v>12</v>
      </c>
      <c r="G124" s="9">
        <v>745343</v>
      </c>
      <c r="H124" s="9">
        <f t="shared" si="7"/>
        <v>8198768</v>
      </c>
      <c r="I124" s="6" t="s">
        <v>175</v>
      </c>
      <c r="J124" s="6" t="s">
        <v>176</v>
      </c>
      <c r="K124" s="5">
        <f t="shared" si="8"/>
        <v>45016</v>
      </c>
      <c r="L124" s="9">
        <f>+VLOOKUP(B124,'[1]TT 2023'!F$1:K$415,2,0)</f>
        <v>8198773</v>
      </c>
      <c r="M124" s="9">
        <f t="shared" si="10"/>
        <v>5</v>
      </c>
      <c r="N124" s="5">
        <f>+VLOOKUP(B124,'[1]TT 2023'!F$1:K$415,6,0)</f>
        <v>45026</v>
      </c>
      <c r="O124" t="s">
        <v>1204</v>
      </c>
    </row>
    <row r="125" spans="1:15" customFormat="1" ht="15" hidden="1" customHeight="1" x14ac:dyDescent="0.2">
      <c r="A125" s="5">
        <v>44981</v>
      </c>
      <c r="B125" s="6">
        <v>8658</v>
      </c>
      <c r="C125" s="6" t="s">
        <v>10</v>
      </c>
      <c r="D125" s="6" t="s">
        <v>266</v>
      </c>
      <c r="E125" s="9">
        <v>9108795</v>
      </c>
      <c r="F125" s="10" t="s">
        <v>12</v>
      </c>
      <c r="G125" s="9">
        <v>910880</v>
      </c>
      <c r="H125" s="9">
        <f t="shared" si="7"/>
        <v>10019675</v>
      </c>
      <c r="I125" s="6" t="s">
        <v>83</v>
      </c>
      <c r="J125" s="6" t="s">
        <v>84</v>
      </c>
      <c r="K125" s="5">
        <f t="shared" si="8"/>
        <v>45016</v>
      </c>
      <c r="L125" s="9">
        <f>+VLOOKUP(B125,'[1]TT 2023'!F$1:K$415,2,0)</f>
        <v>10019680</v>
      </c>
      <c r="M125" s="9">
        <f t="shared" si="10"/>
        <v>5</v>
      </c>
      <c r="N125" s="5">
        <f>+VLOOKUP(B125,'[1]TT 2023'!F$1:K$415,6,0)</f>
        <v>45026</v>
      </c>
      <c r="O125" t="s">
        <v>1204</v>
      </c>
    </row>
    <row r="126" spans="1:15" customFormat="1" ht="15" hidden="1" customHeight="1" x14ac:dyDescent="0.2">
      <c r="A126" s="5">
        <v>44981</v>
      </c>
      <c r="B126" s="6">
        <v>8659</v>
      </c>
      <c r="C126" s="6" t="s">
        <v>10</v>
      </c>
      <c r="D126" s="6" t="s">
        <v>268</v>
      </c>
      <c r="E126" s="9">
        <v>7926260</v>
      </c>
      <c r="F126" s="10" t="s">
        <v>12</v>
      </c>
      <c r="G126" s="9">
        <v>792626</v>
      </c>
      <c r="H126" s="9">
        <f t="shared" si="7"/>
        <v>8718886</v>
      </c>
      <c r="I126" s="6" t="s">
        <v>291</v>
      </c>
      <c r="J126" s="6" t="s">
        <v>292</v>
      </c>
      <c r="K126" s="5">
        <f t="shared" si="8"/>
        <v>45016</v>
      </c>
      <c r="L126" s="9">
        <f>+VLOOKUP(B126,'[1]TT 2023'!F$1:K$415,2,0)</f>
        <v>8718886</v>
      </c>
      <c r="M126" s="9">
        <f t="shared" si="10"/>
        <v>0</v>
      </c>
      <c r="N126" s="5">
        <f>+VLOOKUP(B126,'[1]TT 2023'!F$1:K$415,6,0)</f>
        <v>45026</v>
      </c>
      <c r="O126" t="s">
        <v>1204</v>
      </c>
    </row>
    <row r="127" spans="1:15" customFormat="1" ht="15" hidden="1" customHeight="1" x14ac:dyDescent="0.2">
      <c r="A127" s="5">
        <v>44981</v>
      </c>
      <c r="B127" s="6">
        <v>8660</v>
      </c>
      <c r="C127" s="6" t="s">
        <v>10</v>
      </c>
      <c r="D127" s="6" t="s">
        <v>270</v>
      </c>
      <c r="E127" s="9">
        <v>2221160</v>
      </c>
      <c r="F127" s="10" t="s">
        <v>12</v>
      </c>
      <c r="G127" s="9">
        <v>222116</v>
      </c>
      <c r="H127" s="9">
        <f t="shared" si="7"/>
        <v>2443276</v>
      </c>
      <c r="I127" s="6" t="s">
        <v>139</v>
      </c>
      <c r="J127" s="6" t="s">
        <v>140</v>
      </c>
      <c r="K127" s="5">
        <f t="shared" si="8"/>
        <v>45016</v>
      </c>
      <c r="L127" s="9">
        <f>+VLOOKUP(B127,'[1]TT 2023'!F$1:K$415,2,0)</f>
        <v>2443276</v>
      </c>
      <c r="M127" s="9">
        <f t="shared" si="10"/>
        <v>0</v>
      </c>
      <c r="N127" s="5">
        <f>+VLOOKUP(B127,'[1]TT 2023'!F$1:K$415,6,0)</f>
        <v>45026</v>
      </c>
      <c r="O127" t="s">
        <v>1204</v>
      </c>
    </row>
    <row r="128" spans="1:15" customFormat="1" ht="15" hidden="1" customHeight="1" x14ac:dyDescent="0.2">
      <c r="A128" s="5">
        <v>44981</v>
      </c>
      <c r="B128" s="6">
        <v>8661</v>
      </c>
      <c r="C128" s="6" t="s">
        <v>10</v>
      </c>
      <c r="D128" s="6" t="s">
        <v>272</v>
      </c>
      <c r="E128" s="9">
        <v>2144100</v>
      </c>
      <c r="F128" s="10" t="s">
        <v>12</v>
      </c>
      <c r="G128" s="9">
        <v>214410</v>
      </c>
      <c r="H128" s="9">
        <f t="shared" si="7"/>
        <v>2358510</v>
      </c>
      <c r="I128" s="6" t="s">
        <v>53</v>
      </c>
      <c r="J128" s="6" t="s">
        <v>54</v>
      </c>
      <c r="K128" s="5">
        <f t="shared" si="8"/>
        <v>45016</v>
      </c>
      <c r="L128" s="9">
        <f>+VLOOKUP(B128,'[1]TT 2023'!F$1:K$415,2,0)</f>
        <v>2358510</v>
      </c>
      <c r="M128" s="9">
        <f t="shared" si="10"/>
        <v>0</v>
      </c>
      <c r="N128" s="5">
        <f>+VLOOKUP(B128,'[1]TT 2023'!F$1:K$415,6,0)</f>
        <v>45026</v>
      </c>
      <c r="O128" t="s">
        <v>1204</v>
      </c>
    </row>
    <row r="129" spans="1:19" ht="15" hidden="1" customHeight="1" x14ac:dyDescent="0.2">
      <c r="A129" s="5">
        <v>44981</v>
      </c>
      <c r="B129" s="6">
        <v>8662</v>
      </c>
      <c r="C129" s="6" t="s">
        <v>10</v>
      </c>
      <c r="D129" s="6" t="s">
        <v>274</v>
      </c>
      <c r="E129" s="9">
        <v>1072050</v>
      </c>
      <c r="F129" s="10" t="s">
        <v>12</v>
      </c>
      <c r="G129" s="9">
        <v>107205</v>
      </c>
      <c r="H129" s="9">
        <f t="shared" si="7"/>
        <v>1179255</v>
      </c>
      <c r="I129" s="6" t="s">
        <v>131</v>
      </c>
      <c r="J129" s="6" t="s">
        <v>132</v>
      </c>
      <c r="K129" s="5">
        <f t="shared" si="8"/>
        <v>45016</v>
      </c>
      <c r="L129" s="9">
        <f>+VLOOKUP(B129,'[1]TT 2023'!F$1:K$415,2,0)</f>
        <v>1179255</v>
      </c>
      <c r="M129" s="9">
        <f t="shared" si="10"/>
        <v>0</v>
      </c>
      <c r="N129" s="5">
        <f>+VLOOKUP(B129,'[1]TT 2023'!F$1:K$415,6,0)</f>
        <v>45026</v>
      </c>
      <c r="O129" t="s">
        <v>1204</v>
      </c>
      <c r="P129"/>
      <c r="Q129"/>
      <c r="R129"/>
      <c r="S129"/>
    </row>
    <row r="130" spans="1:19" ht="15" hidden="1" customHeight="1" x14ac:dyDescent="0.2">
      <c r="A130" s="5">
        <v>44981</v>
      </c>
      <c r="B130" s="6">
        <v>8663</v>
      </c>
      <c r="C130" s="6" t="s">
        <v>10</v>
      </c>
      <c r="D130" s="6" t="s">
        <v>276</v>
      </c>
      <c r="E130" s="9">
        <v>1354610</v>
      </c>
      <c r="F130" s="10" t="s">
        <v>12</v>
      </c>
      <c r="G130" s="9">
        <v>135461</v>
      </c>
      <c r="H130" s="9">
        <f t="shared" si="7"/>
        <v>1490071</v>
      </c>
      <c r="I130" s="6" t="s">
        <v>147</v>
      </c>
      <c r="J130" s="6" t="s">
        <v>148</v>
      </c>
      <c r="K130" s="5">
        <f t="shared" si="8"/>
        <v>45016</v>
      </c>
      <c r="L130" s="9" t="e">
        <f>+VLOOKUP(B130,'[2]TT 2023'!F$416:K$567,2,0)</f>
        <v>#N/A</v>
      </c>
      <c r="M130" s="9" t="e">
        <f t="shared" si="10"/>
        <v>#N/A</v>
      </c>
      <c r="N130" s="5" t="e">
        <f>+VLOOKUP(B130,'[2]TT 2023'!F$416:K$567,6,0)</f>
        <v>#N/A</v>
      </c>
      <c r="O130" t="s">
        <v>1218</v>
      </c>
      <c r="P130"/>
      <c r="Q130"/>
      <c r="R130"/>
      <c r="S130"/>
    </row>
    <row r="131" spans="1:19" ht="15" hidden="1" customHeight="1" x14ac:dyDescent="0.2">
      <c r="A131" s="5">
        <v>44981</v>
      </c>
      <c r="B131" s="6">
        <v>8664</v>
      </c>
      <c r="C131" s="6" t="s">
        <v>10</v>
      </c>
      <c r="D131" s="6" t="s">
        <v>278</v>
      </c>
      <c r="E131" s="9">
        <v>5552900</v>
      </c>
      <c r="F131" s="10" t="s">
        <v>12</v>
      </c>
      <c r="G131" s="9">
        <v>555290</v>
      </c>
      <c r="H131" s="9">
        <f t="shared" si="7"/>
        <v>6108190</v>
      </c>
      <c r="I131" s="6" t="s">
        <v>147</v>
      </c>
      <c r="J131" s="6" t="s">
        <v>148</v>
      </c>
      <c r="K131" s="5">
        <f t="shared" si="8"/>
        <v>45016</v>
      </c>
      <c r="L131" s="9">
        <f>+VLOOKUP(B131,'[2]TT 2023'!F$568:K$665,2,0)</f>
        <v>6108190</v>
      </c>
      <c r="M131" s="9">
        <f t="shared" si="10"/>
        <v>0</v>
      </c>
      <c r="N131" s="5">
        <f>+VLOOKUP(B131,'[2]TT 2023'!F$568:K$665,6,0)</f>
        <v>45089</v>
      </c>
      <c r="O131" t="s">
        <v>1232</v>
      </c>
      <c r="P131"/>
      <c r="Q131"/>
      <c r="R131"/>
      <c r="S131"/>
    </row>
    <row r="132" spans="1:19" ht="15" hidden="1" customHeight="1" x14ac:dyDescent="0.2">
      <c r="A132" s="5">
        <v>44981</v>
      </c>
      <c r="B132" s="6">
        <v>8665</v>
      </c>
      <c r="C132" s="6" t="s">
        <v>10</v>
      </c>
      <c r="D132" s="6" t="s">
        <v>280</v>
      </c>
      <c r="E132" s="9">
        <v>1078385</v>
      </c>
      <c r="F132" s="10" t="s">
        <v>12</v>
      </c>
      <c r="G132" s="9">
        <v>107839</v>
      </c>
      <c r="H132" s="9">
        <f t="shared" si="7"/>
        <v>1186224</v>
      </c>
      <c r="I132" s="6" t="s">
        <v>147</v>
      </c>
      <c r="J132" s="6" t="s">
        <v>148</v>
      </c>
      <c r="K132" s="5">
        <f t="shared" si="8"/>
        <v>45016</v>
      </c>
      <c r="L132" s="9">
        <f>+VLOOKUP(B132,'[1]TT 2023'!F$1:K$415,2,0)</f>
        <v>1186229</v>
      </c>
      <c r="M132" s="9">
        <f t="shared" si="10"/>
        <v>5</v>
      </c>
      <c r="N132" s="5">
        <f>+VLOOKUP(B132,'[1]TT 2023'!F$1:K$415,6,0)</f>
        <v>45009</v>
      </c>
      <c r="O132" t="s">
        <v>1203</v>
      </c>
      <c r="P132"/>
      <c r="Q132"/>
      <c r="R132"/>
      <c r="S132"/>
    </row>
    <row r="133" spans="1:19" ht="15" hidden="1" customHeight="1" x14ac:dyDescent="0.2">
      <c r="A133" s="5">
        <v>44981</v>
      </c>
      <c r="B133" s="6">
        <v>8666</v>
      </c>
      <c r="C133" s="6" t="s">
        <v>10</v>
      </c>
      <c r="D133" s="6" t="s">
        <v>282</v>
      </c>
      <c r="E133" s="9">
        <v>3371445</v>
      </c>
      <c r="F133" s="10" t="s">
        <v>12</v>
      </c>
      <c r="G133" s="9">
        <v>337145</v>
      </c>
      <c r="H133" s="9">
        <f t="shared" si="7"/>
        <v>3708590</v>
      </c>
      <c r="I133" s="6" t="s">
        <v>147</v>
      </c>
      <c r="J133" s="6" t="s">
        <v>148</v>
      </c>
      <c r="K133" s="5">
        <f t="shared" si="8"/>
        <v>45016</v>
      </c>
      <c r="L133" s="9">
        <f>+VLOOKUP(B133,'[1]TT 2023'!F$1:K$415,2,0)</f>
        <v>3708595</v>
      </c>
      <c r="M133" s="9">
        <f t="shared" si="10"/>
        <v>5</v>
      </c>
      <c r="N133" s="5">
        <f>+VLOOKUP(B133,'[1]TT 2023'!F$1:K$415,6,0)</f>
        <v>45009</v>
      </c>
      <c r="O133" t="s">
        <v>1203</v>
      </c>
      <c r="P133"/>
      <c r="Q133"/>
      <c r="R133"/>
      <c r="S133"/>
    </row>
    <row r="134" spans="1:19" ht="15" hidden="1" customHeight="1" x14ac:dyDescent="0.2">
      <c r="A134" s="5">
        <v>44982</v>
      </c>
      <c r="B134" s="6">
        <v>9019</v>
      </c>
      <c r="C134" s="6" t="s">
        <v>10</v>
      </c>
      <c r="D134" s="6" t="s">
        <v>284</v>
      </c>
      <c r="E134" s="9">
        <v>2937240</v>
      </c>
      <c r="F134" s="10" t="s">
        <v>12</v>
      </c>
      <c r="G134" s="9">
        <v>293724</v>
      </c>
      <c r="H134" s="9">
        <f t="shared" si="7"/>
        <v>3230964</v>
      </c>
      <c r="I134" s="6" t="s">
        <v>175</v>
      </c>
      <c r="J134" s="6" t="s">
        <v>176</v>
      </c>
      <c r="K134" s="5">
        <f t="shared" si="8"/>
        <v>45017</v>
      </c>
      <c r="L134" s="9">
        <f>+VLOOKUP(B134,'[2]TT 2023'!F$416:K$567,2,0)</f>
        <v>3230964</v>
      </c>
      <c r="M134" s="9">
        <f t="shared" si="10"/>
        <v>0</v>
      </c>
      <c r="N134" s="5">
        <f>+VLOOKUP(B134,'[2]TT 2023'!F$416:K$567,6,0)</f>
        <v>45070</v>
      </c>
      <c r="O134" t="s">
        <v>1207</v>
      </c>
      <c r="P134"/>
      <c r="Q134"/>
      <c r="R134"/>
      <c r="S134"/>
    </row>
    <row r="135" spans="1:19" ht="15" hidden="1" customHeight="1" x14ac:dyDescent="0.2">
      <c r="A135" s="5">
        <v>44982</v>
      </c>
      <c r="B135" s="6">
        <v>9020</v>
      </c>
      <c r="C135" s="6" t="s">
        <v>10</v>
      </c>
      <c r="D135" s="6" t="s">
        <v>286</v>
      </c>
      <c r="E135" s="9">
        <v>6071100</v>
      </c>
      <c r="F135" s="10" t="s">
        <v>12</v>
      </c>
      <c r="G135" s="9">
        <v>607110</v>
      </c>
      <c r="H135" s="9">
        <f t="shared" si="7"/>
        <v>6678210</v>
      </c>
      <c r="I135" s="6" t="s">
        <v>131</v>
      </c>
      <c r="J135" s="6" t="s">
        <v>132</v>
      </c>
      <c r="K135" s="5">
        <f t="shared" si="8"/>
        <v>45017</v>
      </c>
      <c r="L135" s="9">
        <f>+VLOOKUP(B135,'[2]TT 2023'!F$416:K$567,2,0)</f>
        <v>6678210</v>
      </c>
      <c r="M135" s="9">
        <f t="shared" si="10"/>
        <v>0</v>
      </c>
      <c r="N135" s="5">
        <f>+VLOOKUP(B135,'[2]TT 2023'!F$416:K$567,6,0)</f>
        <v>45070</v>
      </c>
      <c r="O135" t="s">
        <v>1207</v>
      </c>
      <c r="P135"/>
      <c r="Q135"/>
      <c r="R135"/>
      <c r="S135"/>
    </row>
    <row r="136" spans="1:19" ht="15" hidden="1" customHeight="1" x14ac:dyDescent="0.2">
      <c r="A136" s="5">
        <v>44982</v>
      </c>
      <c r="B136" s="6">
        <v>9021</v>
      </c>
      <c r="C136" s="6" t="s">
        <v>10</v>
      </c>
      <c r="D136" s="6" t="s">
        <v>288</v>
      </c>
      <c r="E136" s="9">
        <v>2520775</v>
      </c>
      <c r="F136" s="10" t="s">
        <v>12</v>
      </c>
      <c r="G136" s="9">
        <v>252078</v>
      </c>
      <c r="H136" s="9">
        <f t="shared" si="7"/>
        <v>2772853</v>
      </c>
      <c r="I136" s="6" t="s">
        <v>13</v>
      </c>
      <c r="J136" s="6" t="s">
        <v>14</v>
      </c>
      <c r="K136" s="5">
        <f t="shared" si="8"/>
        <v>45017</v>
      </c>
      <c r="L136" s="9">
        <f>+VLOOKUP(B136,'[2]TT 2023'!F$416:K$567,2,0)</f>
        <v>2772858</v>
      </c>
      <c r="M136" s="9">
        <f t="shared" si="10"/>
        <v>5</v>
      </c>
      <c r="N136" s="5">
        <f>+VLOOKUP(B136,'[2]TT 2023'!F$416:K$567,6,0)</f>
        <v>45070</v>
      </c>
      <c r="O136" t="s">
        <v>1207</v>
      </c>
      <c r="P136"/>
      <c r="Q136"/>
      <c r="R136"/>
      <c r="S136"/>
    </row>
    <row r="137" spans="1:19" ht="15" hidden="1" customHeight="1" x14ac:dyDescent="0.2">
      <c r="A137" s="5">
        <v>44982</v>
      </c>
      <c r="B137" s="6">
        <v>9022</v>
      </c>
      <c r="C137" s="6" t="s">
        <v>10</v>
      </c>
      <c r="D137" s="6" t="s">
        <v>290</v>
      </c>
      <c r="E137" s="9">
        <v>3726620</v>
      </c>
      <c r="F137" s="10" t="s">
        <v>12</v>
      </c>
      <c r="G137" s="9">
        <v>372662</v>
      </c>
      <c r="H137" s="9">
        <f t="shared" si="7"/>
        <v>4099282</v>
      </c>
      <c r="I137" s="6" t="s">
        <v>13</v>
      </c>
      <c r="J137" s="6" t="s">
        <v>14</v>
      </c>
      <c r="K137" s="5">
        <f t="shared" si="8"/>
        <v>45017</v>
      </c>
      <c r="L137" s="9">
        <f>+VLOOKUP(B137,'[2]TT 2023'!F$416:K$567,2,0)</f>
        <v>4099282</v>
      </c>
      <c r="M137" s="9">
        <f t="shared" si="10"/>
        <v>0</v>
      </c>
      <c r="N137" s="5">
        <f>+VLOOKUP(B137,'[2]TT 2023'!F$416:K$567,6,0)</f>
        <v>45070</v>
      </c>
      <c r="O137" t="s">
        <v>1207</v>
      </c>
      <c r="P137"/>
      <c r="Q137"/>
      <c r="R137"/>
      <c r="S137"/>
    </row>
    <row r="138" spans="1:19" ht="15" hidden="1" customHeight="1" x14ac:dyDescent="0.2">
      <c r="A138" s="28">
        <v>44987</v>
      </c>
      <c r="B138" s="6">
        <v>10480</v>
      </c>
      <c r="C138" s="6" t="s">
        <v>10</v>
      </c>
      <c r="D138" s="6" t="s">
        <v>294</v>
      </c>
      <c r="E138" s="9">
        <v>1072050</v>
      </c>
      <c r="F138" s="10" t="s">
        <v>12</v>
      </c>
      <c r="G138" s="9">
        <v>107205</v>
      </c>
      <c r="H138" s="9">
        <f t="shared" si="7"/>
        <v>1179255</v>
      </c>
      <c r="I138" s="6" t="s">
        <v>13</v>
      </c>
      <c r="J138" s="6" t="s">
        <v>14</v>
      </c>
      <c r="K138" s="5">
        <f t="shared" si="8"/>
        <v>45022</v>
      </c>
      <c r="L138" s="9">
        <f>+VLOOKUP(B138,'[2]TT 2023'!F$666:K$785,2,0)</f>
        <v>1179255</v>
      </c>
      <c r="M138" s="9">
        <f t="shared" si="10"/>
        <v>0</v>
      </c>
      <c r="N138" s="5">
        <f>+VLOOKUP(B138,'[2]TT 2023'!F$666:K$785,6,0)</f>
        <v>45103</v>
      </c>
      <c r="O138" t="s">
        <v>1253</v>
      </c>
      <c r="P138"/>
      <c r="Q138"/>
      <c r="R138" s="14"/>
    </row>
    <row r="139" spans="1:19" ht="15" hidden="1" customHeight="1" x14ac:dyDescent="0.2">
      <c r="A139" s="28">
        <v>44987</v>
      </c>
      <c r="B139" s="6">
        <v>10481</v>
      </c>
      <c r="C139" s="6" t="s">
        <v>10</v>
      </c>
      <c r="D139" s="6" t="s">
        <v>296</v>
      </c>
      <c r="E139" s="9">
        <v>3491900</v>
      </c>
      <c r="F139" s="10" t="s">
        <v>12</v>
      </c>
      <c r="G139" s="9">
        <v>349190</v>
      </c>
      <c r="H139" s="9">
        <f t="shared" si="7"/>
        <v>3841090</v>
      </c>
      <c r="I139" s="6" t="s">
        <v>139</v>
      </c>
      <c r="J139" s="6" t="s">
        <v>140</v>
      </c>
      <c r="K139" s="5">
        <f t="shared" si="8"/>
        <v>45022</v>
      </c>
      <c r="L139" s="9">
        <f>+VLOOKUP(B139,'[2]TT 2023'!F$666:K$785,2,0)</f>
        <v>3841090</v>
      </c>
      <c r="M139" s="9">
        <f t="shared" si="10"/>
        <v>0</v>
      </c>
      <c r="N139" s="5">
        <f>+VLOOKUP(B139,'[2]TT 2023'!F$666:K$785,6,0)</f>
        <v>45103</v>
      </c>
      <c r="O139" t="s">
        <v>1253</v>
      </c>
      <c r="P139"/>
      <c r="Q139"/>
      <c r="R139" s="14"/>
    </row>
    <row r="140" spans="1:19" ht="15" hidden="1" customHeight="1" x14ac:dyDescent="0.2">
      <c r="A140" s="28">
        <v>44987</v>
      </c>
      <c r="B140" s="6">
        <v>10482</v>
      </c>
      <c r="C140" s="6" t="s">
        <v>10</v>
      </c>
      <c r="D140" s="6" t="s">
        <v>298</v>
      </c>
      <c r="E140" s="9">
        <v>1529835</v>
      </c>
      <c r="F140" s="10" t="s">
        <v>12</v>
      </c>
      <c r="G140" s="9">
        <v>152984</v>
      </c>
      <c r="H140" s="9">
        <f t="shared" si="7"/>
        <v>1682819</v>
      </c>
      <c r="I140" s="6" t="s">
        <v>113</v>
      </c>
      <c r="J140" s="6" t="s">
        <v>114</v>
      </c>
      <c r="K140" s="5">
        <f t="shared" si="8"/>
        <v>45022</v>
      </c>
      <c r="L140" s="9">
        <f>+VLOOKUP(B140,'[2]TT 2023'!F$666:K$785,2,0)</f>
        <v>1682824</v>
      </c>
      <c r="M140" s="9">
        <f t="shared" si="10"/>
        <v>5</v>
      </c>
      <c r="N140" s="5">
        <f>+VLOOKUP(B140,'[2]TT 2023'!F$666:K$785,6,0)</f>
        <v>45103</v>
      </c>
      <c r="O140" t="s">
        <v>1253</v>
      </c>
      <c r="P140"/>
      <c r="Q140"/>
      <c r="R140" s="14"/>
    </row>
    <row r="141" spans="1:19" ht="15" hidden="1" customHeight="1" x14ac:dyDescent="0.2">
      <c r="A141" s="28">
        <v>44987</v>
      </c>
      <c r="B141" s="6">
        <v>10483</v>
      </c>
      <c r="C141" s="6" t="s">
        <v>10</v>
      </c>
      <c r="D141" s="6" t="s">
        <v>300</v>
      </c>
      <c r="E141" s="9">
        <v>1410195</v>
      </c>
      <c r="F141" s="10" t="s">
        <v>12</v>
      </c>
      <c r="G141" s="9">
        <v>141020</v>
      </c>
      <c r="H141" s="9">
        <f t="shared" ref="H141:H205" si="11">+E141+G141</f>
        <v>1551215</v>
      </c>
      <c r="I141" s="6" t="s">
        <v>175</v>
      </c>
      <c r="J141" s="6" t="s">
        <v>176</v>
      </c>
      <c r="K141" s="5">
        <f t="shared" ref="K141:K205" si="12">35+A141</f>
        <v>45022</v>
      </c>
      <c r="L141" s="9">
        <f>+VLOOKUP(B141,'[2]TT 2023'!F$666:K$785,2,0)</f>
        <v>1551220</v>
      </c>
      <c r="M141" s="9">
        <f t="shared" ref="M141:M163" si="13">+L141-H141</f>
        <v>5</v>
      </c>
      <c r="N141" s="5">
        <f>+VLOOKUP(B141,'[2]TT 2023'!F$666:K$785,6,0)</f>
        <v>45103</v>
      </c>
      <c r="O141" t="s">
        <v>1253</v>
      </c>
      <c r="P141"/>
      <c r="Q141"/>
      <c r="R141" s="14"/>
    </row>
    <row r="142" spans="1:19" ht="15" hidden="1" customHeight="1" x14ac:dyDescent="0.2">
      <c r="A142" s="28">
        <v>44987</v>
      </c>
      <c r="B142" s="6">
        <v>10484</v>
      </c>
      <c r="C142" s="6" t="s">
        <v>10</v>
      </c>
      <c r="D142" s="6" t="s">
        <v>302</v>
      </c>
      <c r="E142" s="9">
        <v>1468620</v>
      </c>
      <c r="F142" s="10" t="s">
        <v>12</v>
      </c>
      <c r="G142" s="9">
        <v>146862</v>
      </c>
      <c r="H142" s="9">
        <f t="shared" si="11"/>
        <v>1615482</v>
      </c>
      <c r="I142" s="6" t="s">
        <v>93</v>
      </c>
      <c r="J142" s="6" t="s">
        <v>94</v>
      </c>
      <c r="K142" s="5">
        <f t="shared" si="12"/>
        <v>45022</v>
      </c>
      <c r="L142" s="9">
        <f>+VLOOKUP(B142,'[2]TT 2023'!F$666:K$785,2,0)</f>
        <v>1615482</v>
      </c>
      <c r="M142" s="9">
        <f t="shared" si="13"/>
        <v>0</v>
      </c>
      <c r="N142" s="5">
        <f>+VLOOKUP(B142,'[2]TT 2023'!F$666:K$785,6,0)</f>
        <v>45103</v>
      </c>
      <c r="O142" t="s">
        <v>1253</v>
      </c>
      <c r="P142"/>
      <c r="Q142"/>
      <c r="R142" s="14"/>
    </row>
    <row r="143" spans="1:19" ht="15" hidden="1" customHeight="1" x14ac:dyDescent="0.2">
      <c r="A143" s="28">
        <v>44987</v>
      </c>
      <c r="B143" s="6">
        <v>10485</v>
      </c>
      <c r="C143" s="6" t="s">
        <v>10</v>
      </c>
      <c r="D143" s="6" t="s">
        <v>304</v>
      </c>
      <c r="E143" s="9">
        <v>2878815</v>
      </c>
      <c r="F143" s="10" t="s">
        <v>12</v>
      </c>
      <c r="G143" s="9">
        <v>287882</v>
      </c>
      <c r="H143" s="9">
        <f t="shared" si="11"/>
        <v>3166697</v>
      </c>
      <c r="I143" s="6" t="s">
        <v>107</v>
      </c>
      <c r="J143" s="6" t="s">
        <v>108</v>
      </c>
      <c r="K143" s="5">
        <f t="shared" si="12"/>
        <v>45022</v>
      </c>
      <c r="L143" s="9">
        <f>+VLOOKUP(B143,'[2]TT 2023'!F$666:K$785,2,0)</f>
        <v>3166702</v>
      </c>
      <c r="M143" s="9">
        <f t="shared" si="13"/>
        <v>5</v>
      </c>
      <c r="N143" s="5">
        <f>+VLOOKUP(B143,'[2]TT 2023'!F$666:K$785,6,0)</f>
        <v>45103</v>
      </c>
      <c r="O143" t="s">
        <v>1253</v>
      </c>
      <c r="P143"/>
      <c r="Q143"/>
      <c r="R143" s="14"/>
    </row>
    <row r="144" spans="1:19" ht="15" hidden="1" customHeight="1" x14ac:dyDescent="0.2">
      <c r="A144" s="28">
        <v>44987</v>
      </c>
      <c r="B144" s="6">
        <v>10486</v>
      </c>
      <c r="C144" s="6" t="s">
        <v>10</v>
      </c>
      <c r="D144" s="6" t="s">
        <v>306</v>
      </c>
      <c r="E144" s="9">
        <v>1110580</v>
      </c>
      <c r="F144" s="10" t="s">
        <v>12</v>
      </c>
      <c r="G144" s="9">
        <v>111058</v>
      </c>
      <c r="H144" s="9">
        <f t="shared" si="11"/>
        <v>1221638</v>
      </c>
      <c r="I144" s="6" t="s">
        <v>89</v>
      </c>
      <c r="J144" s="6" t="s">
        <v>90</v>
      </c>
      <c r="K144" s="5">
        <f t="shared" si="12"/>
        <v>45022</v>
      </c>
      <c r="L144" s="9">
        <f>+VLOOKUP(B144,'[2]TT 2023'!F$666:K$785,2,0)</f>
        <v>1221638</v>
      </c>
      <c r="M144" s="9">
        <f t="shared" si="13"/>
        <v>0</v>
      </c>
      <c r="N144" s="5">
        <f>+VLOOKUP(B144,'[2]TT 2023'!F$666:K$785,6,0)</f>
        <v>45103</v>
      </c>
      <c r="O144" t="s">
        <v>1253</v>
      </c>
      <c r="P144"/>
      <c r="Q144"/>
      <c r="R144" s="14"/>
    </row>
    <row r="145" spans="1:22" ht="15" hidden="1" customHeight="1" x14ac:dyDescent="0.2">
      <c r="A145" s="28">
        <v>44987</v>
      </c>
      <c r="B145" s="6">
        <v>10487</v>
      </c>
      <c r="C145" s="6" t="s">
        <v>10</v>
      </c>
      <c r="D145" s="6" t="s">
        <v>308</v>
      </c>
      <c r="E145" s="9">
        <v>4995550</v>
      </c>
      <c r="F145" s="10" t="s">
        <v>12</v>
      </c>
      <c r="G145" s="9">
        <v>499555</v>
      </c>
      <c r="H145" s="9">
        <f t="shared" si="11"/>
        <v>5495105</v>
      </c>
      <c r="I145" s="6" t="s">
        <v>139</v>
      </c>
      <c r="J145" s="6" t="s">
        <v>140</v>
      </c>
      <c r="K145" s="5">
        <f t="shared" si="12"/>
        <v>45022</v>
      </c>
      <c r="L145" s="9">
        <f>+VLOOKUP(B145,'[2]TT 2023'!F$666:K$785,2,0)</f>
        <v>5495105</v>
      </c>
      <c r="M145" s="9">
        <f t="shared" si="13"/>
        <v>0</v>
      </c>
      <c r="N145" s="5">
        <f>+VLOOKUP(B145,'[2]TT 2023'!F$666:K$785,6,0)</f>
        <v>45103</v>
      </c>
      <c r="O145" t="s">
        <v>1253</v>
      </c>
      <c r="P145"/>
      <c r="Q145"/>
      <c r="R145" s="14"/>
    </row>
    <row r="146" spans="1:22" ht="15" hidden="1" customHeight="1" x14ac:dyDescent="0.2">
      <c r="A146" s="28">
        <v>44987</v>
      </c>
      <c r="B146" s="6">
        <v>10488</v>
      </c>
      <c r="C146" s="6" t="s">
        <v>10</v>
      </c>
      <c r="D146" s="6" t="s">
        <v>310</v>
      </c>
      <c r="E146" s="9">
        <v>4000486</v>
      </c>
      <c r="F146" s="10" t="s">
        <v>12</v>
      </c>
      <c r="G146" s="9">
        <v>400049</v>
      </c>
      <c r="H146" s="9">
        <f t="shared" si="11"/>
        <v>4400535</v>
      </c>
      <c r="I146" s="6" t="s">
        <v>53</v>
      </c>
      <c r="J146" s="6" t="s">
        <v>54</v>
      </c>
      <c r="K146" s="5">
        <f t="shared" si="12"/>
        <v>45022</v>
      </c>
      <c r="L146" s="9">
        <f>+VLOOKUP(B146,'[2]TT 2023'!F$666:K$785,2,0)</f>
        <v>4400539</v>
      </c>
      <c r="M146" s="9">
        <f t="shared" si="13"/>
        <v>4</v>
      </c>
      <c r="N146" s="5">
        <f>+VLOOKUP(B146,'[2]TT 2023'!F$666:K$785,6,0)</f>
        <v>45103</v>
      </c>
      <c r="O146" t="s">
        <v>1253</v>
      </c>
      <c r="P146"/>
      <c r="Q146"/>
      <c r="R146" s="14"/>
    </row>
    <row r="147" spans="1:22" ht="15" hidden="1" customHeight="1" x14ac:dyDescent="0.2">
      <c r="A147" s="28">
        <v>44987</v>
      </c>
      <c r="B147" s="6">
        <v>10489</v>
      </c>
      <c r="C147" s="6" t="s">
        <v>10</v>
      </c>
      <c r="D147" s="6" t="s">
        <v>312</v>
      </c>
      <c r="E147" s="9">
        <v>2618440</v>
      </c>
      <c r="F147" s="10" t="s">
        <v>12</v>
      </c>
      <c r="G147" s="9">
        <v>261844</v>
      </c>
      <c r="H147" s="9">
        <f t="shared" si="11"/>
        <v>2880284</v>
      </c>
      <c r="I147" s="6" t="s">
        <v>131</v>
      </c>
      <c r="J147" s="6" t="s">
        <v>132</v>
      </c>
      <c r="K147" s="5">
        <f t="shared" si="12"/>
        <v>45022</v>
      </c>
      <c r="L147" s="9">
        <f>+VLOOKUP(B147,'[2]TT 2023'!F$666:K$785,2,0)</f>
        <v>2880284</v>
      </c>
      <c r="M147" s="9">
        <f t="shared" si="13"/>
        <v>0</v>
      </c>
      <c r="N147" s="5">
        <f>+VLOOKUP(B147,'[2]TT 2023'!F$666:K$785,6,0)</f>
        <v>45103</v>
      </c>
      <c r="O147" t="s">
        <v>1253</v>
      </c>
      <c r="P147"/>
      <c r="Q147"/>
      <c r="R147" s="14"/>
    </row>
    <row r="148" spans="1:22" ht="15" hidden="1" customHeight="1" x14ac:dyDescent="0.2">
      <c r="A148" s="28">
        <v>44987</v>
      </c>
      <c r="B148" s="6">
        <v>10490</v>
      </c>
      <c r="C148" s="6" t="s">
        <v>10</v>
      </c>
      <c r="D148" s="6" t="s">
        <v>314</v>
      </c>
      <c r="E148" s="9">
        <v>2221160</v>
      </c>
      <c r="F148" s="10" t="s">
        <v>12</v>
      </c>
      <c r="G148" s="9">
        <v>222116</v>
      </c>
      <c r="H148" s="9">
        <f t="shared" si="11"/>
        <v>2443276</v>
      </c>
      <c r="I148" s="6" t="s">
        <v>73</v>
      </c>
      <c r="J148" s="6" t="s">
        <v>74</v>
      </c>
      <c r="K148" s="5">
        <f t="shared" si="12"/>
        <v>45022</v>
      </c>
      <c r="L148" s="9">
        <f>+VLOOKUP(B148,'[2]TT 2023'!F$666:K$785,2,0)</f>
        <v>2443276</v>
      </c>
      <c r="M148" s="9">
        <f t="shared" si="13"/>
        <v>0</v>
      </c>
      <c r="N148" s="5">
        <f>+VLOOKUP(B148,'[2]TT 2023'!F$666:K$785,6,0)</f>
        <v>45103</v>
      </c>
      <c r="O148" t="s">
        <v>1253</v>
      </c>
      <c r="P148"/>
      <c r="Q148"/>
      <c r="R148" s="14"/>
    </row>
    <row r="149" spans="1:22" ht="15" hidden="1" customHeight="1" x14ac:dyDescent="0.2">
      <c r="A149" s="28">
        <v>44987</v>
      </c>
      <c r="B149" s="6">
        <v>10491</v>
      </c>
      <c r="C149" s="6" t="s">
        <v>10</v>
      </c>
      <c r="D149" s="6" t="s">
        <v>316</v>
      </c>
      <c r="E149" s="9">
        <v>272250</v>
      </c>
      <c r="F149" s="10" t="s">
        <v>12</v>
      </c>
      <c r="G149" s="9">
        <v>27225</v>
      </c>
      <c r="H149" s="9">
        <f t="shared" si="11"/>
        <v>299475</v>
      </c>
      <c r="I149" s="6" t="s">
        <v>113</v>
      </c>
      <c r="J149" s="6" t="s">
        <v>114</v>
      </c>
      <c r="K149" s="5">
        <f t="shared" si="12"/>
        <v>45022</v>
      </c>
      <c r="L149" s="9">
        <f>+VLOOKUP(B149,'[2]TT 2023'!F$666:K$785,2,0)</f>
        <v>299475</v>
      </c>
      <c r="M149" s="9">
        <f t="shared" si="13"/>
        <v>0</v>
      </c>
      <c r="N149" s="5">
        <f>+VLOOKUP(B149,'[2]TT 2023'!F$666:K$785,6,0)</f>
        <v>45103</v>
      </c>
      <c r="O149" t="s">
        <v>1253</v>
      </c>
      <c r="P149"/>
      <c r="Q149"/>
      <c r="R149" s="14"/>
    </row>
    <row r="150" spans="1:22" ht="15" hidden="1" customHeight="1" x14ac:dyDescent="0.2">
      <c r="A150" s="28">
        <v>44987</v>
      </c>
      <c r="B150" s="6">
        <v>10492</v>
      </c>
      <c r="C150" s="6" t="s">
        <v>10</v>
      </c>
      <c r="D150" s="6" t="s">
        <v>318</v>
      </c>
      <c r="E150" s="9">
        <v>2381320</v>
      </c>
      <c r="F150" s="10" t="s">
        <v>12</v>
      </c>
      <c r="G150" s="9">
        <v>238132</v>
      </c>
      <c r="H150" s="9">
        <f t="shared" si="11"/>
        <v>2619452</v>
      </c>
      <c r="I150" s="6" t="s">
        <v>101</v>
      </c>
      <c r="J150" s="6" t="s">
        <v>102</v>
      </c>
      <c r="K150" s="5">
        <f t="shared" si="12"/>
        <v>45022</v>
      </c>
      <c r="L150" s="9">
        <f>+VLOOKUP(B150,'[2]TT 2023'!F$666:K$785,2,0)</f>
        <v>2619452</v>
      </c>
      <c r="M150" s="9">
        <f t="shared" si="13"/>
        <v>0</v>
      </c>
      <c r="N150" s="5">
        <f>+VLOOKUP(B150,'[2]TT 2023'!F$666:K$785,6,0)</f>
        <v>45103</v>
      </c>
      <c r="O150" t="s">
        <v>1253</v>
      </c>
      <c r="P150"/>
      <c r="Q150"/>
      <c r="R150" s="14"/>
    </row>
    <row r="151" spans="1:22" ht="15" hidden="1" customHeight="1" x14ac:dyDescent="0.2">
      <c r="A151" s="28">
        <v>44987</v>
      </c>
      <c r="B151" s="6">
        <v>10493</v>
      </c>
      <c r="C151" s="6" t="s">
        <v>10</v>
      </c>
      <c r="D151" s="6" t="s">
        <v>320</v>
      </c>
      <c r="E151" s="9">
        <v>3791515</v>
      </c>
      <c r="F151" s="10" t="s">
        <v>12</v>
      </c>
      <c r="G151" s="9">
        <v>379152</v>
      </c>
      <c r="H151" s="9">
        <f t="shared" si="11"/>
        <v>4170667</v>
      </c>
      <c r="I151" s="6" t="s">
        <v>13</v>
      </c>
      <c r="J151" s="6" t="s">
        <v>14</v>
      </c>
      <c r="K151" s="5">
        <f t="shared" si="12"/>
        <v>45022</v>
      </c>
      <c r="L151" s="9">
        <f>+VLOOKUP(B151,'[2]TT 2023'!F$666:K$785,2,0)</f>
        <v>4170672</v>
      </c>
      <c r="M151" s="9">
        <f t="shared" si="13"/>
        <v>5</v>
      </c>
      <c r="N151" s="5">
        <f>+VLOOKUP(B151,'[2]TT 2023'!F$666:K$785,6,0)</f>
        <v>45103</v>
      </c>
      <c r="O151" t="s">
        <v>1253</v>
      </c>
      <c r="P151"/>
      <c r="Q151"/>
      <c r="R151" s="14"/>
    </row>
    <row r="152" spans="1:22" ht="15" hidden="1" customHeight="1" x14ac:dyDescent="0.2">
      <c r="A152" s="28">
        <v>44987</v>
      </c>
      <c r="B152" s="6">
        <v>10494</v>
      </c>
      <c r="C152" s="6" t="s">
        <v>10</v>
      </c>
      <c r="D152" s="6" t="s">
        <v>322</v>
      </c>
      <c r="E152" s="9">
        <v>6071100</v>
      </c>
      <c r="F152" s="10" t="s">
        <v>12</v>
      </c>
      <c r="G152" s="9">
        <v>607110</v>
      </c>
      <c r="H152" s="9">
        <f t="shared" si="11"/>
        <v>6678210</v>
      </c>
      <c r="I152" s="6" t="s">
        <v>13</v>
      </c>
      <c r="J152" s="6" t="s">
        <v>14</v>
      </c>
      <c r="K152" s="5">
        <f t="shared" si="12"/>
        <v>45022</v>
      </c>
      <c r="L152" s="9">
        <f>+VLOOKUP(B152,'[2]TT 2023'!F$666:K$785,2,0)</f>
        <v>6678210</v>
      </c>
      <c r="M152" s="9">
        <f t="shared" si="13"/>
        <v>0</v>
      </c>
      <c r="N152" s="5">
        <f>+VLOOKUP(B152,'[2]TT 2023'!F$666:K$785,6,0)</f>
        <v>45103</v>
      </c>
      <c r="O152" t="s">
        <v>1253</v>
      </c>
      <c r="P152"/>
      <c r="Q152"/>
      <c r="R152" s="14"/>
    </row>
    <row r="153" spans="1:22" ht="15" hidden="1" customHeight="1" x14ac:dyDescent="0.2">
      <c r="A153" s="28">
        <v>44987</v>
      </c>
      <c r="B153" s="6">
        <v>10495</v>
      </c>
      <c r="C153" s="6" t="s">
        <v>10</v>
      </c>
      <c r="D153" s="6" t="s">
        <v>324</v>
      </c>
      <c r="E153" s="9">
        <v>647031</v>
      </c>
      <c r="F153" s="10" t="s">
        <v>12</v>
      </c>
      <c r="G153" s="9">
        <v>64703</v>
      </c>
      <c r="H153" s="9">
        <f t="shared" si="11"/>
        <v>711734</v>
      </c>
      <c r="I153" s="6" t="s">
        <v>147</v>
      </c>
      <c r="J153" s="6" t="s">
        <v>148</v>
      </c>
      <c r="K153" s="5">
        <f t="shared" si="12"/>
        <v>45022</v>
      </c>
      <c r="L153" s="9">
        <f>+VLOOKUP(B153,'[2]TT 2023'!F$666:K$785,2,0)</f>
        <v>711733</v>
      </c>
      <c r="M153" s="9">
        <f t="shared" si="13"/>
        <v>-1</v>
      </c>
      <c r="N153" s="5">
        <f>+VLOOKUP(B153,'[2]TT 2023'!F$666:K$785,6,0)</f>
        <v>45103</v>
      </c>
      <c r="O153" t="s">
        <v>1253</v>
      </c>
      <c r="P153"/>
      <c r="Q153"/>
      <c r="R153" s="14"/>
    </row>
    <row r="154" spans="1:22" ht="15" hidden="1" customHeight="1" x14ac:dyDescent="0.2">
      <c r="A154" s="28">
        <v>44987</v>
      </c>
      <c r="B154" s="6">
        <v>10496</v>
      </c>
      <c r="C154" s="6" t="s">
        <v>10</v>
      </c>
      <c r="D154" s="6" t="s">
        <v>326</v>
      </c>
      <c r="E154" s="9">
        <v>1963830</v>
      </c>
      <c r="F154" s="10" t="s">
        <v>12</v>
      </c>
      <c r="G154" s="9">
        <v>196383</v>
      </c>
      <c r="H154" s="9">
        <f t="shared" si="11"/>
        <v>2160213</v>
      </c>
      <c r="I154" s="6" t="s">
        <v>147</v>
      </c>
      <c r="J154" s="6" t="s">
        <v>148</v>
      </c>
      <c r="K154" s="5">
        <f t="shared" si="12"/>
        <v>45022</v>
      </c>
      <c r="L154" s="9">
        <f>+VLOOKUP(B154,'[2]TT 2023'!F$666:K$785,2,0)</f>
        <v>2160213</v>
      </c>
      <c r="M154" s="9">
        <f t="shared" si="13"/>
        <v>0</v>
      </c>
      <c r="N154" s="5">
        <f>+VLOOKUP(B154,'[2]TT 2023'!F$666:K$785,6,0)</f>
        <v>45103</v>
      </c>
      <c r="O154" t="s">
        <v>1253</v>
      </c>
      <c r="P154"/>
      <c r="Q154"/>
      <c r="R154" s="14"/>
    </row>
    <row r="155" spans="1:22" ht="15" hidden="1" customHeight="1" x14ac:dyDescent="0.2">
      <c r="A155" s="28">
        <v>44987</v>
      </c>
      <c r="B155" s="6">
        <v>10497</v>
      </c>
      <c r="C155" s="6" t="s">
        <v>10</v>
      </c>
      <c r="D155" s="6" t="s">
        <v>328</v>
      </c>
      <c r="E155" s="9">
        <v>3331740</v>
      </c>
      <c r="F155" s="10" t="s">
        <v>12</v>
      </c>
      <c r="G155" s="9">
        <v>333174</v>
      </c>
      <c r="H155" s="9">
        <f t="shared" si="11"/>
        <v>3664914</v>
      </c>
      <c r="I155" s="6" t="s">
        <v>147</v>
      </c>
      <c r="J155" s="6" t="s">
        <v>148</v>
      </c>
      <c r="K155" s="5">
        <f t="shared" si="12"/>
        <v>45022</v>
      </c>
      <c r="L155" s="9">
        <f>+VLOOKUP(B155,'[2]TT 2023'!F$666:K$785,2,0)</f>
        <v>3664914</v>
      </c>
      <c r="M155" s="9">
        <f t="shared" si="13"/>
        <v>0</v>
      </c>
      <c r="N155" s="5">
        <f>+VLOOKUP(B155,'[2]TT 2023'!F$666:K$785,6,0)</f>
        <v>45103</v>
      </c>
      <c r="O155" t="s">
        <v>1253</v>
      </c>
      <c r="P155"/>
      <c r="Q155"/>
      <c r="R155" s="14"/>
    </row>
    <row r="156" spans="1:22" ht="15" hidden="1" customHeight="1" x14ac:dyDescent="0.2">
      <c r="A156" s="28">
        <v>44987</v>
      </c>
      <c r="B156" s="6">
        <v>10498</v>
      </c>
      <c r="C156" s="6" t="s">
        <v>10</v>
      </c>
      <c r="D156" s="6" t="s">
        <v>330</v>
      </c>
      <c r="E156" s="9">
        <v>3267350</v>
      </c>
      <c r="F156" s="10" t="s">
        <v>12</v>
      </c>
      <c r="G156" s="9">
        <v>326735</v>
      </c>
      <c r="H156" s="9">
        <f t="shared" si="11"/>
        <v>3594085</v>
      </c>
      <c r="I156" s="6" t="s">
        <v>147</v>
      </c>
      <c r="J156" s="6" t="s">
        <v>148</v>
      </c>
      <c r="K156" s="5">
        <f t="shared" si="12"/>
        <v>45022</v>
      </c>
      <c r="L156" s="9">
        <f>+VLOOKUP(B156,'[2]TT 2023'!F$666:K$785,2,0)</f>
        <v>3594085</v>
      </c>
      <c r="M156" s="9">
        <f t="shared" si="13"/>
        <v>0</v>
      </c>
      <c r="N156" s="5">
        <f>+VLOOKUP(B156,'[2]TT 2023'!F$666:K$785,6,0)</f>
        <v>45103</v>
      </c>
      <c r="O156" t="s">
        <v>1253</v>
      </c>
      <c r="P156"/>
      <c r="Q156"/>
      <c r="R156" s="14"/>
    </row>
    <row r="157" spans="1:22" ht="15" hidden="1" customHeight="1" x14ac:dyDescent="0.2">
      <c r="A157" s="28">
        <v>44987</v>
      </c>
      <c r="B157" s="6">
        <v>10499</v>
      </c>
      <c r="C157" s="6" t="s">
        <v>10</v>
      </c>
      <c r="D157" s="6" t="s">
        <v>332</v>
      </c>
      <c r="E157" s="9">
        <v>4613305</v>
      </c>
      <c r="F157" s="10" t="s">
        <v>12</v>
      </c>
      <c r="G157" s="9">
        <v>461331</v>
      </c>
      <c r="H157" s="9">
        <f t="shared" si="11"/>
        <v>5074636</v>
      </c>
      <c r="I157" s="6" t="s">
        <v>147</v>
      </c>
      <c r="J157" s="6" t="s">
        <v>148</v>
      </c>
      <c r="K157" s="5">
        <f t="shared" si="12"/>
        <v>45022</v>
      </c>
      <c r="L157" s="9" t="e">
        <f>+VLOOKUP(B157,'[2]TT 2023'!F$786:K$899,2,0)</f>
        <v>#N/A</v>
      </c>
      <c r="M157" s="9" t="e">
        <f t="shared" si="13"/>
        <v>#N/A</v>
      </c>
      <c r="N157" s="5" t="e">
        <f>+VLOOKUP(B157,'[2]TT 2023'!F$786:K$899,6,0)</f>
        <v>#N/A</v>
      </c>
      <c r="O157" t="s">
        <v>1218</v>
      </c>
      <c r="P157"/>
      <c r="Q157"/>
      <c r="R157" s="14">
        <f>+VLOOKUP(B157,[3]ExportInvoiceList!$D:$O,3,0)</f>
        <v>5074636</v>
      </c>
      <c r="S157" s="14">
        <f>+R157-H157</f>
        <v>0</v>
      </c>
      <c r="T157" t="str">
        <f>+VLOOKUP(B157,[3]ExportInvoiceList!$D:$O,12,0)</f>
        <v>Chúng tôi đang xử lý hóa đơn, vui lòng liên hệ Do Thi Bich Lieu</v>
      </c>
      <c r="U157" s="4">
        <f>+VLOOKUP(B157,[3]ExportInvoiceList!$D:$O,6,0)</f>
        <v>0</v>
      </c>
    </row>
    <row r="158" spans="1:22" ht="15" hidden="1" customHeight="1" x14ac:dyDescent="0.2">
      <c r="A158" s="28">
        <v>44987</v>
      </c>
      <c r="B158" s="6">
        <v>10500</v>
      </c>
      <c r="C158" s="6" t="s">
        <v>10</v>
      </c>
      <c r="D158" s="6" t="s">
        <v>334</v>
      </c>
      <c r="E158" s="9">
        <v>2381320</v>
      </c>
      <c r="F158" s="10" t="s">
        <v>12</v>
      </c>
      <c r="G158" s="9">
        <v>238132</v>
      </c>
      <c r="H158" s="9">
        <f t="shared" si="11"/>
        <v>2619452</v>
      </c>
      <c r="I158" s="6" t="s">
        <v>147</v>
      </c>
      <c r="J158" s="6" t="s">
        <v>148</v>
      </c>
      <c r="K158" s="5">
        <f t="shared" si="12"/>
        <v>45022</v>
      </c>
      <c r="L158" s="9">
        <f>+VLOOKUP(B158,'[2]TT 2023'!F$666:K$785,2,0)</f>
        <v>2619452</v>
      </c>
      <c r="M158" s="9">
        <f t="shared" si="13"/>
        <v>0</v>
      </c>
      <c r="N158" s="5">
        <f>+VLOOKUP(B158,'[2]TT 2023'!F$666:K$785,6,0)</f>
        <v>45103</v>
      </c>
      <c r="O158" t="s">
        <v>1253</v>
      </c>
      <c r="P158"/>
      <c r="Q158"/>
      <c r="R158" s="14"/>
    </row>
    <row r="159" spans="1:22" ht="15" hidden="1" customHeight="1" x14ac:dyDescent="0.2">
      <c r="A159" s="28">
        <v>44987</v>
      </c>
      <c r="B159" s="6">
        <v>10501</v>
      </c>
      <c r="C159" s="6" t="s">
        <v>10</v>
      </c>
      <c r="D159" s="6" t="s">
        <v>336</v>
      </c>
      <c r="E159" s="9">
        <v>3517105</v>
      </c>
      <c r="F159" s="10" t="s">
        <v>12</v>
      </c>
      <c r="G159" s="9">
        <v>351711</v>
      </c>
      <c r="H159" s="9">
        <f t="shared" si="11"/>
        <v>3868816</v>
      </c>
      <c r="I159" s="6" t="s">
        <v>147</v>
      </c>
      <c r="J159" s="6" t="s">
        <v>148</v>
      </c>
      <c r="K159" s="5">
        <f t="shared" si="12"/>
        <v>45022</v>
      </c>
      <c r="L159" s="9">
        <f>+VLOOKUP(B159,'[2]TT 2023'!F$900:K$982,2,0)</f>
        <v>3868821</v>
      </c>
      <c r="M159" s="9">
        <f t="shared" si="13"/>
        <v>5</v>
      </c>
      <c r="N159" s="5">
        <f>+VLOOKUP(B159,'[2]TT 2023'!F$900:K$982,6,0)</f>
        <v>45131</v>
      </c>
      <c r="O159" t="s">
        <v>1443</v>
      </c>
      <c r="P159"/>
      <c r="Q159"/>
      <c r="R159" s="14">
        <f>+VLOOKUP(B159,[4]ExportInvoiceList!$D:$O,3,0)</f>
        <v>3868816</v>
      </c>
      <c r="S159" s="14">
        <f>+R159-H159</f>
        <v>0</v>
      </c>
      <c r="T159" t="str">
        <f>+VLOOKUP(B159,[4]ExportInvoiceList!$D:$O,12,0)</f>
        <v>Lịch thanh toán: Monthly at 10 &amp; 24</v>
      </c>
      <c r="U159" s="4">
        <f>+VLOOKUP(B159,[4]ExportInvoiceList!$D:$O,6,0)</f>
        <v>45013.000347222223</v>
      </c>
      <c r="V159" t="s">
        <v>1411</v>
      </c>
    </row>
    <row r="160" spans="1:22" ht="15" hidden="1" customHeight="1" x14ac:dyDescent="0.2">
      <c r="A160" s="28">
        <v>44988</v>
      </c>
      <c r="B160" s="6">
        <v>11265</v>
      </c>
      <c r="C160" s="6" t="s">
        <v>10</v>
      </c>
      <c r="D160" s="6" t="s">
        <v>338</v>
      </c>
      <c r="E160" s="9">
        <v>1468620</v>
      </c>
      <c r="F160" s="10" t="s">
        <v>12</v>
      </c>
      <c r="G160" s="9">
        <v>146862</v>
      </c>
      <c r="H160" s="9">
        <f t="shared" si="11"/>
        <v>1615482</v>
      </c>
      <c r="I160" s="6" t="s">
        <v>53</v>
      </c>
      <c r="J160" s="6" t="s">
        <v>54</v>
      </c>
      <c r="K160" s="5">
        <f t="shared" si="12"/>
        <v>45023</v>
      </c>
      <c r="L160" s="9">
        <f>+VLOOKUP(B160,'[2]TT 2023'!F$666:K$785,2,0)</f>
        <v>1615482</v>
      </c>
      <c r="M160" s="9">
        <f t="shared" si="13"/>
        <v>0</v>
      </c>
      <c r="N160" s="5">
        <f>+VLOOKUP(B160,'[2]TT 2023'!F$666:K$785,6,0)</f>
        <v>45103</v>
      </c>
      <c r="O160" t="s">
        <v>1253</v>
      </c>
      <c r="P160"/>
      <c r="Q160"/>
      <c r="R160" s="14"/>
    </row>
    <row r="161" spans="1:19" ht="15" hidden="1" customHeight="1" x14ac:dyDescent="0.2">
      <c r="A161" s="28">
        <v>44988</v>
      </c>
      <c r="B161" s="6">
        <v>11266</v>
      </c>
      <c r="C161" s="6" t="s">
        <v>10</v>
      </c>
      <c r="D161" s="6" t="s">
        <v>340</v>
      </c>
      <c r="E161" s="9">
        <v>943993</v>
      </c>
      <c r="F161" s="10" t="s">
        <v>12</v>
      </c>
      <c r="G161" s="9">
        <v>94399</v>
      </c>
      <c r="H161" s="9">
        <f t="shared" si="11"/>
        <v>1038392</v>
      </c>
      <c r="I161" s="6" t="s">
        <v>93</v>
      </c>
      <c r="J161" s="6" t="s">
        <v>94</v>
      </c>
      <c r="K161" s="5">
        <f t="shared" si="12"/>
        <v>45023</v>
      </c>
      <c r="L161" s="9">
        <f>+VLOOKUP(B161,'[2]TT 2023'!F$666:K$785,2,0)</f>
        <v>1038389</v>
      </c>
      <c r="M161" s="9">
        <f t="shared" si="13"/>
        <v>-3</v>
      </c>
      <c r="N161" s="5">
        <f>+VLOOKUP(B161,'[2]TT 2023'!F$666:K$785,6,0)</f>
        <v>45103</v>
      </c>
      <c r="O161" t="s">
        <v>1253</v>
      </c>
      <c r="P161"/>
      <c r="Q161"/>
      <c r="R161" s="14"/>
    </row>
    <row r="162" spans="1:19" ht="15" hidden="1" customHeight="1" x14ac:dyDescent="0.2">
      <c r="A162" s="28">
        <v>44988</v>
      </c>
      <c r="B162" s="6">
        <v>11267</v>
      </c>
      <c r="C162" s="6" t="s">
        <v>10</v>
      </c>
      <c r="D162" s="6" t="s">
        <v>342</v>
      </c>
      <c r="E162" s="9">
        <v>6457640</v>
      </c>
      <c r="F162" s="10" t="s">
        <v>12</v>
      </c>
      <c r="G162" s="9">
        <v>645764</v>
      </c>
      <c r="H162" s="9">
        <f t="shared" si="11"/>
        <v>7103404</v>
      </c>
      <c r="I162" s="6" t="s">
        <v>107</v>
      </c>
      <c r="J162" s="6" t="s">
        <v>108</v>
      </c>
      <c r="K162" s="5">
        <f t="shared" si="12"/>
        <v>45023</v>
      </c>
      <c r="L162" s="9">
        <f>+VLOOKUP(B162,'[2]TT 2023'!F$666:K$785,2,0)</f>
        <v>7103404</v>
      </c>
      <c r="M162" s="9">
        <f t="shared" si="13"/>
        <v>0</v>
      </c>
      <c r="N162" s="5">
        <f>+VLOOKUP(B162,'[2]TT 2023'!F$666:K$785,6,0)</f>
        <v>45103</v>
      </c>
      <c r="O162" t="s">
        <v>1253</v>
      </c>
      <c r="P162"/>
      <c r="Q162"/>
      <c r="R162" s="14"/>
    </row>
    <row r="163" spans="1:19" ht="15" hidden="1" customHeight="1" x14ac:dyDescent="0.2">
      <c r="A163" s="28">
        <v>44988</v>
      </c>
      <c r="B163" s="6">
        <v>11268</v>
      </c>
      <c r="C163" s="6" t="s">
        <v>10</v>
      </c>
      <c r="D163" s="6" t="s">
        <v>344</v>
      </c>
      <c r="E163" s="9">
        <v>2579200</v>
      </c>
      <c r="F163" s="10" t="s">
        <v>12</v>
      </c>
      <c r="G163" s="9">
        <v>257920</v>
      </c>
      <c r="H163" s="9">
        <f t="shared" si="11"/>
        <v>2837120</v>
      </c>
      <c r="I163" s="6" t="s">
        <v>139</v>
      </c>
      <c r="J163" s="6" t="s">
        <v>140</v>
      </c>
      <c r="K163" s="5">
        <f t="shared" si="12"/>
        <v>45023</v>
      </c>
      <c r="L163" s="9">
        <f>+VLOOKUP(B163,'[2]TT 2023'!F$666:K$785,2,0)</f>
        <v>2837120</v>
      </c>
      <c r="M163" s="9">
        <f t="shared" si="13"/>
        <v>0</v>
      </c>
      <c r="N163" s="5">
        <f>+VLOOKUP(B163,'[2]TT 2023'!F$666:K$785,6,0)</f>
        <v>45103</v>
      </c>
      <c r="O163" t="s">
        <v>1253</v>
      </c>
      <c r="P163"/>
      <c r="Q163"/>
      <c r="R163" s="14"/>
    </row>
    <row r="164" spans="1:19" ht="15" hidden="1" customHeight="1" x14ac:dyDescent="0.2">
      <c r="A164" s="5">
        <v>44994</v>
      </c>
      <c r="B164" s="6">
        <v>13157</v>
      </c>
      <c r="C164" s="6" t="s">
        <v>10</v>
      </c>
      <c r="D164" s="6" t="s">
        <v>346</v>
      </c>
      <c r="E164" s="9">
        <v>943993</v>
      </c>
      <c r="F164" s="10" t="s">
        <v>12</v>
      </c>
      <c r="G164" s="9">
        <v>94399</v>
      </c>
      <c r="H164" s="9">
        <f t="shared" si="11"/>
        <v>1038392</v>
      </c>
      <c r="I164" s="6" t="s">
        <v>117</v>
      </c>
      <c r="J164" s="6" t="s">
        <v>118</v>
      </c>
      <c r="K164" s="5">
        <f t="shared" si="12"/>
        <v>45029</v>
      </c>
      <c r="L164" s="9">
        <f>+VLOOKUP(B164,'[1]TT 2023'!F$1:K$415,2,0)</f>
        <v>1038389</v>
      </c>
      <c r="M164" s="9">
        <f t="shared" ref="M164:M205" si="14">+L164-H164</f>
        <v>-3</v>
      </c>
      <c r="N164" s="5">
        <f>+VLOOKUP(B164,'[1]TT 2023'!F$1:K$415,6,0)</f>
        <v>45040</v>
      </c>
      <c r="O164" t="s">
        <v>1205</v>
      </c>
      <c r="P164"/>
      <c r="Q164"/>
      <c r="R164"/>
      <c r="S164"/>
    </row>
    <row r="165" spans="1:19" ht="15" hidden="1" customHeight="1" x14ac:dyDescent="0.2">
      <c r="A165" s="5">
        <v>44994</v>
      </c>
      <c r="B165" s="6">
        <v>13160</v>
      </c>
      <c r="C165" s="6" t="s">
        <v>10</v>
      </c>
      <c r="D165" s="6" t="s">
        <v>348</v>
      </c>
      <c r="E165" s="9">
        <v>2937240</v>
      </c>
      <c r="F165" s="10" t="s">
        <v>12</v>
      </c>
      <c r="G165" s="9">
        <v>293724</v>
      </c>
      <c r="H165" s="9">
        <f t="shared" si="11"/>
        <v>3230964</v>
      </c>
      <c r="I165" s="6" t="s">
        <v>107</v>
      </c>
      <c r="J165" s="6" t="s">
        <v>108</v>
      </c>
      <c r="K165" s="5">
        <f t="shared" si="12"/>
        <v>45029</v>
      </c>
      <c r="L165" s="9">
        <f>+VLOOKUP(B165,'[1]TT 2023'!F$1:K$415,2,0)</f>
        <v>3230964</v>
      </c>
      <c r="M165" s="9">
        <f t="shared" si="14"/>
        <v>0</v>
      </c>
      <c r="N165" s="5">
        <f>+VLOOKUP(B165,'[1]TT 2023'!F$1:K$415,6,0)</f>
        <v>45026</v>
      </c>
      <c r="O165" t="s">
        <v>1204</v>
      </c>
      <c r="P165"/>
      <c r="Q165"/>
      <c r="R165"/>
      <c r="S165"/>
    </row>
    <row r="166" spans="1:19" ht="15" hidden="1" customHeight="1" x14ac:dyDescent="0.2">
      <c r="A166" s="5">
        <v>44994</v>
      </c>
      <c r="B166" s="6">
        <v>13161</v>
      </c>
      <c r="C166" s="6" t="s">
        <v>10</v>
      </c>
      <c r="D166" s="6" t="s">
        <v>350</v>
      </c>
      <c r="E166" s="9">
        <v>943993</v>
      </c>
      <c r="F166" s="10" t="s">
        <v>12</v>
      </c>
      <c r="G166" s="9">
        <v>94399</v>
      </c>
      <c r="H166" s="9">
        <f t="shared" si="11"/>
        <v>1038392</v>
      </c>
      <c r="I166" s="6" t="s">
        <v>83</v>
      </c>
      <c r="J166" s="6" t="s">
        <v>84</v>
      </c>
      <c r="K166" s="5">
        <f t="shared" si="12"/>
        <v>45029</v>
      </c>
      <c r="L166" s="9">
        <f>+VLOOKUP(B166,'[1]TT 2023'!F$1:K$415,2,0)</f>
        <v>1038389</v>
      </c>
      <c r="M166" s="9">
        <f t="shared" si="14"/>
        <v>-3</v>
      </c>
      <c r="N166" s="5">
        <f>+VLOOKUP(B166,'[1]TT 2023'!F$1:K$415,6,0)</f>
        <v>45040</v>
      </c>
      <c r="O166" t="s">
        <v>1205</v>
      </c>
      <c r="P166"/>
      <c r="Q166"/>
      <c r="R166"/>
      <c r="S166"/>
    </row>
    <row r="167" spans="1:19" ht="15" hidden="1" customHeight="1" x14ac:dyDescent="0.2">
      <c r="A167" s="5">
        <v>44994</v>
      </c>
      <c r="B167" s="6">
        <v>13162</v>
      </c>
      <c r="C167" s="6" t="s">
        <v>10</v>
      </c>
      <c r="D167" s="6" t="s">
        <v>352</v>
      </c>
      <c r="E167" s="9">
        <v>2937240</v>
      </c>
      <c r="F167" s="10" t="s">
        <v>12</v>
      </c>
      <c r="G167" s="9">
        <v>293724</v>
      </c>
      <c r="H167" s="9">
        <f t="shared" si="11"/>
        <v>3230964</v>
      </c>
      <c r="I167" s="6" t="s">
        <v>107</v>
      </c>
      <c r="J167" s="6" t="s">
        <v>108</v>
      </c>
      <c r="K167" s="5">
        <f t="shared" si="12"/>
        <v>45029</v>
      </c>
      <c r="L167" s="9">
        <f>+VLOOKUP(B167,'[1]TT 2023'!F$1:K$415,2,0)</f>
        <v>3230964</v>
      </c>
      <c r="M167" s="9">
        <f t="shared" si="14"/>
        <v>0</v>
      </c>
      <c r="N167" s="5">
        <f>+VLOOKUP(B167,'[1]TT 2023'!F$1:K$415,6,0)</f>
        <v>45040</v>
      </c>
      <c r="O167" t="s">
        <v>1205</v>
      </c>
      <c r="P167"/>
      <c r="Q167"/>
      <c r="R167"/>
      <c r="S167"/>
    </row>
    <row r="168" spans="1:19" ht="15" hidden="1" customHeight="1" x14ac:dyDescent="0.2">
      <c r="A168" s="5">
        <v>44994</v>
      </c>
      <c r="B168" s="6">
        <v>13163</v>
      </c>
      <c r="C168" s="6" t="s">
        <v>10</v>
      </c>
      <c r="D168" s="6" t="s">
        <v>354</v>
      </c>
      <c r="E168" s="9">
        <v>4114540</v>
      </c>
      <c r="F168" s="10" t="s">
        <v>12</v>
      </c>
      <c r="G168" s="9">
        <v>411454</v>
      </c>
      <c r="H168" s="9">
        <f t="shared" si="11"/>
        <v>4525994</v>
      </c>
      <c r="I168" s="6" t="s">
        <v>13</v>
      </c>
      <c r="J168" s="6" t="s">
        <v>14</v>
      </c>
      <c r="K168" s="5">
        <f t="shared" si="12"/>
        <v>45029</v>
      </c>
      <c r="L168" s="9">
        <f>+VLOOKUP(B168,'[1]TT 2023'!F$1:K$415,2,0)</f>
        <v>4525994</v>
      </c>
      <c r="M168" s="9">
        <f t="shared" si="14"/>
        <v>0</v>
      </c>
      <c r="N168" s="5">
        <f>+VLOOKUP(B168,'[1]TT 2023'!F$1:K$415,6,0)</f>
        <v>45026</v>
      </c>
      <c r="O168" t="s">
        <v>1204</v>
      </c>
      <c r="P168"/>
      <c r="Q168"/>
      <c r="R168"/>
      <c r="S168"/>
    </row>
    <row r="169" spans="1:19" ht="15" hidden="1" customHeight="1" x14ac:dyDescent="0.2">
      <c r="A169" s="5">
        <v>44994</v>
      </c>
      <c r="B169" s="6">
        <v>13164</v>
      </c>
      <c r="C169" s="6" t="s">
        <v>10</v>
      </c>
      <c r="D169" s="6" t="s">
        <v>356</v>
      </c>
      <c r="E169" s="9">
        <v>752730</v>
      </c>
      <c r="F169" s="10" t="s">
        <v>12</v>
      </c>
      <c r="G169" s="9">
        <v>75273</v>
      </c>
      <c r="H169" s="9">
        <f t="shared" si="11"/>
        <v>828003</v>
      </c>
      <c r="I169" s="6" t="s">
        <v>147</v>
      </c>
      <c r="J169" s="6" t="s">
        <v>148</v>
      </c>
      <c r="K169" s="5">
        <f t="shared" si="12"/>
        <v>45029</v>
      </c>
      <c r="L169" s="9">
        <f>+VLOOKUP(B169,'[1]TT 2023'!F$1:K$415,2,0)</f>
        <v>828003</v>
      </c>
      <c r="M169" s="9">
        <f t="shared" si="14"/>
        <v>0</v>
      </c>
      <c r="N169" s="5">
        <f>+VLOOKUP(B169,'[1]TT 2023'!F$1:K$415,6,0)</f>
        <v>45026</v>
      </c>
      <c r="O169" t="s">
        <v>1204</v>
      </c>
      <c r="P169"/>
      <c r="Q169"/>
      <c r="R169"/>
      <c r="S169"/>
    </row>
    <row r="170" spans="1:19" ht="15" hidden="1" customHeight="1" x14ac:dyDescent="0.2">
      <c r="A170" s="28">
        <v>44994</v>
      </c>
      <c r="B170" s="6">
        <v>13165</v>
      </c>
      <c r="C170" s="6" t="s">
        <v>10</v>
      </c>
      <c r="D170" s="6" t="s">
        <v>358</v>
      </c>
      <c r="E170" s="9">
        <v>2182630</v>
      </c>
      <c r="F170" s="10" t="s">
        <v>12</v>
      </c>
      <c r="G170" s="9">
        <v>218263</v>
      </c>
      <c r="H170" s="9">
        <f t="shared" si="11"/>
        <v>2400893</v>
      </c>
      <c r="I170" s="6" t="s">
        <v>147</v>
      </c>
      <c r="J170" s="6" t="s">
        <v>148</v>
      </c>
      <c r="K170" s="5">
        <f t="shared" si="12"/>
        <v>45029</v>
      </c>
      <c r="L170" s="9">
        <f>+VLOOKUP(B170,'[2]TT 2023'!F$666:K$785,2,0)</f>
        <v>2400893</v>
      </c>
      <c r="M170" s="9">
        <f t="shared" si="14"/>
        <v>0</v>
      </c>
      <c r="N170" s="5">
        <f>+VLOOKUP(B170,'[2]TT 2023'!F$666:K$785,6,0)</f>
        <v>45103</v>
      </c>
      <c r="O170" t="s">
        <v>1253</v>
      </c>
      <c r="P170"/>
      <c r="Q170"/>
      <c r="R170" s="14"/>
    </row>
    <row r="171" spans="1:19" ht="15" hidden="1" customHeight="1" x14ac:dyDescent="0.2">
      <c r="A171" s="5">
        <v>44994</v>
      </c>
      <c r="B171" s="6">
        <v>13166</v>
      </c>
      <c r="C171" s="6" t="s">
        <v>10</v>
      </c>
      <c r="D171" s="6" t="s">
        <v>360</v>
      </c>
      <c r="E171" s="9">
        <v>6607125</v>
      </c>
      <c r="F171" s="10" t="s">
        <v>12</v>
      </c>
      <c r="G171" s="9">
        <v>660713</v>
      </c>
      <c r="H171" s="9">
        <f t="shared" si="11"/>
        <v>7267838</v>
      </c>
      <c r="I171" s="6" t="s">
        <v>147</v>
      </c>
      <c r="J171" s="6" t="s">
        <v>148</v>
      </c>
      <c r="K171" s="5">
        <f t="shared" si="12"/>
        <v>45029</v>
      </c>
      <c r="L171" s="9">
        <f>+VLOOKUP(B171,'[1]TT 2023'!F$1:K$415,2,0)</f>
        <v>7267843</v>
      </c>
      <c r="M171" s="9">
        <f t="shared" si="14"/>
        <v>5</v>
      </c>
      <c r="N171" s="5">
        <f>+VLOOKUP(B171,'[1]TT 2023'!F$1:K$415,6,0)</f>
        <v>45026</v>
      </c>
      <c r="O171" t="s">
        <v>1204</v>
      </c>
      <c r="P171"/>
      <c r="Q171"/>
      <c r="R171"/>
      <c r="S171"/>
    </row>
    <row r="172" spans="1:19" ht="15" hidden="1" customHeight="1" x14ac:dyDescent="0.2">
      <c r="A172" s="5">
        <v>44994</v>
      </c>
      <c r="B172" s="6">
        <v>13167</v>
      </c>
      <c r="C172" s="6" t="s">
        <v>10</v>
      </c>
      <c r="D172" s="6" t="s">
        <v>362</v>
      </c>
      <c r="E172" s="9">
        <v>1110580</v>
      </c>
      <c r="F172" s="10" t="s">
        <v>12</v>
      </c>
      <c r="G172" s="9">
        <v>111058</v>
      </c>
      <c r="H172" s="9">
        <f t="shared" si="11"/>
        <v>1221638</v>
      </c>
      <c r="I172" s="6" t="s">
        <v>147</v>
      </c>
      <c r="J172" s="6" t="s">
        <v>148</v>
      </c>
      <c r="K172" s="5">
        <f t="shared" si="12"/>
        <v>45029</v>
      </c>
      <c r="L172" s="9">
        <f>+VLOOKUP(B172,'[1]TT 2023'!F$1:K$415,2,0)</f>
        <v>1221638</v>
      </c>
      <c r="M172" s="9">
        <f t="shared" si="14"/>
        <v>0</v>
      </c>
      <c r="N172" s="5">
        <f>+VLOOKUP(B172,'[1]TT 2023'!F$1:K$415,6,0)</f>
        <v>45026</v>
      </c>
      <c r="O172" t="s">
        <v>1204</v>
      </c>
      <c r="P172"/>
      <c r="Q172"/>
      <c r="R172"/>
      <c r="S172"/>
    </row>
    <row r="173" spans="1:19" ht="15" hidden="1" customHeight="1" x14ac:dyDescent="0.2">
      <c r="A173" s="5">
        <v>44994</v>
      </c>
      <c r="B173" s="6">
        <v>13194</v>
      </c>
      <c r="C173" s="6" t="s">
        <v>10</v>
      </c>
      <c r="D173" s="6" t="s">
        <v>364</v>
      </c>
      <c r="E173" s="9">
        <v>3775972</v>
      </c>
      <c r="F173" s="10" t="s">
        <v>12</v>
      </c>
      <c r="G173" s="9">
        <v>377597</v>
      </c>
      <c r="H173" s="9">
        <f t="shared" si="11"/>
        <v>4153569</v>
      </c>
      <c r="I173" s="6" t="s">
        <v>13</v>
      </c>
      <c r="J173" s="6" t="s">
        <v>14</v>
      </c>
      <c r="K173" s="5">
        <f t="shared" si="12"/>
        <v>45029</v>
      </c>
      <c r="L173" s="9">
        <f>+VLOOKUP(B173,'[1]TT 2023'!F$1:K$415,2,0)</f>
        <v>4153567</v>
      </c>
      <c r="M173" s="9">
        <f t="shared" si="14"/>
        <v>-2</v>
      </c>
      <c r="N173" s="5">
        <f>+VLOOKUP(B173,'[1]TT 2023'!F$1:K$415,6,0)</f>
        <v>45040</v>
      </c>
      <c r="O173" t="s">
        <v>1205</v>
      </c>
      <c r="P173"/>
      <c r="Q173"/>
      <c r="R173"/>
      <c r="S173"/>
    </row>
    <row r="174" spans="1:19" ht="15" hidden="1" customHeight="1" x14ac:dyDescent="0.2">
      <c r="A174" s="5">
        <v>44994</v>
      </c>
      <c r="B174" s="6">
        <v>13195</v>
      </c>
      <c r="C174" s="6" t="s">
        <v>10</v>
      </c>
      <c r="D174" s="6" t="s">
        <v>366</v>
      </c>
      <c r="E174" s="9">
        <v>943990</v>
      </c>
      <c r="F174" s="10" t="s">
        <v>12</v>
      </c>
      <c r="G174" s="9">
        <v>94399</v>
      </c>
      <c r="H174" s="9">
        <f t="shared" si="11"/>
        <v>1038389</v>
      </c>
      <c r="I174" s="6" t="s">
        <v>113</v>
      </c>
      <c r="J174" s="6" t="s">
        <v>114</v>
      </c>
      <c r="K174" s="5">
        <f t="shared" si="12"/>
        <v>45029</v>
      </c>
      <c r="L174" s="9">
        <f>+VLOOKUP(B174,'[1]TT 2023'!F$1:K$415,2,0)</f>
        <v>1038389</v>
      </c>
      <c r="M174" s="9">
        <f t="shared" si="14"/>
        <v>0</v>
      </c>
      <c r="N174" s="5">
        <f>+VLOOKUP(B174,'[1]TT 2023'!F$1:K$415,6,0)</f>
        <v>45040</v>
      </c>
      <c r="O174" t="s">
        <v>1205</v>
      </c>
      <c r="P174"/>
      <c r="Q174"/>
      <c r="R174"/>
      <c r="S174"/>
    </row>
    <row r="175" spans="1:19" ht="15" hidden="1" customHeight="1" x14ac:dyDescent="0.2">
      <c r="A175" s="5">
        <v>44994</v>
      </c>
      <c r="B175" s="6">
        <v>13196</v>
      </c>
      <c r="C175" s="6" t="s">
        <v>10</v>
      </c>
      <c r="D175" s="6" t="s">
        <v>368</v>
      </c>
      <c r="E175" s="9">
        <v>2234495</v>
      </c>
      <c r="F175" s="10" t="s">
        <v>12</v>
      </c>
      <c r="G175" s="9">
        <v>223450</v>
      </c>
      <c r="H175" s="9">
        <f t="shared" si="11"/>
        <v>2457945</v>
      </c>
      <c r="I175" s="6" t="s">
        <v>73</v>
      </c>
      <c r="J175" s="6" t="s">
        <v>74</v>
      </c>
      <c r="K175" s="5">
        <f t="shared" si="12"/>
        <v>45029</v>
      </c>
      <c r="L175" s="9">
        <f>+VLOOKUP(B175,'[1]TT 2023'!F$1:K$415,2,0)</f>
        <v>2457950</v>
      </c>
      <c r="M175" s="9">
        <f t="shared" si="14"/>
        <v>5</v>
      </c>
      <c r="N175" s="5">
        <f>+VLOOKUP(B175,'[1]TT 2023'!F$1:K$415,6,0)</f>
        <v>45040</v>
      </c>
      <c r="O175" t="s">
        <v>1205</v>
      </c>
      <c r="P175"/>
      <c r="Q175"/>
      <c r="R175"/>
      <c r="S175"/>
    </row>
    <row r="176" spans="1:19" ht="15" hidden="1" customHeight="1" x14ac:dyDescent="0.2">
      <c r="A176" s="5">
        <v>44994</v>
      </c>
      <c r="B176" s="6">
        <v>13197</v>
      </c>
      <c r="C176" s="6" t="s">
        <v>10</v>
      </c>
      <c r="D176" s="6" t="s">
        <v>370</v>
      </c>
      <c r="E176" s="9">
        <v>943990</v>
      </c>
      <c r="F176" s="10" t="s">
        <v>12</v>
      </c>
      <c r="G176" s="9">
        <v>94399</v>
      </c>
      <c r="H176" s="9">
        <f t="shared" si="11"/>
        <v>1038389</v>
      </c>
      <c r="I176" s="6" t="s">
        <v>175</v>
      </c>
      <c r="J176" s="6" t="s">
        <v>176</v>
      </c>
      <c r="K176" s="5">
        <f t="shared" si="12"/>
        <v>45029</v>
      </c>
      <c r="L176" s="9">
        <f>+VLOOKUP(B176,'[1]TT 2023'!F$1:K$415,2,0)</f>
        <v>1038389</v>
      </c>
      <c r="M176" s="9">
        <f t="shared" si="14"/>
        <v>0</v>
      </c>
      <c r="N176" s="5">
        <f>+VLOOKUP(B176,'[1]TT 2023'!F$1:K$415,6,0)</f>
        <v>45040</v>
      </c>
      <c r="O176" t="s">
        <v>1205</v>
      </c>
      <c r="P176"/>
      <c r="Q176"/>
      <c r="R176"/>
      <c r="S176"/>
    </row>
    <row r="177" spans="1:19" ht="15" hidden="1" customHeight="1" x14ac:dyDescent="0.2">
      <c r="A177" s="5">
        <v>44994</v>
      </c>
      <c r="B177" s="6">
        <v>13198</v>
      </c>
      <c r="C177" s="6" t="s">
        <v>10</v>
      </c>
      <c r="D177" s="6" t="s">
        <v>372</v>
      </c>
      <c r="E177" s="9">
        <v>943990</v>
      </c>
      <c r="F177" s="10" t="s">
        <v>12</v>
      </c>
      <c r="G177" s="9">
        <v>94399</v>
      </c>
      <c r="H177" s="9">
        <f t="shared" si="11"/>
        <v>1038389</v>
      </c>
      <c r="I177" s="6" t="s">
        <v>89</v>
      </c>
      <c r="J177" s="6" t="s">
        <v>90</v>
      </c>
      <c r="K177" s="5">
        <f t="shared" si="12"/>
        <v>45029</v>
      </c>
      <c r="L177" s="9">
        <f>+VLOOKUP(B177,'[1]TT 2023'!F$1:K$415,2,0)</f>
        <v>1038389</v>
      </c>
      <c r="M177" s="9">
        <f t="shared" si="14"/>
        <v>0</v>
      </c>
      <c r="N177" s="5">
        <f>+VLOOKUP(B177,'[1]TT 2023'!F$1:K$415,6,0)</f>
        <v>45040</v>
      </c>
      <c r="O177" t="s">
        <v>1205</v>
      </c>
      <c r="P177"/>
      <c r="Q177"/>
      <c r="R177"/>
      <c r="S177"/>
    </row>
    <row r="178" spans="1:19" ht="15" hidden="1" customHeight="1" x14ac:dyDescent="0.2">
      <c r="A178" s="5">
        <v>44994</v>
      </c>
      <c r="B178" s="6">
        <v>13199</v>
      </c>
      <c r="C178" s="6" t="s">
        <v>10</v>
      </c>
      <c r="D178" s="6" t="s">
        <v>374</v>
      </c>
      <c r="E178" s="9">
        <v>1887980</v>
      </c>
      <c r="F178" s="10" t="s">
        <v>12</v>
      </c>
      <c r="G178" s="9">
        <v>188798</v>
      </c>
      <c r="H178" s="9">
        <f t="shared" si="11"/>
        <v>2076778</v>
      </c>
      <c r="I178" s="6" t="s">
        <v>139</v>
      </c>
      <c r="J178" s="6" t="s">
        <v>140</v>
      </c>
      <c r="K178" s="5">
        <f t="shared" si="12"/>
        <v>45029</v>
      </c>
      <c r="L178" s="9">
        <f>+VLOOKUP(B178,'[1]TT 2023'!F$1:K$415,2,0)</f>
        <v>2076778</v>
      </c>
      <c r="M178" s="9">
        <f t="shared" si="14"/>
        <v>0</v>
      </c>
      <c r="N178" s="5">
        <f>+VLOOKUP(B178,'[1]TT 2023'!F$1:K$415,6,0)</f>
        <v>45040</v>
      </c>
      <c r="O178" t="s">
        <v>1205</v>
      </c>
      <c r="P178"/>
      <c r="Q178"/>
      <c r="R178"/>
      <c r="S178"/>
    </row>
    <row r="179" spans="1:19" ht="15" hidden="1" customHeight="1" x14ac:dyDescent="0.2">
      <c r="A179" s="5">
        <v>44994</v>
      </c>
      <c r="B179" s="6">
        <v>13200</v>
      </c>
      <c r="C179" s="6" t="s">
        <v>10</v>
      </c>
      <c r="D179" s="6" t="s">
        <v>376</v>
      </c>
      <c r="E179" s="9">
        <v>1887980</v>
      </c>
      <c r="F179" s="10" t="s">
        <v>12</v>
      </c>
      <c r="G179" s="9">
        <v>188798</v>
      </c>
      <c r="H179" s="9">
        <f t="shared" si="11"/>
        <v>2076778</v>
      </c>
      <c r="I179" s="6" t="s">
        <v>53</v>
      </c>
      <c r="J179" s="6" t="s">
        <v>54</v>
      </c>
      <c r="K179" s="5">
        <f t="shared" si="12"/>
        <v>45029</v>
      </c>
      <c r="L179" s="9">
        <f>+VLOOKUP(B179,'[1]TT 2023'!F$1:K$415,2,0)</f>
        <v>2076778</v>
      </c>
      <c r="M179" s="9">
        <f t="shared" si="14"/>
        <v>0</v>
      </c>
      <c r="N179" s="5">
        <f>+VLOOKUP(B179,'[1]TT 2023'!F$1:K$415,6,0)</f>
        <v>45040</v>
      </c>
      <c r="O179" t="s">
        <v>1205</v>
      </c>
      <c r="P179"/>
      <c r="Q179"/>
      <c r="R179"/>
      <c r="S179"/>
    </row>
    <row r="180" spans="1:19" ht="15" hidden="1" customHeight="1" x14ac:dyDescent="0.2">
      <c r="A180" s="5">
        <v>44994</v>
      </c>
      <c r="B180" s="6">
        <v>13201</v>
      </c>
      <c r="C180" s="6" t="s">
        <v>10</v>
      </c>
      <c r="D180" s="6" t="s">
        <v>378</v>
      </c>
      <c r="E180" s="9">
        <v>4313540</v>
      </c>
      <c r="F180" s="10" t="s">
        <v>12</v>
      </c>
      <c r="G180" s="9">
        <v>431354</v>
      </c>
      <c r="H180" s="9">
        <f t="shared" si="11"/>
        <v>4744894</v>
      </c>
      <c r="I180" s="6" t="s">
        <v>131</v>
      </c>
      <c r="J180" s="6" t="s">
        <v>132</v>
      </c>
      <c r="K180" s="5">
        <f t="shared" si="12"/>
        <v>45029</v>
      </c>
      <c r="L180" s="9">
        <f>+VLOOKUP(B180,'[1]TT 2023'!F$1:K$415,2,0)</f>
        <v>4744894</v>
      </c>
      <c r="M180" s="9">
        <f t="shared" si="14"/>
        <v>0</v>
      </c>
      <c r="N180" s="5">
        <f>+VLOOKUP(B180,'[1]TT 2023'!F$1:K$415,6,0)</f>
        <v>45040</v>
      </c>
      <c r="O180" t="s">
        <v>1205</v>
      </c>
      <c r="P180"/>
      <c r="Q180"/>
      <c r="R180"/>
      <c r="S180"/>
    </row>
    <row r="181" spans="1:19" ht="15" hidden="1" customHeight="1" x14ac:dyDescent="0.2">
      <c r="A181" s="5">
        <v>44994</v>
      </c>
      <c r="B181" s="6">
        <v>13202</v>
      </c>
      <c r="C181" s="6" t="s">
        <v>10</v>
      </c>
      <c r="D181" s="6" t="s">
        <v>380</v>
      </c>
      <c r="E181" s="9">
        <v>943990</v>
      </c>
      <c r="F181" s="10" t="s">
        <v>12</v>
      </c>
      <c r="G181" s="9">
        <v>94399</v>
      </c>
      <c r="H181" s="9">
        <f t="shared" si="11"/>
        <v>1038389</v>
      </c>
      <c r="I181" s="6" t="s">
        <v>131</v>
      </c>
      <c r="J181" s="6" t="s">
        <v>132</v>
      </c>
      <c r="K181" s="5">
        <f t="shared" si="12"/>
        <v>45029</v>
      </c>
      <c r="L181" s="9">
        <f>+VLOOKUP(B181,'[1]TT 2023'!F$1:K$415,2,0)</f>
        <v>1038389</v>
      </c>
      <c r="M181" s="9">
        <f t="shared" si="14"/>
        <v>0</v>
      </c>
      <c r="N181" s="5">
        <f>+VLOOKUP(B181,'[1]TT 2023'!F$1:K$415,6,0)</f>
        <v>45040</v>
      </c>
      <c r="O181" t="s">
        <v>1205</v>
      </c>
      <c r="P181"/>
      <c r="Q181"/>
      <c r="R181"/>
      <c r="S181"/>
    </row>
    <row r="182" spans="1:19" ht="15" hidden="1" customHeight="1" x14ac:dyDescent="0.2">
      <c r="A182" s="5">
        <v>45000</v>
      </c>
      <c r="B182" s="6">
        <v>13725</v>
      </c>
      <c r="C182" s="6" t="s">
        <v>10</v>
      </c>
      <c r="D182" s="6" t="s">
        <v>727</v>
      </c>
      <c r="E182" s="9">
        <v>-211530</v>
      </c>
      <c r="F182" s="10" t="s">
        <v>12</v>
      </c>
      <c r="G182" s="9">
        <v>-21153</v>
      </c>
      <c r="H182" s="9">
        <f t="shared" si="11"/>
        <v>-232683</v>
      </c>
      <c r="I182" s="6" t="s">
        <v>53</v>
      </c>
      <c r="J182" s="6" t="s">
        <v>54</v>
      </c>
      <c r="K182" s="5">
        <f t="shared" ref="K182" si="15">35+A182</f>
        <v>45035</v>
      </c>
      <c r="L182" s="9" t="e">
        <f>+VLOOKUP(B182,'[1]TT 2023'!F$1:K$415,2,0)</f>
        <v>#N/A</v>
      </c>
      <c r="M182" s="9" t="e">
        <f t="shared" ref="M182" si="16">+L182-H182</f>
        <v>#N/A</v>
      </c>
      <c r="N182" s="5" t="e">
        <f>+VLOOKUP(B182,'[1]TT 2023'!F$1:K$415,6,0)</f>
        <v>#N/A</v>
      </c>
      <c r="O182" t="s">
        <v>1218</v>
      </c>
      <c r="P182"/>
      <c r="Q182"/>
      <c r="R182"/>
      <c r="S182"/>
    </row>
    <row r="183" spans="1:19" ht="15" hidden="1" customHeight="1" x14ac:dyDescent="0.2">
      <c r="A183" s="28">
        <v>45001</v>
      </c>
      <c r="B183" s="6">
        <v>14840</v>
      </c>
      <c r="C183" s="6" t="s">
        <v>10</v>
      </c>
      <c r="D183" s="6" t="s">
        <v>382</v>
      </c>
      <c r="E183" s="9">
        <v>453750</v>
      </c>
      <c r="F183" s="10" t="s">
        <v>12</v>
      </c>
      <c r="G183" s="9">
        <v>45375</v>
      </c>
      <c r="H183" s="9">
        <f t="shared" si="11"/>
        <v>499125</v>
      </c>
      <c r="I183" s="6" t="s">
        <v>175</v>
      </c>
      <c r="J183" s="6" t="s">
        <v>176</v>
      </c>
      <c r="K183" s="5">
        <f t="shared" si="12"/>
        <v>45036</v>
      </c>
      <c r="L183" s="9">
        <f>+VLOOKUP(B183,'[2]TT 2023'!F$666:K$785,2,0)</f>
        <v>499125</v>
      </c>
      <c r="M183" s="9">
        <f t="shared" si="14"/>
        <v>0</v>
      </c>
      <c r="N183" s="5">
        <f>+VLOOKUP(B183,'[2]TT 2023'!F$666:K$785,6,0)</f>
        <v>45103</v>
      </c>
      <c r="O183" t="s">
        <v>1253</v>
      </c>
      <c r="P183"/>
      <c r="Q183"/>
      <c r="R183" s="14"/>
    </row>
    <row r="184" spans="1:19" ht="15" hidden="1" customHeight="1" x14ac:dyDescent="0.2">
      <c r="A184" s="28">
        <v>45001</v>
      </c>
      <c r="B184" s="6">
        <v>14841</v>
      </c>
      <c r="C184" s="6" t="s">
        <v>10</v>
      </c>
      <c r="D184" s="6" t="s">
        <v>384</v>
      </c>
      <c r="E184" s="9">
        <v>1410195</v>
      </c>
      <c r="F184" s="10" t="s">
        <v>12</v>
      </c>
      <c r="G184" s="9">
        <v>141020</v>
      </c>
      <c r="H184" s="9">
        <f t="shared" si="11"/>
        <v>1551215</v>
      </c>
      <c r="I184" s="6" t="s">
        <v>291</v>
      </c>
      <c r="J184" s="6" t="s">
        <v>292</v>
      </c>
      <c r="K184" s="5">
        <f t="shared" si="12"/>
        <v>45036</v>
      </c>
      <c r="L184" s="9">
        <f>+VLOOKUP(B184,'[2]TT 2023'!F$666:K$785,2,0)</f>
        <v>1551220</v>
      </c>
      <c r="M184" s="9">
        <f t="shared" si="14"/>
        <v>5</v>
      </c>
      <c r="N184" s="5">
        <f>+VLOOKUP(B184,'[2]TT 2023'!F$666:K$785,6,0)</f>
        <v>45103</v>
      </c>
      <c r="O184" t="s">
        <v>1253</v>
      </c>
      <c r="P184"/>
      <c r="Q184"/>
      <c r="R184" s="14"/>
    </row>
    <row r="185" spans="1:19" ht="15" hidden="1" customHeight="1" x14ac:dyDescent="0.2">
      <c r="A185" s="28">
        <v>45001</v>
      </c>
      <c r="B185" s="6">
        <v>14842</v>
      </c>
      <c r="C185" s="6" t="s">
        <v>10</v>
      </c>
      <c r="D185" s="6" t="s">
        <v>386</v>
      </c>
      <c r="E185" s="9">
        <v>1719530</v>
      </c>
      <c r="F185" s="10" t="s">
        <v>12</v>
      </c>
      <c r="G185" s="9">
        <v>171953</v>
      </c>
      <c r="H185" s="9">
        <f t="shared" si="11"/>
        <v>1891483</v>
      </c>
      <c r="I185" s="6" t="s">
        <v>93</v>
      </c>
      <c r="J185" s="6" t="s">
        <v>94</v>
      </c>
      <c r="K185" s="5">
        <f t="shared" si="12"/>
        <v>45036</v>
      </c>
      <c r="L185" s="9">
        <f>+VLOOKUP(B185,'[2]TT 2023'!F$666:K$785,2,0)</f>
        <v>1891483</v>
      </c>
      <c r="M185" s="9">
        <f t="shared" si="14"/>
        <v>0</v>
      </c>
      <c r="N185" s="5">
        <f>+VLOOKUP(B185,'[2]TT 2023'!F$666:K$785,6,0)</f>
        <v>45103</v>
      </c>
      <c r="O185" t="s">
        <v>1253</v>
      </c>
      <c r="P185"/>
      <c r="Q185"/>
      <c r="R185" s="14"/>
    </row>
    <row r="186" spans="1:19" ht="15" hidden="1" customHeight="1" x14ac:dyDescent="0.2">
      <c r="A186" s="28">
        <v>45001</v>
      </c>
      <c r="B186" s="6">
        <v>14843</v>
      </c>
      <c r="C186" s="6" t="s">
        <v>10</v>
      </c>
      <c r="D186" s="6" t="s">
        <v>388</v>
      </c>
      <c r="E186" s="9">
        <v>3849940</v>
      </c>
      <c r="F186" s="10" t="s">
        <v>12</v>
      </c>
      <c r="G186" s="9">
        <v>384994</v>
      </c>
      <c r="H186" s="9">
        <f t="shared" si="11"/>
        <v>4234934</v>
      </c>
      <c r="I186" s="6" t="s">
        <v>53</v>
      </c>
      <c r="J186" s="6" t="s">
        <v>54</v>
      </c>
      <c r="K186" s="5">
        <f t="shared" si="12"/>
        <v>45036</v>
      </c>
      <c r="L186" s="9">
        <f>+VLOOKUP(B186,'[2]TT 2023'!F$666:K$785,2,0)</f>
        <v>4234934</v>
      </c>
      <c r="M186" s="9">
        <f t="shared" si="14"/>
        <v>0</v>
      </c>
      <c r="N186" s="5">
        <f>+VLOOKUP(B186,'[2]TT 2023'!F$666:K$785,6,0)</f>
        <v>45103</v>
      </c>
      <c r="O186" t="s">
        <v>1253</v>
      </c>
      <c r="P186"/>
      <c r="Q186"/>
      <c r="R186" s="14"/>
    </row>
    <row r="187" spans="1:19" ht="15" hidden="1" customHeight="1" x14ac:dyDescent="0.2">
      <c r="A187" s="28">
        <v>45001</v>
      </c>
      <c r="B187" s="6">
        <v>14844</v>
      </c>
      <c r="C187" s="6" t="s">
        <v>10</v>
      </c>
      <c r="D187" s="6" t="s">
        <v>390</v>
      </c>
      <c r="E187" s="9">
        <v>1410195</v>
      </c>
      <c r="F187" s="10" t="s">
        <v>12</v>
      </c>
      <c r="G187" s="9">
        <v>141020</v>
      </c>
      <c r="H187" s="9">
        <f t="shared" si="11"/>
        <v>1551215</v>
      </c>
      <c r="I187" s="6" t="s">
        <v>117</v>
      </c>
      <c r="J187" s="6" t="s">
        <v>118</v>
      </c>
      <c r="K187" s="5">
        <f t="shared" si="12"/>
        <v>45036</v>
      </c>
      <c r="L187" s="9">
        <f>+VLOOKUP(B187,'[2]TT 2023'!F$666:K$785,2,0)</f>
        <v>1551220</v>
      </c>
      <c r="M187" s="9">
        <f t="shared" si="14"/>
        <v>5</v>
      </c>
      <c r="N187" s="5">
        <f>+VLOOKUP(B187,'[2]TT 2023'!F$666:K$785,6,0)</f>
        <v>45103</v>
      </c>
      <c r="O187" t="s">
        <v>1253</v>
      </c>
      <c r="P187"/>
      <c r="Q187"/>
      <c r="R187" s="14"/>
    </row>
    <row r="188" spans="1:19" ht="15" hidden="1" customHeight="1" x14ac:dyDescent="0.2">
      <c r="A188" s="28">
        <v>45001</v>
      </c>
      <c r="B188" s="6">
        <v>14845</v>
      </c>
      <c r="C188" s="6" t="s">
        <v>10</v>
      </c>
      <c r="D188" s="6" t="s">
        <v>392</v>
      </c>
      <c r="E188" s="9">
        <v>2428689</v>
      </c>
      <c r="F188" s="10" t="s">
        <v>12</v>
      </c>
      <c r="G188" s="9">
        <v>242869</v>
      </c>
      <c r="H188" s="9">
        <f t="shared" si="11"/>
        <v>2671558</v>
      </c>
      <c r="I188" s="6" t="s">
        <v>13</v>
      </c>
      <c r="J188" s="6" t="s">
        <v>14</v>
      </c>
      <c r="K188" s="5">
        <f t="shared" si="12"/>
        <v>45036</v>
      </c>
      <c r="L188" s="9">
        <f>+VLOOKUP(B188,'[2]TT 2023'!F$666:K$785,2,0)</f>
        <v>2671559</v>
      </c>
      <c r="M188" s="9">
        <f t="shared" si="14"/>
        <v>1</v>
      </c>
      <c r="N188" s="5">
        <f>+VLOOKUP(B188,'[2]TT 2023'!F$666:K$785,6,0)</f>
        <v>45103</v>
      </c>
      <c r="O188" t="s">
        <v>1253</v>
      </c>
      <c r="P188"/>
      <c r="Q188"/>
      <c r="R188" s="14"/>
    </row>
    <row r="189" spans="1:19" ht="15" hidden="1" customHeight="1" x14ac:dyDescent="0.2">
      <c r="A189" s="28">
        <v>45001</v>
      </c>
      <c r="B189" s="6">
        <v>14846</v>
      </c>
      <c r="C189" s="6" t="s">
        <v>10</v>
      </c>
      <c r="D189" s="6" t="s">
        <v>394</v>
      </c>
      <c r="E189" s="9">
        <v>4853580</v>
      </c>
      <c r="F189" s="10" t="s">
        <v>12</v>
      </c>
      <c r="G189" s="9">
        <v>485358</v>
      </c>
      <c r="H189" s="9">
        <f t="shared" si="11"/>
        <v>5338938</v>
      </c>
      <c r="I189" s="6" t="s">
        <v>13</v>
      </c>
      <c r="J189" s="6" t="s">
        <v>14</v>
      </c>
      <c r="K189" s="5">
        <f t="shared" si="12"/>
        <v>45036</v>
      </c>
      <c r="L189" s="9">
        <f>+VLOOKUP(B189,'[2]TT 2023'!F$666:K$785,2,0)</f>
        <v>5338938</v>
      </c>
      <c r="M189" s="9">
        <f t="shared" si="14"/>
        <v>0</v>
      </c>
      <c r="N189" s="5">
        <f>+VLOOKUP(B189,'[2]TT 2023'!F$666:K$785,6,0)</f>
        <v>45103</v>
      </c>
      <c r="O189" t="s">
        <v>1253</v>
      </c>
      <c r="P189"/>
      <c r="Q189"/>
      <c r="R189" s="14"/>
    </row>
    <row r="190" spans="1:19" ht="15" hidden="1" customHeight="1" x14ac:dyDescent="0.2">
      <c r="A190" s="28">
        <v>45001</v>
      </c>
      <c r="B190" s="6">
        <v>14847</v>
      </c>
      <c r="C190" s="6" t="s">
        <v>10</v>
      </c>
      <c r="D190" s="6" t="s">
        <v>396</v>
      </c>
      <c r="E190" s="9">
        <v>4719950</v>
      </c>
      <c r="F190" s="10" t="s">
        <v>12</v>
      </c>
      <c r="G190" s="9">
        <v>471995</v>
      </c>
      <c r="H190" s="9">
        <f t="shared" si="11"/>
        <v>5191945</v>
      </c>
      <c r="I190" s="6" t="s">
        <v>13</v>
      </c>
      <c r="J190" s="6" t="s">
        <v>14</v>
      </c>
      <c r="K190" s="5">
        <f t="shared" si="12"/>
        <v>45036</v>
      </c>
      <c r="L190" s="9">
        <f>+VLOOKUP(B190,'[2]TT 2023'!F$666:K$785,2,0)</f>
        <v>5191945</v>
      </c>
      <c r="M190" s="9">
        <f t="shared" si="14"/>
        <v>0</v>
      </c>
      <c r="N190" s="5">
        <f>+VLOOKUP(B190,'[2]TT 2023'!F$666:K$785,6,0)</f>
        <v>45103</v>
      </c>
      <c r="O190" t="s">
        <v>1253</v>
      </c>
      <c r="P190"/>
      <c r="Q190"/>
      <c r="R190" s="14"/>
    </row>
    <row r="191" spans="1:19" ht="15" hidden="1" customHeight="1" x14ac:dyDescent="0.2">
      <c r="A191" s="28">
        <v>45001</v>
      </c>
      <c r="B191" s="6">
        <v>14848</v>
      </c>
      <c r="C191" s="6" t="s">
        <v>10</v>
      </c>
      <c r="D191" s="6" t="s">
        <v>398</v>
      </c>
      <c r="E191" s="9">
        <v>9439900</v>
      </c>
      <c r="F191" s="10" t="s">
        <v>12</v>
      </c>
      <c r="G191" s="9">
        <v>943990</v>
      </c>
      <c r="H191" s="9">
        <f t="shared" si="11"/>
        <v>10383890</v>
      </c>
      <c r="I191" s="6" t="s">
        <v>13</v>
      </c>
      <c r="J191" s="6" t="s">
        <v>14</v>
      </c>
      <c r="K191" s="5">
        <f t="shared" si="12"/>
        <v>45036</v>
      </c>
      <c r="L191" s="9">
        <f>+VLOOKUP(B191,'[2]TT 2023'!F$666:K$785,2,0)</f>
        <v>10383890</v>
      </c>
      <c r="M191" s="9">
        <f t="shared" si="14"/>
        <v>0</v>
      </c>
      <c r="N191" s="5">
        <f>+VLOOKUP(B191,'[2]TT 2023'!F$666:K$785,6,0)</f>
        <v>45103</v>
      </c>
      <c r="O191" t="s">
        <v>1253</v>
      </c>
      <c r="P191"/>
      <c r="Q191"/>
      <c r="R191" s="14"/>
    </row>
    <row r="192" spans="1:19" ht="15" hidden="1" customHeight="1" x14ac:dyDescent="0.2">
      <c r="A192" s="28">
        <v>45001</v>
      </c>
      <c r="B192" s="6">
        <v>14849</v>
      </c>
      <c r="C192" s="6" t="s">
        <v>10</v>
      </c>
      <c r="D192" s="6" t="s">
        <v>400</v>
      </c>
      <c r="E192" s="9">
        <v>3160410</v>
      </c>
      <c r="F192" s="10" t="s">
        <v>12</v>
      </c>
      <c r="G192" s="9">
        <v>316041</v>
      </c>
      <c r="H192" s="9">
        <f t="shared" si="11"/>
        <v>3476451</v>
      </c>
      <c r="I192" s="6" t="s">
        <v>13</v>
      </c>
      <c r="J192" s="6" t="s">
        <v>14</v>
      </c>
      <c r="K192" s="5">
        <f t="shared" si="12"/>
        <v>45036</v>
      </c>
      <c r="L192" s="9">
        <f>+VLOOKUP(B192,'[2]TT 2023'!F$666:K$785,2,0)</f>
        <v>3476451</v>
      </c>
      <c r="M192" s="9">
        <f t="shared" si="14"/>
        <v>0</v>
      </c>
      <c r="N192" s="5">
        <f>+VLOOKUP(B192,'[2]TT 2023'!F$666:K$785,6,0)</f>
        <v>45103</v>
      </c>
      <c r="O192" t="s">
        <v>1253</v>
      </c>
      <c r="P192"/>
      <c r="Q192"/>
      <c r="R192" s="14"/>
    </row>
    <row r="193" spans="1:21" ht="15" hidden="1" customHeight="1" x14ac:dyDescent="0.2">
      <c r="A193" s="28">
        <v>45001</v>
      </c>
      <c r="B193" s="6">
        <v>14850</v>
      </c>
      <c r="C193" s="6" t="s">
        <v>10</v>
      </c>
      <c r="D193" s="6" t="s">
        <v>402</v>
      </c>
      <c r="E193" s="9">
        <v>1003640</v>
      </c>
      <c r="F193" s="10" t="s">
        <v>12</v>
      </c>
      <c r="G193" s="9">
        <v>100364</v>
      </c>
      <c r="H193" s="9">
        <f t="shared" si="11"/>
        <v>1104004</v>
      </c>
      <c r="I193" s="6" t="s">
        <v>13</v>
      </c>
      <c r="J193" s="6" t="s">
        <v>14</v>
      </c>
      <c r="K193" s="5">
        <f t="shared" si="12"/>
        <v>45036</v>
      </c>
      <c r="L193" s="9">
        <f>+VLOOKUP(B193,'[2]TT 2023'!F$666:K$785,2,0)</f>
        <v>1104004</v>
      </c>
      <c r="M193" s="9">
        <f t="shared" si="14"/>
        <v>0</v>
      </c>
      <c r="N193" s="5">
        <f>+VLOOKUP(B193,'[2]TT 2023'!F$666:K$785,6,0)</f>
        <v>45103</v>
      </c>
      <c r="O193" t="s">
        <v>1253</v>
      </c>
      <c r="P193"/>
      <c r="Q193"/>
      <c r="R193" s="14"/>
    </row>
    <row r="194" spans="1:21" ht="15" hidden="1" customHeight="1" x14ac:dyDescent="0.2">
      <c r="A194" s="28">
        <v>45001</v>
      </c>
      <c r="B194" s="6">
        <v>14851</v>
      </c>
      <c r="C194" s="6" t="s">
        <v>10</v>
      </c>
      <c r="D194" s="6" t="s">
        <v>404</v>
      </c>
      <c r="E194" s="9">
        <v>943990</v>
      </c>
      <c r="F194" s="10" t="s">
        <v>12</v>
      </c>
      <c r="G194" s="9">
        <v>94399</v>
      </c>
      <c r="H194" s="9">
        <f t="shared" si="11"/>
        <v>1038389</v>
      </c>
      <c r="I194" s="6" t="s">
        <v>101</v>
      </c>
      <c r="J194" s="6" t="s">
        <v>102</v>
      </c>
      <c r="K194" s="5">
        <f t="shared" si="12"/>
        <v>45036</v>
      </c>
      <c r="L194" s="9">
        <f>+VLOOKUP(B194,'[2]TT 2023'!F$666:K$785,2,0)</f>
        <v>1038389</v>
      </c>
      <c r="M194" s="9">
        <f t="shared" si="14"/>
        <v>0</v>
      </c>
      <c r="N194" s="5">
        <f>+VLOOKUP(B194,'[2]TT 2023'!F$666:K$785,6,0)</f>
        <v>45103</v>
      </c>
      <c r="O194" t="s">
        <v>1253</v>
      </c>
      <c r="P194"/>
      <c r="Q194"/>
      <c r="R194" s="14"/>
    </row>
    <row r="195" spans="1:21" ht="15" hidden="1" customHeight="1" x14ac:dyDescent="0.2">
      <c r="A195" s="28">
        <v>45001</v>
      </c>
      <c r="B195" s="6">
        <v>14852</v>
      </c>
      <c r="C195" s="6" t="s">
        <v>10</v>
      </c>
      <c r="D195" s="6" t="s">
        <v>406</v>
      </c>
      <c r="E195" s="9">
        <v>2851385</v>
      </c>
      <c r="F195" s="10" t="s">
        <v>12</v>
      </c>
      <c r="G195" s="9">
        <v>285139</v>
      </c>
      <c r="H195" s="9">
        <f t="shared" si="11"/>
        <v>3136524</v>
      </c>
      <c r="I195" s="6" t="s">
        <v>101</v>
      </c>
      <c r="J195" s="6" t="s">
        <v>102</v>
      </c>
      <c r="K195" s="5">
        <f t="shared" si="12"/>
        <v>45036</v>
      </c>
      <c r="L195" s="9">
        <f>+VLOOKUP(B195,'[2]TT 2023'!F$666:K$785,2,0)</f>
        <v>3136529</v>
      </c>
      <c r="M195" s="9">
        <f t="shared" si="14"/>
        <v>5</v>
      </c>
      <c r="N195" s="5">
        <f>+VLOOKUP(B195,'[2]TT 2023'!F$666:K$785,6,0)</f>
        <v>45103</v>
      </c>
      <c r="O195" t="s">
        <v>1253</v>
      </c>
      <c r="P195"/>
      <c r="Q195"/>
      <c r="R195" s="14"/>
    </row>
    <row r="196" spans="1:21" ht="15" hidden="1" customHeight="1" x14ac:dyDescent="0.2">
      <c r="A196" s="28">
        <v>45001</v>
      </c>
      <c r="B196" s="6">
        <v>14853</v>
      </c>
      <c r="C196" s="6" t="s">
        <v>10</v>
      </c>
      <c r="D196" s="6" t="s">
        <v>408</v>
      </c>
      <c r="E196" s="9">
        <v>1623563</v>
      </c>
      <c r="F196" s="10" t="s">
        <v>12</v>
      </c>
      <c r="G196" s="9">
        <v>162357</v>
      </c>
      <c r="H196" s="9">
        <f t="shared" si="11"/>
        <v>1785920</v>
      </c>
      <c r="I196" s="6" t="s">
        <v>101</v>
      </c>
      <c r="J196" s="6" t="s">
        <v>102</v>
      </c>
      <c r="K196" s="5">
        <f t="shared" si="12"/>
        <v>45036</v>
      </c>
      <c r="L196" s="9">
        <f>+VLOOKUP(B196,'[2]TT 2023'!F$666:K$785,2,0)</f>
        <v>1785927</v>
      </c>
      <c r="M196" s="9">
        <f t="shared" si="14"/>
        <v>7</v>
      </c>
      <c r="N196" s="5">
        <f>+VLOOKUP(B196,'[2]TT 2023'!F$666:K$785,6,0)</f>
        <v>45103</v>
      </c>
      <c r="O196" t="s">
        <v>1253</v>
      </c>
      <c r="P196"/>
      <c r="Q196"/>
      <c r="R196" s="14"/>
    </row>
    <row r="197" spans="1:21" ht="15" hidden="1" customHeight="1" x14ac:dyDescent="0.2">
      <c r="A197" s="28">
        <v>45001</v>
      </c>
      <c r="B197" s="6">
        <v>14854</v>
      </c>
      <c r="C197" s="6" t="s">
        <v>10</v>
      </c>
      <c r="D197" s="6" t="s">
        <v>410</v>
      </c>
      <c r="E197" s="9">
        <v>3849940</v>
      </c>
      <c r="F197" s="10" t="s">
        <v>12</v>
      </c>
      <c r="G197" s="9">
        <v>384994</v>
      </c>
      <c r="H197" s="9">
        <f t="shared" si="11"/>
        <v>4234934</v>
      </c>
      <c r="I197" s="6" t="s">
        <v>13</v>
      </c>
      <c r="J197" s="6" t="s">
        <v>14</v>
      </c>
      <c r="K197" s="5">
        <f t="shared" si="12"/>
        <v>45036</v>
      </c>
      <c r="L197" s="9">
        <f>+VLOOKUP(B197,'[2]TT 2023'!F$666:K$785,2,0)</f>
        <v>4234934</v>
      </c>
      <c r="M197" s="9">
        <f t="shared" si="14"/>
        <v>0</v>
      </c>
      <c r="N197" s="5">
        <f>+VLOOKUP(B197,'[2]TT 2023'!F$666:K$785,6,0)</f>
        <v>45103</v>
      </c>
      <c r="O197" t="s">
        <v>1253</v>
      </c>
      <c r="P197"/>
      <c r="Q197"/>
      <c r="R197" s="14"/>
    </row>
    <row r="198" spans="1:21" ht="15" hidden="1" customHeight="1" x14ac:dyDescent="0.2">
      <c r="A198" s="28">
        <v>45001</v>
      </c>
      <c r="B198" s="6">
        <v>14855</v>
      </c>
      <c r="C198" s="6" t="s">
        <v>10</v>
      </c>
      <c r="D198" s="6" t="s">
        <v>412</v>
      </c>
      <c r="E198" s="9">
        <v>3775960</v>
      </c>
      <c r="F198" s="10" t="s">
        <v>12</v>
      </c>
      <c r="G198" s="9">
        <v>377596</v>
      </c>
      <c r="H198" s="9">
        <f t="shared" si="11"/>
        <v>4153556</v>
      </c>
      <c r="I198" s="6" t="s">
        <v>13</v>
      </c>
      <c r="J198" s="6" t="s">
        <v>14</v>
      </c>
      <c r="K198" s="5">
        <f t="shared" si="12"/>
        <v>45036</v>
      </c>
      <c r="L198" s="9">
        <f>+VLOOKUP(B198,'[2]TT 2023'!F$666:K$785,2,0)</f>
        <v>4153556</v>
      </c>
      <c r="M198" s="9">
        <f t="shared" si="14"/>
        <v>0</v>
      </c>
      <c r="N198" s="5">
        <f>+VLOOKUP(B198,'[2]TT 2023'!F$666:K$785,6,0)</f>
        <v>45103</v>
      </c>
      <c r="O198" t="s">
        <v>1253</v>
      </c>
      <c r="P198"/>
      <c r="Q198"/>
      <c r="R198" s="14"/>
    </row>
    <row r="199" spans="1:21" ht="15" hidden="1" customHeight="1" x14ac:dyDescent="0.2">
      <c r="A199" s="5">
        <v>45001</v>
      </c>
      <c r="B199" s="6">
        <v>14856</v>
      </c>
      <c r="C199" s="6" t="s">
        <v>10</v>
      </c>
      <c r="D199" s="6" t="s">
        <v>414</v>
      </c>
      <c r="E199" s="9">
        <v>367155</v>
      </c>
      <c r="F199" s="10" t="s">
        <v>12</v>
      </c>
      <c r="G199" s="9">
        <v>36716</v>
      </c>
      <c r="H199" s="9">
        <f t="shared" si="11"/>
        <v>403871</v>
      </c>
      <c r="I199" s="6" t="s">
        <v>147</v>
      </c>
      <c r="J199" s="6" t="s">
        <v>148</v>
      </c>
      <c r="K199" s="5">
        <f t="shared" si="12"/>
        <v>45036</v>
      </c>
      <c r="L199" s="9">
        <f>+VLOOKUP(B199,'[1]TT 2023'!F$1:K$415,2,0)</f>
        <v>403876</v>
      </c>
      <c r="M199" s="9">
        <f t="shared" si="14"/>
        <v>5</v>
      </c>
      <c r="N199" s="5">
        <f>+VLOOKUP(B199,'[1]TT 2023'!F$1:K$415,6,0)</f>
        <v>45026</v>
      </c>
      <c r="O199" t="s">
        <v>1204</v>
      </c>
      <c r="P199"/>
      <c r="Q199"/>
      <c r="R199"/>
      <c r="S199"/>
    </row>
    <row r="200" spans="1:21" ht="15" hidden="1" customHeight="1" x14ac:dyDescent="0.2">
      <c r="A200" s="28">
        <v>45001</v>
      </c>
      <c r="B200" s="6">
        <v>14857</v>
      </c>
      <c r="C200" s="6" t="s">
        <v>10</v>
      </c>
      <c r="D200" s="6" t="s">
        <v>416</v>
      </c>
      <c r="E200" s="9">
        <v>111058</v>
      </c>
      <c r="F200" s="10" t="s">
        <v>12</v>
      </c>
      <c r="G200" s="9">
        <v>11106</v>
      </c>
      <c r="H200" s="9">
        <f t="shared" si="11"/>
        <v>122164</v>
      </c>
      <c r="I200" s="6" t="s">
        <v>147</v>
      </c>
      <c r="J200" s="6" t="s">
        <v>148</v>
      </c>
      <c r="K200" s="5">
        <f t="shared" si="12"/>
        <v>45036</v>
      </c>
      <c r="L200" s="9" t="e">
        <f>+VLOOKUP(B200,'[2]TT 2023'!F$786:K$899,2,0)</f>
        <v>#N/A</v>
      </c>
      <c r="M200" s="9" t="e">
        <f t="shared" si="14"/>
        <v>#N/A</v>
      </c>
      <c r="N200" s="5" t="e">
        <f>+VLOOKUP(B200,'[2]TT 2023'!F$786:K$899,6,0)</f>
        <v>#N/A</v>
      </c>
      <c r="O200" t="s">
        <v>1218</v>
      </c>
      <c r="P200"/>
      <c r="Q200"/>
      <c r="R200" s="14">
        <f>+VLOOKUP(B200,[3]ExportInvoiceList!$D:$O,3,0)</f>
        <v>122164</v>
      </c>
      <c r="S200" s="14">
        <f>+R200-H200</f>
        <v>0</v>
      </c>
      <c r="T200" t="str">
        <f>+VLOOKUP(B200,[3]ExportInvoiceList!$D:$O,12,0)</f>
        <v>Chúng tôi đang xử lý hóa đơn, vui lòng liên hệ Do Thi Bich Lieu</v>
      </c>
      <c r="U200" s="4">
        <f>+VLOOKUP(B200,[3]ExportInvoiceList!$D:$O,6,0)</f>
        <v>0</v>
      </c>
    </row>
    <row r="201" spans="1:21" ht="15" hidden="1" customHeight="1" x14ac:dyDescent="0.2">
      <c r="A201" s="5">
        <v>45001</v>
      </c>
      <c r="B201" s="6">
        <v>14858</v>
      </c>
      <c r="C201" s="6" t="s">
        <v>10</v>
      </c>
      <c r="D201" s="6" t="s">
        <v>418</v>
      </c>
      <c r="E201" s="9">
        <v>1762970</v>
      </c>
      <c r="F201" s="10" t="s">
        <v>12</v>
      </c>
      <c r="G201" s="9">
        <v>176297</v>
      </c>
      <c r="H201" s="9">
        <f t="shared" si="11"/>
        <v>1939267</v>
      </c>
      <c r="I201" s="6" t="s">
        <v>147</v>
      </c>
      <c r="J201" s="6" t="s">
        <v>148</v>
      </c>
      <c r="K201" s="5">
        <f t="shared" si="12"/>
        <v>45036</v>
      </c>
      <c r="L201" s="9">
        <f>+VLOOKUP(B201,'[1]TT 2023'!F$1:K$415,2,0)</f>
        <v>1939267</v>
      </c>
      <c r="M201" s="9">
        <f t="shared" si="14"/>
        <v>0</v>
      </c>
      <c r="N201" s="5">
        <f>+VLOOKUP(B201,'[1]TT 2023'!F$1:K$415,6,0)</f>
        <v>45040</v>
      </c>
      <c r="O201" t="s">
        <v>1205</v>
      </c>
      <c r="P201"/>
      <c r="Q201"/>
      <c r="R201"/>
      <c r="S201"/>
    </row>
    <row r="202" spans="1:21" ht="15" hidden="1" customHeight="1" x14ac:dyDescent="0.2">
      <c r="A202" s="5">
        <v>45001</v>
      </c>
      <c r="B202" s="6">
        <v>14859</v>
      </c>
      <c r="C202" s="6" t="s">
        <v>10</v>
      </c>
      <c r="D202" s="6" t="s">
        <v>420</v>
      </c>
      <c r="E202" s="9">
        <v>943990</v>
      </c>
      <c r="F202" s="10" t="s">
        <v>12</v>
      </c>
      <c r="G202" s="9">
        <v>94399</v>
      </c>
      <c r="H202" s="9">
        <f t="shared" si="11"/>
        <v>1038389</v>
      </c>
      <c r="I202" s="6" t="s">
        <v>147</v>
      </c>
      <c r="J202" s="6" t="s">
        <v>148</v>
      </c>
      <c r="K202" s="5">
        <f t="shared" si="12"/>
        <v>45036</v>
      </c>
      <c r="L202" s="9">
        <f>+VLOOKUP(B202,'[1]TT 2023'!F$1:K$415,2,0)</f>
        <v>1038389</v>
      </c>
      <c r="M202" s="9">
        <f t="shared" si="14"/>
        <v>0</v>
      </c>
      <c r="N202" s="5">
        <f>+VLOOKUP(B202,'[1]TT 2023'!F$1:K$415,6,0)</f>
        <v>45040</v>
      </c>
      <c r="O202" t="s">
        <v>1205</v>
      </c>
      <c r="P202"/>
      <c r="Q202"/>
      <c r="R202"/>
      <c r="S202"/>
    </row>
    <row r="203" spans="1:21" ht="15" hidden="1" customHeight="1" x14ac:dyDescent="0.2">
      <c r="A203" s="5">
        <v>45001</v>
      </c>
      <c r="B203" s="6">
        <v>14860</v>
      </c>
      <c r="C203" s="6" t="s">
        <v>10</v>
      </c>
      <c r="D203" s="6" t="s">
        <v>422</v>
      </c>
      <c r="E203" s="9">
        <v>3195305</v>
      </c>
      <c r="F203" s="10" t="s">
        <v>12</v>
      </c>
      <c r="G203" s="9">
        <v>319531</v>
      </c>
      <c r="H203" s="9">
        <f t="shared" si="11"/>
        <v>3514836</v>
      </c>
      <c r="I203" s="6" t="s">
        <v>147</v>
      </c>
      <c r="J203" s="6" t="s">
        <v>148</v>
      </c>
      <c r="K203" s="5">
        <f t="shared" si="12"/>
        <v>45036</v>
      </c>
      <c r="L203" s="9">
        <f>+VLOOKUP(B203,'[1]TT 2023'!F$1:K$415,2,0)</f>
        <v>3514841</v>
      </c>
      <c r="M203" s="9">
        <f t="shared" si="14"/>
        <v>5</v>
      </c>
      <c r="N203" s="5">
        <f>+VLOOKUP(B203,'[1]TT 2023'!F$1:K$415,6,0)</f>
        <v>45040</v>
      </c>
      <c r="O203" t="s">
        <v>1205</v>
      </c>
      <c r="P203"/>
      <c r="Q203"/>
      <c r="R203"/>
      <c r="S203"/>
    </row>
    <row r="204" spans="1:21" ht="15" hidden="1" customHeight="1" x14ac:dyDescent="0.2">
      <c r="A204" s="5">
        <v>45001</v>
      </c>
      <c r="B204" s="6">
        <v>14861</v>
      </c>
      <c r="C204" s="6" t="s">
        <v>10</v>
      </c>
      <c r="D204" s="6" t="s">
        <v>424</v>
      </c>
      <c r="E204" s="9">
        <v>4928325</v>
      </c>
      <c r="F204" s="10" t="s">
        <v>12</v>
      </c>
      <c r="G204" s="9">
        <v>492833</v>
      </c>
      <c r="H204" s="9">
        <f t="shared" si="11"/>
        <v>5421158</v>
      </c>
      <c r="I204" s="6" t="s">
        <v>147</v>
      </c>
      <c r="J204" s="6" t="s">
        <v>148</v>
      </c>
      <c r="K204" s="5">
        <f t="shared" si="12"/>
        <v>45036</v>
      </c>
      <c r="L204" s="9">
        <f>+VLOOKUP(B204,'[1]TT 2023'!F$1:K$415,2,0)</f>
        <v>5421163</v>
      </c>
      <c r="M204" s="9">
        <f t="shared" si="14"/>
        <v>5</v>
      </c>
      <c r="N204" s="5">
        <f>+VLOOKUP(B204,'[1]TT 2023'!F$1:K$415,6,0)</f>
        <v>45026</v>
      </c>
      <c r="O204" t="s">
        <v>1204</v>
      </c>
      <c r="P204"/>
      <c r="Q204"/>
      <c r="R204"/>
      <c r="S204"/>
    </row>
    <row r="205" spans="1:21" ht="15" hidden="1" customHeight="1" x14ac:dyDescent="0.2">
      <c r="A205" s="5">
        <v>45003</v>
      </c>
      <c r="B205" s="6">
        <v>15705</v>
      </c>
      <c r="C205" s="6" t="s">
        <v>10</v>
      </c>
      <c r="D205" s="6" t="s">
        <v>426</v>
      </c>
      <c r="E205" s="9">
        <v>2831970</v>
      </c>
      <c r="F205" s="10" t="s">
        <v>12</v>
      </c>
      <c r="G205" s="9">
        <v>283197</v>
      </c>
      <c r="H205" s="9">
        <f t="shared" si="11"/>
        <v>3115167</v>
      </c>
      <c r="I205" s="6" t="s">
        <v>131</v>
      </c>
      <c r="J205" s="6" t="s">
        <v>132</v>
      </c>
      <c r="K205" s="5">
        <f t="shared" si="12"/>
        <v>45038</v>
      </c>
      <c r="L205" s="9">
        <f>+VLOOKUP(B205,'[1]TT 2023'!F$1:K$415,2,0)</f>
        <v>3115167</v>
      </c>
      <c r="M205" s="9">
        <f t="shared" si="14"/>
        <v>0</v>
      </c>
      <c r="N205" s="5">
        <f>+VLOOKUP(B205,'[1]TT 2023'!F$1:K$415,6,0)</f>
        <v>45040</v>
      </c>
      <c r="O205" t="s">
        <v>1205</v>
      </c>
      <c r="P205"/>
      <c r="Q205"/>
      <c r="R205"/>
      <c r="S205"/>
    </row>
    <row r="206" spans="1:21" ht="15" hidden="1" customHeight="1" x14ac:dyDescent="0.2">
      <c r="A206" s="5">
        <v>45003</v>
      </c>
      <c r="B206" s="6">
        <v>15706</v>
      </c>
      <c r="C206" s="6" t="s">
        <v>10</v>
      </c>
      <c r="D206" s="6" t="s">
        <v>428</v>
      </c>
      <c r="E206" s="9">
        <v>4272736</v>
      </c>
      <c r="F206" s="10" t="s">
        <v>12</v>
      </c>
      <c r="G206" s="9">
        <v>427274</v>
      </c>
      <c r="H206" s="9">
        <f t="shared" ref="H206:H269" si="17">+E206+G206</f>
        <v>4700010</v>
      </c>
      <c r="I206" s="6" t="s">
        <v>131</v>
      </c>
      <c r="J206" s="6" t="s">
        <v>132</v>
      </c>
      <c r="K206" s="5">
        <f t="shared" ref="K206:K269" si="18">35+A206</f>
        <v>45038</v>
      </c>
      <c r="L206" s="9">
        <f>+VLOOKUP(B206,'[1]TT 2023'!F$1:K$415,2,0)</f>
        <v>4700014</v>
      </c>
      <c r="M206" s="9">
        <f t="shared" ref="M206:M269" si="19">+L206-H206</f>
        <v>4</v>
      </c>
      <c r="N206" s="5">
        <f>+VLOOKUP(B206,'[1]TT 2023'!F$1:K$415,6,0)</f>
        <v>45040</v>
      </c>
      <c r="O206" t="s">
        <v>1205</v>
      </c>
      <c r="P206"/>
      <c r="Q206"/>
      <c r="R206"/>
      <c r="S206"/>
    </row>
    <row r="207" spans="1:21" ht="15" hidden="1" customHeight="1" x14ac:dyDescent="0.2">
      <c r="A207" s="5">
        <v>45003</v>
      </c>
      <c r="B207" s="6">
        <v>15707</v>
      </c>
      <c r="C207" s="6" t="s">
        <v>10</v>
      </c>
      <c r="D207" s="6" t="s">
        <v>430</v>
      </c>
      <c r="E207" s="9">
        <v>1468620</v>
      </c>
      <c r="F207" s="10" t="s">
        <v>12</v>
      </c>
      <c r="G207" s="9">
        <v>146862</v>
      </c>
      <c r="H207" s="9">
        <f t="shared" si="17"/>
        <v>1615482</v>
      </c>
      <c r="I207" s="6" t="s">
        <v>53</v>
      </c>
      <c r="J207" s="6" t="s">
        <v>54</v>
      </c>
      <c r="K207" s="5">
        <f t="shared" si="18"/>
        <v>45038</v>
      </c>
      <c r="L207" s="9">
        <f>+VLOOKUP(B207,'[1]TT 2023'!F$1:K$415,2,0)</f>
        <v>1615482</v>
      </c>
      <c r="M207" s="9">
        <f t="shared" si="19"/>
        <v>0</v>
      </c>
      <c r="N207" s="5">
        <f>+VLOOKUP(B207,'[1]TT 2023'!F$1:K$415,6,0)</f>
        <v>45040</v>
      </c>
      <c r="O207" t="s">
        <v>1205</v>
      </c>
      <c r="P207"/>
      <c r="Q207"/>
      <c r="R207"/>
      <c r="S207"/>
    </row>
    <row r="208" spans="1:21" ht="15" hidden="1" customHeight="1" x14ac:dyDescent="0.2">
      <c r="A208" s="5">
        <v>45003</v>
      </c>
      <c r="B208" s="6">
        <v>15708</v>
      </c>
      <c r="C208" s="6" t="s">
        <v>10</v>
      </c>
      <c r="D208" s="6" t="s">
        <v>432</v>
      </c>
      <c r="E208" s="9">
        <v>943990</v>
      </c>
      <c r="F208" s="10" t="s">
        <v>12</v>
      </c>
      <c r="G208" s="9">
        <v>94399</v>
      </c>
      <c r="H208" s="9">
        <f t="shared" si="17"/>
        <v>1038389</v>
      </c>
      <c r="I208" s="6" t="s">
        <v>89</v>
      </c>
      <c r="J208" s="6" t="s">
        <v>90</v>
      </c>
      <c r="K208" s="5">
        <f t="shared" si="18"/>
        <v>45038</v>
      </c>
      <c r="L208" s="9">
        <f>+VLOOKUP(B208,'[1]TT 2023'!F$1:K$415,2,0)</f>
        <v>1038389</v>
      </c>
      <c r="M208" s="9">
        <f t="shared" si="19"/>
        <v>0</v>
      </c>
      <c r="N208" s="5">
        <f>+VLOOKUP(B208,'[1]TT 2023'!F$1:K$415,6,0)</f>
        <v>45040</v>
      </c>
      <c r="O208" t="s">
        <v>1205</v>
      </c>
      <c r="P208"/>
      <c r="Q208"/>
      <c r="R208"/>
      <c r="S208"/>
    </row>
    <row r="209" spans="1:21" ht="15" hidden="1" customHeight="1" x14ac:dyDescent="0.2">
      <c r="A209" s="5">
        <v>45003</v>
      </c>
      <c r="B209" s="6">
        <v>15709</v>
      </c>
      <c r="C209" s="6" t="s">
        <v>10</v>
      </c>
      <c r="D209" s="6" t="s">
        <v>434</v>
      </c>
      <c r="E209" s="9">
        <v>943990</v>
      </c>
      <c r="F209" s="10" t="s">
        <v>12</v>
      </c>
      <c r="G209" s="9">
        <v>94399</v>
      </c>
      <c r="H209" s="9">
        <f t="shared" si="17"/>
        <v>1038389</v>
      </c>
      <c r="I209" s="6" t="s">
        <v>83</v>
      </c>
      <c r="J209" s="6" t="s">
        <v>84</v>
      </c>
      <c r="K209" s="5">
        <f t="shared" si="18"/>
        <v>45038</v>
      </c>
      <c r="L209" s="9">
        <f>+VLOOKUP(B209,'[1]TT 2023'!F$1:K$415,2,0)</f>
        <v>1038389</v>
      </c>
      <c r="M209" s="9">
        <f t="shared" si="19"/>
        <v>0</v>
      </c>
      <c r="N209" s="5">
        <f>+VLOOKUP(B209,'[1]TT 2023'!F$1:K$415,6,0)</f>
        <v>45040</v>
      </c>
      <c r="O209" t="s">
        <v>1205</v>
      </c>
      <c r="P209"/>
      <c r="Q209"/>
      <c r="R209"/>
      <c r="S209"/>
    </row>
    <row r="210" spans="1:21" ht="15" hidden="1" customHeight="1" x14ac:dyDescent="0.2">
      <c r="A210" s="5">
        <v>45003</v>
      </c>
      <c r="B210" s="6">
        <v>15710</v>
      </c>
      <c r="C210" s="6" t="s">
        <v>10</v>
      </c>
      <c r="D210" s="6" t="s">
        <v>436</v>
      </c>
      <c r="E210" s="9">
        <v>1410195</v>
      </c>
      <c r="F210" s="10" t="s">
        <v>12</v>
      </c>
      <c r="G210" s="9">
        <v>141020</v>
      </c>
      <c r="H210" s="9">
        <f t="shared" si="17"/>
        <v>1551215</v>
      </c>
      <c r="I210" s="6" t="s">
        <v>175</v>
      </c>
      <c r="J210" s="6" t="s">
        <v>176</v>
      </c>
      <c r="K210" s="5">
        <f t="shared" si="18"/>
        <v>45038</v>
      </c>
      <c r="L210" s="9">
        <f>+VLOOKUP(B210,'[1]TT 2023'!F$1:K$415,2,0)</f>
        <v>1551220</v>
      </c>
      <c r="M210" s="9">
        <f t="shared" si="19"/>
        <v>5</v>
      </c>
      <c r="N210" s="5">
        <f>+VLOOKUP(B210,'[1]TT 2023'!F$1:K$415,6,0)</f>
        <v>45040</v>
      </c>
      <c r="O210" t="s">
        <v>1205</v>
      </c>
      <c r="P210"/>
      <c r="Q210"/>
      <c r="R210"/>
      <c r="S210"/>
    </row>
    <row r="211" spans="1:21" ht="15" hidden="1" customHeight="1" x14ac:dyDescent="0.2">
      <c r="A211" s="5">
        <v>45003</v>
      </c>
      <c r="B211" s="6">
        <v>15711</v>
      </c>
      <c r="C211" s="6" t="s">
        <v>10</v>
      </c>
      <c r="D211" s="6" t="s">
        <v>438</v>
      </c>
      <c r="E211" s="9">
        <v>1468620</v>
      </c>
      <c r="F211" s="10" t="s">
        <v>12</v>
      </c>
      <c r="G211" s="9">
        <v>146862</v>
      </c>
      <c r="H211" s="9">
        <f t="shared" si="17"/>
        <v>1615482</v>
      </c>
      <c r="I211" s="6" t="s">
        <v>73</v>
      </c>
      <c r="J211" s="6" t="s">
        <v>74</v>
      </c>
      <c r="K211" s="5">
        <f t="shared" si="18"/>
        <v>45038</v>
      </c>
      <c r="L211" s="9">
        <f>+VLOOKUP(B211,'[1]TT 2023'!F$1:K$415,2,0)</f>
        <v>1615482</v>
      </c>
      <c r="M211" s="9">
        <f t="shared" si="19"/>
        <v>0</v>
      </c>
      <c r="N211" s="5">
        <f>+VLOOKUP(B211,'[1]TT 2023'!F$1:K$415,6,0)</f>
        <v>45040</v>
      </c>
      <c r="O211" t="s">
        <v>1205</v>
      </c>
      <c r="P211"/>
      <c r="Q211"/>
      <c r="R211"/>
      <c r="S211"/>
    </row>
    <row r="212" spans="1:21" ht="15" hidden="1" customHeight="1" x14ac:dyDescent="0.2">
      <c r="A212" s="5">
        <v>45003</v>
      </c>
      <c r="B212" s="6">
        <v>15712</v>
      </c>
      <c r="C212" s="6" t="s">
        <v>10</v>
      </c>
      <c r="D212" s="6" t="s">
        <v>440</v>
      </c>
      <c r="E212" s="9">
        <v>2138890</v>
      </c>
      <c r="F212" s="10" t="s">
        <v>12</v>
      </c>
      <c r="G212" s="9">
        <v>213889</v>
      </c>
      <c r="H212" s="9">
        <f t="shared" si="17"/>
        <v>2352779</v>
      </c>
      <c r="I212" s="6" t="s">
        <v>139</v>
      </c>
      <c r="J212" s="6" t="s">
        <v>140</v>
      </c>
      <c r="K212" s="5">
        <f t="shared" si="18"/>
        <v>45038</v>
      </c>
      <c r="L212" s="9">
        <f>+VLOOKUP(B212,'[1]TT 2023'!F$1:K$415,2,0)</f>
        <v>2352779</v>
      </c>
      <c r="M212" s="9">
        <f t="shared" si="19"/>
        <v>0</v>
      </c>
      <c r="N212" s="5">
        <f>+VLOOKUP(B212,'[1]TT 2023'!F$1:K$415,6,0)</f>
        <v>45040</v>
      </c>
      <c r="O212" t="s">
        <v>1205</v>
      </c>
      <c r="P212"/>
      <c r="Q212"/>
      <c r="R212"/>
      <c r="S212"/>
    </row>
    <row r="213" spans="1:21" ht="15" hidden="1" customHeight="1" x14ac:dyDescent="0.2">
      <c r="A213" s="5">
        <v>45003</v>
      </c>
      <c r="B213" s="6">
        <v>15713</v>
      </c>
      <c r="C213" s="6" t="s">
        <v>10</v>
      </c>
      <c r="D213" s="6" t="s">
        <v>442</v>
      </c>
      <c r="E213" s="9">
        <v>501820</v>
      </c>
      <c r="F213" s="10" t="s">
        <v>12</v>
      </c>
      <c r="G213" s="9">
        <v>50182</v>
      </c>
      <c r="H213" s="9">
        <f t="shared" si="17"/>
        <v>552002</v>
      </c>
      <c r="I213" s="6" t="s">
        <v>175</v>
      </c>
      <c r="J213" s="6" t="s">
        <v>176</v>
      </c>
      <c r="K213" s="5">
        <f t="shared" si="18"/>
        <v>45038</v>
      </c>
      <c r="L213" s="9">
        <f>+VLOOKUP(B213,'[2]TT 2023'!F$332:K$415,2,0)</f>
        <v>552002</v>
      </c>
      <c r="M213" s="9">
        <f t="shared" si="19"/>
        <v>0</v>
      </c>
      <c r="N213" s="5">
        <f>+VLOOKUP(B213,'[2]TT 2023'!F$332:K$415,6,0)</f>
        <v>45056</v>
      </c>
      <c r="O213" t="s">
        <v>1206</v>
      </c>
      <c r="P213"/>
      <c r="Q213"/>
      <c r="R213"/>
      <c r="S213"/>
    </row>
    <row r="214" spans="1:21" ht="15" hidden="1" customHeight="1" x14ac:dyDescent="0.2">
      <c r="A214" s="28">
        <v>45003</v>
      </c>
      <c r="B214" s="6">
        <v>15714</v>
      </c>
      <c r="C214" s="6" t="s">
        <v>10</v>
      </c>
      <c r="D214" s="6" t="s">
        <v>444</v>
      </c>
      <c r="E214" s="9">
        <v>4617925</v>
      </c>
      <c r="F214" s="10" t="s">
        <v>12</v>
      </c>
      <c r="G214" s="9">
        <v>461793</v>
      </c>
      <c r="H214" s="9">
        <f t="shared" si="17"/>
        <v>5079718</v>
      </c>
      <c r="I214" s="6" t="s">
        <v>113</v>
      </c>
      <c r="J214" s="6" t="s">
        <v>114</v>
      </c>
      <c r="K214" s="5">
        <f t="shared" si="18"/>
        <v>45038</v>
      </c>
      <c r="L214" s="9">
        <f>+VLOOKUP(B214,'[2]TT 2023'!F$786:K$899,2,0)</f>
        <v>5079723</v>
      </c>
      <c r="M214" s="9">
        <f t="shared" si="19"/>
        <v>5</v>
      </c>
      <c r="N214" s="5">
        <f>+VLOOKUP(B214,'[2]TT 2023'!F$786:K$899,6,0)</f>
        <v>45117</v>
      </c>
      <c r="O214" t="s">
        <v>1410</v>
      </c>
      <c r="P214"/>
      <c r="Q214"/>
      <c r="R214" s="14">
        <f>+VLOOKUP(B214,[5]ExportInvoiceList!$D:$O,3,0)</f>
        <v>5079718</v>
      </c>
      <c r="S214" s="14">
        <f t="shared" ref="S214:S217" si="20">+R214-H214</f>
        <v>0</v>
      </c>
      <c r="T214" t="str">
        <f>+VLOOKUP(B214,[5]ExportInvoiceList!$D:$O,12,0)</f>
        <v>Lịch thanh toán: Monthly at 10 &amp; 24</v>
      </c>
      <c r="U214" s="4">
        <f>+VLOOKUP(B214,[5]ExportInvoiceList!$D:$O,6,0)</f>
        <v>44796.000347222223</v>
      </c>
    </row>
    <row r="215" spans="1:21" ht="15" hidden="1" customHeight="1" x14ac:dyDescent="0.2">
      <c r="A215" s="5">
        <v>45003</v>
      </c>
      <c r="B215" s="6">
        <v>15715</v>
      </c>
      <c r="C215" s="6" t="s">
        <v>10</v>
      </c>
      <c r="D215" s="6" t="s">
        <v>446</v>
      </c>
      <c r="E215" s="9">
        <v>3562430</v>
      </c>
      <c r="F215" s="10" t="s">
        <v>12</v>
      </c>
      <c r="G215" s="9">
        <v>356243</v>
      </c>
      <c r="H215" s="9">
        <f t="shared" si="17"/>
        <v>3918673</v>
      </c>
      <c r="I215" s="6" t="s">
        <v>89</v>
      </c>
      <c r="J215" s="6" t="s">
        <v>90</v>
      </c>
      <c r="K215" s="5">
        <f t="shared" si="18"/>
        <v>45038</v>
      </c>
      <c r="L215" s="9" t="e">
        <f>+VLOOKUP(B215,'[2]TT 2023'!F$786:K$899,2,0)</f>
        <v>#N/A</v>
      </c>
      <c r="M215" s="9" t="e">
        <f t="shared" si="19"/>
        <v>#N/A</v>
      </c>
      <c r="N215" s="5" t="e">
        <f>+VLOOKUP(B215,'[2]TT 2023'!F$786:K$899,6,0)</f>
        <v>#N/A</v>
      </c>
      <c r="O215" t="s">
        <v>1749</v>
      </c>
      <c r="P215"/>
      <c r="Q215"/>
      <c r="R215" s="14">
        <f>+VLOOKUP(B215,[6]ExportInvoiceList!$D:$O,3,0)</f>
        <v>3918673</v>
      </c>
      <c r="S215" s="14">
        <f t="shared" si="20"/>
        <v>0</v>
      </c>
      <c r="T215" t="str">
        <f>+VLOOKUP(B215,[6]ExportInvoiceList!$D:$O,12,0)</f>
        <v>Chúng tôi đang xử lý hóa đơn, vui lòng liên hệ Do Thi Bich Lieu</v>
      </c>
      <c r="U215" s="4">
        <f>+VLOOKUP(B215,[6]ExportInvoiceList!$D:$O,6,0)</f>
        <v>0</v>
      </c>
    </row>
    <row r="216" spans="1:21" ht="15" hidden="1" customHeight="1" x14ac:dyDescent="0.2">
      <c r="A216" s="28">
        <v>45003</v>
      </c>
      <c r="B216" s="6">
        <v>15716</v>
      </c>
      <c r="C216" s="6" t="s">
        <v>10</v>
      </c>
      <c r="D216" s="6" t="s">
        <v>448</v>
      </c>
      <c r="E216" s="9">
        <v>10553485</v>
      </c>
      <c r="F216" s="10" t="s">
        <v>12</v>
      </c>
      <c r="G216" s="9">
        <v>1055349</v>
      </c>
      <c r="H216" s="9">
        <f t="shared" si="17"/>
        <v>11608834</v>
      </c>
      <c r="I216" s="6" t="s">
        <v>73</v>
      </c>
      <c r="J216" s="6" t="s">
        <v>74</v>
      </c>
      <c r="K216" s="5">
        <f t="shared" si="18"/>
        <v>45038</v>
      </c>
      <c r="L216" s="9" t="e">
        <f>+VLOOKUP(B216,'[2]TT 2023'!F$786:K$899,2,0)</f>
        <v>#N/A</v>
      </c>
      <c r="M216" s="9" t="e">
        <f t="shared" si="19"/>
        <v>#N/A</v>
      </c>
      <c r="N216" s="5" t="e">
        <f>+VLOOKUP(B216,'[2]TT 2023'!F$786:K$899,6,0)</f>
        <v>#N/A</v>
      </c>
      <c r="O216" t="s">
        <v>1218</v>
      </c>
      <c r="P216"/>
      <c r="Q216"/>
      <c r="R216" s="14">
        <f>+VLOOKUP(B216,[3]ExportInvoiceList!$D:$O,3,0)</f>
        <v>11608834</v>
      </c>
      <c r="S216" s="14">
        <f t="shared" si="20"/>
        <v>0</v>
      </c>
      <c r="T216" t="str">
        <f>+VLOOKUP(B216,[3]ExportInvoiceList!$D:$O,12,0)</f>
        <v>Chúng tôi đang xử lý hóa đơn, vui lòng liên hệ Do Thi Bich Lieu</v>
      </c>
      <c r="U216" s="4">
        <f>+VLOOKUP(B216,[3]ExportInvoiceList!$D:$O,6,0)</f>
        <v>0</v>
      </c>
    </row>
    <row r="217" spans="1:21" ht="15" hidden="1" customHeight="1" x14ac:dyDescent="0.2">
      <c r="A217" s="28">
        <v>45003</v>
      </c>
      <c r="B217" s="6">
        <v>15717</v>
      </c>
      <c r="C217" s="6" t="s">
        <v>10</v>
      </c>
      <c r="D217" s="6" t="s">
        <v>450</v>
      </c>
      <c r="E217" s="9">
        <v>2472070</v>
      </c>
      <c r="F217" s="10" t="s">
        <v>12</v>
      </c>
      <c r="G217" s="9">
        <v>247207</v>
      </c>
      <c r="H217" s="9">
        <f t="shared" si="17"/>
        <v>2719277</v>
      </c>
      <c r="I217" s="6" t="s">
        <v>175</v>
      </c>
      <c r="J217" s="6" t="s">
        <v>176</v>
      </c>
      <c r="K217" s="5">
        <f t="shared" si="18"/>
        <v>45038</v>
      </c>
      <c r="L217" s="9" t="e">
        <f>+VLOOKUP(B217,'[2]TT 2023'!F$786:K$899,2,0)</f>
        <v>#N/A</v>
      </c>
      <c r="M217" s="9" t="e">
        <f t="shared" si="19"/>
        <v>#N/A</v>
      </c>
      <c r="N217" s="5" t="e">
        <f>+VLOOKUP(B217,'[2]TT 2023'!F$786:K$899,6,0)</f>
        <v>#N/A</v>
      </c>
      <c r="O217" t="s">
        <v>1218</v>
      </c>
      <c r="P217"/>
      <c r="Q217"/>
      <c r="R217" s="14">
        <f>+VLOOKUP(B217,[3]ExportInvoiceList!$D:$O,3,0)</f>
        <v>2719277</v>
      </c>
      <c r="S217" s="14">
        <f t="shared" si="20"/>
        <v>0</v>
      </c>
      <c r="T217" t="str">
        <f>+VLOOKUP(B217,[3]ExportInvoiceList!$D:$O,12,0)</f>
        <v>Chúng tôi đang xử lý hóa đơn, vui lòng liên hệ Do Thi Bich Lieu</v>
      </c>
      <c r="U217" s="4">
        <f>+VLOOKUP(B217,[3]ExportInvoiceList!$D:$O,6,0)</f>
        <v>0</v>
      </c>
    </row>
    <row r="218" spans="1:21" ht="15" hidden="1" customHeight="1" x14ac:dyDescent="0.2">
      <c r="A218" s="28">
        <v>45003</v>
      </c>
      <c r="B218" s="6">
        <v>15718</v>
      </c>
      <c r="C218" s="6" t="s">
        <v>10</v>
      </c>
      <c r="D218" s="6" t="s">
        <v>452</v>
      </c>
      <c r="E218" s="9">
        <v>6010108</v>
      </c>
      <c r="F218" s="10" t="s">
        <v>12</v>
      </c>
      <c r="G218" s="9">
        <v>601011</v>
      </c>
      <c r="H218" s="9">
        <f t="shared" si="17"/>
        <v>6611119</v>
      </c>
      <c r="I218" s="6" t="s">
        <v>175</v>
      </c>
      <c r="J218" s="6" t="s">
        <v>176</v>
      </c>
      <c r="K218" s="5">
        <f t="shared" si="18"/>
        <v>45038</v>
      </c>
      <c r="L218" s="9">
        <f>+VLOOKUP(B218,'[2]TT 2023'!F$666:K$785,2,0)</f>
        <v>6611121</v>
      </c>
      <c r="M218" s="9">
        <f t="shared" si="19"/>
        <v>2</v>
      </c>
      <c r="N218" s="5">
        <f>+VLOOKUP(B218,'[2]TT 2023'!F$666:K$785,6,0)</f>
        <v>45103</v>
      </c>
      <c r="O218" t="s">
        <v>1253</v>
      </c>
      <c r="P218"/>
      <c r="Q218"/>
      <c r="R218" s="14"/>
    </row>
    <row r="219" spans="1:21" ht="15" hidden="1" customHeight="1" x14ac:dyDescent="0.2">
      <c r="A219" s="28">
        <v>45003</v>
      </c>
      <c r="B219" s="6">
        <v>15719</v>
      </c>
      <c r="C219" s="6" t="s">
        <v>10</v>
      </c>
      <c r="D219" s="6" t="s">
        <v>454</v>
      </c>
      <c r="E219" s="9">
        <v>4762640</v>
      </c>
      <c r="F219" s="10" t="s">
        <v>12</v>
      </c>
      <c r="G219" s="9">
        <v>476264</v>
      </c>
      <c r="H219" s="9">
        <f t="shared" si="17"/>
        <v>5238904</v>
      </c>
      <c r="I219" s="6" t="s">
        <v>93</v>
      </c>
      <c r="J219" s="6" t="s">
        <v>94</v>
      </c>
      <c r="K219" s="5">
        <f t="shared" si="18"/>
        <v>45038</v>
      </c>
      <c r="L219" s="9">
        <f>+VLOOKUP(B219,'[2]TT 2023'!F$666:K$785,2,0)</f>
        <v>5238904</v>
      </c>
      <c r="M219" s="9">
        <f t="shared" si="19"/>
        <v>0</v>
      </c>
      <c r="N219" s="5">
        <f>+VLOOKUP(B219,'[2]TT 2023'!F$666:K$785,6,0)</f>
        <v>45103</v>
      </c>
      <c r="O219" t="s">
        <v>1253</v>
      </c>
      <c r="P219"/>
      <c r="Q219"/>
      <c r="R219" s="14"/>
    </row>
    <row r="220" spans="1:21" ht="15" hidden="1" customHeight="1" x14ac:dyDescent="0.2">
      <c r="A220" s="28">
        <v>45003</v>
      </c>
      <c r="B220" s="6">
        <v>15720</v>
      </c>
      <c r="C220" s="6" t="s">
        <v>10</v>
      </c>
      <c r="D220" s="6" t="s">
        <v>456</v>
      </c>
      <c r="E220" s="9">
        <v>2381320</v>
      </c>
      <c r="F220" s="10" t="s">
        <v>12</v>
      </c>
      <c r="G220" s="9">
        <v>238132</v>
      </c>
      <c r="H220" s="9">
        <f t="shared" si="17"/>
        <v>2619452</v>
      </c>
      <c r="I220" s="6" t="s">
        <v>89</v>
      </c>
      <c r="J220" s="6" t="s">
        <v>90</v>
      </c>
      <c r="K220" s="5">
        <f t="shared" si="18"/>
        <v>45038</v>
      </c>
      <c r="L220" s="9" t="e">
        <f>+VLOOKUP(B220,'[2]TT 2023'!F$786:K$899,2,0)</f>
        <v>#N/A</v>
      </c>
      <c r="M220" s="9" t="e">
        <f t="shared" si="19"/>
        <v>#N/A</v>
      </c>
      <c r="N220" s="5" t="e">
        <f>+VLOOKUP(B220,'[2]TT 2023'!F$786:K$899,6,0)</f>
        <v>#N/A</v>
      </c>
      <c r="O220" t="s">
        <v>1218</v>
      </c>
      <c r="P220"/>
      <c r="Q220"/>
      <c r="R220" s="14">
        <f>+VLOOKUP(B220,[3]ExportInvoiceList!$D:$O,3,0)</f>
        <v>2619452</v>
      </c>
      <c r="S220" s="14">
        <f>+R220-H220</f>
        <v>0</v>
      </c>
      <c r="T220" t="str">
        <f>+VLOOKUP(B220,[3]ExportInvoiceList!$D:$O,12,0)</f>
        <v>Chúng tôi đang xử lý hóa đơn, vui lòng liên hệ Do Thi Bich Lieu</v>
      </c>
      <c r="U220" s="4">
        <f>+VLOOKUP(B220,[3]ExportInvoiceList!$D:$O,6,0)</f>
        <v>0</v>
      </c>
    </row>
    <row r="221" spans="1:21" ht="15" hidden="1" customHeight="1" x14ac:dyDescent="0.2">
      <c r="A221" s="5">
        <v>45003</v>
      </c>
      <c r="B221" s="6">
        <v>15721</v>
      </c>
      <c r="C221" s="6" t="s">
        <v>10</v>
      </c>
      <c r="D221" s="6" t="s">
        <v>458</v>
      </c>
      <c r="E221" s="9">
        <v>501820</v>
      </c>
      <c r="F221" s="10" t="s">
        <v>12</v>
      </c>
      <c r="G221" s="9">
        <v>50182</v>
      </c>
      <c r="H221" s="9">
        <f t="shared" si="17"/>
        <v>552002</v>
      </c>
      <c r="I221" s="6" t="s">
        <v>131</v>
      </c>
      <c r="J221" s="6" t="s">
        <v>132</v>
      </c>
      <c r="K221" s="5">
        <f t="shared" si="18"/>
        <v>45038</v>
      </c>
      <c r="L221" s="9" t="e">
        <f>+VLOOKUP(B221,'[2]TT 2023'!F$416:K$567,2,0)</f>
        <v>#N/A</v>
      </c>
      <c r="M221" s="9" t="e">
        <f t="shared" si="19"/>
        <v>#N/A</v>
      </c>
      <c r="N221" s="5" t="e">
        <f>+VLOOKUP(B221,'[2]TT 2023'!F$416:K$567,6,0)</f>
        <v>#N/A</v>
      </c>
      <c r="O221" t="s">
        <v>1218</v>
      </c>
      <c r="P221"/>
      <c r="Q221"/>
      <c r="R221"/>
      <c r="S221"/>
    </row>
    <row r="222" spans="1:21" ht="15" hidden="1" customHeight="1" x14ac:dyDescent="0.2">
      <c r="A222" s="5">
        <v>45003</v>
      </c>
      <c r="B222" s="6">
        <v>15722</v>
      </c>
      <c r="C222" s="6" t="s">
        <v>10</v>
      </c>
      <c r="D222" s="6" t="s">
        <v>460</v>
      </c>
      <c r="E222" s="9">
        <v>2144100</v>
      </c>
      <c r="F222" s="10" t="s">
        <v>12</v>
      </c>
      <c r="G222" s="9">
        <v>214410</v>
      </c>
      <c r="H222" s="9">
        <f t="shared" si="17"/>
        <v>2358510</v>
      </c>
      <c r="I222" s="6" t="s">
        <v>131</v>
      </c>
      <c r="J222" s="6" t="s">
        <v>132</v>
      </c>
      <c r="K222" s="5">
        <f t="shared" si="18"/>
        <v>45038</v>
      </c>
      <c r="L222" s="9" t="e">
        <f>+VLOOKUP(B222,'[2]TT 2023'!F$416:K$567,2,0)</f>
        <v>#N/A</v>
      </c>
      <c r="M222" s="9" t="e">
        <f t="shared" si="19"/>
        <v>#N/A</v>
      </c>
      <c r="N222" s="5" t="e">
        <f>+VLOOKUP(B222,'[2]TT 2023'!F$416:K$567,6,0)</f>
        <v>#N/A</v>
      </c>
      <c r="O222" t="s">
        <v>1218</v>
      </c>
      <c r="P222"/>
      <c r="Q222"/>
      <c r="R222"/>
      <c r="S222"/>
    </row>
    <row r="223" spans="1:21" ht="15" hidden="1" customHeight="1" x14ac:dyDescent="0.2">
      <c r="A223" s="28">
        <v>45003</v>
      </c>
      <c r="B223" s="6">
        <v>15723</v>
      </c>
      <c r="C223" s="6" t="s">
        <v>10</v>
      </c>
      <c r="D223" s="6" t="s">
        <v>462</v>
      </c>
      <c r="E223" s="9">
        <v>6181315</v>
      </c>
      <c r="F223" s="10" t="s">
        <v>12</v>
      </c>
      <c r="G223" s="9">
        <v>618132</v>
      </c>
      <c r="H223" s="9">
        <f t="shared" si="17"/>
        <v>6799447</v>
      </c>
      <c r="I223" s="6" t="s">
        <v>131</v>
      </c>
      <c r="J223" s="6" t="s">
        <v>132</v>
      </c>
      <c r="K223" s="5">
        <f t="shared" si="18"/>
        <v>45038</v>
      </c>
      <c r="L223" s="9">
        <f>+VLOOKUP(B223,'[2]TT 2023'!F$666:K$785,2,0)</f>
        <v>6799452</v>
      </c>
      <c r="M223" s="9">
        <f t="shared" si="19"/>
        <v>5</v>
      </c>
      <c r="N223" s="5">
        <f>+VLOOKUP(B223,'[2]TT 2023'!F$666:K$785,6,0)</f>
        <v>45103</v>
      </c>
      <c r="O223" t="s">
        <v>1253</v>
      </c>
      <c r="P223"/>
      <c r="Q223"/>
      <c r="R223" s="14"/>
    </row>
    <row r="224" spans="1:21" ht="15" hidden="1" customHeight="1" x14ac:dyDescent="0.2">
      <c r="A224" s="5">
        <v>45003</v>
      </c>
      <c r="B224" s="6">
        <v>15724</v>
      </c>
      <c r="C224" s="6" t="s">
        <v>10</v>
      </c>
      <c r="D224" s="6" t="s">
        <v>464</v>
      </c>
      <c r="E224" s="9">
        <v>4096600</v>
      </c>
      <c r="F224" s="10" t="s">
        <v>12</v>
      </c>
      <c r="G224" s="9">
        <v>409660</v>
      </c>
      <c r="H224" s="9">
        <f t="shared" si="17"/>
        <v>4506260</v>
      </c>
      <c r="I224" s="6" t="s">
        <v>147</v>
      </c>
      <c r="J224" s="6" t="s">
        <v>148</v>
      </c>
      <c r="K224" s="5">
        <f t="shared" si="18"/>
        <v>45038</v>
      </c>
      <c r="L224" s="9">
        <f>+VLOOKUP(B224,'[2]TT 2023'!F$332:K$415,2,0)</f>
        <v>4506260</v>
      </c>
      <c r="M224" s="9">
        <f t="shared" si="19"/>
        <v>0</v>
      </c>
      <c r="N224" s="5">
        <f>+VLOOKUP(B224,'[2]TT 2023'!F$332:K$415,6,0)</f>
        <v>45056</v>
      </c>
      <c r="O224" t="s">
        <v>1206</v>
      </c>
      <c r="P224"/>
      <c r="Q224"/>
      <c r="R224"/>
      <c r="S224"/>
    </row>
    <row r="225" spans="1:21" ht="15" hidden="1" customHeight="1" x14ac:dyDescent="0.2">
      <c r="A225" s="5">
        <v>45003</v>
      </c>
      <c r="B225" s="6">
        <v>15730</v>
      </c>
      <c r="C225" s="6" t="s">
        <v>10</v>
      </c>
      <c r="D225" s="6" t="s">
        <v>466</v>
      </c>
      <c r="E225" s="9">
        <v>8909695</v>
      </c>
      <c r="F225" s="10" t="s">
        <v>12</v>
      </c>
      <c r="G225" s="9">
        <v>890970</v>
      </c>
      <c r="H225" s="9">
        <f t="shared" si="17"/>
        <v>9800665</v>
      </c>
      <c r="I225" s="6" t="s">
        <v>13</v>
      </c>
      <c r="J225" s="6" t="s">
        <v>14</v>
      </c>
      <c r="K225" s="5">
        <f t="shared" si="18"/>
        <v>45038</v>
      </c>
      <c r="L225" s="9">
        <f>+VLOOKUP(B225,'[1]TT 2023'!F$1:K$415,2,0)</f>
        <v>9800670</v>
      </c>
      <c r="M225" s="9">
        <f t="shared" si="19"/>
        <v>5</v>
      </c>
      <c r="N225" s="5">
        <f>+VLOOKUP(B225,'[1]TT 2023'!F$1:K$415,6,0)</f>
        <v>45040</v>
      </c>
      <c r="O225" t="s">
        <v>1205</v>
      </c>
      <c r="P225"/>
      <c r="Q225"/>
      <c r="R225"/>
      <c r="S225"/>
    </row>
    <row r="226" spans="1:21" ht="15" hidden="1" customHeight="1" x14ac:dyDescent="0.2">
      <c r="A226" s="5">
        <v>45003</v>
      </c>
      <c r="B226" s="6">
        <v>15732</v>
      </c>
      <c r="C226" s="6" t="s">
        <v>10</v>
      </c>
      <c r="D226" s="6" t="s">
        <v>468</v>
      </c>
      <c r="E226" s="9">
        <v>2790378</v>
      </c>
      <c r="F226" s="10" t="s">
        <v>12</v>
      </c>
      <c r="G226" s="9">
        <v>279038</v>
      </c>
      <c r="H226" s="9">
        <f t="shared" si="17"/>
        <v>3069416</v>
      </c>
      <c r="I226" s="6" t="s">
        <v>107</v>
      </c>
      <c r="J226" s="6" t="s">
        <v>108</v>
      </c>
      <c r="K226" s="5">
        <f t="shared" si="18"/>
        <v>45038</v>
      </c>
      <c r="L226" s="9">
        <f>+VLOOKUP(B226,'[1]TT 2023'!F$1:K$415,2,0)</f>
        <v>3069418</v>
      </c>
      <c r="M226" s="9">
        <f t="shared" si="19"/>
        <v>2</v>
      </c>
      <c r="N226" s="5">
        <f>+VLOOKUP(B226,'[1]TT 2023'!F$1:K$415,6,0)</f>
        <v>45040</v>
      </c>
      <c r="O226" t="s">
        <v>1205</v>
      </c>
      <c r="P226"/>
      <c r="Q226"/>
      <c r="R226"/>
      <c r="S226"/>
    </row>
    <row r="227" spans="1:21" ht="15" hidden="1" customHeight="1" x14ac:dyDescent="0.2">
      <c r="A227" s="5">
        <v>45003</v>
      </c>
      <c r="B227" s="6">
        <v>15733</v>
      </c>
      <c r="C227" s="6" t="s">
        <v>10</v>
      </c>
      <c r="D227" s="6" t="s">
        <v>470</v>
      </c>
      <c r="E227" s="9">
        <v>272250</v>
      </c>
      <c r="F227" s="10" t="s">
        <v>12</v>
      </c>
      <c r="G227" s="9">
        <v>27225</v>
      </c>
      <c r="H227" s="9">
        <f t="shared" si="17"/>
        <v>299475</v>
      </c>
      <c r="I227" s="6" t="s">
        <v>53</v>
      </c>
      <c r="J227" s="6" t="s">
        <v>54</v>
      </c>
      <c r="K227" s="5">
        <f t="shared" si="18"/>
        <v>45038</v>
      </c>
      <c r="L227" s="9">
        <f>+VLOOKUP(B227,'[1]TT 2023'!F$1:K$415,2,0)</f>
        <v>299475</v>
      </c>
      <c r="M227" s="9">
        <f t="shared" si="19"/>
        <v>0</v>
      </c>
      <c r="N227" s="5">
        <f>+VLOOKUP(B227,'[1]TT 2023'!F$1:K$415,6,0)</f>
        <v>45040</v>
      </c>
      <c r="O227" t="s">
        <v>1205</v>
      </c>
      <c r="P227"/>
      <c r="Q227"/>
      <c r="R227"/>
      <c r="S227"/>
    </row>
    <row r="228" spans="1:21" ht="15" hidden="1" customHeight="1" x14ac:dyDescent="0.2">
      <c r="A228" s="5">
        <v>45008</v>
      </c>
      <c r="B228" s="6">
        <v>16741</v>
      </c>
      <c r="C228" s="6" t="s">
        <v>10</v>
      </c>
      <c r="D228" s="6" t="s">
        <v>472</v>
      </c>
      <c r="E228" s="9">
        <v>250910</v>
      </c>
      <c r="F228" s="10" t="s">
        <v>12</v>
      </c>
      <c r="G228" s="9">
        <v>25091</v>
      </c>
      <c r="H228" s="9">
        <f t="shared" si="17"/>
        <v>276001</v>
      </c>
      <c r="I228" s="6" t="s">
        <v>147</v>
      </c>
      <c r="J228" s="6" t="s">
        <v>148</v>
      </c>
      <c r="K228" s="5">
        <f t="shared" si="18"/>
        <v>45043</v>
      </c>
      <c r="L228" s="9">
        <f>+VLOOKUP(B228,'[1]TT 2023'!F$1:K$415,2,0)</f>
        <v>276001</v>
      </c>
      <c r="M228" s="9">
        <f t="shared" si="19"/>
        <v>0</v>
      </c>
      <c r="N228" s="5">
        <f>+VLOOKUP(B228,'[1]TT 2023'!F$1:K$415,6,0)</f>
        <v>45040</v>
      </c>
      <c r="O228" t="s">
        <v>1205</v>
      </c>
      <c r="P228"/>
      <c r="Q228"/>
      <c r="R228"/>
      <c r="S228"/>
    </row>
    <row r="229" spans="1:21" ht="15" hidden="1" customHeight="1" x14ac:dyDescent="0.2">
      <c r="A229" s="5">
        <v>45008</v>
      </c>
      <c r="B229" s="6">
        <v>16742</v>
      </c>
      <c r="C229" s="6" t="s">
        <v>10</v>
      </c>
      <c r="D229" s="6" t="s">
        <v>474</v>
      </c>
      <c r="E229" s="9">
        <v>4719965</v>
      </c>
      <c r="F229" s="10" t="s">
        <v>12</v>
      </c>
      <c r="G229" s="9">
        <v>471997</v>
      </c>
      <c r="H229" s="9">
        <f t="shared" si="17"/>
        <v>5191962</v>
      </c>
      <c r="I229" s="6" t="s">
        <v>147</v>
      </c>
      <c r="J229" s="6" t="s">
        <v>148</v>
      </c>
      <c r="K229" s="5">
        <f t="shared" si="18"/>
        <v>45043</v>
      </c>
      <c r="L229" s="9">
        <f>+VLOOKUP(B229,'[1]TT 2023'!F$1:K$415,2,0)</f>
        <v>5191967</v>
      </c>
      <c r="M229" s="9">
        <f t="shared" si="19"/>
        <v>5</v>
      </c>
      <c r="N229" s="5">
        <f>+VLOOKUP(B229,'[1]TT 2023'!F$1:K$415,6,0)</f>
        <v>45040</v>
      </c>
      <c r="O229" t="s">
        <v>1205</v>
      </c>
      <c r="P229"/>
      <c r="Q229"/>
      <c r="R229"/>
      <c r="S229"/>
    </row>
    <row r="230" spans="1:21" ht="15" hidden="1" customHeight="1" x14ac:dyDescent="0.2">
      <c r="A230" s="28">
        <v>45008</v>
      </c>
      <c r="B230" s="6">
        <v>16743</v>
      </c>
      <c r="C230" s="6" t="s">
        <v>10</v>
      </c>
      <c r="D230" s="6" t="s">
        <v>476</v>
      </c>
      <c r="E230" s="9">
        <v>4578791</v>
      </c>
      <c r="F230" s="10" t="s">
        <v>12</v>
      </c>
      <c r="G230" s="9">
        <v>457879</v>
      </c>
      <c r="H230" s="9">
        <f t="shared" si="17"/>
        <v>5036670</v>
      </c>
      <c r="I230" s="6" t="s">
        <v>147</v>
      </c>
      <c r="J230" s="6" t="s">
        <v>148</v>
      </c>
      <c r="K230" s="5">
        <f t="shared" si="18"/>
        <v>45043</v>
      </c>
      <c r="L230" s="9" t="e">
        <f>+VLOOKUP(B230,'[2]TT 2023'!F$786:K$899,2,0)</f>
        <v>#N/A</v>
      </c>
      <c r="M230" s="9" t="e">
        <f t="shared" si="19"/>
        <v>#N/A</v>
      </c>
      <c r="N230" s="5" t="e">
        <f>+VLOOKUP(B230,'[2]TT 2023'!F$786:K$899,6,0)</f>
        <v>#N/A</v>
      </c>
      <c r="O230" t="s">
        <v>1218</v>
      </c>
      <c r="P230"/>
      <c r="Q230"/>
      <c r="R230" s="14">
        <f>+VLOOKUP(B230,[3]ExportInvoiceList!$D:$O,3,0)</f>
        <v>5036672</v>
      </c>
      <c r="S230" s="14">
        <f>+R230-H230</f>
        <v>2</v>
      </c>
      <c r="T230" t="str">
        <f>+VLOOKUP(B230,[3]ExportInvoiceList!$D:$O,12,0)</f>
        <v>Chúng tôi đang xử lý hóa đơn, vui lòng liên hệ Do Thi Bich Lieu</v>
      </c>
      <c r="U230" s="4">
        <f>+VLOOKUP(B230,[3]ExportInvoiceList!$D:$O,6,0)</f>
        <v>0</v>
      </c>
    </row>
    <row r="231" spans="1:21" ht="15" hidden="1" customHeight="1" x14ac:dyDescent="0.2">
      <c r="A231" s="5">
        <v>45008</v>
      </c>
      <c r="B231" s="6">
        <v>16744</v>
      </c>
      <c r="C231" s="6" t="s">
        <v>10</v>
      </c>
      <c r="D231" s="6" t="s">
        <v>478</v>
      </c>
      <c r="E231" s="9">
        <v>5038755</v>
      </c>
      <c r="F231" s="10" t="s">
        <v>12</v>
      </c>
      <c r="G231" s="9">
        <v>503876</v>
      </c>
      <c r="H231" s="9">
        <f t="shared" si="17"/>
        <v>5542631</v>
      </c>
      <c r="I231" s="6" t="s">
        <v>147</v>
      </c>
      <c r="J231" s="6" t="s">
        <v>148</v>
      </c>
      <c r="K231" s="5">
        <f t="shared" si="18"/>
        <v>45043</v>
      </c>
      <c r="L231" s="9">
        <f>+VLOOKUP(B231,'[1]TT 2023'!F$1:K$415,2,0)</f>
        <v>5542636</v>
      </c>
      <c r="M231" s="9">
        <f t="shared" si="19"/>
        <v>5</v>
      </c>
      <c r="N231" s="5">
        <f>+VLOOKUP(B231,'[1]TT 2023'!F$1:K$415,6,0)</f>
        <v>45040</v>
      </c>
      <c r="O231" t="s">
        <v>1205</v>
      </c>
      <c r="P231"/>
      <c r="Q231"/>
      <c r="R231"/>
      <c r="S231"/>
    </row>
    <row r="232" spans="1:21" ht="15" hidden="1" customHeight="1" x14ac:dyDescent="0.2">
      <c r="A232" s="5">
        <v>45008</v>
      </c>
      <c r="B232" s="6">
        <v>16745</v>
      </c>
      <c r="C232" s="6" t="s">
        <v>10</v>
      </c>
      <c r="D232" s="6" t="s">
        <v>480</v>
      </c>
      <c r="E232" s="9">
        <v>453750</v>
      </c>
      <c r="F232" s="10" t="s">
        <v>12</v>
      </c>
      <c r="G232" s="9">
        <v>45375</v>
      </c>
      <c r="H232" s="9">
        <f t="shared" si="17"/>
        <v>499125</v>
      </c>
      <c r="I232" s="6" t="s">
        <v>147</v>
      </c>
      <c r="J232" s="6" t="s">
        <v>148</v>
      </c>
      <c r="K232" s="5">
        <f t="shared" si="18"/>
        <v>45043</v>
      </c>
      <c r="L232" s="9">
        <f>+VLOOKUP(B232,'[1]TT 2023'!F$1:K$415,2,0)</f>
        <v>499125</v>
      </c>
      <c r="M232" s="9">
        <f t="shared" si="19"/>
        <v>0</v>
      </c>
      <c r="N232" s="5">
        <f>+VLOOKUP(B232,'[1]TT 2023'!F$1:K$415,6,0)</f>
        <v>45040</v>
      </c>
      <c r="O232" t="s">
        <v>1205</v>
      </c>
      <c r="P232"/>
      <c r="Q232"/>
      <c r="R232"/>
      <c r="S232"/>
    </row>
    <row r="233" spans="1:21" ht="15" hidden="1" customHeight="1" x14ac:dyDescent="0.2">
      <c r="A233" s="5">
        <v>45008</v>
      </c>
      <c r="B233" s="6">
        <v>16746</v>
      </c>
      <c r="C233" s="6" t="s">
        <v>10</v>
      </c>
      <c r="D233" s="6" t="s">
        <v>482</v>
      </c>
      <c r="E233" s="9">
        <v>2831970</v>
      </c>
      <c r="F233" s="10" t="s">
        <v>12</v>
      </c>
      <c r="G233" s="9">
        <v>283197</v>
      </c>
      <c r="H233" s="9">
        <f t="shared" si="17"/>
        <v>3115167</v>
      </c>
      <c r="I233" s="6" t="s">
        <v>117</v>
      </c>
      <c r="J233" s="6" t="s">
        <v>118</v>
      </c>
      <c r="K233" s="5">
        <f t="shared" si="18"/>
        <v>45043</v>
      </c>
      <c r="L233" s="9">
        <f>+VLOOKUP(B233,'[1]TT 2023'!F$1:K$415,2,0)</f>
        <v>3115167</v>
      </c>
      <c r="M233" s="9">
        <f t="shared" si="19"/>
        <v>0</v>
      </c>
      <c r="N233" s="5">
        <f>+VLOOKUP(B233,'[1]TT 2023'!F$1:K$415,6,0)</f>
        <v>45040</v>
      </c>
      <c r="O233" t="s">
        <v>1205</v>
      </c>
      <c r="P233"/>
      <c r="Q233"/>
      <c r="R233"/>
      <c r="S233"/>
    </row>
    <row r="234" spans="1:21" ht="15" hidden="1" customHeight="1" x14ac:dyDescent="0.2">
      <c r="A234" s="5">
        <v>45008</v>
      </c>
      <c r="B234" s="6">
        <v>16747</v>
      </c>
      <c r="C234" s="6" t="s">
        <v>10</v>
      </c>
      <c r="D234" s="6" t="s">
        <v>484</v>
      </c>
      <c r="E234" s="9">
        <v>1529835</v>
      </c>
      <c r="F234" s="10" t="s">
        <v>12</v>
      </c>
      <c r="G234" s="9">
        <v>152984</v>
      </c>
      <c r="H234" s="9">
        <f t="shared" si="17"/>
        <v>1682819</v>
      </c>
      <c r="I234" s="6" t="s">
        <v>89</v>
      </c>
      <c r="J234" s="6" t="s">
        <v>90</v>
      </c>
      <c r="K234" s="5">
        <f t="shared" si="18"/>
        <v>45043</v>
      </c>
      <c r="L234" s="9">
        <f>+VLOOKUP(B234,'[2]TT 2023'!F$332:K$415,2,0)</f>
        <v>1682824</v>
      </c>
      <c r="M234" s="9">
        <f t="shared" si="19"/>
        <v>5</v>
      </c>
      <c r="N234" s="5">
        <f>+VLOOKUP(B234,'[2]TT 2023'!F$332:K$415,6,0)</f>
        <v>45056</v>
      </c>
      <c r="O234" t="s">
        <v>1206</v>
      </c>
      <c r="P234"/>
      <c r="Q234"/>
      <c r="R234"/>
      <c r="S234"/>
    </row>
    <row r="235" spans="1:21" ht="15" hidden="1" customHeight="1" x14ac:dyDescent="0.2">
      <c r="A235" s="5">
        <v>45008</v>
      </c>
      <c r="B235" s="6">
        <v>16748</v>
      </c>
      <c r="C235" s="6" t="s">
        <v>10</v>
      </c>
      <c r="D235" s="6" t="s">
        <v>486</v>
      </c>
      <c r="E235" s="9">
        <v>2144100</v>
      </c>
      <c r="F235" s="10" t="s">
        <v>12</v>
      </c>
      <c r="G235" s="9">
        <v>214410</v>
      </c>
      <c r="H235" s="9">
        <f t="shared" si="17"/>
        <v>2358510</v>
      </c>
      <c r="I235" s="6" t="s">
        <v>53</v>
      </c>
      <c r="J235" s="6" t="s">
        <v>54</v>
      </c>
      <c r="K235" s="5">
        <f t="shared" si="18"/>
        <v>45043</v>
      </c>
      <c r="L235" s="9">
        <f>+VLOOKUP(B235,'[2]TT 2023'!F$416:K$567,2,0)</f>
        <v>2358510</v>
      </c>
      <c r="M235" s="9">
        <f t="shared" si="19"/>
        <v>0</v>
      </c>
      <c r="N235" s="5">
        <f>+VLOOKUP(B235,'[2]TT 2023'!F$416:K$567,6,0)</f>
        <v>45070</v>
      </c>
      <c r="O235" t="s">
        <v>1207</v>
      </c>
      <c r="P235"/>
      <c r="Q235"/>
      <c r="R235"/>
      <c r="S235"/>
    </row>
    <row r="236" spans="1:21" ht="15" hidden="1" customHeight="1" x14ac:dyDescent="0.2">
      <c r="A236" s="5">
        <v>45008</v>
      </c>
      <c r="B236" s="6">
        <v>16749</v>
      </c>
      <c r="C236" s="6" t="s">
        <v>10</v>
      </c>
      <c r="D236" s="6" t="s">
        <v>488</v>
      </c>
      <c r="E236" s="9">
        <v>1468620</v>
      </c>
      <c r="F236" s="10" t="s">
        <v>12</v>
      </c>
      <c r="G236" s="9">
        <v>146862</v>
      </c>
      <c r="H236" s="9">
        <f t="shared" si="17"/>
        <v>1615482</v>
      </c>
      <c r="I236" s="6" t="s">
        <v>107</v>
      </c>
      <c r="J236" s="6" t="s">
        <v>108</v>
      </c>
      <c r="K236" s="5">
        <f t="shared" si="18"/>
        <v>45043</v>
      </c>
      <c r="L236" s="9">
        <f>+VLOOKUP(B236,'[2]TT 2023'!F$332:K$415,2,0)</f>
        <v>1615482</v>
      </c>
      <c r="M236" s="9">
        <f t="shared" si="19"/>
        <v>0</v>
      </c>
      <c r="N236" s="5">
        <f>+VLOOKUP(B236,'[2]TT 2023'!F$332:K$415,6,0)</f>
        <v>45056</v>
      </c>
      <c r="O236" t="s">
        <v>1206</v>
      </c>
      <c r="P236"/>
      <c r="Q236"/>
      <c r="R236"/>
      <c r="S236"/>
    </row>
    <row r="237" spans="1:21" ht="15" hidden="1" customHeight="1" x14ac:dyDescent="0.2">
      <c r="A237" s="5">
        <v>45008</v>
      </c>
      <c r="B237" s="6">
        <v>16750</v>
      </c>
      <c r="C237" s="6" t="s">
        <v>10</v>
      </c>
      <c r="D237" s="6" t="s">
        <v>490</v>
      </c>
      <c r="E237" s="9">
        <v>1410195</v>
      </c>
      <c r="F237" s="10" t="s">
        <v>12</v>
      </c>
      <c r="G237" s="9">
        <v>141020</v>
      </c>
      <c r="H237" s="9">
        <f t="shared" si="17"/>
        <v>1551215</v>
      </c>
      <c r="I237" s="6" t="s">
        <v>93</v>
      </c>
      <c r="J237" s="6" t="s">
        <v>94</v>
      </c>
      <c r="K237" s="5">
        <f t="shared" si="18"/>
        <v>45043</v>
      </c>
      <c r="L237" s="9">
        <f>+VLOOKUP(B237,'[2]TT 2023'!F$332:K$415,2,0)</f>
        <v>1551220</v>
      </c>
      <c r="M237" s="9">
        <f t="shared" si="19"/>
        <v>5</v>
      </c>
      <c r="N237" s="5">
        <f>+VLOOKUP(B237,'[2]TT 2023'!F$332:K$415,6,0)</f>
        <v>45056</v>
      </c>
      <c r="O237" t="s">
        <v>1206</v>
      </c>
      <c r="P237"/>
      <c r="Q237"/>
      <c r="R237"/>
      <c r="S237"/>
    </row>
    <row r="238" spans="1:21" ht="15" hidden="1" customHeight="1" x14ac:dyDescent="0.2">
      <c r="A238" s="5">
        <v>45008</v>
      </c>
      <c r="B238" s="6">
        <v>16751</v>
      </c>
      <c r="C238" s="6" t="s">
        <v>10</v>
      </c>
      <c r="D238" s="6" t="s">
        <v>492</v>
      </c>
      <c r="E238" s="9">
        <v>943990</v>
      </c>
      <c r="F238" s="10" t="s">
        <v>12</v>
      </c>
      <c r="G238" s="9">
        <v>94399</v>
      </c>
      <c r="H238" s="9">
        <f t="shared" si="17"/>
        <v>1038389</v>
      </c>
      <c r="I238" s="6" t="s">
        <v>73</v>
      </c>
      <c r="J238" s="6" t="s">
        <v>74</v>
      </c>
      <c r="K238" s="5">
        <f t="shared" si="18"/>
        <v>45043</v>
      </c>
      <c r="L238" s="9">
        <f>+VLOOKUP(B238,'[2]TT 2023'!F$332:K$415,2,0)</f>
        <v>1038389</v>
      </c>
      <c r="M238" s="9">
        <f t="shared" si="19"/>
        <v>0</v>
      </c>
      <c r="N238" s="5">
        <f>+VLOOKUP(B238,'[2]TT 2023'!F$332:K$415,6,0)</f>
        <v>45056</v>
      </c>
      <c r="O238" t="s">
        <v>1206</v>
      </c>
      <c r="P238"/>
      <c r="Q238"/>
      <c r="R238"/>
      <c r="S238"/>
    </row>
    <row r="239" spans="1:21" ht="15" hidden="1" customHeight="1" x14ac:dyDescent="0.2">
      <c r="A239" s="5">
        <v>45008</v>
      </c>
      <c r="B239" s="6">
        <v>16752</v>
      </c>
      <c r="C239" s="6" t="s">
        <v>10</v>
      </c>
      <c r="D239" s="6" t="s">
        <v>494</v>
      </c>
      <c r="E239" s="9">
        <v>7653905</v>
      </c>
      <c r="F239" s="10" t="s">
        <v>12</v>
      </c>
      <c r="G239" s="9">
        <v>765391</v>
      </c>
      <c r="H239" s="9">
        <f t="shared" si="17"/>
        <v>8419296</v>
      </c>
      <c r="I239" s="6" t="s">
        <v>175</v>
      </c>
      <c r="J239" s="6" t="s">
        <v>176</v>
      </c>
      <c r="K239" s="5">
        <f t="shared" si="18"/>
        <v>45043</v>
      </c>
      <c r="L239" s="9">
        <f>+VLOOKUP(B239,'[2]TT 2023'!F$332:K$415,2,0)</f>
        <v>8419301</v>
      </c>
      <c r="M239" s="9">
        <f t="shared" si="19"/>
        <v>5</v>
      </c>
      <c r="N239" s="5">
        <f>+VLOOKUP(B239,'[2]TT 2023'!F$332:K$415,6,0)</f>
        <v>45056</v>
      </c>
      <c r="O239" t="s">
        <v>1206</v>
      </c>
      <c r="P239"/>
      <c r="Q239"/>
      <c r="R239"/>
      <c r="S239"/>
    </row>
    <row r="240" spans="1:21" ht="15" hidden="1" customHeight="1" x14ac:dyDescent="0.2">
      <c r="A240" s="5">
        <v>45008</v>
      </c>
      <c r="B240" s="6">
        <v>16754</v>
      </c>
      <c r="C240" s="6" t="s">
        <v>10</v>
      </c>
      <c r="D240" s="6" t="s">
        <v>496</v>
      </c>
      <c r="E240" s="9">
        <v>943990</v>
      </c>
      <c r="F240" s="10" t="s">
        <v>12</v>
      </c>
      <c r="G240" s="9">
        <v>94399</v>
      </c>
      <c r="H240" s="9">
        <f t="shared" si="17"/>
        <v>1038389</v>
      </c>
      <c r="I240" s="6" t="s">
        <v>93</v>
      </c>
      <c r="J240" s="6" t="s">
        <v>94</v>
      </c>
      <c r="K240" s="5">
        <f t="shared" si="18"/>
        <v>45043</v>
      </c>
      <c r="L240" s="9">
        <f>+VLOOKUP(B240,'[2]TT 2023'!F$332:K$415,2,0)</f>
        <v>1038389</v>
      </c>
      <c r="M240" s="9">
        <f t="shared" si="19"/>
        <v>0</v>
      </c>
      <c r="N240" s="5">
        <f>+VLOOKUP(B240,'[2]TT 2023'!F$332:K$415,6,0)</f>
        <v>45056</v>
      </c>
      <c r="O240" t="s">
        <v>1206</v>
      </c>
      <c r="P240"/>
      <c r="Q240"/>
      <c r="R240"/>
      <c r="S240"/>
    </row>
    <row r="241" spans="1:21" ht="15" hidden="1" customHeight="1" x14ac:dyDescent="0.2">
      <c r="A241" s="5">
        <v>45008</v>
      </c>
      <c r="B241" s="6">
        <v>16755</v>
      </c>
      <c r="C241" s="6" t="s">
        <v>10</v>
      </c>
      <c r="D241" s="6" t="s">
        <v>498</v>
      </c>
      <c r="E241" s="9">
        <v>1194900</v>
      </c>
      <c r="F241" s="10" t="s">
        <v>12</v>
      </c>
      <c r="G241" s="9">
        <v>119490</v>
      </c>
      <c r="H241" s="9">
        <f t="shared" si="17"/>
        <v>1314390</v>
      </c>
      <c r="I241" s="6" t="s">
        <v>113</v>
      </c>
      <c r="J241" s="6" t="s">
        <v>114</v>
      </c>
      <c r="K241" s="5">
        <f t="shared" si="18"/>
        <v>45043</v>
      </c>
      <c r="L241" s="9">
        <f>+VLOOKUP(B241,'[2]TT 2023'!F$332:K$415,2,0)</f>
        <v>1314390</v>
      </c>
      <c r="M241" s="9">
        <f t="shared" si="19"/>
        <v>0</v>
      </c>
      <c r="N241" s="5">
        <f>+VLOOKUP(B241,'[2]TT 2023'!F$332:K$415,6,0)</f>
        <v>45056</v>
      </c>
      <c r="O241" t="s">
        <v>1206</v>
      </c>
      <c r="P241"/>
      <c r="Q241"/>
      <c r="R241"/>
      <c r="S241"/>
    </row>
    <row r="242" spans="1:21" ht="15" hidden="1" customHeight="1" x14ac:dyDescent="0.2">
      <c r="A242" s="5">
        <v>45010</v>
      </c>
      <c r="B242" s="6">
        <v>17503</v>
      </c>
      <c r="C242" s="6" t="s">
        <v>10</v>
      </c>
      <c r="D242" s="6" t="s">
        <v>500</v>
      </c>
      <c r="E242" s="9">
        <v>3381355</v>
      </c>
      <c r="F242" s="10" t="s">
        <v>12</v>
      </c>
      <c r="G242" s="9">
        <v>338136</v>
      </c>
      <c r="H242" s="9">
        <f t="shared" si="17"/>
        <v>3719491</v>
      </c>
      <c r="I242" s="6" t="s">
        <v>101</v>
      </c>
      <c r="J242" s="6" t="s">
        <v>102</v>
      </c>
      <c r="K242" s="5">
        <f t="shared" si="18"/>
        <v>45045</v>
      </c>
      <c r="L242" s="9">
        <f>+VLOOKUP(B242,'[2]TT 2023'!F$332:K$415,2,0)</f>
        <v>3719496</v>
      </c>
      <c r="M242" s="9">
        <f t="shared" si="19"/>
        <v>5</v>
      </c>
      <c r="N242" s="5">
        <f>+VLOOKUP(B242,'[2]TT 2023'!F$332:K$415,6,0)</f>
        <v>45056</v>
      </c>
      <c r="O242" t="s">
        <v>1206</v>
      </c>
      <c r="P242"/>
      <c r="Q242"/>
      <c r="R242"/>
      <c r="S242"/>
    </row>
    <row r="243" spans="1:21" ht="15" hidden="1" customHeight="1" x14ac:dyDescent="0.2">
      <c r="A243" s="28">
        <v>45010</v>
      </c>
      <c r="B243" s="6">
        <v>17504</v>
      </c>
      <c r="C243" s="6" t="s">
        <v>10</v>
      </c>
      <c r="D243" s="6" t="s">
        <v>502</v>
      </c>
      <c r="E243" s="9">
        <v>5474576</v>
      </c>
      <c r="F243" s="10" t="s">
        <v>12</v>
      </c>
      <c r="G243" s="9">
        <v>547458</v>
      </c>
      <c r="H243" s="9">
        <f t="shared" si="17"/>
        <v>6022034</v>
      </c>
      <c r="I243" s="6" t="s">
        <v>13</v>
      </c>
      <c r="J243" s="6" t="s">
        <v>14</v>
      </c>
      <c r="K243" s="5">
        <f t="shared" si="18"/>
        <v>45045</v>
      </c>
      <c r="L243" s="9">
        <f>+VLOOKUP(B243,'[2]TT 2023'!F$666:K$785,2,0)</f>
        <v>6022038</v>
      </c>
      <c r="M243" s="9">
        <f t="shared" si="19"/>
        <v>4</v>
      </c>
      <c r="N243" s="5">
        <f>+VLOOKUP(B243,'[2]TT 2023'!F$666:K$785,6,0)</f>
        <v>45103</v>
      </c>
      <c r="O243" t="s">
        <v>1253</v>
      </c>
      <c r="P243"/>
      <c r="Q243"/>
      <c r="R243" s="14"/>
    </row>
    <row r="244" spans="1:21" ht="15" hidden="1" customHeight="1" x14ac:dyDescent="0.2">
      <c r="A244" s="28">
        <v>45015</v>
      </c>
      <c r="B244" s="6">
        <v>18690</v>
      </c>
      <c r="C244" s="6" t="s">
        <v>10</v>
      </c>
      <c r="D244" s="6" t="s">
        <v>504</v>
      </c>
      <c r="E244" s="9">
        <v>943990</v>
      </c>
      <c r="F244" s="10" t="s">
        <v>12</v>
      </c>
      <c r="G244" s="9">
        <v>94399</v>
      </c>
      <c r="H244" s="9">
        <f t="shared" si="17"/>
        <v>1038389</v>
      </c>
      <c r="I244" s="6" t="s">
        <v>13</v>
      </c>
      <c r="J244" s="6" t="s">
        <v>14</v>
      </c>
      <c r="K244" s="5">
        <f t="shared" si="18"/>
        <v>45050</v>
      </c>
      <c r="L244" s="9">
        <f>+VLOOKUP(B244,'[2]TT 2023'!F$786:K$899,2,0)</f>
        <v>1038389</v>
      </c>
      <c r="M244" s="9">
        <f t="shared" si="19"/>
        <v>0</v>
      </c>
      <c r="N244" s="5">
        <f>+VLOOKUP(B244,'[2]TT 2023'!F$786:K$899,6,0)</f>
        <v>45117</v>
      </c>
      <c r="O244" t="s">
        <v>1410</v>
      </c>
      <c r="P244"/>
      <c r="Q244"/>
      <c r="R244" s="14">
        <f>+VLOOKUP(B244,[5]ExportInvoiceList!$D:$O,3,0)</f>
        <v>1038389</v>
      </c>
      <c r="S244" s="14">
        <f t="shared" ref="S244:S245" si="21">+R244-H244</f>
        <v>0</v>
      </c>
      <c r="T244" t="str">
        <f>+VLOOKUP(B244,[5]ExportInvoiceList!$D:$O,12,0)</f>
        <v>Lịch thanh toán: Monthly at 10 &amp; 24</v>
      </c>
      <c r="U244" s="4">
        <f>+VLOOKUP(B244,[5]ExportInvoiceList!$D:$O,6,0)</f>
        <v>45044.000347222223</v>
      </c>
    </row>
    <row r="245" spans="1:21" ht="15" hidden="1" customHeight="1" x14ac:dyDescent="0.2">
      <c r="A245" s="28">
        <v>45015</v>
      </c>
      <c r="B245" s="6">
        <v>18691</v>
      </c>
      <c r="C245" s="6" t="s">
        <v>10</v>
      </c>
      <c r="D245" s="6" t="s">
        <v>506</v>
      </c>
      <c r="E245" s="9">
        <v>1887980</v>
      </c>
      <c r="F245" s="10" t="s">
        <v>12</v>
      </c>
      <c r="G245" s="9">
        <v>188798</v>
      </c>
      <c r="H245" s="9">
        <f t="shared" si="17"/>
        <v>2076778</v>
      </c>
      <c r="I245" s="6" t="s">
        <v>13</v>
      </c>
      <c r="J245" s="6" t="s">
        <v>14</v>
      </c>
      <c r="K245" s="5">
        <f t="shared" si="18"/>
        <v>45050</v>
      </c>
      <c r="L245" s="9">
        <f>+VLOOKUP(B245,'[2]TT 2023'!F$786:K$899,2,0)</f>
        <v>2076778</v>
      </c>
      <c r="M245" s="9">
        <f t="shared" si="19"/>
        <v>0</v>
      </c>
      <c r="N245" s="5">
        <f>+VLOOKUP(B245,'[2]TT 2023'!F$786:K$899,6,0)</f>
        <v>45117</v>
      </c>
      <c r="O245" t="s">
        <v>1410</v>
      </c>
      <c r="P245"/>
      <c r="Q245"/>
      <c r="R245" s="14">
        <f>+VLOOKUP(B245,[5]ExportInvoiceList!$D:$O,3,0)</f>
        <v>2076778</v>
      </c>
      <c r="S245" s="14">
        <f t="shared" si="21"/>
        <v>0</v>
      </c>
      <c r="T245" t="str">
        <f>+VLOOKUP(B245,[5]ExportInvoiceList!$D:$O,12,0)</f>
        <v>Lịch thanh toán: Monthly at 10 &amp; 24</v>
      </c>
      <c r="U245" s="4">
        <f>+VLOOKUP(B245,[5]ExportInvoiceList!$D:$O,6,0)</f>
        <v>45045.000347222223</v>
      </c>
    </row>
    <row r="246" spans="1:21" ht="15" hidden="1" customHeight="1" x14ac:dyDescent="0.2">
      <c r="A246" s="5">
        <v>45015</v>
      </c>
      <c r="B246" s="6">
        <v>18692</v>
      </c>
      <c r="C246" s="6" t="s">
        <v>10</v>
      </c>
      <c r="D246" s="6" t="s">
        <v>508</v>
      </c>
      <c r="E246" s="9">
        <v>2507100</v>
      </c>
      <c r="F246" s="10" t="s">
        <v>12</v>
      </c>
      <c r="G246" s="9">
        <v>250710</v>
      </c>
      <c r="H246" s="9">
        <f t="shared" si="17"/>
        <v>2757810</v>
      </c>
      <c r="I246" s="6" t="s">
        <v>13</v>
      </c>
      <c r="J246" s="6" t="s">
        <v>14</v>
      </c>
      <c r="K246" s="5">
        <f t="shared" si="18"/>
        <v>45050</v>
      </c>
      <c r="L246" s="9">
        <f>+VLOOKUP(B246,'[2]TT 2023'!F$332:K$415,2,0)</f>
        <v>2757810</v>
      </c>
      <c r="M246" s="9">
        <f t="shared" si="19"/>
        <v>0</v>
      </c>
      <c r="N246" s="5">
        <f>+VLOOKUP(B246,'[2]TT 2023'!F$332:K$415,6,0)</f>
        <v>45056</v>
      </c>
      <c r="O246" t="s">
        <v>1206</v>
      </c>
      <c r="P246"/>
      <c r="Q246"/>
      <c r="R246"/>
      <c r="S246"/>
    </row>
    <row r="247" spans="1:21" ht="15" hidden="1" customHeight="1" x14ac:dyDescent="0.2">
      <c r="A247" s="5">
        <v>45015</v>
      </c>
      <c r="B247" s="6">
        <v>18693</v>
      </c>
      <c r="C247" s="6" t="s">
        <v>10</v>
      </c>
      <c r="D247" s="6" t="s">
        <v>510</v>
      </c>
      <c r="E247" s="9">
        <v>2937240</v>
      </c>
      <c r="F247" s="10" t="s">
        <v>12</v>
      </c>
      <c r="G247" s="9">
        <v>293724</v>
      </c>
      <c r="H247" s="9">
        <f t="shared" si="17"/>
        <v>3230964</v>
      </c>
      <c r="I247" s="6" t="s">
        <v>13</v>
      </c>
      <c r="J247" s="6" t="s">
        <v>14</v>
      </c>
      <c r="K247" s="5">
        <f t="shared" si="18"/>
        <v>45050</v>
      </c>
      <c r="L247" s="9">
        <f>+VLOOKUP(B247,'[2]TT 2023'!F$332:K$415,2,0)</f>
        <v>3230964</v>
      </c>
      <c r="M247" s="9">
        <f t="shared" si="19"/>
        <v>0</v>
      </c>
      <c r="N247" s="5">
        <f>+VLOOKUP(B247,'[2]TT 2023'!F$332:K$415,6,0)</f>
        <v>45056</v>
      </c>
      <c r="O247" t="s">
        <v>1206</v>
      </c>
      <c r="P247"/>
      <c r="Q247"/>
      <c r="R247"/>
      <c r="S247"/>
    </row>
    <row r="248" spans="1:21" ht="15" hidden="1" customHeight="1" x14ac:dyDescent="0.2">
      <c r="A248" s="5">
        <v>45015</v>
      </c>
      <c r="B248" s="6">
        <v>18694</v>
      </c>
      <c r="C248" s="6" t="s">
        <v>10</v>
      </c>
      <c r="D248" s="6" t="s">
        <v>512</v>
      </c>
      <c r="E248" s="9">
        <v>3849940</v>
      </c>
      <c r="F248" s="10" t="s">
        <v>12</v>
      </c>
      <c r="G248" s="9">
        <v>384994</v>
      </c>
      <c r="H248" s="9">
        <f t="shared" si="17"/>
        <v>4234934</v>
      </c>
      <c r="I248" s="6" t="s">
        <v>117</v>
      </c>
      <c r="J248" s="6" t="s">
        <v>118</v>
      </c>
      <c r="K248" s="5">
        <f t="shared" si="18"/>
        <v>45050</v>
      </c>
      <c r="L248" s="9">
        <f>+VLOOKUP(B248,'[2]TT 2023'!F$332:K$415,2,0)</f>
        <v>4234934</v>
      </c>
      <c r="M248" s="9">
        <f t="shared" si="19"/>
        <v>0</v>
      </c>
      <c r="N248" s="5">
        <f>+VLOOKUP(B248,'[2]TT 2023'!F$332:K$415,6,0)</f>
        <v>45056</v>
      </c>
      <c r="O248" t="s">
        <v>1206</v>
      </c>
      <c r="P248"/>
      <c r="Q248"/>
      <c r="R248"/>
      <c r="S248"/>
    </row>
    <row r="249" spans="1:21" ht="15" hidden="1" customHeight="1" x14ac:dyDescent="0.2">
      <c r="A249" s="5">
        <v>45015</v>
      </c>
      <c r="B249" s="6">
        <v>18695</v>
      </c>
      <c r="C249" s="6" t="s">
        <v>10</v>
      </c>
      <c r="D249" s="6" t="s">
        <v>514</v>
      </c>
      <c r="E249" s="9">
        <v>943990</v>
      </c>
      <c r="F249" s="10" t="s">
        <v>12</v>
      </c>
      <c r="G249" s="9">
        <v>94399</v>
      </c>
      <c r="H249" s="9">
        <f t="shared" si="17"/>
        <v>1038389</v>
      </c>
      <c r="I249" s="6" t="s">
        <v>131</v>
      </c>
      <c r="J249" s="6" t="s">
        <v>132</v>
      </c>
      <c r="K249" s="5">
        <f t="shared" si="18"/>
        <v>45050</v>
      </c>
      <c r="L249" s="9">
        <f>+VLOOKUP(B249,'[2]TT 2023'!F$332:K$415,2,0)</f>
        <v>1038389</v>
      </c>
      <c r="M249" s="9">
        <f t="shared" si="19"/>
        <v>0</v>
      </c>
      <c r="N249" s="5">
        <f>+VLOOKUP(B249,'[2]TT 2023'!F$332:K$415,6,0)</f>
        <v>45056</v>
      </c>
      <c r="O249" t="s">
        <v>1206</v>
      </c>
      <c r="P249"/>
      <c r="Q249"/>
      <c r="R249"/>
      <c r="S249"/>
    </row>
    <row r="250" spans="1:21" ht="15" hidden="1" customHeight="1" x14ac:dyDescent="0.2">
      <c r="A250" s="5">
        <v>45015</v>
      </c>
      <c r="B250" s="6">
        <v>18697</v>
      </c>
      <c r="C250" s="6" t="s">
        <v>10</v>
      </c>
      <c r="D250" s="6" t="s">
        <v>516</v>
      </c>
      <c r="E250" s="9">
        <v>7404235</v>
      </c>
      <c r="F250" s="10" t="s">
        <v>12</v>
      </c>
      <c r="G250" s="9">
        <v>740424</v>
      </c>
      <c r="H250" s="9">
        <f t="shared" si="17"/>
        <v>8144659</v>
      </c>
      <c r="I250" s="6" t="s">
        <v>131</v>
      </c>
      <c r="J250" s="6" t="s">
        <v>132</v>
      </c>
      <c r="K250" s="5">
        <f t="shared" si="18"/>
        <v>45050</v>
      </c>
      <c r="L250" s="9">
        <f>+VLOOKUP(B250,'[2]TT 2023'!F$332:K$415,2,0)</f>
        <v>8144664</v>
      </c>
      <c r="M250" s="9">
        <f t="shared" si="19"/>
        <v>5</v>
      </c>
      <c r="N250" s="5">
        <f>+VLOOKUP(B250,'[2]TT 2023'!F$332:K$415,6,0)</f>
        <v>45056</v>
      </c>
      <c r="O250" t="s">
        <v>1206</v>
      </c>
      <c r="P250"/>
      <c r="Q250"/>
      <c r="R250"/>
      <c r="S250"/>
    </row>
    <row r="251" spans="1:21" ht="15" hidden="1" customHeight="1" x14ac:dyDescent="0.2">
      <c r="A251" s="5">
        <v>45015</v>
      </c>
      <c r="B251" s="6">
        <v>18699</v>
      </c>
      <c r="C251" s="6" t="s">
        <v>10</v>
      </c>
      <c r="D251" s="6" t="s">
        <v>518</v>
      </c>
      <c r="E251" s="9">
        <v>13709200</v>
      </c>
      <c r="F251" s="10" t="s">
        <v>12</v>
      </c>
      <c r="G251" s="9">
        <v>1370920</v>
      </c>
      <c r="H251" s="9">
        <f t="shared" si="17"/>
        <v>15080120</v>
      </c>
      <c r="I251" s="6" t="s">
        <v>139</v>
      </c>
      <c r="J251" s="6" t="s">
        <v>140</v>
      </c>
      <c r="K251" s="5">
        <f t="shared" si="18"/>
        <v>45050</v>
      </c>
      <c r="L251" s="9">
        <f>+VLOOKUP(B251,'[2]TT 2023'!F$332:K$415,2,0)</f>
        <v>15080120</v>
      </c>
      <c r="M251" s="9">
        <f t="shared" si="19"/>
        <v>0</v>
      </c>
      <c r="N251" s="5">
        <f>+VLOOKUP(B251,'[2]TT 2023'!F$332:K$415,6,0)</f>
        <v>45056</v>
      </c>
      <c r="O251" t="s">
        <v>1206</v>
      </c>
      <c r="P251"/>
      <c r="Q251"/>
      <c r="R251"/>
      <c r="S251"/>
    </row>
    <row r="252" spans="1:21" ht="15" hidden="1" customHeight="1" x14ac:dyDescent="0.2">
      <c r="A252" s="5">
        <v>45015</v>
      </c>
      <c r="B252" s="6">
        <v>18700</v>
      </c>
      <c r="C252" s="6" t="s">
        <v>10</v>
      </c>
      <c r="D252" s="6" t="s">
        <v>520</v>
      </c>
      <c r="E252" s="9">
        <v>5469410</v>
      </c>
      <c r="F252" s="10" t="s">
        <v>12</v>
      </c>
      <c r="G252" s="9">
        <v>546941</v>
      </c>
      <c r="H252" s="9">
        <f t="shared" si="17"/>
        <v>6016351</v>
      </c>
      <c r="I252" s="6" t="s">
        <v>73</v>
      </c>
      <c r="J252" s="6" t="s">
        <v>74</v>
      </c>
      <c r="K252" s="5">
        <f t="shared" si="18"/>
        <v>45050</v>
      </c>
      <c r="L252" s="9">
        <f>+VLOOKUP(B252,'[2]TT 2023'!F$332:K$415,2,0)</f>
        <v>6016351</v>
      </c>
      <c r="M252" s="9">
        <f t="shared" si="19"/>
        <v>0</v>
      </c>
      <c r="N252" s="5">
        <f>+VLOOKUP(B252,'[2]TT 2023'!F$332:K$415,6,0)</f>
        <v>45056</v>
      </c>
      <c r="O252" t="s">
        <v>1206</v>
      </c>
      <c r="P252"/>
      <c r="Q252"/>
      <c r="R252"/>
      <c r="S252"/>
    </row>
    <row r="253" spans="1:21" ht="15" hidden="1" customHeight="1" x14ac:dyDescent="0.2">
      <c r="A253" s="5">
        <v>45015</v>
      </c>
      <c r="B253" s="6">
        <v>18702</v>
      </c>
      <c r="C253" s="6" t="s">
        <v>10</v>
      </c>
      <c r="D253" s="6" t="s">
        <v>522</v>
      </c>
      <c r="E253" s="9">
        <v>3612720</v>
      </c>
      <c r="F253" s="10" t="s">
        <v>12</v>
      </c>
      <c r="G253" s="9">
        <v>361272</v>
      </c>
      <c r="H253" s="9">
        <f t="shared" si="17"/>
        <v>3973992</v>
      </c>
      <c r="I253" s="6" t="s">
        <v>89</v>
      </c>
      <c r="J253" s="6" t="s">
        <v>90</v>
      </c>
      <c r="K253" s="5">
        <f t="shared" si="18"/>
        <v>45050</v>
      </c>
      <c r="L253" s="9">
        <f>+VLOOKUP(B253,'[2]TT 2023'!F$332:K$415,2,0)</f>
        <v>3973992</v>
      </c>
      <c r="M253" s="9">
        <f t="shared" si="19"/>
        <v>0</v>
      </c>
      <c r="N253" s="5">
        <f>+VLOOKUP(B253,'[2]TT 2023'!F$332:K$415,6,0)</f>
        <v>45056</v>
      </c>
      <c r="O253" t="s">
        <v>1206</v>
      </c>
      <c r="P253"/>
      <c r="Q253"/>
      <c r="R253"/>
      <c r="S253"/>
    </row>
    <row r="254" spans="1:21" ht="15" hidden="1" customHeight="1" x14ac:dyDescent="0.2">
      <c r="A254" s="5">
        <v>45015</v>
      </c>
      <c r="B254" s="6">
        <v>18703</v>
      </c>
      <c r="C254" s="6" t="s">
        <v>10</v>
      </c>
      <c r="D254" s="6" t="s">
        <v>524</v>
      </c>
      <c r="E254" s="9">
        <v>943990</v>
      </c>
      <c r="F254" s="10" t="s">
        <v>12</v>
      </c>
      <c r="G254" s="9">
        <v>94399</v>
      </c>
      <c r="H254" s="9">
        <f t="shared" si="17"/>
        <v>1038389</v>
      </c>
      <c r="I254" s="6" t="s">
        <v>89</v>
      </c>
      <c r="J254" s="6" t="s">
        <v>90</v>
      </c>
      <c r="K254" s="5">
        <f t="shared" si="18"/>
        <v>45050</v>
      </c>
      <c r="L254" s="9">
        <f>+VLOOKUP(B254,'[2]TT 2023'!F$332:K$415,2,0)</f>
        <v>1038389</v>
      </c>
      <c r="M254" s="9">
        <f t="shared" si="19"/>
        <v>0</v>
      </c>
      <c r="N254" s="5">
        <f>+VLOOKUP(B254,'[2]TT 2023'!F$332:K$415,6,0)</f>
        <v>45056</v>
      </c>
      <c r="O254" t="s">
        <v>1206</v>
      </c>
      <c r="P254"/>
      <c r="Q254"/>
      <c r="R254"/>
      <c r="S254"/>
    </row>
    <row r="255" spans="1:21" ht="15" hidden="1" customHeight="1" x14ac:dyDescent="0.2">
      <c r="A255" s="5">
        <v>45015</v>
      </c>
      <c r="B255" s="6">
        <v>18704</v>
      </c>
      <c r="C255" s="6" t="s">
        <v>10</v>
      </c>
      <c r="D255" s="6" t="s">
        <v>526</v>
      </c>
      <c r="E255" s="9">
        <v>1887980</v>
      </c>
      <c r="F255" s="10" t="s">
        <v>12</v>
      </c>
      <c r="G255" s="9">
        <v>188798</v>
      </c>
      <c r="H255" s="9">
        <f t="shared" si="17"/>
        <v>2076778</v>
      </c>
      <c r="I255" s="6" t="s">
        <v>53</v>
      </c>
      <c r="J255" s="6" t="s">
        <v>54</v>
      </c>
      <c r="K255" s="5">
        <f t="shared" si="18"/>
        <v>45050</v>
      </c>
      <c r="L255" s="9">
        <f>+VLOOKUP(B255,'[2]TT 2023'!F$332:K$415,2,0)</f>
        <v>2076778</v>
      </c>
      <c r="M255" s="9">
        <f t="shared" si="19"/>
        <v>0</v>
      </c>
      <c r="N255" s="5">
        <f>+VLOOKUP(B255,'[2]TT 2023'!F$332:K$415,6,0)</f>
        <v>45056</v>
      </c>
      <c r="O255" t="s">
        <v>1206</v>
      </c>
      <c r="P255"/>
      <c r="Q255"/>
      <c r="R255"/>
      <c r="S255"/>
    </row>
    <row r="256" spans="1:21" ht="15" hidden="1" customHeight="1" x14ac:dyDescent="0.2">
      <c r="A256" s="5">
        <v>45015</v>
      </c>
      <c r="B256" s="6">
        <v>18705</v>
      </c>
      <c r="C256" s="6" t="s">
        <v>10</v>
      </c>
      <c r="D256" s="6" t="s">
        <v>528</v>
      </c>
      <c r="E256" s="9">
        <v>943990</v>
      </c>
      <c r="F256" s="10" t="s">
        <v>12</v>
      </c>
      <c r="G256" s="9">
        <v>94399</v>
      </c>
      <c r="H256" s="9">
        <f t="shared" si="17"/>
        <v>1038389</v>
      </c>
      <c r="I256" s="6" t="s">
        <v>13</v>
      </c>
      <c r="J256" s="6" t="s">
        <v>14</v>
      </c>
      <c r="K256" s="5">
        <f t="shared" si="18"/>
        <v>45050</v>
      </c>
      <c r="L256" s="9">
        <f>+VLOOKUP(B256,'[2]TT 2023'!F$332:K$415,2,0)</f>
        <v>1038389</v>
      </c>
      <c r="M256" s="9">
        <f t="shared" si="19"/>
        <v>0</v>
      </c>
      <c r="N256" s="5">
        <f>+VLOOKUP(B256,'[2]TT 2023'!F$332:K$415,6,0)</f>
        <v>45056</v>
      </c>
      <c r="O256" t="s">
        <v>1206</v>
      </c>
      <c r="P256"/>
      <c r="Q256"/>
      <c r="R256"/>
      <c r="S256"/>
    </row>
    <row r="257" spans="1:21" ht="15" hidden="1" customHeight="1" x14ac:dyDescent="0.2">
      <c r="A257" s="28">
        <v>45015</v>
      </c>
      <c r="B257" s="6">
        <v>18706</v>
      </c>
      <c r="C257" s="6" t="s">
        <v>10</v>
      </c>
      <c r="D257" s="6" t="s">
        <v>530</v>
      </c>
      <c r="E257" s="9">
        <v>3373960</v>
      </c>
      <c r="F257" s="10" t="s">
        <v>12</v>
      </c>
      <c r="G257" s="9">
        <v>337396</v>
      </c>
      <c r="H257" s="9">
        <f t="shared" si="17"/>
        <v>3711356</v>
      </c>
      <c r="I257" s="6" t="s">
        <v>13</v>
      </c>
      <c r="J257" s="6" t="s">
        <v>14</v>
      </c>
      <c r="K257" s="5">
        <f t="shared" si="18"/>
        <v>45050</v>
      </c>
      <c r="L257" s="9">
        <f>+VLOOKUP(B257,'[2]TT 2023'!F$666:K$785,2,0)</f>
        <v>3711356</v>
      </c>
      <c r="M257" s="9">
        <f t="shared" si="19"/>
        <v>0</v>
      </c>
      <c r="N257" s="5">
        <f>+VLOOKUP(B257,'[2]TT 2023'!F$666:K$785,6,0)</f>
        <v>45103</v>
      </c>
      <c r="O257" t="s">
        <v>1253</v>
      </c>
      <c r="P257"/>
      <c r="Q257"/>
      <c r="R257" s="14"/>
    </row>
    <row r="258" spans="1:21" ht="15" hidden="1" customHeight="1" x14ac:dyDescent="0.2">
      <c r="A258" s="5">
        <v>45016</v>
      </c>
      <c r="B258" s="6">
        <v>18758</v>
      </c>
      <c r="C258" s="6" t="s">
        <v>10</v>
      </c>
      <c r="D258" s="6" t="s">
        <v>532</v>
      </c>
      <c r="E258" s="9">
        <v>943990</v>
      </c>
      <c r="F258" s="10" t="s">
        <v>12</v>
      </c>
      <c r="G258" s="9">
        <v>94399</v>
      </c>
      <c r="H258" s="9">
        <f t="shared" si="17"/>
        <v>1038389</v>
      </c>
      <c r="I258" s="6" t="s">
        <v>13</v>
      </c>
      <c r="J258" s="6" t="s">
        <v>14</v>
      </c>
      <c r="K258" s="5">
        <f t="shared" si="18"/>
        <v>45051</v>
      </c>
      <c r="L258" s="9">
        <f>+VLOOKUP(B258,'[2]TT 2023'!F$332:K$415,2,0)</f>
        <v>1038389</v>
      </c>
      <c r="M258" s="9">
        <f t="shared" si="19"/>
        <v>0</v>
      </c>
      <c r="N258" s="5">
        <f>+VLOOKUP(B258,'[2]TT 2023'!F$332:K$415,6,0)</f>
        <v>45056</v>
      </c>
      <c r="O258" t="s">
        <v>1206</v>
      </c>
      <c r="P258"/>
      <c r="Q258"/>
      <c r="R258"/>
      <c r="S258"/>
    </row>
    <row r="259" spans="1:21" ht="15" hidden="1" customHeight="1" x14ac:dyDescent="0.2">
      <c r="A259" s="5">
        <v>45016</v>
      </c>
      <c r="B259" s="6">
        <v>18759</v>
      </c>
      <c r="C259" s="6" t="s">
        <v>10</v>
      </c>
      <c r="D259" s="6" t="s">
        <v>534</v>
      </c>
      <c r="E259" s="9">
        <v>3439060</v>
      </c>
      <c r="F259" s="10" t="s">
        <v>12</v>
      </c>
      <c r="G259" s="9">
        <v>343906</v>
      </c>
      <c r="H259" s="9">
        <f t="shared" si="17"/>
        <v>3782966</v>
      </c>
      <c r="I259" s="6" t="s">
        <v>13</v>
      </c>
      <c r="J259" s="6" t="s">
        <v>14</v>
      </c>
      <c r="K259" s="5">
        <f t="shared" si="18"/>
        <v>45051</v>
      </c>
      <c r="L259" s="9">
        <f>+VLOOKUP(B259,'[2]TT 2023'!F$332:K$415,2,0)</f>
        <v>3782966</v>
      </c>
      <c r="M259" s="9">
        <f t="shared" si="19"/>
        <v>0</v>
      </c>
      <c r="N259" s="5">
        <f>+VLOOKUP(B259,'[2]TT 2023'!F$332:K$415,6,0)</f>
        <v>45056</v>
      </c>
      <c r="O259" t="s">
        <v>1206</v>
      </c>
      <c r="P259"/>
      <c r="Q259"/>
      <c r="R259"/>
      <c r="S259"/>
    </row>
    <row r="260" spans="1:21" ht="15" hidden="1" customHeight="1" x14ac:dyDescent="0.2">
      <c r="A260" s="5">
        <v>45016</v>
      </c>
      <c r="B260" s="6">
        <v>18760</v>
      </c>
      <c r="C260" s="6" t="s">
        <v>10</v>
      </c>
      <c r="D260" s="6" t="s">
        <v>536</v>
      </c>
      <c r="E260" s="9">
        <v>2381320</v>
      </c>
      <c r="F260" s="10" t="s">
        <v>12</v>
      </c>
      <c r="G260" s="9">
        <v>238132</v>
      </c>
      <c r="H260" s="9">
        <f t="shared" si="17"/>
        <v>2619452</v>
      </c>
      <c r="I260" s="6" t="s">
        <v>53</v>
      </c>
      <c r="J260" s="6" t="s">
        <v>54</v>
      </c>
      <c r="K260" s="5">
        <f t="shared" si="18"/>
        <v>45051</v>
      </c>
      <c r="L260" s="9">
        <f>+VLOOKUP(B260,'[2]TT 2023'!F$332:K$415,2,0)</f>
        <v>2619452</v>
      </c>
      <c r="M260" s="9">
        <f t="shared" si="19"/>
        <v>0</v>
      </c>
      <c r="N260" s="5">
        <f>+VLOOKUP(B260,'[2]TT 2023'!F$332:K$415,6,0)</f>
        <v>45056</v>
      </c>
      <c r="O260" t="s">
        <v>1206</v>
      </c>
      <c r="P260"/>
      <c r="Q260"/>
      <c r="R260"/>
      <c r="S260"/>
    </row>
    <row r="261" spans="1:21" ht="15" hidden="1" customHeight="1" x14ac:dyDescent="0.2">
      <c r="A261" s="5">
        <v>45016</v>
      </c>
      <c r="B261" s="6">
        <v>18761</v>
      </c>
      <c r="C261" s="6" t="s">
        <v>10</v>
      </c>
      <c r="D261" s="6" t="s">
        <v>538</v>
      </c>
      <c r="E261" s="9">
        <v>943990</v>
      </c>
      <c r="F261" s="10" t="s">
        <v>12</v>
      </c>
      <c r="G261" s="9">
        <v>94399</v>
      </c>
      <c r="H261" s="9">
        <f t="shared" si="17"/>
        <v>1038389</v>
      </c>
      <c r="I261" s="6" t="s">
        <v>89</v>
      </c>
      <c r="J261" s="6" t="s">
        <v>90</v>
      </c>
      <c r="K261" s="5">
        <f t="shared" si="18"/>
        <v>45051</v>
      </c>
      <c r="L261" s="9">
        <f>+VLOOKUP(B261,'[2]TT 2023'!F$332:K$415,2,0)</f>
        <v>1038389</v>
      </c>
      <c r="M261" s="9">
        <f t="shared" si="19"/>
        <v>0</v>
      </c>
      <c r="N261" s="5">
        <f>+VLOOKUP(B261,'[2]TT 2023'!F$332:K$415,6,0)</f>
        <v>45056</v>
      </c>
      <c r="O261" t="s">
        <v>1206</v>
      </c>
      <c r="P261"/>
      <c r="Q261"/>
      <c r="R261"/>
      <c r="S261"/>
    </row>
    <row r="262" spans="1:21" ht="15" hidden="1" customHeight="1" x14ac:dyDescent="0.2">
      <c r="A262" s="5">
        <v>45016</v>
      </c>
      <c r="B262" s="6">
        <v>18762</v>
      </c>
      <c r="C262" s="6" t="s">
        <v>10</v>
      </c>
      <c r="D262" s="6" t="s">
        <v>540</v>
      </c>
      <c r="E262" s="9">
        <v>2156770</v>
      </c>
      <c r="F262" s="10" t="s">
        <v>12</v>
      </c>
      <c r="G262" s="9">
        <v>215677</v>
      </c>
      <c r="H262" s="9">
        <f t="shared" si="17"/>
        <v>2372447</v>
      </c>
      <c r="I262" s="6" t="s">
        <v>175</v>
      </c>
      <c r="J262" s="6" t="s">
        <v>176</v>
      </c>
      <c r="K262" s="5">
        <f t="shared" si="18"/>
        <v>45051</v>
      </c>
      <c r="L262" s="9">
        <f>+VLOOKUP(B262,'[2]TT 2023'!F$332:K$415,2,0)</f>
        <v>2372447</v>
      </c>
      <c r="M262" s="9">
        <f t="shared" si="19"/>
        <v>0</v>
      </c>
      <c r="N262" s="5">
        <f>+VLOOKUP(B262,'[2]TT 2023'!F$332:K$415,6,0)</f>
        <v>45056</v>
      </c>
      <c r="O262" t="s">
        <v>1206</v>
      </c>
      <c r="P262"/>
      <c r="Q262"/>
      <c r="R262"/>
      <c r="S262"/>
    </row>
    <row r="263" spans="1:21" ht="15" hidden="1" customHeight="1" x14ac:dyDescent="0.2">
      <c r="A263" s="5">
        <v>45016</v>
      </c>
      <c r="B263" s="6">
        <v>18763</v>
      </c>
      <c r="C263" s="6" t="s">
        <v>10</v>
      </c>
      <c r="D263" s="6" t="s">
        <v>542</v>
      </c>
      <c r="E263" s="9">
        <v>3849940</v>
      </c>
      <c r="F263" s="10" t="s">
        <v>12</v>
      </c>
      <c r="G263" s="9">
        <v>384994</v>
      </c>
      <c r="H263" s="9">
        <f t="shared" si="17"/>
        <v>4234934</v>
      </c>
      <c r="I263" s="6" t="s">
        <v>113</v>
      </c>
      <c r="J263" s="6" t="s">
        <v>114</v>
      </c>
      <c r="K263" s="5">
        <f t="shared" si="18"/>
        <v>45051</v>
      </c>
      <c r="L263" s="9">
        <f>+VLOOKUP(B263,'[2]TT 2023'!F$332:K$415,2,0)</f>
        <v>4234934</v>
      </c>
      <c r="M263" s="9">
        <f t="shared" si="19"/>
        <v>0</v>
      </c>
      <c r="N263" s="5">
        <f>+VLOOKUP(B263,'[2]TT 2023'!F$332:K$415,6,0)</f>
        <v>45056</v>
      </c>
      <c r="O263" t="s">
        <v>1206</v>
      </c>
      <c r="P263"/>
      <c r="Q263"/>
      <c r="R263"/>
      <c r="S263"/>
    </row>
    <row r="264" spans="1:21" ht="15" hidden="1" customHeight="1" x14ac:dyDescent="0.2">
      <c r="A264" s="5">
        <v>45016</v>
      </c>
      <c r="B264" s="6">
        <v>18764</v>
      </c>
      <c r="C264" s="6" t="s">
        <v>10</v>
      </c>
      <c r="D264" s="6" t="s">
        <v>544</v>
      </c>
      <c r="E264" s="9">
        <v>1661105</v>
      </c>
      <c r="F264" s="10" t="s">
        <v>12</v>
      </c>
      <c r="G264" s="9">
        <v>166111</v>
      </c>
      <c r="H264" s="9">
        <f t="shared" si="17"/>
        <v>1827216</v>
      </c>
      <c r="I264" s="6" t="s">
        <v>73</v>
      </c>
      <c r="J264" s="6" t="s">
        <v>74</v>
      </c>
      <c r="K264" s="5">
        <f t="shared" si="18"/>
        <v>45051</v>
      </c>
      <c r="L264" s="9">
        <f>+VLOOKUP(B264,'[2]TT 2023'!F$332:K$415,2,0)</f>
        <v>1827221</v>
      </c>
      <c r="M264" s="9">
        <f t="shared" si="19"/>
        <v>5</v>
      </c>
      <c r="N264" s="5">
        <f>+VLOOKUP(B264,'[2]TT 2023'!F$332:K$415,6,0)</f>
        <v>45056</v>
      </c>
      <c r="O264" t="s">
        <v>1206</v>
      </c>
      <c r="P264"/>
      <c r="Q264"/>
      <c r="R264"/>
      <c r="S264"/>
    </row>
    <row r="265" spans="1:21" ht="15" hidden="1" customHeight="1" x14ac:dyDescent="0.2">
      <c r="A265" s="5">
        <v>45016</v>
      </c>
      <c r="B265" s="6">
        <v>18765</v>
      </c>
      <c r="C265" s="6" t="s">
        <v>10</v>
      </c>
      <c r="D265" s="6" t="s">
        <v>546</v>
      </c>
      <c r="E265" s="9">
        <v>453750</v>
      </c>
      <c r="F265" s="10" t="s">
        <v>12</v>
      </c>
      <c r="G265" s="9">
        <v>45375</v>
      </c>
      <c r="H265" s="9">
        <f t="shared" si="17"/>
        <v>499125</v>
      </c>
      <c r="I265" s="6" t="s">
        <v>117</v>
      </c>
      <c r="J265" s="6" t="s">
        <v>118</v>
      </c>
      <c r="K265" s="5">
        <f t="shared" si="18"/>
        <v>45051</v>
      </c>
      <c r="L265" s="9">
        <f>+VLOOKUP(B265,'[2]TT 2023'!F$332:K$415,2,0)</f>
        <v>499125</v>
      </c>
      <c r="M265" s="9">
        <f t="shared" si="19"/>
        <v>0</v>
      </c>
      <c r="N265" s="5">
        <f>+VLOOKUP(B265,'[2]TT 2023'!F$332:K$415,6,0)</f>
        <v>45056</v>
      </c>
      <c r="O265" t="s">
        <v>1206</v>
      </c>
      <c r="P265"/>
      <c r="Q265"/>
      <c r="R265"/>
      <c r="S265"/>
    </row>
    <row r="266" spans="1:21" ht="15" hidden="1" customHeight="1" x14ac:dyDescent="0.2">
      <c r="A266" s="5">
        <v>45016</v>
      </c>
      <c r="B266" s="6">
        <v>18766</v>
      </c>
      <c r="C266" s="6" t="s">
        <v>10</v>
      </c>
      <c r="D266" s="6" t="s">
        <v>548</v>
      </c>
      <c r="E266" s="9">
        <v>2091940</v>
      </c>
      <c r="F266" s="10" t="s">
        <v>12</v>
      </c>
      <c r="G266" s="9">
        <v>209194</v>
      </c>
      <c r="H266" s="9">
        <f t="shared" si="17"/>
        <v>2301134</v>
      </c>
      <c r="I266" s="6" t="s">
        <v>147</v>
      </c>
      <c r="J266" s="6" t="s">
        <v>148</v>
      </c>
      <c r="K266" s="5">
        <f t="shared" si="18"/>
        <v>45051</v>
      </c>
      <c r="L266" s="9">
        <f>+VLOOKUP(B266,'[2]TT 2023'!F$332:K$415,2,0)</f>
        <v>2301134</v>
      </c>
      <c r="M266" s="9">
        <f t="shared" si="19"/>
        <v>0</v>
      </c>
      <c r="N266" s="5">
        <f>+VLOOKUP(B266,'[2]TT 2023'!F$332:K$415,6,0)</f>
        <v>45056</v>
      </c>
      <c r="O266" t="s">
        <v>1206</v>
      </c>
      <c r="P266"/>
      <c r="Q266"/>
      <c r="R266"/>
      <c r="S266"/>
    </row>
    <row r="267" spans="1:21" ht="15" hidden="1" customHeight="1" x14ac:dyDescent="0.2">
      <c r="A267" s="5">
        <v>45016</v>
      </c>
      <c r="B267" s="6">
        <v>18767</v>
      </c>
      <c r="C267" s="6" t="s">
        <v>10</v>
      </c>
      <c r="D267" s="6" t="s">
        <v>550</v>
      </c>
      <c r="E267" s="9">
        <v>470065</v>
      </c>
      <c r="F267" s="10" t="s">
        <v>12</v>
      </c>
      <c r="G267" s="9">
        <v>47007</v>
      </c>
      <c r="H267" s="9">
        <f t="shared" si="17"/>
        <v>517072</v>
      </c>
      <c r="I267" s="6" t="s">
        <v>147</v>
      </c>
      <c r="J267" s="6" t="s">
        <v>148</v>
      </c>
      <c r="K267" s="5">
        <f t="shared" si="18"/>
        <v>45051</v>
      </c>
      <c r="L267" s="9">
        <f>+VLOOKUP(B267,'[2]TT 2023'!F$332:K$415,2,0)</f>
        <v>517077</v>
      </c>
      <c r="M267" s="9">
        <f t="shared" si="19"/>
        <v>5</v>
      </c>
      <c r="N267" s="5">
        <f>+VLOOKUP(B267,'[2]TT 2023'!F$332:K$415,6,0)</f>
        <v>45056</v>
      </c>
      <c r="O267" t="s">
        <v>1206</v>
      </c>
      <c r="P267"/>
      <c r="Q267"/>
      <c r="R267"/>
      <c r="S267"/>
    </row>
    <row r="268" spans="1:21" ht="15" hidden="1" customHeight="1" x14ac:dyDescent="0.2">
      <c r="A268" s="28">
        <v>45016</v>
      </c>
      <c r="B268" s="6">
        <v>19053</v>
      </c>
      <c r="C268" s="6" t="s">
        <v>10</v>
      </c>
      <c r="D268" s="6" t="s">
        <v>552</v>
      </c>
      <c r="E268" s="9">
        <v>943990</v>
      </c>
      <c r="F268" s="10" t="s">
        <v>12</v>
      </c>
      <c r="G268" s="9">
        <v>94399</v>
      </c>
      <c r="H268" s="9">
        <f t="shared" si="17"/>
        <v>1038389</v>
      </c>
      <c r="I268" s="6" t="s">
        <v>147</v>
      </c>
      <c r="J268" s="6" t="s">
        <v>148</v>
      </c>
      <c r="K268" s="5">
        <f t="shared" si="18"/>
        <v>45051</v>
      </c>
      <c r="L268" s="9">
        <f>+VLOOKUP(B268,'[2]TT 2023'!F$786:K$899,2,0)</f>
        <v>1038389</v>
      </c>
      <c r="M268" s="9">
        <f t="shared" si="19"/>
        <v>0</v>
      </c>
      <c r="N268" s="5">
        <f>+VLOOKUP(B268,'[2]TT 2023'!F$786:K$899,6,0)</f>
        <v>45117</v>
      </c>
      <c r="O268" t="s">
        <v>1410</v>
      </c>
      <c r="P268"/>
      <c r="Q268"/>
      <c r="R268" s="14">
        <f>+VLOOKUP(B268,[5]ExportInvoiceList!$D:$O,3,0)</f>
        <v>1038389</v>
      </c>
      <c r="S268" s="14">
        <f>+R268-H268</f>
        <v>0</v>
      </c>
      <c r="T268" t="str">
        <f>+VLOOKUP(B268,[5]ExportInvoiceList!$D:$O,12,0)</f>
        <v>Lịch thanh toán: Monthly at 10 &amp; 24</v>
      </c>
      <c r="U268" s="4">
        <f>+VLOOKUP(B268,[5]ExportInvoiceList!$D:$O,6,0)</f>
        <v>45048.000347222223</v>
      </c>
    </row>
    <row r="269" spans="1:21" ht="15" hidden="1" customHeight="1" x14ac:dyDescent="0.2">
      <c r="A269" s="5">
        <v>45016</v>
      </c>
      <c r="B269" s="6">
        <v>19054</v>
      </c>
      <c r="C269" s="6" t="s">
        <v>10</v>
      </c>
      <c r="D269" s="6" t="s">
        <v>554</v>
      </c>
      <c r="E269" s="9">
        <v>1887980</v>
      </c>
      <c r="F269" s="10" t="s">
        <v>12</v>
      </c>
      <c r="G269" s="9">
        <v>188798</v>
      </c>
      <c r="H269" s="9">
        <f t="shared" si="17"/>
        <v>2076778</v>
      </c>
      <c r="I269" s="6" t="s">
        <v>147</v>
      </c>
      <c r="J269" s="6" t="s">
        <v>148</v>
      </c>
      <c r="K269" s="5">
        <f t="shared" si="18"/>
        <v>45051</v>
      </c>
      <c r="L269" s="9">
        <f>+VLOOKUP(B269,'[2]TT 2023'!F$332:K$415,2,0)</f>
        <v>2076778</v>
      </c>
      <c r="M269" s="9">
        <f t="shared" si="19"/>
        <v>0</v>
      </c>
      <c r="N269" s="5">
        <f>+VLOOKUP(B269,'[2]TT 2023'!F$332:K$415,6,0)</f>
        <v>45056</v>
      </c>
      <c r="O269" t="s">
        <v>1206</v>
      </c>
      <c r="P269"/>
      <c r="Q269"/>
      <c r="R269"/>
      <c r="S269"/>
    </row>
    <row r="270" spans="1:21" ht="15" hidden="1" customHeight="1" x14ac:dyDescent="0.2">
      <c r="A270" s="28">
        <v>45016</v>
      </c>
      <c r="B270" s="6">
        <v>19055</v>
      </c>
      <c r="C270" s="6" t="s">
        <v>10</v>
      </c>
      <c r="D270" s="6" t="s">
        <v>556</v>
      </c>
      <c r="E270" s="9">
        <v>100364</v>
      </c>
      <c r="F270" s="10" t="s">
        <v>12</v>
      </c>
      <c r="G270" s="9">
        <v>10036</v>
      </c>
      <c r="H270" s="9">
        <f t="shared" ref="H270:H333" si="22">+E270+G270</f>
        <v>110400</v>
      </c>
      <c r="I270" s="6" t="s">
        <v>147</v>
      </c>
      <c r="J270" s="6" t="s">
        <v>148</v>
      </c>
      <c r="K270" s="5">
        <f t="shared" ref="K270:K330" si="23">35+A270</f>
        <v>45051</v>
      </c>
      <c r="L270" s="9">
        <f>+VLOOKUP(B270,'[2]TT 2023'!F$666:K$785,2,0)</f>
        <v>110396</v>
      </c>
      <c r="M270" s="9">
        <f t="shared" ref="M270" si="24">+L270-H270</f>
        <v>-4</v>
      </c>
      <c r="N270" s="5">
        <f>+VLOOKUP(B270,'[2]TT 2023'!F$666:K$785,6,0)</f>
        <v>45103</v>
      </c>
      <c r="O270" t="s">
        <v>1253</v>
      </c>
      <c r="P270"/>
      <c r="Q270"/>
      <c r="R270" s="14"/>
    </row>
    <row r="271" spans="1:21" ht="15" hidden="1" customHeight="1" x14ac:dyDescent="0.2">
      <c r="A271" s="11">
        <v>44929</v>
      </c>
      <c r="B271" s="6">
        <v>1</v>
      </c>
      <c r="D271" s="12" t="s">
        <v>589</v>
      </c>
      <c r="E271" s="13">
        <v>-10656809</v>
      </c>
      <c r="F271" s="8"/>
      <c r="G271" s="13">
        <v>-852544</v>
      </c>
      <c r="H271" s="9">
        <f t="shared" si="22"/>
        <v>-11509353</v>
      </c>
      <c r="I271" s="12" t="s">
        <v>13</v>
      </c>
      <c r="K271" s="5">
        <f t="shared" si="23"/>
        <v>44964</v>
      </c>
      <c r="L271" s="9">
        <f>+VLOOKUP(B271,'[1]TT 2023'!F$1:K$415,2,0)</f>
        <v>-11509355</v>
      </c>
      <c r="M271" s="9">
        <f t="shared" ref="M271:M330" si="25">+L271-H271</f>
        <v>-2</v>
      </c>
      <c r="N271" s="5">
        <f>+VLOOKUP(B271,'[1]TT 2023'!F$1:K$415,6,0)</f>
        <v>44967</v>
      </c>
      <c r="O271" t="s">
        <v>1201</v>
      </c>
      <c r="P271"/>
      <c r="Q271"/>
      <c r="R271"/>
      <c r="S271"/>
    </row>
    <row r="272" spans="1:21" ht="15" hidden="1" customHeight="1" x14ac:dyDescent="0.2">
      <c r="A272" s="11">
        <v>44979</v>
      </c>
      <c r="B272" s="6">
        <v>76</v>
      </c>
      <c r="D272" s="12" t="s">
        <v>590</v>
      </c>
      <c r="E272" s="13">
        <v>-2692900</v>
      </c>
      <c r="F272" s="8"/>
      <c r="G272" s="13">
        <v>-269290</v>
      </c>
      <c r="H272" s="9">
        <f t="shared" si="22"/>
        <v>-2962190</v>
      </c>
      <c r="I272" s="12" t="s">
        <v>89</v>
      </c>
      <c r="K272" s="5">
        <f t="shared" si="23"/>
        <v>45014</v>
      </c>
      <c r="L272" s="9">
        <f>+VLOOKUP(B272,'[1]TT 2023'!F$1:K$415,2,0)</f>
        <v>-2962190</v>
      </c>
      <c r="M272" s="9">
        <f t="shared" si="25"/>
        <v>0</v>
      </c>
      <c r="N272" s="5">
        <f>+VLOOKUP(B272,'[1]TT 2023'!F$1:K$415,6,0)</f>
        <v>45009</v>
      </c>
      <c r="O272" t="s">
        <v>1203</v>
      </c>
      <c r="P272"/>
      <c r="Q272"/>
      <c r="R272"/>
      <c r="S272"/>
    </row>
    <row r="273" spans="1:15" customFormat="1" ht="15" hidden="1" customHeight="1" x14ac:dyDescent="0.2">
      <c r="A273" s="11">
        <v>44988</v>
      </c>
      <c r="B273" s="6">
        <v>21</v>
      </c>
      <c r="D273" s="12" t="s">
        <v>589</v>
      </c>
      <c r="E273" s="13">
        <v>-77137</v>
      </c>
      <c r="F273" s="8"/>
      <c r="G273" s="13">
        <v>-6171</v>
      </c>
      <c r="H273" s="9">
        <f t="shared" si="22"/>
        <v>-83308</v>
      </c>
      <c r="I273" s="12" t="s">
        <v>131</v>
      </c>
      <c r="K273" s="5">
        <f t="shared" si="23"/>
        <v>45023</v>
      </c>
      <c r="L273" s="9">
        <f>+VLOOKUP(B273,'[1]TT 2023'!F$1:K$415,2,0)</f>
        <v>-83308</v>
      </c>
      <c r="M273" s="9">
        <f t="shared" si="25"/>
        <v>0</v>
      </c>
      <c r="N273" s="5">
        <f>+VLOOKUP(B273,'[1]TT 2023'!F$1:K$415,6,0)</f>
        <v>45009</v>
      </c>
      <c r="O273" t="s">
        <v>1203</v>
      </c>
    </row>
    <row r="274" spans="1:15" customFormat="1" ht="15" hidden="1" customHeight="1" x14ac:dyDescent="0.2">
      <c r="A274" s="11">
        <v>44988</v>
      </c>
      <c r="B274" s="6">
        <v>23</v>
      </c>
      <c r="D274" s="12" t="s">
        <v>589</v>
      </c>
      <c r="E274" s="13">
        <v>-1138559</v>
      </c>
      <c r="F274" s="8"/>
      <c r="G274" s="13">
        <v>-91084</v>
      </c>
      <c r="H274" s="9">
        <f t="shared" si="22"/>
        <v>-1229643</v>
      </c>
      <c r="I274" s="12" t="s">
        <v>131</v>
      </c>
      <c r="K274" s="5">
        <f t="shared" si="23"/>
        <v>45023</v>
      </c>
      <c r="L274" s="9">
        <f>+VLOOKUP(B274,'[1]TT 2023'!F$1:K$415,2,0)</f>
        <v>-1229644</v>
      </c>
      <c r="M274" s="9">
        <f t="shared" si="25"/>
        <v>-1</v>
      </c>
      <c r="N274" s="5">
        <f>+VLOOKUP(B274,'[1]TT 2023'!F$1:K$415,6,0)</f>
        <v>45009</v>
      </c>
      <c r="O274" t="s">
        <v>1203</v>
      </c>
    </row>
    <row r="275" spans="1:15" customFormat="1" ht="15" hidden="1" customHeight="1" x14ac:dyDescent="0.2">
      <c r="A275" s="11">
        <v>44998</v>
      </c>
      <c r="B275" s="6">
        <v>18</v>
      </c>
      <c r="D275" s="12" t="s">
        <v>589</v>
      </c>
      <c r="E275" s="13">
        <v>-215677</v>
      </c>
      <c r="F275" s="8"/>
      <c r="G275" s="13">
        <v>-21568</v>
      </c>
      <c r="H275" s="9">
        <f t="shared" si="22"/>
        <v>-237245</v>
      </c>
      <c r="I275" s="12" t="s">
        <v>107</v>
      </c>
      <c r="K275" s="5">
        <f t="shared" si="23"/>
        <v>45033</v>
      </c>
      <c r="L275" s="9">
        <f>+VLOOKUP(B275,'[1]TT 2023'!F$1:K$415,2,0)</f>
        <v>-237245</v>
      </c>
      <c r="M275" s="9">
        <f t="shared" si="25"/>
        <v>0</v>
      </c>
      <c r="N275" s="5">
        <f>+VLOOKUP(B275,'[1]TT 2023'!F$1:K$415,6,0)</f>
        <v>45009</v>
      </c>
      <c r="O275" t="s">
        <v>1203</v>
      </c>
    </row>
    <row r="276" spans="1:15" customFormat="1" ht="15" hidden="1" customHeight="1" x14ac:dyDescent="0.2">
      <c r="A276" s="11">
        <v>44998</v>
      </c>
      <c r="B276" s="6" t="s">
        <v>651</v>
      </c>
      <c r="D276" s="12" t="s">
        <v>589</v>
      </c>
      <c r="E276" s="13">
        <v>-2213767</v>
      </c>
      <c r="F276" s="8"/>
      <c r="G276" s="13">
        <v>-221377</v>
      </c>
      <c r="H276" s="9">
        <f t="shared" si="22"/>
        <v>-2435144</v>
      </c>
      <c r="I276" s="12" t="s">
        <v>89</v>
      </c>
      <c r="K276" s="5">
        <f t="shared" si="23"/>
        <v>45033</v>
      </c>
      <c r="L276" s="9">
        <f>+VLOOKUP(B276,'[1]TT 2023'!F$1:K$415,2,0)</f>
        <v>-2435144</v>
      </c>
      <c r="M276" s="9">
        <f t="shared" si="25"/>
        <v>0</v>
      </c>
      <c r="N276" s="5">
        <f>+VLOOKUP(B276,'[1]TT 2023'!F$1:K$415,6,0)</f>
        <v>45009</v>
      </c>
      <c r="O276" t="s">
        <v>1203</v>
      </c>
    </row>
    <row r="277" spans="1:15" customFormat="1" ht="15" hidden="1" customHeight="1" x14ac:dyDescent="0.2">
      <c r="A277" s="11">
        <v>44998</v>
      </c>
      <c r="B277" s="6">
        <v>38</v>
      </c>
      <c r="D277" s="12" t="s">
        <v>589</v>
      </c>
      <c r="E277" s="13">
        <v>-182248</v>
      </c>
      <c r="F277" s="8"/>
      <c r="G277" s="13">
        <v>-18225</v>
      </c>
      <c r="H277" s="9">
        <f t="shared" si="22"/>
        <v>-200473</v>
      </c>
      <c r="I277" s="12" t="s">
        <v>131</v>
      </c>
      <c r="K277" s="5">
        <f t="shared" si="23"/>
        <v>45033</v>
      </c>
      <c r="L277" s="9">
        <f>+VLOOKUP(B277,'[1]TT 2023'!F$1:K$415,2,0)</f>
        <v>-200473</v>
      </c>
      <c r="M277" s="9">
        <f t="shared" si="25"/>
        <v>0</v>
      </c>
      <c r="N277" s="5">
        <f>+VLOOKUP(B277,'[1]TT 2023'!F$1:K$415,6,0)</f>
        <v>45009</v>
      </c>
      <c r="O277" t="s">
        <v>1203</v>
      </c>
    </row>
    <row r="278" spans="1:15" customFormat="1" ht="15" hidden="1" customHeight="1" x14ac:dyDescent="0.2">
      <c r="A278" s="11">
        <v>44998</v>
      </c>
      <c r="B278" s="6">
        <v>39</v>
      </c>
      <c r="D278" s="12" t="s">
        <v>589</v>
      </c>
      <c r="E278" s="13">
        <v>-2256683</v>
      </c>
      <c r="F278" s="8"/>
      <c r="G278" s="13">
        <v>-225669</v>
      </c>
      <c r="H278" s="9">
        <f t="shared" si="22"/>
        <v>-2482352</v>
      </c>
      <c r="I278" s="12" t="s">
        <v>147</v>
      </c>
      <c r="K278" s="5">
        <f t="shared" si="23"/>
        <v>45033</v>
      </c>
      <c r="L278" s="9">
        <f>+VLOOKUP(B278,'[1]TT 2023'!F$1:K$415,2,0)</f>
        <v>-2482351</v>
      </c>
      <c r="M278" s="9">
        <f t="shared" si="25"/>
        <v>1</v>
      </c>
      <c r="N278" s="5">
        <f>+VLOOKUP(B278,'[1]TT 2023'!F$1:K$415,6,0)</f>
        <v>45009</v>
      </c>
      <c r="O278" t="s">
        <v>1203</v>
      </c>
    </row>
    <row r="279" spans="1:15" customFormat="1" ht="15" hidden="1" customHeight="1" x14ac:dyDescent="0.2">
      <c r="A279" s="11">
        <v>44998</v>
      </c>
      <c r="B279" s="6">
        <v>25</v>
      </c>
      <c r="D279" s="12" t="s">
        <v>589</v>
      </c>
      <c r="E279" s="13">
        <v>-818267</v>
      </c>
      <c r="F279" s="8"/>
      <c r="G279" s="13">
        <v>-81827</v>
      </c>
      <c r="H279" s="9">
        <f t="shared" si="22"/>
        <v>-900094</v>
      </c>
      <c r="I279" s="12" t="s">
        <v>147</v>
      </c>
      <c r="K279" s="5">
        <f t="shared" si="23"/>
        <v>45033</v>
      </c>
      <c r="L279" s="9">
        <f>+VLOOKUP(B279,'[1]TT 2023'!F$1:K$415,2,0)</f>
        <v>-900094</v>
      </c>
      <c r="M279" s="9">
        <f t="shared" si="25"/>
        <v>0</v>
      </c>
      <c r="N279" s="5">
        <f>+VLOOKUP(B279,'[1]TT 2023'!F$1:K$415,6,0)</f>
        <v>45009</v>
      </c>
      <c r="O279" t="s">
        <v>1203</v>
      </c>
    </row>
    <row r="280" spans="1:15" customFormat="1" ht="15" hidden="1" customHeight="1" x14ac:dyDescent="0.2">
      <c r="A280" s="11">
        <v>44998</v>
      </c>
      <c r="B280" s="6">
        <v>36</v>
      </c>
      <c r="D280" s="12" t="s">
        <v>589</v>
      </c>
      <c r="E280" s="13">
        <v>-611934</v>
      </c>
      <c r="F280" s="8"/>
      <c r="G280" s="13">
        <v>-61193</v>
      </c>
      <c r="H280" s="9">
        <f t="shared" si="22"/>
        <v>-673127</v>
      </c>
      <c r="I280" s="12" t="s">
        <v>93</v>
      </c>
      <c r="K280" s="5">
        <f t="shared" si="23"/>
        <v>45033</v>
      </c>
      <c r="L280" s="9">
        <f>+VLOOKUP(B280,'[1]TT 2023'!F$1:K$415,2,0)</f>
        <v>-673127</v>
      </c>
      <c r="M280" s="9">
        <f t="shared" si="25"/>
        <v>0</v>
      </c>
      <c r="N280" s="5">
        <f>+VLOOKUP(B280,'[1]TT 2023'!F$1:K$415,6,0)</f>
        <v>45009</v>
      </c>
      <c r="O280" t="s">
        <v>1203</v>
      </c>
    </row>
    <row r="281" spans="1:15" customFormat="1" ht="15" hidden="1" customHeight="1" x14ac:dyDescent="0.2">
      <c r="A281" s="11">
        <v>44998</v>
      </c>
      <c r="B281" s="6">
        <v>41</v>
      </c>
      <c r="D281" s="12" t="s">
        <v>589</v>
      </c>
      <c r="E281" s="13">
        <v>-3439069</v>
      </c>
      <c r="F281" s="8"/>
      <c r="G281" s="13">
        <v>-343908</v>
      </c>
      <c r="H281" s="9">
        <f t="shared" si="22"/>
        <v>-3782977</v>
      </c>
      <c r="I281" s="12" t="s">
        <v>73</v>
      </c>
      <c r="K281" s="5">
        <f t="shared" si="23"/>
        <v>45033</v>
      </c>
      <c r="L281" s="9">
        <f>+VLOOKUP(B281,'[1]TT 2023'!F$1:K$415,2,0)</f>
        <v>-3782976</v>
      </c>
      <c r="M281" s="9">
        <f t="shared" si="25"/>
        <v>1</v>
      </c>
      <c r="N281" s="5">
        <f>+VLOOKUP(B281,'[1]TT 2023'!F$1:K$415,6,0)</f>
        <v>45009</v>
      </c>
      <c r="O281" t="s">
        <v>1203</v>
      </c>
    </row>
    <row r="282" spans="1:15" customFormat="1" ht="15" hidden="1" customHeight="1" x14ac:dyDescent="0.2">
      <c r="A282" s="11">
        <v>44999</v>
      </c>
      <c r="B282" s="6">
        <v>490</v>
      </c>
      <c r="D282" s="12" t="s">
        <v>589</v>
      </c>
      <c r="E282" s="13">
        <v>-4392443</v>
      </c>
      <c r="F282" s="8"/>
      <c r="G282" s="13">
        <v>-439244</v>
      </c>
      <c r="H282" s="9">
        <f t="shared" si="22"/>
        <v>-4831687</v>
      </c>
      <c r="I282" s="12" t="s">
        <v>13</v>
      </c>
      <c r="K282" s="5">
        <f t="shared" si="23"/>
        <v>45034</v>
      </c>
      <c r="L282" s="9">
        <f>+VLOOKUP(B282,'[1]TT 2023'!F$1:K$415,2,0)</f>
        <v>-4831687</v>
      </c>
      <c r="M282" s="9">
        <f t="shared" si="25"/>
        <v>0</v>
      </c>
      <c r="N282" s="5">
        <f>+VLOOKUP(B282,'[1]TT 2023'!F$1:K$415,6,0)</f>
        <v>45009</v>
      </c>
      <c r="O282" t="s">
        <v>1203</v>
      </c>
    </row>
    <row r="283" spans="1:15" customFormat="1" ht="15" hidden="1" customHeight="1" x14ac:dyDescent="0.2">
      <c r="A283" s="11">
        <v>44999</v>
      </c>
      <c r="B283" s="6">
        <v>61</v>
      </c>
      <c r="D283" s="12" t="s">
        <v>591</v>
      </c>
      <c r="E283" s="13">
        <v>-5181775</v>
      </c>
      <c r="F283" s="8"/>
      <c r="G283" s="13">
        <v>-518178</v>
      </c>
      <c r="H283" s="9">
        <f t="shared" si="22"/>
        <v>-5699953</v>
      </c>
      <c r="I283" s="12" t="s">
        <v>13</v>
      </c>
      <c r="K283" s="5">
        <f t="shared" si="23"/>
        <v>45034</v>
      </c>
      <c r="L283" s="9">
        <f>+VLOOKUP(B283,'[1]TT 2023'!F$1:K$415,2,0)</f>
        <v>-5699953</v>
      </c>
      <c r="M283" s="9">
        <f t="shared" si="25"/>
        <v>0</v>
      </c>
      <c r="N283" s="5">
        <f>+VLOOKUP(B283,'[1]TT 2023'!F$1:K$415,6,0)</f>
        <v>45009</v>
      </c>
      <c r="O283" t="s">
        <v>1203</v>
      </c>
    </row>
    <row r="284" spans="1:15" customFormat="1" ht="15" hidden="1" customHeight="1" x14ac:dyDescent="0.2">
      <c r="A284" s="11">
        <v>44999</v>
      </c>
      <c r="B284" s="6">
        <v>462</v>
      </c>
      <c r="D284" s="12" t="s">
        <v>592</v>
      </c>
      <c r="E284" s="13">
        <v>-1687350</v>
      </c>
      <c r="F284" s="8"/>
      <c r="G284" s="13">
        <v>-168735</v>
      </c>
      <c r="H284" s="9">
        <f t="shared" si="22"/>
        <v>-1856085</v>
      </c>
      <c r="I284" s="12" t="s">
        <v>13</v>
      </c>
      <c r="K284" s="5">
        <f t="shared" si="23"/>
        <v>45034</v>
      </c>
      <c r="L284" s="9">
        <f>+VLOOKUP(B284,'[1]TT 2023'!F$1:K$415,2,0)</f>
        <v>-1856085</v>
      </c>
      <c r="M284" s="9">
        <f t="shared" si="25"/>
        <v>0</v>
      </c>
      <c r="N284" s="5">
        <f>+VLOOKUP(B284,'[1]TT 2023'!F$1:K$415,6,0)</f>
        <v>45009</v>
      </c>
      <c r="O284" t="s">
        <v>1203</v>
      </c>
    </row>
    <row r="285" spans="1:15" customFormat="1" ht="15" hidden="1" customHeight="1" x14ac:dyDescent="0.2">
      <c r="A285" s="11">
        <v>44999</v>
      </c>
      <c r="B285" s="6">
        <v>73</v>
      </c>
      <c r="D285" s="12" t="s">
        <v>589</v>
      </c>
      <c r="E285" s="13">
        <v>-410970</v>
      </c>
      <c r="F285" s="8"/>
      <c r="G285" s="13">
        <v>-41097</v>
      </c>
      <c r="H285" s="9">
        <f t="shared" si="22"/>
        <v>-452067</v>
      </c>
      <c r="I285" s="12" t="s">
        <v>13</v>
      </c>
      <c r="K285" s="5">
        <f t="shared" si="23"/>
        <v>45034</v>
      </c>
      <c r="L285" s="9">
        <f>+VLOOKUP(B285,'[1]TT 2023'!F$1:K$415,2,0)</f>
        <v>-452067</v>
      </c>
      <c r="M285" s="9">
        <f t="shared" si="25"/>
        <v>0</v>
      </c>
      <c r="N285" s="5">
        <f>+VLOOKUP(B285,'[1]TT 2023'!F$1:K$415,6,0)</f>
        <v>45009</v>
      </c>
      <c r="O285" t="s">
        <v>1203</v>
      </c>
    </row>
    <row r="286" spans="1:15" customFormat="1" ht="15" hidden="1" customHeight="1" x14ac:dyDescent="0.2">
      <c r="A286" s="11">
        <v>44999</v>
      </c>
      <c r="B286" s="6">
        <v>683</v>
      </c>
      <c r="D286" s="12" t="s">
        <v>593</v>
      </c>
      <c r="E286" s="13">
        <v>-4008964</v>
      </c>
      <c r="F286" s="8"/>
      <c r="G286" s="13">
        <v>-400896</v>
      </c>
      <c r="H286" s="9">
        <f t="shared" si="22"/>
        <v>-4409860</v>
      </c>
      <c r="I286" s="12" t="s">
        <v>13</v>
      </c>
      <c r="K286" s="5">
        <f t="shared" si="23"/>
        <v>45034</v>
      </c>
      <c r="L286" s="9">
        <f>+VLOOKUP(B286,'[1]TT 2023'!F$1:K$415,2,0)</f>
        <v>-4409860</v>
      </c>
      <c r="M286" s="9">
        <f t="shared" si="25"/>
        <v>0</v>
      </c>
      <c r="N286" s="5">
        <f>+VLOOKUP(B286,'[1]TT 2023'!F$1:K$415,6,0)</f>
        <v>45009</v>
      </c>
      <c r="O286" t="s">
        <v>1203</v>
      </c>
    </row>
    <row r="287" spans="1:15" customFormat="1" ht="15" hidden="1" customHeight="1" x14ac:dyDescent="0.2">
      <c r="A287" s="11">
        <v>45000</v>
      </c>
      <c r="B287" s="6">
        <v>71</v>
      </c>
      <c r="D287" s="12" t="s">
        <v>589</v>
      </c>
      <c r="E287" s="13">
        <v>-1163687</v>
      </c>
      <c r="F287" s="8"/>
      <c r="G287" s="13">
        <v>-116370</v>
      </c>
      <c r="H287" s="9">
        <f t="shared" si="22"/>
        <v>-1280057</v>
      </c>
      <c r="I287" s="12" t="s">
        <v>147</v>
      </c>
      <c r="K287" s="5">
        <f t="shared" si="23"/>
        <v>45035</v>
      </c>
      <c r="L287" s="9">
        <f>+VLOOKUP(B287,'[1]TT 2023'!F$1:K$415,2,0)</f>
        <v>-1280056</v>
      </c>
      <c r="M287" s="9">
        <f t="shared" si="25"/>
        <v>1</v>
      </c>
      <c r="N287" s="5">
        <f>+VLOOKUP(B287,'[1]TT 2023'!F$1:K$415,6,0)</f>
        <v>45009</v>
      </c>
      <c r="O287" t="s">
        <v>1203</v>
      </c>
    </row>
    <row r="288" spans="1:15" customFormat="1" ht="15" hidden="1" customHeight="1" x14ac:dyDescent="0.2">
      <c r="A288" s="11">
        <v>45000</v>
      </c>
      <c r="B288" s="6">
        <v>52</v>
      </c>
      <c r="D288" s="12" t="s">
        <v>589</v>
      </c>
      <c r="E288" s="13">
        <v>-6956392</v>
      </c>
      <c r="F288" s="8"/>
      <c r="G288" s="13">
        <v>-695639</v>
      </c>
      <c r="H288" s="9">
        <f t="shared" si="22"/>
        <v>-7652031</v>
      </c>
      <c r="I288" s="12" t="s">
        <v>175</v>
      </c>
      <c r="K288" s="5">
        <f t="shared" si="23"/>
        <v>45035</v>
      </c>
      <c r="L288" s="9">
        <f>+VLOOKUP(B288,'[1]TT 2023'!F$1:K$415,2,0)</f>
        <v>-7652031</v>
      </c>
      <c r="M288" s="9">
        <f t="shared" si="25"/>
        <v>0</v>
      </c>
      <c r="N288" s="5">
        <f>+VLOOKUP(B288,'[1]TT 2023'!F$1:K$415,6,0)</f>
        <v>45009</v>
      </c>
      <c r="O288" t="s">
        <v>1203</v>
      </c>
    </row>
    <row r="289" spans="1:15" customFormat="1" ht="15" hidden="1" customHeight="1" x14ac:dyDescent="0.2">
      <c r="A289" s="11">
        <v>45000</v>
      </c>
      <c r="B289" s="6">
        <v>78</v>
      </c>
      <c r="D289" s="12" t="s">
        <v>589</v>
      </c>
      <c r="E289" s="13">
        <v>-3478143</v>
      </c>
      <c r="F289" s="8"/>
      <c r="G289" s="13">
        <v>-347814</v>
      </c>
      <c r="H289" s="9">
        <f t="shared" si="22"/>
        <v>-3825957</v>
      </c>
      <c r="I289" s="12" t="s">
        <v>131</v>
      </c>
      <c r="K289" s="5">
        <f t="shared" si="23"/>
        <v>45035</v>
      </c>
      <c r="L289" s="9">
        <f>+VLOOKUP(B289,'[1]TT 2023'!F$1:K$415,2,0)</f>
        <v>-3825957</v>
      </c>
      <c r="M289" s="9">
        <f t="shared" si="25"/>
        <v>0</v>
      </c>
      <c r="N289" s="5">
        <f>+VLOOKUP(B289,'[1]TT 2023'!F$1:K$415,6,0)</f>
        <v>45009</v>
      </c>
      <c r="O289" t="s">
        <v>1203</v>
      </c>
    </row>
    <row r="290" spans="1:15" customFormat="1" ht="15" hidden="1" customHeight="1" x14ac:dyDescent="0.2">
      <c r="A290" s="11">
        <v>45000</v>
      </c>
      <c r="B290" s="6">
        <v>45</v>
      </c>
      <c r="D290" s="12" t="s">
        <v>589</v>
      </c>
      <c r="E290" s="13">
        <v>-2007260</v>
      </c>
      <c r="F290" s="8"/>
      <c r="G290" s="13">
        <v>-200726</v>
      </c>
      <c r="H290" s="9">
        <f t="shared" si="22"/>
        <v>-2207986</v>
      </c>
      <c r="I290" s="12" t="s">
        <v>113</v>
      </c>
      <c r="K290" s="5">
        <f t="shared" si="23"/>
        <v>45035</v>
      </c>
      <c r="L290" s="9">
        <f>+VLOOKUP(B290,'[1]TT 2023'!F$1:K$415,2,0)</f>
        <v>-2207986</v>
      </c>
      <c r="M290" s="9">
        <f t="shared" si="25"/>
        <v>0</v>
      </c>
      <c r="N290" s="5">
        <f>+VLOOKUP(B290,'[1]TT 2023'!F$1:K$415,6,0)</f>
        <v>45009</v>
      </c>
      <c r="O290" t="s">
        <v>1203</v>
      </c>
    </row>
    <row r="291" spans="1:15" customFormat="1" ht="15" hidden="1" customHeight="1" x14ac:dyDescent="0.2">
      <c r="A291" s="11">
        <v>45000</v>
      </c>
      <c r="B291" s="6">
        <v>145</v>
      </c>
      <c r="D291" s="12" t="s">
        <v>589</v>
      </c>
      <c r="E291" s="13">
        <v>-339840</v>
      </c>
      <c r="F291" s="8"/>
      <c r="G291" s="13">
        <v>-33984</v>
      </c>
      <c r="H291" s="9">
        <f t="shared" si="22"/>
        <v>-373824</v>
      </c>
      <c r="I291" s="12" t="s">
        <v>131</v>
      </c>
      <c r="K291" s="5">
        <f t="shared" si="23"/>
        <v>45035</v>
      </c>
      <c r="L291" s="9">
        <f>+VLOOKUP(B291,'[1]TT 2023'!F$1:K$415,2,0)</f>
        <v>-373824</v>
      </c>
      <c r="M291" s="9">
        <f t="shared" si="25"/>
        <v>0</v>
      </c>
      <c r="N291" s="5">
        <f>+VLOOKUP(B291,'[1]TT 2023'!F$1:K$415,6,0)</f>
        <v>45009</v>
      </c>
      <c r="O291" t="s">
        <v>1203</v>
      </c>
    </row>
    <row r="292" spans="1:15" customFormat="1" ht="15" hidden="1" customHeight="1" x14ac:dyDescent="0.2">
      <c r="A292" s="11">
        <v>45000</v>
      </c>
      <c r="B292" s="6">
        <v>75</v>
      </c>
      <c r="D292" s="12" t="s">
        <v>589</v>
      </c>
      <c r="E292" s="13">
        <v>-238132</v>
      </c>
      <c r="F292" s="8"/>
      <c r="G292" s="13">
        <v>-23813</v>
      </c>
      <c r="H292" s="9">
        <f t="shared" si="22"/>
        <v>-261945</v>
      </c>
      <c r="I292" s="12" t="s">
        <v>131</v>
      </c>
      <c r="K292" s="5">
        <f t="shared" si="23"/>
        <v>45035</v>
      </c>
      <c r="L292" s="9">
        <f>+VLOOKUP(B292,'[1]TT 2023'!F$1:K$415,2,0)</f>
        <v>-261945</v>
      </c>
      <c r="M292" s="9">
        <f t="shared" si="25"/>
        <v>0</v>
      </c>
      <c r="N292" s="5">
        <f>+VLOOKUP(B292,'[1]TT 2023'!F$1:K$415,6,0)</f>
        <v>45009</v>
      </c>
      <c r="O292" t="s">
        <v>1203</v>
      </c>
    </row>
    <row r="293" spans="1:15" customFormat="1" ht="15" hidden="1" customHeight="1" x14ac:dyDescent="0.2">
      <c r="A293" s="11">
        <v>45000</v>
      </c>
      <c r="B293" s="6">
        <v>58</v>
      </c>
      <c r="D293" s="12" t="s">
        <v>589</v>
      </c>
      <c r="E293" s="13">
        <v>-704793</v>
      </c>
      <c r="F293" s="8"/>
      <c r="G293" s="13">
        <v>-70479</v>
      </c>
      <c r="H293" s="9">
        <f t="shared" si="22"/>
        <v>-775272</v>
      </c>
      <c r="I293" s="12" t="s">
        <v>73</v>
      </c>
      <c r="K293" s="5">
        <f t="shared" si="23"/>
        <v>45035</v>
      </c>
      <c r="L293" s="9">
        <f>+VLOOKUP(B293,'[1]TT 2023'!F$1:K$415,2,0)</f>
        <v>-775272</v>
      </c>
      <c r="M293" s="9">
        <f t="shared" si="25"/>
        <v>0</v>
      </c>
      <c r="N293" s="5">
        <f>+VLOOKUP(B293,'[1]TT 2023'!F$1:K$415,6,0)</f>
        <v>45009</v>
      </c>
      <c r="O293" t="s">
        <v>1203</v>
      </c>
    </row>
    <row r="294" spans="1:15" customFormat="1" ht="15" hidden="1" customHeight="1" x14ac:dyDescent="0.2">
      <c r="A294" s="11">
        <v>45000</v>
      </c>
      <c r="B294" s="6">
        <v>50</v>
      </c>
      <c r="D294" s="12" t="s">
        <v>589</v>
      </c>
      <c r="E294" s="13">
        <v>-1200144</v>
      </c>
      <c r="F294" s="8"/>
      <c r="G294" s="13">
        <v>-120015</v>
      </c>
      <c r="H294" s="9">
        <f t="shared" si="22"/>
        <v>-1320159</v>
      </c>
      <c r="I294" s="12" t="s">
        <v>73</v>
      </c>
      <c r="K294" s="5">
        <f t="shared" si="23"/>
        <v>45035</v>
      </c>
      <c r="L294" s="9">
        <f>+VLOOKUP(B294,'[1]TT 2023'!F$1:K$415,2,0)</f>
        <v>-1320158</v>
      </c>
      <c r="M294" s="9">
        <f t="shared" si="25"/>
        <v>1</v>
      </c>
      <c r="N294" s="5">
        <f>+VLOOKUP(B294,'[1]TT 2023'!F$1:K$415,6,0)</f>
        <v>45009</v>
      </c>
      <c r="O294" t="s">
        <v>1203</v>
      </c>
    </row>
    <row r="295" spans="1:15" customFormat="1" ht="15" hidden="1" customHeight="1" x14ac:dyDescent="0.2">
      <c r="A295" s="11">
        <v>45000</v>
      </c>
      <c r="B295" s="6" t="s">
        <v>653</v>
      </c>
      <c r="D295" s="12" t="s">
        <v>589</v>
      </c>
      <c r="E295" s="13">
        <v>-1175075</v>
      </c>
      <c r="F295" s="8"/>
      <c r="G295" s="13">
        <v>-117508</v>
      </c>
      <c r="H295" s="9">
        <f t="shared" si="22"/>
        <v>-1292583</v>
      </c>
      <c r="I295" s="12" t="s">
        <v>93</v>
      </c>
      <c r="K295" s="5">
        <f t="shared" si="23"/>
        <v>45035</v>
      </c>
      <c r="L295" s="9">
        <f>+VLOOKUP(B295,'[1]TT 2023'!F$1:K$415,2,0)</f>
        <v>-1292584</v>
      </c>
      <c r="M295" s="9">
        <f t="shared" si="25"/>
        <v>-1</v>
      </c>
      <c r="N295" s="5">
        <f>+VLOOKUP(B295,'[1]TT 2023'!F$1:K$415,6,0)</f>
        <v>45009</v>
      </c>
      <c r="O295" t="s">
        <v>1203</v>
      </c>
    </row>
    <row r="296" spans="1:15" customFormat="1" ht="15" hidden="1" customHeight="1" x14ac:dyDescent="0.2">
      <c r="A296" s="11">
        <v>45000</v>
      </c>
      <c r="B296" s="6">
        <v>51</v>
      </c>
      <c r="D296" s="12" t="s">
        <v>589</v>
      </c>
      <c r="E296" s="13">
        <v>-509760</v>
      </c>
      <c r="F296" s="8"/>
      <c r="G296" s="13">
        <v>-50976</v>
      </c>
      <c r="H296" s="9">
        <f t="shared" si="22"/>
        <v>-560736</v>
      </c>
      <c r="I296" s="12" t="s">
        <v>73</v>
      </c>
      <c r="K296" s="5">
        <f t="shared" si="23"/>
        <v>45035</v>
      </c>
      <c r="L296" s="9">
        <f>+VLOOKUP(B296,'[1]TT 2023'!F$1:K$415,2,0)</f>
        <v>-560736</v>
      </c>
      <c r="M296" s="9">
        <f t="shared" si="25"/>
        <v>0</v>
      </c>
      <c r="N296" s="5">
        <f>+VLOOKUP(B296,'[1]TT 2023'!F$1:K$415,6,0)</f>
        <v>45009</v>
      </c>
      <c r="O296" t="s">
        <v>1203</v>
      </c>
    </row>
    <row r="297" spans="1:15" customFormat="1" ht="15" hidden="1" customHeight="1" x14ac:dyDescent="0.2">
      <c r="A297" s="11">
        <v>45000</v>
      </c>
      <c r="B297" s="6">
        <v>108</v>
      </c>
      <c r="D297" s="12" t="s">
        <v>589</v>
      </c>
      <c r="E297" s="13">
        <v>-640710</v>
      </c>
      <c r="F297" s="8"/>
      <c r="G297" s="13">
        <v>-64072</v>
      </c>
      <c r="H297" s="9">
        <f t="shared" si="22"/>
        <v>-704782</v>
      </c>
      <c r="I297" s="12" t="s">
        <v>131</v>
      </c>
      <c r="K297" s="5">
        <f t="shared" si="23"/>
        <v>45035</v>
      </c>
      <c r="L297" s="9">
        <f>+VLOOKUP(B297,'[1]TT 2023'!F$1:K$415,2,0)</f>
        <v>-704781</v>
      </c>
      <c r="M297" s="9">
        <f t="shared" si="25"/>
        <v>1</v>
      </c>
      <c r="N297" s="5">
        <f>+VLOOKUP(B297,'[1]TT 2023'!F$1:K$415,6,0)</f>
        <v>45009</v>
      </c>
      <c r="O297" t="s">
        <v>1203</v>
      </c>
    </row>
    <row r="298" spans="1:15" customFormat="1" ht="15" hidden="1" customHeight="1" x14ac:dyDescent="0.2">
      <c r="A298" s="11">
        <v>45000</v>
      </c>
      <c r="B298" s="6">
        <v>56</v>
      </c>
      <c r="D298" s="12" t="s">
        <v>589</v>
      </c>
      <c r="E298" s="13">
        <v>-5098998</v>
      </c>
      <c r="F298" s="8"/>
      <c r="G298" s="13">
        <v>-509900</v>
      </c>
      <c r="H298" s="9">
        <f t="shared" si="22"/>
        <v>-5608898</v>
      </c>
      <c r="I298" s="12" t="s">
        <v>101</v>
      </c>
      <c r="K298" s="5">
        <f t="shared" si="23"/>
        <v>45035</v>
      </c>
      <c r="L298" s="9">
        <f>+VLOOKUP(B298,'[1]TT 2023'!F$1:K$415,2,0)</f>
        <v>-5608898</v>
      </c>
      <c r="M298" s="9">
        <f t="shared" si="25"/>
        <v>0</v>
      </c>
      <c r="N298" s="5">
        <f>+VLOOKUP(B298,'[1]TT 2023'!F$1:K$415,6,0)</f>
        <v>45009</v>
      </c>
      <c r="O298" t="s">
        <v>1203</v>
      </c>
    </row>
    <row r="299" spans="1:15" customFormat="1" ht="15" hidden="1" customHeight="1" x14ac:dyDescent="0.2">
      <c r="A299" s="11">
        <v>45000</v>
      </c>
      <c r="B299" s="6">
        <v>149</v>
      </c>
      <c r="D299" s="12" t="s">
        <v>589</v>
      </c>
      <c r="E299" s="13">
        <v>-911240</v>
      </c>
      <c r="F299" s="8"/>
      <c r="G299" s="13">
        <v>-91124</v>
      </c>
      <c r="H299" s="9">
        <f t="shared" si="22"/>
        <v>-1002364</v>
      </c>
      <c r="I299" s="12" t="s">
        <v>131</v>
      </c>
      <c r="K299" s="5">
        <f t="shared" si="23"/>
        <v>45035</v>
      </c>
      <c r="L299" s="9">
        <f>+VLOOKUP(B299,'[1]TT 2023'!F$1:K$415,2,0)</f>
        <v>-1002364</v>
      </c>
      <c r="M299" s="9">
        <f t="shared" si="25"/>
        <v>0</v>
      </c>
      <c r="N299" s="5">
        <f>+VLOOKUP(B299,'[1]TT 2023'!F$1:K$415,6,0)</f>
        <v>45009</v>
      </c>
      <c r="O299" t="s">
        <v>1203</v>
      </c>
    </row>
    <row r="300" spans="1:15" customFormat="1" ht="15" hidden="1" customHeight="1" x14ac:dyDescent="0.2">
      <c r="A300" s="11">
        <v>45000</v>
      </c>
      <c r="B300" s="6" t="s">
        <v>652</v>
      </c>
      <c r="D300" s="12" t="s">
        <v>589</v>
      </c>
      <c r="E300" s="13">
        <v>-998250</v>
      </c>
      <c r="F300" s="8"/>
      <c r="G300" s="13">
        <v>-99825</v>
      </c>
      <c r="H300" s="9">
        <f t="shared" si="22"/>
        <v>-1098075</v>
      </c>
      <c r="I300" s="12" t="s">
        <v>175</v>
      </c>
      <c r="K300" s="5">
        <f t="shared" si="23"/>
        <v>45035</v>
      </c>
      <c r="L300" s="9">
        <f>+VLOOKUP(B300,'[1]TT 2023'!F$1:K$415,2,0)</f>
        <v>-1098075</v>
      </c>
      <c r="M300" s="9">
        <f t="shared" si="25"/>
        <v>0</v>
      </c>
      <c r="N300" s="5">
        <f>+VLOOKUP(B300,'[1]TT 2023'!F$1:K$415,6,0)</f>
        <v>45009</v>
      </c>
      <c r="O300" t="s">
        <v>1203</v>
      </c>
    </row>
    <row r="301" spans="1:15" customFormat="1" ht="15" hidden="1" customHeight="1" x14ac:dyDescent="0.2">
      <c r="A301" s="11">
        <v>45000</v>
      </c>
      <c r="B301" s="6">
        <v>98</v>
      </c>
      <c r="D301" s="12" t="s">
        <v>589</v>
      </c>
      <c r="E301" s="13">
        <v>-1089000</v>
      </c>
      <c r="F301" s="8"/>
      <c r="G301" s="13">
        <v>-108900</v>
      </c>
      <c r="H301" s="9">
        <f t="shared" si="22"/>
        <v>-1197900</v>
      </c>
      <c r="I301" s="12" t="s">
        <v>147</v>
      </c>
      <c r="K301" s="5">
        <f t="shared" si="23"/>
        <v>45035</v>
      </c>
      <c r="L301" s="9">
        <f>+VLOOKUP(B301,'[1]TT 2023'!F$1:K$415,2,0)</f>
        <v>-1197900</v>
      </c>
      <c r="M301" s="9">
        <f t="shared" si="25"/>
        <v>0</v>
      </c>
      <c r="N301" s="5">
        <f>+VLOOKUP(B301,'[1]TT 2023'!F$1:K$415,6,0)</f>
        <v>45009</v>
      </c>
      <c r="O301" t="s">
        <v>1203</v>
      </c>
    </row>
    <row r="302" spans="1:15" customFormat="1" ht="15" hidden="1" customHeight="1" x14ac:dyDescent="0.2">
      <c r="A302" s="11">
        <v>45001</v>
      </c>
      <c r="B302" s="6" t="s">
        <v>654</v>
      </c>
      <c r="D302" s="12" t="s">
        <v>589</v>
      </c>
      <c r="E302" s="13">
        <v>-2769815</v>
      </c>
      <c r="F302" s="8"/>
      <c r="G302" s="13">
        <v>-276982</v>
      </c>
      <c r="H302" s="9">
        <f t="shared" si="22"/>
        <v>-3046797</v>
      </c>
      <c r="I302" s="12" t="s">
        <v>107</v>
      </c>
      <c r="K302" s="5">
        <f t="shared" si="23"/>
        <v>45036</v>
      </c>
      <c r="L302" s="9">
        <f>+VLOOKUP(B302,'[1]TT 2023'!F$1:K$415,2,0)</f>
        <v>-3046797</v>
      </c>
      <c r="M302" s="9">
        <f t="shared" si="25"/>
        <v>0</v>
      </c>
      <c r="N302" s="5">
        <f>+VLOOKUP(B302,'[1]TT 2023'!F$1:K$415,6,0)</f>
        <v>45009</v>
      </c>
      <c r="O302" t="s">
        <v>1203</v>
      </c>
    </row>
    <row r="303" spans="1:15" customFormat="1" ht="15" hidden="1" customHeight="1" x14ac:dyDescent="0.2">
      <c r="A303" s="11">
        <v>45006</v>
      </c>
      <c r="B303" s="6">
        <v>104</v>
      </c>
      <c r="D303" s="12" t="s">
        <v>589</v>
      </c>
      <c r="E303" s="13">
        <v>-444232</v>
      </c>
      <c r="F303" s="8"/>
      <c r="G303" s="13">
        <v>-44423</v>
      </c>
      <c r="H303" s="9">
        <f t="shared" si="22"/>
        <v>-488655</v>
      </c>
      <c r="I303" s="12" t="s">
        <v>13</v>
      </c>
      <c r="K303" s="5">
        <f t="shared" si="23"/>
        <v>45041</v>
      </c>
      <c r="L303" s="9">
        <f>+VLOOKUP(B303,'[1]TT 2023'!F$1:K$415,2,0)</f>
        <v>-488655</v>
      </c>
      <c r="M303" s="9">
        <f t="shared" si="25"/>
        <v>0</v>
      </c>
      <c r="N303" s="5">
        <f>+VLOOKUP(B303,'[1]TT 2023'!F$1:K$415,6,0)</f>
        <v>45009</v>
      </c>
      <c r="O303" t="s">
        <v>1203</v>
      </c>
    </row>
    <row r="304" spans="1:15" customFormat="1" ht="15" hidden="1" customHeight="1" x14ac:dyDescent="0.2">
      <c r="A304" s="11">
        <v>45009</v>
      </c>
      <c r="B304" s="6">
        <v>127</v>
      </c>
      <c r="D304" s="12" t="s">
        <v>594</v>
      </c>
      <c r="E304" s="13">
        <v>-459386</v>
      </c>
      <c r="F304" s="8"/>
      <c r="G304" s="13">
        <v>-45939</v>
      </c>
      <c r="H304" s="9">
        <f t="shared" si="22"/>
        <v>-505325</v>
      </c>
      <c r="I304" s="12" t="s">
        <v>147</v>
      </c>
      <c r="K304" s="5">
        <f t="shared" si="23"/>
        <v>45044</v>
      </c>
      <c r="L304" s="9">
        <f>+VLOOKUP(B304,'[1]TT 2023'!F$1:K$415,2,0)</f>
        <v>-505325</v>
      </c>
      <c r="M304" s="9">
        <f t="shared" si="25"/>
        <v>0</v>
      </c>
      <c r="N304" s="5">
        <f>+VLOOKUP(B304,'[1]TT 2023'!F$1:K$415,6,0)</f>
        <v>45026</v>
      </c>
      <c r="O304" t="s">
        <v>1204</v>
      </c>
    </row>
    <row r="305" spans="1:15" customFormat="1" ht="15" hidden="1" customHeight="1" x14ac:dyDescent="0.2">
      <c r="A305" s="11">
        <v>45002</v>
      </c>
      <c r="B305" s="6">
        <v>2353</v>
      </c>
      <c r="D305" s="12" t="s">
        <v>616</v>
      </c>
      <c r="E305" s="13">
        <v>-2903393</v>
      </c>
      <c r="G305" s="13">
        <v>-290337</v>
      </c>
      <c r="H305" s="9">
        <f t="shared" si="22"/>
        <v>-3193730</v>
      </c>
      <c r="I305" s="12" t="s">
        <v>13</v>
      </c>
      <c r="J305" s="6" t="s">
        <v>14</v>
      </c>
      <c r="K305" s="5">
        <f t="shared" si="23"/>
        <v>45037</v>
      </c>
      <c r="L305" s="9">
        <f>+VLOOKUP(B305,'[1]TT 2023'!F$1:K$415,2,0)</f>
        <v>-3193732</v>
      </c>
      <c r="M305" s="9">
        <f t="shared" si="25"/>
        <v>-2</v>
      </c>
      <c r="N305" s="5">
        <f>+VLOOKUP(B305,'[1]TT 2023'!F$1:K$415,6,0)</f>
        <v>45009</v>
      </c>
      <c r="O305" t="s">
        <v>1203</v>
      </c>
    </row>
    <row r="306" spans="1:15" customFormat="1" ht="15" hidden="1" customHeight="1" x14ac:dyDescent="0.2">
      <c r="A306" s="11">
        <v>44991</v>
      </c>
      <c r="B306" s="6">
        <v>10970</v>
      </c>
      <c r="D306" s="12" t="s">
        <v>617</v>
      </c>
      <c r="E306" s="13">
        <v>-813326</v>
      </c>
      <c r="G306" s="13">
        <v>-81333</v>
      </c>
      <c r="H306" s="9">
        <f t="shared" si="22"/>
        <v>-894659</v>
      </c>
      <c r="I306" s="12" t="s">
        <v>13</v>
      </c>
      <c r="J306" s="6" t="s">
        <v>14</v>
      </c>
      <c r="K306" s="5">
        <f t="shared" si="23"/>
        <v>45026</v>
      </c>
      <c r="L306" s="9">
        <f>+VLOOKUP(B306,'[1]TT 2023'!F$1:K$415,2,0)</f>
        <v>-894659</v>
      </c>
      <c r="M306" s="9">
        <f t="shared" si="25"/>
        <v>0</v>
      </c>
      <c r="N306" s="5">
        <f>+VLOOKUP(B306,'[1]TT 2023'!F$1:K$415,6,0)</f>
        <v>45009</v>
      </c>
      <c r="O306" t="s">
        <v>1203</v>
      </c>
    </row>
    <row r="307" spans="1:15" customFormat="1" ht="15" hidden="1" customHeight="1" x14ac:dyDescent="0.2">
      <c r="A307" s="11">
        <v>44991</v>
      </c>
      <c r="B307" s="6">
        <v>10969</v>
      </c>
      <c r="D307" s="12" t="s">
        <v>618</v>
      </c>
      <c r="E307" s="13">
        <v>-3253303</v>
      </c>
      <c r="G307" s="13">
        <v>-325330</v>
      </c>
      <c r="H307" s="9">
        <f t="shared" si="22"/>
        <v>-3578633</v>
      </c>
      <c r="I307" s="12" t="s">
        <v>13</v>
      </c>
      <c r="J307" s="6" t="s">
        <v>14</v>
      </c>
      <c r="K307" s="5">
        <f t="shared" si="23"/>
        <v>45026</v>
      </c>
      <c r="L307" s="9">
        <f>+VLOOKUP(B307,'[1]TT 2023'!F$1:K$415,2,0)</f>
        <v>-3578633</v>
      </c>
      <c r="M307" s="9">
        <f t="shared" si="25"/>
        <v>0</v>
      </c>
      <c r="N307" s="5">
        <f>+VLOOKUP(B307,'[1]TT 2023'!F$1:K$415,6,0)</f>
        <v>45009</v>
      </c>
      <c r="O307" t="s">
        <v>1203</v>
      </c>
    </row>
    <row r="308" spans="1:15" customFormat="1" ht="15" hidden="1" customHeight="1" x14ac:dyDescent="0.2">
      <c r="A308" s="11">
        <v>44991</v>
      </c>
      <c r="B308" s="6">
        <v>10968</v>
      </c>
      <c r="D308" s="12" t="s">
        <v>619</v>
      </c>
      <c r="E308" s="13">
        <v>-5693281</v>
      </c>
      <c r="G308" s="13">
        <v>-569328</v>
      </c>
      <c r="H308" s="9">
        <f t="shared" si="22"/>
        <v>-6262609</v>
      </c>
      <c r="I308" s="12" t="s">
        <v>13</v>
      </c>
      <c r="J308" s="6" t="s">
        <v>14</v>
      </c>
      <c r="K308" s="5">
        <f t="shared" si="23"/>
        <v>45026</v>
      </c>
      <c r="L308" s="9">
        <f>+VLOOKUP(B308,'[1]TT 2023'!F$1:K$415,2,0)</f>
        <v>-6262609</v>
      </c>
      <c r="M308" s="9">
        <f t="shared" si="25"/>
        <v>0</v>
      </c>
      <c r="N308" s="5">
        <f>+VLOOKUP(B308,'[1]TT 2023'!F$1:K$415,6,0)</f>
        <v>45009</v>
      </c>
      <c r="O308" t="s">
        <v>1203</v>
      </c>
    </row>
    <row r="309" spans="1:15" customFormat="1" ht="15" hidden="1" customHeight="1" x14ac:dyDescent="0.2">
      <c r="A309" s="11">
        <v>44991</v>
      </c>
      <c r="B309" s="6">
        <v>10967</v>
      </c>
      <c r="D309" s="12" t="s">
        <v>620</v>
      </c>
      <c r="E309" s="13">
        <v>-3659966</v>
      </c>
      <c r="G309" s="13">
        <v>-365997</v>
      </c>
      <c r="H309" s="9">
        <f t="shared" si="22"/>
        <v>-4025963</v>
      </c>
      <c r="I309" s="12" t="s">
        <v>13</v>
      </c>
      <c r="J309" s="6" t="s">
        <v>14</v>
      </c>
      <c r="K309" s="5">
        <f t="shared" si="23"/>
        <v>45026</v>
      </c>
      <c r="L309" s="9">
        <f>+VLOOKUP(B309,'[1]TT 2023'!F$1:K$415,2,0)</f>
        <v>-4025963</v>
      </c>
      <c r="M309" s="9">
        <f t="shared" si="25"/>
        <v>0</v>
      </c>
      <c r="N309" s="5">
        <f>+VLOOKUP(B309,'[1]TT 2023'!F$1:K$415,6,0)</f>
        <v>45009</v>
      </c>
      <c r="O309" t="s">
        <v>1203</v>
      </c>
    </row>
    <row r="310" spans="1:15" customFormat="1" ht="15" hidden="1" customHeight="1" x14ac:dyDescent="0.2">
      <c r="A310" s="11">
        <v>44991</v>
      </c>
      <c r="B310" s="6">
        <v>10966</v>
      </c>
      <c r="D310" s="12" t="s">
        <v>621</v>
      </c>
      <c r="E310" s="13">
        <v>-8621254</v>
      </c>
      <c r="G310" s="13">
        <v>-862125</v>
      </c>
      <c r="H310" s="9">
        <f t="shared" si="22"/>
        <v>-9483379</v>
      </c>
      <c r="I310" s="12" t="s">
        <v>13</v>
      </c>
      <c r="J310" s="6" t="s">
        <v>14</v>
      </c>
      <c r="K310" s="5">
        <f t="shared" si="23"/>
        <v>45026</v>
      </c>
      <c r="L310" s="9">
        <f>+VLOOKUP(B310,'[1]TT 2023'!F$1:K$415,2,0)</f>
        <v>-9483379</v>
      </c>
      <c r="M310" s="9">
        <f t="shared" si="25"/>
        <v>0</v>
      </c>
      <c r="N310" s="5">
        <f>+VLOOKUP(B310,'[1]TT 2023'!F$1:K$415,6,0)</f>
        <v>45009</v>
      </c>
      <c r="O310" t="s">
        <v>1203</v>
      </c>
    </row>
    <row r="311" spans="1:15" customFormat="1" ht="15" hidden="1" customHeight="1" x14ac:dyDescent="0.2">
      <c r="A311" s="11">
        <v>44991</v>
      </c>
      <c r="B311" s="6">
        <v>10965</v>
      </c>
      <c r="D311" s="12" t="s">
        <v>622</v>
      </c>
      <c r="E311" s="13">
        <v>-1626652</v>
      </c>
      <c r="G311" s="13">
        <v>-162665</v>
      </c>
      <c r="H311" s="9">
        <f t="shared" si="22"/>
        <v>-1789317</v>
      </c>
      <c r="I311" s="12" t="s">
        <v>13</v>
      </c>
      <c r="J311" s="6" t="s">
        <v>14</v>
      </c>
      <c r="K311" s="5">
        <f t="shared" si="23"/>
        <v>45026</v>
      </c>
      <c r="L311" s="9">
        <f>+VLOOKUP(B311,'[1]TT 2023'!F$1:K$415,2,0)</f>
        <v>-1789317</v>
      </c>
      <c r="M311" s="9">
        <f t="shared" si="25"/>
        <v>0</v>
      </c>
      <c r="N311" s="5">
        <f>+VLOOKUP(B311,'[1]TT 2023'!F$1:K$415,6,0)</f>
        <v>45009</v>
      </c>
      <c r="O311" t="s">
        <v>1203</v>
      </c>
    </row>
    <row r="312" spans="1:15" customFormat="1" ht="15" hidden="1" customHeight="1" x14ac:dyDescent="0.2">
      <c r="A312" s="11">
        <v>44978</v>
      </c>
      <c r="B312" s="6">
        <v>1629</v>
      </c>
      <c r="D312" s="12" t="s">
        <v>623</v>
      </c>
      <c r="E312" s="13">
        <v>-8583013</v>
      </c>
      <c r="G312" s="13">
        <v>-858301</v>
      </c>
      <c r="H312" s="9">
        <f t="shared" si="22"/>
        <v>-9441314</v>
      </c>
      <c r="I312" s="12" t="s">
        <v>13</v>
      </c>
      <c r="J312" s="6" t="s">
        <v>14</v>
      </c>
      <c r="K312" s="5">
        <f t="shared" si="23"/>
        <v>45013</v>
      </c>
      <c r="L312" s="9">
        <f>+VLOOKUP(B312,'[1]TT 2023'!F$1:K$415,2,0)</f>
        <v>-9441314</v>
      </c>
      <c r="M312" s="9">
        <f t="shared" si="25"/>
        <v>0</v>
      </c>
      <c r="N312" s="5">
        <f>+VLOOKUP(B312,'[1]TT 2023'!F$1:K$415,6,0)</f>
        <v>44981</v>
      </c>
      <c r="O312" t="s">
        <v>1202</v>
      </c>
    </row>
    <row r="313" spans="1:15" customFormat="1" ht="15" hidden="1" customHeight="1" x14ac:dyDescent="0.2">
      <c r="A313" s="11">
        <v>44959</v>
      </c>
      <c r="B313" s="6">
        <v>6568</v>
      </c>
      <c r="D313" s="12" t="s">
        <v>624</v>
      </c>
      <c r="E313" s="13">
        <v>-888893</v>
      </c>
      <c r="G313" s="13">
        <v>-88889</v>
      </c>
      <c r="H313" s="9">
        <f t="shared" si="22"/>
        <v>-977782</v>
      </c>
      <c r="I313" s="12" t="s">
        <v>13</v>
      </c>
      <c r="J313" s="6" t="s">
        <v>14</v>
      </c>
      <c r="K313" s="5">
        <f t="shared" si="23"/>
        <v>44994</v>
      </c>
      <c r="L313" s="9">
        <f>+VLOOKUP(B313,'[1]TT 2023'!F$1:K$415,2,0)</f>
        <v>-977782</v>
      </c>
      <c r="M313" s="9">
        <f t="shared" si="25"/>
        <v>0</v>
      </c>
      <c r="N313" s="5">
        <f>+VLOOKUP(B313,'[1]TT 2023'!F$1:K$415,6,0)</f>
        <v>44981</v>
      </c>
      <c r="O313" t="s">
        <v>1202</v>
      </c>
    </row>
    <row r="314" spans="1:15" customFormat="1" ht="15" hidden="1" customHeight="1" x14ac:dyDescent="0.2">
      <c r="A314" s="11">
        <v>44959</v>
      </c>
      <c r="B314" s="6">
        <v>6567</v>
      </c>
      <c r="D314" s="12" t="s">
        <v>625</v>
      </c>
      <c r="E314" s="13">
        <v>-3555570</v>
      </c>
      <c r="G314" s="13">
        <v>-355557</v>
      </c>
      <c r="H314" s="9">
        <f t="shared" si="22"/>
        <v>-3911127</v>
      </c>
      <c r="I314" s="12" t="s">
        <v>13</v>
      </c>
      <c r="J314" s="6" t="s">
        <v>14</v>
      </c>
      <c r="K314" s="5">
        <f t="shared" si="23"/>
        <v>44994</v>
      </c>
      <c r="L314" s="9">
        <f>+VLOOKUP(B314,'[1]TT 2023'!F$1:K$415,2,0)</f>
        <v>-3911127</v>
      </c>
      <c r="M314" s="9">
        <f t="shared" si="25"/>
        <v>0</v>
      </c>
      <c r="N314" s="5">
        <f>+VLOOKUP(B314,'[1]TT 2023'!F$1:K$415,6,0)</f>
        <v>44981</v>
      </c>
      <c r="O314" t="s">
        <v>1202</v>
      </c>
    </row>
    <row r="315" spans="1:15" s="14" customFormat="1" ht="15" hidden="1" customHeight="1" x14ac:dyDescent="0.2">
      <c r="A315" s="11">
        <v>44959</v>
      </c>
      <c r="B315" s="6">
        <v>6566</v>
      </c>
      <c r="C315"/>
      <c r="D315" s="12" t="s">
        <v>626</v>
      </c>
      <c r="E315" s="13">
        <v>-6222248</v>
      </c>
      <c r="F315"/>
      <c r="G315" s="13">
        <v>-622225</v>
      </c>
      <c r="H315" s="9">
        <f t="shared" si="22"/>
        <v>-6844473</v>
      </c>
      <c r="I315" s="12" t="s">
        <v>13</v>
      </c>
      <c r="J315" s="6" t="s">
        <v>14</v>
      </c>
      <c r="K315" s="5">
        <f t="shared" si="23"/>
        <v>44994</v>
      </c>
      <c r="L315" s="9">
        <f>+VLOOKUP(B315,'[1]TT 2023'!F$1:K$415,2,0)</f>
        <v>-6844473</v>
      </c>
      <c r="M315" s="9">
        <f t="shared" si="25"/>
        <v>0</v>
      </c>
      <c r="N315" s="5">
        <f>+VLOOKUP(B315,'[1]TT 2023'!F$1:K$415,6,0)</f>
        <v>44981</v>
      </c>
      <c r="O315" t="s">
        <v>1202</v>
      </c>
    </row>
    <row r="316" spans="1:15" s="14" customFormat="1" ht="15" hidden="1" customHeight="1" x14ac:dyDescent="0.2">
      <c r="A316" s="11">
        <v>44959</v>
      </c>
      <c r="B316" s="6">
        <v>6565</v>
      </c>
      <c r="C316"/>
      <c r="D316" s="12" t="s">
        <v>627</v>
      </c>
      <c r="E316" s="13">
        <v>-4000017</v>
      </c>
      <c r="F316"/>
      <c r="G316" s="13">
        <v>-400002</v>
      </c>
      <c r="H316" s="9">
        <f t="shared" si="22"/>
        <v>-4400019</v>
      </c>
      <c r="I316" s="12" t="s">
        <v>13</v>
      </c>
      <c r="J316" s="6" t="s">
        <v>14</v>
      </c>
      <c r="K316" s="5">
        <f t="shared" si="23"/>
        <v>44994</v>
      </c>
      <c r="L316" s="9">
        <f>+VLOOKUP(B316,'[1]TT 2023'!F$1:K$415,2,0)</f>
        <v>-4400019</v>
      </c>
      <c r="M316" s="9">
        <f t="shared" si="25"/>
        <v>0</v>
      </c>
      <c r="N316" s="5">
        <f>+VLOOKUP(B316,'[1]TT 2023'!F$1:K$415,6,0)</f>
        <v>44981</v>
      </c>
      <c r="O316" t="s">
        <v>1202</v>
      </c>
    </row>
    <row r="317" spans="1:15" s="14" customFormat="1" ht="15" hidden="1" customHeight="1" x14ac:dyDescent="0.2">
      <c r="A317" s="11">
        <v>44959</v>
      </c>
      <c r="B317" s="6">
        <v>6564</v>
      </c>
      <c r="C317"/>
      <c r="D317" s="12" t="s">
        <v>628</v>
      </c>
      <c r="E317" s="13">
        <v>-9422262</v>
      </c>
      <c r="F317"/>
      <c r="G317" s="13">
        <v>-942226</v>
      </c>
      <c r="H317" s="9">
        <f t="shared" si="22"/>
        <v>-10364488</v>
      </c>
      <c r="I317" s="12" t="s">
        <v>13</v>
      </c>
      <c r="J317" s="6" t="s">
        <v>14</v>
      </c>
      <c r="K317" s="5">
        <f t="shared" si="23"/>
        <v>44994</v>
      </c>
      <c r="L317" s="9">
        <f>+VLOOKUP(B317,'[1]TT 2023'!F$1:K$415,2,0)</f>
        <v>-10364488</v>
      </c>
      <c r="M317" s="9">
        <f t="shared" si="25"/>
        <v>0</v>
      </c>
      <c r="N317" s="5">
        <f>+VLOOKUP(B317,'[1]TT 2023'!F$1:K$415,6,0)</f>
        <v>44981</v>
      </c>
      <c r="O317" t="s">
        <v>1202</v>
      </c>
    </row>
    <row r="318" spans="1:15" s="14" customFormat="1" ht="15" hidden="1" customHeight="1" x14ac:dyDescent="0.2">
      <c r="A318" s="11">
        <v>44959</v>
      </c>
      <c r="B318" s="6">
        <v>6563</v>
      </c>
      <c r="C318"/>
      <c r="D318" s="12" t="s">
        <v>629</v>
      </c>
      <c r="E318" s="13">
        <v>-1777785</v>
      </c>
      <c r="F318"/>
      <c r="G318" s="13">
        <v>-177779</v>
      </c>
      <c r="H318" s="9">
        <f t="shared" si="22"/>
        <v>-1955564</v>
      </c>
      <c r="I318" s="12" t="s">
        <v>13</v>
      </c>
      <c r="J318" s="6" t="s">
        <v>14</v>
      </c>
      <c r="K318" s="5">
        <f t="shared" si="23"/>
        <v>44994</v>
      </c>
      <c r="L318" s="9">
        <f>+VLOOKUP(B318,'[1]TT 2023'!F$1:K$415,2,0)</f>
        <v>-1955564</v>
      </c>
      <c r="M318" s="9">
        <f t="shared" si="25"/>
        <v>0</v>
      </c>
      <c r="N318" s="5">
        <f>+VLOOKUP(B318,'[1]TT 2023'!F$1:K$415,6,0)</f>
        <v>44981</v>
      </c>
      <c r="O318" t="s">
        <v>1202</v>
      </c>
    </row>
    <row r="319" spans="1:15" s="14" customFormat="1" ht="15" hidden="1" customHeight="1" x14ac:dyDescent="0.2">
      <c r="A319" s="11">
        <v>44942</v>
      </c>
      <c r="B319" s="6">
        <v>587</v>
      </c>
      <c r="C319"/>
      <c r="D319" s="12" t="s">
        <v>630</v>
      </c>
      <c r="E319" s="13">
        <v>-5010060</v>
      </c>
      <c r="F319"/>
      <c r="G319" s="13">
        <v>-501006</v>
      </c>
      <c r="H319" s="9">
        <f t="shared" si="22"/>
        <v>-5511066</v>
      </c>
      <c r="I319" s="12" t="s">
        <v>13</v>
      </c>
      <c r="J319" s="6" t="s">
        <v>14</v>
      </c>
      <c r="K319" s="5">
        <f t="shared" si="23"/>
        <v>44977</v>
      </c>
      <c r="L319" s="9">
        <f>+VLOOKUP(B319,'[1]TT 2023'!F$1:K$415,2,0)</f>
        <v>-5511066</v>
      </c>
      <c r="M319" s="9">
        <f t="shared" si="25"/>
        <v>0</v>
      </c>
      <c r="N319" s="5">
        <f>+VLOOKUP(B319,'[1]TT 2023'!F$1:K$415,6,0)</f>
        <v>44956</v>
      </c>
      <c r="O319" s="14" t="s">
        <v>1200</v>
      </c>
    </row>
    <row r="320" spans="1:15" s="14" customFormat="1" ht="15" hidden="1" customHeight="1" x14ac:dyDescent="0.2">
      <c r="A320" s="11">
        <v>44935</v>
      </c>
      <c r="B320" s="6">
        <v>2190</v>
      </c>
      <c r="C320"/>
      <c r="D320" s="12" t="s">
        <v>631</v>
      </c>
      <c r="E320" s="13">
        <v>-5376006</v>
      </c>
      <c r="F320"/>
      <c r="G320" s="13">
        <v>-537601</v>
      </c>
      <c r="H320" s="9">
        <f t="shared" si="22"/>
        <v>-5913607</v>
      </c>
      <c r="I320" s="12" t="s">
        <v>13</v>
      </c>
      <c r="J320" s="6" t="s">
        <v>14</v>
      </c>
      <c r="K320" s="5">
        <f t="shared" si="23"/>
        <v>44970</v>
      </c>
      <c r="L320" s="9">
        <f>+VLOOKUP(B320,'[1]TT 2023'!F$1:K$415,2,0)</f>
        <v>-5913607</v>
      </c>
      <c r="M320" s="9">
        <f t="shared" si="25"/>
        <v>0</v>
      </c>
      <c r="N320" s="5">
        <f>+VLOOKUP(B320,'[1]TT 2023'!F$1:K$415,6,0)</f>
        <v>44956</v>
      </c>
      <c r="O320" s="14" t="s">
        <v>1200</v>
      </c>
    </row>
    <row r="321" spans="1:15" s="14" customFormat="1" ht="15" hidden="1" customHeight="1" x14ac:dyDescent="0.2">
      <c r="A321" s="11">
        <v>44935</v>
      </c>
      <c r="B321" s="6">
        <v>1567</v>
      </c>
      <c r="C321"/>
      <c r="D321" s="12" t="s">
        <v>632</v>
      </c>
      <c r="E321" s="13">
        <v>-10752012</v>
      </c>
      <c r="F321"/>
      <c r="G321" s="13">
        <v>-1075201</v>
      </c>
      <c r="H321" s="9">
        <f t="shared" si="22"/>
        <v>-11827213</v>
      </c>
      <c r="I321" s="12" t="s">
        <v>13</v>
      </c>
      <c r="J321" s="6" t="s">
        <v>14</v>
      </c>
      <c r="K321" s="5">
        <f t="shared" si="23"/>
        <v>44970</v>
      </c>
      <c r="L321" s="9">
        <f>+VLOOKUP(B321,'[1]TT 2023'!F$1:K$415,2,0)</f>
        <v>-11827213</v>
      </c>
      <c r="M321" s="9">
        <f t="shared" si="25"/>
        <v>0</v>
      </c>
      <c r="N321" s="5">
        <f>+VLOOKUP(B321,'[1]TT 2023'!F$1:K$415,6,0)</f>
        <v>44956</v>
      </c>
      <c r="O321" s="14" t="s">
        <v>1200</v>
      </c>
    </row>
    <row r="322" spans="1:15" s="14" customFormat="1" ht="15" hidden="1" customHeight="1" x14ac:dyDescent="0.2">
      <c r="A322" s="11">
        <v>44935</v>
      </c>
      <c r="B322" s="6">
        <v>1027</v>
      </c>
      <c r="C322"/>
      <c r="D322" s="12" t="s">
        <v>633</v>
      </c>
      <c r="E322" s="13">
        <v>-21504025</v>
      </c>
      <c r="F322"/>
      <c r="G322" s="13">
        <v>-2150403</v>
      </c>
      <c r="H322" s="9">
        <f t="shared" si="22"/>
        <v>-23654428</v>
      </c>
      <c r="I322" s="12" t="s">
        <v>13</v>
      </c>
      <c r="J322" s="6" t="s">
        <v>14</v>
      </c>
      <c r="K322" s="5">
        <f t="shared" si="23"/>
        <v>44970</v>
      </c>
      <c r="L322" s="9">
        <f>+VLOOKUP(B322,'[1]TT 2023'!F$1:K$415,2,0)</f>
        <v>-23654428</v>
      </c>
      <c r="M322" s="9">
        <f t="shared" si="25"/>
        <v>0</v>
      </c>
      <c r="N322" s="5">
        <f>+VLOOKUP(B322,'[1]TT 2023'!F$1:K$415,6,0)</f>
        <v>44956</v>
      </c>
      <c r="O322" s="14" t="s">
        <v>1200</v>
      </c>
    </row>
    <row r="323" spans="1:15" s="14" customFormat="1" ht="15" hidden="1" customHeight="1" x14ac:dyDescent="0.2">
      <c r="A323" s="11">
        <v>44935</v>
      </c>
      <c r="B323" s="6">
        <v>943</v>
      </c>
      <c r="C323"/>
      <c r="D323" s="12" t="s">
        <v>634</v>
      </c>
      <c r="E323" s="13">
        <v>-24192028</v>
      </c>
      <c r="F323"/>
      <c r="G323" s="13">
        <v>-2419203</v>
      </c>
      <c r="H323" s="9">
        <f t="shared" si="22"/>
        <v>-26611231</v>
      </c>
      <c r="I323" s="12" t="s">
        <v>13</v>
      </c>
      <c r="J323" s="6" t="s">
        <v>14</v>
      </c>
      <c r="K323" s="5">
        <f t="shared" si="23"/>
        <v>44970</v>
      </c>
      <c r="L323" s="9">
        <f>+VLOOKUP(B323,'[1]TT 2023'!F$1:K$415,2,0)</f>
        <v>-26611231</v>
      </c>
      <c r="M323" s="9">
        <f t="shared" si="25"/>
        <v>0</v>
      </c>
      <c r="N323" s="5">
        <f>+VLOOKUP(B323,'[1]TT 2023'!F$1:K$415,6,0)</f>
        <v>44956</v>
      </c>
      <c r="O323" s="14" t="s">
        <v>1200</v>
      </c>
    </row>
    <row r="324" spans="1:15" s="14" customFormat="1" ht="15" hidden="1" customHeight="1" x14ac:dyDescent="0.2">
      <c r="A324" s="11">
        <v>44935</v>
      </c>
      <c r="B324" s="6">
        <v>696</v>
      </c>
      <c r="C324"/>
      <c r="D324" s="12" t="s">
        <v>635</v>
      </c>
      <c r="E324" s="13">
        <v>-37632043</v>
      </c>
      <c r="F324"/>
      <c r="G324" s="13">
        <v>-3763204</v>
      </c>
      <c r="H324" s="9">
        <f t="shared" si="22"/>
        <v>-41395247</v>
      </c>
      <c r="I324" s="12" t="s">
        <v>13</v>
      </c>
      <c r="J324" s="6" t="s">
        <v>14</v>
      </c>
      <c r="K324" s="5">
        <f t="shared" si="23"/>
        <v>44970</v>
      </c>
      <c r="L324" s="9">
        <f>+VLOOKUP(B324,'[1]TT 2023'!F$1:K$415,2,0)</f>
        <v>-41395247</v>
      </c>
      <c r="M324" s="9">
        <f t="shared" si="25"/>
        <v>0</v>
      </c>
      <c r="N324" s="5">
        <f>+VLOOKUP(B324,'[1]TT 2023'!F$1:K$415,6,0)</f>
        <v>44956</v>
      </c>
      <c r="O324" s="14" t="s">
        <v>1200</v>
      </c>
    </row>
    <row r="325" spans="1:15" s="14" customFormat="1" ht="15" hidden="1" customHeight="1" x14ac:dyDescent="0.2">
      <c r="A325" s="11">
        <v>44935</v>
      </c>
      <c r="B325" s="6">
        <v>530</v>
      </c>
      <c r="C325"/>
      <c r="D325" s="12" t="s">
        <v>636</v>
      </c>
      <c r="E325" s="13">
        <v>-56985665</v>
      </c>
      <c r="F325"/>
      <c r="G325" s="13">
        <v>-5698567</v>
      </c>
      <c r="H325" s="9">
        <f t="shared" si="22"/>
        <v>-62684232</v>
      </c>
      <c r="I325" s="12" t="s">
        <v>13</v>
      </c>
      <c r="J325" s="6" t="s">
        <v>14</v>
      </c>
      <c r="K325" s="5">
        <f t="shared" si="23"/>
        <v>44970</v>
      </c>
      <c r="L325" s="9">
        <f>+VLOOKUP(B325,'[1]TT 2023'!F$1:K$415,2,0)</f>
        <v>-62684232</v>
      </c>
      <c r="M325" s="9">
        <f t="shared" si="25"/>
        <v>0</v>
      </c>
      <c r="N325" s="5">
        <f>+VLOOKUP(B325,'[1]TT 2023'!F$1:K$415,6,0)</f>
        <v>44956</v>
      </c>
      <c r="O325" s="14" t="s">
        <v>1200</v>
      </c>
    </row>
    <row r="326" spans="1:15" customFormat="1" ht="15" hidden="1" customHeight="1" x14ac:dyDescent="0.2">
      <c r="A326" s="11">
        <v>45021</v>
      </c>
      <c r="B326" s="6">
        <v>181</v>
      </c>
      <c r="D326" s="12" t="s">
        <v>645</v>
      </c>
      <c r="E326" s="13">
        <v>-146862</v>
      </c>
      <c r="G326" s="13">
        <v>-14686</v>
      </c>
      <c r="H326" s="9">
        <f t="shared" si="22"/>
        <v>-161548</v>
      </c>
      <c r="I326" s="12" t="s">
        <v>131</v>
      </c>
      <c r="J326" s="12" t="s">
        <v>132</v>
      </c>
      <c r="K326" s="5">
        <f t="shared" si="23"/>
        <v>45056</v>
      </c>
      <c r="L326" s="9">
        <f>+VLOOKUP(B326,'[1]TT 2023'!F$1:K$415,2,0)</f>
        <v>-161548</v>
      </c>
      <c r="M326" s="9">
        <f t="shared" si="25"/>
        <v>0</v>
      </c>
      <c r="N326" s="5">
        <f>+VLOOKUP(B326,'[1]TT 2023'!F$1:K$415,6,0)</f>
        <v>45026</v>
      </c>
      <c r="O326" t="s">
        <v>1204</v>
      </c>
    </row>
    <row r="327" spans="1:15" customFormat="1" ht="15" hidden="1" customHeight="1" x14ac:dyDescent="0.2">
      <c r="A327" s="11">
        <v>45021</v>
      </c>
      <c r="B327" s="6">
        <v>80</v>
      </c>
      <c r="D327" s="12" t="s">
        <v>646</v>
      </c>
      <c r="E327" s="13">
        <v>-11374192</v>
      </c>
      <c r="G327" s="13">
        <v>-1137419</v>
      </c>
      <c r="H327" s="9">
        <f t="shared" si="22"/>
        <v>-12511611</v>
      </c>
      <c r="I327" s="12" t="s">
        <v>139</v>
      </c>
      <c r="K327" s="5">
        <f t="shared" si="23"/>
        <v>45056</v>
      </c>
      <c r="L327" s="9">
        <f>+VLOOKUP(B327,'[1]TT 2023'!F$1:K$415,2,0)</f>
        <v>-12511611</v>
      </c>
      <c r="M327" s="9">
        <f t="shared" si="25"/>
        <v>0</v>
      </c>
      <c r="N327" s="5">
        <f>+VLOOKUP(B327,'[1]TT 2023'!F$1:K$415,6,0)</f>
        <v>45026</v>
      </c>
      <c r="O327" t="s">
        <v>1204</v>
      </c>
    </row>
    <row r="328" spans="1:15" customFormat="1" ht="15" hidden="1" customHeight="1" x14ac:dyDescent="0.2">
      <c r="A328" s="11">
        <v>45021</v>
      </c>
      <c r="B328" s="6">
        <v>185</v>
      </c>
      <c r="D328" s="12" t="s">
        <v>647</v>
      </c>
      <c r="E328" s="13">
        <v>-2300913</v>
      </c>
      <c r="G328" s="13">
        <v>-230091</v>
      </c>
      <c r="H328" s="9">
        <f t="shared" si="22"/>
        <v>-2531004</v>
      </c>
      <c r="I328" s="12" t="s">
        <v>131</v>
      </c>
      <c r="J328" s="12" t="s">
        <v>132</v>
      </c>
      <c r="K328" s="5">
        <f t="shared" si="23"/>
        <v>45056</v>
      </c>
      <c r="L328" s="9">
        <f>+VLOOKUP(B328,'[1]TT 2023'!F$1:K$415,2,0)</f>
        <v>-2531004</v>
      </c>
      <c r="M328" s="9">
        <f t="shared" si="25"/>
        <v>0</v>
      </c>
      <c r="N328" s="5">
        <f>+VLOOKUP(B328,'[1]TT 2023'!F$1:K$415,6,0)</f>
        <v>45026</v>
      </c>
      <c r="O328" t="s">
        <v>1204</v>
      </c>
    </row>
    <row r="329" spans="1:15" customFormat="1" ht="15" hidden="1" customHeight="1" x14ac:dyDescent="0.2">
      <c r="A329" s="11">
        <v>45021</v>
      </c>
      <c r="B329" s="6">
        <v>126</v>
      </c>
      <c r="D329" s="12" t="s">
        <v>648</v>
      </c>
      <c r="E329" s="13">
        <v>-816750</v>
      </c>
      <c r="G329" s="13">
        <v>-81675</v>
      </c>
      <c r="H329" s="9">
        <f t="shared" si="22"/>
        <v>-898425</v>
      </c>
      <c r="I329" s="12" t="s">
        <v>93</v>
      </c>
      <c r="J329" s="12" t="s">
        <v>94</v>
      </c>
      <c r="K329" s="5">
        <f t="shared" si="23"/>
        <v>45056</v>
      </c>
      <c r="L329" s="9">
        <f>+VLOOKUP(B329,'[1]TT 2023'!F$1:K$415,2,0)</f>
        <v>-898425</v>
      </c>
      <c r="M329" s="9">
        <f t="shared" si="25"/>
        <v>0</v>
      </c>
      <c r="N329" s="5">
        <f>+VLOOKUP(B329,'[1]TT 2023'!F$1:K$415,6,0)</f>
        <v>45026</v>
      </c>
      <c r="O329" t="s">
        <v>1204</v>
      </c>
    </row>
    <row r="330" spans="1:15" customFormat="1" ht="15" hidden="1" customHeight="1" x14ac:dyDescent="0.2">
      <c r="A330" s="11">
        <v>45021</v>
      </c>
      <c r="B330" s="6">
        <v>150</v>
      </c>
      <c r="D330" s="12" t="s">
        <v>649</v>
      </c>
      <c r="E330" s="13">
        <v>-1223868</v>
      </c>
      <c r="G330" s="13">
        <v>-122387</v>
      </c>
      <c r="H330" s="9">
        <f t="shared" si="22"/>
        <v>-1346255</v>
      </c>
      <c r="I330" s="12" t="s">
        <v>93</v>
      </c>
      <c r="J330" s="12" t="s">
        <v>94</v>
      </c>
      <c r="K330" s="5">
        <f t="shared" si="23"/>
        <v>45056</v>
      </c>
      <c r="L330" s="9">
        <f>+VLOOKUP(B330,'[1]TT 2023'!F$1:K$415,2,0)</f>
        <v>-1346255</v>
      </c>
      <c r="M330" s="9">
        <f t="shared" si="25"/>
        <v>0</v>
      </c>
      <c r="N330" s="5">
        <f>+VLOOKUP(B330,'[1]TT 2023'!F$1:K$415,6,0)</f>
        <v>45026</v>
      </c>
      <c r="O330" t="s">
        <v>1204</v>
      </c>
    </row>
    <row r="331" spans="1:15" customFormat="1" ht="15" hidden="1" customHeight="1" x14ac:dyDescent="0.2">
      <c r="A331" s="11">
        <v>45021</v>
      </c>
      <c r="B331" s="12">
        <v>16278</v>
      </c>
      <c r="D331" s="12" t="s">
        <v>655</v>
      </c>
      <c r="E331" s="13">
        <v>-3136837</v>
      </c>
      <c r="F331" s="8"/>
      <c r="G331" s="13">
        <v>-313684</v>
      </c>
      <c r="H331" s="9">
        <f t="shared" si="22"/>
        <v>-3450521</v>
      </c>
      <c r="I331" s="12" t="s">
        <v>13</v>
      </c>
      <c r="J331" s="6" t="s">
        <v>14</v>
      </c>
      <c r="K331" s="5">
        <f t="shared" ref="K331:K337" si="26">35+A331</f>
        <v>45056</v>
      </c>
      <c r="L331" s="9">
        <f>+VLOOKUP(B331,'[1]TT 2023'!F$1:K$415,2,0)</f>
        <v>-3450521</v>
      </c>
      <c r="M331" s="9">
        <f t="shared" ref="M331:M337" si="27">+L331-H331</f>
        <v>0</v>
      </c>
      <c r="N331" s="5">
        <f>+VLOOKUP(B331,'[1]TT 2023'!F$1:K$415,6,0)</f>
        <v>45040</v>
      </c>
      <c r="O331" t="s">
        <v>1205</v>
      </c>
    </row>
    <row r="332" spans="1:15" customFormat="1" ht="15" hidden="1" customHeight="1" x14ac:dyDescent="0.2">
      <c r="A332" s="11">
        <v>45021</v>
      </c>
      <c r="B332" s="12">
        <v>16279</v>
      </c>
      <c r="D332" s="12" t="s">
        <v>656</v>
      </c>
      <c r="E332" s="13">
        <v>-1792478</v>
      </c>
      <c r="F332" s="8"/>
      <c r="G332" s="13">
        <v>-179248</v>
      </c>
      <c r="H332" s="9">
        <f t="shared" si="22"/>
        <v>-1971726</v>
      </c>
      <c r="I332" s="12" t="s">
        <v>13</v>
      </c>
      <c r="J332" s="6" t="s">
        <v>14</v>
      </c>
      <c r="K332" s="5">
        <f t="shared" si="26"/>
        <v>45056</v>
      </c>
      <c r="L332" s="9">
        <f>+VLOOKUP(B332,'[1]TT 2023'!F$1:K$415,2,0)</f>
        <v>-1971726</v>
      </c>
      <c r="M332" s="9">
        <f t="shared" si="27"/>
        <v>0</v>
      </c>
      <c r="N332" s="5">
        <f>+VLOOKUP(B332,'[1]TT 2023'!F$1:K$415,6,0)</f>
        <v>45040</v>
      </c>
      <c r="O332" t="s">
        <v>1205</v>
      </c>
    </row>
    <row r="333" spans="1:15" customFormat="1" ht="15" hidden="1" customHeight="1" x14ac:dyDescent="0.2">
      <c r="A333" s="11">
        <v>45021</v>
      </c>
      <c r="B333" s="12">
        <v>14922</v>
      </c>
      <c r="D333" s="12" t="s">
        <v>657</v>
      </c>
      <c r="E333" s="13">
        <v>-896239</v>
      </c>
      <c r="F333" s="8"/>
      <c r="G333" s="13">
        <v>-89624</v>
      </c>
      <c r="H333" s="9">
        <f t="shared" si="22"/>
        <v>-985863</v>
      </c>
      <c r="I333" s="12" t="s">
        <v>13</v>
      </c>
      <c r="J333" s="6" t="s">
        <v>14</v>
      </c>
      <c r="K333" s="5">
        <f t="shared" si="26"/>
        <v>45056</v>
      </c>
      <c r="L333" s="9">
        <f>+VLOOKUP(B333,'[1]TT 2023'!F$1:K$415,2,0)</f>
        <v>-985863</v>
      </c>
      <c r="M333" s="9">
        <f t="shared" si="27"/>
        <v>0</v>
      </c>
      <c r="N333" s="5">
        <f>+VLOOKUP(B333,'[1]TT 2023'!F$1:K$415,6,0)</f>
        <v>45040</v>
      </c>
      <c r="O333" t="s">
        <v>1205</v>
      </c>
    </row>
    <row r="334" spans="1:15" customFormat="1" ht="15" hidden="1" customHeight="1" x14ac:dyDescent="0.2">
      <c r="A334" s="11">
        <v>45021</v>
      </c>
      <c r="B334" s="12">
        <v>14864</v>
      </c>
      <c r="D334" s="12" t="s">
        <v>658</v>
      </c>
      <c r="E334" s="13">
        <v>-448120</v>
      </c>
      <c r="F334" s="8"/>
      <c r="G334" s="13">
        <v>-44812</v>
      </c>
      <c r="H334" s="9">
        <f t="shared" ref="H334:H397" si="28">+E334+G334</f>
        <v>-492932</v>
      </c>
      <c r="I334" s="12" t="s">
        <v>13</v>
      </c>
      <c r="J334" s="6" t="s">
        <v>14</v>
      </c>
      <c r="K334" s="5">
        <f t="shared" si="26"/>
        <v>45056</v>
      </c>
      <c r="L334" s="9">
        <f>+VLOOKUP(B334,'[1]TT 2023'!F$1:K$415,2,0)</f>
        <v>-492932</v>
      </c>
      <c r="M334" s="9">
        <f t="shared" si="27"/>
        <v>0</v>
      </c>
      <c r="N334" s="5">
        <f>+VLOOKUP(B334,'[1]TT 2023'!F$1:K$415,6,0)</f>
        <v>45040</v>
      </c>
      <c r="O334" t="s">
        <v>1205</v>
      </c>
    </row>
    <row r="335" spans="1:15" customFormat="1" ht="15" hidden="1" customHeight="1" x14ac:dyDescent="0.2">
      <c r="A335" s="11">
        <v>45021</v>
      </c>
      <c r="B335" s="12">
        <v>16276</v>
      </c>
      <c r="D335" s="12" t="s">
        <v>659</v>
      </c>
      <c r="E335" s="13">
        <v>-4750067</v>
      </c>
      <c r="F335" s="8"/>
      <c r="G335" s="13">
        <v>-475007</v>
      </c>
      <c r="H335" s="9">
        <f t="shared" si="28"/>
        <v>-5225074</v>
      </c>
      <c r="I335" s="12" t="s">
        <v>13</v>
      </c>
      <c r="J335" s="6" t="s">
        <v>14</v>
      </c>
      <c r="K335" s="5">
        <f t="shared" si="26"/>
        <v>45056</v>
      </c>
      <c r="L335" s="9">
        <f>+VLOOKUP(B335,'[1]TT 2023'!F$1:K$415,2,0)</f>
        <v>-5225074</v>
      </c>
      <c r="M335" s="9">
        <f t="shared" si="27"/>
        <v>0</v>
      </c>
      <c r="N335" s="5">
        <f>+VLOOKUP(B335,'[1]TT 2023'!F$1:K$415,6,0)</f>
        <v>45040</v>
      </c>
      <c r="O335" t="s">
        <v>1205</v>
      </c>
    </row>
    <row r="336" spans="1:15" customFormat="1" ht="15" hidden="1" customHeight="1" x14ac:dyDescent="0.2">
      <c r="A336" s="11">
        <v>45021</v>
      </c>
      <c r="B336" s="12">
        <v>16277</v>
      </c>
      <c r="D336" s="12" t="s">
        <v>660</v>
      </c>
      <c r="E336" s="13">
        <v>-2016538</v>
      </c>
      <c r="F336" s="8"/>
      <c r="G336" s="13">
        <v>-201654</v>
      </c>
      <c r="H336" s="9">
        <f t="shared" si="28"/>
        <v>-2218192</v>
      </c>
      <c r="I336" s="12" t="s">
        <v>13</v>
      </c>
      <c r="J336" s="6" t="s">
        <v>14</v>
      </c>
      <c r="K336" s="5">
        <f t="shared" si="26"/>
        <v>45056</v>
      </c>
      <c r="L336" s="9">
        <f>+VLOOKUP(B336,'[1]TT 2023'!F$1:K$415,2,0)</f>
        <v>-2218192</v>
      </c>
      <c r="M336" s="9">
        <f t="shared" si="27"/>
        <v>0</v>
      </c>
      <c r="N336" s="5">
        <f>+VLOOKUP(B336,'[1]TT 2023'!F$1:K$415,6,0)</f>
        <v>45040</v>
      </c>
      <c r="O336" t="s">
        <v>1205</v>
      </c>
    </row>
    <row r="337" spans="1:15" customFormat="1" ht="15" hidden="1" customHeight="1" x14ac:dyDescent="0.2">
      <c r="A337" s="11">
        <v>45035</v>
      </c>
      <c r="B337" s="12">
        <v>3347</v>
      </c>
      <c r="D337" s="12" t="s">
        <v>661</v>
      </c>
      <c r="E337" s="13">
        <v>-2550728</v>
      </c>
      <c r="F337" s="8"/>
      <c r="G337" s="13">
        <v>-255072</v>
      </c>
      <c r="H337" s="9">
        <f t="shared" si="28"/>
        <v>-2805800</v>
      </c>
      <c r="I337" s="12" t="s">
        <v>13</v>
      </c>
      <c r="J337" s="6" t="s">
        <v>14</v>
      </c>
      <c r="K337" s="5">
        <f t="shared" si="26"/>
        <v>45070</v>
      </c>
      <c r="L337" s="9">
        <f>+VLOOKUP(B337,'[1]TT 2023'!F$1:K$415,2,0)</f>
        <v>-2805801</v>
      </c>
      <c r="M337" s="9">
        <f t="shared" si="27"/>
        <v>-1</v>
      </c>
      <c r="N337" s="5">
        <f>+VLOOKUP(B337,'[1]TT 2023'!F$1:K$415,6,0)</f>
        <v>45040</v>
      </c>
      <c r="O337" t="s">
        <v>1205</v>
      </c>
    </row>
    <row r="338" spans="1:15" customFormat="1" ht="15" hidden="1" customHeight="1" x14ac:dyDescent="0.2">
      <c r="A338" s="11">
        <v>45021</v>
      </c>
      <c r="B338" s="12">
        <v>95</v>
      </c>
      <c r="D338" s="12" t="s">
        <v>669</v>
      </c>
      <c r="E338" s="13">
        <v>-2579847</v>
      </c>
      <c r="G338" s="13">
        <v>-257985</v>
      </c>
      <c r="H338" s="9">
        <f t="shared" si="28"/>
        <v>-2837832</v>
      </c>
      <c r="I338" s="12" t="s">
        <v>117</v>
      </c>
      <c r="J338" s="12" t="s">
        <v>118</v>
      </c>
      <c r="K338" s="5">
        <f t="shared" ref="K338:K344" si="29">35+A338</f>
        <v>45056</v>
      </c>
      <c r="L338" s="9">
        <f>+VLOOKUP(B338,'[1]TT 2023'!F$1:K$415,2,0)</f>
        <v>-2837832</v>
      </c>
      <c r="M338" s="9">
        <f t="shared" ref="M338:M401" si="30">+L338-H338</f>
        <v>0</v>
      </c>
      <c r="N338" s="5">
        <f>+VLOOKUP(B338,'[1]TT 2023'!F$1:K$415,6,0)</f>
        <v>45040</v>
      </c>
      <c r="O338" t="s">
        <v>1205</v>
      </c>
    </row>
    <row r="339" spans="1:15" customFormat="1" ht="15" hidden="1" customHeight="1" x14ac:dyDescent="0.2">
      <c r="A339" s="11">
        <v>45027</v>
      </c>
      <c r="B339" s="12">
        <v>154</v>
      </c>
      <c r="D339" s="12" t="s">
        <v>589</v>
      </c>
      <c r="E339" s="13">
        <v>-879812</v>
      </c>
      <c r="G339" s="13">
        <v>-87981</v>
      </c>
      <c r="H339" s="9">
        <f t="shared" si="28"/>
        <v>-967793</v>
      </c>
      <c r="I339" s="12" t="s">
        <v>93</v>
      </c>
      <c r="J339" s="12" t="s">
        <v>94</v>
      </c>
      <c r="K339" s="5">
        <f t="shared" si="29"/>
        <v>45062</v>
      </c>
      <c r="L339" s="9">
        <f>+VLOOKUP(B339,'[1]TT 2023'!F$1:K$415,2,0)</f>
        <v>-967793</v>
      </c>
      <c r="M339" s="9">
        <f t="shared" si="30"/>
        <v>0</v>
      </c>
      <c r="N339" s="5">
        <f>+VLOOKUP(B339,'[1]TT 2023'!F$1:K$415,6,0)</f>
        <v>45040</v>
      </c>
      <c r="O339" t="s">
        <v>1205</v>
      </c>
    </row>
    <row r="340" spans="1:15" customFormat="1" ht="15" hidden="1" customHeight="1" x14ac:dyDescent="0.2">
      <c r="A340" s="11">
        <v>45030</v>
      </c>
      <c r="B340" s="12">
        <v>116</v>
      </c>
      <c r="D340" s="12" t="s">
        <v>670</v>
      </c>
      <c r="E340" s="13">
        <v>-2545791</v>
      </c>
      <c r="G340" s="13">
        <v>-254579</v>
      </c>
      <c r="H340" s="9">
        <f t="shared" si="28"/>
        <v>-2800370</v>
      </c>
      <c r="I340" s="12" t="s">
        <v>113</v>
      </c>
      <c r="J340" s="12" t="s">
        <v>114</v>
      </c>
      <c r="K340" s="5">
        <f t="shared" si="29"/>
        <v>45065</v>
      </c>
      <c r="L340" s="9">
        <f>+VLOOKUP(B340,'[1]TT 2023'!F$1:K$415,2,0)</f>
        <v>-2800370</v>
      </c>
      <c r="M340" s="9">
        <f t="shared" si="30"/>
        <v>0</v>
      </c>
      <c r="N340" s="5">
        <f>+VLOOKUP(B340,'[1]TT 2023'!F$1:K$415,6,0)</f>
        <v>45040</v>
      </c>
      <c r="O340" t="s">
        <v>1205</v>
      </c>
    </row>
    <row r="341" spans="1:15" customFormat="1" ht="15" hidden="1" customHeight="1" x14ac:dyDescent="0.2">
      <c r="A341" s="11">
        <v>45035</v>
      </c>
      <c r="B341" s="12">
        <v>234</v>
      </c>
      <c r="D341" s="12" t="s">
        <v>645</v>
      </c>
      <c r="E341" s="13">
        <v>-418768</v>
      </c>
      <c r="G341" s="13">
        <v>-41877</v>
      </c>
      <c r="H341" s="9">
        <f t="shared" si="28"/>
        <v>-460645</v>
      </c>
      <c r="I341" s="12" t="s">
        <v>131</v>
      </c>
      <c r="J341" s="12" t="s">
        <v>132</v>
      </c>
      <c r="K341" s="5">
        <f t="shared" si="29"/>
        <v>45070</v>
      </c>
      <c r="L341" s="9">
        <f>+VLOOKUP(B341,'[1]TT 2023'!F$1:K$415,2,0)</f>
        <v>-460645</v>
      </c>
      <c r="M341" s="9">
        <f t="shared" si="30"/>
        <v>0</v>
      </c>
      <c r="N341" s="5">
        <f>+VLOOKUP(B341,'[1]TT 2023'!F$1:K$415,6,0)</f>
        <v>45040</v>
      </c>
      <c r="O341" t="s">
        <v>1205</v>
      </c>
    </row>
    <row r="342" spans="1:15" customFormat="1" ht="15" hidden="1" customHeight="1" x14ac:dyDescent="0.2">
      <c r="A342" s="11">
        <v>45035</v>
      </c>
      <c r="B342" s="12">
        <v>161</v>
      </c>
      <c r="D342" s="12" t="s">
        <v>671</v>
      </c>
      <c r="E342" s="13">
        <v>-2246015</v>
      </c>
      <c r="G342" s="13">
        <v>-224601</v>
      </c>
      <c r="H342" s="9">
        <f t="shared" si="28"/>
        <v>-2470616</v>
      </c>
      <c r="I342" s="12" t="s">
        <v>147</v>
      </c>
      <c r="J342" s="12" t="s">
        <v>148</v>
      </c>
      <c r="K342" s="5">
        <f t="shared" si="29"/>
        <v>45070</v>
      </c>
      <c r="L342" s="9">
        <f>+VLOOKUP(B342,'[1]TT 2023'!F$1:K$415,2,0)</f>
        <v>-2470617</v>
      </c>
      <c r="M342" s="9">
        <f t="shared" si="30"/>
        <v>-1</v>
      </c>
      <c r="N342" s="5">
        <f>+VLOOKUP(B342,'[1]TT 2023'!F$1:K$415,6,0)</f>
        <v>45040</v>
      </c>
      <c r="O342" t="s">
        <v>1205</v>
      </c>
    </row>
    <row r="343" spans="1:15" customFormat="1" ht="15" hidden="1" customHeight="1" x14ac:dyDescent="0.2">
      <c r="A343" s="11">
        <v>45035</v>
      </c>
      <c r="B343" s="12">
        <v>117</v>
      </c>
      <c r="D343" s="12" t="s">
        <v>672</v>
      </c>
      <c r="E343" s="13">
        <v>-3266472</v>
      </c>
      <c r="G343" s="13">
        <v>-326647</v>
      </c>
      <c r="H343" s="9">
        <f t="shared" si="28"/>
        <v>-3593119</v>
      </c>
      <c r="I343" s="12" t="s">
        <v>89</v>
      </c>
      <c r="J343" s="12" t="s">
        <v>90</v>
      </c>
      <c r="K343" s="5">
        <f t="shared" si="29"/>
        <v>45070</v>
      </c>
      <c r="L343" s="9">
        <f>+VLOOKUP(B343,'[1]TT 2023'!F$1:K$415,2,0)</f>
        <v>-3593119</v>
      </c>
      <c r="M343" s="9">
        <f t="shared" si="30"/>
        <v>0</v>
      </c>
      <c r="N343" s="5">
        <f>+VLOOKUP(B343,'[1]TT 2023'!F$1:K$415,6,0)</f>
        <v>45040</v>
      </c>
      <c r="O343" t="s">
        <v>1205</v>
      </c>
    </row>
    <row r="344" spans="1:15" customFormat="1" ht="15" hidden="1" customHeight="1" x14ac:dyDescent="0.2">
      <c r="A344" s="11">
        <v>45035</v>
      </c>
      <c r="B344" s="12">
        <v>122</v>
      </c>
      <c r="D344" s="12" t="s">
        <v>673</v>
      </c>
      <c r="E344" s="13">
        <v>-750435</v>
      </c>
      <c r="G344" s="13">
        <v>-75044</v>
      </c>
      <c r="H344" s="9">
        <f t="shared" si="28"/>
        <v>-825479</v>
      </c>
      <c r="I344" s="12" t="s">
        <v>113</v>
      </c>
      <c r="J344" s="12" t="s">
        <v>114</v>
      </c>
      <c r="K344" s="5">
        <f t="shared" si="29"/>
        <v>45070</v>
      </c>
      <c r="L344" s="9">
        <f>+VLOOKUP(B344,'[1]TT 2023'!F$1:K$415,2,0)</f>
        <v>-825479</v>
      </c>
      <c r="M344" s="9">
        <f t="shared" si="30"/>
        <v>0</v>
      </c>
      <c r="N344" s="5">
        <f>+VLOOKUP(B344,'[1]TT 2023'!F$1:K$415,6,0)</f>
        <v>45040</v>
      </c>
      <c r="O344" t="s">
        <v>1205</v>
      </c>
    </row>
    <row r="345" spans="1:15" customFormat="1" ht="15" hidden="1" customHeight="1" x14ac:dyDescent="0.2">
      <c r="A345" s="5">
        <v>45040</v>
      </c>
      <c r="B345" s="19">
        <v>172</v>
      </c>
      <c r="C345" s="6" t="s">
        <v>683</v>
      </c>
      <c r="D345" s="6" t="s">
        <v>685</v>
      </c>
      <c r="E345" s="17">
        <v>-493993</v>
      </c>
      <c r="F345" s="10" t="s">
        <v>12</v>
      </c>
      <c r="G345" s="17">
        <v>-49400</v>
      </c>
      <c r="H345" s="9">
        <f t="shared" si="28"/>
        <v>-543393</v>
      </c>
      <c r="I345" s="6" t="s">
        <v>147</v>
      </c>
      <c r="J345" s="6" t="s">
        <v>148</v>
      </c>
      <c r="K345" s="5">
        <f t="shared" ref="K345:K408" si="31">35+A345</f>
        <v>45075</v>
      </c>
      <c r="L345" s="9">
        <f>+VLOOKUP(B345,'[2]TT 2023'!F$332:K$415,2,0)</f>
        <v>-543392</v>
      </c>
      <c r="M345" s="9">
        <f t="shared" si="30"/>
        <v>1</v>
      </c>
      <c r="N345" s="5">
        <f>+VLOOKUP(B345,'[2]TT 2023'!F$332:K$415,6,0)</f>
        <v>45056</v>
      </c>
      <c r="O345" t="s">
        <v>1206</v>
      </c>
    </row>
    <row r="346" spans="1:15" customFormat="1" ht="15" hidden="1" customHeight="1" x14ac:dyDescent="0.2">
      <c r="A346" s="5">
        <v>45037</v>
      </c>
      <c r="B346" s="19" t="s">
        <v>979</v>
      </c>
      <c r="C346" s="6" t="s">
        <v>687</v>
      </c>
      <c r="D346" s="6" t="s">
        <v>688</v>
      </c>
      <c r="E346" s="17">
        <v>-1134880</v>
      </c>
      <c r="F346" s="10" t="s">
        <v>12</v>
      </c>
      <c r="G346" s="17">
        <v>-113488</v>
      </c>
      <c r="H346" s="9">
        <f t="shared" si="28"/>
        <v>-1248368</v>
      </c>
      <c r="I346" s="6" t="s">
        <v>73</v>
      </c>
      <c r="J346" s="6" t="s">
        <v>74</v>
      </c>
      <c r="K346" s="5">
        <f t="shared" si="31"/>
        <v>45072</v>
      </c>
      <c r="L346" s="9">
        <f>+VLOOKUP(B346,'[2]TT 2023'!F$332:K$415,2,0)</f>
        <v>-1248368</v>
      </c>
      <c r="M346" s="9">
        <f t="shared" si="30"/>
        <v>0</v>
      </c>
      <c r="N346" s="5">
        <f>+VLOOKUP(B346,'[2]TT 2023'!F$332:K$415,6,0)</f>
        <v>45056</v>
      </c>
      <c r="O346" t="s">
        <v>1206</v>
      </c>
    </row>
    <row r="347" spans="1:15" customFormat="1" ht="15" hidden="1" customHeight="1" x14ac:dyDescent="0.2">
      <c r="A347" s="5">
        <v>45040</v>
      </c>
      <c r="B347" s="19">
        <v>247</v>
      </c>
      <c r="C347" s="6" t="s">
        <v>686</v>
      </c>
      <c r="D347" s="6" t="s">
        <v>645</v>
      </c>
      <c r="E347" s="17">
        <v>-119066</v>
      </c>
      <c r="F347" s="10" t="s">
        <v>12</v>
      </c>
      <c r="G347" s="17">
        <v>-11907</v>
      </c>
      <c r="H347" s="9">
        <f t="shared" si="28"/>
        <v>-130973</v>
      </c>
      <c r="I347" s="6" t="s">
        <v>131</v>
      </c>
      <c r="J347" s="6" t="s">
        <v>132</v>
      </c>
      <c r="K347" s="5">
        <f t="shared" si="31"/>
        <v>45075</v>
      </c>
      <c r="L347" s="9">
        <f>+VLOOKUP(B347,'[2]TT 2023'!F$332:K$415,2,0)</f>
        <v>-130973</v>
      </c>
      <c r="M347" s="9">
        <f t="shared" si="30"/>
        <v>0</v>
      </c>
      <c r="N347" s="5">
        <f>+VLOOKUP(B347,'[2]TT 2023'!F$332:K$415,6,0)</f>
        <v>45056</v>
      </c>
      <c r="O347" t="s">
        <v>1206</v>
      </c>
    </row>
    <row r="348" spans="1:15" customFormat="1" ht="15" hidden="1" customHeight="1" x14ac:dyDescent="0.2">
      <c r="A348" s="5">
        <v>45022</v>
      </c>
      <c r="B348" s="19">
        <v>20177</v>
      </c>
      <c r="C348" s="6" t="s">
        <v>10</v>
      </c>
      <c r="D348" s="6" t="s">
        <v>691</v>
      </c>
      <c r="E348" s="17">
        <v>1110580</v>
      </c>
      <c r="F348" s="10" t="s">
        <v>12</v>
      </c>
      <c r="G348" s="17">
        <v>111058</v>
      </c>
      <c r="H348" s="9">
        <f t="shared" si="28"/>
        <v>1221638</v>
      </c>
      <c r="I348" s="6" t="s">
        <v>101</v>
      </c>
      <c r="J348" s="6" t="s">
        <v>102</v>
      </c>
      <c r="K348" s="5">
        <f t="shared" si="31"/>
        <v>45057</v>
      </c>
      <c r="L348" s="9">
        <f>+VLOOKUP(B348,'[2]TT 2023'!F$332:K$415,2,0)</f>
        <v>1221638</v>
      </c>
      <c r="M348" s="9">
        <f t="shared" si="30"/>
        <v>0</v>
      </c>
      <c r="N348" s="5">
        <f>+VLOOKUP(B348,'[2]TT 2023'!F$332:K$415,6,0)</f>
        <v>45056</v>
      </c>
      <c r="O348" t="s">
        <v>1206</v>
      </c>
    </row>
    <row r="349" spans="1:15" customFormat="1" ht="15" hidden="1" customHeight="1" x14ac:dyDescent="0.2">
      <c r="A349" s="5">
        <v>45022</v>
      </c>
      <c r="B349" s="19">
        <v>20178</v>
      </c>
      <c r="C349" s="6" t="s">
        <v>10</v>
      </c>
      <c r="D349" s="6" t="s">
        <v>693</v>
      </c>
      <c r="E349" s="17">
        <v>1780745</v>
      </c>
      <c r="F349" s="10" t="s">
        <v>12</v>
      </c>
      <c r="G349" s="17">
        <v>178075</v>
      </c>
      <c r="H349" s="9">
        <f t="shared" si="28"/>
        <v>1958820</v>
      </c>
      <c r="I349" s="6" t="s">
        <v>131</v>
      </c>
      <c r="J349" s="6" t="s">
        <v>132</v>
      </c>
      <c r="K349" s="5">
        <f t="shared" si="31"/>
        <v>45057</v>
      </c>
      <c r="L349" s="9">
        <f>+VLOOKUP(B349,'[2]TT 2023'!F$332:K$415,2,0)</f>
        <v>1958825</v>
      </c>
      <c r="M349" s="9">
        <f t="shared" si="30"/>
        <v>5</v>
      </c>
      <c r="N349" s="5">
        <f>+VLOOKUP(B349,'[2]TT 2023'!F$332:K$415,6,0)</f>
        <v>45056</v>
      </c>
      <c r="O349" t="s">
        <v>1206</v>
      </c>
    </row>
    <row r="350" spans="1:15" customFormat="1" ht="15" hidden="1" customHeight="1" x14ac:dyDescent="0.2">
      <c r="A350" s="5">
        <v>45022</v>
      </c>
      <c r="B350" s="19">
        <v>20179</v>
      </c>
      <c r="C350" s="6" t="s">
        <v>10</v>
      </c>
      <c r="D350" s="6" t="s">
        <v>695</v>
      </c>
      <c r="E350" s="17">
        <v>3644690</v>
      </c>
      <c r="F350" s="10" t="s">
        <v>12</v>
      </c>
      <c r="G350" s="17">
        <v>364469</v>
      </c>
      <c r="H350" s="9">
        <f t="shared" si="28"/>
        <v>4009159</v>
      </c>
      <c r="I350" s="6" t="s">
        <v>93</v>
      </c>
      <c r="J350" s="6" t="s">
        <v>94</v>
      </c>
      <c r="K350" s="5">
        <f t="shared" si="31"/>
        <v>45057</v>
      </c>
      <c r="L350" s="9">
        <f>+VLOOKUP(B350,'[2]TT 2023'!F$332:K$415,2,0)</f>
        <v>4009159</v>
      </c>
      <c r="M350" s="9">
        <f t="shared" si="30"/>
        <v>0</v>
      </c>
      <c r="N350" s="5">
        <f>+VLOOKUP(B350,'[2]TT 2023'!F$332:K$415,6,0)</f>
        <v>45056</v>
      </c>
      <c r="O350" t="s">
        <v>1206</v>
      </c>
    </row>
    <row r="351" spans="1:15" customFormat="1" ht="15" hidden="1" customHeight="1" x14ac:dyDescent="0.2">
      <c r="A351" s="5">
        <v>45022</v>
      </c>
      <c r="B351" s="19">
        <v>20180</v>
      </c>
      <c r="C351" s="6" t="s">
        <v>10</v>
      </c>
      <c r="D351" s="6" t="s">
        <v>697</v>
      </c>
      <c r="E351" s="17">
        <v>3330501</v>
      </c>
      <c r="F351" s="10" t="s">
        <v>12</v>
      </c>
      <c r="G351" s="17">
        <v>333050</v>
      </c>
      <c r="H351" s="9">
        <f t="shared" si="28"/>
        <v>3663551</v>
      </c>
      <c r="I351" s="6" t="s">
        <v>139</v>
      </c>
      <c r="J351" s="6" t="s">
        <v>140</v>
      </c>
      <c r="K351" s="5">
        <f t="shared" si="31"/>
        <v>45057</v>
      </c>
      <c r="L351" s="9">
        <f>+VLOOKUP(B351,'[2]TT 2023'!F$332:K$415,2,0)</f>
        <v>3663550</v>
      </c>
      <c r="M351" s="9">
        <f t="shared" si="30"/>
        <v>-1</v>
      </c>
      <c r="N351" s="5">
        <f>+VLOOKUP(B351,'[2]TT 2023'!F$332:K$415,6,0)</f>
        <v>45056</v>
      </c>
      <c r="O351" t="s">
        <v>1206</v>
      </c>
    </row>
    <row r="352" spans="1:15" customFormat="1" ht="15" hidden="1" customHeight="1" x14ac:dyDescent="0.2">
      <c r="A352" s="5">
        <v>45022</v>
      </c>
      <c r="B352" s="19">
        <v>20181</v>
      </c>
      <c r="C352" s="6" t="s">
        <v>10</v>
      </c>
      <c r="D352" s="6" t="s">
        <v>699</v>
      </c>
      <c r="E352" s="17">
        <v>3849940</v>
      </c>
      <c r="F352" s="10" t="s">
        <v>12</v>
      </c>
      <c r="G352" s="17">
        <v>384994</v>
      </c>
      <c r="H352" s="9">
        <f t="shared" si="28"/>
        <v>4234934</v>
      </c>
      <c r="I352" s="6" t="s">
        <v>13</v>
      </c>
      <c r="J352" s="6" t="s">
        <v>14</v>
      </c>
      <c r="K352" s="5">
        <f t="shared" si="31"/>
        <v>45057</v>
      </c>
      <c r="L352" s="9">
        <f>+VLOOKUP(B352,'[2]TT 2023'!F$332:K$415,2,0)</f>
        <v>4234934</v>
      </c>
      <c r="M352" s="9">
        <f t="shared" si="30"/>
        <v>0</v>
      </c>
      <c r="N352" s="5">
        <f>+VLOOKUP(B352,'[2]TT 2023'!F$332:K$415,6,0)</f>
        <v>45056</v>
      </c>
      <c r="O352" t="s">
        <v>1206</v>
      </c>
    </row>
    <row r="353" spans="1:21" ht="15" hidden="1" customHeight="1" x14ac:dyDescent="0.2">
      <c r="A353" s="28">
        <v>45022</v>
      </c>
      <c r="B353" s="19">
        <v>20182</v>
      </c>
      <c r="C353" s="6" t="s">
        <v>10</v>
      </c>
      <c r="D353" s="6" t="s">
        <v>701</v>
      </c>
      <c r="E353" s="17">
        <v>1776920</v>
      </c>
      <c r="F353" s="10" t="s">
        <v>12</v>
      </c>
      <c r="G353" s="17">
        <v>177692</v>
      </c>
      <c r="H353" s="9">
        <f t="shared" si="28"/>
        <v>1954612</v>
      </c>
      <c r="I353" s="6" t="s">
        <v>13</v>
      </c>
      <c r="J353" s="6" t="s">
        <v>14</v>
      </c>
      <c r="K353" s="5">
        <f t="shared" si="31"/>
        <v>45057</v>
      </c>
      <c r="L353" s="9">
        <f>+VLOOKUP(B353,'[2]TT 2023'!F$786:K$899,2,0)</f>
        <v>1954612</v>
      </c>
      <c r="M353" s="9">
        <f t="shared" si="30"/>
        <v>0</v>
      </c>
      <c r="N353" s="5">
        <f>+VLOOKUP(B353,'[2]TT 2023'!F$786:K$899,6,0)</f>
        <v>45117</v>
      </c>
      <c r="O353" t="s">
        <v>1410</v>
      </c>
      <c r="P353"/>
      <c r="Q353"/>
      <c r="R353" s="14">
        <f>+VLOOKUP(B353,[5]ExportInvoiceList!$D:$O,3,0)</f>
        <v>1954612</v>
      </c>
      <c r="S353" s="14">
        <f t="shared" ref="S353:S354" si="32">+R353-H353</f>
        <v>0</v>
      </c>
      <c r="T353" t="str">
        <f>+VLOOKUP(B353,[5]ExportInvoiceList!$D:$O,12,0)</f>
        <v>Lịch thanh toán: Monthly at 10 &amp; 24</v>
      </c>
      <c r="U353" s="4">
        <f>+VLOOKUP(B353,[5]ExportInvoiceList!$D:$O,6,0)</f>
        <v>45055.000347222223</v>
      </c>
    </row>
    <row r="354" spans="1:21" ht="15" hidden="1" customHeight="1" x14ac:dyDescent="0.2">
      <c r="A354" s="28">
        <v>45022</v>
      </c>
      <c r="B354" s="19">
        <v>20183</v>
      </c>
      <c r="C354" s="6" t="s">
        <v>10</v>
      </c>
      <c r="D354" s="6" t="s">
        <v>703</v>
      </c>
      <c r="E354" s="17">
        <v>5822074</v>
      </c>
      <c r="F354" s="10" t="s">
        <v>12</v>
      </c>
      <c r="G354" s="17">
        <v>582207</v>
      </c>
      <c r="H354" s="9">
        <f t="shared" si="28"/>
        <v>6404281</v>
      </c>
      <c r="I354" s="6" t="s">
        <v>13</v>
      </c>
      <c r="J354" s="6" t="s">
        <v>14</v>
      </c>
      <c r="K354" s="5">
        <f t="shared" si="31"/>
        <v>45057</v>
      </c>
      <c r="L354" s="9">
        <f>+VLOOKUP(B354,'[2]TT 2023'!F$786:K$899,2,0)</f>
        <v>6404277</v>
      </c>
      <c r="M354" s="9">
        <f t="shared" si="30"/>
        <v>-4</v>
      </c>
      <c r="N354" s="5">
        <f>+VLOOKUP(B354,'[2]TT 2023'!F$786:K$899,6,0)</f>
        <v>45117</v>
      </c>
      <c r="O354" t="s">
        <v>1410</v>
      </c>
      <c r="P354"/>
      <c r="Q354"/>
      <c r="R354" s="14">
        <f>+VLOOKUP(B354,[5]ExportInvoiceList!$D:$O,3,0)</f>
        <v>6404281</v>
      </c>
      <c r="S354" s="14">
        <f t="shared" si="32"/>
        <v>0</v>
      </c>
      <c r="T354" t="str">
        <f>+VLOOKUP(B354,[5]ExportInvoiceList!$D:$O,12,0)</f>
        <v>Lịch thanh toán: Monthly at 10 &amp; 24</v>
      </c>
      <c r="U354" s="4">
        <f>+VLOOKUP(B354,[5]ExportInvoiceList!$D:$O,6,0)</f>
        <v>45055.000347222223</v>
      </c>
    </row>
    <row r="355" spans="1:21" ht="15" hidden="1" customHeight="1" x14ac:dyDescent="0.2">
      <c r="A355" s="5">
        <v>45022</v>
      </c>
      <c r="B355" s="19">
        <v>20184</v>
      </c>
      <c r="C355" s="6" t="s">
        <v>10</v>
      </c>
      <c r="D355" s="6" t="s">
        <v>705</v>
      </c>
      <c r="E355" s="17">
        <v>3534770</v>
      </c>
      <c r="F355" s="10" t="s">
        <v>12</v>
      </c>
      <c r="G355" s="17">
        <v>353477</v>
      </c>
      <c r="H355" s="9">
        <f t="shared" si="28"/>
        <v>3888247</v>
      </c>
      <c r="I355" s="6" t="s">
        <v>147</v>
      </c>
      <c r="J355" s="6" t="s">
        <v>148</v>
      </c>
      <c r="K355" s="5">
        <f t="shared" si="31"/>
        <v>45057</v>
      </c>
      <c r="L355" s="9">
        <f>+VLOOKUP(B355,'[2]TT 2023'!F$332:K$415,2,0)</f>
        <v>3888247</v>
      </c>
      <c r="M355" s="9">
        <f t="shared" si="30"/>
        <v>0</v>
      </c>
      <c r="N355" s="5">
        <f>+VLOOKUP(B355,'[2]TT 2023'!F$332:K$415,6,0)</f>
        <v>45056</v>
      </c>
      <c r="O355" t="s">
        <v>1206</v>
      </c>
      <c r="P355"/>
      <c r="Q355"/>
      <c r="R355"/>
      <c r="S355"/>
    </row>
    <row r="356" spans="1:21" ht="15" hidden="1" customHeight="1" x14ac:dyDescent="0.2">
      <c r="A356" s="5">
        <v>45022</v>
      </c>
      <c r="B356" s="19">
        <v>20185</v>
      </c>
      <c r="C356" s="6" t="s">
        <v>10</v>
      </c>
      <c r="D356" s="6" t="s">
        <v>707</v>
      </c>
      <c r="E356" s="17">
        <v>3491900</v>
      </c>
      <c r="F356" s="10" t="s">
        <v>12</v>
      </c>
      <c r="G356" s="17">
        <v>349190</v>
      </c>
      <c r="H356" s="9">
        <f t="shared" si="28"/>
        <v>3841090</v>
      </c>
      <c r="I356" s="6" t="s">
        <v>147</v>
      </c>
      <c r="J356" s="6" t="s">
        <v>148</v>
      </c>
      <c r="K356" s="5">
        <f t="shared" si="31"/>
        <v>45057</v>
      </c>
      <c r="L356" s="9">
        <f>+VLOOKUP(B356,'[2]TT 2023'!F$332:K$415,2,0)</f>
        <v>3841090</v>
      </c>
      <c r="M356" s="9">
        <f t="shared" si="30"/>
        <v>0</v>
      </c>
      <c r="N356" s="5">
        <f>+VLOOKUP(B356,'[2]TT 2023'!F$332:K$415,6,0)</f>
        <v>45056</v>
      </c>
      <c r="O356" t="s">
        <v>1206</v>
      </c>
      <c r="P356"/>
      <c r="Q356"/>
      <c r="R356"/>
      <c r="S356"/>
    </row>
    <row r="357" spans="1:21" ht="15" hidden="1" customHeight="1" x14ac:dyDescent="0.2">
      <c r="A357" s="5">
        <v>45022</v>
      </c>
      <c r="B357" s="19">
        <v>20186</v>
      </c>
      <c r="C357" s="6" t="s">
        <v>10</v>
      </c>
      <c r="D357" s="6" t="s">
        <v>709</v>
      </c>
      <c r="E357" s="17">
        <v>3742810</v>
      </c>
      <c r="F357" s="10" t="s">
        <v>12</v>
      </c>
      <c r="G357" s="17">
        <v>374281</v>
      </c>
      <c r="H357" s="9">
        <f t="shared" si="28"/>
        <v>4117091</v>
      </c>
      <c r="I357" s="6" t="s">
        <v>147</v>
      </c>
      <c r="J357" s="6" t="s">
        <v>148</v>
      </c>
      <c r="K357" s="5">
        <f t="shared" si="31"/>
        <v>45057</v>
      </c>
      <c r="L357" s="9">
        <f>+VLOOKUP(B357,'[2]TT 2023'!F$332:K$415,2,0)</f>
        <v>4117091</v>
      </c>
      <c r="M357" s="9">
        <f t="shared" si="30"/>
        <v>0</v>
      </c>
      <c r="N357" s="5">
        <f>+VLOOKUP(B357,'[2]TT 2023'!F$332:K$415,6,0)</f>
        <v>45056</v>
      </c>
      <c r="O357" t="s">
        <v>1206</v>
      </c>
      <c r="P357"/>
      <c r="Q357"/>
      <c r="R357"/>
      <c r="S357"/>
    </row>
    <row r="358" spans="1:21" ht="15" hidden="1" customHeight="1" x14ac:dyDescent="0.2">
      <c r="A358" s="28">
        <v>45024</v>
      </c>
      <c r="B358" s="19">
        <v>20479</v>
      </c>
      <c r="C358" s="6" t="s">
        <v>10</v>
      </c>
      <c r="D358" s="6" t="s">
        <v>711</v>
      </c>
      <c r="E358" s="17">
        <v>888460</v>
      </c>
      <c r="F358" s="10" t="s">
        <v>12</v>
      </c>
      <c r="G358" s="17">
        <v>88846</v>
      </c>
      <c r="H358" s="9">
        <f t="shared" si="28"/>
        <v>977306</v>
      </c>
      <c r="I358" s="6" t="s">
        <v>13</v>
      </c>
      <c r="J358" s="6" t="s">
        <v>14</v>
      </c>
      <c r="K358" s="5">
        <f t="shared" si="31"/>
        <v>45059</v>
      </c>
      <c r="L358" s="9">
        <f>+VLOOKUP(B358,'[2]TT 2023'!F$786:K$899,2,0)</f>
        <v>977306</v>
      </c>
      <c r="M358" s="9">
        <f t="shared" si="30"/>
        <v>0</v>
      </c>
      <c r="N358" s="5">
        <f>+VLOOKUP(B358,'[2]TT 2023'!F$786:K$899,6,0)</f>
        <v>45117</v>
      </c>
      <c r="O358" t="s">
        <v>1410</v>
      </c>
      <c r="P358"/>
      <c r="Q358"/>
      <c r="R358" s="14">
        <f>+VLOOKUP(B358,[5]ExportInvoiceList!$D:$O,3,0)</f>
        <v>977306</v>
      </c>
      <c r="S358" s="14">
        <f>+R358-H358</f>
        <v>0</v>
      </c>
      <c r="T358" t="str">
        <f>+VLOOKUP(B358,[5]ExportInvoiceList!$D:$O,12,0)</f>
        <v>Lịch thanh toán: Monthly at 10 &amp; 24</v>
      </c>
      <c r="U358" s="4">
        <f>+VLOOKUP(B358,[5]ExportInvoiceList!$D:$O,6,0)</f>
        <v>45056.000347222223</v>
      </c>
    </row>
    <row r="359" spans="1:21" ht="15" hidden="1" customHeight="1" x14ac:dyDescent="0.2">
      <c r="A359" s="5">
        <v>45024</v>
      </c>
      <c r="B359" s="19">
        <v>20480</v>
      </c>
      <c r="C359" s="6" t="s">
        <v>10</v>
      </c>
      <c r="D359" s="6" t="s">
        <v>713</v>
      </c>
      <c r="E359" s="17">
        <v>0</v>
      </c>
      <c r="F359" s="10" t="s">
        <v>12</v>
      </c>
      <c r="G359" s="17">
        <v>0</v>
      </c>
      <c r="H359" s="9">
        <f t="shared" si="28"/>
        <v>0</v>
      </c>
      <c r="I359" s="6" t="s">
        <v>53</v>
      </c>
      <c r="J359" s="6" t="s">
        <v>54</v>
      </c>
      <c r="K359" s="5">
        <f t="shared" si="31"/>
        <v>45059</v>
      </c>
      <c r="L359" s="9" t="e">
        <f>+VLOOKUP(B359,'[2]TT 2023'!F$416:K$567,2,0)</f>
        <v>#N/A</v>
      </c>
      <c r="M359" s="9" t="e">
        <f t="shared" si="30"/>
        <v>#N/A</v>
      </c>
      <c r="N359" s="5" t="e">
        <f>+VLOOKUP(B359,'[2]TT 2023'!F$416:K$567,6,0)</f>
        <v>#N/A</v>
      </c>
      <c r="O359" t="s">
        <v>1219</v>
      </c>
      <c r="P359"/>
      <c r="Q359"/>
      <c r="R359"/>
      <c r="S359"/>
    </row>
    <row r="360" spans="1:21" ht="15" hidden="1" customHeight="1" x14ac:dyDescent="0.2">
      <c r="A360" s="28">
        <v>45024</v>
      </c>
      <c r="B360" s="19">
        <v>20481</v>
      </c>
      <c r="C360" s="6" t="s">
        <v>10</v>
      </c>
      <c r="D360" s="6" t="s">
        <v>715</v>
      </c>
      <c r="E360" s="17">
        <v>888460</v>
      </c>
      <c r="F360" s="10" t="s">
        <v>12</v>
      </c>
      <c r="G360" s="17">
        <v>88846</v>
      </c>
      <c r="H360" s="9">
        <f t="shared" si="28"/>
        <v>977306</v>
      </c>
      <c r="I360" s="6" t="s">
        <v>83</v>
      </c>
      <c r="J360" s="6" t="s">
        <v>84</v>
      </c>
      <c r="K360" s="5">
        <f t="shared" si="31"/>
        <v>45059</v>
      </c>
      <c r="L360" s="9">
        <f>+VLOOKUP(B360,'[2]TT 2023'!F$786:K$899,2,0)</f>
        <v>977306</v>
      </c>
      <c r="M360" s="9">
        <f t="shared" si="30"/>
        <v>0</v>
      </c>
      <c r="N360" s="5">
        <f>+VLOOKUP(B360,'[2]TT 2023'!F$786:K$899,6,0)</f>
        <v>45117</v>
      </c>
      <c r="O360" t="s">
        <v>1410</v>
      </c>
      <c r="P360"/>
      <c r="Q360"/>
      <c r="R360" s="14">
        <f>+VLOOKUP(B360,[5]ExportInvoiceList!$D:$O,3,0)</f>
        <v>977306</v>
      </c>
      <c r="S360" s="14">
        <f t="shared" ref="S360:S362" si="33">+R360-H360</f>
        <v>0</v>
      </c>
      <c r="T360" t="str">
        <f>+VLOOKUP(B360,[5]ExportInvoiceList!$D:$O,12,0)</f>
        <v>Lịch thanh toán: Monthly at 10 &amp; 24</v>
      </c>
      <c r="U360" s="4">
        <f>+VLOOKUP(B360,[5]ExportInvoiceList!$D:$O,6,0)</f>
        <v>45062.000347222223</v>
      </c>
    </row>
    <row r="361" spans="1:21" ht="15" hidden="1" customHeight="1" x14ac:dyDescent="0.2">
      <c r="A361" s="28">
        <v>45024</v>
      </c>
      <c r="B361" s="19">
        <v>20482</v>
      </c>
      <c r="C361" s="6" t="s">
        <v>10</v>
      </c>
      <c r="D361" s="6" t="s">
        <v>717</v>
      </c>
      <c r="E361" s="17">
        <v>1342210</v>
      </c>
      <c r="F361" s="10" t="s">
        <v>12</v>
      </c>
      <c r="G361" s="17">
        <v>134221</v>
      </c>
      <c r="H361" s="9">
        <f t="shared" si="28"/>
        <v>1476431</v>
      </c>
      <c r="I361" s="6" t="s">
        <v>113</v>
      </c>
      <c r="J361" s="6" t="s">
        <v>114</v>
      </c>
      <c r="K361" s="5">
        <f t="shared" si="31"/>
        <v>45059</v>
      </c>
      <c r="L361" s="9">
        <f>+VLOOKUP(B361,'[2]TT 2023'!F$786:K$899,2,0)</f>
        <v>1476431</v>
      </c>
      <c r="M361" s="9">
        <f t="shared" si="30"/>
        <v>0</v>
      </c>
      <c r="N361" s="5">
        <f>+VLOOKUP(B361,'[2]TT 2023'!F$786:K$899,6,0)</f>
        <v>45117</v>
      </c>
      <c r="O361" t="s">
        <v>1410</v>
      </c>
      <c r="P361"/>
      <c r="Q361"/>
      <c r="R361" s="14">
        <f>+VLOOKUP(B361,[5]ExportInvoiceList!$D:$O,3,0)</f>
        <v>1476431</v>
      </c>
      <c r="S361" s="14">
        <f t="shared" si="33"/>
        <v>0</v>
      </c>
      <c r="T361" t="str">
        <f>+VLOOKUP(B361,[5]ExportInvoiceList!$D:$O,12,0)</f>
        <v>Lịch thanh toán: Monthly at 10 &amp; 24</v>
      </c>
      <c r="U361" s="4">
        <f>+VLOOKUP(B361,[5]ExportInvoiceList!$D:$O,6,0)</f>
        <v>45059.000347222223</v>
      </c>
    </row>
    <row r="362" spans="1:21" ht="15" hidden="1" customHeight="1" x14ac:dyDescent="0.2">
      <c r="A362" s="28">
        <v>45024</v>
      </c>
      <c r="B362" s="19">
        <v>20483</v>
      </c>
      <c r="C362" s="6" t="s">
        <v>10</v>
      </c>
      <c r="D362" s="6" t="s">
        <v>719</v>
      </c>
      <c r="E362" s="17">
        <v>888460</v>
      </c>
      <c r="F362" s="10" t="s">
        <v>12</v>
      </c>
      <c r="G362" s="17">
        <v>88846</v>
      </c>
      <c r="H362" s="9">
        <f t="shared" si="28"/>
        <v>977306</v>
      </c>
      <c r="I362" s="6" t="s">
        <v>89</v>
      </c>
      <c r="J362" s="6" t="s">
        <v>90</v>
      </c>
      <c r="K362" s="5">
        <f t="shared" si="31"/>
        <v>45059</v>
      </c>
      <c r="L362" s="9">
        <f>+VLOOKUP(B362,'[2]TT 2023'!F$786:K$899,2,0)</f>
        <v>977306</v>
      </c>
      <c r="M362" s="9">
        <f t="shared" si="30"/>
        <v>0</v>
      </c>
      <c r="N362" s="5">
        <f>+VLOOKUP(B362,'[2]TT 2023'!F$786:K$899,6,0)</f>
        <v>45117</v>
      </c>
      <c r="O362" t="s">
        <v>1410</v>
      </c>
      <c r="P362"/>
      <c r="Q362"/>
      <c r="R362" s="14">
        <f>+VLOOKUP(B362,[5]ExportInvoiceList!$D:$O,3,0)</f>
        <v>977306</v>
      </c>
      <c r="S362" s="14">
        <f t="shared" si="33"/>
        <v>0</v>
      </c>
      <c r="T362" t="str">
        <f>+VLOOKUP(B362,[5]ExportInvoiceList!$D:$O,12,0)</f>
        <v>Lịch thanh toán: Monthly at 10 &amp; 24</v>
      </c>
      <c r="U362" s="4">
        <f>+VLOOKUP(B362,[5]ExportInvoiceList!$D:$O,6,0)</f>
        <v>45059.000347222223</v>
      </c>
    </row>
    <row r="363" spans="1:21" ht="15" hidden="1" customHeight="1" x14ac:dyDescent="0.2">
      <c r="A363" s="28">
        <v>45024</v>
      </c>
      <c r="B363" s="19">
        <v>20484</v>
      </c>
      <c r="C363" s="6" t="s">
        <v>10</v>
      </c>
      <c r="D363" s="6" t="s">
        <v>721</v>
      </c>
      <c r="E363" s="17">
        <v>2750550</v>
      </c>
      <c r="F363" s="10" t="s">
        <v>12</v>
      </c>
      <c r="G363" s="17">
        <v>275055</v>
      </c>
      <c r="H363" s="9">
        <f t="shared" si="28"/>
        <v>3025605</v>
      </c>
      <c r="I363" s="6" t="s">
        <v>93</v>
      </c>
      <c r="J363" s="6" t="s">
        <v>94</v>
      </c>
      <c r="K363" s="5">
        <f t="shared" si="31"/>
        <v>45059</v>
      </c>
      <c r="L363" s="9">
        <f>+VLOOKUP(B363,'[2]TT 2023'!F$666:K$785,2,0)</f>
        <v>3025605</v>
      </c>
      <c r="M363" s="9">
        <f t="shared" si="30"/>
        <v>0</v>
      </c>
      <c r="N363" s="5">
        <f>+VLOOKUP(B363,'[2]TT 2023'!F$666:K$785,6,0)</f>
        <v>45103</v>
      </c>
      <c r="O363" t="s">
        <v>1253</v>
      </c>
      <c r="P363"/>
      <c r="Q363"/>
      <c r="R363" s="14"/>
    </row>
    <row r="364" spans="1:21" ht="15" hidden="1" customHeight="1" x14ac:dyDescent="0.2">
      <c r="A364" s="28">
        <v>45024</v>
      </c>
      <c r="B364" s="19">
        <v>20498</v>
      </c>
      <c r="C364" s="6" t="s">
        <v>10</v>
      </c>
      <c r="D364" s="6" t="s">
        <v>723</v>
      </c>
      <c r="E364" s="17">
        <v>4960820</v>
      </c>
      <c r="F364" s="10" t="s">
        <v>12</v>
      </c>
      <c r="G364" s="17">
        <v>496082</v>
      </c>
      <c r="H364" s="9">
        <f t="shared" si="28"/>
        <v>5456902</v>
      </c>
      <c r="I364" s="6" t="s">
        <v>13</v>
      </c>
      <c r="J364" s="6" t="s">
        <v>14</v>
      </c>
      <c r="K364" s="5">
        <f t="shared" si="31"/>
        <v>45059</v>
      </c>
      <c r="L364" s="9">
        <f>+VLOOKUP(B364,'[2]TT 2023'!F$786:K$899,2,0)</f>
        <v>5456902</v>
      </c>
      <c r="M364" s="9">
        <f t="shared" si="30"/>
        <v>0</v>
      </c>
      <c r="N364" s="5">
        <f>+VLOOKUP(B364,'[2]TT 2023'!F$786:K$899,6,0)</f>
        <v>45117</v>
      </c>
      <c r="O364" t="s">
        <v>1410</v>
      </c>
      <c r="P364"/>
      <c r="Q364"/>
      <c r="R364" s="14">
        <f>+VLOOKUP(B364,[5]ExportInvoiceList!$D:$O,3,0)</f>
        <v>5456902</v>
      </c>
      <c r="S364" s="14">
        <f>+R364-H364</f>
        <v>0</v>
      </c>
      <c r="T364" t="str">
        <f>+VLOOKUP(B364,[5]ExportInvoiceList!$D:$O,12,0)</f>
        <v>Lịch thanh toán: Monthly at 10 &amp; 24</v>
      </c>
      <c r="U364" s="4">
        <f>+VLOOKUP(B364,[5]ExportInvoiceList!$D:$O,6,0)</f>
        <v>45058.000347222223</v>
      </c>
    </row>
    <row r="365" spans="1:21" ht="15" hidden="1" customHeight="1" x14ac:dyDescent="0.2">
      <c r="A365" s="28">
        <v>45024</v>
      </c>
      <c r="B365" s="19">
        <v>20499</v>
      </c>
      <c r="C365" s="6" t="s">
        <v>10</v>
      </c>
      <c r="D365" s="6" t="s">
        <v>725</v>
      </c>
      <c r="E365" s="17">
        <v>453750</v>
      </c>
      <c r="F365" s="10" t="s">
        <v>12</v>
      </c>
      <c r="G365" s="17">
        <v>45375</v>
      </c>
      <c r="H365" s="9">
        <f t="shared" si="28"/>
        <v>499125</v>
      </c>
      <c r="I365" s="6" t="s">
        <v>13</v>
      </c>
      <c r="J365" s="6" t="s">
        <v>14</v>
      </c>
      <c r="K365" s="5">
        <f t="shared" si="31"/>
        <v>45059</v>
      </c>
      <c r="L365" s="9">
        <f>+VLOOKUP(B365,'[2]TT 2023'!F$666:K$785,2,0)</f>
        <v>499125</v>
      </c>
      <c r="M365" s="9">
        <f t="shared" si="30"/>
        <v>0</v>
      </c>
      <c r="N365" s="5">
        <f>+VLOOKUP(B365,'[2]TT 2023'!F$666:K$785,6,0)</f>
        <v>45103</v>
      </c>
      <c r="O365" t="s">
        <v>1253</v>
      </c>
      <c r="P365"/>
      <c r="Q365"/>
      <c r="R365" s="14"/>
    </row>
    <row r="366" spans="1:21" ht="15" hidden="1" customHeight="1" x14ac:dyDescent="0.2">
      <c r="A366" s="5">
        <v>45027</v>
      </c>
      <c r="B366" s="19">
        <v>20604</v>
      </c>
      <c r="C366" s="6" t="s">
        <v>10</v>
      </c>
      <c r="D366" s="6" t="s">
        <v>727</v>
      </c>
      <c r="E366" s="17">
        <v>-832950</v>
      </c>
      <c r="F366" s="10" t="s">
        <v>12</v>
      </c>
      <c r="G366" s="17">
        <v>-83295</v>
      </c>
      <c r="H366" s="9">
        <f t="shared" si="28"/>
        <v>-916245</v>
      </c>
      <c r="I366" s="6" t="s">
        <v>131</v>
      </c>
      <c r="J366" s="6" t="s">
        <v>132</v>
      </c>
      <c r="K366" s="5">
        <f t="shared" si="31"/>
        <v>45062</v>
      </c>
      <c r="L366" s="9" t="e">
        <f>+VLOOKUP(B366,'[2]TT 2023'!F$416:K$567,2,0)</f>
        <v>#N/A</v>
      </c>
      <c r="M366" s="9" t="e">
        <f t="shared" si="30"/>
        <v>#N/A</v>
      </c>
      <c r="N366" s="5" t="e">
        <f>+VLOOKUP(B366,'[2]TT 2023'!F$416:K$567,6,0)</f>
        <v>#N/A</v>
      </c>
      <c r="O366" t="s">
        <v>1218</v>
      </c>
      <c r="P366"/>
      <c r="Q366"/>
      <c r="R366"/>
      <c r="S366"/>
    </row>
    <row r="367" spans="1:21" ht="15" hidden="1" customHeight="1" x14ac:dyDescent="0.2">
      <c r="A367" s="5">
        <v>45027</v>
      </c>
      <c r="B367" s="19">
        <v>20605</v>
      </c>
      <c r="C367" s="6" t="s">
        <v>10</v>
      </c>
      <c r="D367" s="6" t="s">
        <v>727</v>
      </c>
      <c r="E367" s="17">
        <v>-499770</v>
      </c>
      <c r="F367" s="10" t="s">
        <v>12</v>
      </c>
      <c r="G367" s="17">
        <v>-49977</v>
      </c>
      <c r="H367" s="9">
        <f t="shared" si="28"/>
        <v>-549747</v>
      </c>
      <c r="I367" s="6" t="s">
        <v>117</v>
      </c>
      <c r="J367" s="6" t="s">
        <v>118</v>
      </c>
      <c r="K367" s="5">
        <f t="shared" si="31"/>
        <v>45062</v>
      </c>
      <c r="L367" s="9" t="e">
        <f>+VLOOKUP(B367,'[2]TT 2023'!F$416:K$567,2,0)</f>
        <v>#N/A</v>
      </c>
      <c r="M367" s="9" t="e">
        <f t="shared" si="30"/>
        <v>#N/A</v>
      </c>
      <c r="N367" s="5" t="e">
        <f>+VLOOKUP(B367,'[2]TT 2023'!F$416:K$567,6,0)</f>
        <v>#N/A</v>
      </c>
      <c r="O367" t="s">
        <v>1218</v>
      </c>
      <c r="P367"/>
      <c r="Q367"/>
      <c r="R367"/>
      <c r="S367"/>
    </row>
    <row r="368" spans="1:21" ht="15" hidden="1" customHeight="1" x14ac:dyDescent="0.2">
      <c r="A368" s="5">
        <v>45027</v>
      </c>
      <c r="B368" s="19">
        <v>20606</v>
      </c>
      <c r="C368" s="6" t="s">
        <v>10</v>
      </c>
      <c r="D368" s="6" t="s">
        <v>727</v>
      </c>
      <c r="E368" s="17">
        <v>-333180</v>
      </c>
      <c r="F368" s="10" t="s">
        <v>12</v>
      </c>
      <c r="G368" s="17">
        <v>-33318</v>
      </c>
      <c r="H368" s="9">
        <f t="shared" si="28"/>
        <v>-366498</v>
      </c>
      <c r="I368" s="6" t="s">
        <v>83</v>
      </c>
      <c r="J368" s="6" t="s">
        <v>84</v>
      </c>
      <c r="K368" s="5">
        <f t="shared" si="31"/>
        <v>45062</v>
      </c>
      <c r="L368" s="9" t="e">
        <f>+VLOOKUP(B368,'[2]TT 2023'!F$416:K$567,2,0)</f>
        <v>#N/A</v>
      </c>
      <c r="M368" s="9" t="e">
        <f t="shared" si="30"/>
        <v>#N/A</v>
      </c>
      <c r="N368" s="5" t="e">
        <f>+VLOOKUP(B368,'[2]TT 2023'!F$416:K$567,6,0)</f>
        <v>#N/A</v>
      </c>
      <c r="O368" t="s">
        <v>1218</v>
      </c>
      <c r="P368"/>
      <c r="Q368"/>
      <c r="R368"/>
      <c r="S368"/>
    </row>
    <row r="369" spans="1:21" ht="15" hidden="1" customHeight="1" x14ac:dyDescent="0.2">
      <c r="A369" s="5">
        <v>45027</v>
      </c>
      <c r="B369" s="19">
        <v>20607</v>
      </c>
      <c r="C369" s="6" t="s">
        <v>10</v>
      </c>
      <c r="D369" s="6" t="s">
        <v>727</v>
      </c>
      <c r="E369" s="17">
        <v>-333180</v>
      </c>
      <c r="F369" s="10" t="s">
        <v>12</v>
      </c>
      <c r="G369" s="17">
        <v>-33318</v>
      </c>
      <c r="H369" s="9">
        <f t="shared" si="28"/>
        <v>-366498</v>
      </c>
      <c r="I369" s="6" t="s">
        <v>147</v>
      </c>
      <c r="J369" s="6" t="s">
        <v>148</v>
      </c>
      <c r="K369" s="5">
        <f t="shared" si="31"/>
        <v>45062</v>
      </c>
      <c r="L369" s="9" t="e">
        <f>+VLOOKUP(B369,'[2]TT 2023'!F$416:K$567,2,0)</f>
        <v>#N/A</v>
      </c>
      <c r="M369" s="9" t="e">
        <f t="shared" si="30"/>
        <v>#N/A</v>
      </c>
      <c r="N369" s="5" t="e">
        <f>+VLOOKUP(B369,'[2]TT 2023'!F$416:K$567,6,0)</f>
        <v>#N/A</v>
      </c>
      <c r="O369" t="s">
        <v>1218</v>
      </c>
      <c r="P369"/>
      <c r="Q369"/>
      <c r="R369"/>
      <c r="S369"/>
    </row>
    <row r="370" spans="1:21" ht="15" hidden="1" customHeight="1" x14ac:dyDescent="0.2">
      <c r="A370" s="28">
        <v>45029</v>
      </c>
      <c r="B370" s="19">
        <v>22032</v>
      </c>
      <c r="C370" s="6" t="s">
        <v>10</v>
      </c>
      <c r="D370" s="6" t="s">
        <v>713</v>
      </c>
      <c r="E370" s="17">
        <v>4844598</v>
      </c>
      <c r="F370" s="10" t="s">
        <v>12</v>
      </c>
      <c r="G370" s="17">
        <v>484460</v>
      </c>
      <c r="H370" s="9">
        <f t="shared" si="28"/>
        <v>5329058</v>
      </c>
      <c r="I370" s="6" t="s">
        <v>53</v>
      </c>
      <c r="J370" s="6" t="s">
        <v>54</v>
      </c>
      <c r="K370" s="5">
        <f t="shared" si="31"/>
        <v>45064</v>
      </c>
      <c r="L370" s="9">
        <f>+VLOOKUP(B370,'[2]TT 2023'!F$786:K$899,2,0)</f>
        <v>5329060</v>
      </c>
      <c r="M370" s="9">
        <f t="shared" si="30"/>
        <v>2</v>
      </c>
      <c r="N370" s="5">
        <f>+VLOOKUP(B370,'[2]TT 2023'!F$786:K$899,6,0)</f>
        <v>45117</v>
      </c>
      <c r="O370" t="s">
        <v>1410</v>
      </c>
      <c r="P370"/>
      <c r="Q370"/>
      <c r="R370" s="14">
        <f>+VLOOKUP(B370,[5]ExportInvoiceList!$D:$O,3,0)</f>
        <v>5329058</v>
      </c>
      <c r="S370" s="14">
        <f>+R370-H370</f>
        <v>0</v>
      </c>
      <c r="T370" t="str">
        <f>+VLOOKUP(B370,[5]ExportInvoiceList!$D:$O,12,0)</f>
        <v>Lịch thanh toán: Monthly at 10 &amp; 24</v>
      </c>
      <c r="U370" s="4">
        <f>+VLOOKUP(B370,[5]ExportInvoiceList!$D:$O,6,0)</f>
        <v>45063.000347222223</v>
      </c>
    </row>
    <row r="371" spans="1:21" ht="15" hidden="1" customHeight="1" x14ac:dyDescent="0.2">
      <c r="A371" s="28">
        <v>45029</v>
      </c>
      <c r="B371" s="19">
        <v>22033</v>
      </c>
      <c r="C371" s="6" t="s">
        <v>10</v>
      </c>
      <c r="D371" s="6" t="s">
        <v>733</v>
      </c>
      <c r="E371" s="17">
        <v>7107680</v>
      </c>
      <c r="F371" s="10" t="s">
        <v>12</v>
      </c>
      <c r="G371" s="17">
        <v>710768</v>
      </c>
      <c r="H371" s="9">
        <f t="shared" si="28"/>
        <v>7818448</v>
      </c>
      <c r="I371" s="6" t="s">
        <v>13</v>
      </c>
      <c r="J371" s="6" t="s">
        <v>14</v>
      </c>
      <c r="K371" s="5">
        <f t="shared" si="31"/>
        <v>45064</v>
      </c>
      <c r="L371" s="9">
        <f>+VLOOKUP(B371,'[2]TT 2023'!F$666:K$785,2,0)</f>
        <v>7818448</v>
      </c>
      <c r="M371" s="9">
        <f t="shared" si="30"/>
        <v>0</v>
      </c>
      <c r="N371" s="5">
        <f>+VLOOKUP(B371,'[2]TT 2023'!F$666:K$785,6,0)</f>
        <v>45103</v>
      </c>
      <c r="O371" t="s">
        <v>1253</v>
      </c>
      <c r="P371"/>
      <c r="Q371"/>
      <c r="R371" s="14"/>
    </row>
    <row r="372" spans="1:21" ht="15" hidden="1" customHeight="1" x14ac:dyDescent="0.2">
      <c r="A372" s="28">
        <v>45029</v>
      </c>
      <c r="B372" s="19">
        <v>22034</v>
      </c>
      <c r="C372" s="6" t="s">
        <v>10</v>
      </c>
      <c r="D372" s="6" t="s">
        <v>735</v>
      </c>
      <c r="E372" s="17">
        <v>2665380</v>
      </c>
      <c r="F372" s="10" t="s">
        <v>12</v>
      </c>
      <c r="G372" s="17">
        <v>266538</v>
      </c>
      <c r="H372" s="9">
        <f t="shared" si="28"/>
        <v>2931918</v>
      </c>
      <c r="I372" s="6" t="s">
        <v>117</v>
      </c>
      <c r="J372" s="6" t="s">
        <v>118</v>
      </c>
      <c r="K372" s="5">
        <f t="shared" si="31"/>
        <v>45064</v>
      </c>
      <c r="L372" s="9">
        <f>+VLOOKUP(B372,'[2]TT 2023'!F$666:K$785,2,0)</f>
        <v>2931918</v>
      </c>
      <c r="M372" s="9">
        <f t="shared" si="30"/>
        <v>0</v>
      </c>
      <c r="N372" s="5">
        <f>+VLOOKUP(B372,'[2]TT 2023'!F$666:K$785,6,0)</f>
        <v>45103</v>
      </c>
      <c r="O372" t="s">
        <v>1253</v>
      </c>
      <c r="P372"/>
      <c r="Q372"/>
      <c r="R372" s="14"/>
    </row>
    <row r="373" spans="1:21" ht="15" hidden="1" customHeight="1" x14ac:dyDescent="0.2">
      <c r="A373" s="5">
        <v>45029</v>
      </c>
      <c r="B373" s="19">
        <v>22035</v>
      </c>
      <c r="C373" s="6" t="s">
        <v>10</v>
      </c>
      <c r="D373" s="6" t="s">
        <v>737</v>
      </c>
      <c r="E373" s="17">
        <v>0</v>
      </c>
      <c r="F373" s="10" t="s">
        <v>12</v>
      </c>
      <c r="G373" s="17">
        <v>0</v>
      </c>
      <c r="H373" s="9">
        <f t="shared" si="28"/>
        <v>0</v>
      </c>
      <c r="I373" s="6" t="s">
        <v>53</v>
      </c>
      <c r="J373" s="6" t="s">
        <v>54</v>
      </c>
      <c r="K373" s="5">
        <f t="shared" si="31"/>
        <v>45064</v>
      </c>
      <c r="L373" s="9" t="e">
        <f>+VLOOKUP(B373,'[2]TT 2023'!F$416:K$567,2,0)</f>
        <v>#N/A</v>
      </c>
      <c r="M373" s="9" t="e">
        <f t="shared" si="30"/>
        <v>#N/A</v>
      </c>
      <c r="N373" s="5" t="e">
        <f>+VLOOKUP(B373,'[2]TT 2023'!F$416:K$567,6,0)</f>
        <v>#N/A</v>
      </c>
      <c r="O373" t="s">
        <v>1219</v>
      </c>
      <c r="P373"/>
      <c r="Q373"/>
      <c r="R373"/>
      <c r="S373"/>
    </row>
    <row r="374" spans="1:21" ht="15" hidden="1" customHeight="1" x14ac:dyDescent="0.2">
      <c r="A374" s="28">
        <v>45029</v>
      </c>
      <c r="B374" s="19">
        <v>22036</v>
      </c>
      <c r="C374" s="6" t="s">
        <v>10</v>
      </c>
      <c r="D374" s="6" t="s">
        <v>739</v>
      </c>
      <c r="E374" s="17">
        <v>1039009</v>
      </c>
      <c r="F374" s="10" t="s">
        <v>12</v>
      </c>
      <c r="G374" s="17">
        <v>103901</v>
      </c>
      <c r="H374" s="9">
        <f t="shared" si="28"/>
        <v>1142910</v>
      </c>
      <c r="I374" s="6" t="s">
        <v>53</v>
      </c>
      <c r="J374" s="6" t="s">
        <v>54</v>
      </c>
      <c r="K374" s="5">
        <f t="shared" si="31"/>
        <v>45064</v>
      </c>
      <c r="L374" s="9">
        <f>+VLOOKUP(B374,'[2]TT 2023'!F$666:K$785,2,0)</f>
        <v>1142911</v>
      </c>
      <c r="M374" s="9">
        <f t="shared" si="30"/>
        <v>1</v>
      </c>
      <c r="N374" s="5">
        <f>+VLOOKUP(B374,'[2]TT 2023'!F$666:K$785,6,0)</f>
        <v>45103</v>
      </c>
      <c r="O374" t="s">
        <v>1253</v>
      </c>
      <c r="P374"/>
      <c r="Q374"/>
      <c r="R374" s="14"/>
    </row>
    <row r="375" spans="1:21" ht="15" hidden="1" customHeight="1" x14ac:dyDescent="0.2">
      <c r="A375" s="28">
        <v>45029</v>
      </c>
      <c r="B375" s="19">
        <v>22037</v>
      </c>
      <c r="C375" s="6" t="s">
        <v>10</v>
      </c>
      <c r="D375" s="6" t="s">
        <v>741</v>
      </c>
      <c r="E375" s="17">
        <v>2835070</v>
      </c>
      <c r="F375" s="10" t="s">
        <v>12</v>
      </c>
      <c r="G375" s="17">
        <v>283507</v>
      </c>
      <c r="H375" s="9">
        <f t="shared" si="28"/>
        <v>3118577</v>
      </c>
      <c r="I375" s="6" t="s">
        <v>89</v>
      </c>
      <c r="J375" s="6" t="s">
        <v>90</v>
      </c>
      <c r="K375" s="5">
        <f t="shared" si="31"/>
        <v>45064</v>
      </c>
      <c r="L375" s="9">
        <f>+VLOOKUP(B375,'[2]TT 2023'!F$666:K$785,2,0)</f>
        <v>3118577</v>
      </c>
      <c r="M375" s="9">
        <f t="shared" si="30"/>
        <v>0</v>
      </c>
      <c r="N375" s="5">
        <f>+VLOOKUP(B375,'[2]TT 2023'!F$666:K$785,6,0)</f>
        <v>45103</v>
      </c>
      <c r="O375" t="s">
        <v>1253</v>
      </c>
      <c r="P375"/>
      <c r="Q375"/>
      <c r="R375" s="14"/>
    </row>
    <row r="376" spans="1:21" ht="15" hidden="1" customHeight="1" x14ac:dyDescent="0.2">
      <c r="A376" s="28">
        <v>45029</v>
      </c>
      <c r="B376" s="19">
        <v>22038</v>
      </c>
      <c r="C376" s="6" t="s">
        <v>10</v>
      </c>
      <c r="D376" s="6" t="s">
        <v>743</v>
      </c>
      <c r="E376" s="17">
        <v>544500</v>
      </c>
      <c r="F376" s="10" t="s">
        <v>12</v>
      </c>
      <c r="G376" s="17">
        <v>54450</v>
      </c>
      <c r="H376" s="9">
        <f t="shared" si="28"/>
        <v>598950</v>
      </c>
      <c r="I376" s="6" t="s">
        <v>93</v>
      </c>
      <c r="J376" s="6" t="s">
        <v>94</v>
      </c>
      <c r="K376" s="5">
        <f t="shared" si="31"/>
        <v>45064</v>
      </c>
      <c r="L376" s="9">
        <f>+VLOOKUP(B376,'[2]TT 2023'!F$666:K$785,2,0)</f>
        <v>598950</v>
      </c>
      <c r="M376" s="9">
        <f t="shared" si="30"/>
        <v>0</v>
      </c>
      <c r="N376" s="5">
        <f>+VLOOKUP(B376,'[2]TT 2023'!F$666:K$785,6,0)</f>
        <v>45103</v>
      </c>
      <c r="O376" t="s">
        <v>1253</v>
      </c>
      <c r="P376"/>
      <c r="Q376"/>
      <c r="R376" s="14"/>
    </row>
    <row r="377" spans="1:21" ht="15" hidden="1" customHeight="1" x14ac:dyDescent="0.2">
      <c r="A377" s="28">
        <v>45029</v>
      </c>
      <c r="B377" s="19">
        <v>22039</v>
      </c>
      <c r="C377" s="6" t="s">
        <v>10</v>
      </c>
      <c r="D377" s="6" t="s">
        <v>745</v>
      </c>
      <c r="E377" s="17">
        <v>1468620</v>
      </c>
      <c r="F377" s="10" t="s">
        <v>12</v>
      </c>
      <c r="G377" s="17">
        <v>146862</v>
      </c>
      <c r="H377" s="9">
        <f t="shared" si="28"/>
        <v>1615482</v>
      </c>
      <c r="I377" s="6" t="s">
        <v>83</v>
      </c>
      <c r="J377" s="6" t="s">
        <v>84</v>
      </c>
      <c r="K377" s="5">
        <f t="shared" si="31"/>
        <v>45064</v>
      </c>
      <c r="L377" s="9">
        <f>+VLOOKUP(B377,'[2]TT 2023'!F$666:K$785,2,0)</f>
        <v>1615482</v>
      </c>
      <c r="M377" s="9">
        <f t="shared" si="30"/>
        <v>0</v>
      </c>
      <c r="N377" s="5">
        <f>+VLOOKUP(B377,'[2]TT 2023'!F$666:K$785,6,0)</f>
        <v>45103</v>
      </c>
      <c r="O377" t="s">
        <v>1253</v>
      </c>
      <c r="P377"/>
      <c r="Q377"/>
      <c r="R377" s="14"/>
    </row>
    <row r="378" spans="1:21" ht="15" hidden="1" customHeight="1" x14ac:dyDescent="0.2">
      <c r="A378" s="28">
        <v>45029</v>
      </c>
      <c r="B378" s="19">
        <v>22040</v>
      </c>
      <c r="C378" s="6" t="s">
        <v>10</v>
      </c>
      <c r="D378" s="6" t="s">
        <v>747</v>
      </c>
      <c r="E378" s="17">
        <v>2665380</v>
      </c>
      <c r="F378" s="10" t="s">
        <v>12</v>
      </c>
      <c r="G378" s="17">
        <v>266538</v>
      </c>
      <c r="H378" s="9">
        <f t="shared" si="28"/>
        <v>2931918</v>
      </c>
      <c r="I378" s="6" t="s">
        <v>13</v>
      </c>
      <c r="J378" s="6" t="s">
        <v>14</v>
      </c>
      <c r="K378" s="5">
        <f t="shared" si="31"/>
        <v>45064</v>
      </c>
      <c r="L378" s="9">
        <f>+VLOOKUP(B378,'[2]TT 2023'!F$666:K$785,2,0)</f>
        <v>2931918</v>
      </c>
      <c r="M378" s="9">
        <f t="shared" si="30"/>
        <v>0</v>
      </c>
      <c r="N378" s="5">
        <f>+VLOOKUP(B378,'[2]TT 2023'!F$666:K$785,6,0)</f>
        <v>45103</v>
      </c>
      <c r="O378" t="s">
        <v>1253</v>
      </c>
      <c r="P378"/>
      <c r="Q378"/>
      <c r="R378" s="14"/>
    </row>
    <row r="379" spans="1:21" ht="15" hidden="1" customHeight="1" x14ac:dyDescent="0.2">
      <c r="A379" s="28">
        <v>45029</v>
      </c>
      <c r="B379" s="19">
        <v>22041</v>
      </c>
      <c r="C379" s="6" t="s">
        <v>10</v>
      </c>
      <c r="D379" s="6" t="s">
        <v>749</v>
      </c>
      <c r="E379" s="17">
        <v>4762540</v>
      </c>
      <c r="F379" s="10" t="s">
        <v>12</v>
      </c>
      <c r="G379" s="17">
        <v>476254</v>
      </c>
      <c r="H379" s="9">
        <f t="shared" si="28"/>
        <v>5238794</v>
      </c>
      <c r="I379" s="6" t="s">
        <v>13</v>
      </c>
      <c r="J379" s="6" t="s">
        <v>14</v>
      </c>
      <c r="K379" s="5">
        <f t="shared" si="31"/>
        <v>45064</v>
      </c>
      <c r="L379" s="9">
        <f>+VLOOKUP(B379,'[2]TT 2023'!F$666:K$785,2,0)</f>
        <v>5238794</v>
      </c>
      <c r="M379" s="9">
        <f t="shared" si="30"/>
        <v>0</v>
      </c>
      <c r="N379" s="5">
        <f>+VLOOKUP(B379,'[2]TT 2023'!F$666:K$785,6,0)</f>
        <v>45103</v>
      </c>
      <c r="O379" t="s">
        <v>1253</v>
      </c>
      <c r="P379"/>
      <c r="Q379"/>
      <c r="R379" s="14"/>
    </row>
    <row r="380" spans="1:21" ht="15" hidden="1" customHeight="1" x14ac:dyDescent="0.2">
      <c r="A380" s="28">
        <v>45029</v>
      </c>
      <c r="B380" s="19">
        <v>22042</v>
      </c>
      <c r="C380" s="6" t="s">
        <v>10</v>
      </c>
      <c r="D380" s="6" t="s">
        <v>751</v>
      </c>
      <c r="E380" s="17">
        <v>19280586</v>
      </c>
      <c r="F380" s="10" t="s">
        <v>12</v>
      </c>
      <c r="G380" s="17">
        <v>1928059</v>
      </c>
      <c r="H380" s="9">
        <f t="shared" si="28"/>
        <v>21208645</v>
      </c>
      <c r="I380" s="6" t="s">
        <v>13</v>
      </c>
      <c r="J380" s="6" t="s">
        <v>14</v>
      </c>
      <c r="K380" s="5">
        <f t="shared" si="31"/>
        <v>45064</v>
      </c>
      <c r="L380" s="9">
        <f>+VLOOKUP(B380,'[2]TT 2023'!F$666:K$785,2,0)</f>
        <v>21208649</v>
      </c>
      <c r="M380" s="9">
        <f t="shared" si="30"/>
        <v>4</v>
      </c>
      <c r="N380" s="5">
        <f>+VLOOKUP(B380,'[2]TT 2023'!F$666:K$785,6,0)</f>
        <v>45103</v>
      </c>
      <c r="O380" t="s">
        <v>1253</v>
      </c>
      <c r="P380"/>
      <c r="Q380"/>
      <c r="R380" s="14"/>
    </row>
    <row r="381" spans="1:21" ht="15" hidden="1" customHeight="1" x14ac:dyDescent="0.2">
      <c r="A381" s="28">
        <v>45029</v>
      </c>
      <c r="B381" s="19">
        <v>22045</v>
      </c>
      <c r="C381" s="6" t="s">
        <v>10</v>
      </c>
      <c r="D381" s="6" t="s">
        <v>753</v>
      </c>
      <c r="E381" s="17">
        <v>4369985</v>
      </c>
      <c r="F381" s="10" t="s">
        <v>12</v>
      </c>
      <c r="G381" s="17">
        <v>436999</v>
      </c>
      <c r="H381" s="9">
        <f t="shared" si="28"/>
        <v>4806984</v>
      </c>
      <c r="I381" s="6" t="s">
        <v>147</v>
      </c>
      <c r="J381" s="6" t="s">
        <v>148</v>
      </c>
      <c r="K381" s="5">
        <f t="shared" si="31"/>
        <v>45064</v>
      </c>
      <c r="L381" s="9">
        <f>+VLOOKUP(B381,'[2]TT 2023'!F$666:K$785,2,0)</f>
        <v>4806989</v>
      </c>
      <c r="M381" s="9">
        <f t="shared" si="30"/>
        <v>5</v>
      </c>
      <c r="N381" s="5">
        <f>+VLOOKUP(B381,'[2]TT 2023'!F$666:K$785,6,0)</f>
        <v>45103</v>
      </c>
      <c r="O381" t="s">
        <v>1253</v>
      </c>
      <c r="P381"/>
      <c r="Q381"/>
      <c r="R381" s="14"/>
    </row>
    <row r="382" spans="1:21" ht="15" hidden="1" customHeight="1" x14ac:dyDescent="0.2">
      <c r="A382" s="28">
        <v>45029</v>
      </c>
      <c r="B382" s="19">
        <v>22046</v>
      </c>
      <c r="C382" s="6" t="s">
        <v>10</v>
      </c>
      <c r="D382" s="6" t="s">
        <v>755</v>
      </c>
      <c r="E382" s="17">
        <v>3432104</v>
      </c>
      <c r="F382" s="10" t="s">
        <v>12</v>
      </c>
      <c r="G382" s="17">
        <v>343210</v>
      </c>
      <c r="H382" s="9">
        <f t="shared" si="28"/>
        <v>3775314</v>
      </c>
      <c r="I382" s="6" t="s">
        <v>147</v>
      </c>
      <c r="J382" s="6" t="s">
        <v>148</v>
      </c>
      <c r="K382" s="5">
        <f t="shared" si="31"/>
        <v>45064</v>
      </c>
      <c r="L382" s="9">
        <f>+VLOOKUP(B382,'[2]TT 2023'!F$666:K$785,2,0)</f>
        <v>3775310</v>
      </c>
      <c r="M382" s="9">
        <f t="shared" si="30"/>
        <v>-4</v>
      </c>
      <c r="N382" s="5">
        <f>+VLOOKUP(B382,'[2]TT 2023'!F$666:K$785,6,0)</f>
        <v>45103</v>
      </c>
      <c r="O382" t="s">
        <v>1253</v>
      </c>
      <c r="P382"/>
      <c r="Q382"/>
      <c r="R382" s="14"/>
    </row>
    <row r="383" spans="1:21" ht="15" hidden="1" customHeight="1" x14ac:dyDescent="0.2">
      <c r="A383" s="5">
        <v>45030</v>
      </c>
      <c r="B383" s="19">
        <v>22180</v>
      </c>
      <c r="C383" s="6" t="s">
        <v>10</v>
      </c>
      <c r="D383" s="6" t="s">
        <v>757</v>
      </c>
      <c r="E383" s="17">
        <v>888460</v>
      </c>
      <c r="F383" s="10" t="s">
        <v>12</v>
      </c>
      <c r="G383" s="17">
        <v>88846</v>
      </c>
      <c r="H383" s="9">
        <f t="shared" si="28"/>
        <v>977306</v>
      </c>
      <c r="I383" s="6" t="s">
        <v>131</v>
      </c>
      <c r="J383" s="6" t="s">
        <v>132</v>
      </c>
      <c r="K383" s="5">
        <f t="shared" si="31"/>
        <v>45065</v>
      </c>
      <c r="L383" s="9">
        <f>+VLOOKUP(B383,'[2]TT 2023'!F$416:K$567,2,0)</f>
        <v>977306</v>
      </c>
      <c r="M383" s="9">
        <f t="shared" si="30"/>
        <v>0</v>
      </c>
      <c r="N383" s="5">
        <f>+VLOOKUP(B383,'[2]TT 2023'!F$416:K$567,6,0)</f>
        <v>45070</v>
      </c>
      <c r="O383" t="s">
        <v>1207</v>
      </c>
      <c r="P383"/>
      <c r="Q383"/>
      <c r="R383"/>
      <c r="S383"/>
    </row>
    <row r="384" spans="1:21" ht="15" hidden="1" customHeight="1" x14ac:dyDescent="0.2">
      <c r="A384" s="5">
        <v>45030</v>
      </c>
      <c r="B384" s="19">
        <v>22181</v>
      </c>
      <c r="C384" s="6" t="s">
        <v>10</v>
      </c>
      <c r="D384" s="6" t="s">
        <v>759</v>
      </c>
      <c r="E384" s="17">
        <v>4223930</v>
      </c>
      <c r="F384" s="10" t="s">
        <v>12</v>
      </c>
      <c r="G384" s="17">
        <v>422393</v>
      </c>
      <c r="H384" s="9">
        <f t="shared" si="28"/>
        <v>4646323</v>
      </c>
      <c r="I384" s="6" t="s">
        <v>139</v>
      </c>
      <c r="J384" s="6" t="s">
        <v>140</v>
      </c>
      <c r="K384" s="5">
        <f t="shared" si="31"/>
        <v>45065</v>
      </c>
      <c r="L384" s="9">
        <f>+VLOOKUP(B384,'[2]TT 2023'!F$416:K$567,2,0)</f>
        <v>4646323</v>
      </c>
      <c r="M384" s="9">
        <f t="shared" si="30"/>
        <v>0</v>
      </c>
      <c r="N384" s="5">
        <f>+VLOOKUP(B384,'[2]TT 2023'!F$416:K$567,6,0)</f>
        <v>45070</v>
      </c>
      <c r="O384" t="s">
        <v>1207</v>
      </c>
      <c r="P384"/>
      <c r="Q384"/>
      <c r="R384"/>
      <c r="S384"/>
    </row>
    <row r="385" spans="1:21" ht="15" hidden="1" customHeight="1" x14ac:dyDescent="0.2">
      <c r="A385" s="5">
        <v>45030</v>
      </c>
      <c r="B385" s="19">
        <v>22182</v>
      </c>
      <c r="C385" s="6" t="s">
        <v>10</v>
      </c>
      <c r="D385" s="6" t="s">
        <v>761</v>
      </c>
      <c r="E385" s="17">
        <v>1189558</v>
      </c>
      <c r="F385" s="10" t="s">
        <v>12</v>
      </c>
      <c r="G385" s="17">
        <v>118956</v>
      </c>
      <c r="H385" s="9">
        <f t="shared" si="28"/>
        <v>1308514</v>
      </c>
      <c r="I385" s="6" t="s">
        <v>93</v>
      </c>
      <c r="J385" s="6" t="s">
        <v>94</v>
      </c>
      <c r="K385" s="5">
        <f t="shared" si="31"/>
        <v>45065</v>
      </c>
      <c r="L385" s="9">
        <f>+VLOOKUP(B385,'[2]TT 2023'!F$416:K$567,2,0)</f>
        <v>1308516</v>
      </c>
      <c r="M385" s="9">
        <f t="shared" si="30"/>
        <v>2</v>
      </c>
      <c r="N385" s="5">
        <f>+VLOOKUP(B385,'[2]TT 2023'!F$416:K$567,6,0)</f>
        <v>45070</v>
      </c>
      <c r="O385" t="s">
        <v>1207</v>
      </c>
      <c r="P385"/>
      <c r="Q385"/>
      <c r="R385"/>
      <c r="S385"/>
    </row>
    <row r="386" spans="1:21" ht="15" hidden="1" customHeight="1" x14ac:dyDescent="0.2">
      <c r="A386" s="5">
        <v>45030</v>
      </c>
      <c r="B386" s="19">
        <v>22183</v>
      </c>
      <c r="C386" s="6" t="s">
        <v>10</v>
      </c>
      <c r="D386" s="6" t="s">
        <v>763</v>
      </c>
      <c r="E386" s="17">
        <v>888460</v>
      </c>
      <c r="F386" s="10" t="s">
        <v>12</v>
      </c>
      <c r="G386" s="17">
        <v>88846</v>
      </c>
      <c r="H386" s="9">
        <f t="shared" si="28"/>
        <v>977306</v>
      </c>
      <c r="I386" s="6" t="s">
        <v>93</v>
      </c>
      <c r="J386" s="6" t="s">
        <v>94</v>
      </c>
      <c r="K386" s="5">
        <f t="shared" si="31"/>
        <v>45065</v>
      </c>
      <c r="L386" s="9">
        <f>+VLOOKUP(B386,'[2]TT 2023'!F$416:K$567,2,0)</f>
        <v>977306</v>
      </c>
      <c r="M386" s="9">
        <f t="shared" si="30"/>
        <v>0</v>
      </c>
      <c r="N386" s="5">
        <f>+VLOOKUP(B386,'[2]TT 2023'!F$416:K$567,6,0)</f>
        <v>45070</v>
      </c>
      <c r="O386" t="s">
        <v>1207</v>
      </c>
      <c r="P386"/>
      <c r="Q386"/>
      <c r="R386"/>
      <c r="S386"/>
    </row>
    <row r="387" spans="1:21" ht="15" hidden="1" customHeight="1" x14ac:dyDescent="0.2">
      <c r="A387" s="5">
        <v>45030</v>
      </c>
      <c r="B387" s="19">
        <v>22184</v>
      </c>
      <c r="C387" s="6" t="s">
        <v>10</v>
      </c>
      <c r="D387" s="6" t="s">
        <v>765</v>
      </c>
      <c r="E387" s="17">
        <v>1780750</v>
      </c>
      <c r="F387" s="10" t="s">
        <v>12</v>
      </c>
      <c r="G387" s="17">
        <v>178075</v>
      </c>
      <c r="H387" s="9">
        <f t="shared" si="28"/>
        <v>1958825</v>
      </c>
      <c r="I387" s="6" t="s">
        <v>83</v>
      </c>
      <c r="J387" s="6" t="s">
        <v>84</v>
      </c>
      <c r="K387" s="5">
        <f t="shared" si="31"/>
        <v>45065</v>
      </c>
      <c r="L387" s="9">
        <f>+VLOOKUP(B387,'[2]TT 2023'!F$416:K$567,2,0)</f>
        <v>1958825</v>
      </c>
      <c r="M387" s="9">
        <f t="shared" si="30"/>
        <v>0</v>
      </c>
      <c r="N387" s="5">
        <f>+VLOOKUP(B387,'[2]TT 2023'!F$416:K$567,6,0)</f>
        <v>45070</v>
      </c>
      <c r="O387" t="s">
        <v>1207</v>
      </c>
      <c r="P387"/>
      <c r="Q387"/>
      <c r="R387"/>
      <c r="S387"/>
    </row>
    <row r="388" spans="1:21" ht="15" hidden="1" customHeight="1" x14ac:dyDescent="0.2">
      <c r="A388" s="5">
        <v>45030</v>
      </c>
      <c r="B388" s="19">
        <v>22185</v>
      </c>
      <c r="C388" s="6" t="s">
        <v>10</v>
      </c>
      <c r="D388" s="6" t="s">
        <v>767</v>
      </c>
      <c r="E388" s="17">
        <v>2632235</v>
      </c>
      <c r="F388" s="10" t="s">
        <v>12</v>
      </c>
      <c r="G388" s="17">
        <v>263224</v>
      </c>
      <c r="H388" s="9">
        <f t="shared" si="28"/>
        <v>2895459</v>
      </c>
      <c r="I388" s="6" t="s">
        <v>175</v>
      </c>
      <c r="J388" s="6" t="s">
        <v>176</v>
      </c>
      <c r="K388" s="5">
        <f t="shared" si="31"/>
        <v>45065</v>
      </c>
      <c r="L388" s="9">
        <f>+VLOOKUP(B388,'[2]TT 2023'!F$416:K$567,2,0)</f>
        <v>2895464</v>
      </c>
      <c r="M388" s="9">
        <f t="shared" si="30"/>
        <v>5</v>
      </c>
      <c r="N388" s="5">
        <f>+VLOOKUP(B388,'[2]TT 2023'!F$416:K$567,6,0)</f>
        <v>45070</v>
      </c>
      <c r="O388" t="s">
        <v>1207</v>
      </c>
      <c r="P388"/>
      <c r="Q388"/>
      <c r="R388"/>
      <c r="S388"/>
    </row>
    <row r="389" spans="1:21" ht="15" hidden="1" customHeight="1" x14ac:dyDescent="0.2">
      <c r="A389" s="5">
        <v>45030</v>
      </c>
      <c r="B389" s="19">
        <v>22186</v>
      </c>
      <c r="C389" s="6" t="s">
        <v>10</v>
      </c>
      <c r="D389" s="6" t="s">
        <v>769</v>
      </c>
      <c r="E389" s="17">
        <v>501830</v>
      </c>
      <c r="F389" s="10" t="s">
        <v>12</v>
      </c>
      <c r="G389" s="17">
        <v>50183</v>
      </c>
      <c r="H389" s="9">
        <f t="shared" si="28"/>
        <v>552013</v>
      </c>
      <c r="I389" s="6" t="s">
        <v>113</v>
      </c>
      <c r="J389" s="6" t="s">
        <v>114</v>
      </c>
      <c r="K389" s="5">
        <f t="shared" si="31"/>
        <v>45065</v>
      </c>
      <c r="L389" s="9">
        <f>+VLOOKUP(B389,'[2]TT 2023'!F$416:K$567,2,0)</f>
        <v>552013</v>
      </c>
      <c r="M389" s="9">
        <f t="shared" si="30"/>
        <v>0</v>
      </c>
      <c r="N389" s="5">
        <f>+VLOOKUP(B389,'[2]TT 2023'!F$416:K$567,6,0)</f>
        <v>45070</v>
      </c>
      <c r="O389" t="s">
        <v>1207</v>
      </c>
      <c r="P389"/>
      <c r="Q389"/>
      <c r="R389"/>
      <c r="S389"/>
    </row>
    <row r="390" spans="1:21" ht="15" hidden="1" customHeight="1" x14ac:dyDescent="0.2">
      <c r="A390" s="5">
        <v>45030</v>
      </c>
      <c r="B390" s="19">
        <v>22187</v>
      </c>
      <c r="C390" s="6" t="s">
        <v>10</v>
      </c>
      <c r="D390" s="6" t="s">
        <v>771</v>
      </c>
      <c r="E390" s="17">
        <v>3245540</v>
      </c>
      <c r="F390" s="10" t="s">
        <v>12</v>
      </c>
      <c r="G390" s="17">
        <v>324554</v>
      </c>
      <c r="H390" s="9">
        <f t="shared" si="28"/>
        <v>3570094</v>
      </c>
      <c r="I390" s="6" t="s">
        <v>73</v>
      </c>
      <c r="J390" s="6" t="s">
        <v>74</v>
      </c>
      <c r="K390" s="5">
        <f t="shared" si="31"/>
        <v>45065</v>
      </c>
      <c r="L390" s="9">
        <f>+VLOOKUP(B390,'[2]TT 2023'!F$416:K$567,2,0)</f>
        <v>3570094</v>
      </c>
      <c r="M390" s="9">
        <f t="shared" si="30"/>
        <v>0</v>
      </c>
      <c r="N390" s="5">
        <f>+VLOOKUP(B390,'[2]TT 2023'!F$416:K$567,6,0)</f>
        <v>45070</v>
      </c>
      <c r="O390" t="s">
        <v>1207</v>
      </c>
      <c r="P390"/>
      <c r="Q390"/>
      <c r="R390"/>
      <c r="S390"/>
    </row>
    <row r="391" spans="1:21" ht="15" hidden="1" customHeight="1" x14ac:dyDescent="0.2">
      <c r="A391" s="28">
        <v>45036</v>
      </c>
      <c r="B391" s="19">
        <v>23404</v>
      </c>
      <c r="C391" s="6" t="s">
        <v>10</v>
      </c>
      <c r="D391" s="6" t="s">
        <v>737</v>
      </c>
      <c r="E391" s="17">
        <v>1629516</v>
      </c>
      <c r="F391" s="10" t="s">
        <v>12</v>
      </c>
      <c r="G391" s="17">
        <v>162952</v>
      </c>
      <c r="H391" s="9">
        <f t="shared" si="28"/>
        <v>1792468</v>
      </c>
      <c r="I391" s="6" t="s">
        <v>53</v>
      </c>
      <c r="J391" s="6" t="s">
        <v>54</v>
      </c>
      <c r="K391" s="5">
        <f t="shared" si="31"/>
        <v>45071</v>
      </c>
      <c r="L391" s="9">
        <f>+VLOOKUP(B391,'[2]TT 2023'!F$786:K$899,2,0)</f>
        <v>1792472</v>
      </c>
      <c r="M391" s="9">
        <f t="shared" si="30"/>
        <v>4</v>
      </c>
      <c r="N391" s="5">
        <f>+VLOOKUP(B391,'[2]TT 2023'!F$786:K$899,6,0)</f>
        <v>45117</v>
      </c>
      <c r="O391" t="s">
        <v>1410</v>
      </c>
      <c r="P391"/>
      <c r="Q391"/>
      <c r="R391" s="14">
        <f>+VLOOKUP(B391,[5]ExportInvoiceList!$D:$O,3,0)</f>
        <v>1792468</v>
      </c>
      <c r="S391" s="14">
        <f>+R391-H391</f>
        <v>0</v>
      </c>
      <c r="T391" t="str">
        <f>+VLOOKUP(B391,[5]ExportInvoiceList!$D:$O,12,0)</f>
        <v>Lịch thanh toán: Monthly at 10 &amp; 24</v>
      </c>
      <c r="U391" s="4">
        <f>+VLOOKUP(B391,[5]ExportInvoiceList!$D:$O,6,0)</f>
        <v>45067.000347222223</v>
      </c>
    </row>
    <row r="392" spans="1:21" ht="15" hidden="1" customHeight="1" x14ac:dyDescent="0.2">
      <c r="A392" s="5">
        <v>45036</v>
      </c>
      <c r="B392" s="19">
        <v>23405</v>
      </c>
      <c r="C392" s="6" t="s">
        <v>10</v>
      </c>
      <c r="D392" s="6" t="s">
        <v>774</v>
      </c>
      <c r="E392" s="17">
        <v>5179235</v>
      </c>
      <c r="F392" s="10" t="s">
        <v>12</v>
      </c>
      <c r="G392" s="17">
        <v>517924</v>
      </c>
      <c r="H392" s="9">
        <f t="shared" si="28"/>
        <v>5697159</v>
      </c>
      <c r="I392" s="6" t="s">
        <v>101</v>
      </c>
      <c r="J392" s="6" t="s">
        <v>102</v>
      </c>
      <c r="K392" s="5">
        <f t="shared" si="31"/>
        <v>45071</v>
      </c>
      <c r="L392" s="9">
        <f>+VLOOKUP(B392,'[2]TT 2023'!F$416:K$567,2,0)</f>
        <v>5697164</v>
      </c>
      <c r="M392" s="9">
        <f t="shared" si="30"/>
        <v>5</v>
      </c>
      <c r="N392" s="5">
        <f>+VLOOKUP(B392,'[2]TT 2023'!F$416:K$567,6,0)</f>
        <v>45070</v>
      </c>
      <c r="O392" t="s">
        <v>1207</v>
      </c>
      <c r="P392"/>
      <c r="Q392"/>
      <c r="R392"/>
      <c r="S392"/>
    </row>
    <row r="393" spans="1:21" ht="15" hidden="1" customHeight="1" x14ac:dyDescent="0.2">
      <c r="A393" s="5">
        <v>45036</v>
      </c>
      <c r="B393" s="19">
        <v>23406</v>
      </c>
      <c r="C393" s="6" t="s">
        <v>10</v>
      </c>
      <c r="D393" s="6" t="s">
        <v>776</v>
      </c>
      <c r="E393" s="17">
        <v>1776920</v>
      </c>
      <c r="F393" s="10" t="s">
        <v>12</v>
      </c>
      <c r="G393" s="17">
        <v>177692</v>
      </c>
      <c r="H393" s="9">
        <f t="shared" si="28"/>
        <v>1954612</v>
      </c>
      <c r="I393" s="6" t="s">
        <v>13</v>
      </c>
      <c r="J393" s="6" t="s">
        <v>14</v>
      </c>
      <c r="K393" s="5">
        <f t="shared" si="31"/>
        <v>45071</v>
      </c>
      <c r="L393" s="9">
        <f>+VLOOKUP(B393,'[2]TT 2023'!F$416:K$567,2,0)</f>
        <v>1954612</v>
      </c>
      <c r="M393" s="9">
        <f t="shared" si="30"/>
        <v>0</v>
      </c>
      <c r="N393" s="5">
        <f>+VLOOKUP(B393,'[2]TT 2023'!F$416:K$567,6,0)</f>
        <v>45070</v>
      </c>
      <c r="O393" t="s">
        <v>1207</v>
      </c>
      <c r="P393"/>
      <c r="Q393"/>
      <c r="R393"/>
      <c r="S393"/>
    </row>
    <row r="394" spans="1:21" ht="15" hidden="1" customHeight="1" x14ac:dyDescent="0.2">
      <c r="A394" s="5">
        <v>45036</v>
      </c>
      <c r="B394" s="19">
        <v>23407</v>
      </c>
      <c r="C394" s="6" t="s">
        <v>10</v>
      </c>
      <c r="D394" s="6" t="s">
        <v>778</v>
      </c>
      <c r="E394" s="17">
        <v>2858910</v>
      </c>
      <c r="F394" s="10" t="s">
        <v>12</v>
      </c>
      <c r="G394" s="17">
        <v>285891</v>
      </c>
      <c r="H394" s="9">
        <f t="shared" si="28"/>
        <v>3144801</v>
      </c>
      <c r="I394" s="6" t="s">
        <v>13</v>
      </c>
      <c r="J394" s="6" t="s">
        <v>14</v>
      </c>
      <c r="K394" s="5">
        <f t="shared" si="31"/>
        <v>45071</v>
      </c>
      <c r="L394" s="9">
        <f>+VLOOKUP(B394,'[2]TT 2023'!F$416:K$567,2,0)</f>
        <v>3144801</v>
      </c>
      <c r="M394" s="9">
        <f t="shared" si="30"/>
        <v>0</v>
      </c>
      <c r="N394" s="5">
        <f>+VLOOKUP(B394,'[2]TT 2023'!F$416:K$567,6,0)</f>
        <v>45070</v>
      </c>
      <c r="O394" t="s">
        <v>1207</v>
      </c>
      <c r="P394"/>
      <c r="Q394"/>
      <c r="R394"/>
      <c r="S394"/>
    </row>
    <row r="395" spans="1:21" ht="15" hidden="1" customHeight="1" x14ac:dyDescent="0.2">
      <c r="A395" s="5">
        <v>45036</v>
      </c>
      <c r="B395" s="19">
        <v>23408</v>
      </c>
      <c r="C395" s="6" t="s">
        <v>10</v>
      </c>
      <c r="D395" s="6" t="s">
        <v>780</v>
      </c>
      <c r="E395" s="17">
        <v>2654045</v>
      </c>
      <c r="F395" s="10" t="s">
        <v>12</v>
      </c>
      <c r="G395" s="17">
        <v>265405</v>
      </c>
      <c r="H395" s="9">
        <f t="shared" si="28"/>
        <v>2919450</v>
      </c>
      <c r="I395" s="6" t="s">
        <v>101</v>
      </c>
      <c r="J395" s="6" t="s">
        <v>102</v>
      </c>
      <c r="K395" s="5">
        <f t="shared" si="31"/>
        <v>45071</v>
      </c>
      <c r="L395" s="9">
        <f>+VLOOKUP(B395,'[2]TT 2023'!F$416:K$567,2,0)</f>
        <v>2919455</v>
      </c>
      <c r="M395" s="9">
        <f t="shared" si="30"/>
        <v>5</v>
      </c>
      <c r="N395" s="5">
        <f>+VLOOKUP(B395,'[2]TT 2023'!F$416:K$567,6,0)</f>
        <v>45070</v>
      </c>
      <c r="O395" t="s">
        <v>1207</v>
      </c>
      <c r="P395"/>
      <c r="Q395"/>
      <c r="R395"/>
      <c r="S395"/>
    </row>
    <row r="396" spans="1:21" ht="15" hidden="1" customHeight="1" x14ac:dyDescent="0.2">
      <c r="A396" s="5">
        <v>45036</v>
      </c>
      <c r="B396" s="19">
        <v>23409</v>
      </c>
      <c r="C396" s="6" t="s">
        <v>10</v>
      </c>
      <c r="D396" s="6" t="s">
        <v>782</v>
      </c>
      <c r="E396" s="17">
        <v>5022915</v>
      </c>
      <c r="F396" s="10" t="s">
        <v>12</v>
      </c>
      <c r="G396" s="17">
        <v>502292</v>
      </c>
      <c r="H396" s="9">
        <f t="shared" si="28"/>
        <v>5525207</v>
      </c>
      <c r="I396" s="6" t="s">
        <v>117</v>
      </c>
      <c r="J396" s="6" t="s">
        <v>118</v>
      </c>
      <c r="K396" s="5">
        <f t="shared" si="31"/>
        <v>45071</v>
      </c>
      <c r="L396" s="9">
        <f>+VLOOKUP(B396,'[2]TT 2023'!F$416:K$567,2,0)</f>
        <v>5525212</v>
      </c>
      <c r="M396" s="9">
        <f t="shared" si="30"/>
        <v>5</v>
      </c>
      <c r="N396" s="5">
        <f>+VLOOKUP(B396,'[2]TT 2023'!F$416:K$567,6,0)</f>
        <v>45070</v>
      </c>
      <c r="O396" t="s">
        <v>1207</v>
      </c>
      <c r="P396"/>
      <c r="Q396"/>
      <c r="R396"/>
      <c r="S396"/>
    </row>
    <row r="397" spans="1:21" ht="15" hidden="1" customHeight="1" x14ac:dyDescent="0.2">
      <c r="A397" s="5">
        <v>45036</v>
      </c>
      <c r="B397" s="19">
        <v>23410</v>
      </c>
      <c r="C397" s="6" t="s">
        <v>10</v>
      </c>
      <c r="D397" s="6" t="s">
        <v>784</v>
      </c>
      <c r="E397" s="17">
        <v>708000</v>
      </c>
      <c r="F397" s="10" t="s">
        <v>12</v>
      </c>
      <c r="G397" s="17">
        <v>70800</v>
      </c>
      <c r="H397" s="9">
        <f t="shared" si="28"/>
        <v>778800</v>
      </c>
      <c r="I397" s="6" t="s">
        <v>13</v>
      </c>
      <c r="J397" s="6" t="s">
        <v>14</v>
      </c>
      <c r="K397" s="5">
        <f t="shared" si="31"/>
        <v>45071</v>
      </c>
      <c r="L397" s="9">
        <f>+VLOOKUP(B397,'[2]TT 2023'!F$568:K$665,2,0)</f>
        <v>778800</v>
      </c>
      <c r="M397" s="9">
        <f t="shared" si="30"/>
        <v>0</v>
      </c>
      <c r="N397" s="5">
        <f>+VLOOKUP(B397,'[2]TT 2023'!F$568:K$665,6,0)</f>
        <v>45089</v>
      </c>
      <c r="O397" t="s">
        <v>1232</v>
      </c>
      <c r="P397"/>
      <c r="Q397"/>
      <c r="R397"/>
      <c r="S397"/>
    </row>
    <row r="398" spans="1:21" ht="15" hidden="1" customHeight="1" x14ac:dyDescent="0.2">
      <c r="A398" s="5">
        <v>45036</v>
      </c>
      <c r="B398" s="19">
        <v>23411</v>
      </c>
      <c r="C398" s="6" t="s">
        <v>10</v>
      </c>
      <c r="D398" s="6" t="s">
        <v>786</v>
      </c>
      <c r="E398" s="17">
        <v>708000</v>
      </c>
      <c r="F398" s="10" t="s">
        <v>12</v>
      </c>
      <c r="G398" s="17">
        <v>70800</v>
      </c>
      <c r="H398" s="9">
        <f t="shared" ref="H398:H461" si="34">+E398+G398</f>
        <v>778800</v>
      </c>
      <c r="I398" s="6" t="s">
        <v>13</v>
      </c>
      <c r="J398" s="6" t="s">
        <v>14</v>
      </c>
      <c r="K398" s="5">
        <f t="shared" si="31"/>
        <v>45071</v>
      </c>
      <c r="L398" s="9">
        <f>+VLOOKUP(B398,'[2]TT 2023'!F$416:K$567,2,0)</f>
        <v>778800</v>
      </c>
      <c r="M398" s="9">
        <f t="shared" si="30"/>
        <v>0</v>
      </c>
      <c r="N398" s="5">
        <f>+VLOOKUP(B398,'[2]TT 2023'!F$416:K$567,6,0)</f>
        <v>45070</v>
      </c>
      <c r="O398" t="s">
        <v>1207</v>
      </c>
      <c r="P398"/>
      <c r="Q398"/>
      <c r="R398"/>
      <c r="S398"/>
    </row>
    <row r="399" spans="1:21" ht="15" hidden="1" customHeight="1" x14ac:dyDescent="0.2">
      <c r="A399" s="5">
        <v>45036</v>
      </c>
      <c r="B399" s="19">
        <v>23412</v>
      </c>
      <c r="C399" s="6" t="s">
        <v>10</v>
      </c>
      <c r="D399" s="6" t="s">
        <v>788</v>
      </c>
      <c r="E399" s="17">
        <v>3696825</v>
      </c>
      <c r="F399" s="10" t="s">
        <v>12</v>
      </c>
      <c r="G399" s="17">
        <v>369683</v>
      </c>
      <c r="H399" s="9">
        <f t="shared" si="34"/>
        <v>4066508</v>
      </c>
      <c r="I399" s="6" t="s">
        <v>113</v>
      </c>
      <c r="J399" s="6" t="s">
        <v>114</v>
      </c>
      <c r="K399" s="5">
        <f t="shared" si="31"/>
        <v>45071</v>
      </c>
      <c r="L399" s="9">
        <f>+VLOOKUP(B399,'[2]TT 2023'!F$416:K$567,2,0)</f>
        <v>4066513</v>
      </c>
      <c r="M399" s="9">
        <f t="shared" si="30"/>
        <v>5</v>
      </c>
      <c r="N399" s="5">
        <f>+VLOOKUP(B399,'[2]TT 2023'!F$416:K$567,6,0)</f>
        <v>45070</v>
      </c>
      <c r="O399" t="s">
        <v>1207</v>
      </c>
      <c r="P399"/>
      <c r="Q399"/>
      <c r="R399"/>
      <c r="S399"/>
    </row>
    <row r="400" spans="1:21" ht="15" hidden="1" customHeight="1" x14ac:dyDescent="0.2">
      <c r="A400" s="5">
        <v>45036</v>
      </c>
      <c r="B400" s="19">
        <v>23413</v>
      </c>
      <c r="C400" s="6" t="s">
        <v>10</v>
      </c>
      <c r="D400" s="6" t="s">
        <v>790</v>
      </c>
      <c r="E400" s="17">
        <v>1468620</v>
      </c>
      <c r="F400" s="10" t="s">
        <v>12</v>
      </c>
      <c r="G400" s="17">
        <v>146862</v>
      </c>
      <c r="H400" s="9">
        <f t="shared" si="34"/>
        <v>1615482</v>
      </c>
      <c r="I400" s="6" t="s">
        <v>291</v>
      </c>
      <c r="J400" s="6" t="s">
        <v>292</v>
      </c>
      <c r="K400" s="5">
        <f t="shared" si="31"/>
        <v>45071</v>
      </c>
      <c r="L400" s="9">
        <f>+VLOOKUP(B400,'[2]TT 2023'!F$568:K$665,2,0)</f>
        <v>1615482</v>
      </c>
      <c r="M400" s="9">
        <f t="shared" si="30"/>
        <v>0</v>
      </c>
      <c r="N400" s="5">
        <f>+VLOOKUP(B400,'[2]TT 2023'!F$568:K$665,6,0)</f>
        <v>45089</v>
      </c>
      <c r="O400" t="s">
        <v>1232</v>
      </c>
      <c r="P400"/>
      <c r="Q400"/>
      <c r="R400"/>
      <c r="S400"/>
    </row>
    <row r="401" spans="1:15" customFormat="1" ht="15" hidden="1" customHeight="1" x14ac:dyDescent="0.2">
      <c r="A401" s="5">
        <v>45036</v>
      </c>
      <c r="B401" s="19">
        <v>23414</v>
      </c>
      <c r="C401" s="6" t="s">
        <v>10</v>
      </c>
      <c r="D401" s="6" t="s">
        <v>792</v>
      </c>
      <c r="E401" s="17">
        <v>5207386</v>
      </c>
      <c r="F401" s="10" t="s">
        <v>12</v>
      </c>
      <c r="G401" s="17">
        <v>520739</v>
      </c>
      <c r="H401" s="9">
        <f t="shared" si="34"/>
        <v>5728125</v>
      </c>
      <c r="I401" s="6" t="s">
        <v>89</v>
      </c>
      <c r="J401" s="6" t="s">
        <v>90</v>
      </c>
      <c r="K401" s="5">
        <f t="shared" si="31"/>
        <v>45071</v>
      </c>
      <c r="L401" s="9">
        <f>+VLOOKUP(B401,'[2]TT 2023'!F$416:K$567,2,0)</f>
        <v>5728129</v>
      </c>
      <c r="M401" s="9">
        <f t="shared" si="30"/>
        <v>4</v>
      </c>
      <c r="N401" s="5">
        <f>+VLOOKUP(B401,'[2]TT 2023'!F$416:K$567,6,0)</f>
        <v>45070</v>
      </c>
      <c r="O401" t="s">
        <v>1207</v>
      </c>
    </row>
    <row r="402" spans="1:15" customFormat="1" ht="15" hidden="1" customHeight="1" x14ac:dyDescent="0.2">
      <c r="A402" s="5">
        <v>45036</v>
      </c>
      <c r="B402" s="19">
        <v>23415</v>
      </c>
      <c r="C402" s="6" t="s">
        <v>10</v>
      </c>
      <c r="D402" s="6" t="s">
        <v>794</v>
      </c>
      <c r="E402" s="17">
        <v>3450832</v>
      </c>
      <c r="F402" s="10" t="s">
        <v>12</v>
      </c>
      <c r="G402" s="17">
        <v>345083</v>
      </c>
      <c r="H402" s="9">
        <f t="shared" si="34"/>
        <v>3795915</v>
      </c>
      <c r="I402" s="6" t="s">
        <v>53</v>
      </c>
      <c r="J402" s="6" t="s">
        <v>54</v>
      </c>
      <c r="K402" s="5">
        <f t="shared" si="31"/>
        <v>45071</v>
      </c>
      <c r="L402" s="9">
        <f>+VLOOKUP(B402,'[2]TT 2023'!F$568:K$665,2,0)</f>
        <v>3795913</v>
      </c>
      <c r="M402" s="9">
        <f t="shared" ref="M402:M465" si="35">+L402-H402</f>
        <v>-2</v>
      </c>
      <c r="N402" s="5">
        <f>+VLOOKUP(B402,'[2]TT 2023'!F$568:K$665,6,0)</f>
        <v>45089</v>
      </c>
      <c r="O402" t="s">
        <v>1232</v>
      </c>
    </row>
    <row r="403" spans="1:15" customFormat="1" ht="15" hidden="1" customHeight="1" x14ac:dyDescent="0.2">
      <c r="A403" s="5">
        <v>45036</v>
      </c>
      <c r="B403" s="19">
        <v>23416</v>
      </c>
      <c r="C403" s="6" t="s">
        <v>10</v>
      </c>
      <c r="D403" s="6" t="s">
        <v>796</v>
      </c>
      <c r="E403" s="17">
        <v>888460</v>
      </c>
      <c r="F403" s="10" t="s">
        <v>12</v>
      </c>
      <c r="G403" s="17">
        <v>88846</v>
      </c>
      <c r="H403" s="9">
        <f t="shared" si="34"/>
        <v>977306</v>
      </c>
      <c r="I403" s="6" t="s">
        <v>131</v>
      </c>
      <c r="J403" s="6" t="s">
        <v>132</v>
      </c>
      <c r="K403" s="5">
        <f t="shared" si="31"/>
        <v>45071</v>
      </c>
      <c r="L403" s="9">
        <f>+VLOOKUP(B403,'[2]TT 2023'!F$416:K$567,2,0)</f>
        <v>977306</v>
      </c>
      <c r="M403" s="9">
        <f t="shared" si="35"/>
        <v>0</v>
      </c>
      <c r="N403" s="5">
        <f>+VLOOKUP(B403,'[2]TT 2023'!F$416:K$567,6,0)</f>
        <v>45070</v>
      </c>
      <c r="O403" t="s">
        <v>1207</v>
      </c>
    </row>
    <row r="404" spans="1:15" customFormat="1" ht="15" hidden="1" customHeight="1" x14ac:dyDescent="0.2">
      <c r="A404" s="5">
        <v>45036</v>
      </c>
      <c r="B404" s="19">
        <v>23417</v>
      </c>
      <c r="C404" s="6" t="s">
        <v>10</v>
      </c>
      <c r="D404" s="6" t="s">
        <v>798</v>
      </c>
      <c r="E404" s="17">
        <v>2124000</v>
      </c>
      <c r="F404" s="10" t="s">
        <v>12</v>
      </c>
      <c r="G404" s="17">
        <v>212400</v>
      </c>
      <c r="H404" s="9">
        <f t="shared" si="34"/>
        <v>2336400</v>
      </c>
      <c r="I404" s="6" t="s">
        <v>93</v>
      </c>
      <c r="J404" s="6" t="s">
        <v>94</v>
      </c>
      <c r="K404" s="5">
        <f t="shared" si="31"/>
        <v>45071</v>
      </c>
      <c r="L404" s="9">
        <f>+VLOOKUP(B404,'[2]TT 2023'!F$416:K$567,2,0)</f>
        <v>2336400</v>
      </c>
      <c r="M404" s="9">
        <f t="shared" si="35"/>
        <v>0</v>
      </c>
      <c r="N404" s="5">
        <f>+VLOOKUP(B404,'[2]TT 2023'!F$416:K$567,6,0)</f>
        <v>45070</v>
      </c>
      <c r="O404" t="s">
        <v>1207</v>
      </c>
    </row>
    <row r="405" spans="1:15" customFormat="1" ht="15" hidden="1" customHeight="1" x14ac:dyDescent="0.2">
      <c r="A405" s="5">
        <v>45036</v>
      </c>
      <c r="B405" s="19">
        <v>23420</v>
      </c>
      <c r="C405" s="6" t="s">
        <v>10</v>
      </c>
      <c r="D405" s="6" t="s">
        <v>800</v>
      </c>
      <c r="E405" s="17">
        <v>734310</v>
      </c>
      <c r="F405" s="10" t="s">
        <v>12</v>
      </c>
      <c r="G405" s="17">
        <v>73431</v>
      </c>
      <c r="H405" s="9">
        <f t="shared" si="34"/>
        <v>807741</v>
      </c>
      <c r="I405" s="6" t="s">
        <v>147</v>
      </c>
      <c r="J405" s="6" t="s">
        <v>148</v>
      </c>
      <c r="K405" s="5">
        <f t="shared" si="31"/>
        <v>45071</v>
      </c>
      <c r="L405" s="9">
        <f>+VLOOKUP(B405,'[2]TT 2023'!F$416:K$567,2,0)</f>
        <v>807741</v>
      </c>
      <c r="M405" s="9">
        <f t="shared" si="35"/>
        <v>0</v>
      </c>
      <c r="N405" s="5">
        <f>+VLOOKUP(B405,'[2]TT 2023'!F$416:K$567,6,0)</f>
        <v>45070</v>
      </c>
      <c r="O405" t="s">
        <v>1207</v>
      </c>
    </row>
    <row r="406" spans="1:15" customFormat="1" ht="15" hidden="1" customHeight="1" x14ac:dyDescent="0.2">
      <c r="A406" s="5">
        <v>45036</v>
      </c>
      <c r="B406" s="19">
        <v>23421</v>
      </c>
      <c r="C406" s="6" t="s">
        <v>10</v>
      </c>
      <c r="D406" s="6" t="s">
        <v>802</v>
      </c>
      <c r="E406" s="17">
        <v>2351190</v>
      </c>
      <c r="F406" s="10" t="s">
        <v>12</v>
      </c>
      <c r="G406" s="17">
        <v>235119</v>
      </c>
      <c r="H406" s="9">
        <f t="shared" si="34"/>
        <v>2586309</v>
      </c>
      <c r="I406" s="6" t="s">
        <v>147</v>
      </c>
      <c r="J406" s="6" t="s">
        <v>148</v>
      </c>
      <c r="K406" s="5">
        <f t="shared" si="31"/>
        <v>45071</v>
      </c>
      <c r="L406" s="9">
        <f>+VLOOKUP(B406,'[2]TT 2023'!F$416:K$567,2,0)</f>
        <v>2586309</v>
      </c>
      <c r="M406" s="9">
        <f t="shared" si="35"/>
        <v>0</v>
      </c>
      <c r="N406" s="5">
        <f>+VLOOKUP(B406,'[2]TT 2023'!F$416:K$567,6,0)</f>
        <v>45070</v>
      </c>
      <c r="O406" t="s">
        <v>1207</v>
      </c>
    </row>
    <row r="407" spans="1:15" customFormat="1" ht="15" hidden="1" customHeight="1" x14ac:dyDescent="0.2">
      <c r="A407" s="5">
        <v>45036</v>
      </c>
      <c r="B407" s="19">
        <v>23422</v>
      </c>
      <c r="C407" s="6" t="s">
        <v>10</v>
      </c>
      <c r="D407" s="6" t="s">
        <v>804</v>
      </c>
      <c r="E407" s="17">
        <v>3073224</v>
      </c>
      <c r="F407" s="10" t="s">
        <v>12</v>
      </c>
      <c r="G407" s="17">
        <v>307322</v>
      </c>
      <c r="H407" s="9">
        <f t="shared" si="34"/>
        <v>3380546</v>
      </c>
      <c r="I407" s="6" t="s">
        <v>147</v>
      </c>
      <c r="J407" s="6" t="s">
        <v>148</v>
      </c>
      <c r="K407" s="5">
        <f t="shared" si="31"/>
        <v>45071</v>
      </c>
      <c r="L407" s="9">
        <f>+VLOOKUP(B407,'[2]TT 2023'!F$416:K$567,2,0)</f>
        <v>3380542</v>
      </c>
      <c r="M407" s="9">
        <f t="shared" si="35"/>
        <v>-4</v>
      </c>
      <c r="N407" s="5">
        <f>+VLOOKUP(B407,'[2]TT 2023'!F$416:K$567,6,0)</f>
        <v>45070</v>
      </c>
      <c r="O407" t="s">
        <v>1207</v>
      </c>
    </row>
    <row r="408" spans="1:15" customFormat="1" ht="15" hidden="1" customHeight="1" x14ac:dyDescent="0.2">
      <c r="A408" s="5">
        <v>45036</v>
      </c>
      <c r="B408" s="19">
        <v>23423</v>
      </c>
      <c r="C408" s="6" t="s">
        <v>10</v>
      </c>
      <c r="D408" s="6" t="s">
        <v>806</v>
      </c>
      <c r="E408" s="17">
        <v>3032535</v>
      </c>
      <c r="F408" s="10" t="s">
        <v>12</v>
      </c>
      <c r="G408" s="17">
        <v>303254</v>
      </c>
      <c r="H408" s="9">
        <f t="shared" si="34"/>
        <v>3335789</v>
      </c>
      <c r="I408" s="6" t="s">
        <v>147</v>
      </c>
      <c r="J408" s="6" t="s">
        <v>148</v>
      </c>
      <c r="K408" s="5">
        <f t="shared" si="31"/>
        <v>45071</v>
      </c>
      <c r="L408" s="9">
        <f>+VLOOKUP(B408,'[2]TT 2023'!F$416:K$567,2,0)</f>
        <v>3335794</v>
      </c>
      <c r="M408" s="9">
        <f t="shared" si="35"/>
        <v>5</v>
      </c>
      <c r="N408" s="5">
        <f>+VLOOKUP(B408,'[2]TT 2023'!F$416:K$567,6,0)</f>
        <v>45070</v>
      </c>
      <c r="O408" t="s">
        <v>1207</v>
      </c>
    </row>
    <row r="409" spans="1:15" customFormat="1" ht="15" hidden="1" customHeight="1" x14ac:dyDescent="0.2">
      <c r="A409" s="5">
        <v>45036</v>
      </c>
      <c r="B409" s="19">
        <v>23424</v>
      </c>
      <c r="C409" s="6" t="s">
        <v>10</v>
      </c>
      <c r="D409" s="6" t="s">
        <v>808</v>
      </c>
      <c r="E409" s="17">
        <v>3553840</v>
      </c>
      <c r="F409" s="10" t="s">
        <v>12</v>
      </c>
      <c r="G409" s="17">
        <v>355384</v>
      </c>
      <c r="H409" s="9">
        <f t="shared" si="34"/>
        <v>3909224</v>
      </c>
      <c r="I409" s="6" t="s">
        <v>147</v>
      </c>
      <c r="J409" s="6" t="s">
        <v>148</v>
      </c>
      <c r="K409" s="5">
        <f t="shared" ref="K409:K472" si="36">35+A409</f>
        <v>45071</v>
      </c>
      <c r="L409" s="9">
        <f>+VLOOKUP(B409,'[2]TT 2023'!F$416:K$567,2,0)</f>
        <v>3909224</v>
      </c>
      <c r="M409" s="9">
        <f t="shared" si="35"/>
        <v>0</v>
      </c>
      <c r="N409" s="5">
        <f>+VLOOKUP(B409,'[2]TT 2023'!F$416:K$567,6,0)</f>
        <v>45070</v>
      </c>
      <c r="O409" t="s">
        <v>1207</v>
      </c>
    </row>
    <row r="410" spans="1:15" customFormat="1" ht="15" hidden="1" customHeight="1" x14ac:dyDescent="0.2">
      <c r="A410" s="5">
        <v>45036</v>
      </c>
      <c r="B410" s="19">
        <v>23425</v>
      </c>
      <c r="C410" s="6" t="s">
        <v>10</v>
      </c>
      <c r="D410" s="6" t="s">
        <v>810</v>
      </c>
      <c r="E410" s="17">
        <v>888460</v>
      </c>
      <c r="F410" s="10" t="s">
        <v>12</v>
      </c>
      <c r="G410" s="17">
        <v>88846</v>
      </c>
      <c r="H410" s="9">
        <f t="shared" si="34"/>
        <v>977306</v>
      </c>
      <c r="I410" s="6" t="s">
        <v>147</v>
      </c>
      <c r="J410" s="6" t="s">
        <v>148</v>
      </c>
      <c r="K410" s="5">
        <f t="shared" si="36"/>
        <v>45071</v>
      </c>
      <c r="L410" s="9">
        <f>+VLOOKUP(B410,'[2]TT 2023'!F$416:K$567,2,0)</f>
        <v>977306</v>
      </c>
      <c r="M410" s="9">
        <f t="shared" si="35"/>
        <v>0</v>
      </c>
      <c r="N410" s="5">
        <f>+VLOOKUP(B410,'[2]TT 2023'!F$416:K$567,6,0)</f>
        <v>45070</v>
      </c>
      <c r="O410" t="s">
        <v>1207</v>
      </c>
    </row>
    <row r="411" spans="1:15" customFormat="1" ht="15" hidden="1" customHeight="1" x14ac:dyDescent="0.2">
      <c r="A411" s="5">
        <v>45037</v>
      </c>
      <c r="B411" s="19">
        <v>23490</v>
      </c>
      <c r="C411" s="6" t="s">
        <v>10</v>
      </c>
      <c r="D411" s="6" t="s">
        <v>727</v>
      </c>
      <c r="E411" s="17">
        <v>-12020645</v>
      </c>
      <c r="F411" s="10" t="s">
        <v>12</v>
      </c>
      <c r="G411" s="17">
        <v>-1202065</v>
      </c>
      <c r="H411" s="9">
        <f t="shared" si="34"/>
        <v>-13222710</v>
      </c>
      <c r="I411" s="6" t="s">
        <v>147</v>
      </c>
      <c r="J411" s="6" t="s">
        <v>148</v>
      </c>
      <c r="K411" s="5">
        <f t="shared" si="36"/>
        <v>45072</v>
      </c>
      <c r="L411" s="9" t="e">
        <f>+VLOOKUP(B411,'[2]TT 2023'!F$416:K$567,2,0)</f>
        <v>#N/A</v>
      </c>
      <c r="M411" s="9" t="e">
        <f t="shared" si="35"/>
        <v>#N/A</v>
      </c>
      <c r="N411" s="5" t="e">
        <f>+VLOOKUP(B411,'[2]TT 2023'!F$416:K$567,6,0)</f>
        <v>#N/A</v>
      </c>
      <c r="O411" t="s">
        <v>1218</v>
      </c>
    </row>
    <row r="412" spans="1:15" customFormat="1" ht="15" hidden="1" customHeight="1" x14ac:dyDescent="0.2">
      <c r="A412" s="5">
        <v>45037</v>
      </c>
      <c r="B412" s="19">
        <v>23491</v>
      </c>
      <c r="C412" s="6" t="s">
        <v>10</v>
      </c>
      <c r="D412" s="6" t="s">
        <v>727</v>
      </c>
      <c r="E412" s="9">
        <v>-1449575</v>
      </c>
      <c r="F412" s="10" t="s">
        <v>12</v>
      </c>
      <c r="G412" s="9">
        <v>-144958</v>
      </c>
      <c r="H412" s="9">
        <f t="shared" si="34"/>
        <v>-1594533</v>
      </c>
      <c r="I412" s="6" t="s">
        <v>53</v>
      </c>
      <c r="J412" s="6" t="s">
        <v>54</v>
      </c>
      <c r="K412" s="5">
        <f t="shared" si="36"/>
        <v>45072</v>
      </c>
      <c r="L412" s="9" t="e">
        <f>+VLOOKUP(B412,'[2]TT 2023'!F$416:K$567,2,0)</f>
        <v>#N/A</v>
      </c>
      <c r="M412" s="9" t="e">
        <f t="shared" si="35"/>
        <v>#N/A</v>
      </c>
      <c r="N412" s="5" t="e">
        <f>+VLOOKUP(B412,'[2]TT 2023'!F$416:K$567,6,0)</f>
        <v>#N/A</v>
      </c>
      <c r="O412" t="s">
        <v>1218</v>
      </c>
    </row>
    <row r="413" spans="1:15" customFormat="1" ht="15" hidden="1" customHeight="1" x14ac:dyDescent="0.2">
      <c r="A413" s="5">
        <v>45037</v>
      </c>
      <c r="B413" s="19">
        <v>23492</v>
      </c>
      <c r="C413" s="6" t="s">
        <v>10</v>
      </c>
      <c r="D413" s="6" t="s">
        <v>727</v>
      </c>
      <c r="E413" s="17">
        <v>-3333790</v>
      </c>
      <c r="F413" s="10" t="s">
        <v>12</v>
      </c>
      <c r="G413" s="17">
        <v>-333379</v>
      </c>
      <c r="H413" s="9">
        <f t="shared" si="34"/>
        <v>-3667169</v>
      </c>
      <c r="I413" s="6" t="s">
        <v>117</v>
      </c>
      <c r="J413" s="6" t="s">
        <v>118</v>
      </c>
      <c r="K413" s="5">
        <f t="shared" si="36"/>
        <v>45072</v>
      </c>
      <c r="L413" s="9" t="e">
        <f>+VLOOKUP(B413,'[2]TT 2023'!F$416:K$567,2,0)</f>
        <v>#N/A</v>
      </c>
      <c r="M413" s="9" t="e">
        <f t="shared" si="35"/>
        <v>#N/A</v>
      </c>
      <c r="N413" s="5" t="e">
        <f>+VLOOKUP(B413,'[2]TT 2023'!F$416:K$567,6,0)</f>
        <v>#N/A</v>
      </c>
      <c r="O413" t="s">
        <v>1218</v>
      </c>
    </row>
    <row r="414" spans="1:15" customFormat="1" ht="15" hidden="1" customHeight="1" x14ac:dyDescent="0.2">
      <c r="A414" s="5">
        <v>45037</v>
      </c>
      <c r="B414" s="19">
        <v>23497</v>
      </c>
      <c r="C414" s="6" t="s">
        <v>10</v>
      </c>
      <c r="D414" s="6" t="s">
        <v>727</v>
      </c>
      <c r="E414" s="17">
        <v>-10038510</v>
      </c>
      <c r="F414" s="10" t="s">
        <v>12</v>
      </c>
      <c r="G414" s="17">
        <v>-1003851</v>
      </c>
      <c r="H414" s="9">
        <f t="shared" si="34"/>
        <v>-11042361</v>
      </c>
      <c r="I414" s="6" t="s">
        <v>131</v>
      </c>
      <c r="J414" s="6" t="s">
        <v>132</v>
      </c>
      <c r="K414" s="5">
        <f t="shared" si="36"/>
        <v>45072</v>
      </c>
      <c r="L414" s="9" t="e">
        <f>+VLOOKUP(B414,'[2]TT 2023'!F$416:K$567,2,0)</f>
        <v>#N/A</v>
      </c>
      <c r="M414" s="9" t="e">
        <f t="shared" si="35"/>
        <v>#N/A</v>
      </c>
      <c r="N414" s="5" t="e">
        <f>+VLOOKUP(B414,'[2]TT 2023'!F$416:K$567,6,0)</f>
        <v>#N/A</v>
      </c>
      <c r="O414" t="s">
        <v>1218</v>
      </c>
    </row>
    <row r="415" spans="1:15" customFormat="1" ht="15" hidden="1" customHeight="1" x14ac:dyDescent="0.2">
      <c r="A415" s="5">
        <v>45037</v>
      </c>
      <c r="B415" s="19">
        <v>23498</v>
      </c>
      <c r="C415" s="6" t="s">
        <v>10</v>
      </c>
      <c r="D415" s="6" t="s">
        <v>727</v>
      </c>
      <c r="E415" s="17">
        <v>-7468482</v>
      </c>
      <c r="F415" s="10" t="s">
        <v>12</v>
      </c>
      <c r="G415" s="17">
        <v>-746849</v>
      </c>
      <c r="H415" s="9">
        <f t="shared" si="34"/>
        <v>-8215331</v>
      </c>
      <c r="I415" s="6" t="s">
        <v>83</v>
      </c>
      <c r="J415" s="6" t="s">
        <v>84</v>
      </c>
      <c r="K415" s="5">
        <f t="shared" si="36"/>
        <v>45072</v>
      </c>
      <c r="L415" s="9" t="e">
        <f>+VLOOKUP(B415,'[2]TT 2023'!F$416:K$567,2,0)</f>
        <v>#N/A</v>
      </c>
      <c r="M415" s="9" t="e">
        <f t="shared" si="35"/>
        <v>#N/A</v>
      </c>
      <c r="N415" s="5" t="e">
        <f>+VLOOKUP(B415,'[2]TT 2023'!F$416:K$567,6,0)</f>
        <v>#N/A</v>
      </c>
      <c r="O415" t="s">
        <v>1218</v>
      </c>
    </row>
    <row r="416" spans="1:15" customFormat="1" ht="15" hidden="1" customHeight="1" x14ac:dyDescent="0.2">
      <c r="A416" s="5">
        <v>45040</v>
      </c>
      <c r="B416" s="19">
        <v>23577</v>
      </c>
      <c r="C416" s="6" t="s">
        <v>10</v>
      </c>
      <c r="D416" s="6" t="s">
        <v>817</v>
      </c>
      <c r="E416" s="17">
        <v>2221160</v>
      </c>
      <c r="F416" s="10" t="s">
        <v>12</v>
      </c>
      <c r="G416" s="17">
        <v>222116</v>
      </c>
      <c r="H416" s="9">
        <f t="shared" si="34"/>
        <v>2443276</v>
      </c>
      <c r="I416" s="6" t="s">
        <v>13</v>
      </c>
      <c r="J416" s="6" t="s">
        <v>14</v>
      </c>
      <c r="K416" s="5">
        <f t="shared" si="36"/>
        <v>45075</v>
      </c>
      <c r="L416" s="9">
        <f>+VLOOKUP(B416,'[2]TT 2023'!F$416:K$567,2,0)</f>
        <v>2443276</v>
      </c>
      <c r="M416" s="9">
        <f t="shared" si="35"/>
        <v>0</v>
      </c>
      <c r="N416" s="5">
        <f>+VLOOKUP(B416,'[2]TT 2023'!F$416:K$567,6,0)</f>
        <v>45070</v>
      </c>
      <c r="O416" t="s">
        <v>1207</v>
      </c>
    </row>
    <row r="417" spans="1:15" customFormat="1" ht="15" hidden="1" customHeight="1" x14ac:dyDescent="0.2">
      <c r="A417" s="5">
        <v>45040</v>
      </c>
      <c r="B417" s="19">
        <v>23578</v>
      </c>
      <c r="C417" s="6" t="s">
        <v>10</v>
      </c>
      <c r="D417" s="6" t="s">
        <v>819</v>
      </c>
      <c r="E417" s="17">
        <v>8749565</v>
      </c>
      <c r="F417" s="10" t="s">
        <v>12</v>
      </c>
      <c r="G417" s="17">
        <v>874957</v>
      </c>
      <c r="H417" s="9">
        <f t="shared" si="34"/>
        <v>9624522</v>
      </c>
      <c r="I417" s="6" t="s">
        <v>13</v>
      </c>
      <c r="J417" s="6" t="s">
        <v>14</v>
      </c>
      <c r="K417" s="5">
        <f t="shared" si="36"/>
        <v>45075</v>
      </c>
      <c r="L417" s="9">
        <f>+VLOOKUP(B417,'[2]TT 2023'!F$568:K$665,2,0)</f>
        <v>9624527</v>
      </c>
      <c r="M417" s="9">
        <f t="shared" si="35"/>
        <v>5</v>
      </c>
      <c r="N417" s="5">
        <f>+VLOOKUP(B417,'[2]TT 2023'!F$568:K$665,6,0)</f>
        <v>45089</v>
      </c>
      <c r="O417" t="s">
        <v>1232</v>
      </c>
    </row>
    <row r="418" spans="1:15" customFormat="1" ht="15" hidden="1" customHeight="1" x14ac:dyDescent="0.2">
      <c r="A418" s="5">
        <v>45040</v>
      </c>
      <c r="B418" s="19">
        <v>23580</v>
      </c>
      <c r="C418" s="6" t="s">
        <v>10</v>
      </c>
      <c r="D418" s="6" t="s">
        <v>821</v>
      </c>
      <c r="E418" s="17">
        <v>7123964</v>
      </c>
      <c r="F418" s="10" t="s">
        <v>12</v>
      </c>
      <c r="G418" s="17">
        <v>712396</v>
      </c>
      <c r="H418" s="9">
        <f t="shared" si="34"/>
        <v>7836360</v>
      </c>
      <c r="I418" s="6" t="s">
        <v>13</v>
      </c>
      <c r="J418" s="6" t="s">
        <v>14</v>
      </c>
      <c r="K418" s="5">
        <f t="shared" si="36"/>
        <v>45075</v>
      </c>
      <c r="L418" s="9">
        <f>+VLOOKUP(B418,'[2]TT 2023'!F$568:K$665,2,0)</f>
        <v>7836356</v>
      </c>
      <c r="M418" s="9">
        <f t="shared" si="35"/>
        <v>-4</v>
      </c>
      <c r="N418" s="5">
        <f>+VLOOKUP(B418,'[2]TT 2023'!F$568:K$665,6,0)</f>
        <v>45089</v>
      </c>
      <c r="O418" t="s">
        <v>1232</v>
      </c>
    </row>
    <row r="419" spans="1:15" customFormat="1" ht="15" hidden="1" customHeight="1" x14ac:dyDescent="0.2">
      <c r="A419" s="5">
        <v>45040</v>
      </c>
      <c r="B419" s="19">
        <v>23581</v>
      </c>
      <c r="C419" s="6" t="s">
        <v>10</v>
      </c>
      <c r="D419" s="6" t="s">
        <v>823</v>
      </c>
      <c r="E419" s="17">
        <v>1110580</v>
      </c>
      <c r="F419" s="10" t="s">
        <v>12</v>
      </c>
      <c r="G419" s="17">
        <v>111058</v>
      </c>
      <c r="H419" s="9">
        <f t="shared" si="34"/>
        <v>1221638</v>
      </c>
      <c r="I419" s="6" t="s">
        <v>13</v>
      </c>
      <c r="J419" s="6" t="s">
        <v>14</v>
      </c>
      <c r="K419" s="5">
        <f t="shared" si="36"/>
        <v>45075</v>
      </c>
      <c r="L419" s="9">
        <f>+VLOOKUP(B419,'[2]TT 2023'!F$416:K$567,2,0)</f>
        <v>1221638</v>
      </c>
      <c r="M419" s="9">
        <f t="shared" si="35"/>
        <v>0</v>
      </c>
      <c r="N419" s="5">
        <f>+VLOOKUP(B419,'[2]TT 2023'!F$416:K$567,6,0)</f>
        <v>45070</v>
      </c>
      <c r="O419" t="s">
        <v>1207</v>
      </c>
    </row>
    <row r="420" spans="1:15" customFormat="1" ht="15" hidden="1" customHeight="1" x14ac:dyDescent="0.2">
      <c r="A420" s="5">
        <v>45040</v>
      </c>
      <c r="B420" s="19">
        <v>23582</v>
      </c>
      <c r="C420" s="6" t="s">
        <v>10</v>
      </c>
      <c r="D420" s="6" t="s">
        <v>825</v>
      </c>
      <c r="E420" s="17">
        <v>3540000</v>
      </c>
      <c r="F420" s="10" t="s">
        <v>12</v>
      </c>
      <c r="G420" s="17">
        <v>354000</v>
      </c>
      <c r="H420" s="9">
        <f t="shared" si="34"/>
        <v>3894000</v>
      </c>
      <c r="I420" s="6" t="s">
        <v>13</v>
      </c>
      <c r="J420" s="6" t="s">
        <v>14</v>
      </c>
      <c r="K420" s="5">
        <f t="shared" si="36"/>
        <v>45075</v>
      </c>
      <c r="L420" s="9">
        <f>+VLOOKUP(B420,'[2]TT 2023'!F$568:K$665,2,0)</f>
        <v>3894000</v>
      </c>
      <c r="M420" s="9">
        <f t="shared" si="35"/>
        <v>0</v>
      </c>
      <c r="N420" s="5">
        <f>+VLOOKUP(B420,'[2]TT 2023'!F$568:K$665,6,0)</f>
        <v>45089</v>
      </c>
      <c r="O420" t="s">
        <v>1232</v>
      </c>
    </row>
    <row r="421" spans="1:15" customFormat="1" ht="15" hidden="1" customHeight="1" x14ac:dyDescent="0.2">
      <c r="A421" s="5">
        <v>45040</v>
      </c>
      <c r="B421" s="19">
        <v>23585</v>
      </c>
      <c r="C421" s="6" t="s">
        <v>10</v>
      </c>
      <c r="D421" s="6" t="s">
        <v>827</v>
      </c>
      <c r="E421" s="17">
        <v>2832000</v>
      </c>
      <c r="F421" s="10" t="s">
        <v>12</v>
      </c>
      <c r="G421" s="17">
        <v>283200</v>
      </c>
      <c r="H421" s="9">
        <f t="shared" si="34"/>
        <v>3115200</v>
      </c>
      <c r="I421" s="6" t="s">
        <v>13</v>
      </c>
      <c r="J421" s="6" t="s">
        <v>14</v>
      </c>
      <c r="K421" s="5">
        <f t="shared" si="36"/>
        <v>45075</v>
      </c>
      <c r="L421" s="9">
        <f>+VLOOKUP(B421,'[2]TT 2023'!F$568:K$665,2,0)</f>
        <v>3115200</v>
      </c>
      <c r="M421" s="9">
        <f t="shared" si="35"/>
        <v>0</v>
      </c>
      <c r="N421" s="5">
        <f>+VLOOKUP(B421,'[2]TT 2023'!F$568:K$665,6,0)</f>
        <v>45089</v>
      </c>
      <c r="O421" t="s">
        <v>1232</v>
      </c>
    </row>
    <row r="422" spans="1:15" customFormat="1" ht="15" hidden="1" customHeight="1" x14ac:dyDescent="0.2">
      <c r="A422" s="5">
        <v>45040</v>
      </c>
      <c r="B422" s="19">
        <v>23586</v>
      </c>
      <c r="C422" s="6" t="s">
        <v>10</v>
      </c>
      <c r="D422" s="6" t="s">
        <v>829</v>
      </c>
      <c r="E422" s="17">
        <v>815912</v>
      </c>
      <c r="F422" s="10" t="s">
        <v>12</v>
      </c>
      <c r="G422" s="17">
        <v>81591</v>
      </c>
      <c r="H422" s="9">
        <f t="shared" si="34"/>
        <v>897503</v>
      </c>
      <c r="I422" s="6" t="s">
        <v>101</v>
      </c>
      <c r="J422" s="6" t="s">
        <v>102</v>
      </c>
      <c r="K422" s="5">
        <f t="shared" si="36"/>
        <v>45075</v>
      </c>
      <c r="L422" s="9">
        <f>+VLOOKUP(B422,'[2]TT 2023'!F$416:K$567,2,0)</f>
        <v>897501</v>
      </c>
      <c r="M422" s="9">
        <f t="shared" si="35"/>
        <v>-2</v>
      </c>
      <c r="N422" s="5">
        <f>+VLOOKUP(B422,'[2]TT 2023'!F$416:K$567,6,0)</f>
        <v>45070</v>
      </c>
      <c r="O422" t="s">
        <v>1207</v>
      </c>
    </row>
    <row r="423" spans="1:15" customFormat="1" ht="15" hidden="1" customHeight="1" x14ac:dyDescent="0.2">
      <c r="A423" s="5">
        <v>45040</v>
      </c>
      <c r="B423" s="19">
        <v>23587</v>
      </c>
      <c r="C423" s="6" t="s">
        <v>10</v>
      </c>
      <c r="D423" s="6" t="s">
        <v>831</v>
      </c>
      <c r="E423" s="17">
        <v>888460</v>
      </c>
      <c r="F423" s="10" t="s">
        <v>12</v>
      </c>
      <c r="G423" s="17">
        <v>88846</v>
      </c>
      <c r="H423" s="9">
        <f t="shared" si="34"/>
        <v>977306</v>
      </c>
      <c r="I423" s="6" t="s">
        <v>101</v>
      </c>
      <c r="J423" s="6" t="s">
        <v>102</v>
      </c>
      <c r="K423" s="5">
        <f t="shared" si="36"/>
        <v>45075</v>
      </c>
      <c r="L423" s="9">
        <f>+VLOOKUP(B423,'[2]TT 2023'!F$416:K$567,2,0)</f>
        <v>977306</v>
      </c>
      <c r="M423" s="9">
        <f t="shared" si="35"/>
        <v>0</v>
      </c>
      <c r="N423" s="5">
        <f>+VLOOKUP(B423,'[2]TT 2023'!F$416:K$567,6,0)</f>
        <v>45070</v>
      </c>
      <c r="O423" t="s">
        <v>1207</v>
      </c>
    </row>
    <row r="424" spans="1:15" customFormat="1" ht="15" hidden="1" customHeight="1" x14ac:dyDescent="0.2">
      <c r="A424" s="5">
        <v>45040</v>
      </c>
      <c r="B424" s="19">
        <v>23588</v>
      </c>
      <c r="C424" s="6" t="s">
        <v>10</v>
      </c>
      <c r="D424" s="6" t="s">
        <v>833</v>
      </c>
      <c r="E424" s="17">
        <v>453750</v>
      </c>
      <c r="F424" s="10" t="s">
        <v>12</v>
      </c>
      <c r="G424" s="17">
        <v>45375</v>
      </c>
      <c r="H424" s="9">
        <f t="shared" si="34"/>
        <v>499125</v>
      </c>
      <c r="I424" s="6" t="s">
        <v>101</v>
      </c>
      <c r="J424" s="6" t="s">
        <v>102</v>
      </c>
      <c r="K424" s="5">
        <f t="shared" si="36"/>
        <v>45075</v>
      </c>
      <c r="L424" s="9">
        <f>+VLOOKUP(B424,'[2]TT 2023'!F$416:K$567,2,0)</f>
        <v>499125</v>
      </c>
      <c r="M424" s="9">
        <f t="shared" si="35"/>
        <v>0</v>
      </c>
      <c r="N424" s="5">
        <f>+VLOOKUP(B424,'[2]TT 2023'!F$416:K$567,6,0)</f>
        <v>45070</v>
      </c>
      <c r="O424" t="s">
        <v>1207</v>
      </c>
    </row>
    <row r="425" spans="1:15" customFormat="1" ht="15" hidden="1" customHeight="1" x14ac:dyDescent="0.2">
      <c r="A425" s="5">
        <v>45040</v>
      </c>
      <c r="B425" s="19">
        <v>23589</v>
      </c>
      <c r="C425" s="6" t="s">
        <v>10</v>
      </c>
      <c r="D425" s="6" t="s">
        <v>835</v>
      </c>
      <c r="E425" s="17">
        <v>7767705</v>
      </c>
      <c r="F425" s="10" t="s">
        <v>12</v>
      </c>
      <c r="G425" s="17">
        <v>776771</v>
      </c>
      <c r="H425" s="9">
        <f t="shared" si="34"/>
        <v>8544476</v>
      </c>
      <c r="I425" s="6" t="s">
        <v>101</v>
      </c>
      <c r="J425" s="6" t="s">
        <v>102</v>
      </c>
      <c r="K425" s="5">
        <f t="shared" si="36"/>
        <v>45075</v>
      </c>
      <c r="L425" s="9">
        <f>+VLOOKUP(B425,'[2]TT 2023'!F$568:K$665,2,0)</f>
        <v>8544481</v>
      </c>
      <c r="M425" s="9">
        <f t="shared" si="35"/>
        <v>5</v>
      </c>
      <c r="N425" s="5">
        <f>+VLOOKUP(B425,'[2]TT 2023'!F$568:K$665,6,0)</f>
        <v>45089</v>
      </c>
      <c r="O425" t="s">
        <v>1232</v>
      </c>
    </row>
    <row r="426" spans="1:15" customFormat="1" ht="15" hidden="1" customHeight="1" x14ac:dyDescent="0.2">
      <c r="A426" s="5">
        <v>45040</v>
      </c>
      <c r="B426" s="19">
        <v>23590</v>
      </c>
      <c r="C426" s="6" t="s">
        <v>10</v>
      </c>
      <c r="D426" s="6" t="s">
        <v>837</v>
      </c>
      <c r="E426" s="17">
        <v>470065</v>
      </c>
      <c r="F426" s="10" t="s">
        <v>12</v>
      </c>
      <c r="G426" s="17">
        <v>47007</v>
      </c>
      <c r="H426" s="9">
        <f t="shared" si="34"/>
        <v>517072</v>
      </c>
      <c r="I426" s="6" t="s">
        <v>101</v>
      </c>
      <c r="J426" s="6" t="s">
        <v>102</v>
      </c>
      <c r="K426" s="5">
        <f t="shared" si="36"/>
        <v>45075</v>
      </c>
      <c r="L426" s="9">
        <f>+VLOOKUP(B426,'[2]TT 2023'!F$568:K$665,2,0)</f>
        <v>517077</v>
      </c>
      <c r="M426" s="9">
        <f t="shared" si="35"/>
        <v>5</v>
      </c>
      <c r="N426" s="5">
        <f>+VLOOKUP(B426,'[2]TT 2023'!F$568:K$665,6,0)</f>
        <v>45089</v>
      </c>
      <c r="O426" t="s">
        <v>1232</v>
      </c>
    </row>
    <row r="427" spans="1:15" customFormat="1" ht="15" hidden="1" customHeight="1" x14ac:dyDescent="0.2">
      <c r="A427" s="5">
        <v>45040</v>
      </c>
      <c r="B427" s="19">
        <v>23591</v>
      </c>
      <c r="C427" s="6" t="s">
        <v>10</v>
      </c>
      <c r="D427" s="6" t="s">
        <v>839</v>
      </c>
      <c r="E427" s="17">
        <v>4950909</v>
      </c>
      <c r="F427" s="10" t="s">
        <v>12</v>
      </c>
      <c r="G427" s="17">
        <v>495091</v>
      </c>
      <c r="H427" s="9">
        <f t="shared" si="34"/>
        <v>5446000</v>
      </c>
      <c r="I427" s="6" t="s">
        <v>53</v>
      </c>
      <c r="J427" s="6" t="s">
        <v>54</v>
      </c>
      <c r="K427" s="5">
        <f t="shared" si="36"/>
        <v>45075</v>
      </c>
      <c r="L427" s="9">
        <f>+VLOOKUP(B427,'[2]TT 2023'!F$568:K$665,2,0)</f>
        <v>5446001</v>
      </c>
      <c r="M427" s="9">
        <f t="shared" si="35"/>
        <v>1</v>
      </c>
      <c r="N427" s="5">
        <f>+VLOOKUP(B427,'[2]TT 2023'!F$568:K$665,6,0)</f>
        <v>45089</v>
      </c>
      <c r="O427" t="s">
        <v>1232</v>
      </c>
    </row>
    <row r="428" spans="1:15" customFormat="1" ht="15" hidden="1" customHeight="1" x14ac:dyDescent="0.2">
      <c r="A428" s="5">
        <v>45040</v>
      </c>
      <c r="B428" s="19">
        <v>23592</v>
      </c>
      <c r="C428" s="6" t="s">
        <v>10</v>
      </c>
      <c r="D428" s="6" t="s">
        <v>841</v>
      </c>
      <c r="E428" s="17">
        <v>2579200</v>
      </c>
      <c r="F428" s="10" t="s">
        <v>12</v>
      </c>
      <c r="G428" s="17">
        <v>257920</v>
      </c>
      <c r="H428" s="9">
        <f t="shared" si="34"/>
        <v>2837120</v>
      </c>
      <c r="I428" s="6" t="s">
        <v>139</v>
      </c>
      <c r="J428" s="6" t="s">
        <v>140</v>
      </c>
      <c r="K428" s="5">
        <f t="shared" si="36"/>
        <v>45075</v>
      </c>
      <c r="L428" s="9">
        <f>+VLOOKUP(B428,'[2]TT 2023'!F$568:K$665,2,0)</f>
        <v>2837120</v>
      </c>
      <c r="M428" s="9">
        <f t="shared" si="35"/>
        <v>0</v>
      </c>
      <c r="N428" s="5">
        <f>+VLOOKUP(B428,'[2]TT 2023'!F$568:K$665,6,0)</f>
        <v>45089</v>
      </c>
      <c r="O428" t="s">
        <v>1232</v>
      </c>
    </row>
    <row r="429" spans="1:15" customFormat="1" ht="15" hidden="1" customHeight="1" x14ac:dyDescent="0.2">
      <c r="A429" s="5">
        <v>45040</v>
      </c>
      <c r="B429" s="19">
        <v>23593</v>
      </c>
      <c r="C429" s="6" t="s">
        <v>10</v>
      </c>
      <c r="D429" s="6" t="s">
        <v>843</v>
      </c>
      <c r="E429" s="17">
        <v>3689780</v>
      </c>
      <c r="F429" s="10" t="s">
        <v>12</v>
      </c>
      <c r="G429" s="17">
        <v>368978</v>
      </c>
      <c r="H429" s="9">
        <f t="shared" si="34"/>
        <v>4058758</v>
      </c>
      <c r="I429" s="6" t="s">
        <v>89</v>
      </c>
      <c r="J429" s="6" t="s">
        <v>90</v>
      </c>
      <c r="K429" s="5">
        <f t="shared" si="36"/>
        <v>45075</v>
      </c>
      <c r="L429" s="9">
        <f>+VLOOKUP(B429,'[2]TT 2023'!F$568:K$665,2,0)</f>
        <v>4058758</v>
      </c>
      <c r="M429" s="9">
        <f t="shared" si="35"/>
        <v>0</v>
      </c>
      <c r="N429" s="5">
        <f>+VLOOKUP(B429,'[2]TT 2023'!F$568:K$665,6,0)</f>
        <v>45089</v>
      </c>
      <c r="O429" t="s">
        <v>1232</v>
      </c>
    </row>
    <row r="430" spans="1:15" customFormat="1" ht="15" hidden="1" customHeight="1" x14ac:dyDescent="0.2">
      <c r="A430" s="5">
        <v>45040</v>
      </c>
      <c r="B430" s="19">
        <v>23594</v>
      </c>
      <c r="C430" s="6" t="s">
        <v>10</v>
      </c>
      <c r="D430" s="6" t="s">
        <v>845</v>
      </c>
      <c r="E430" s="17">
        <v>1416000</v>
      </c>
      <c r="F430" s="10" t="s">
        <v>12</v>
      </c>
      <c r="G430" s="17">
        <v>141600</v>
      </c>
      <c r="H430" s="9">
        <f t="shared" si="34"/>
        <v>1557600</v>
      </c>
      <c r="I430" s="6" t="s">
        <v>89</v>
      </c>
      <c r="J430" s="6" t="s">
        <v>90</v>
      </c>
      <c r="K430" s="5">
        <f t="shared" si="36"/>
        <v>45075</v>
      </c>
      <c r="L430" s="9">
        <f>+VLOOKUP(B430,'[2]TT 2023'!F$568:K$665,2,0)</f>
        <v>1557600</v>
      </c>
      <c r="M430" s="9">
        <f t="shared" si="35"/>
        <v>0</v>
      </c>
      <c r="N430" s="5">
        <f>+VLOOKUP(B430,'[2]TT 2023'!F$568:K$665,6,0)</f>
        <v>45089</v>
      </c>
      <c r="O430" t="s">
        <v>1232</v>
      </c>
    </row>
    <row r="431" spans="1:15" customFormat="1" ht="15" hidden="1" customHeight="1" x14ac:dyDescent="0.2">
      <c r="A431" s="5">
        <v>45040</v>
      </c>
      <c r="B431" s="19">
        <v>23595</v>
      </c>
      <c r="C431" s="6" t="s">
        <v>10</v>
      </c>
      <c r="D431" s="6" t="s">
        <v>847</v>
      </c>
      <c r="E431" s="17">
        <v>2579200</v>
      </c>
      <c r="F431" s="10" t="s">
        <v>12</v>
      </c>
      <c r="G431" s="17">
        <v>257920</v>
      </c>
      <c r="H431" s="9">
        <f t="shared" si="34"/>
        <v>2837120</v>
      </c>
      <c r="I431" s="6" t="s">
        <v>93</v>
      </c>
      <c r="J431" s="6" t="s">
        <v>94</v>
      </c>
      <c r="K431" s="5">
        <f t="shared" si="36"/>
        <v>45075</v>
      </c>
      <c r="L431" s="9">
        <f>+VLOOKUP(B431,'[2]TT 2023'!F$568:K$665,2,0)</f>
        <v>2837120</v>
      </c>
      <c r="M431" s="9">
        <f t="shared" si="35"/>
        <v>0</v>
      </c>
      <c r="N431" s="5">
        <f>+VLOOKUP(B431,'[2]TT 2023'!F$568:K$665,6,0)</f>
        <v>45089</v>
      </c>
      <c r="O431" t="s">
        <v>1232</v>
      </c>
    </row>
    <row r="432" spans="1:15" customFormat="1" ht="15" hidden="1" customHeight="1" x14ac:dyDescent="0.2">
      <c r="A432" s="5">
        <v>45040</v>
      </c>
      <c r="B432" s="19">
        <v>23596</v>
      </c>
      <c r="C432" s="6" t="s">
        <v>10</v>
      </c>
      <c r="D432" s="6" t="s">
        <v>849</v>
      </c>
      <c r="E432" s="17">
        <v>1213650</v>
      </c>
      <c r="F432" s="10" t="s">
        <v>12</v>
      </c>
      <c r="G432" s="17">
        <v>121365</v>
      </c>
      <c r="H432" s="9">
        <f t="shared" si="34"/>
        <v>1335015</v>
      </c>
      <c r="I432" s="6" t="s">
        <v>113</v>
      </c>
      <c r="J432" s="6" t="s">
        <v>114</v>
      </c>
      <c r="K432" s="5">
        <f t="shared" si="36"/>
        <v>45075</v>
      </c>
      <c r="L432" s="9">
        <f>+VLOOKUP(B432,'[2]TT 2023'!F$568:K$665,2,0)</f>
        <v>1335015</v>
      </c>
      <c r="M432" s="9">
        <f t="shared" si="35"/>
        <v>0</v>
      </c>
      <c r="N432" s="5">
        <f>+VLOOKUP(B432,'[2]TT 2023'!F$568:K$665,6,0)</f>
        <v>45089</v>
      </c>
      <c r="O432" t="s">
        <v>1232</v>
      </c>
    </row>
    <row r="433" spans="1:15" customFormat="1" ht="15" hidden="1" customHeight="1" x14ac:dyDescent="0.2">
      <c r="A433" s="5">
        <v>45040</v>
      </c>
      <c r="B433" s="19">
        <v>23597</v>
      </c>
      <c r="C433" s="6" t="s">
        <v>10</v>
      </c>
      <c r="D433" s="6" t="s">
        <v>851</v>
      </c>
      <c r="E433" s="17">
        <v>2996645</v>
      </c>
      <c r="F433" s="10" t="s">
        <v>12</v>
      </c>
      <c r="G433" s="17">
        <v>299665</v>
      </c>
      <c r="H433" s="9">
        <f t="shared" si="34"/>
        <v>3296310</v>
      </c>
      <c r="I433" s="6" t="s">
        <v>175</v>
      </c>
      <c r="J433" s="6" t="s">
        <v>176</v>
      </c>
      <c r="K433" s="5">
        <f t="shared" si="36"/>
        <v>45075</v>
      </c>
      <c r="L433" s="9">
        <f>+VLOOKUP(B433,'[2]TT 2023'!F$568:K$665,2,0)</f>
        <v>3296315</v>
      </c>
      <c r="M433" s="9">
        <f t="shared" si="35"/>
        <v>5</v>
      </c>
      <c r="N433" s="5">
        <f>+VLOOKUP(B433,'[2]TT 2023'!F$568:K$665,6,0)</f>
        <v>45089</v>
      </c>
      <c r="O433" t="s">
        <v>1232</v>
      </c>
    </row>
    <row r="434" spans="1:15" customFormat="1" ht="15" hidden="1" customHeight="1" x14ac:dyDescent="0.2">
      <c r="A434" s="5">
        <v>45040</v>
      </c>
      <c r="B434" s="19">
        <v>23598</v>
      </c>
      <c r="C434" s="6" t="s">
        <v>10</v>
      </c>
      <c r="D434" s="6" t="s">
        <v>853</v>
      </c>
      <c r="E434" s="17">
        <v>5664000</v>
      </c>
      <c r="F434" s="10" t="s">
        <v>12</v>
      </c>
      <c r="G434" s="17">
        <v>566400</v>
      </c>
      <c r="H434" s="9">
        <f t="shared" si="34"/>
        <v>6230400</v>
      </c>
      <c r="I434" s="6" t="s">
        <v>139</v>
      </c>
      <c r="J434" s="6" t="s">
        <v>140</v>
      </c>
      <c r="K434" s="5">
        <f t="shared" si="36"/>
        <v>45075</v>
      </c>
      <c r="L434" s="9">
        <f>+VLOOKUP(B434,'[2]TT 2023'!F$568:K$665,2,0)</f>
        <v>6230400</v>
      </c>
      <c r="M434" s="9">
        <f t="shared" si="35"/>
        <v>0</v>
      </c>
      <c r="N434" s="5">
        <f>+VLOOKUP(B434,'[2]TT 2023'!F$568:K$665,6,0)</f>
        <v>45089</v>
      </c>
      <c r="O434" t="s">
        <v>1232</v>
      </c>
    </row>
    <row r="435" spans="1:15" customFormat="1" ht="15" hidden="1" customHeight="1" x14ac:dyDescent="0.2">
      <c r="A435" s="5">
        <v>45040</v>
      </c>
      <c r="B435" s="19">
        <v>23599</v>
      </c>
      <c r="C435" s="6" t="s">
        <v>10</v>
      </c>
      <c r="D435" s="6" t="s">
        <v>855</v>
      </c>
      <c r="E435" s="17">
        <v>1416000</v>
      </c>
      <c r="F435" s="10" t="s">
        <v>12</v>
      </c>
      <c r="G435" s="17">
        <v>141600</v>
      </c>
      <c r="H435" s="9">
        <f t="shared" si="34"/>
        <v>1557600</v>
      </c>
      <c r="I435" s="6" t="s">
        <v>73</v>
      </c>
      <c r="J435" s="6" t="s">
        <v>74</v>
      </c>
      <c r="K435" s="5">
        <f t="shared" si="36"/>
        <v>45075</v>
      </c>
      <c r="L435" s="9">
        <f>+VLOOKUP(B435,'[2]TT 2023'!F$568:K$665,2,0)</f>
        <v>1557600</v>
      </c>
      <c r="M435" s="9">
        <f t="shared" si="35"/>
        <v>0</v>
      </c>
      <c r="N435" s="5">
        <f>+VLOOKUP(B435,'[2]TT 2023'!F$568:K$665,6,0)</f>
        <v>45089</v>
      </c>
      <c r="O435" t="s">
        <v>1232</v>
      </c>
    </row>
    <row r="436" spans="1:15" customFormat="1" ht="15" hidden="1" customHeight="1" x14ac:dyDescent="0.2">
      <c r="A436" s="5">
        <v>45043</v>
      </c>
      <c r="B436" s="19">
        <v>25134</v>
      </c>
      <c r="C436" s="6" t="s">
        <v>10</v>
      </c>
      <c r="D436" s="6" t="s">
        <v>857</v>
      </c>
      <c r="E436" s="17">
        <v>4932204</v>
      </c>
      <c r="F436" s="10" t="s">
        <v>12</v>
      </c>
      <c r="G436" s="17">
        <v>493220</v>
      </c>
      <c r="H436" s="9">
        <f t="shared" si="34"/>
        <v>5425424</v>
      </c>
      <c r="I436" s="6" t="s">
        <v>89</v>
      </c>
      <c r="J436" s="6" t="s">
        <v>90</v>
      </c>
      <c r="K436" s="5">
        <f t="shared" si="36"/>
        <v>45078</v>
      </c>
      <c r="L436" s="9">
        <f>+VLOOKUP(B436,'[2]TT 2023'!F$332:K$415,2,0)</f>
        <v>5425420</v>
      </c>
      <c r="M436" s="9">
        <f t="shared" si="35"/>
        <v>-4</v>
      </c>
      <c r="N436" s="5">
        <f>+VLOOKUP(B436,'[2]TT 2023'!F$332:K$415,6,0)</f>
        <v>45056</v>
      </c>
      <c r="O436" t="s">
        <v>1206</v>
      </c>
    </row>
    <row r="437" spans="1:15" customFormat="1" ht="15" hidden="1" customHeight="1" x14ac:dyDescent="0.2">
      <c r="A437" s="5">
        <v>45043</v>
      </c>
      <c r="B437" s="19">
        <v>25135</v>
      </c>
      <c r="C437" s="6" t="s">
        <v>10</v>
      </c>
      <c r="D437" s="6" t="s">
        <v>859</v>
      </c>
      <c r="E437" s="17">
        <v>911240</v>
      </c>
      <c r="F437" s="10" t="s">
        <v>12</v>
      </c>
      <c r="G437" s="17">
        <v>91124</v>
      </c>
      <c r="H437" s="9">
        <f t="shared" si="34"/>
        <v>1002364</v>
      </c>
      <c r="I437" s="6" t="s">
        <v>147</v>
      </c>
      <c r="J437" s="6" t="s">
        <v>148</v>
      </c>
      <c r="K437" s="5">
        <f t="shared" si="36"/>
        <v>45078</v>
      </c>
      <c r="L437" s="9">
        <f>+VLOOKUP(B437,'[2]TT 2023'!F$332:K$415,2,0)</f>
        <v>1002364</v>
      </c>
      <c r="M437" s="9">
        <f t="shared" si="35"/>
        <v>0</v>
      </c>
      <c r="N437" s="5">
        <f>+VLOOKUP(B437,'[2]TT 2023'!F$332:K$415,6,0)</f>
        <v>45056</v>
      </c>
      <c r="O437" t="s">
        <v>1206</v>
      </c>
    </row>
    <row r="438" spans="1:15" customFormat="1" ht="15" hidden="1" customHeight="1" x14ac:dyDescent="0.2">
      <c r="A438" s="5">
        <v>45043</v>
      </c>
      <c r="B438" s="19">
        <v>25136</v>
      </c>
      <c r="C438" s="6" t="s">
        <v>10</v>
      </c>
      <c r="D438" s="6" t="s">
        <v>861</v>
      </c>
      <c r="E438" s="17">
        <v>2356600</v>
      </c>
      <c r="F438" s="10" t="s">
        <v>12</v>
      </c>
      <c r="G438" s="17">
        <v>235660</v>
      </c>
      <c r="H438" s="9">
        <f t="shared" si="34"/>
        <v>2592260</v>
      </c>
      <c r="I438" s="6" t="s">
        <v>147</v>
      </c>
      <c r="J438" s="6" t="s">
        <v>148</v>
      </c>
      <c r="K438" s="5">
        <f t="shared" si="36"/>
        <v>45078</v>
      </c>
      <c r="L438" s="9">
        <f>+VLOOKUP(B438,'[2]TT 2023'!F$332:K$415,2,0)</f>
        <v>2592260</v>
      </c>
      <c r="M438" s="9">
        <f t="shared" si="35"/>
        <v>0</v>
      </c>
      <c r="N438" s="5">
        <f>+VLOOKUP(B438,'[2]TT 2023'!F$332:K$415,6,0)</f>
        <v>45056</v>
      </c>
      <c r="O438" t="s">
        <v>1206</v>
      </c>
    </row>
    <row r="439" spans="1:15" customFormat="1" ht="15" hidden="1" customHeight="1" x14ac:dyDescent="0.2">
      <c r="A439" s="5">
        <v>45043</v>
      </c>
      <c r="B439" s="19">
        <v>25137</v>
      </c>
      <c r="C439" s="6" t="s">
        <v>10</v>
      </c>
      <c r="D439" s="6" t="s">
        <v>863</v>
      </c>
      <c r="E439" s="17">
        <v>7769660</v>
      </c>
      <c r="F439" s="10" t="s">
        <v>12</v>
      </c>
      <c r="G439" s="17">
        <v>776966</v>
      </c>
      <c r="H439" s="9">
        <f t="shared" si="34"/>
        <v>8546626</v>
      </c>
      <c r="I439" s="6" t="s">
        <v>147</v>
      </c>
      <c r="J439" s="6" t="s">
        <v>148</v>
      </c>
      <c r="K439" s="5">
        <f t="shared" si="36"/>
        <v>45078</v>
      </c>
      <c r="L439" s="9">
        <f>+VLOOKUP(B439,'[2]TT 2023'!F$332:K$415,2,0)</f>
        <v>8546626</v>
      </c>
      <c r="M439" s="9">
        <f t="shared" si="35"/>
        <v>0</v>
      </c>
      <c r="N439" s="5">
        <f>+VLOOKUP(B439,'[2]TT 2023'!F$332:K$415,6,0)</f>
        <v>45056</v>
      </c>
      <c r="O439" t="s">
        <v>1206</v>
      </c>
    </row>
    <row r="440" spans="1:15" customFormat="1" ht="15" hidden="1" customHeight="1" x14ac:dyDescent="0.2">
      <c r="A440" s="5">
        <v>45043</v>
      </c>
      <c r="B440" s="19">
        <v>25138</v>
      </c>
      <c r="C440" s="6" t="s">
        <v>10</v>
      </c>
      <c r="D440" s="6" t="s">
        <v>865</v>
      </c>
      <c r="E440" s="17">
        <v>5355860</v>
      </c>
      <c r="F440" s="10" t="s">
        <v>12</v>
      </c>
      <c r="G440" s="17">
        <v>535586</v>
      </c>
      <c r="H440" s="9">
        <f t="shared" si="34"/>
        <v>5891446</v>
      </c>
      <c r="I440" s="6" t="s">
        <v>139</v>
      </c>
      <c r="J440" s="6" t="s">
        <v>140</v>
      </c>
      <c r="K440" s="5">
        <f t="shared" si="36"/>
        <v>45078</v>
      </c>
      <c r="L440" s="9">
        <f>+VLOOKUP(B440,'[2]TT 2023'!F$332:K$415,2,0)</f>
        <v>5891446</v>
      </c>
      <c r="M440" s="9">
        <f t="shared" si="35"/>
        <v>0</v>
      </c>
      <c r="N440" s="5">
        <f>+VLOOKUP(B440,'[2]TT 2023'!F$332:K$415,6,0)</f>
        <v>45056</v>
      </c>
      <c r="O440" t="s">
        <v>1206</v>
      </c>
    </row>
    <row r="441" spans="1:15" customFormat="1" ht="15" hidden="1" customHeight="1" x14ac:dyDescent="0.2">
      <c r="A441" s="5">
        <v>45043</v>
      </c>
      <c r="B441" s="19">
        <v>25139</v>
      </c>
      <c r="C441" s="6" t="s">
        <v>10</v>
      </c>
      <c r="D441" s="6" t="s">
        <v>867</v>
      </c>
      <c r="E441" s="17">
        <v>1178300</v>
      </c>
      <c r="F441" s="10" t="s">
        <v>12</v>
      </c>
      <c r="G441" s="17">
        <v>117830</v>
      </c>
      <c r="H441" s="9">
        <f t="shared" si="34"/>
        <v>1296130</v>
      </c>
      <c r="I441" s="6" t="s">
        <v>147</v>
      </c>
      <c r="J441" s="6" t="s">
        <v>148</v>
      </c>
      <c r="K441" s="5">
        <f t="shared" si="36"/>
        <v>45078</v>
      </c>
      <c r="L441" s="9">
        <f>+VLOOKUP(B441,'[2]TT 2023'!F$332:K$415,2,0)</f>
        <v>1296130</v>
      </c>
      <c r="M441" s="9">
        <f t="shared" si="35"/>
        <v>0</v>
      </c>
      <c r="N441" s="5">
        <f>+VLOOKUP(B441,'[2]TT 2023'!F$332:K$415,6,0)</f>
        <v>45056</v>
      </c>
      <c r="O441" t="s">
        <v>1206</v>
      </c>
    </row>
    <row r="442" spans="1:15" customFormat="1" ht="15" hidden="1" customHeight="1" x14ac:dyDescent="0.2">
      <c r="A442" s="5">
        <v>45043</v>
      </c>
      <c r="B442" s="19">
        <v>25140</v>
      </c>
      <c r="C442" s="6" t="s">
        <v>10</v>
      </c>
      <c r="D442" s="6" t="s">
        <v>869</v>
      </c>
      <c r="E442" s="17">
        <v>1012060</v>
      </c>
      <c r="F442" s="10" t="s">
        <v>12</v>
      </c>
      <c r="G442" s="17">
        <v>101206</v>
      </c>
      <c r="H442" s="9">
        <f t="shared" si="34"/>
        <v>1113266</v>
      </c>
      <c r="I442" s="6" t="s">
        <v>147</v>
      </c>
      <c r="J442" s="6" t="s">
        <v>148</v>
      </c>
      <c r="K442" s="5">
        <f t="shared" si="36"/>
        <v>45078</v>
      </c>
      <c r="L442" s="9">
        <f>+VLOOKUP(B442,'[2]TT 2023'!F$332:K$415,2,0)</f>
        <v>1113266</v>
      </c>
      <c r="M442" s="9">
        <f t="shared" si="35"/>
        <v>0</v>
      </c>
      <c r="N442" s="5">
        <f>+VLOOKUP(B442,'[2]TT 2023'!F$332:K$415,6,0)</f>
        <v>45056</v>
      </c>
      <c r="O442" t="s">
        <v>1206</v>
      </c>
    </row>
    <row r="443" spans="1:15" customFormat="1" ht="15" hidden="1" customHeight="1" x14ac:dyDescent="0.2">
      <c r="A443" s="5">
        <v>45043</v>
      </c>
      <c r="B443" s="19">
        <v>25141</v>
      </c>
      <c r="C443" s="6" t="s">
        <v>10</v>
      </c>
      <c r="D443" s="6" t="s">
        <v>871</v>
      </c>
      <c r="E443" s="17">
        <v>4343800</v>
      </c>
      <c r="F443" s="10" t="s">
        <v>12</v>
      </c>
      <c r="G443" s="17">
        <v>434380</v>
      </c>
      <c r="H443" s="9">
        <f t="shared" si="34"/>
        <v>4778180</v>
      </c>
      <c r="I443" s="6" t="s">
        <v>147</v>
      </c>
      <c r="J443" s="6" t="s">
        <v>148</v>
      </c>
      <c r="K443" s="5">
        <f t="shared" si="36"/>
        <v>45078</v>
      </c>
      <c r="L443" s="9">
        <f>+VLOOKUP(B443,'[2]TT 2023'!F$332:K$415,2,0)</f>
        <v>4778180</v>
      </c>
      <c r="M443" s="9">
        <f t="shared" si="35"/>
        <v>0</v>
      </c>
      <c r="N443" s="5">
        <f>+VLOOKUP(B443,'[2]TT 2023'!F$332:K$415,6,0)</f>
        <v>45056</v>
      </c>
      <c r="O443" t="s">
        <v>1206</v>
      </c>
    </row>
    <row r="444" spans="1:15" customFormat="1" ht="15" hidden="1" customHeight="1" x14ac:dyDescent="0.2">
      <c r="A444" s="5">
        <v>45043</v>
      </c>
      <c r="B444" s="19">
        <v>25142</v>
      </c>
      <c r="C444" s="6" t="s">
        <v>10</v>
      </c>
      <c r="D444" s="6" t="s">
        <v>873</v>
      </c>
      <c r="E444" s="17">
        <v>4631968</v>
      </c>
      <c r="F444" s="10" t="s">
        <v>12</v>
      </c>
      <c r="G444" s="17">
        <v>463197</v>
      </c>
      <c r="H444" s="9">
        <f t="shared" si="34"/>
        <v>5095165</v>
      </c>
      <c r="I444" s="6" t="s">
        <v>147</v>
      </c>
      <c r="J444" s="6" t="s">
        <v>148</v>
      </c>
      <c r="K444" s="5">
        <f t="shared" si="36"/>
        <v>45078</v>
      </c>
      <c r="L444" s="9">
        <f>+VLOOKUP(B444,'[2]TT 2023'!F$332:K$415,2,0)</f>
        <v>5095167</v>
      </c>
      <c r="M444" s="9">
        <f t="shared" si="35"/>
        <v>2</v>
      </c>
      <c r="N444" s="5">
        <f>+VLOOKUP(B444,'[2]TT 2023'!F$332:K$415,6,0)</f>
        <v>45056</v>
      </c>
      <c r="O444" t="s">
        <v>1206</v>
      </c>
    </row>
    <row r="445" spans="1:15" customFormat="1" ht="15" hidden="1" customHeight="1" x14ac:dyDescent="0.2">
      <c r="A445" s="5">
        <v>45043</v>
      </c>
      <c r="B445" s="19">
        <v>25143</v>
      </c>
      <c r="C445" s="6" t="s">
        <v>10</v>
      </c>
      <c r="D445" s="6" t="s">
        <v>875</v>
      </c>
      <c r="E445" s="17">
        <v>1110580</v>
      </c>
      <c r="F445" s="10" t="s">
        <v>12</v>
      </c>
      <c r="G445" s="17">
        <v>111058</v>
      </c>
      <c r="H445" s="9">
        <f t="shared" si="34"/>
        <v>1221638</v>
      </c>
      <c r="I445" s="6" t="s">
        <v>93</v>
      </c>
      <c r="J445" s="6" t="s">
        <v>94</v>
      </c>
      <c r="K445" s="5">
        <f t="shared" si="36"/>
        <v>45078</v>
      </c>
      <c r="L445" s="9">
        <f>+VLOOKUP(B445,'[2]TT 2023'!F$332:K$415,2,0)</f>
        <v>1221638</v>
      </c>
      <c r="M445" s="9">
        <f t="shared" si="35"/>
        <v>0</v>
      </c>
      <c r="N445" s="5">
        <f>+VLOOKUP(B445,'[2]TT 2023'!F$332:K$415,6,0)</f>
        <v>45056</v>
      </c>
      <c r="O445" t="s">
        <v>1206</v>
      </c>
    </row>
    <row r="446" spans="1:15" customFormat="1" ht="15" hidden="1" customHeight="1" x14ac:dyDescent="0.2">
      <c r="A446" s="5">
        <v>45043</v>
      </c>
      <c r="B446" s="19">
        <v>25144</v>
      </c>
      <c r="C446" s="6" t="s">
        <v>10</v>
      </c>
      <c r="D446" s="6" t="s">
        <v>877</v>
      </c>
      <c r="E446" s="17">
        <v>7496678</v>
      </c>
      <c r="F446" s="10" t="s">
        <v>12</v>
      </c>
      <c r="G446" s="17">
        <v>749668</v>
      </c>
      <c r="H446" s="9">
        <f t="shared" si="34"/>
        <v>8246346</v>
      </c>
      <c r="I446" s="6" t="s">
        <v>13</v>
      </c>
      <c r="J446" s="6" t="s">
        <v>14</v>
      </c>
      <c r="K446" s="5">
        <f t="shared" si="36"/>
        <v>45078</v>
      </c>
      <c r="L446" s="9">
        <f>+VLOOKUP(B446,'[2]TT 2023'!F$332:K$415,2,0)</f>
        <v>8246348</v>
      </c>
      <c r="M446" s="9">
        <f t="shared" si="35"/>
        <v>2</v>
      </c>
      <c r="N446" s="5">
        <f>+VLOOKUP(B446,'[2]TT 2023'!F$332:K$415,6,0)</f>
        <v>45056</v>
      </c>
      <c r="O446" t="s">
        <v>1206</v>
      </c>
    </row>
    <row r="447" spans="1:15" customFormat="1" ht="15" hidden="1" customHeight="1" x14ac:dyDescent="0.2">
      <c r="A447" s="5">
        <v>45043</v>
      </c>
      <c r="B447" s="19">
        <v>25145</v>
      </c>
      <c r="C447" s="6" t="s">
        <v>10</v>
      </c>
      <c r="D447" s="6" t="s">
        <v>879</v>
      </c>
      <c r="E447" s="17">
        <v>225825</v>
      </c>
      <c r="F447" s="10" t="s">
        <v>12</v>
      </c>
      <c r="G447" s="17">
        <v>22583</v>
      </c>
      <c r="H447" s="9">
        <f t="shared" si="34"/>
        <v>248408</v>
      </c>
      <c r="I447" s="6" t="s">
        <v>89</v>
      </c>
      <c r="J447" s="6" t="s">
        <v>90</v>
      </c>
      <c r="K447" s="5">
        <f t="shared" si="36"/>
        <v>45078</v>
      </c>
      <c r="L447" s="9">
        <f>+VLOOKUP(B447,'[2]TT 2023'!F$332:K$415,2,0)</f>
        <v>248413</v>
      </c>
      <c r="M447" s="9">
        <f t="shared" si="35"/>
        <v>5</v>
      </c>
      <c r="N447" s="5">
        <f>+VLOOKUP(B447,'[2]TT 2023'!F$332:K$415,6,0)</f>
        <v>45056</v>
      </c>
      <c r="O447" t="s">
        <v>1206</v>
      </c>
    </row>
    <row r="448" spans="1:15" customFormat="1" ht="15" hidden="1" customHeight="1" x14ac:dyDescent="0.2">
      <c r="A448" s="5">
        <v>45043</v>
      </c>
      <c r="B448" s="19">
        <v>25146</v>
      </c>
      <c r="C448" s="6" t="s">
        <v>10</v>
      </c>
      <c r="D448" s="6" t="s">
        <v>881</v>
      </c>
      <c r="E448" s="17">
        <v>4048240</v>
      </c>
      <c r="F448" s="10" t="s">
        <v>12</v>
      </c>
      <c r="G448" s="17">
        <v>404824</v>
      </c>
      <c r="H448" s="9">
        <f t="shared" si="34"/>
        <v>4453064</v>
      </c>
      <c r="I448" s="6" t="s">
        <v>175</v>
      </c>
      <c r="J448" s="6" t="s">
        <v>176</v>
      </c>
      <c r="K448" s="5">
        <f t="shared" si="36"/>
        <v>45078</v>
      </c>
      <c r="L448" s="9">
        <f>+VLOOKUP(B448,'[2]TT 2023'!F$332:K$415,2,0)</f>
        <v>4453064</v>
      </c>
      <c r="M448" s="9">
        <f t="shared" si="35"/>
        <v>0</v>
      </c>
      <c r="N448" s="5">
        <f>+VLOOKUP(B448,'[2]TT 2023'!F$332:K$415,6,0)</f>
        <v>45056</v>
      </c>
      <c r="O448" t="s">
        <v>1206</v>
      </c>
    </row>
    <row r="449" spans="1:15" customFormat="1" ht="15" hidden="1" customHeight="1" x14ac:dyDescent="0.2">
      <c r="A449" s="5">
        <v>45043</v>
      </c>
      <c r="B449" s="19">
        <v>25147</v>
      </c>
      <c r="C449" s="6" t="s">
        <v>10</v>
      </c>
      <c r="D449" s="6" t="s">
        <v>883</v>
      </c>
      <c r="E449" s="17">
        <v>135495</v>
      </c>
      <c r="F449" s="10" t="s">
        <v>12</v>
      </c>
      <c r="G449" s="17">
        <v>13550</v>
      </c>
      <c r="H449" s="9">
        <f t="shared" si="34"/>
        <v>149045</v>
      </c>
      <c r="I449" s="6" t="s">
        <v>175</v>
      </c>
      <c r="J449" s="6" t="s">
        <v>176</v>
      </c>
      <c r="K449" s="5">
        <f t="shared" si="36"/>
        <v>45078</v>
      </c>
      <c r="L449" s="9">
        <f>+VLOOKUP(B449,'[2]TT 2023'!F$332:K$415,2,0)</f>
        <v>149050</v>
      </c>
      <c r="M449" s="9">
        <f t="shared" si="35"/>
        <v>5</v>
      </c>
      <c r="N449" s="5">
        <f>+VLOOKUP(B449,'[2]TT 2023'!F$332:K$415,6,0)</f>
        <v>45056</v>
      </c>
      <c r="O449" t="s">
        <v>1206</v>
      </c>
    </row>
    <row r="450" spans="1:15" customFormat="1" ht="15" hidden="1" customHeight="1" x14ac:dyDescent="0.2">
      <c r="A450" s="5">
        <v>45043</v>
      </c>
      <c r="B450" s="19">
        <v>25148</v>
      </c>
      <c r="C450" s="6" t="s">
        <v>10</v>
      </c>
      <c r="D450" s="6" t="s">
        <v>885</v>
      </c>
      <c r="E450" s="17">
        <v>1336405</v>
      </c>
      <c r="F450" s="10" t="s">
        <v>12</v>
      </c>
      <c r="G450" s="17">
        <v>133641</v>
      </c>
      <c r="H450" s="9">
        <f t="shared" si="34"/>
        <v>1470046</v>
      </c>
      <c r="I450" s="6" t="s">
        <v>139</v>
      </c>
      <c r="J450" s="6" t="s">
        <v>140</v>
      </c>
      <c r="K450" s="5">
        <f t="shared" si="36"/>
        <v>45078</v>
      </c>
      <c r="L450" s="9">
        <f>+VLOOKUP(B450,'[2]TT 2023'!F$332:K$415,2,0)</f>
        <v>1470051</v>
      </c>
      <c r="M450" s="9">
        <f t="shared" si="35"/>
        <v>5</v>
      </c>
      <c r="N450" s="5">
        <f>+VLOOKUP(B450,'[2]TT 2023'!F$332:K$415,6,0)</f>
        <v>45056</v>
      </c>
      <c r="O450" t="s">
        <v>1206</v>
      </c>
    </row>
    <row r="451" spans="1:15" customFormat="1" ht="15" hidden="1" customHeight="1" x14ac:dyDescent="0.2">
      <c r="A451" s="5">
        <v>45043</v>
      </c>
      <c r="B451" s="19">
        <v>25149</v>
      </c>
      <c r="C451" s="6" t="s">
        <v>10</v>
      </c>
      <c r="D451" s="6" t="s">
        <v>887</v>
      </c>
      <c r="E451" s="17">
        <v>3280410</v>
      </c>
      <c r="F451" s="10" t="s">
        <v>12</v>
      </c>
      <c r="G451" s="17">
        <v>328041</v>
      </c>
      <c r="H451" s="9">
        <f t="shared" si="34"/>
        <v>3608451</v>
      </c>
      <c r="I451" s="6" t="s">
        <v>175</v>
      </c>
      <c r="J451" s="6" t="s">
        <v>176</v>
      </c>
      <c r="K451" s="5">
        <f t="shared" si="36"/>
        <v>45078</v>
      </c>
      <c r="L451" s="9">
        <f>+VLOOKUP(B451,'[2]TT 2023'!F$332:K$415,2,0)</f>
        <v>3608451</v>
      </c>
      <c r="M451" s="9">
        <f t="shared" si="35"/>
        <v>0</v>
      </c>
      <c r="N451" s="5">
        <f>+VLOOKUP(B451,'[2]TT 2023'!F$332:K$415,6,0)</f>
        <v>45056</v>
      </c>
      <c r="O451" t="s">
        <v>1206</v>
      </c>
    </row>
    <row r="452" spans="1:15" customFormat="1" ht="15" hidden="1" customHeight="1" x14ac:dyDescent="0.2">
      <c r="A452" s="5">
        <v>45043</v>
      </c>
      <c r="B452" s="19">
        <v>25150</v>
      </c>
      <c r="C452" s="6" t="s">
        <v>10</v>
      </c>
      <c r="D452" s="6" t="s">
        <v>889</v>
      </c>
      <c r="E452" s="17">
        <v>1110580</v>
      </c>
      <c r="F452" s="10" t="s">
        <v>12</v>
      </c>
      <c r="G452" s="17">
        <v>111058</v>
      </c>
      <c r="H452" s="9">
        <f t="shared" si="34"/>
        <v>1221638</v>
      </c>
      <c r="I452" s="6" t="s">
        <v>73</v>
      </c>
      <c r="J452" s="6" t="s">
        <v>74</v>
      </c>
      <c r="K452" s="5">
        <f t="shared" si="36"/>
        <v>45078</v>
      </c>
      <c r="L452" s="9">
        <f>+VLOOKUP(B452,'[2]TT 2023'!F$332:K$415,2,0)</f>
        <v>1221638</v>
      </c>
      <c r="M452" s="9">
        <f t="shared" si="35"/>
        <v>0</v>
      </c>
      <c r="N452" s="5">
        <f>+VLOOKUP(B452,'[2]TT 2023'!F$332:K$415,6,0)</f>
        <v>45056</v>
      </c>
      <c r="O452" t="s">
        <v>1206</v>
      </c>
    </row>
    <row r="453" spans="1:15" customFormat="1" ht="15" hidden="1" customHeight="1" x14ac:dyDescent="0.2">
      <c r="A453" s="5">
        <v>45043</v>
      </c>
      <c r="B453" s="19">
        <v>25151</v>
      </c>
      <c r="C453" s="6" t="s">
        <v>10</v>
      </c>
      <c r="D453" s="6" t="s">
        <v>891</v>
      </c>
      <c r="E453" s="17">
        <v>8869205</v>
      </c>
      <c r="F453" s="10" t="s">
        <v>12</v>
      </c>
      <c r="G453" s="17">
        <v>886921</v>
      </c>
      <c r="H453" s="9">
        <f t="shared" si="34"/>
        <v>9756126</v>
      </c>
      <c r="I453" s="6" t="s">
        <v>13</v>
      </c>
      <c r="J453" s="6" t="s">
        <v>14</v>
      </c>
      <c r="K453" s="5">
        <f t="shared" si="36"/>
        <v>45078</v>
      </c>
      <c r="L453" s="9">
        <f>+VLOOKUP(B453,'[2]TT 2023'!F$332:K$415,2,0)</f>
        <v>9756125</v>
      </c>
      <c r="M453" s="9">
        <f t="shared" si="35"/>
        <v>-1</v>
      </c>
      <c r="N453" s="5">
        <f>+VLOOKUP(B453,'[2]TT 2023'!F$332:K$415,6,0)</f>
        <v>45056</v>
      </c>
      <c r="O453" t="s">
        <v>1206</v>
      </c>
    </row>
    <row r="454" spans="1:15" customFormat="1" ht="15" hidden="1" customHeight="1" x14ac:dyDescent="0.2">
      <c r="A454" s="5">
        <v>45043</v>
      </c>
      <c r="B454" s="19">
        <v>25152</v>
      </c>
      <c r="C454" s="6" t="s">
        <v>10</v>
      </c>
      <c r="D454" s="6" t="s">
        <v>893</v>
      </c>
      <c r="E454" s="17">
        <v>2667285</v>
      </c>
      <c r="F454" s="10" t="s">
        <v>12</v>
      </c>
      <c r="G454" s="17">
        <v>266729</v>
      </c>
      <c r="H454" s="9">
        <f t="shared" si="34"/>
        <v>2934014</v>
      </c>
      <c r="I454" s="6" t="s">
        <v>107</v>
      </c>
      <c r="J454" s="6" t="s">
        <v>108</v>
      </c>
      <c r="K454" s="5">
        <f t="shared" si="36"/>
        <v>45078</v>
      </c>
      <c r="L454" s="9">
        <f>+VLOOKUP(B454,'[2]TT 2023'!F$332:K$415,2,0)</f>
        <v>2934013</v>
      </c>
      <c r="M454" s="9">
        <f t="shared" si="35"/>
        <v>-1</v>
      </c>
      <c r="N454" s="5">
        <f>+VLOOKUP(B454,'[2]TT 2023'!F$332:K$415,6,0)</f>
        <v>45056</v>
      </c>
      <c r="O454" t="s">
        <v>1206</v>
      </c>
    </row>
    <row r="455" spans="1:15" customFormat="1" ht="15" hidden="1" customHeight="1" x14ac:dyDescent="0.2">
      <c r="A455" s="5">
        <v>45043</v>
      </c>
      <c r="B455" s="19">
        <v>25153</v>
      </c>
      <c r="C455" s="6" t="s">
        <v>10</v>
      </c>
      <c r="D455" s="6" t="s">
        <v>895</v>
      </c>
      <c r="E455" s="17">
        <v>12980990</v>
      </c>
      <c r="F455" s="10" t="s">
        <v>12</v>
      </c>
      <c r="G455" s="17">
        <v>1298099</v>
      </c>
      <c r="H455" s="9">
        <f t="shared" si="34"/>
        <v>14279089</v>
      </c>
      <c r="I455" s="6" t="s">
        <v>175</v>
      </c>
      <c r="J455" s="6" t="s">
        <v>176</v>
      </c>
      <c r="K455" s="5">
        <f t="shared" si="36"/>
        <v>45078</v>
      </c>
      <c r="L455" s="9">
        <f>+VLOOKUP(B455,'[2]TT 2023'!F$332:K$415,2,0)</f>
        <v>14279089</v>
      </c>
      <c r="M455" s="9">
        <f t="shared" si="35"/>
        <v>0</v>
      </c>
      <c r="N455" s="5">
        <f>+VLOOKUP(B455,'[2]TT 2023'!F$332:K$415,6,0)</f>
        <v>45056</v>
      </c>
      <c r="O455" t="s">
        <v>1206</v>
      </c>
    </row>
    <row r="456" spans="1:15" customFormat="1" ht="15" hidden="1" customHeight="1" x14ac:dyDescent="0.2">
      <c r="A456" s="5">
        <v>45043</v>
      </c>
      <c r="B456" s="19">
        <v>25154</v>
      </c>
      <c r="C456" s="6" t="s">
        <v>10</v>
      </c>
      <c r="D456" s="6" t="s">
        <v>897</v>
      </c>
      <c r="E456" s="17">
        <v>1449580</v>
      </c>
      <c r="F456" s="10" t="s">
        <v>12</v>
      </c>
      <c r="G456" s="17">
        <v>144958</v>
      </c>
      <c r="H456" s="9">
        <f t="shared" si="34"/>
        <v>1594538</v>
      </c>
      <c r="I456" s="6" t="s">
        <v>53</v>
      </c>
      <c r="J456" s="6" t="s">
        <v>54</v>
      </c>
      <c r="K456" s="5">
        <f t="shared" si="36"/>
        <v>45078</v>
      </c>
      <c r="L456" s="9">
        <f>+VLOOKUP(B456,'[2]TT 2023'!F$332:K$415,2,0)</f>
        <v>1594538</v>
      </c>
      <c r="M456" s="9">
        <f t="shared" si="35"/>
        <v>0</v>
      </c>
      <c r="N456" s="5">
        <f>+VLOOKUP(B456,'[2]TT 2023'!F$332:K$415,6,0)</f>
        <v>45056</v>
      </c>
      <c r="O456" t="s">
        <v>1206</v>
      </c>
    </row>
    <row r="457" spans="1:15" customFormat="1" ht="15" hidden="1" customHeight="1" x14ac:dyDescent="0.2">
      <c r="A457" s="5">
        <v>45043</v>
      </c>
      <c r="B457" s="19">
        <v>25155</v>
      </c>
      <c r="C457" s="6" t="s">
        <v>10</v>
      </c>
      <c r="D457" s="6" t="s">
        <v>899</v>
      </c>
      <c r="E457" s="17">
        <v>0</v>
      </c>
      <c r="F457" s="10" t="s">
        <v>12</v>
      </c>
      <c r="G457" s="17">
        <v>0</v>
      </c>
      <c r="H457" s="9">
        <f t="shared" si="34"/>
        <v>0</v>
      </c>
      <c r="I457" s="6" t="s">
        <v>147</v>
      </c>
      <c r="J457" s="6" t="s">
        <v>148</v>
      </c>
      <c r="K457" s="5">
        <f t="shared" si="36"/>
        <v>45078</v>
      </c>
      <c r="L457" s="9" t="e">
        <f>+VLOOKUP(B457,'[2]TT 2023'!F$416:K$567,2,0)</f>
        <v>#N/A</v>
      </c>
      <c r="M457" s="9" t="e">
        <f t="shared" si="35"/>
        <v>#N/A</v>
      </c>
      <c r="N457" s="5" t="e">
        <f>+VLOOKUP(B457,'[2]TT 2023'!F$416:K$567,6,0)</f>
        <v>#N/A</v>
      </c>
      <c r="O457" t="s">
        <v>1219</v>
      </c>
    </row>
    <row r="458" spans="1:15" customFormat="1" ht="15" hidden="1" customHeight="1" x14ac:dyDescent="0.2">
      <c r="A458" s="5">
        <v>45043</v>
      </c>
      <c r="B458" s="19">
        <v>25156</v>
      </c>
      <c r="C458" s="6" t="s">
        <v>10</v>
      </c>
      <c r="D458" s="6" t="s">
        <v>901</v>
      </c>
      <c r="E458" s="17">
        <v>3333790</v>
      </c>
      <c r="F458" s="10" t="s">
        <v>12</v>
      </c>
      <c r="G458" s="17">
        <v>333379</v>
      </c>
      <c r="H458" s="9">
        <f t="shared" si="34"/>
        <v>3667169</v>
      </c>
      <c r="I458" s="6" t="s">
        <v>117</v>
      </c>
      <c r="J458" s="6" t="s">
        <v>118</v>
      </c>
      <c r="K458" s="5">
        <f t="shared" si="36"/>
        <v>45078</v>
      </c>
      <c r="L458" s="9">
        <f>+VLOOKUP(B458,'[2]TT 2023'!F$332:K$415,2,0)</f>
        <v>3667169</v>
      </c>
      <c r="M458" s="9">
        <f t="shared" si="35"/>
        <v>0</v>
      </c>
      <c r="N458" s="5">
        <f>+VLOOKUP(B458,'[2]TT 2023'!F$332:K$415,6,0)</f>
        <v>45056</v>
      </c>
      <c r="O458" t="s">
        <v>1206</v>
      </c>
    </row>
    <row r="459" spans="1:15" customFormat="1" ht="15" hidden="1" customHeight="1" x14ac:dyDescent="0.2">
      <c r="A459" s="5">
        <v>45043</v>
      </c>
      <c r="B459" s="19">
        <v>25157</v>
      </c>
      <c r="C459" s="6" t="s">
        <v>10</v>
      </c>
      <c r="D459" s="6" t="s">
        <v>903</v>
      </c>
      <c r="E459" s="17">
        <v>7468483</v>
      </c>
      <c r="F459" s="10" t="s">
        <v>12</v>
      </c>
      <c r="G459" s="17">
        <v>746848</v>
      </c>
      <c r="H459" s="9">
        <f t="shared" si="34"/>
        <v>8215331</v>
      </c>
      <c r="I459" s="6" t="s">
        <v>83</v>
      </c>
      <c r="J459" s="6" t="s">
        <v>84</v>
      </c>
      <c r="K459" s="5">
        <f t="shared" si="36"/>
        <v>45078</v>
      </c>
      <c r="L459" s="9">
        <f>+VLOOKUP(B459,'[2]TT 2023'!F$332:K$415,2,0)</f>
        <v>8215328</v>
      </c>
      <c r="M459" s="9">
        <f t="shared" si="35"/>
        <v>-3</v>
      </c>
      <c r="N459" s="5">
        <f>+VLOOKUP(B459,'[2]TT 2023'!F$332:K$415,6,0)</f>
        <v>45056</v>
      </c>
      <c r="O459" t="s">
        <v>1206</v>
      </c>
    </row>
    <row r="460" spans="1:15" customFormat="1" ht="15" hidden="1" customHeight="1" x14ac:dyDescent="0.2">
      <c r="A460" s="5">
        <v>45043</v>
      </c>
      <c r="B460" s="19">
        <v>25158</v>
      </c>
      <c r="C460" s="6" t="s">
        <v>10</v>
      </c>
      <c r="D460" s="6" t="s">
        <v>905</v>
      </c>
      <c r="E460" s="17">
        <v>10038510</v>
      </c>
      <c r="F460" s="10" t="s">
        <v>12</v>
      </c>
      <c r="G460" s="17">
        <v>1003851</v>
      </c>
      <c r="H460" s="9">
        <f t="shared" si="34"/>
        <v>11042361</v>
      </c>
      <c r="I460" s="6" t="s">
        <v>131</v>
      </c>
      <c r="J460" s="6" t="s">
        <v>132</v>
      </c>
      <c r="K460" s="5">
        <f t="shared" si="36"/>
        <v>45078</v>
      </c>
      <c r="L460" s="9">
        <f>+VLOOKUP(B460,'[2]TT 2023'!F$332:K$415,2,0)</f>
        <v>11042361</v>
      </c>
      <c r="M460" s="9">
        <f t="shared" si="35"/>
        <v>0</v>
      </c>
      <c r="N460" s="5">
        <f>+VLOOKUP(B460,'[2]TT 2023'!F$332:K$415,6,0)</f>
        <v>45056</v>
      </c>
      <c r="O460" t="s">
        <v>1206</v>
      </c>
    </row>
    <row r="461" spans="1:15" customFormat="1" ht="15" hidden="1" customHeight="1" x14ac:dyDescent="0.2">
      <c r="A461" s="5">
        <v>45043</v>
      </c>
      <c r="B461" s="19">
        <v>25159</v>
      </c>
      <c r="C461" s="6" t="s">
        <v>10</v>
      </c>
      <c r="D461" s="6" t="s">
        <v>907</v>
      </c>
      <c r="E461" s="17">
        <v>5339173</v>
      </c>
      <c r="F461" s="10" t="s">
        <v>12</v>
      </c>
      <c r="G461" s="17">
        <v>533917</v>
      </c>
      <c r="H461" s="9">
        <f t="shared" si="34"/>
        <v>5873090</v>
      </c>
      <c r="I461" s="6" t="s">
        <v>147</v>
      </c>
      <c r="J461" s="6" t="s">
        <v>148</v>
      </c>
      <c r="K461" s="5">
        <f t="shared" si="36"/>
        <v>45078</v>
      </c>
      <c r="L461" s="9">
        <f>+VLOOKUP(B461,'[2]TT 2023'!F$332:K$415,2,0)</f>
        <v>5873087</v>
      </c>
      <c r="M461" s="9">
        <f t="shared" si="35"/>
        <v>-3</v>
      </c>
      <c r="N461" s="5">
        <f>+VLOOKUP(B461,'[2]TT 2023'!F$332:K$415,6,0)</f>
        <v>45056</v>
      </c>
      <c r="O461" t="s">
        <v>1206</v>
      </c>
    </row>
    <row r="462" spans="1:15" customFormat="1" ht="15" hidden="1" customHeight="1" x14ac:dyDescent="0.2">
      <c r="A462" s="5">
        <v>45043</v>
      </c>
      <c r="B462" s="19">
        <v>25160</v>
      </c>
      <c r="C462" s="6" t="s">
        <v>10</v>
      </c>
      <c r="D462" s="6" t="s">
        <v>909</v>
      </c>
      <c r="E462" s="17">
        <v>3566780</v>
      </c>
      <c r="F462" s="10" t="s">
        <v>12</v>
      </c>
      <c r="G462" s="17">
        <v>356678</v>
      </c>
      <c r="H462" s="9">
        <f t="shared" ref="H462:H525" si="37">+E462+G462</f>
        <v>3923458</v>
      </c>
      <c r="I462" s="6" t="s">
        <v>147</v>
      </c>
      <c r="J462" s="6" t="s">
        <v>148</v>
      </c>
      <c r="K462" s="5">
        <f t="shared" si="36"/>
        <v>45078</v>
      </c>
      <c r="L462" s="9">
        <f>+VLOOKUP(B462,'[2]TT 2023'!F$332:K$415,2,0)</f>
        <v>3923458</v>
      </c>
      <c r="M462" s="9">
        <f t="shared" si="35"/>
        <v>0</v>
      </c>
      <c r="N462" s="5">
        <f>+VLOOKUP(B462,'[2]TT 2023'!F$332:K$415,6,0)</f>
        <v>45056</v>
      </c>
      <c r="O462" t="s">
        <v>1206</v>
      </c>
    </row>
    <row r="463" spans="1:15" customFormat="1" ht="15" hidden="1" customHeight="1" x14ac:dyDescent="0.2">
      <c r="A463" s="5">
        <v>45043</v>
      </c>
      <c r="B463" s="19">
        <v>25161</v>
      </c>
      <c r="C463" s="6" t="s">
        <v>10</v>
      </c>
      <c r="D463" s="6" t="s">
        <v>911</v>
      </c>
      <c r="E463" s="17">
        <v>4483870</v>
      </c>
      <c r="F463" s="10" t="s">
        <v>12</v>
      </c>
      <c r="G463" s="17">
        <v>448387</v>
      </c>
      <c r="H463" s="9">
        <f t="shared" si="37"/>
        <v>4932257</v>
      </c>
      <c r="I463" s="6" t="s">
        <v>147</v>
      </c>
      <c r="J463" s="6" t="s">
        <v>148</v>
      </c>
      <c r="K463" s="5">
        <f t="shared" si="36"/>
        <v>45078</v>
      </c>
      <c r="L463" s="9">
        <f>+VLOOKUP(B463,'[2]TT 2023'!F$332:K$415,2,0)</f>
        <v>4932257</v>
      </c>
      <c r="M463" s="9">
        <f t="shared" si="35"/>
        <v>0</v>
      </c>
      <c r="N463" s="5">
        <f>+VLOOKUP(B463,'[2]TT 2023'!F$332:K$415,6,0)</f>
        <v>45056</v>
      </c>
      <c r="O463" t="s">
        <v>1206</v>
      </c>
    </row>
    <row r="464" spans="1:15" customFormat="1" ht="15" hidden="1" customHeight="1" x14ac:dyDescent="0.2">
      <c r="A464" s="5">
        <v>45043</v>
      </c>
      <c r="B464" s="19">
        <v>25162</v>
      </c>
      <c r="C464" s="6" t="s">
        <v>10</v>
      </c>
      <c r="D464" s="6" t="s">
        <v>913</v>
      </c>
      <c r="E464" s="17">
        <v>1178300</v>
      </c>
      <c r="F464" s="10" t="s">
        <v>12</v>
      </c>
      <c r="G464" s="17">
        <v>117830</v>
      </c>
      <c r="H464" s="9">
        <f t="shared" si="37"/>
        <v>1296130</v>
      </c>
      <c r="I464" s="6" t="s">
        <v>147</v>
      </c>
      <c r="J464" s="6" t="s">
        <v>148</v>
      </c>
      <c r="K464" s="5">
        <f t="shared" si="36"/>
        <v>45078</v>
      </c>
      <c r="L464" s="9">
        <f>+VLOOKUP(B464,'[2]TT 2023'!F$332:K$415,2,0)</f>
        <v>1296130</v>
      </c>
      <c r="M464" s="9">
        <f t="shared" si="35"/>
        <v>0</v>
      </c>
      <c r="N464" s="5">
        <f>+VLOOKUP(B464,'[2]TT 2023'!F$332:K$415,6,0)</f>
        <v>45056</v>
      </c>
      <c r="O464" t="s">
        <v>1206</v>
      </c>
    </row>
    <row r="465" spans="1:21" ht="15" hidden="1" customHeight="1" x14ac:dyDescent="0.2">
      <c r="A465" s="5">
        <v>45043</v>
      </c>
      <c r="B465" s="19">
        <v>25163</v>
      </c>
      <c r="C465" s="6" t="s">
        <v>10</v>
      </c>
      <c r="D465" s="6" t="s">
        <v>915</v>
      </c>
      <c r="E465" s="17">
        <v>2024120</v>
      </c>
      <c r="F465" s="10" t="s">
        <v>12</v>
      </c>
      <c r="G465" s="17">
        <v>202412</v>
      </c>
      <c r="H465" s="9">
        <f t="shared" si="37"/>
        <v>2226532</v>
      </c>
      <c r="I465" s="6" t="s">
        <v>117</v>
      </c>
      <c r="J465" s="6" t="s">
        <v>118</v>
      </c>
      <c r="K465" s="5">
        <f t="shared" si="36"/>
        <v>45078</v>
      </c>
      <c r="L465" s="9">
        <f>+VLOOKUP(B465,'[2]TT 2023'!F$332:K$415,2,0)</f>
        <v>2226532</v>
      </c>
      <c r="M465" s="9">
        <f t="shared" si="35"/>
        <v>0</v>
      </c>
      <c r="N465" s="5">
        <f>+VLOOKUP(B465,'[2]TT 2023'!F$332:K$415,6,0)</f>
        <v>45056</v>
      </c>
      <c r="O465" t="s">
        <v>1206</v>
      </c>
      <c r="P465"/>
      <c r="Q465"/>
      <c r="R465"/>
      <c r="S465"/>
    </row>
    <row r="466" spans="1:21" ht="15" hidden="1" customHeight="1" x14ac:dyDescent="0.2">
      <c r="A466" s="5">
        <v>45044</v>
      </c>
      <c r="B466" s="19">
        <v>25220</v>
      </c>
      <c r="C466" s="6" t="s">
        <v>10</v>
      </c>
      <c r="D466" s="6" t="s">
        <v>917</v>
      </c>
      <c r="E466" s="17">
        <v>7080000</v>
      </c>
      <c r="F466" s="10" t="s">
        <v>12</v>
      </c>
      <c r="G466" s="17">
        <v>708000</v>
      </c>
      <c r="H466" s="9">
        <f t="shared" si="37"/>
        <v>7788000</v>
      </c>
      <c r="I466" s="6" t="s">
        <v>13</v>
      </c>
      <c r="J466" s="6" t="s">
        <v>14</v>
      </c>
      <c r="K466" s="5">
        <f t="shared" si="36"/>
        <v>45079</v>
      </c>
      <c r="L466" s="9">
        <f>+VLOOKUP(B466,'[2]TT 2023'!F$568:K$665,2,0)</f>
        <v>7788000</v>
      </c>
      <c r="M466" s="9">
        <f t="shared" ref="M466:M529" si="38">+L466-H466</f>
        <v>0</v>
      </c>
      <c r="N466" s="5">
        <f>+VLOOKUP(B466,'[2]TT 2023'!F$568:K$665,6,0)</f>
        <v>45089</v>
      </c>
      <c r="O466" t="s">
        <v>1232</v>
      </c>
      <c r="P466"/>
      <c r="Q466"/>
      <c r="R466"/>
      <c r="S466"/>
    </row>
    <row r="467" spans="1:21" ht="15" hidden="1" customHeight="1" x14ac:dyDescent="0.2">
      <c r="A467" s="5">
        <v>45044</v>
      </c>
      <c r="B467" s="19">
        <v>25223</v>
      </c>
      <c r="C467" s="6" t="s">
        <v>10</v>
      </c>
      <c r="D467" s="6" t="s">
        <v>919</v>
      </c>
      <c r="E467" s="17">
        <v>2124000</v>
      </c>
      <c r="F467" s="10" t="s">
        <v>12</v>
      </c>
      <c r="G467" s="17">
        <v>212400</v>
      </c>
      <c r="H467" s="9">
        <f t="shared" si="37"/>
        <v>2336400</v>
      </c>
      <c r="I467" s="6" t="s">
        <v>117</v>
      </c>
      <c r="J467" s="6" t="s">
        <v>118</v>
      </c>
      <c r="K467" s="5">
        <f t="shared" si="36"/>
        <v>45079</v>
      </c>
      <c r="L467" s="9">
        <f>+VLOOKUP(B467,'[2]TT 2023'!F$568:K$665,2,0)</f>
        <v>2336400</v>
      </c>
      <c r="M467" s="9">
        <f t="shared" si="38"/>
        <v>0</v>
      </c>
      <c r="N467" s="5">
        <f>+VLOOKUP(B467,'[2]TT 2023'!F$568:K$665,6,0)</f>
        <v>45089</v>
      </c>
      <c r="O467" t="s">
        <v>1232</v>
      </c>
      <c r="P467"/>
      <c r="Q467"/>
      <c r="R467"/>
      <c r="S467"/>
    </row>
    <row r="468" spans="1:21" ht="15" hidden="1" customHeight="1" x14ac:dyDescent="0.2">
      <c r="A468" s="5">
        <v>45044</v>
      </c>
      <c r="B468" s="19">
        <v>25224</v>
      </c>
      <c r="C468" s="6" t="s">
        <v>10</v>
      </c>
      <c r="D468" s="6" t="s">
        <v>921</v>
      </c>
      <c r="E468" s="17">
        <v>2124000</v>
      </c>
      <c r="F468" s="10" t="s">
        <v>12</v>
      </c>
      <c r="G468" s="17">
        <v>212400</v>
      </c>
      <c r="H468" s="9">
        <f t="shared" si="37"/>
        <v>2336400</v>
      </c>
      <c r="I468" s="6" t="s">
        <v>53</v>
      </c>
      <c r="J468" s="6" t="s">
        <v>54</v>
      </c>
      <c r="K468" s="5">
        <f t="shared" si="36"/>
        <v>45079</v>
      </c>
      <c r="L468" s="9">
        <f>+VLOOKUP(B468,'[2]TT 2023'!F$568:K$665,2,0)</f>
        <v>2336400</v>
      </c>
      <c r="M468" s="9">
        <f t="shared" si="38"/>
        <v>0</v>
      </c>
      <c r="N468" s="5">
        <f>+VLOOKUP(B468,'[2]TT 2023'!F$568:K$665,6,0)</f>
        <v>45089</v>
      </c>
      <c r="O468" t="s">
        <v>1232</v>
      </c>
      <c r="P468"/>
      <c r="Q468"/>
      <c r="R468"/>
      <c r="S468"/>
    </row>
    <row r="469" spans="1:21" ht="15" hidden="1" customHeight="1" x14ac:dyDescent="0.2">
      <c r="A469" s="5">
        <v>45044</v>
      </c>
      <c r="B469" s="19">
        <v>25225</v>
      </c>
      <c r="C469" s="6" t="s">
        <v>10</v>
      </c>
      <c r="D469" s="6" t="s">
        <v>923</v>
      </c>
      <c r="E469" s="17">
        <v>1905040</v>
      </c>
      <c r="F469" s="10" t="s">
        <v>12</v>
      </c>
      <c r="G469" s="17">
        <v>190504</v>
      </c>
      <c r="H469" s="9">
        <f t="shared" si="37"/>
        <v>2095544</v>
      </c>
      <c r="I469" s="6" t="s">
        <v>53</v>
      </c>
      <c r="J469" s="6" t="s">
        <v>54</v>
      </c>
      <c r="K469" s="5">
        <f t="shared" si="36"/>
        <v>45079</v>
      </c>
      <c r="L469" s="9">
        <f>+VLOOKUP(B469,'[2]TT 2023'!F$568:K$665,2,0)</f>
        <v>2095544</v>
      </c>
      <c r="M469" s="9">
        <f t="shared" si="38"/>
        <v>0</v>
      </c>
      <c r="N469" s="5">
        <f>+VLOOKUP(B469,'[2]TT 2023'!F$568:K$665,6,0)</f>
        <v>45089</v>
      </c>
      <c r="O469" t="s">
        <v>1232</v>
      </c>
      <c r="P469"/>
      <c r="Q469"/>
      <c r="R469"/>
      <c r="S469"/>
    </row>
    <row r="470" spans="1:21" ht="15" hidden="1" customHeight="1" x14ac:dyDescent="0.2">
      <c r="A470" s="5">
        <v>45044</v>
      </c>
      <c r="B470" s="19">
        <v>25226</v>
      </c>
      <c r="C470" s="6" t="s">
        <v>10</v>
      </c>
      <c r="D470" s="6" t="s">
        <v>925</v>
      </c>
      <c r="E470" s="17">
        <v>2244466</v>
      </c>
      <c r="F470" s="10" t="s">
        <v>12</v>
      </c>
      <c r="G470" s="17">
        <v>224447</v>
      </c>
      <c r="H470" s="9">
        <f t="shared" si="37"/>
        <v>2468913</v>
      </c>
      <c r="I470" s="6" t="s">
        <v>139</v>
      </c>
      <c r="J470" s="6" t="s">
        <v>140</v>
      </c>
      <c r="K470" s="5">
        <f t="shared" si="36"/>
        <v>45079</v>
      </c>
      <c r="L470" s="9">
        <f>+VLOOKUP(B470,'[2]TT 2023'!F$568:K$665,2,0)</f>
        <v>2468917</v>
      </c>
      <c r="M470" s="9">
        <f t="shared" si="38"/>
        <v>4</v>
      </c>
      <c r="N470" s="5">
        <f>+VLOOKUP(B470,'[2]TT 2023'!F$568:K$665,6,0)</f>
        <v>45089</v>
      </c>
      <c r="O470" t="s">
        <v>1232</v>
      </c>
      <c r="P470"/>
      <c r="Q470"/>
      <c r="R470"/>
      <c r="S470"/>
    </row>
    <row r="471" spans="1:21" ht="15" hidden="1" customHeight="1" x14ac:dyDescent="0.2">
      <c r="A471" s="5">
        <v>45044</v>
      </c>
      <c r="B471" s="19">
        <v>25227</v>
      </c>
      <c r="C471" s="6" t="s">
        <v>10</v>
      </c>
      <c r="D471" s="6" t="s">
        <v>927</v>
      </c>
      <c r="E471" s="17">
        <v>4313540</v>
      </c>
      <c r="F471" s="10" t="s">
        <v>12</v>
      </c>
      <c r="G471" s="17">
        <v>431354</v>
      </c>
      <c r="H471" s="9">
        <f t="shared" si="37"/>
        <v>4744894</v>
      </c>
      <c r="I471" s="6" t="s">
        <v>89</v>
      </c>
      <c r="J471" s="6" t="s">
        <v>90</v>
      </c>
      <c r="K471" s="5">
        <f t="shared" si="36"/>
        <v>45079</v>
      </c>
      <c r="L471" s="9">
        <f>+VLOOKUP(B471,'[2]TT 2023'!F$568:K$665,2,0)</f>
        <v>4744894</v>
      </c>
      <c r="M471" s="9">
        <f t="shared" si="38"/>
        <v>0</v>
      </c>
      <c r="N471" s="5">
        <f>+VLOOKUP(B471,'[2]TT 2023'!F$568:K$665,6,0)</f>
        <v>45089</v>
      </c>
      <c r="O471" t="s">
        <v>1232</v>
      </c>
      <c r="P471"/>
      <c r="Q471"/>
      <c r="R471"/>
      <c r="S471"/>
    </row>
    <row r="472" spans="1:21" ht="15" hidden="1" customHeight="1" x14ac:dyDescent="0.2">
      <c r="A472" s="5">
        <v>45044</v>
      </c>
      <c r="B472" s="19">
        <v>25228</v>
      </c>
      <c r="C472" s="6" t="s">
        <v>10</v>
      </c>
      <c r="D472" s="6" t="s">
        <v>929</v>
      </c>
      <c r="E472" s="17">
        <v>1416000</v>
      </c>
      <c r="F472" s="10" t="s">
        <v>12</v>
      </c>
      <c r="G472" s="17">
        <v>141600</v>
      </c>
      <c r="H472" s="9">
        <f t="shared" si="37"/>
        <v>1557600</v>
      </c>
      <c r="I472" s="6" t="s">
        <v>83</v>
      </c>
      <c r="J472" s="6" t="s">
        <v>84</v>
      </c>
      <c r="K472" s="5">
        <f t="shared" si="36"/>
        <v>45079</v>
      </c>
      <c r="L472" s="9">
        <f>+VLOOKUP(B472,'[2]TT 2023'!F$568:K$665,2,0)</f>
        <v>1557600</v>
      </c>
      <c r="M472" s="9">
        <f t="shared" si="38"/>
        <v>0</v>
      </c>
      <c r="N472" s="5">
        <f>+VLOOKUP(B472,'[2]TT 2023'!F$568:K$665,6,0)</f>
        <v>45089</v>
      </c>
      <c r="O472" t="s">
        <v>1232</v>
      </c>
      <c r="P472"/>
      <c r="Q472"/>
      <c r="R472"/>
      <c r="S472"/>
    </row>
    <row r="473" spans="1:21" ht="15" hidden="1" customHeight="1" x14ac:dyDescent="0.2">
      <c r="A473" s="5">
        <v>45044</v>
      </c>
      <c r="B473" s="19">
        <v>25229</v>
      </c>
      <c r="C473" s="6" t="s">
        <v>10</v>
      </c>
      <c r="D473" s="6" t="s">
        <v>931</v>
      </c>
      <c r="E473" s="17">
        <v>1780750</v>
      </c>
      <c r="F473" s="10" t="s">
        <v>12</v>
      </c>
      <c r="G473" s="17">
        <v>178075</v>
      </c>
      <c r="H473" s="9">
        <f t="shared" si="37"/>
        <v>1958825</v>
      </c>
      <c r="I473" s="6" t="s">
        <v>73</v>
      </c>
      <c r="J473" s="6" t="s">
        <v>74</v>
      </c>
      <c r="K473" s="5">
        <f t="shared" ref="K473:K536" si="39">35+A473</f>
        <v>45079</v>
      </c>
      <c r="L473" s="9">
        <f>+VLOOKUP(B473,'[2]TT 2023'!F$568:K$665,2,0)</f>
        <v>1958825</v>
      </c>
      <c r="M473" s="9">
        <f t="shared" si="38"/>
        <v>0</v>
      </c>
      <c r="N473" s="5">
        <f>+VLOOKUP(B473,'[2]TT 2023'!F$568:K$665,6,0)</f>
        <v>45089</v>
      </c>
      <c r="O473" t="s">
        <v>1232</v>
      </c>
      <c r="P473"/>
      <c r="Q473"/>
      <c r="R473"/>
      <c r="S473"/>
    </row>
    <row r="474" spans="1:21" ht="15" hidden="1" customHeight="1" x14ac:dyDescent="0.2">
      <c r="A474" s="5">
        <v>45044</v>
      </c>
      <c r="B474" s="19">
        <v>25230</v>
      </c>
      <c r="C474" s="6" t="s">
        <v>10</v>
      </c>
      <c r="D474" s="6" t="s">
        <v>933</v>
      </c>
      <c r="E474" s="17">
        <v>8213260</v>
      </c>
      <c r="F474" s="10" t="s">
        <v>12</v>
      </c>
      <c r="G474" s="17">
        <v>821326</v>
      </c>
      <c r="H474" s="9">
        <f t="shared" si="37"/>
        <v>9034586</v>
      </c>
      <c r="I474" s="6" t="s">
        <v>73</v>
      </c>
      <c r="J474" s="6" t="s">
        <v>74</v>
      </c>
      <c r="K474" s="5">
        <f t="shared" si="39"/>
        <v>45079</v>
      </c>
      <c r="L474" s="9">
        <f>+VLOOKUP(B474,'[2]TT 2023'!F$568:K$665,2,0)</f>
        <v>9034586</v>
      </c>
      <c r="M474" s="9">
        <f t="shared" si="38"/>
        <v>0</v>
      </c>
      <c r="N474" s="5">
        <f>+VLOOKUP(B474,'[2]TT 2023'!F$568:K$665,6,0)</f>
        <v>45089</v>
      </c>
      <c r="O474" t="s">
        <v>1232</v>
      </c>
      <c r="P474"/>
      <c r="Q474"/>
      <c r="R474"/>
      <c r="S474"/>
    </row>
    <row r="475" spans="1:21" ht="15" hidden="1" customHeight="1" x14ac:dyDescent="0.2">
      <c r="A475" s="5">
        <v>45044</v>
      </c>
      <c r="B475" s="19">
        <v>25231</v>
      </c>
      <c r="C475" s="6" t="s">
        <v>10</v>
      </c>
      <c r="D475" s="6" t="s">
        <v>935</v>
      </c>
      <c r="E475" s="17">
        <v>3940900</v>
      </c>
      <c r="F475" s="10" t="s">
        <v>12</v>
      </c>
      <c r="G475" s="17">
        <v>394090</v>
      </c>
      <c r="H475" s="9">
        <f t="shared" si="37"/>
        <v>4334990</v>
      </c>
      <c r="I475" s="6" t="s">
        <v>13</v>
      </c>
      <c r="J475" s="6" t="s">
        <v>14</v>
      </c>
      <c r="K475" s="5">
        <f t="shared" si="39"/>
        <v>45079</v>
      </c>
      <c r="L475" s="9">
        <f>+VLOOKUP(B475,'[2]TT 2023'!F$568:K$665,2,0)</f>
        <v>4334990</v>
      </c>
      <c r="M475" s="9">
        <f t="shared" si="38"/>
        <v>0</v>
      </c>
      <c r="N475" s="5">
        <f>+VLOOKUP(B475,'[2]TT 2023'!F$568:K$665,6,0)</f>
        <v>45089</v>
      </c>
      <c r="O475" t="s">
        <v>1232</v>
      </c>
      <c r="P475"/>
      <c r="Q475"/>
      <c r="R475"/>
      <c r="S475"/>
    </row>
    <row r="476" spans="1:21" ht="15" hidden="1" customHeight="1" x14ac:dyDescent="0.2">
      <c r="A476" s="5">
        <v>45044</v>
      </c>
      <c r="B476" s="19">
        <v>25232</v>
      </c>
      <c r="C476" s="6" t="s">
        <v>10</v>
      </c>
      <c r="D476" s="6" t="s">
        <v>937</v>
      </c>
      <c r="E476" s="17">
        <v>2665380</v>
      </c>
      <c r="F476" s="10" t="s">
        <v>12</v>
      </c>
      <c r="G476" s="17">
        <v>266538</v>
      </c>
      <c r="H476" s="9">
        <f t="shared" si="37"/>
        <v>2931918</v>
      </c>
      <c r="I476" s="6" t="s">
        <v>147</v>
      </c>
      <c r="J476" s="6" t="s">
        <v>148</v>
      </c>
      <c r="K476" s="5">
        <f t="shared" si="39"/>
        <v>45079</v>
      </c>
      <c r="L476" s="9">
        <f>+VLOOKUP(B476,'[2]TT 2023'!F$416:K$567,2,0)</f>
        <v>2931918</v>
      </c>
      <c r="M476" s="9">
        <f t="shared" si="38"/>
        <v>0</v>
      </c>
      <c r="N476" s="5">
        <f>+VLOOKUP(B476,'[2]TT 2023'!F$416:K$567,6,0)</f>
        <v>45070</v>
      </c>
      <c r="O476" t="s">
        <v>1207</v>
      </c>
      <c r="P476"/>
      <c r="Q476"/>
      <c r="R476"/>
      <c r="S476"/>
    </row>
    <row r="477" spans="1:21" ht="15" hidden="1" customHeight="1" x14ac:dyDescent="0.2">
      <c r="A477" s="5">
        <v>45044</v>
      </c>
      <c r="B477" s="19">
        <v>25241</v>
      </c>
      <c r="C477" s="6" t="s">
        <v>10</v>
      </c>
      <c r="D477" s="6" t="s">
        <v>727</v>
      </c>
      <c r="E477" s="17">
        <v>-2144100</v>
      </c>
      <c r="F477" s="10" t="s">
        <v>12</v>
      </c>
      <c r="G477" s="17">
        <v>-214410</v>
      </c>
      <c r="H477" s="9">
        <f t="shared" si="37"/>
        <v>-2358510</v>
      </c>
      <c r="I477" s="6" t="s">
        <v>131</v>
      </c>
      <c r="J477" s="6" t="s">
        <v>132</v>
      </c>
      <c r="K477" s="5">
        <f t="shared" si="39"/>
        <v>45079</v>
      </c>
      <c r="L477" s="9" t="e">
        <f>+VLOOKUP(B477,'[2]TT 2023'!F$416:K$567,2,0)</f>
        <v>#N/A</v>
      </c>
      <c r="M477" s="9" t="e">
        <f t="shared" si="38"/>
        <v>#N/A</v>
      </c>
      <c r="N477" s="5" t="e">
        <f>+VLOOKUP(B477,'[2]TT 2023'!F$416:K$567,6,0)</f>
        <v>#N/A</v>
      </c>
      <c r="O477" t="s">
        <v>1218</v>
      </c>
      <c r="P477"/>
      <c r="Q477"/>
      <c r="R477"/>
      <c r="S477"/>
    </row>
    <row r="478" spans="1:21" ht="15" hidden="1" customHeight="1" x14ac:dyDescent="0.2">
      <c r="A478" s="5">
        <v>45044</v>
      </c>
      <c r="B478" s="19">
        <v>25242</v>
      </c>
      <c r="C478" s="6" t="s">
        <v>10</v>
      </c>
      <c r="D478" s="6" t="s">
        <v>940</v>
      </c>
      <c r="E478" s="17">
        <v>1822480</v>
      </c>
      <c r="F478" s="10" t="s">
        <v>12</v>
      </c>
      <c r="G478" s="17">
        <v>182248</v>
      </c>
      <c r="H478" s="9">
        <f t="shared" si="37"/>
        <v>2004728</v>
      </c>
      <c r="I478" s="6" t="s">
        <v>131</v>
      </c>
      <c r="J478" s="6" t="s">
        <v>132</v>
      </c>
      <c r="K478" s="5">
        <f t="shared" si="39"/>
        <v>45079</v>
      </c>
      <c r="L478" s="9">
        <f>+VLOOKUP(B478,'[2]TT 2023'!F$332:K$415,2,0)</f>
        <v>2004728</v>
      </c>
      <c r="M478" s="9">
        <f t="shared" si="38"/>
        <v>0</v>
      </c>
      <c r="N478" s="5">
        <f>+VLOOKUP(B478,'[2]TT 2023'!F$332:K$415,6,0)</f>
        <v>45056</v>
      </c>
      <c r="O478" t="s">
        <v>1206</v>
      </c>
      <c r="P478"/>
      <c r="Q478"/>
      <c r="R478"/>
      <c r="S478"/>
    </row>
    <row r="479" spans="1:21" ht="15" hidden="1" customHeight="1" x14ac:dyDescent="0.2">
      <c r="A479" s="5">
        <v>45044</v>
      </c>
      <c r="B479" s="19">
        <v>25245</v>
      </c>
      <c r="C479" s="6" t="s">
        <v>10</v>
      </c>
      <c r="D479" s="6" t="s">
        <v>942</v>
      </c>
      <c r="E479" s="17">
        <v>4087060</v>
      </c>
      <c r="F479" s="10" t="s">
        <v>12</v>
      </c>
      <c r="G479" s="17">
        <v>408706</v>
      </c>
      <c r="H479" s="9">
        <f t="shared" si="37"/>
        <v>4495766</v>
      </c>
      <c r="I479" s="6" t="s">
        <v>53</v>
      </c>
      <c r="J479" s="6" t="s">
        <v>54</v>
      </c>
      <c r="K479" s="5">
        <f t="shared" si="39"/>
        <v>45079</v>
      </c>
      <c r="L479" s="9">
        <f>+VLOOKUP(B479,'[2]TT 2023'!F$568:K$665,2,0)</f>
        <v>4495766</v>
      </c>
      <c r="M479" s="9">
        <f t="shared" si="38"/>
        <v>0</v>
      </c>
      <c r="N479" s="5">
        <f>+VLOOKUP(B479,'[2]TT 2023'!F$568:K$665,6,0)</f>
        <v>45089</v>
      </c>
      <c r="O479" t="s">
        <v>1232</v>
      </c>
      <c r="P479"/>
      <c r="Q479"/>
      <c r="R479"/>
      <c r="S479"/>
    </row>
    <row r="480" spans="1:21" ht="15" hidden="1" customHeight="1" x14ac:dyDescent="0.2">
      <c r="A480" s="28">
        <v>45044</v>
      </c>
      <c r="B480" s="19">
        <v>25246</v>
      </c>
      <c r="C480" s="6" t="s">
        <v>10</v>
      </c>
      <c r="D480" s="6" t="s">
        <v>944</v>
      </c>
      <c r="E480" s="17">
        <v>1905040</v>
      </c>
      <c r="F480" s="10" t="s">
        <v>12</v>
      </c>
      <c r="G480" s="17">
        <v>190504</v>
      </c>
      <c r="H480" s="9">
        <f t="shared" si="37"/>
        <v>2095544</v>
      </c>
      <c r="I480" s="6" t="s">
        <v>83</v>
      </c>
      <c r="J480" s="6" t="s">
        <v>84</v>
      </c>
      <c r="K480" s="5">
        <f t="shared" si="39"/>
        <v>45079</v>
      </c>
      <c r="L480" s="9">
        <f>+VLOOKUP(B480,'[2]TT 2023'!F$786:K$899,2,0)</f>
        <v>2095544</v>
      </c>
      <c r="M480" s="9">
        <f t="shared" si="38"/>
        <v>0</v>
      </c>
      <c r="N480" s="5">
        <f>+VLOOKUP(B480,'[2]TT 2023'!F$786:K$899,6,0)</f>
        <v>45117</v>
      </c>
      <c r="O480" t="s">
        <v>1410</v>
      </c>
      <c r="P480"/>
      <c r="Q480"/>
      <c r="R480" s="14">
        <f>+VLOOKUP(B480,[5]ExportInvoiceList!$D:$O,3,0)</f>
        <v>2095544</v>
      </c>
      <c r="S480" s="14">
        <f>+R480-H480</f>
        <v>0</v>
      </c>
      <c r="T480" t="str">
        <f>+VLOOKUP(B480,[5]ExportInvoiceList!$D:$O,12,0)</f>
        <v>Lịch thanh toán: Monthly at 10 &amp; 24</v>
      </c>
      <c r="U480" s="4">
        <f>+VLOOKUP(B480,[5]ExportInvoiceList!$D:$O,6,0)</f>
        <v>45083.000347222223</v>
      </c>
    </row>
    <row r="481" spans="1:21" ht="15" hidden="1" customHeight="1" x14ac:dyDescent="0.2">
      <c r="A481" s="5">
        <v>45044</v>
      </c>
      <c r="B481" s="19">
        <v>25247</v>
      </c>
      <c r="C481" s="6" t="s">
        <v>10</v>
      </c>
      <c r="D481" s="6" t="s">
        <v>946</v>
      </c>
      <c r="E481" s="17">
        <v>2579200</v>
      </c>
      <c r="F481" s="10" t="s">
        <v>12</v>
      </c>
      <c r="G481" s="17">
        <v>257920</v>
      </c>
      <c r="H481" s="9">
        <f t="shared" si="37"/>
        <v>2837120</v>
      </c>
      <c r="I481" s="6" t="s">
        <v>83</v>
      </c>
      <c r="J481" s="6" t="s">
        <v>84</v>
      </c>
      <c r="K481" s="5">
        <f t="shared" si="39"/>
        <v>45079</v>
      </c>
      <c r="L481" s="9">
        <f>+VLOOKUP(B481,'[2]TT 2023'!F$568:K$665,2,0)</f>
        <v>2837120</v>
      </c>
      <c r="M481" s="9">
        <f t="shared" si="38"/>
        <v>0</v>
      </c>
      <c r="N481" s="5">
        <f>+VLOOKUP(B481,'[2]TT 2023'!F$568:K$665,6,0)</f>
        <v>45089</v>
      </c>
      <c r="O481" t="s">
        <v>1232</v>
      </c>
      <c r="P481"/>
      <c r="Q481"/>
      <c r="R481"/>
      <c r="S481"/>
    </row>
    <row r="482" spans="1:21" ht="15" hidden="1" customHeight="1" x14ac:dyDescent="0.2">
      <c r="A482" s="28">
        <v>45044</v>
      </c>
      <c r="B482" s="19">
        <v>25248</v>
      </c>
      <c r="C482" s="6" t="s">
        <v>10</v>
      </c>
      <c r="D482" s="6" t="s">
        <v>948</v>
      </c>
      <c r="E482" s="17">
        <v>1110580</v>
      </c>
      <c r="F482" s="10" t="s">
        <v>12</v>
      </c>
      <c r="G482" s="17">
        <v>111058</v>
      </c>
      <c r="H482" s="9">
        <f t="shared" si="37"/>
        <v>1221638</v>
      </c>
      <c r="I482" s="6" t="s">
        <v>93</v>
      </c>
      <c r="J482" s="6" t="s">
        <v>94</v>
      </c>
      <c r="K482" s="5">
        <f t="shared" si="39"/>
        <v>45079</v>
      </c>
      <c r="L482" s="9" t="e">
        <f>+VLOOKUP(B482,'[2]TT 2023'!F$786:K$899,2,0)</f>
        <v>#N/A</v>
      </c>
      <c r="M482" s="9" t="e">
        <f t="shared" si="38"/>
        <v>#N/A</v>
      </c>
      <c r="N482" s="5" t="e">
        <f>+VLOOKUP(B482,'[2]TT 2023'!F$786:K$899,6,0)</f>
        <v>#N/A</v>
      </c>
      <c r="O482" t="s">
        <v>1218</v>
      </c>
      <c r="P482"/>
      <c r="Q482"/>
      <c r="R482" s="14">
        <f>+VLOOKUP(B482,[3]ExportInvoiceList!$D:$O,3,0)</f>
        <v>1221638</v>
      </c>
      <c r="S482" s="14">
        <f>+R482-H482</f>
        <v>0</v>
      </c>
      <c r="T482" t="str">
        <f>+VLOOKUP(B482,[3]ExportInvoiceList!$D:$O,12,0)</f>
        <v>Chúng tôi đang xử lý hóa đơn, vui lòng liên hệ Do Thi Bich Lieu</v>
      </c>
      <c r="U482" s="4">
        <f>+VLOOKUP(B482,[3]ExportInvoiceList!$D:$O,6,0)</f>
        <v>0</v>
      </c>
    </row>
    <row r="483" spans="1:21" ht="15" hidden="1" customHeight="1" x14ac:dyDescent="0.2">
      <c r="A483" s="5">
        <v>45044</v>
      </c>
      <c r="B483" s="19">
        <v>25249</v>
      </c>
      <c r="C483" s="6" t="s">
        <v>10</v>
      </c>
      <c r="D483" s="6" t="s">
        <v>950</v>
      </c>
      <c r="E483" s="17">
        <v>1289600</v>
      </c>
      <c r="F483" s="10" t="s">
        <v>12</v>
      </c>
      <c r="G483" s="17">
        <v>128960</v>
      </c>
      <c r="H483" s="9">
        <f t="shared" si="37"/>
        <v>1418560</v>
      </c>
      <c r="I483" s="6" t="s">
        <v>113</v>
      </c>
      <c r="J483" s="6" t="s">
        <v>114</v>
      </c>
      <c r="K483" s="5">
        <f t="shared" si="39"/>
        <v>45079</v>
      </c>
      <c r="L483" s="9">
        <f>+VLOOKUP(B483,'[2]TT 2023'!F$568:K$665,2,0)</f>
        <v>1418560</v>
      </c>
      <c r="M483" s="9">
        <f t="shared" si="38"/>
        <v>0</v>
      </c>
      <c r="N483" s="5">
        <f>+VLOOKUP(B483,'[2]TT 2023'!F$568:K$665,6,0)</f>
        <v>45089</v>
      </c>
      <c r="O483" t="s">
        <v>1232</v>
      </c>
      <c r="P483"/>
      <c r="Q483"/>
      <c r="R483"/>
      <c r="S483"/>
    </row>
    <row r="484" spans="1:21" ht="15" hidden="1" customHeight="1" x14ac:dyDescent="0.2">
      <c r="A484" s="5">
        <v>45044</v>
      </c>
      <c r="B484" s="19">
        <v>25250</v>
      </c>
      <c r="C484" s="6" t="s">
        <v>10</v>
      </c>
      <c r="D484" s="6" t="s">
        <v>952</v>
      </c>
      <c r="E484" s="17">
        <v>2221160</v>
      </c>
      <c r="F484" s="10" t="s">
        <v>12</v>
      </c>
      <c r="G484" s="17">
        <v>222116</v>
      </c>
      <c r="H484" s="9">
        <f t="shared" si="37"/>
        <v>2443276</v>
      </c>
      <c r="I484" s="6" t="s">
        <v>131</v>
      </c>
      <c r="J484" s="6" t="s">
        <v>132</v>
      </c>
      <c r="K484" s="5">
        <f t="shared" si="39"/>
        <v>45079</v>
      </c>
      <c r="L484" s="9">
        <f>+VLOOKUP(B484,'[2]TT 2023'!F$568:K$665,2,0)</f>
        <v>2443276</v>
      </c>
      <c r="M484" s="9">
        <f t="shared" si="38"/>
        <v>0</v>
      </c>
      <c r="N484" s="5">
        <f>+VLOOKUP(B484,'[2]TT 2023'!F$568:K$665,6,0)</f>
        <v>45089</v>
      </c>
      <c r="O484" t="s">
        <v>1232</v>
      </c>
      <c r="P484"/>
      <c r="Q484"/>
      <c r="R484"/>
      <c r="S484"/>
    </row>
    <row r="485" spans="1:21" ht="15" hidden="1" customHeight="1" x14ac:dyDescent="0.2">
      <c r="A485" s="5">
        <v>45044</v>
      </c>
      <c r="B485" s="19">
        <v>25251</v>
      </c>
      <c r="C485" s="6" t="s">
        <v>10</v>
      </c>
      <c r="D485" s="6" t="s">
        <v>954</v>
      </c>
      <c r="E485" s="17">
        <v>1905040</v>
      </c>
      <c r="F485" s="10" t="s">
        <v>12</v>
      </c>
      <c r="G485" s="17">
        <v>190504</v>
      </c>
      <c r="H485" s="9">
        <f t="shared" si="37"/>
        <v>2095544</v>
      </c>
      <c r="I485" s="6" t="s">
        <v>175</v>
      </c>
      <c r="J485" s="6" t="s">
        <v>176</v>
      </c>
      <c r="K485" s="5">
        <f t="shared" si="39"/>
        <v>45079</v>
      </c>
      <c r="L485" s="9">
        <f>+VLOOKUP(B485,'[2]TT 2023'!F$568:K$665,2,0)</f>
        <v>2095544</v>
      </c>
      <c r="M485" s="9">
        <f t="shared" si="38"/>
        <v>0</v>
      </c>
      <c r="N485" s="5">
        <f>+VLOOKUP(B485,'[2]TT 2023'!F$568:K$665,6,0)</f>
        <v>45089</v>
      </c>
      <c r="O485" t="s">
        <v>1232</v>
      </c>
      <c r="P485"/>
      <c r="Q485"/>
      <c r="R485"/>
      <c r="S485"/>
    </row>
    <row r="486" spans="1:21" ht="15" hidden="1" customHeight="1" x14ac:dyDescent="0.2">
      <c r="A486" s="5">
        <v>45044</v>
      </c>
      <c r="B486" s="19">
        <v>25252</v>
      </c>
      <c r="C486" s="6" t="s">
        <v>10</v>
      </c>
      <c r="D486" s="6" t="s">
        <v>956</v>
      </c>
      <c r="E486" s="17">
        <v>1410195</v>
      </c>
      <c r="F486" s="10" t="s">
        <v>12</v>
      </c>
      <c r="G486" s="17">
        <v>141020</v>
      </c>
      <c r="H486" s="9">
        <f t="shared" si="37"/>
        <v>1551215</v>
      </c>
      <c r="I486" s="6" t="s">
        <v>107</v>
      </c>
      <c r="J486" s="6" t="s">
        <v>108</v>
      </c>
      <c r="K486" s="5">
        <f t="shared" si="39"/>
        <v>45079</v>
      </c>
      <c r="L486" s="9">
        <f>+VLOOKUP(B486,'[2]TT 2023'!F$568:K$665,2,0)</f>
        <v>1551220</v>
      </c>
      <c r="M486" s="9">
        <f t="shared" si="38"/>
        <v>5</v>
      </c>
      <c r="N486" s="5">
        <f>+VLOOKUP(B486,'[2]TT 2023'!F$568:K$665,6,0)</f>
        <v>45089</v>
      </c>
      <c r="O486" t="s">
        <v>1232</v>
      </c>
      <c r="P486"/>
      <c r="Q486"/>
      <c r="R486"/>
      <c r="S486"/>
    </row>
    <row r="487" spans="1:21" ht="15" hidden="1" customHeight="1" x14ac:dyDescent="0.2">
      <c r="A487" s="5">
        <v>45044</v>
      </c>
      <c r="B487" s="19">
        <v>25253</v>
      </c>
      <c r="C487" s="6" t="s">
        <v>10</v>
      </c>
      <c r="D487" s="6" t="s">
        <v>958</v>
      </c>
      <c r="E487" s="17">
        <v>1204375</v>
      </c>
      <c r="F487" s="10" t="s">
        <v>12</v>
      </c>
      <c r="G487" s="17">
        <v>120438</v>
      </c>
      <c r="H487" s="9">
        <f t="shared" si="37"/>
        <v>1324813</v>
      </c>
      <c r="I487" s="6" t="s">
        <v>147</v>
      </c>
      <c r="J487" s="6" t="s">
        <v>148</v>
      </c>
      <c r="K487" s="5">
        <f t="shared" si="39"/>
        <v>45079</v>
      </c>
      <c r="L487" s="9">
        <f>+VLOOKUP(B487,'[2]TT 2023'!F$568:K$665,2,0)</f>
        <v>1324818</v>
      </c>
      <c r="M487" s="9">
        <f t="shared" si="38"/>
        <v>5</v>
      </c>
      <c r="N487" s="5">
        <f>+VLOOKUP(B487,'[2]TT 2023'!F$568:K$665,6,0)</f>
        <v>45089</v>
      </c>
      <c r="O487" t="s">
        <v>1232</v>
      </c>
      <c r="P487"/>
      <c r="Q487"/>
      <c r="R487"/>
      <c r="S487"/>
    </row>
    <row r="488" spans="1:21" ht="15" hidden="1" customHeight="1" x14ac:dyDescent="0.2">
      <c r="A488" s="5">
        <v>45044</v>
      </c>
      <c r="B488" s="19">
        <v>25255</v>
      </c>
      <c r="C488" s="6" t="s">
        <v>10</v>
      </c>
      <c r="D488" s="6" t="s">
        <v>960</v>
      </c>
      <c r="E488" s="17">
        <v>1416000</v>
      </c>
      <c r="F488" s="10" t="s">
        <v>12</v>
      </c>
      <c r="G488" s="17">
        <v>141600</v>
      </c>
      <c r="H488" s="9">
        <f t="shared" si="37"/>
        <v>1557600</v>
      </c>
      <c r="I488" s="6" t="s">
        <v>147</v>
      </c>
      <c r="J488" s="6" t="s">
        <v>148</v>
      </c>
      <c r="K488" s="5">
        <f t="shared" si="39"/>
        <v>45079</v>
      </c>
      <c r="L488" s="9">
        <f>+VLOOKUP(B488,'[2]TT 2023'!F$568:K$665,2,0)</f>
        <v>1557600</v>
      </c>
      <c r="M488" s="9">
        <f t="shared" si="38"/>
        <v>0</v>
      </c>
      <c r="N488" s="5">
        <f>+VLOOKUP(B488,'[2]TT 2023'!F$568:K$665,6,0)</f>
        <v>45089</v>
      </c>
      <c r="O488" t="s">
        <v>1232</v>
      </c>
      <c r="P488"/>
      <c r="Q488"/>
      <c r="R488"/>
      <c r="S488"/>
    </row>
    <row r="489" spans="1:21" ht="15" hidden="1" customHeight="1" x14ac:dyDescent="0.2">
      <c r="A489" s="5">
        <v>45044</v>
      </c>
      <c r="B489" s="19">
        <v>25256</v>
      </c>
      <c r="C489" s="6" t="s">
        <v>10</v>
      </c>
      <c r="D489" s="6" t="s">
        <v>962</v>
      </c>
      <c r="E489" s="17">
        <v>1765190</v>
      </c>
      <c r="F489" s="10" t="s">
        <v>12</v>
      </c>
      <c r="G489" s="17">
        <v>176519</v>
      </c>
      <c r="H489" s="9">
        <f t="shared" si="37"/>
        <v>1941709</v>
      </c>
      <c r="I489" s="6" t="s">
        <v>147</v>
      </c>
      <c r="J489" s="6" t="s">
        <v>148</v>
      </c>
      <c r="K489" s="5">
        <f t="shared" si="39"/>
        <v>45079</v>
      </c>
      <c r="L489" s="9">
        <f>+VLOOKUP(B489,'[2]TT 2023'!F$568:K$665,2,0)</f>
        <v>1941709</v>
      </c>
      <c r="M489" s="9">
        <f t="shared" si="38"/>
        <v>0</v>
      </c>
      <c r="N489" s="5">
        <f>+VLOOKUP(B489,'[2]TT 2023'!F$568:K$665,6,0)</f>
        <v>45089</v>
      </c>
      <c r="O489" t="s">
        <v>1232</v>
      </c>
      <c r="P489"/>
      <c r="Q489"/>
      <c r="R489"/>
      <c r="S489"/>
    </row>
    <row r="490" spans="1:21" ht="15" hidden="1" customHeight="1" x14ac:dyDescent="0.2">
      <c r="A490" s="5">
        <v>45044</v>
      </c>
      <c r="B490" s="19">
        <v>25257</v>
      </c>
      <c r="C490" s="6" t="s">
        <v>10</v>
      </c>
      <c r="D490" s="6" t="s">
        <v>964</v>
      </c>
      <c r="E490" s="17">
        <v>2425138</v>
      </c>
      <c r="F490" s="10" t="s">
        <v>12</v>
      </c>
      <c r="G490" s="17">
        <v>242514</v>
      </c>
      <c r="H490" s="9">
        <f t="shared" si="37"/>
        <v>2667652</v>
      </c>
      <c r="I490" s="6" t="s">
        <v>147</v>
      </c>
      <c r="J490" s="6" t="s">
        <v>148</v>
      </c>
      <c r="K490" s="5">
        <f t="shared" si="39"/>
        <v>45079</v>
      </c>
      <c r="L490" s="9">
        <f>+VLOOKUP(B490,'[2]TT 2023'!F$568:K$665,2,0)</f>
        <v>2667654</v>
      </c>
      <c r="M490" s="9">
        <f t="shared" si="38"/>
        <v>2</v>
      </c>
      <c r="N490" s="5">
        <f>+VLOOKUP(B490,'[2]TT 2023'!F$568:K$665,6,0)</f>
        <v>45089</v>
      </c>
      <c r="O490" t="s">
        <v>1232</v>
      </c>
      <c r="P490"/>
      <c r="Q490"/>
      <c r="R490"/>
      <c r="S490"/>
    </row>
    <row r="491" spans="1:21" ht="15" hidden="1" customHeight="1" x14ac:dyDescent="0.2">
      <c r="A491" s="5">
        <v>45044</v>
      </c>
      <c r="B491" s="19">
        <v>25258</v>
      </c>
      <c r="C491" s="6" t="s">
        <v>10</v>
      </c>
      <c r="D491" s="6" t="s">
        <v>966</v>
      </c>
      <c r="E491" s="17">
        <v>708000</v>
      </c>
      <c r="F491" s="10" t="s">
        <v>12</v>
      </c>
      <c r="G491" s="17">
        <v>70800</v>
      </c>
      <c r="H491" s="9">
        <f t="shared" si="37"/>
        <v>778800</v>
      </c>
      <c r="I491" s="6" t="s">
        <v>147</v>
      </c>
      <c r="J491" s="6" t="s">
        <v>148</v>
      </c>
      <c r="K491" s="5">
        <f t="shared" si="39"/>
        <v>45079</v>
      </c>
      <c r="L491" s="9">
        <f>+VLOOKUP(B491,'[2]TT 2023'!F$568:K$665,2,0)</f>
        <v>778800</v>
      </c>
      <c r="M491" s="9">
        <f t="shared" si="38"/>
        <v>0</v>
      </c>
      <c r="N491" s="5">
        <f>+VLOOKUP(B491,'[2]TT 2023'!F$568:K$665,6,0)</f>
        <v>45089</v>
      </c>
      <c r="O491" t="s">
        <v>1232</v>
      </c>
      <c r="P491"/>
      <c r="Q491"/>
      <c r="R491"/>
      <c r="S491"/>
    </row>
    <row r="492" spans="1:21" ht="15" hidden="1" customHeight="1" x14ac:dyDescent="0.2">
      <c r="A492" s="5">
        <v>45044</v>
      </c>
      <c r="B492" s="19">
        <v>25259</v>
      </c>
      <c r="C492" s="6" t="s">
        <v>10</v>
      </c>
      <c r="D492" s="6" t="s">
        <v>968</v>
      </c>
      <c r="E492" s="17">
        <v>6310280</v>
      </c>
      <c r="F492" s="10" t="s">
        <v>12</v>
      </c>
      <c r="G492" s="17">
        <v>631028</v>
      </c>
      <c r="H492" s="9">
        <f t="shared" si="37"/>
        <v>6941308</v>
      </c>
      <c r="I492" s="6" t="s">
        <v>147</v>
      </c>
      <c r="J492" s="6" t="s">
        <v>148</v>
      </c>
      <c r="K492" s="5">
        <f t="shared" si="39"/>
        <v>45079</v>
      </c>
      <c r="L492" s="9">
        <f>+VLOOKUP(B492,'[2]TT 2023'!F$568:K$665,2,0)</f>
        <v>6941308</v>
      </c>
      <c r="M492" s="9">
        <f t="shared" si="38"/>
        <v>0</v>
      </c>
      <c r="N492" s="5">
        <f>+VLOOKUP(B492,'[2]TT 2023'!F$568:K$665,6,0)</f>
        <v>45089</v>
      </c>
      <c r="O492" t="s">
        <v>1232</v>
      </c>
      <c r="P492"/>
      <c r="Q492"/>
      <c r="R492"/>
      <c r="S492"/>
    </row>
    <row r="493" spans="1:21" ht="15" hidden="1" customHeight="1" x14ac:dyDescent="0.2">
      <c r="A493" s="5">
        <v>45044</v>
      </c>
      <c r="B493" s="19">
        <v>25260</v>
      </c>
      <c r="C493" s="6" t="s">
        <v>10</v>
      </c>
      <c r="D493" s="6" t="s">
        <v>970</v>
      </c>
      <c r="E493" s="17">
        <v>2929160</v>
      </c>
      <c r="F493" s="10" t="s">
        <v>12</v>
      </c>
      <c r="G493" s="17">
        <v>292916</v>
      </c>
      <c r="H493" s="9">
        <f t="shared" si="37"/>
        <v>3222076</v>
      </c>
      <c r="I493" s="6" t="s">
        <v>147</v>
      </c>
      <c r="J493" s="6" t="s">
        <v>148</v>
      </c>
      <c r="K493" s="5">
        <f t="shared" si="39"/>
        <v>45079</v>
      </c>
      <c r="L493" s="9">
        <f>+VLOOKUP(B493,'[2]TT 2023'!F$568:K$665,2,0)</f>
        <v>3222076</v>
      </c>
      <c r="M493" s="9">
        <f t="shared" si="38"/>
        <v>0</v>
      </c>
      <c r="N493" s="5">
        <f>+VLOOKUP(B493,'[2]TT 2023'!F$568:K$665,6,0)</f>
        <v>45089</v>
      </c>
      <c r="O493" t="s">
        <v>1232</v>
      </c>
      <c r="P493"/>
      <c r="Q493"/>
      <c r="R493"/>
      <c r="S493"/>
    </row>
    <row r="494" spans="1:21" ht="15" hidden="1" customHeight="1" x14ac:dyDescent="0.2">
      <c r="A494" s="5">
        <v>45044</v>
      </c>
      <c r="B494" s="19">
        <v>25261</v>
      </c>
      <c r="C494" s="6" t="s">
        <v>10</v>
      </c>
      <c r="D494" s="6" t="s">
        <v>972</v>
      </c>
      <c r="E494" s="17">
        <v>3233810</v>
      </c>
      <c r="F494" s="10" t="s">
        <v>12</v>
      </c>
      <c r="G494" s="17">
        <v>323381</v>
      </c>
      <c r="H494" s="9">
        <f t="shared" si="37"/>
        <v>3557191</v>
      </c>
      <c r="I494" s="6" t="s">
        <v>147</v>
      </c>
      <c r="J494" s="6" t="s">
        <v>148</v>
      </c>
      <c r="K494" s="5">
        <f t="shared" si="39"/>
        <v>45079</v>
      </c>
      <c r="L494" s="9">
        <f>+VLOOKUP(B494,'[2]TT 2023'!F$568:K$665,2,0)</f>
        <v>3557191</v>
      </c>
      <c r="M494" s="9">
        <f t="shared" si="38"/>
        <v>0</v>
      </c>
      <c r="N494" s="5">
        <f>+VLOOKUP(B494,'[2]TT 2023'!F$568:K$665,6,0)</f>
        <v>45089</v>
      </c>
      <c r="O494" t="s">
        <v>1232</v>
      </c>
      <c r="P494"/>
      <c r="Q494"/>
      <c r="R494"/>
      <c r="S494"/>
    </row>
    <row r="495" spans="1:21" ht="15" hidden="1" customHeight="1" x14ac:dyDescent="0.2">
      <c r="A495" s="5">
        <v>45044</v>
      </c>
      <c r="B495" s="19">
        <v>25262</v>
      </c>
      <c r="C495" s="6" t="s">
        <v>10</v>
      </c>
      <c r="D495" s="6" t="s">
        <v>974</v>
      </c>
      <c r="E495" s="17">
        <v>1110580</v>
      </c>
      <c r="F495" s="10" t="s">
        <v>12</v>
      </c>
      <c r="G495" s="17">
        <v>111058</v>
      </c>
      <c r="H495" s="9">
        <f t="shared" si="37"/>
        <v>1221638</v>
      </c>
      <c r="I495" s="6" t="s">
        <v>147</v>
      </c>
      <c r="J495" s="6" t="s">
        <v>148</v>
      </c>
      <c r="K495" s="5">
        <f t="shared" si="39"/>
        <v>45079</v>
      </c>
      <c r="L495" s="9">
        <f>+VLOOKUP(B495,'[2]TT 2023'!F$568:K$665,2,0)</f>
        <v>1221638</v>
      </c>
      <c r="M495" s="9">
        <f t="shared" si="38"/>
        <v>0</v>
      </c>
      <c r="N495" s="5">
        <f>+VLOOKUP(B495,'[2]TT 2023'!F$568:K$665,6,0)</f>
        <v>45089</v>
      </c>
      <c r="O495" t="s">
        <v>1232</v>
      </c>
      <c r="P495"/>
      <c r="Q495"/>
      <c r="R495"/>
      <c r="S495"/>
    </row>
    <row r="496" spans="1:21" ht="15" hidden="1" customHeight="1" x14ac:dyDescent="0.2">
      <c r="A496" s="5">
        <v>45044</v>
      </c>
      <c r="B496" s="19">
        <v>25263</v>
      </c>
      <c r="C496" s="6" t="s">
        <v>10</v>
      </c>
      <c r="D496" s="6" t="s">
        <v>976</v>
      </c>
      <c r="E496" s="17">
        <v>6372000</v>
      </c>
      <c r="F496" s="10" t="s">
        <v>12</v>
      </c>
      <c r="G496" s="17">
        <v>637200</v>
      </c>
      <c r="H496" s="9">
        <f t="shared" si="37"/>
        <v>7009200</v>
      </c>
      <c r="I496" s="6" t="s">
        <v>147</v>
      </c>
      <c r="J496" s="6" t="s">
        <v>148</v>
      </c>
      <c r="K496" s="5">
        <f t="shared" si="39"/>
        <v>45079</v>
      </c>
      <c r="L496" s="9">
        <f>+VLOOKUP(B496,'[2]TT 2023'!F$568:K$665,2,0)</f>
        <v>7009200</v>
      </c>
      <c r="M496" s="9">
        <f t="shared" si="38"/>
        <v>0</v>
      </c>
      <c r="N496" s="5">
        <f>+VLOOKUP(B496,'[2]TT 2023'!F$568:K$665,6,0)</f>
        <v>45089</v>
      </c>
      <c r="O496" t="s">
        <v>1232</v>
      </c>
      <c r="P496"/>
      <c r="Q496"/>
      <c r="R496"/>
      <c r="S496"/>
    </row>
    <row r="497" spans="1:15" customFormat="1" ht="15" hidden="1" customHeight="1" x14ac:dyDescent="0.2">
      <c r="A497" s="5">
        <v>45044</v>
      </c>
      <c r="B497" s="19">
        <v>25264</v>
      </c>
      <c r="C497" s="6" t="s">
        <v>10</v>
      </c>
      <c r="D497" s="6" t="s">
        <v>978</v>
      </c>
      <c r="E497" s="17">
        <v>1924970</v>
      </c>
      <c r="F497" s="10" t="s">
        <v>12</v>
      </c>
      <c r="G497" s="17">
        <v>192497</v>
      </c>
      <c r="H497" s="9">
        <f t="shared" si="37"/>
        <v>2117467</v>
      </c>
      <c r="I497" s="6" t="s">
        <v>147</v>
      </c>
      <c r="J497" s="6" t="s">
        <v>148</v>
      </c>
      <c r="K497" s="5">
        <f t="shared" si="39"/>
        <v>45079</v>
      </c>
      <c r="L497" s="9">
        <f>+VLOOKUP(B497,'[2]TT 2023'!F$568:K$665,2,0)</f>
        <v>2117467</v>
      </c>
      <c r="M497" s="9">
        <f t="shared" si="38"/>
        <v>0</v>
      </c>
      <c r="N497" s="5">
        <f>+VLOOKUP(B497,'[2]TT 2023'!F$568:K$665,6,0)</f>
        <v>45089</v>
      </c>
      <c r="O497" t="s">
        <v>1232</v>
      </c>
    </row>
    <row r="498" spans="1:15" customFormat="1" ht="15" hidden="1" customHeight="1" x14ac:dyDescent="0.2">
      <c r="A498" s="5">
        <v>45050</v>
      </c>
      <c r="B498" s="6">
        <v>163</v>
      </c>
      <c r="C498" s="6" t="s">
        <v>980</v>
      </c>
      <c r="D498" s="6" t="s">
        <v>981</v>
      </c>
      <c r="E498" s="17">
        <v>-1034143</v>
      </c>
      <c r="F498" s="10" t="s">
        <v>12</v>
      </c>
      <c r="G498" s="17">
        <v>-103414</v>
      </c>
      <c r="H498" s="9">
        <f t="shared" si="37"/>
        <v>-1137557</v>
      </c>
      <c r="I498" s="6" t="s">
        <v>107</v>
      </c>
      <c r="J498" s="6" t="s">
        <v>108</v>
      </c>
      <c r="K498" s="5">
        <f t="shared" si="39"/>
        <v>45085</v>
      </c>
      <c r="L498" s="9">
        <f>+VLOOKUP(B498,'[2]TT 2023'!F$332:K$415,2,0)</f>
        <v>-1137557</v>
      </c>
      <c r="M498" s="9">
        <f t="shared" si="38"/>
        <v>0</v>
      </c>
      <c r="N498" s="5">
        <f>+VLOOKUP(B498,'[2]TT 2023'!F$332:K$415,6,0)</f>
        <v>45056</v>
      </c>
      <c r="O498" t="s">
        <v>1206</v>
      </c>
    </row>
    <row r="499" spans="1:15" customFormat="1" ht="15" hidden="1" customHeight="1" x14ac:dyDescent="0.2">
      <c r="A499" s="5">
        <v>45050</v>
      </c>
      <c r="B499" s="6">
        <v>174</v>
      </c>
      <c r="C499" s="6" t="s">
        <v>982</v>
      </c>
      <c r="D499" s="6" t="s">
        <v>983</v>
      </c>
      <c r="E499" s="17">
        <v>-696890</v>
      </c>
      <c r="F499" s="10" t="s">
        <v>12</v>
      </c>
      <c r="G499" s="17">
        <v>-69689</v>
      </c>
      <c r="H499" s="9">
        <f t="shared" si="37"/>
        <v>-766579</v>
      </c>
      <c r="I499" s="6" t="s">
        <v>53</v>
      </c>
      <c r="J499" s="6" t="s">
        <v>54</v>
      </c>
      <c r="K499" s="5">
        <f t="shared" si="39"/>
        <v>45085</v>
      </c>
      <c r="L499" s="9">
        <f>+VLOOKUP(B499,'[2]TT 2023'!F$332:K$415,2,0)</f>
        <v>-766579</v>
      </c>
      <c r="M499" s="9">
        <f t="shared" si="38"/>
        <v>0</v>
      </c>
      <c r="N499" s="5">
        <f>+VLOOKUP(B499,'[2]TT 2023'!F$332:K$415,6,0)</f>
        <v>45056</v>
      </c>
      <c r="O499" t="s">
        <v>1206</v>
      </c>
    </row>
    <row r="500" spans="1:15" customFormat="1" ht="15" hidden="1" customHeight="1" x14ac:dyDescent="0.2">
      <c r="A500" s="5">
        <v>45050</v>
      </c>
      <c r="B500" s="6">
        <v>25353</v>
      </c>
      <c r="C500" s="6" t="s">
        <v>10</v>
      </c>
      <c r="D500" s="6" t="s">
        <v>990</v>
      </c>
      <c r="E500" s="17">
        <v>12020645</v>
      </c>
      <c r="F500" s="10" t="s">
        <v>12</v>
      </c>
      <c r="G500" s="17">
        <v>1202065</v>
      </c>
      <c r="H500" s="9">
        <f t="shared" si="37"/>
        <v>13222710</v>
      </c>
      <c r="I500" s="6" t="s">
        <v>147</v>
      </c>
      <c r="J500" s="6" t="s">
        <v>148</v>
      </c>
      <c r="K500" s="5">
        <f t="shared" si="39"/>
        <v>45085</v>
      </c>
      <c r="L500" s="9">
        <f>+VLOOKUP(B500,'[2]TT 2023'!F$332:K$415,2,0)</f>
        <v>13222715</v>
      </c>
      <c r="M500" s="9">
        <f t="shared" si="38"/>
        <v>5</v>
      </c>
      <c r="N500" s="5">
        <f>+VLOOKUP(B500,'[2]TT 2023'!F$332:K$415,6,0)</f>
        <v>45056</v>
      </c>
      <c r="O500" t="s">
        <v>1206</v>
      </c>
    </row>
    <row r="501" spans="1:15" customFormat="1" ht="15" hidden="1" customHeight="1" x14ac:dyDescent="0.2">
      <c r="A501" s="5">
        <v>45052</v>
      </c>
      <c r="B501" s="6">
        <v>25543</v>
      </c>
      <c r="C501" s="6" t="s">
        <v>10</v>
      </c>
      <c r="D501" s="6" t="s">
        <v>727</v>
      </c>
      <c r="E501" s="17">
        <v>-24009460</v>
      </c>
      <c r="F501" s="10" t="s">
        <v>12</v>
      </c>
      <c r="G501" s="17">
        <v>-2400946</v>
      </c>
      <c r="H501" s="9">
        <f t="shared" si="37"/>
        <v>-26410406</v>
      </c>
      <c r="I501" s="6" t="s">
        <v>139</v>
      </c>
      <c r="J501" s="6" t="s">
        <v>140</v>
      </c>
      <c r="K501" s="5">
        <f t="shared" si="39"/>
        <v>45087</v>
      </c>
      <c r="L501" s="9" t="e">
        <f>+VLOOKUP(B501,'[2]TT 2023'!F$416:K$567,2,0)</f>
        <v>#N/A</v>
      </c>
      <c r="M501" s="9" t="e">
        <f t="shared" si="38"/>
        <v>#N/A</v>
      </c>
      <c r="N501" s="5" t="e">
        <f>+VLOOKUP(B501,'[2]TT 2023'!F$416:K$567,6,0)</f>
        <v>#N/A</v>
      </c>
      <c r="O501" t="s">
        <v>1218</v>
      </c>
    </row>
    <row r="502" spans="1:15" customFormat="1" ht="15" hidden="1" customHeight="1" x14ac:dyDescent="0.2">
      <c r="A502" s="5">
        <v>45052</v>
      </c>
      <c r="B502" s="6">
        <v>25544</v>
      </c>
      <c r="C502" s="6" t="s">
        <v>10</v>
      </c>
      <c r="D502" s="6" t="s">
        <v>727</v>
      </c>
      <c r="E502" s="17">
        <v>-1110580</v>
      </c>
      <c r="F502" s="10" t="s">
        <v>12</v>
      </c>
      <c r="G502" s="17">
        <v>-111058</v>
      </c>
      <c r="H502" s="9">
        <f t="shared" si="37"/>
        <v>-1221638</v>
      </c>
      <c r="I502" s="6" t="s">
        <v>101</v>
      </c>
      <c r="J502" s="6" t="s">
        <v>102</v>
      </c>
      <c r="K502" s="5">
        <f t="shared" si="39"/>
        <v>45087</v>
      </c>
      <c r="L502" s="9" t="e">
        <f>+VLOOKUP(B502,'[2]TT 2023'!F$416:K$567,2,0)</f>
        <v>#N/A</v>
      </c>
      <c r="M502" s="9" t="e">
        <f t="shared" si="38"/>
        <v>#N/A</v>
      </c>
      <c r="N502" s="5" t="e">
        <f>+VLOOKUP(B502,'[2]TT 2023'!F$416:K$567,6,0)</f>
        <v>#N/A</v>
      </c>
      <c r="O502" t="s">
        <v>1218</v>
      </c>
    </row>
    <row r="503" spans="1:15" customFormat="1" ht="15" hidden="1" customHeight="1" x14ac:dyDescent="0.2">
      <c r="A503" s="5">
        <v>45052</v>
      </c>
      <c r="B503" s="6">
        <v>25545</v>
      </c>
      <c r="C503" s="6" t="s">
        <v>10</v>
      </c>
      <c r="D503" s="6" t="s">
        <v>727</v>
      </c>
      <c r="E503" s="9">
        <v>-4800360</v>
      </c>
      <c r="F503" s="10" t="s">
        <v>12</v>
      </c>
      <c r="G503" s="9">
        <v>-480036</v>
      </c>
      <c r="H503" s="9">
        <f t="shared" si="37"/>
        <v>-5280396</v>
      </c>
      <c r="I503" s="6" t="s">
        <v>13</v>
      </c>
      <c r="J503" s="6" t="s">
        <v>14</v>
      </c>
      <c r="K503" s="5">
        <f t="shared" si="39"/>
        <v>45087</v>
      </c>
      <c r="L503" s="9" t="e">
        <f>+VLOOKUP(B503,'[2]TT 2023'!F$416:K$567,2,0)</f>
        <v>#N/A</v>
      </c>
      <c r="M503" s="9" t="e">
        <f t="shared" si="38"/>
        <v>#N/A</v>
      </c>
      <c r="N503" s="5" t="e">
        <f>+VLOOKUP(B503,'[2]TT 2023'!F$416:K$567,6,0)</f>
        <v>#N/A</v>
      </c>
      <c r="O503" t="s">
        <v>1218</v>
      </c>
    </row>
    <row r="504" spans="1:15" customFormat="1" ht="15" hidden="1" customHeight="1" x14ac:dyDescent="0.2">
      <c r="A504" s="5">
        <v>45052</v>
      </c>
      <c r="B504" s="6">
        <v>25546</v>
      </c>
      <c r="C504" s="6" t="s">
        <v>10</v>
      </c>
      <c r="D504" s="6" t="s">
        <v>727</v>
      </c>
      <c r="E504" s="17">
        <v>-12283040</v>
      </c>
      <c r="F504" s="10" t="s">
        <v>12</v>
      </c>
      <c r="G504" s="17">
        <v>-1228304</v>
      </c>
      <c r="H504" s="9">
        <f t="shared" si="37"/>
        <v>-13511344</v>
      </c>
      <c r="I504" s="6" t="s">
        <v>13</v>
      </c>
      <c r="J504" s="6" t="s">
        <v>14</v>
      </c>
      <c r="K504" s="5">
        <f t="shared" si="39"/>
        <v>45087</v>
      </c>
      <c r="L504" s="9" t="e">
        <f>+VLOOKUP(B504,'[2]TT 2023'!F$416:K$567,2,0)</f>
        <v>#N/A</v>
      </c>
      <c r="M504" s="9" t="e">
        <f t="shared" si="38"/>
        <v>#N/A</v>
      </c>
      <c r="N504" s="5" t="e">
        <f>+VLOOKUP(B504,'[2]TT 2023'!F$416:K$567,6,0)</f>
        <v>#N/A</v>
      </c>
      <c r="O504" t="s">
        <v>1218</v>
      </c>
    </row>
    <row r="505" spans="1:15" customFormat="1" ht="15" hidden="1" customHeight="1" x14ac:dyDescent="0.2">
      <c r="A505" s="5">
        <v>45052</v>
      </c>
      <c r="B505" s="6">
        <v>25547</v>
      </c>
      <c r="C505" s="6" t="s">
        <v>10</v>
      </c>
      <c r="D505" s="6" t="s">
        <v>727</v>
      </c>
      <c r="E505" s="17">
        <v>-4594658</v>
      </c>
      <c r="F505" s="10" t="s">
        <v>12</v>
      </c>
      <c r="G505" s="17">
        <v>-459466</v>
      </c>
      <c r="H505" s="9">
        <f t="shared" si="37"/>
        <v>-5054124</v>
      </c>
      <c r="I505" s="6" t="s">
        <v>13</v>
      </c>
      <c r="J505" s="6" t="s">
        <v>14</v>
      </c>
      <c r="K505" s="5">
        <f t="shared" si="39"/>
        <v>45087</v>
      </c>
      <c r="L505" s="9" t="e">
        <f>+VLOOKUP(B505,'[2]TT 2023'!F$416:K$567,2,0)</f>
        <v>#N/A</v>
      </c>
      <c r="M505" s="9" t="e">
        <f t="shared" si="38"/>
        <v>#N/A</v>
      </c>
      <c r="N505" s="5" t="e">
        <f>+VLOOKUP(B505,'[2]TT 2023'!F$416:K$567,6,0)</f>
        <v>#N/A</v>
      </c>
      <c r="O505" t="s">
        <v>1218</v>
      </c>
    </row>
    <row r="506" spans="1:15" customFormat="1" ht="15" hidden="1" customHeight="1" x14ac:dyDescent="0.2">
      <c r="A506" s="5">
        <v>45052</v>
      </c>
      <c r="B506" s="6">
        <v>25548</v>
      </c>
      <c r="C506" s="6" t="s">
        <v>10</v>
      </c>
      <c r="D506" s="6" t="s">
        <v>727</v>
      </c>
      <c r="E506" s="17">
        <v>-11105800</v>
      </c>
      <c r="F506" s="10" t="s">
        <v>12</v>
      </c>
      <c r="G506" s="17">
        <v>-1110580</v>
      </c>
      <c r="H506" s="9">
        <f t="shared" si="37"/>
        <v>-12216380</v>
      </c>
      <c r="I506" s="6" t="s">
        <v>13</v>
      </c>
      <c r="J506" s="6" t="s">
        <v>14</v>
      </c>
      <c r="K506" s="5">
        <f t="shared" si="39"/>
        <v>45087</v>
      </c>
      <c r="L506" s="9" t="e">
        <f>+VLOOKUP(B506,'[2]TT 2023'!F$416:K$567,2,0)</f>
        <v>#N/A</v>
      </c>
      <c r="M506" s="9" t="e">
        <f t="shared" si="38"/>
        <v>#N/A</v>
      </c>
      <c r="N506" s="5" t="e">
        <f>+VLOOKUP(B506,'[2]TT 2023'!F$416:K$567,6,0)</f>
        <v>#N/A</v>
      </c>
      <c r="O506" t="s">
        <v>1218</v>
      </c>
    </row>
    <row r="507" spans="1:15" customFormat="1" ht="15" hidden="1" customHeight="1" x14ac:dyDescent="0.2">
      <c r="A507" s="5">
        <v>45052</v>
      </c>
      <c r="B507" s="6">
        <v>25549</v>
      </c>
      <c r="C507" s="6" t="s">
        <v>10</v>
      </c>
      <c r="D507" s="6" t="s">
        <v>727</v>
      </c>
      <c r="E507" s="17">
        <v>-7884170</v>
      </c>
      <c r="F507" s="10" t="s">
        <v>12</v>
      </c>
      <c r="G507" s="17">
        <v>-788417</v>
      </c>
      <c r="H507" s="9">
        <f t="shared" si="37"/>
        <v>-8672587</v>
      </c>
      <c r="I507" s="6" t="s">
        <v>89</v>
      </c>
      <c r="J507" s="6" t="s">
        <v>90</v>
      </c>
      <c r="K507" s="5">
        <f t="shared" si="39"/>
        <v>45087</v>
      </c>
      <c r="L507" s="9" t="e">
        <f>+VLOOKUP(B507,'[2]TT 2023'!F$416:K$567,2,0)</f>
        <v>#N/A</v>
      </c>
      <c r="M507" s="9" t="e">
        <f t="shared" si="38"/>
        <v>#N/A</v>
      </c>
      <c r="N507" s="5" t="e">
        <f>+VLOOKUP(B507,'[2]TT 2023'!F$416:K$567,6,0)</f>
        <v>#N/A</v>
      </c>
      <c r="O507" t="s">
        <v>1218</v>
      </c>
    </row>
    <row r="508" spans="1:15" customFormat="1" ht="15" hidden="1" customHeight="1" x14ac:dyDescent="0.2">
      <c r="A508" s="5">
        <v>45052</v>
      </c>
      <c r="B508" s="6">
        <v>25550</v>
      </c>
      <c r="C508" s="6" t="s">
        <v>10</v>
      </c>
      <c r="D508" s="6" t="s">
        <v>727</v>
      </c>
      <c r="E508" s="17">
        <v>-17295580</v>
      </c>
      <c r="F508" s="10" t="s">
        <v>12</v>
      </c>
      <c r="G508" s="17">
        <v>-1729558</v>
      </c>
      <c r="H508" s="9">
        <f t="shared" si="37"/>
        <v>-19025138</v>
      </c>
      <c r="I508" s="6" t="s">
        <v>93</v>
      </c>
      <c r="J508" s="6" t="s">
        <v>94</v>
      </c>
      <c r="K508" s="5">
        <f t="shared" si="39"/>
        <v>45087</v>
      </c>
      <c r="L508" s="9" t="e">
        <f>+VLOOKUP(B508,'[2]TT 2023'!F$416:K$567,2,0)</f>
        <v>#N/A</v>
      </c>
      <c r="M508" s="9" t="e">
        <f t="shared" si="38"/>
        <v>#N/A</v>
      </c>
      <c r="N508" s="5" t="e">
        <f>+VLOOKUP(B508,'[2]TT 2023'!F$416:K$567,6,0)</f>
        <v>#N/A</v>
      </c>
      <c r="O508" t="s">
        <v>1218</v>
      </c>
    </row>
    <row r="509" spans="1:15" customFormat="1" ht="15" hidden="1" customHeight="1" x14ac:dyDescent="0.2">
      <c r="A509" s="5">
        <v>45052</v>
      </c>
      <c r="B509" s="6">
        <v>25551</v>
      </c>
      <c r="C509" s="6" t="s">
        <v>10</v>
      </c>
      <c r="D509" s="6" t="s">
        <v>727</v>
      </c>
      <c r="E509" s="17">
        <v>-5552900</v>
      </c>
      <c r="F509" s="10" t="s">
        <v>12</v>
      </c>
      <c r="G509" s="17">
        <v>-555290</v>
      </c>
      <c r="H509" s="9">
        <f t="shared" si="37"/>
        <v>-6108190</v>
      </c>
      <c r="I509" s="6" t="s">
        <v>53</v>
      </c>
      <c r="J509" s="6" t="s">
        <v>54</v>
      </c>
      <c r="K509" s="5">
        <f t="shared" si="39"/>
        <v>45087</v>
      </c>
      <c r="L509" s="9" t="e">
        <f>+VLOOKUP(B509,'[2]TT 2023'!F$416:K$567,2,0)</f>
        <v>#N/A</v>
      </c>
      <c r="M509" s="9" t="e">
        <f t="shared" si="38"/>
        <v>#N/A</v>
      </c>
      <c r="N509" s="5" t="e">
        <f>+VLOOKUP(B509,'[2]TT 2023'!F$416:K$567,6,0)</f>
        <v>#N/A</v>
      </c>
      <c r="O509" t="s">
        <v>1218</v>
      </c>
    </row>
    <row r="510" spans="1:15" customFormat="1" ht="15" hidden="1" customHeight="1" x14ac:dyDescent="0.2">
      <c r="A510" s="5">
        <v>45052</v>
      </c>
      <c r="B510" s="6">
        <v>25552</v>
      </c>
      <c r="C510" s="6" t="s">
        <v>10</v>
      </c>
      <c r="D510" s="6" t="s">
        <v>727</v>
      </c>
      <c r="E510" s="17">
        <v>-9872010</v>
      </c>
      <c r="F510" s="10" t="s">
        <v>12</v>
      </c>
      <c r="G510" s="17">
        <v>-987201</v>
      </c>
      <c r="H510" s="9">
        <f t="shared" si="37"/>
        <v>-10859211</v>
      </c>
      <c r="I510" s="6" t="s">
        <v>53</v>
      </c>
      <c r="J510" s="6" t="s">
        <v>54</v>
      </c>
      <c r="K510" s="5">
        <f t="shared" si="39"/>
        <v>45087</v>
      </c>
      <c r="L510" s="9" t="e">
        <f>+VLOOKUP(B510,'[2]TT 2023'!F$416:K$567,2,0)</f>
        <v>#N/A</v>
      </c>
      <c r="M510" s="9" t="e">
        <f t="shared" si="38"/>
        <v>#N/A</v>
      </c>
      <c r="N510" s="5" t="e">
        <f>+VLOOKUP(B510,'[2]TT 2023'!F$416:K$567,6,0)</f>
        <v>#N/A</v>
      </c>
      <c r="O510" t="s">
        <v>1218</v>
      </c>
    </row>
    <row r="511" spans="1:15" customFormat="1" ht="15" hidden="1" customHeight="1" x14ac:dyDescent="0.2">
      <c r="A511" s="5">
        <v>45052</v>
      </c>
      <c r="B511" s="6">
        <v>25553</v>
      </c>
      <c r="C511" s="6" t="s">
        <v>10</v>
      </c>
      <c r="D511" s="6" t="s">
        <v>727</v>
      </c>
      <c r="E511" s="17">
        <v>-10983255</v>
      </c>
      <c r="F511" s="10" t="s">
        <v>12</v>
      </c>
      <c r="G511" s="17">
        <v>-1098326</v>
      </c>
      <c r="H511" s="9">
        <f t="shared" si="37"/>
        <v>-12081581</v>
      </c>
      <c r="I511" s="6" t="s">
        <v>117</v>
      </c>
      <c r="J511" s="6" t="s">
        <v>118</v>
      </c>
      <c r="K511" s="5">
        <f t="shared" si="39"/>
        <v>45087</v>
      </c>
      <c r="L511" s="9" t="e">
        <f>+VLOOKUP(B511,'[2]TT 2023'!F$416:K$567,2,0)</f>
        <v>#N/A</v>
      </c>
      <c r="M511" s="9" t="e">
        <f t="shared" si="38"/>
        <v>#N/A</v>
      </c>
      <c r="N511" s="5" t="e">
        <f>+VLOOKUP(B511,'[2]TT 2023'!F$416:K$567,6,0)</f>
        <v>#N/A</v>
      </c>
      <c r="O511" t="s">
        <v>1218</v>
      </c>
    </row>
    <row r="512" spans="1:15" customFormat="1" ht="15" hidden="1" customHeight="1" x14ac:dyDescent="0.2">
      <c r="A512" s="5">
        <v>45052</v>
      </c>
      <c r="B512" s="6">
        <v>25554</v>
      </c>
      <c r="C512" s="6" t="s">
        <v>10</v>
      </c>
      <c r="D512" s="6" t="s">
        <v>727</v>
      </c>
      <c r="E512" s="17">
        <v>-7181680</v>
      </c>
      <c r="F512" s="10" t="s">
        <v>12</v>
      </c>
      <c r="G512" s="17">
        <v>-718168</v>
      </c>
      <c r="H512" s="9">
        <f t="shared" si="37"/>
        <v>-7899848</v>
      </c>
      <c r="I512" s="6" t="s">
        <v>131</v>
      </c>
      <c r="J512" s="6" t="s">
        <v>132</v>
      </c>
      <c r="K512" s="5">
        <f t="shared" si="39"/>
        <v>45087</v>
      </c>
      <c r="L512" s="9" t="e">
        <f>+VLOOKUP(B512,'[2]TT 2023'!F$416:K$567,2,0)</f>
        <v>#N/A</v>
      </c>
      <c r="M512" s="9" t="e">
        <f t="shared" si="38"/>
        <v>#N/A</v>
      </c>
      <c r="N512" s="5" t="e">
        <f>+VLOOKUP(B512,'[2]TT 2023'!F$416:K$567,6,0)</f>
        <v>#N/A</v>
      </c>
      <c r="O512" t="s">
        <v>1218</v>
      </c>
    </row>
    <row r="513" spans="1:15" customFormat="1" ht="15" hidden="1" customHeight="1" x14ac:dyDescent="0.2">
      <c r="A513" s="5">
        <v>45052</v>
      </c>
      <c r="B513" s="6">
        <v>25555</v>
      </c>
      <c r="C513" s="6" t="s">
        <v>10</v>
      </c>
      <c r="D513" s="6" t="s">
        <v>727</v>
      </c>
      <c r="E513" s="17">
        <v>-33968626</v>
      </c>
      <c r="F513" s="10" t="s">
        <v>12</v>
      </c>
      <c r="G513" s="17">
        <v>-3396863</v>
      </c>
      <c r="H513" s="9">
        <f t="shared" si="37"/>
        <v>-37365489</v>
      </c>
      <c r="I513" s="6" t="s">
        <v>13</v>
      </c>
      <c r="J513" s="6" t="s">
        <v>14</v>
      </c>
      <c r="K513" s="5">
        <f t="shared" si="39"/>
        <v>45087</v>
      </c>
      <c r="L513" s="9" t="e">
        <f>+VLOOKUP(B513,'[2]TT 2023'!F$416:K$567,2,0)</f>
        <v>#N/A</v>
      </c>
      <c r="M513" s="9" t="e">
        <f t="shared" si="38"/>
        <v>#N/A</v>
      </c>
      <c r="N513" s="5" t="e">
        <f>+VLOOKUP(B513,'[2]TT 2023'!F$416:K$567,6,0)</f>
        <v>#N/A</v>
      </c>
      <c r="O513" t="s">
        <v>1218</v>
      </c>
    </row>
    <row r="514" spans="1:15" customFormat="1" ht="15" hidden="1" customHeight="1" x14ac:dyDescent="0.2">
      <c r="A514" s="5">
        <v>45052</v>
      </c>
      <c r="B514" s="6">
        <v>25556</v>
      </c>
      <c r="C514" s="6" t="s">
        <v>10</v>
      </c>
      <c r="D514" s="6" t="s">
        <v>727</v>
      </c>
      <c r="E514" s="17">
        <v>-5475840</v>
      </c>
      <c r="F514" s="10" t="s">
        <v>12</v>
      </c>
      <c r="G514" s="17">
        <v>-547584</v>
      </c>
      <c r="H514" s="9">
        <f t="shared" si="37"/>
        <v>-6023424</v>
      </c>
      <c r="I514" s="6" t="s">
        <v>117</v>
      </c>
      <c r="J514" s="6" t="s">
        <v>118</v>
      </c>
      <c r="K514" s="5">
        <f t="shared" si="39"/>
        <v>45087</v>
      </c>
      <c r="L514" s="9" t="e">
        <f>+VLOOKUP(B514,'[2]TT 2023'!F$416:K$567,2,0)</f>
        <v>#N/A</v>
      </c>
      <c r="M514" s="9" t="e">
        <f t="shared" si="38"/>
        <v>#N/A</v>
      </c>
      <c r="N514" s="5" t="e">
        <f>+VLOOKUP(B514,'[2]TT 2023'!F$416:K$567,6,0)</f>
        <v>#N/A</v>
      </c>
      <c r="O514" t="s">
        <v>1218</v>
      </c>
    </row>
    <row r="515" spans="1:15" customFormat="1" ht="15" hidden="1" customHeight="1" x14ac:dyDescent="0.2">
      <c r="A515" s="5">
        <v>45052</v>
      </c>
      <c r="B515" s="6">
        <v>25557</v>
      </c>
      <c r="C515" s="6" t="s">
        <v>10</v>
      </c>
      <c r="D515" s="6" t="s">
        <v>727</v>
      </c>
      <c r="E515" s="17">
        <v>-5552900</v>
      </c>
      <c r="F515" s="10" t="s">
        <v>12</v>
      </c>
      <c r="G515" s="17">
        <v>-555290</v>
      </c>
      <c r="H515" s="9">
        <f t="shared" si="37"/>
        <v>-6108190</v>
      </c>
      <c r="I515" s="6" t="s">
        <v>147</v>
      </c>
      <c r="J515" s="6" t="s">
        <v>148</v>
      </c>
      <c r="K515" s="5">
        <f t="shared" si="39"/>
        <v>45087</v>
      </c>
      <c r="L515" s="9" t="e">
        <f>+VLOOKUP(B515,'[2]TT 2023'!F$416:K$567,2,0)</f>
        <v>#N/A</v>
      </c>
      <c r="M515" s="9" t="e">
        <f t="shared" si="38"/>
        <v>#N/A</v>
      </c>
      <c r="N515" s="5" t="e">
        <f>+VLOOKUP(B515,'[2]TT 2023'!F$416:K$567,6,0)</f>
        <v>#N/A</v>
      </c>
      <c r="O515" t="s">
        <v>1218</v>
      </c>
    </row>
    <row r="516" spans="1:15" customFormat="1" ht="15" hidden="1" customHeight="1" x14ac:dyDescent="0.2">
      <c r="A516" s="5">
        <v>45052</v>
      </c>
      <c r="B516" s="6">
        <v>25558</v>
      </c>
      <c r="C516" s="6" t="s">
        <v>10</v>
      </c>
      <c r="D516" s="6" t="s">
        <v>727</v>
      </c>
      <c r="E516" s="17">
        <v>-1186749</v>
      </c>
      <c r="F516" s="10" t="s">
        <v>12</v>
      </c>
      <c r="G516" s="17">
        <v>-118675</v>
      </c>
      <c r="H516" s="9">
        <f t="shared" si="37"/>
        <v>-1305424</v>
      </c>
      <c r="I516" s="6" t="s">
        <v>13</v>
      </c>
      <c r="J516" s="6" t="s">
        <v>14</v>
      </c>
      <c r="K516" s="5">
        <f t="shared" si="39"/>
        <v>45087</v>
      </c>
      <c r="L516" s="9" t="e">
        <f>+VLOOKUP(B516,'[2]TT 2023'!F$416:K$567,2,0)</f>
        <v>#N/A</v>
      </c>
      <c r="M516" s="9" t="e">
        <f t="shared" si="38"/>
        <v>#N/A</v>
      </c>
      <c r="N516" s="5" t="e">
        <f>+VLOOKUP(B516,'[2]TT 2023'!F$416:K$567,6,0)</f>
        <v>#N/A</v>
      </c>
      <c r="O516" t="s">
        <v>1218</v>
      </c>
    </row>
    <row r="517" spans="1:15" customFormat="1" ht="15" hidden="1" customHeight="1" x14ac:dyDescent="0.2">
      <c r="A517" s="5">
        <v>45052</v>
      </c>
      <c r="B517" s="6">
        <v>25559</v>
      </c>
      <c r="C517" s="6" t="s">
        <v>10</v>
      </c>
      <c r="D517" s="6" t="s">
        <v>727</v>
      </c>
      <c r="E517" s="17">
        <v>-30777956</v>
      </c>
      <c r="F517" s="10" t="s">
        <v>12</v>
      </c>
      <c r="G517" s="17">
        <v>-3077796</v>
      </c>
      <c r="H517" s="9">
        <f t="shared" si="37"/>
        <v>-33855752</v>
      </c>
      <c r="I517" s="6" t="s">
        <v>147</v>
      </c>
      <c r="J517" s="6" t="s">
        <v>148</v>
      </c>
      <c r="K517" s="5">
        <f t="shared" si="39"/>
        <v>45087</v>
      </c>
      <c r="L517" s="9" t="e">
        <f>+VLOOKUP(B517,'[2]TT 2023'!F$416:K$567,2,0)</f>
        <v>#N/A</v>
      </c>
      <c r="M517" s="9" t="e">
        <f t="shared" si="38"/>
        <v>#N/A</v>
      </c>
      <c r="N517" s="5" t="e">
        <f>+VLOOKUP(B517,'[2]TT 2023'!F$416:K$567,6,0)</f>
        <v>#N/A</v>
      </c>
      <c r="O517" t="s">
        <v>1218</v>
      </c>
    </row>
    <row r="518" spans="1:15" customFormat="1" ht="15" hidden="1" customHeight="1" x14ac:dyDescent="0.2">
      <c r="A518" s="5">
        <v>45052</v>
      </c>
      <c r="B518" s="6">
        <v>25560</v>
      </c>
      <c r="C518" s="6" t="s">
        <v>10</v>
      </c>
      <c r="D518" s="6" t="s">
        <v>727</v>
      </c>
      <c r="E518" s="17">
        <v>-11097928</v>
      </c>
      <c r="F518" s="10" t="s">
        <v>12</v>
      </c>
      <c r="G518" s="17">
        <v>-1109793</v>
      </c>
      <c r="H518" s="9">
        <f t="shared" si="37"/>
        <v>-12207721</v>
      </c>
      <c r="I518" s="6" t="s">
        <v>147</v>
      </c>
      <c r="J518" s="6" t="s">
        <v>148</v>
      </c>
      <c r="K518" s="5">
        <f t="shared" si="39"/>
        <v>45087</v>
      </c>
      <c r="L518" s="9" t="e">
        <f>+VLOOKUP(B518,'[2]TT 2023'!F$416:K$567,2,0)</f>
        <v>#N/A</v>
      </c>
      <c r="M518" s="9" t="e">
        <f t="shared" si="38"/>
        <v>#N/A</v>
      </c>
      <c r="N518" s="5" t="e">
        <f>+VLOOKUP(B518,'[2]TT 2023'!F$416:K$567,6,0)</f>
        <v>#N/A</v>
      </c>
      <c r="O518" t="s">
        <v>1218</v>
      </c>
    </row>
    <row r="519" spans="1:15" customFormat="1" ht="15" hidden="1" customHeight="1" x14ac:dyDescent="0.2">
      <c r="A519" s="5">
        <v>45052</v>
      </c>
      <c r="B519" s="6">
        <v>25561</v>
      </c>
      <c r="C519" s="6" t="s">
        <v>10</v>
      </c>
      <c r="D519" s="6" t="s">
        <v>727</v>
      </c>
      <c r="E519" s="17">
        <v>-13050020</v>
      </c>
      <c r="F519" s="10" t="s">
        <v>12</v>
      </c>
      <c r="G519" s="17">
        <v>-1305002</v>
      </c>
      <c r="H519" s="9">
        <f t="shared" si="37"/>
        <v>-14355022</v>
      </c>
      <c r="I519" s="6" t="s">
        <v>147</v>
      </c>
      <c r="J519" s="6" t="s">
        <v>148</v>
      </c>
      <c r="K519" s="5">
        <f t="shared" si="39"/>
        <v>45087</v>
      </c>
      <c r="L519" s="9" t="e">
        <f>+VLOOKUP(B519,'[2]TT 2023'!F$416:K$567,2,0)</f>
        <v>#N/A</v>
      </c>
      <c r="M519" s="9" t="e">
        <f t="shared" si="38"/>
        <v>#N/A</v>
      </c>
      <c r="N519" s="5" t="e">
        <f>+VLOOKUP(B519,'[2]TT 2023'!F$416:K$567,6,0)</f>
        <v>#N/A</v>
      </c>
      <c r="O519" t="s">
        <v>1218</v>
      </c>
    </row>
    <row r="520" spans="1:15" customFormat="1" ht="15" hidden="1" customHeight="1" x14ac:dyDescent="0.2">
      <c r="A520" s="5">
        <v>45052</v>
      </c>
      <c r="B520" s="6">
        <v>25562</v>
      </c>
      <c r="C520" s="6" t="s">
        <v>10</v>
      </c>
      <c r="D520" s="6" t="s">
        <v>727</v>
      </c>
      <c r="E520" s="17">
        <v>-59692440</v>
      </c>
      <c r="F520" s="10" t="s">
        <v>12</v>
      </c>
      <c r="G520" s="17">
        <v>-5969244</v>
      </c>
      <c r="H520" s="9">
        <f t="shared" si="37"/>
        <v>-65661684</v>
      </c>
      <c r="I520" s="6" t="s">
        <v>147</v>
      </c>
      <c r="J520" s="6" t="s">
        <v>148</v>
      </c>
      <c r="K520" s="5">
        <f t="shared" si="39"/>
        <v>45087</v>
      </c>
      <c r="L520" s="9" t="e">
        <f>+VLOOKUP(B520,'[2]TT 2023'!F$416:K$567,2,0)</f>
        <v>#N/A</v>
      </c>
      <c r="M520" s="9" t="e">
        <f t="shared" si="38"/>
        <v>#N/A</v>
      </c>
      <c r="N520" s="5" t="e">
        <f>+VLOOKUP(B520,'[2]TT 2023'!F$416:K$567,6,0)</f>
        <v>#N/A</v>
      </c>
      <c r="O520" t="s">
        <v>1218</v>
      </c>
    </row>
    <row r="521" spans="1:15" customFormat="1" ht="15" hidden="1" customHeight="1" x14ac:dyDescent="0.2">
      <c r="A521" s="5">
        <v>45052</v>
      </c>
      <c r="B521" s="6">
        <v>25563</v>
      </c>
      <c r="C521" s="6" t="s">
        <v>10</v>
      </c>
      <c r="D521" s="6" t="s">
        <v>727</v>
      </c>
      <c r="E521" s="17">
        <v>-12326900</v>
      </c>
      <c r="F521" s="10" t="s">
        <v>12</v>
      </c>
      <c r="G521" s="17">
        <v>-1232690</v>
      </c>
      <c r="H521" s="9">
        <f t="shared" si="37"/>
        <v>-13559590</v>
      </c>
      <c r="I521" s="6" t="s">
        <v>147</v>
      </c>
      <c r="J521" s="6" t="s">
        <v>148</v>
      </c>
      <c r="K521" s="5">
        <f t="shared" si="39"/>
        <v>45087</v>
      </c>
      <c r="L521" s="9" t="e">
        <f>+VLOOKUP(B521,'[2]TT 2023'!F$416:K$567,2,0)</f>
        <v>#N/A</v>
      </c>
      <c r="M521" s="9" t="e">
        <f t="shared" si="38"/>
        <v>#N/A</v>
      </c>
      <c r="N521" s="5" t="e">
        <f>+VLOOKUP(B521,'[2]TT 2023'!F$416:K$567,6,0)</f>
        <v>#N/A</v>
      </c>
      <c r="O521" t="s">
        <v>1218</v>
      </c>
    </row>
    <row r="522" spans="1:15" customFormat="1" ht="15" hidden="1" customHeight="1" x14ac:dyDescent="0.2">
      <c r="A522" s="5">
        <v>45052</v>
      </c>
      <c r="B522" s="6">
        <v>25564</v>
      </c>
      <c r="C522" s="6" t="s">
        <v>10</v>
      </c>
      <c r="D522" s="6" t="s">
        <v>727</v>
      </c>
      <c r="E522" s="17">
        <v>-11426020</v>
      </c>
      <c r="F522" s="10" t="s">
        <v>12</v>
      </c>
      <c r="G522" s="17">
        <v>-1142602</v>
      </c>
      <c r="H522" s="9">
        <f t="shared" si="37"/>
        <v>-12568622</v>
      </c>
      <c r="I522" s="6" t="s">
        <v>147</v>
      </c>
      <c r="J522" s="6" t="s">
        <v>148</v>
      </c>
      <c r="K522" s="5">
        <f t="shared" si="39"/>
        <v>45087</v>
      </c>
      <c r="L522" s="9" t="e">
        <f>+VLOOKUP(B522,'[2]TT 2023'!F$416:K$567,2,0)</f>
        <v>#N/A</v>
      </c>
      <c r="M522" s="9" t="e">
        <f t="shared" si="38"/>
        <v>#N/A</v>
      </c>
      <c r="N522" s="5" t="e">
        <f>+VLOOKUP(B522,'[2]TT 2023'!F$416:K$567,6,0)</f>
        <v>#N/A</v>
      </c>
      <c r="O522" t="s">
        <v>1218</v>
      </c>
    </row>
    <row r="523" spans="1:15" customFormat="1" ht="15" hidden="1" customHeight="1" x14ac:dyDescent="0.2">
      <c r="A523" s="5">
        <v>45052</v>
      </c>
      <c r="B523" s="6">
        <v>25565</v>
      </c>
      <c r="C523" s="6" t="s">
        <v>10</v>
      </c>
      <c r="D523" s="6" t="s">
        <v>727</v>
      </c>
      <c r="E523" s="17">
        <v>-8198760</v>
      </c>
      <c r="F523" s="10" t="s">
        <v>12</v>
      </c>
      <c r="G523" s="17">
        <v>-819876</v>
      </c>
      <c r="H523" s="9">
        <f t="shared" si="37"/>
        <v>-9018636</v>
      </c>
      <c r="I523" s="6" t="s">
        <v>53</v>
      </c>
      <c r="J523" s="6" t="s">
        <v>54</v>
      </c>
      <c r="K523" s="5">
        <f t="shared" si="39"/>
        <v>45087</v>
      </c>
      <c r="L523" s="9" t="e">
        <f>+VLOOKUP(B523,'[2]TT 2023'!F$416:K$567,2,0)</f>
        <v>#N/A</v>
      </c>
      <c r="M523" s="9" t="e">
        <f t="shared" si="38"/>
        <v>#N/A</v>
      </c>
      <c r="N523" s="5" t="e">
        <f>+VLOOKUP(B523,'[2]TT 2023'!F$416:K$567,6,0)</f>
        <v>#N/A</v>
      </c>
      <c r="O523" t="s">
        <v>1218</v>
      </c>
    </row>
    <row r="524" spans="1:15" customFormat="1" ht="15" hidden="1" customHeight="1" x14ac:dyDescent="0.2">
      <c r="A524" s="5">
        <v>45052</v>
      </c>
      <c r="B524" s="6">
        <v>25566</v>
      </c>
      <c r="C524" s="6" t="s">
        <v>10</v>
      </c>
      <c r="D524" s="6" t="s">
        <v>727</v>
      </c>
      <c r="E524" s="17">
        <v>-2637220</v>
      </c>
      <c r="F524" s="10" t="s">
        <v>12</v>
      </c>
      <c r="G524" s="17">
        <v>-263722</v>
      </c>
      <c r="H524" s="9">
        <f t="shared" si="37"/>
        <v>-2900942</v>
      </c>
      <c r="I524" s="6" t="s">
        <v>147</v>
      </c>
      <c r="J524" s="6" t="s">
        <v>148</v>
      </c>
      <c r="K524" s="5">
        <f t="shared" si="39"/>
        <v>45087</v>
      </c>
      <c r="L524" s="9" t="e">
        <f>+VLOOKUP(B524,'[2]TT 2023'!F$416:K$567,2,0)</f>
        <v>#N/A</v>
      </c>
      <c r="M524" s="9" t="e">
        <f t="shared" si="38"/>
        <v>#N/A</v>
      </c>
      <c r="N524" s="5" t="e">
        <f>+VLOOKUP(B524,'[2]TT 2023'!F$416:K$567,6,0)</f>
        <v>#N/A</v>
      </c>
      <c r="O524" t="s">
        <v>1218</v>
      </c>
    </row>
    <row r="525" spans="1:15" customFormat="1" ht="15" hidden="1" customHeight="1" x14ac:dyDescent="0.2">
      <c r="A525" s="5">
        <v>45052</v>
      </c>
      <c r="B525" s="6">
        <v>25567</v>
      </c>
      <c r="C525" s="6" t="s">
        <v>10</v>
      </c>
      <c r="D525" s="6" t="s">
        <v>727</v>
      </c>
      <c r="E525" s="17">
        <v>-1354610</v>
      </c>
      <c r="F525" s="10" t="s">
        <v>12</v>
      </c>
      <c r="G525" s="17">
        <v>-135461</v>
      </c>
      <c r="H525" s="9">
        <f t="shared" si="37"/>
        <v>-1490071</v>
      </c>
      <c r="I525" s="6" t="s">
        <v>147</v>
      </c>
      <c r="J525" s="6" t="s">
        <v>148</v>
      </c>
      <c r="K525" s="5">
        <f t="shared" si="39"/>
        <v>45087</v>
      </c>
      <c r="L525" s="9" t="e">
        <f>+VLOOKUP(B525,'[2]TT 2023'!F$416:K$567,2,0)</f>
        <v>#N/A</v>
      </c>
      <c r="M525" s="9" t="e">
        <f t="shared" si="38"/>
        <v>#N/A</v>
      </c>
      <c r="N525" s="5" t="e">
        <f>+VLOOKUP(B525,'[2]TT 2023'!F$416:K$567,6,0)</f>
        <v>#N/A</v>
      </c>
      <c r="O525" t="s">
        <v>1218</v>
      </c>
    </row>
    <row r="526" spans="1:15" customFormat="1" ht="15" hidden="1" customHeight="1" x14ac:dyDescent="0.2">
      <c r="A526" s="5">
        <v>45054</v>
      </c>
      <c r="B526" s="6">
        <v>143</v>
      </c>
      <c r="C526" s="6" t="s">
        <v>681</v>
      </c>
      <c r="D526" s="6" t="s">
        <v>673</v>
      </c>
      <c r="E526" s="17">
        <v>-1964491</v>
      </c>
      <c r="F526" s="10" t="s">
        <v>12</v>
      </c>
      <c r="G526" s="17">
        <v>-196449</v>
      </c>
      <c r="H526" s="9">
        <f t="shared" ref="H526:H589" si="40">+E526+G526</f>
        <v>-2160940</v>
      </c>
      <c r="I526" s="6" t="s">
        <v>113</v>
      </c>
      <c r="J526" s="6" t="s">
        <v>114</v>
      </c>
      <c r="K526" s="5">
        <f t="shared" si="39"/>
        <v>45089</v>
      </c>
      <c r="L526" s="9">
        <f>+VLOOKUP(B526,'[2]TT 2023'!F$332:K$415,2,0)</f>
        <v>-2160940</v>
      </c>
      <c r="M526" s="9">
        <f t="shared" si="38"/>
        <v>0</v>
      </c>
      <c r="N526" s="5">
        <f>+VLOOKUP(B526,'[2]TT 2023'!F$332:K$415,6,0)</f>
        <v>45056</v>
      </c>
      <c r="O526" t="s">
        <v>1206</v>
      </c>
    </row>
    <row r="527" spans="1:15" customFormat="1" ht="15" hidden="1" customHeight="1" x14ac:dyDescent="0.2">
      <c r="A527" s="5">
        <v>45054</v>
      </c>
      <c r="B527" s="6">
        <v>191</v>
      </c>
      <c r="C527" s="6" t="s">
        <v>984</v>
      </c>
      <c r="D527" s="6" t="s">
        <v>1036</v>
      </c>
      <c r="E527" s="17">
        <v>-372789</v>
      </c>
      <c r="F527" s="10" t="s">
        <v>12</v>
      </c>
      <c r="G527" s="17">
        <v>-37279</v>
      </c>
      <c r="H527" s="9">
        <f t="shared" si="40"/>
        <v>-410068</v>
      </c>
      <c r="I527" s="6" t="s">
        <v>147</v>
      </c>
      <c r="J527" s="6" t="s">
        <v>148</v>
      </c>
      <c r="K527" s="5">
        <f t="shared" si="39"/>
        <v>45089</v>
      </c>
      <c r="L527" s="9">
        <f>+VLOOKUP(B527,'[2]TT 2023'!F$332:K$415,2,0)</f>
        <v>-410068</v>
      </c>
      <c r="M527" s="9">
        <f t="shared" si="38"/>
        <v>0</v>
      </c>
      <c r="N527" s="5">
        <f>+VLOOKUP(B527,'[2]TT 2023'!F$332:K$415,6,0)</f>
        <v>45056</v>
      </c>
      <c r="O527" t="s">
        <v>1206</v>
      </c>
    </row>
    <row r="528" spans="1:15" customFormat="1" ht="15" hidden="1" customHeight="1" x14ac:dyDescent="0.2">
      <c r="A528" s="5">
        <v>45054</v>
      </c>
      <c r="B528" s="6" t="s">
        <v>1029</v>
      </c>
      <c r="C528" s="6" t="s">
        <v>985</v>
      </c>
      <c r="D528" s="6" t="s">
        <v>986</v>
      </c>
      <c r="E528" s="17">
        <v>-2318307</v>
      </c>
      <c r="F528" s="10" t="s">
        <v>12</v>
      </c>
      <c r="G528" s="17">
        <v>-231831</v>
      </c>
      <c r="H528" s="9">
        <f t="shared" si="40"/>
        <v>-2550138</v>
      </c>
      <c r="I528" s="6" t="s">
        <v>101</v>
      </c>
      <c r="J528" s="6" t="s">
        <v>102</v>
      </c>
      <c r="K528" s="5">
        <f t="shared" si="39"/>
        <v>45089</v>
      </c>
      <c r="L528" s="9">
        <f>+VLOOKUP(B528,'[2]TT 2023'!F$332:K$415,2,0)</f>
        <v>-2550138</v>
      </c>
      <c r="M528" s="9">
        <f t="shared" si="38"/>
        <v>0</v>
      </c>
      <c r="N528" s="5">
        <f>+VLOOKUP(B528,'[2]TT 2023'!F$332:K$415,6,0)</f>
        <v>45056</v>
      </c>
      <c r="O528" t="s">
        <v>1206</v>
      </c>
    </row>
    <row r="529" spans="1:15" customFormat="1" ht="15" hidden="1" customHeight="1" x14ac:dyDescent="0.2">
      <c r="A529" s="5">
        <v>45054</v>
      </c>
      <c r="B529" s="6" t="s">
        <v>1030</v>
      </c>
      <c r="C529" s="6" t="s">
        <v>987</v>
      </c>
      <c r="D529" s="6" t="s">
        <v>1132</v>
      </c>
      <c r="E529" s="17">
        <v>-3286581</v>
      </c>
      <c r="F529" s="10" t="s">
        <v>12</v>
      </c>
      <c r="G529" s="17">
        <v>-328658</v>
      </c>
      <c r="H529" s="9">
        <f t="shared" si="40"/>
        <v>-3615239</v>
      </c>
      <c r="I529" s="6" t="s">
        <v>175</v>
      </c>
      <c r="J529" s="6" t="s">
        <v>176</v>
      </c>
      <c r="K529" s="5">
        <f t="shared" si="39"/>
        <v>45089</v>
      </c>
      <c r="L529" s="9">
        <f>+VLOOKUP(B529,'[2]TT 2023'!F$332:K$415,2,0)</f>
        <v>-3615239</v>
      </c>
      <c r="M529" s="9">
        <f t="shared" si="38"/>
        <v>0</v>
      </c>
      <c r="N529" s="5">
        <f>+VLOOKUP(B529,'[2]TT 2023'!F$332:K$415,6,0)</f>
        <v>45056</v>
      </c>
      <c r="O529" t="s">
        <v>1206</v>
      </c>
    </row>
    <row r="530" spans="1:15" customFormat="1" ht="15" hidden="1" customHeight="1" x14ac:dyDescent="0.2">
      <c r="A530" s="5">
        <v>45054</v>
      </c>
      <c r="B530" s="6" t="s">
        <v>1031</v>
      </c>
      <c r="C530" s="6" t="s">
        <v>682</v>
      </c>
      <c r="D530" s="6" t="s">
        <v>648</v>
      </c>
      <c r="E530" s="17">
        <v>-282039</v>
      </c>
      <c r="F530" s="10" t="s">
        <v>12</v>
      </c>
      <c r="G530" s="17">
        <v>-28204</v>
      </c>
      <c r="H530" s="9">
        <f t="shared" si="40"/>
        <v>-310243</v>
      </c>
      <c r="I530" s="6" t="s">
        <v>93</v>
      </c>
      <c r="J530" s="6" t="s">
        <v>94</v>
      </c>
      <c r="K530" s="5">
        <f t="shared" si="39"/>
        <v>45089</v>
      </c>
      <c r="L530" s="9">
        <f>+VLOOKUP(B530,'[2]TT 2023'!F$332:K$415,2,0)</f>
        <v>-310243</v>
      </c>
      <c r="M530" s="9">
        <f t="shared" ref="M530:M593" si="41">+L530-H530</f>
        <v>0</v>
      </c>
      <c r="N530" s="5">
        <f>+VLOOKUP(B530,'[2]TT 2023'!F$332:K$415,6,0)</f>
        <v>45056</v>
      </c>
      <c r="O530" t="s">
        <v>1206</v>
      </c>
    </row>
    <row r="531" spans="1:15" customFormat="1" ht="15" hidden="1" customHeight="1" x14ac:dyDescent="0.2">
      <c r="A531" s="5">
        <v>45054</v>
      </c>
      <c r="B531" s="6">
        <v>200</v>
      </c>
      <c r="C531" s="6" t="s">
        <v>687</v>
      </c>
      <c r="D531" s="6" t="s">
        <v>989</v>
      </c>
      <c r="E531" s="17">
        <v>-4865504</v>
      </c>
      <c r="F531" s="10" t="s">
        <v>12</v>
      </c>
      <c r="G531" s="17">
        <v>-486552</v>
      </c>
      <c r="H531" s="9">
        <f t="shared" si="40"/>
        <v>-5352056</v>
      </c>
      <c r="I531" s="6" t="s">
        <v>73</v>
      </c>
      <c r="J531" s="6" t="s">
        <v>74</v>
      </c>
      <c r="K531" s="5">
        <f t="shared" si="39"/>
        <v>45089</v>
      </c>
      <c r="L531" s="9">
        <f>+VLOOKUP(B531,'[2]TT 2023'!F$332:K$415,2,0)</f>
        <v>-5352054</v>
      </c>
      <c r="M531" s="9">
        <f t="shared" si="41"/>
        <v>2</v>
      </c>
      <c r="N531" s="5">
        <f>+VLOOKUP(B531,'[2]TT 2023'!F$332:K$415,6,0)</f>
        <v>45056</v>
      </c>
      <c r="O531" t="s">
        <v>1206</v>
      </c>
    </row>
    <row r="532" spans="1:15" customFormat="1" ht="15" hidden="1" customHeight="1" x14ac:dyDescent="0.2">
      <c r="A532" s="5">
        <v>45054</v>
      </c>
      <c r="B532" s="6">
        <v>203</v>
      </c>
      <c r="C532" s="6" t="s">
        <v>987</v>
      </c>
      <c r="D532" s="6" t="s">
        <v>988</v>
      </c>
      <c r="E532" s="17">
        <v>-5118039</v>
      </c>
      <c r="F532" s="10" t="s">
        <v>12</v>
      </c>
      <c r="G532" s="17">
        <v>-511805</v>
      </c>
      <c r="H532" s="9">
        <f t="shared" si="40"/>
        <v>-5629844</v>
      </c>
      <c r="I532" s="6" t="s">
        <v>175</v>
      </c>
      <c r="J532" s="6" t="s">
        <v>176</v>
      </c>
      <c r="K532" s="5">
        <f t="shared" si="39"/>
        <v>45089</v>
      </c>
      <c r="L532" s="9">
        <f>+VLOOKUP(B532,'[2]TT 2023'!F$332:K$415,2,0)</f>
        <v>-5629843</v>
      </c>
      <c r="M532" s="9">
        <f t="shared" si="41"/>
        <v>1</v>
      </c>
      <c r="N532" s="5">
        <f>+VLOOKUP(B532,'[2]TT 2023'!F$332:K$415,6,0)</f>
        <v>45056</v>
      </c>
      <c r="O532" t="s">
        <v>1206</v>
      </c>
    </row>
    <row r="533" spans="1:15" customFormat="1" ht="15" hidden="1" customHeight="1" x14ac:dyDescent="0.2">
      <c r="A533" s="5">
        <v>45054</v>
      </c>
      <c r="B533" s="6">
        <v>269</v>
      </c>
      <c r="C533" s="6" t="s">
        <v>686</v>
      </c>
      <c r="D533" s="6" t="s">
        <v>1039</v>
      </c>
      <c r="E533" s="17">
        <v>-73431</v>
      </c>
      <c r="F533" s="10" t="s">
        <v>12</v>
      </c>
      <c r="G533" s="17">
        <v>-7343</v>
      </c>
      <c r="H533" s="9">
        <f t="shared" si="40"/>
        <v>-80774</v>
      </c>
      <c r="I533" s="6" t="s">
        <v>131</v>
      </c>
      <c r="J533" s="6" t="s">
        <v>132</v>
      </c>
      <c r="K533" s="5">
        <f t="shared" si="39"/>
        <v>45089</v>
      </c>
      <c r="L533" s="9">
        <f>+VLOOKUP(B533,'[2]TT 2023'!F$332:K$415,2,0)</f>
        <v>-80774</v>
      </c>
      <c r="M533" s="9">
        <f t="shared" si="41"/>
        <v>0</v>
      </c>
      <c r="N533" s="5">
        <f>+VLOOKUP(B533,'[2]TT 2023'!F$332:K$415,6,0)</f>
        <v>45056</v>
      </c>
      <c r="O533" t="s">
        <v>1206</v>
      </c>
    </row>
    <row r="534" spans="1:15" customFormat="1" ht="15" hidden="1" customHeight="1" x14ac:dyDescent="0.2">
      <c r="A534" s="5">
        <v>45054</v>
      </c>
      <c r="B534" s="6">
        <v>25627</v>
      </c>
      <c r="C534" s="6" t="s">
        <v>10</v>
      </c>
      <c r="D534" s="6" t="s">
        <v>991</v>
      </c>
      <c r="E534" s="17">
        <v>17533435</v>
      </c>
      <c r="F534" s="10" t="s">
        <v>12</v>
      </c>
      <c r="G534" s="17">
        <v>1753344</v>
      </c>
      <c r="H534" s="9">
        <f t="shared" si="40"/>
        <v>19286779</v>
      </c>
      <c r="I534" s="6" t="s">
        <v>13</v>
      </c>
      <c r="J534" s="6" t="s">
        <v>14</v>
      </c>
      <c r="K534" s="5">
        <f t="shared" si="39"/>
        <v>45089</v>
      </c>
      <c r="L534" s="9">
        <f>+VLOOKUP(B534,'[2]TT 2023'!F$416:K$567,2,0)</f>
        <v>19286784</v>
      </c>
      <c r="M534" s="9">
        <f t="shared" si="41"/>
        <v>5</v>
      </c>
      <c r="N534" s="5">
        <f>+VLOOKUP(B534,'[2]TT 2023'!F$416:K$567,6,0)</f>
        <v>45070</v>
      </c>
      <c r="O534" t="s">
        <v>1207</v>
      </c>
    </row>
    <row r="535" spans="1:15" customFormat="1" ht="15" hidden="1" customHeight="1" x14ac:dyDescent="0.2">
      <c r="A535" s="5">
        <v>45054</v>
      </c>
      <c r="B535" s="6">
        <v>25628</v>
      </c>
      <c r="C535" s="6" t="s">
        <v>10</v>
      </c>
      <c r="D535" s="6" t="s">
        <v>992</v>
      </c>
      <c r="E535" s="17">
        <v>1887980</v>
      </c>
      <c r="F535" s="10" t="s">
        <v>12</v>
      </c>
      <c r="G535" s="17">
        <v>188798</v>
      </c>
      <c r="H535" s="9">
        <f t="shared" si="40"/>
        <v>2076778</v>
      </c>
      <c r="I535" s="6" t="s">
        <v>73</v>
      </c>
      <c r="J535" s="6" t="s">
        <v>74</v>
      </c>
      <c r="K535" s="5">
        <f t="shared" si="39"/>
        <v>45089</v>
      </c>
      <c r="L535" s="9">
        <f>+VLOOKUP(B535,'[2]TT 2023'!F$416:K$567,2,0)</f>
        <v>2076778</v>
      </c>
      <c r="M535" s="9">
        <f t="shared" si="41"/>
        <v>0</v>
      </c>
      <c r="N535" s="5">
        <f>+VLOOKUP(B535,'[2]TT 2023'!F$416:K$567,6,0)</f>
        <v>45070</v>
      </c>
      <c r="O535" t="s">
        <v>1207</v>
      </c>
    </row>
    <row r="536" spans="1:15" customFormat="1" ht="15" hidden="1" customHeight="1" x14ac:dyDescent="0.2">
      <c r="A536" s="5">
        <v>45054</v>
      </c>
      <c r="B536" s="6">
        <v>25629</v>
      </c>
      <c r="C536" s="6" t="s">
        <v>10</v>
      </c>
      <c r="D536" s="6" t="s">
        <v>993</v>
      </c>
      <c r="E536" s="17">
        <v>2024120</v>
      </c>
      <c r="F536" s="10" t="s">
        <v>12</v>
      </c>
      <c r="G536" s="17">
        <v>202412</v>
      </c>
      <c r="H536" s="9">
        <f t="shared" si="40"/>
        <v>2226532</v>
      </c>
      <c r="I536" s="6" t="s">
        <v>53</v>
      </c>
      <c r="J536" s="6" t="s">
        <v>54</v>
      </c>
      <c r="K536" s="5">
        <f t="shared" si="39"/>
        <v>45089</v>
      </c>
      <c r="L536" s="9">
        <f>+VLOOKUP(B536,'[2]TT 2023'!F$416:K$567,2,0)</f>
        <v>2226532</v>
      </c>
      <c r="M536" s="9">
        <f t="shared" si="41"/>
        <v>0</v>
      </c>
      <c r="N536" s="5">
        <f>+VLOOKUP(B536,'[2]TT 2023'!F$416:K$567,6,0)</f>
        <v>45070</v>
      </c>
      <c r="O536" t="s">
        <v>1207</v>
      </c>
    </row>
    <row r="537" spans="1:15" customFormat="1" ht="15" hidden="1" customHeight="1" x14ac:dyDescent="0.2">
      <c r="A537" s="5">
        <v>45054</v>
      </c>
      <c r="B537" s="6">
        <v>25630</v>
      </c>
      <c r="C537" s="6" t="s">
        <v>10</v>
      </c>
      <c r="D537" s="6" t="s">
        <v>994</v>
      </c>
      <c r="E537" s="17">
        <v>2024120</v>
      </c>
      <c r="F537" s="10" t="s">
        <v>12</v>
      </c>
      <c r="G537" s="17">
        <v>202412</v>
      </c>
      <c r="H537" s="9">
        <f t="shared" si="40"/>
        <v>2226532</v>
      </c>
      <c r="I537" s="6" t="s">
        <v>93</v>
      </c>
      <c r="J537" s="6" t="s">
        <v>94</v>
      </c>
      <c r="K537" s="5">
        <f t="shared" ref="K537:K600" si="42">35+A537</f>
        <v>45089</v>
      </c>
      <c r="L537" s="9">
        <f>+VLOOKUP(B537,'[2]TT 2023'!F$416:K$567,2,0)</f>
        <v>2226532</v>
      </c>
      <c r="M537" s="9">
        <f t="shared" si="41"/>
        <v>0</v>
      </c>
      <c r="N537" s="5">
        <f>+VLOOKUP(B537,'[2]TT 2023'!F$416:K$567,6,0)</f>
        <v>45070</v>
      </c>
      <c r="O537" t="s">
        <v>1207</v>
      </c>
    </row>
    <row r="538" spans="1:15" customFormat="1" ht="15" hidden="1" customHeight="1" x14ac:dyDescent="0.2">
      <c r="A538" s="5">
        <v>45054</v>
      </c>
      <c r="B538" s="6">
        <v>25631</v>
      </c>
      <c r="C538" s="6" t="s">
        <v>10</v>
      </c>
      <c r="D538" s="6" t="s">
        <v>995</v>
      </c>
      <c r="E538" s="17">
        <v>943990</v>
      </c>
      <c r="F538" s="10" t="s">
        <v>12</v>
      </c>
      <c r="G538" s="17">
        <v>94399</v>
      </c>
      <c r="H538" s="9">
        <f t="shared" si="40"/>
        <v>1038389</v>
      </c>
      <c r="I538" s="6" t="s">
        <v>117</v>
      </c>
      <c r="J538" s="6" t="s">
        <v>118</v>
      </c>
      <c r="K538" s="5">
        <f t="shared" si="42"/>
        <v>45089</v>
      </c>
      <c r="L538" s="9">
        <f>+VLOOKUP(B538,'[2]TT 2023'!F$416:K$567,2,0)</f>
        <v>1038389</v>
      </c>
      <c r="M538" s="9">
        <f t="shared" si="41"/>
        <v>0</v>
      </c>
      <c r="N538" s="5">
        <f>+VLOOKUP(B538,'[2]TT 2023'!F$416:K$567,6,0)</f>
        <v>45070</v>
      </c>
      <c r="O538" t="s">
        <v>1207</v>
      </c>
    </row>
    <row r="539" spans="1:15" customFormat="1" ht="15" hidden="1" customHeight="1" x14ac:dyDescent="0.2">
      <c r="A539" s="5">
        <v>45054</v>
      </c>
      <c r="B539" s="6">
        <v>25632</v>
      </c>
      <c r="C539" s="6" t="s">
        <v>10</v>
      </c>
      <c r="D539" s="6" t="s">
        <v>996</v>
      </c>
      <c r="E539" s="17">
        <v>2024120</v>
      </c>
      <c r="F539" s="10" t="s">
        <v>12</v>
      </c>
      <c r="G539" s="17">
        <v>202412</v>
      </c>
      <c r="H539" s="9">
        <f t="shared" si="40"/>
        <v>2226532</v>
      </c>
      <c r="I539" s="6" t="s">
        <v>147</v>
      </c>
      <c r="J539" s="6" t="s">
        <v>148</v>
      </c>
      <c r="K539" s="5">
        <f t="shared" si="42"/>
        <v>45089</v>
      </c>
      <c r="L539" s="9">
        <f>+VLOOKUP(B539,'[2]TT 2023'!F$416:K$567,2,0)</f>
        <v>2226532</v>
      </c>
      <c r="M539" s="9">
        <f t="shared" si="41"/>
        <v>0</v>
      </c>
      <c r="N539" s="5">
        <f>+VLOOKUP(B539,'[2]TT 2023'!F$416:K$567,6,0)</f>
        <v>45070</v>
      </c>
      <c r="O539" t="s">
        <v>1207</v>
      </c>
    </row>
    <row r="540" spans="1:15" customFormat="1" ht="15" hidden="1" customHeight="1" x14ac:dyDescent="0.2">
      <c r="A540" s="5">
        <v>45054</v>
      </c>
      <c r="B540" s="6">
        <v>25633</v>
      </c>
      <c r="C540" s="6" t="s">
        <v>10</v>
      </c>
      <c r="D540" s="6" t="s">
        <v>997</v>
      </c>
      <c r="E540" s="17">
        <v>3023910</v>
      </c>
      <c r="F540" s="10" t="s">
        <v>12</v>
      </c>
      <c r="G540" s="17">
        <v>302391</v>
      </c>
      <c r="H540" s="9">
        <f t="shared" si="40"/>
        <v>3326301</v>
      </c>
      <c r="I540" s="6" t="s">
        <v>147</v>
      </c>
      <c r="J540" s="6" t="s">
        <v>148</v>
      </c>
      <c r="K540" s="5">
        <f t="shared" si="42"/>
        <v>45089</v>
      </c>
      <c r="L540" s="9">
        <f>+VLOOKUP(B540,'[2]TT 2023'!F$416:K$567,2,0)</f>
        <v>3326301</v>
      </c>
      <c r="M540" s="9">
        <f t="shared" si="41"/>
        <v>0</v>
      </c>
      <c r="N540" s="5">
        <f>+VLOOKUP(B540,'[2]TT 2023'!F$416:K$567,6,0)</f>
        <v>45070</v>
      </c>
      <c r="O540" t="s">
        <v>1207</v>
      </c>
    </row>
    <row r="541" spans="1:15" customFormat="1" ht="15" hidden="1" customHeight="1" x14ac:dyDescent="0.2">
      <c r="A541" s="5">
        <v>45054</v>
      </c>
      <c r="B541" s="6">
        <v>25634</v>
      </c>
      <c r="C541" s="6" t="s">
        <v>10</v>
      </c>
      <c r="D541" s="6" t="s">
        <v>998</v>
      </c>
      <c r="E541" s="17">
        <v>4236820</v>
      </c>
      <c r="F541" s="10" t="s">
        <v>12</v>
      </c>
      <c r="G541" s="17">
        <v>423682</v>
      </c>
      <c r="H541" s="9">
        <f t="shared" si="40"/>
        <v>4660502</v>
      </c>
      <c r="I541" s="6" t="s">
        <v>147</v>
      </c>
      <c r="J541" s="6" t="s">
        <v>148</v>
      </c>
      <c r="K541" s="5">
        <f t="shared" si="42"/>
        <v>45089</v>
      </c>
      <c r="L541" s="9">
        <f>+VLOOKUP(B541,'[2]TT 2023'!F$416:K$567,2,0)</f>
        <v>4660502</v>
      </c>
      <c r="M541" s="9">
        <f t="shared" si="41"/>
        <v>0</v>
      </c>
      <c r="N541" s="5">
        <f>+VLOOKUP(B541,'[2]TT 2023'!F$416:K$567,6,0)</f>
        <v>45070</v>
      </c>
      <c r="O541" t="s">
        <v>1207</v>
      </c>
    </row>
    <row r="542" spans="1:15" customFormat="1" ht="15" hidden="1" customHeight="1" x14ac:dyDescent="0.2">
      <c r="A542" s="5">
        <v>45054</v>
      </c>
      <c r="B542" s="6">
        <v>25635</v>
      </c>
      <c r="C542" s="6" t="s">
        <v>10</v>
      </c>
      <c r="D542" s="6" t="s">
        <v>999</v>
      </c>
      <c r="E542" s="17">
        <v>4294225</v>
      </c>
      <c r="F542" s="10" t="s">
        <v>12</v>
      </c>
      <c r="G542" s="17">
        <v>429423</v>
      </c>
      <c r="H542" s="9">
        <f t="shared" si="40"/>
        <v>4723648</v>
      </c>
      <c r="I542" s="6" t="s">
        <v>147</v>
      </c>
      <c r="J542" s="6" t="s">
        <v>148</v>
      </c>
      <c r="K542" s="5">
        <f t="shared" si="42"/>
        <v>45089</v>
      </c>
      <c r="L542" s="9">
        <f>+VLOOKUP(B542,'[2]TT 2023'!F$416:K$567,2,0)</f>
        <v>4723653</v>
      </c>
      <c r="M542" s="9">
        <f t="shared" si="41"/>
        <v>5</v>
      </c>
      <c r="N542" s="5">
        <f>+VLOOKUP(B542,'[2]TT 2023'!F$416:K$567,6,0)</f>
        <v>45070</v>
      </c>
      <c r="O542" t="s">
        <v>1207</v>
      </c>
    </row>
    <row r="543" spans="1:15" customFormat="1" ht="15" hidden="1" customHeight="1" x14ac:dyDescent="0.2">
      <c r="A543" s="5">
        <v>45054</v>
      </c>
      <c r="B543" s="6">
        <v>25636</v>
      </c>
      <c r="C543" s="6" t="s">
        <v>10</v>
      </c>
      <c r="D543" s="6" t="s">
        <v>1000</v>
      </c>
      <c r="E543" s="17">
        <v>5241628</v>
      </c>
      <c r="F543" s="10" t="s">
        <v>12</v>
      </c>
      <c r="G543" s="17">
        <v>524163</v>
      </c>
      <c r="H543" s="9">
        <f t="shared" si="40"/>
        <v>5765791</v>
      </c>
      <c r="I543" s="6" t="s">
        <v>147</v>
      </c>
      <c r="J543" s="6" t="s">
        <v>148</v>
      </c>
      <c r="K543" s="5">
        <f t="shared" si="42"/>
        <v>45089</v>
      </c>
      <c r="L543" s="9">
        <f>+VLOOKUP(B543,'[2]TT 2023'!F$416:K$567,2,0)</f>
        <v>5765793</v>
      </c>
      <c r="M543" s="9">
        <f t="shared" si="41"/>
        <v>2</v>
      </c>
      <c r="N543" s="5">
        <f>+VLOOKUP(B543,'[2]TT 2023'!F$416:K$567,6,0)</f>
        <v>45070</v>
      </c>
      <c r="O543" t="s">
        <v>1207</v>
      </c>
    </row>
    <row r="544" spans="1:15" customFormat="1" ht="15" hidden="1" customHeight="1" x14ac:dyDescent="0.2">
      <c r="A544" s="5">
        <v>45054</v>
      </c>
      <c r="B544" s="6">
        <v>25637</v>
      </c>
      <c r="C544" s="6" t="s">
        <v>10</v>
      </c>
      <c r="D544" s="6" t="s">
        <v>1001</v>
      </c>
      <c r="E544" s="17">
        <v>3927070</v>
      </c>
      <c r="F544" s="10" t="s">
        <v>12</v>
      </c>
      <c r="G544" s="17">
        <v>392707</v>
      </c>
      <c r="H544" s="9">
        <f t="shared" si="40"/>
        <v>4319777</v>
      </c>
      <c r="I544" s="6" t="s">
        <v>147</v>
      </c>
      <c r="J544" s="6" t="s">
        <v>148</v>
      </c>
      <c r="K544" s="5">
        <f t="shared" si="42"/>
        <v>45089</v>
      </c>
      <c r="L544" s="9">
        <f>+VLOOKUP(B544,'[2]TT 2023'!F$416:K$567,2,0)</f>
        <v>4319777</v>
      </c>
      <c r="M544" s="9">
        <f t="shared" si="41"/>
        <v>0</v>
      </c>
      <c r="N544" s="5">
        <f>+VLOOKUP(B544,'[2]TT 2023'!F$416:K$567,6,0)</f>
        <v>45070</v>
      </c>
      <c r="O544" t="s">
        <v>1207</v>
      </c>
    </row>
    <row r="545" spans="1:15" customFormat="1" ht="15" hidden="1" customHeight="1" x14ac:dyDescent="0.2">
      <c r="A545" s="5">
        <v>45054</v>
      </c>
      <c r="B545" s="6">
        <v>25638</v>
      </c>
      <c r="C545" s="6" t="s">
        <v>10</v>
      </c>
      <c r="D545" s="6" t="s">
        <v>1002</v>
      </c>
      <c r="E545" s="17">
        <v>3019185</v>
      </c>
      <c r="F545" s="10" t="s">
        <v>12</v>
      </c>
      <c r="G545" s="17">
        <v>301919</v>
      </c>
      <c r="H545" s="9">
        <f t="shared" si="40"/>
        <v>3321104</v>
      </c>
      <c r="I545" s="6" t="s">
        <v>147</v>
      </c>
      <c r="J545" s="6" t="s">
        <v>148</v>
      </c>
      <c r="K545" s="5">
        <f t="shared" si="42"/>
        <v>45089</v>
      </c>
      <c r="L545" s="9">
        <f>+VLOOKUP(B545,'[2]TT 2023'!F$416:K$567,2,0)</f>
        <v>3321109</v>
      </c>
      <c r="M545" s="9">
        <f t="shared" si="41"/>
        <v>5</v>
      </c>
      <c r="N545" s="5">
        <f>+VLOOKUP(B545,'[2]TT 2023'!F$416:K$567,6,0)</f>
        <v>45070</v>
      </c>
      <c r="O545" t="s">
        <v>1207</v>
      </c>
    </row>
    <row r="546" spans="1:15" customFormat="1" ht="15" hidden="1" customHeight="1" x14ac:dyDescent="0.2">
      <c r="A546" s="5">
        <v>45054</v>
      </c>
      <c r="B546" s="6">
        <v>25639</v>
      </c>
      <c r="C546" s="6" t="s">
        <v>10</v>
      </c>
      <c r="D546" s="6" t="s">
        <v>1003</v>
      </c>
      <c r="E546" s="17">
        <v>506030</v>
      </c>
      <c r="F546" s="10" t="s">
        <v>12</v>
      </c>
      <c r="G546" s="17">
        <v>50603</v>
      </c>
      <c r="H546" s="9">
        <f t="shared" si="40"/>
        <v>556633</v>
      </c>
      <c r="I546" s="6" t="s">
        <v>147</v>
      </c>
      <c r="J546" s="6" t="s">
        <v>148</v>
      </c>
      <c r="K546" s="5">
        <f t="shared" si="42"/>
        <v>45089</v>
      </c>
      <c r="L546" s="9">
        <f>+VLOOKUP(B546,'[2]TT 2023'!F$416:K$567,2,0)</f>
        <v>556633</v>
      </c>
      <c r="M546" s="9">
        <f t="shared" si="41"/>
        <v>0</v>
      </c>
      <c r="N546" s="5">
        <f>+VLOOKUP(B546,'[2]TT 2023'!F$416:K$567,6,0)</f>
        <v>45070</v>
      </c>
      <c r="O546" t="s">
        <v>1207</v>
      </c>
    </row>
    <row r="547" spans="1:15" customFormat="1" ht="15" hidden="1" customHeight="1" x14ac:dyDescent="0.2">
      <c r="A547" s="5">
        <v>45054</v>
      </c>
      <c r="B547" s="6">
        <v>25640</v>
      </c>
      <c r="C547" s="6" t="s">
        <v>10</v>
      </c>
      <c r="D547" s="6" t="s">
        <v>1004</v>
      </c>
      <c r="E547" s="17">
        <v>23176510</v>
      </c>
      <c r="F547" s="10" t="s">
        <v>12</v>
      </c>
      <c r="G547" s="17">
        <v>2317651</v>
      </c>
      <c r="H547" s="9">
        <f t="shared" si="40"/>
        <v>25494161</v>
      </c>
      <c r="I547" s="6" t="s">
        <v>139</v>
      </c>
      <c r="J547" s="6" t="s">
        <v>140</v>
      </c>
      <c r="K547" s="5">
        <f t="shared" si="42"/>
        <v>45089</v>
      </c>
      <c r="L547" s="9">
        <f>+VLOOKUP(B547,'[2]TT 2023'!F$416:K$567,2,0)</f>
        <v>25494161</v>
      </c>
      <c r="M547" s="9">
        <f t="shared" si="41"/>
        <v>0</v>
      </c>
      <c r="N547" s="5">
        <f>+VLOOKUP(B547,'[2]TT 2023'!F$416:K$567,6,0)</f>
        <v>45070</v>
      </c>
      <c r="O547" t="s">
        <v>1207</v>
      </c>
    </row>
    <row r="548" spans="1:15" customFormat="1" ht="15" hidden="1" customHeight="1" x14ac:dyDescent="0.2">
      <c r="A548" s="5">
        <v>45054</v>
      </c>
      <c r="B548" s="6">
        <v>25641</v>
      </c>
      <c r="C548" s="6" t="s">
        <v>10</v>
      </c>
      <c r="D548" s="6" t="s">
        <v>1005</v>
      </c>
      <c r="E548" s="17">
        <v>943990</v>
      </c>
      <c r="F548" s="10" t="s">
        <v>12</v>
      </c>
      <c r="G548" s="17">
        <v>94399</v>
      </c>
      <c r="H548" s="9">
        <f t="shared" si="40"/>
        <v>1038389</v>
      </c>
      <c r="I548" s="6" t="s">
        <v>101</v>
      </c>
      <c r="J548" s="6" t="s">
        <v>102</v>
      </c>
      <c r="K548" s="5">
        <f t="shared" si="42"/>
        <v>45089</v>
      </c>
      <c r="L548" s="9">
        <f>+VLOOKUP(B548,'[2]TT 2023'!F$416:K$567,2,0)</f>
        <v>1038389</v>
      </c>
      <c r="M548" s="9">
        <f t="shared" si="41"/>
        <v>0</v>
      </c>
      <c r="N548" s="5">
        <f>+VLOOKUP(B548,'[2]TT 2023'!F$416:K$567,6,0)</f>
        <v>45070</v>
      </c>
      <c r="O548" t="s">
        <v>1207</v>
      </c>
    </row>
    <row r="549" spans="1:15" customFormat="1" ht="15" hidden="1" customHeight="1" x14ac:dyDescent="0.2">
      <c r="A549" s="5">
        <v>45054</v>
      </c>
      <c r="B549" s="6">
        <v>25642</v>
      </c>
      <c r="C549" s="6" t="s">
        <v>10</v>
      </c>
      <c r="D549" s="6" t="s">
        <v>1006</v>
      </c>
      <c r="E549" s="17">
        <v>4300590</v>
      </c>
      <c r="F549" s="10" t="s">
        <v>12</v>
      </c>
      <c r="G549" s="17">
        <v>430059</v>
      </c>
      <c r="H549" s="9">
        <f t="shared" si="40"/>
        <v>4730649</v>
      </c>
      <c r="I549" s="6" t="s">
        <v>13</v>
      </c>
      <c r="J549" s="6" t="s">
        <v>14</v>
      </c>
      <c r="K549" s="5">
        <f t="shared" si="42"/>
        <v>45089</v>
      </c>
      <c r="L549" s="9">
        <f>+VLOOKUP(B549,'[2]TT 2023'!F$416:K$567,2,0)</f>
        <v>4730649</v>
      </c>
      <c r="M549" s="9">
        <f t="shared" si="41"/>
        <v>0</v>
      </c>
      <c r="N549" s="5">
        <f>+VLOOKUP(B549,'[2]TT 2023'!F$416:K$567,6,0)</f>
        <v>45070</v>
      </c>
      <c r="O549" t="s">
        <v>1207</v>
      </c>
    </row>
    <row r="550" spans="1:15" customFormat="1" ht="15" hidden="1" customHeight="1" x14ac:dyDescent="0.2">
      <c r="A550" s="5">
        <v>45054</v>
      </c>
      <c r="B550" s="6">
        <v>25643</v>
      </c>
      <c r="C550" s="6" t="s">
        <v>10</v>
      </c>
      <c r="D550" s="6" t="s">
        <v>1007</v>
      </c>
      <c r="E550" s="17">
        <v>13132640</v>
      </c>
      <c r="F550" s="10" t="s">
        <v>12</v>
      </c>
      <c r="G550" s="17">
        <v>1313264</v>
      </c>
      <c r="H550" s="9">
        <f t="shared" si="40"/>
        <v>14445904</v>
      </c>
      <c r="I550" s="6" t="s">
        <v>13</v>
      </c>
      <c r="J550" s="6" t="s">
        <v>14</v>
      </c>
      <c r="K550" s="5">
        <f t="shared" si="42"/>
        <v>45089</v>
      </c>
      <c r="L550" s="9">
        <f>+VLOOKUP(B550,'[2]TT 2023'!F$416:K$567,2,0)</f>
        <v>14445904</v>
      </c>
      <c r="M550" s="9">
        <f t="shared" si="41"/>
        <v>0</v>
      </c>
      <c r="N550" s="5">
        <f>+VLOOKUP(B550,'[2]TT 2023'!F$416:K$567,6,0)</f>
        <v>45070</v>
      </c>
      <c r="O550" t="s">
        <v>1207</v>
      </c>
    </row>
    <row r="551" spans="1:15" customFormat="1" ht="15" hidden="1" customHeight="1" x14ac:dyDescent="0.2">
      <c r="A551" s="5">
        <v>45054</v>
      </c>
      <c r="B551" s="6">
        <v>25644</v>
      </c>
      <c r="C551" s="6" t="s">
        <v>10</v>
      </c>
      <c r="D551" s="6" t="s">
        <v>1008</v>
      </c>
      <c r="E551" s="17">
        <v>4298480</v>
      </c>
      <c r="F551" s="10" t="s">
        <v>12</v>
      </c>
      <c r="G551" s="17">
        <v>429848</v>
      </c>
      <c r="H551" s="9">
        <f t="shared" si="40"/>
        <v>4728328</v>
      </c>
      <c r="I551" s="6" t="s">
        <v>13</v>
      </c>
      <c r="J551" s="6" t="s">
        <v>14</v>
      </c>
      <c r="K551" s="5">
        <f t="shared" si="42"/>
        <v>45089</v>
      </c>
      <c r="L551" s="9">
        <f>+VLOOKUP(B551,'[2]TT 2023'!F$416:K$567,2,0)</f>
        <v>4728328</v>
      </c>
      <c r="M551" s="9">
        <f t="shared" si="41"/>
        <v>0</v>
      </c>
      <c r="N551" s="5">
        <f>+VLOOKUP(B551,'[2]TT 2023'!F$416:K$567,6,0)</f>
        <v>45070</v>
      </c>
      <c r="O551" t="s">
        <v>1207</v>
      </c>
    </row>
    <row r="552" spans="1:15" customFormat="1" ht="15" hidden="1" customHeight="1" x14ac:dyDescent="0.2">
      <c r="A552" s="5">
        <v>45054</v>
      </c>
      <c r="B552" s="6">
        <v>25645</v>
      </c>
      <c r="C552" s="6" t="s">
        <v>10</v>
      </c>
      <c r="D552" s="6" t="s">
        <v>1009</v>
      </c>
      <c r="E552" s="17">
        <v>9439900</v>
      </c>
      <c r="F552" s="10" t="s">
        <v>12</v>
      </c>
      <c r="G552" s="17">
        <v>943990</v>
      </c>
      <c r="H552" s="9">
        <f t="shared" si="40"/>
        <v>10383890</v>
      </c>
      <c r="I552" s="6" t="s">
        <v>13</v>
      </c>
      <c r="J552" s="6" t="s">
        <v>14</v>
      </c>
      <c r="K552" s="5">
        <f t="shared" si="42"/>
        <v>45089</v>
      </c>
      <c r="L552" s="9">
        <f>+VLOOKUP(B552,'[2]TT 2023'!F$416:K$567,2,0)</f>
        <v>10383890</v>
      </c>
      <c r="M552" s="9">
        <f t="shared" si="41"/>
        <v>0</v>
      </c>
      <c r="N552" s="5">
        <f>+VLOOKUP(B552,'[2]TT 2023'!F$416:K$567,6,0)</f>
        <v>45070</v>
      </c>
      <c r="O552" t="s">
        <v>1207</v>
      </c>
    </row>
    <row r="553" spans="1:15" customFormat="1" ht="15" hidden="1" customHeight="1" x14ac:dyDescent="0.2">
      <c r="A553" s="5">
        <v>45054</v>
      </c>
      <c r="B553" s="6">
        <v>25646</v>
      </c>
      <c r="C553" s="6" t="s">
        <v>10</v>
      </c>
      <c r="D553" s="6" t="s">
        <v>1010</v>
      </c>
      <c r="E553" s="17">
        <v>7550995</v>
      </c>
      <c r="F553" s="10" t="s">
        <v>12</v>
      </c>
      <c r="G553" s="17">
        <v>755100</v>
      </c>
      <c r="H553" s="9">
        <f t="shared" si="40"/>
        <v>8306095</v>
      </c>
      <c r="I553" s="6" t="s">
        <v>89</v>
      </c>
      <c r="J553" s="6" t="s">
        <v>90</v>
      </c>
      <c r="K553" s="5">
        <f t="shared" si="42"/>
        <v>45089</v>
      </c>
      <c r="L553" s="9">
        <f>+VLOOKUP(B553,'[2]TT 2023'!F$416:K$567,2,0)</f>
        <v>8306100</v>
      </c>
      <c r="M553" s="9">
        <f t="shared" si="41"/>
        <v>5</v>
      </c>
      <c r="N553" s="5">
        <f>+VLOOKUP(B553,'[2]TT 2023'!F$416:K$567,6,0)</f>
        <v>45070</v>
      </c>
      <c r="O553" t="s">
        <v>1207</v>
      </c>
    </row>
    <row r="554" spans="1:15" customFormat="1" ht="15" hidden="1" customHeight="1" x14ac:dyDescent="0.2">
      <c r="A554" s="5">
        <v>45054</v>
      </c>
      <c r="B554" s="6">
        <v>25647</v>
      </c>
      <c r="C554" s="6" t="s">
        <v>10</v>
      </c>
      <c r="D554" s="6" t="s">
        <v>1011</v>
      </c>
      <c r="E554" s="17">
        <v>16962400</v>
      </c>
      <c r="F554" s="10" t="s">
        <v>12</v>
      </c>
      <c r="G554" s="17">
        <v>1696240</v>
      </c>
      <c r="H554" s="9">
        <f t="shared" si="40"/>
        <v>18658640</v>
      </c>
      <c r="I554" s="6" t="s">
        <v>93</v>
      </c>
      <c r="J554" s="6" t="s">
        <v>94</v>
      </c>
      <c r="K554" s="5">
        <f t="shared" si="42"/>
        <v>45089</v>
      </c>
      <c r="L554" s="9">
        <f>+VLOOKUP(B554,'[2]TT 2023'!F$416:K$567,2,0)</f>
        <v>18658640</v>
      </c>
      <c r="M554" s="9">
        <f t="shared" si="41"/>
        <v>0</v>
      </c>
      <c r="N554" s="5">
        <f>+VLOOKUP(B554,'[2]TT 2023'!F$416:K$567,6,0)</f>
        <v>45070</v>
      </c>
      <c r="O554" t="s">
        <v>1207</v>
      </c>
    </row>
    <row r="555" spans="1:15" customFormat="1" ht="15" hidden="1" customHeight="1" x14ac:dyDescent="0.2">
      <c r="A555" s="5">
        <v>45054</v>
      </c>
      <c r="B555" s="6">
        <v>25648</v>
      </c>
      <c r="C555" s="6" t="s">
        <v>10</v>
      </c>
      <c r="D555" s="6" t="s">
        <v>1012</v>
      </c>
      <c r="E555" s="17">
        <v>4719950</v>
      </c>
      <c r="F555" s="10" t="s">
        <v>12</v>
      </c>
      <c r="G555" s="17">
        <v>471995</v>
      </c>
      <c r="H555" s="9">
        <f t="shared" si="40"/>
        <v>5191945</v>
      </c>
      <c r="I555" s="6" t="s">
        <v>53</v>
      </c>
      <c r="J555" s="6" t="s">
        <v>54</v>
      </c>
      <c r="K555" s="5">
        <f t="shared" si="42"/>
        <v>45089</v>
      </c>
      <c r="L555" s="9">
        <f>+VLOOKUP(B555,'[2]TT 2023'!F$416:K$567,2,0)</f>
        <v>5191945</v>
      </c>
      <c r="M555" s="9">
        <f t="shared" si="41"/>
        <v>0</v>
      </c>
      <c r="N555" s="5">
        <f>+VLOOKUP(B555,'[2]TT 2023'!F$416:K$567,6,0)</f>
        <v>45070</v>
      </c>
      <c r="O555" t="s">
        <v>1207</v>
      </c>
    </row>
    <row r="556" spans="1:15" customFormat="1" ht="15" hidden="1" customHeight="1" x14ac:dyDescent="0.2">
      <c r="A556" s="5">
        <v>45054</v>
      </c>
      <c r="B556" s="6">
        <v>25649</v>
      </c>
      <c r="C556" s="6" t="s">
        <v>10</v>
      </c>
      <c r="D556" s="6" t="s">
        <v>1013</v>
      </c>
      <c r="E556" s="17">
        <v>9610150</v>
      </c>
      <c r="F556" s="10" t="s">
        <v>12</v>
      </c>
      <c r="G556" s="17">
        <v>961015</v>
      </c>
      <c r="H556" s="9">
        <f t="shared" si="40"/>
        <v>10571165</v>
      </c>
      <c r="I556" s="6" t="s">
        <v>53</v>
      </c>
      <c r="J556" s="6" t="s">
        <v>54</v>
      </c>
      <c r="K556" s="5">
        <f t="shared" si="42"/>
        <v>45089</v>
      </c>
      <c r="L556" s="9">
        <f>+VLOOKUP(B556,'[2]TT 2023'!F$416:K$567,2,0)</f>
        <v>10571165</v>
      </c>
      <c r="M556" s="9">
        <f t="shared" si="41"/>
        <v>0</v>
      </c>
      <c r="N556" s="5">
        <f>+VLOOKUP(B556,'[2]TT 2023'!F$416:K$567,6,0)</f>
        <v>45070</v>
      </c>
      <c r="O556" t="s">
        <v>1207</v>
      </c>
    </row>
    <row r="557" spans="1:15" customFormat="1" ht="15" hidden="1" customHeight="1" x14ac:dyDescent="0.2">
      <c r="A557" s="5">
        <v>45054</v>
      </c>
      <c r="B557" s="6">
        <v>25650</v>
      </c>
      <c r="C557" s="6" t="s">
        <v>10</v>
      </c>
      <c r="D557" s="6" t="s">
        <v>1014</v>
      </c>
      <c r="E557" s="17">
        <v>10150345</v>
      </c>
      <c r="F557" s="10" t="s">
        <v>12</v>
      </c>
      <c r="G557" s="17">
        <v>1015035</v>
      </c>
      <c r="H557" s="9">
        <f t="shared" si="40"/>
        <v>11165380</v>
      </c>
      <c r="I557" s="6" t="s">
        <v>117</v>
      </c>
      <c r="J557" s="6" t="s">
        <v>118</v>
      </c>
      <c r="K557" s="5">
        <f t="shared" si="42"/>
        <v>45089</v>
      </c>
      <c r="L557" s="9">
        <f>+VLOOKUP(B557,'[2]TT 2023'!F$416:K$567,2,0)</f>
        <v>11165385</v>
      </c>
      <c r="M557" s="9">
        <f t="shared" si="41"/>
        <v>5</v>
      </c>
      <c r="N557" s="5">
        <f>+VLOOKUP(B557,'[2]TT 2023'!F$416:K$567,6,0)</f>
        <v>45070</v>
      </c>
      <c r="O557" t="s">
        <v>1207</v>
      </c>
    </row>
    <row r="558" spans="1:15" customFormat="1" ht="15" hidden="1" customHeight="1" x14ac:dyDescent="0.2">
      <c r="A558" s="5">
        <v>45054</v>
      </c>
      <c r="B558" s="6">
        <v>25651</v>
      </c>
      <c r="C558" s="6" t="s">
        <v>10</v>
      </c>
      <c r="D558" s="6" t="s">
        <v>1015</v>
      </c>
      <c r="E558" s="17">
        <v>6681910</v>
      </c>
      <c r="F558" s="10" t="s">
        <v>12</v>
      </c>
      <c r="G558" s="17">
        <v>668191</v>
      </c>
      <c r="H558" s="9">
        <f t="shared" si="40"/>
        <v>7350101</v>
      </c>
      <c r="I558" s="6" t="s">
        <v>131</v>
      </c>
      <c r="J558" s="6" t="s">
        <v>132</v>
      </c>
      <c r="K558" s="5">
        <f t="shared" si="42"/>
        <v>45089</v>
      </c>
      <c r="L558" s="9">
        <f>+VLOOKUP(B558,'[2]TT 2023'!F$416:K$567,2,0)</f>
        <v>7350101</v>
      </c>
      <c r="M558" s="9">
        <f t="shared" si="41"/>
        <v>0</v>
      </c>
      <c r="N558" s="5">
        <f>+VLOOKUP(B558,'[2]TT 2023'!F$416:K$567,6,0)</f>
        <v>45070</v>
      </c>
      <c r="O558" t="s">
        <v>1207</v>
      </c>
    </row>
    <row r="559" spans="1:15" customFormat="1" ht="15" hidden="1" customHeight="1" x14ac:dyDescent="0.2">
      <c r="A559" s="5">
        <v>45054</v>
      </c>
      <c r="B559" s="6">
        <v>25652</v>
      </c>
      <c r="C559" s="6" t="s">
        <v>10</v>
      </c>
      <c r="D559" s="6" t="s">
        <v>1016</v>
      </c>
      <c r="E559" s="17">
        <v>0</v>
      </c>
      <c r="F559" s="10" t="s">
        <v>12</v>
      </c>
      <c r="G559" s="17">
        <v>0</v>
      </c>
      <c r="H559" s="9">
        <f t="shared" si="40"/>
        <v>0</v>
      </c>
      <c r="I559" s="6" t="s">
        <v>13</v>
      </c>
      <c r="J559" s="6" t="s">
        <v>14</v>
      </c>
      <c r="K559" s="5">
        <f t="shared" si="42"/>
        <v>45089</v>
      </c>
      <c r="L559" s="9" t="e">
        <f>+VLOOKUP(B559,'[2]TT 2023'!F$416:K$567,2,0)</f>
        <v>#N/A</v>
      </c>
      <c r="M559" s="9" t="e">
        <f t="shared" si="41"/>
        <v>#N/A</v>
      </c>
      <c r="N559" s="5" t="e">
        <f>+VLOOKUP(B559,'[2]TT 2023'!F$416:K$567,6,0)</f>
        <v>#N/A</v>
      </c>
      <c r="O559" t="s">
        <v>1219</v>
      </c>
    </row>
    <row r="560" spans="1:15" customFormat="1" ht="15" hidden="1" customHeight="1" x14ac:dyDescent="0.2">
      <c r="A560" s="5">
        <v>45054</v>
      </c>
      <c r="B560" s="6">
        <v>25653</v>
      </c>
      <c r="C560" s="6" t="s">
        <v>10</v>
      </c>
      <c r="D560" s="6" t="s">
        <v>1017</v>
      </c>
      <c r="E560" s="17">
        <v>4976070</v>
      </c>
      <c r="F560" s="10" t="s">
        <v>12</v>
      </c>
      <c r="G560" s="17">
        <v>497607</v>
      </c>
      <c r="H560" s="9">
        <f t="shared" si="40"/>
        <v>5473677</v>
      </c>
      <c r="I560" s="6" t="s">
        <v>117</v>
      </c>
      <c r="J560" s="6" t="s">
        <v>118</v>
      </c>
      <c r="K560" s="5">
        <f t="shared" si="42"/>
        <v>45089</v>
      </c>
      <c r="L560" s="9">
        <f>+VLOOKUP(B560,'[2]TT 2023'!F$416:K$567,2,0)</f>
        <v>5473677</v>
      </c>
      <c r="M560" s="9">
        <f t="shared" si="41"/>
        <v>0</v>
      </c>
      <c r="N560" s="5">
        <f>+VLOOKUP(B560,'[2]TT 2023'!F$416:K$567,6,0)</f>
        <v>45070</v>
      </c>
      <c r="O560" t="s">
        <v>1207</v>
      </c>
    </row>
    <row r="561" spans="1:15" customFormat="1" ht="15" hidden="1" customHeight="1" x14ac:dyDescent="0.2">
      <c r="A561" s="5">
        <v>45054</v>
      </c>
      <c r="B561" s="6">
        <v>25654</v>
      </c>
      <c r="C561" s="6" t="s">
        <v>10</v>
      </c>
      <c r="D561" s="6" t="s">
        <v>1018</v>
      </c>
      <c r="E561" s="17">
        <v>4719950</v>
      </c>
      <c r="F561" s="10" t="s">
        <v>12</v>
      </c>
      <c r="G561" s="17">
        <v>471995</v>
      </c>
      <c r="H561" s="9">
        <f t="shared" si="40"/>
        <v>5191945</v>
      </c>
      <c r="I561" s="6" t="s">
        <v>147</v>
      </c>
      <c r="J561" s="6" t="s">
        <v>148</v>
      </c>
      <c r="K561" s="5">
        <f t="shared" si="42"/>
        <v>45089</v>
      </c>
      <c r="L561" s="9">
        <f>+VLOOKUP(B561,'[2]TT 2023'!F$416:K$567,2,0)</f>
        <v>5191945</v>
      </c>
      <c r="M561" s="9">
        <f t="shared" si="41"/>
        <v>0</v>
      </c>
      <c r="N561" s="5">
        <f>+VLOOKUP(B561,'[2]TT 2023'!F$416:K$567,6,0)</f>
        <v>45070</v>
      </c>
      <c r="O561" t="s">
        <v>1207</v>
      </c>
    </row>
    <row r="562" spans="1:15" customFormat="1" ht="15" hidden="1" customHeight="1" x14ac:dyDescent="0.2">
      <c r="A562" s="5">
        <v>45054</v>
      </c>
      <c r="B562" s="6">
        <v>25655</v>
      </c>
      <c r="C562" s="6" t="s">
        <v>10</v>
      </c>
      <c r="D562" s="6" t="s">
        <v>1019</v>
      </c>
      <c r="E562" s="17">
        <v>1205250</v>
      </c>
      <c r="F562" s="10" t="s">
        <v>12</v>
      </c>
      <c r="G562" s="17">
        <v>120525</v>
      </c>
      <c r="H562" s="9">
        <f t="shared" si="40"/>
        <v>1325775</v>
      </c>
      <c r="I562" s="6" t="s">
        <v>147</v>
      </c>
      <c r="J562" s="6" t="s">
        <v>148</v>
      </c>
      <c r="K562" s="5">
        <f t="shared" si="42"/>
        <v>45089</v>
      </c>
      <c r="L562" s="9">
        <f>+VLOOKUP(B562,'[2]TT 2023'!F$416:K$567,2,0)</f>
        <v>1325775</v>
      </c>
      <c r="M562" s="9">
        <f t="shared" si="41"/>
        <v>0</v>
      </c>
      <c r="N562" s="5">
        <f>+VLOOKUP(B562,'[2]TT 2023'!F$416:K$567,6,0)</f>
        <v>45070</v>
      </c>
      <c r="O562" t="s">
        <v>1207</v>
      </c>
    </row>
    <row r="563" spans="1:15" customFormat="1" ht="15" hidden="1" customHeight="1" x14ac:dyDescent="0.2">
      <c r="A563" s="5">
        <v>45054</v>
      </c>
      <c r="B563" s="6">
        <v>25656</v>
      </c>
      <c r="C563" s="6" t="s">
        <v>10</v>
      </c>
      <c r="D563" s="6" t="s">
        <v>1020</v>
      </c>
      <c r="E563" s="17">
        <v>30159656</v>
      </c>
      <c r="F563" s="10" t="s">
        <v>12</v>
      </c>
      <c r="G563" s="17">
        <v>3015966</v>
      </c>
      <c r="H563" s="9">
        <f t="shared" si="40"/>
        <v>33175622</v>
      </c>
      <c r="I563" s="6" t="s">
        <v>147</v>
      </c>
      <c r="J563" s="6" t="s">
        <v>148</v>
      </c>
      <c r="K563" s="5">
        <f t="shared" si="42"/>
        <v>45089</v>
      </c>
      <c r="L563" s="9">
        <f>+VLOOKUP(B563,'[2]TT 2023'!F$416:K$567,2,0)</f>
        <v>33175626</v>
      </c>
      <c r="M563" s="9">
        <f t="shared" si="41"/>
        <v>4</v>
      </c>
      <c r="N563" s="5">
        <f>+VLOOKUP(B563,'[2]TT 2023'!F$416:K$567,6,0)</f>
        <v>45070</v>
      </c>
      <c r="O563" t="s">
        <v>1207</v>
      </c>
    </row>
    <row r="564" spans="1:15" customFormat="1" ht="15" hidden="1" customHeight="1" x14ac:dyDescent="0.2">
      <c r="A564" s="5">
        <v>45054</v>
      </c>
      <c r="B564" s="6">
        <v>25657</v>
      </c>
      <c r="C564" s="6" t="s">
        <v>10</v>
      </c>
      <c r="D564" s="6" t="s">
        <v>1021</v>
      </c>
      <c r="E564" s="17">
        <v>10943658</v>
      </c>
      <c r="F564" s="10" t="s">
        <v>12</v>
      </c>
      <c r="G564" s="17">
        <v>1094366</v>
      </c>
      <c r="H564" s="9">
        <f t="shared" si="40"/>
        <v>12038024</v>
      </c>
      <c r="I564" s="6" t="s">
        <v>147</v>
      </c>
      <c r="J564" s="6" t="s">
        <v>148</v>
      </c>
      <c r="K564" s="5">
        <f t="shared" si="42"/>
        <v>45089</v>
      </c>
      <c r="L564" s="9">
        <f>+VLOOKUP(B564,'[2]TT 2023'!F$416:K$567,2,0)</f>
        <v>12038026</v>
      </c>
      <c r="M564" s="9">
        <f t="shared" si="41"/>
        <v>2</v>
      </c>
      <c r="N564" s="5">
        <f>+VLOOKUP(B564,'[2]TT 2023'!F$416:K$567,6,0)</f>
        <v>45070</v>
      </c>
      <c r="O564" t="s">
        <v>1207</v>
      </c>
    </row>
    <row r="565" spans="1:15" customFormat="1" ht="15" hidden="1" customHeight="1" x14ac:dyDescent="0.2">
      <c r="A565" s="5">
        <v>45054</v>
      </c>
      <c r="B565" s="6">
        <v>25658</v>
      </c>
      <c r="C565" s="6" t="s">
        <v>10</v>
      </c>
      <c r="D565" s="6" t="s">
        <v>1022</v>
      </c>
      <c r="E565" s="17">
        <v>13264650</v>
      </c>
      <c r="F565" s="10" t="s">
        <v>12</v>
      </c>
      <c r="G565" s="17">
        <v>1326465</v>
      </c>
      <c r="H565" s="9">
        <f t="shared" si="40"/>
        <v>14591115</v>
      </c>
      <c r="I565" s="6" t="s">
        <v>147</v>
      </c>
      <c r="J565" s="6" t="s">
        <v>148</v>
      </c>
      <c r="K565" s="5">
        <f t="shared" si="42"/>
        <v>45089</v>
      </c>
      <c r="L565" s="9">
        <f>+VLOOKUP(B565,'[2]TT 2023'!F$416:K$567,2,0)</f>
        <v>14591115</v>
      </c>
      <c r="M565" s="9">
        <f t="shared" si="41"/>
        <v>0</v>
      </c>
      <c r="N565" s="5">
        <f>+VLOOKUP(B565,'[2]TT 2023'!F$416:K$567,6,0)</f>
        <v>45070</v>
      </c>
      <c r="O565" t="s">
        <v>1207</v>
      </c>
    </row>
    <row r="566" spans="1:15" customFormat="1" ht="15" hidden="1" customHeight="1" x14ac:dyDescent="0.2">
      <c r="A566" s="5">
        <v>45054</v>
      </c>
      <c r="B566" s="6">
        <v>25659</v>
      </c>
      <c r="C566" s="6" t="s">
        <v>10</v>
      </c>
      <c r="D566" s="6" t="s">
        <v>1023</v>
      </c>
      <c r="E566" s="17">
        <v>0</v>
      </c>
      <c r="F566" s="10" t="s">
        <v>12</v>
      </c>
      <c r="G566" s="17">
        <v>0</v>
      </c>
      <c r="H566" s="9">
        <f t="shared" si="40"/>
        <v>0</v>
      </c>
      <c r="I566" s="6" t="s">
        <v>147</v>
      </c>
      <c r="J566" s="6" t="s">
        <v>148</v>
      </c>
      <c r="K566" s="5">
        <f t="shared" si="42"/>
        <v>45089</v>
      </c>
      <c r="L566" s="9" t="e">
        <f>+VLOOKUP(B566,'[2]TT 2023'!F$416:K$567,2,0)</f>
        <v>#N/A</v>
      </c>
      <c r="M566" s="9" t="e">
        <f t="shared" si="41"/>
        <v>#N/A</v>
      </c>
      <c r="N566" s="5" t="e">
        <f>+VLOOKUP(B566,'[2]TT 2023'!F$416:K$567,6,0)</f>
        <v>#N/A</v>
      </c>
      <c r="O566" t="s">
        <v>1219</v>
      </c>
    </row>
    <row r="567" spans="1:15" customFormat="1" ht="15" hidden="1" customHeight="1" x14ac:dyDescent="0.2">
      <c r="A567" s="5">
        <v>45054</v>
      </c>
      <c r="B567" s="6">
        <v>25660</v>
      </c>
      <c r="C567" s="6" t="s">
        <v>10</v>
      </c>
      <c r="D567" s="6" t="s">
        <v>1024</v>
      </c>
      <c r="E567" s="17">
        <v>12446270</v>
      </c>
      <c r="F567" s="10" t="s">
        <v>12</v>
      </c>
      <c r="G567" s="17">
        <v>1244627</v>
      </c>
      <c r="H567" s="9">
        <f t="shared" si="40"/>
        <v>13690897</v>
      </c>
      <c r="I567" s="6" t="s">
        <v>147</v>
      </c>
      <c r="J567" s="6" t="s">
        <v>148</v>
      </c>
      <c r="K567" s="5">
        <f t="shared" si="42"/>
        <v>45089</v>
      </c>
      <c r="L567" s="9">
        <f>+VLOOKUP(B567,'[2]TT 2023'!F$416:K$567,2,0)</f>
        <v>13690897</v>
      </c>
      <c r="M567" s="9">
        <f t="shared" si="41"/>
        <v>0</v>
      </c>
      <c r="N567" s="5">
        <f>+VLOOKUP(B567,'[2]TT 2023'!F$416:K$567,6,0)</f>
        <v>45070</v>
      </c>
      <c r="O567" t="s">
        <v>1207</v>
      </c>
    </row>
    <row r="568" spans="1:15" customFormat="1" ht="15" hidden="1" customHeight="1" x14ac:dyDescent="0.2">
      <c r="A568" s="5">
        <v>45054</v>
      </c>
      <c r="B568" s="6">
        <v>25661</v>
      </c>
      <c r="C568" s="6" t="s">
        <v>10</v>
      </c>
      <c r="D568" s="6" t="s">
        <v>1025</v>
      </c>
      <c r="E568" s="17">
        <v>10164620</v>
      </c>
      <c r="F568" s="10" t="s">
        <v>12</v>
      </c>
      <c r="G568" s="17">
        <v>1016462</v>
      </c>
      <c r="H568" s="9">
        <f t="shared" si="40"/>
        <v>11181082</v>
      </c>
      <c r="I568" s="6" t="s">
        <v>147</v>
      </c>
      <c r="J568" s="6" t="s">
        <v>148</v>
      </c>
      <c r="K568" s="5">
        <f t="shared" si="42"/>
        <v>45089</v>
      </c>
      <c r="L568" s="9">
        <f>+VLOOKUP(B568,'[2]TT 2023'!F$416:K$567,2,0)</f>
        <v>11181082</v>
      </c>
      <c r="M568" s="9">
        <f t="shared" si="41"/>
        <v>0</v>
      </c>
      <c r="N568" s="5">
        <f>+VLOOKUP(B568,'[2]TT 2023'!F$416:K$567,6,0)</f>
        <v>45070</v>
      </c>
      <c r="O568" t="s">
        <v>1207</v>
      </c>
    </row>
    <row r="569" spans="1:15" customFormat="1" ht="15" hidden="1" customHeight="1" x14ac:dyDescent="0.2">
      <c r="A569" s="5">
        <v>45054</v>
      </c>
      <c r="B569" s="6">
        <v>25662</v>
      </c>
      <c r="C569" s="6" t="s">
        <v>10</v>
      </c>
      <c r="D569" s="6" t="s">
        <v>1026</v>
      </c>
      <c r="E569" s="17">
        <v>7698990</v>
      </c>
      <c r="F569" s="10" t="s">
        <v>12</v>
      </c>
      <c r="G569" s="17">
        <v>769899</v>
      </c>
      <c r="H569" s="9">
        <f t="shared" si="40"/>
        <v>8468889</v>
      </c>
      <c r="I569" s="6" t="s">
        <v>53</v>
      </c>
      <c r="J569" s="6" t="s">
        <v>54</v>
      </c>
      <c r="K569" s="5">
        <f t="shared" si="42"/>
        <v>45089</v>
      </c>
      <c r="L569" s="9">
        <f>+VLOOKUP(B569,'[2]TT 2023'!F$416:K$567,2,0)</f>
        <v>8468889</v>
      </c>
      <c r="M569" s="9">
        <f t="shared" si="41"/>
        <v>0</v>
      </c>
      <c r="N569" s="5">
        <f>+VLOOKUP(B569,'[2]TT 2023'!F$416:K$567,6,0)</f>
        <v>45070</v>
      </c>
      <c r="O569" t="s">
        <v>1207</v>
      </c>
    </row>
    <row r="570" spans="1:15" customFormat="1" ht="15" hidden="1" customHeight="1" x14ac:dyDescent="0.2">
      <c r="A570" s="5">
        <v>45054</v>
      </c>
      <c r="B570" s="6">
        <v>25663</v>
      </c>
      <c r="C570" s="6" t="s">
        <v>10</v>
      </c>
      <c r="D570" s="6" t="s">
        <v>1027</v>
      </c>
      <c r="E570" s="17">
        <v>2373490</v>
      </c>
      <c r="F570" s="10" t="s">
        <v>12</v>
      </c>
      <c r="G570" s="17">
        <v>237349</v>
      </c>
      <c r="H570" s="9">
        <f t="shared" si="40"/>
        <v>2610839</v>
      </c>
      <c r="I570" s="6" t="s">
        <v>147</v>
      </c>
      <c r="J570" s="6" t="s">
        <v>148</v>
      </c>
      <c r="K570" s="5">
        <f t="shared" si="42"/>
        <v>45089</v>
      </c>
      <c r="L570" s="9">
        <f>+VLOOKUP(B570,'[2]TT 2023'!F$416:K$567,2,0)</f>
        <v>2610839</v>
      </c>
      <c r="M570" s="9">
        <f t="shared" si="41"/>
        <v>0</v>
      </c>
      <c r="N570" s="5">
        <f>+VLOOKUP(B570,'[2]TT 2023'!F$416:K$567,6,0)</f>
        <v>45070</v>
      </c>
      <c r="O570" t="s">
        <v>1207</v>
      </c>
    </row>
    <row r="571" spans="1:15" customFormat="1" ht="15" hidden="1" customHeight="1" x14ac:dyDescent="0.2">
      <c r="A571" s="5">
        <v>45054</v>
      </c>
      <c r="B571" s="6">
        <v>25664</v>
      </c>
      <c r="C571" s="6" t="s">
        <v>10</v>
      </c>
      <c r="D571" s="6" t="s">
        <v>1028</v>
      </c>
      <c r="E571" s="17">
        <v>1249940</v>
      </c>
      <c r="F571" s="10" t="s">
        <v>12</v>
      </c>
      <c r="G571" s="17">
        <v>124994</v>
      </c>
      <c r="H571" s="9">
        <f t="shared" si="40"/>
        <v>1374934</v>
      </c>
      <c r="I571" s="6" t="s">
        <v>147</v>
      </c>
      <c r="J571" s="6" t="s">
        <v>148</v>
      </c>
      <c r="K571" s="5">
        <f t="shared" si="42"/>
        <v>45089</v>
      </c>
      <c r="L571" s="9">
        <f>+VLOOKUP(B571,'[2]TT 2023'!F$416:K$567,2,0)</f>
        <v>1374934</v>
      </c>
      <c r="M571" s="9">
        <f t="shared" si="41"/>
        <v>0</v>
      </c>
      <c r="N571" s="5">
        <f>+VLOOKUP(B571,'[2]TT 2023'!F$416:K$567,6,0)</f>
        <v>45070</v>
      </c>
      <c r="O571" t="s">
        <v>1207</v>
      </c>
    </row>
    <row r="572" spans="1:15" customFormat="1" ht="15" hidden="1" customHeight="1" x14ac:dyDescent="0.2">
      <c r="A572" s="5">
        <v>45058</v>
      </c>
      <c r="B572" s="6" t="s">
        <v>1121</v>
      </c>
      <c r="C572" s="6" t="s">
        <v>1032</v>
      </c>
      <c r="D572" s="6" t="s">
        <v>1033</v>
      </c>
      <c r="E572" s="17">
        <v>-2156770</v>
      </c>
      <c r="F572" s="10" t="s">
        <v>12</v>
      </c>
      <c r="G572" s="17">
        <v>-215677</v>
      </c>
      <c r="H572" s="9">
        <f t="shared" si="40"/>
        <v>-2372447</v>
      </c>
      <c r="I572" s="6" t="s">
        <v>291</v>
      </c>
      <c r="J572" s="6" t="s">
        <v>292</v>
      </c>
      <c r="K572" s="5">
        <f t="shared" si="42"/>
        <v>45093</v>
      </c>
      <c r="L572" s="9">
        <f>+VLOOKUP(B572,'[2]TT 2023'!F$416:K$567,2,0)</f>
        <v>-2372447</v>
      </c>
      <c r="M572" s="9">
        <f t="shared" si="41"/>
        <v>0</v>
      </c>
      <c r="N572" s="5">
        <f>+VLOOKUP(B572,'[2]TT 2023'!F$416:K$567,6,0)</f>
        <v>45070</v>
      </c>
      <c r="O572" t="s">
        <v>1207</v>
      </c>
    </row>
    <row r="573" spans="1:15" customFormat="1" ht="15" hidden="1" customHeight="1" x14ac:dyDescent="0.2">
      <c r="A573" s="5">
        <v>45058</v>
      </c>
      <c r="B573" s="6">
        <v>184</v>
      </c>
      <c r="C573" s="6" t="s">
        <v>1035</v>
      </c>
      <c r="D573" s="6" t="s">
        <v>671</v>
      </c>
      <c r="E573" s="17">
        <v>-238127</v>
      </c>
      <c r="F573" s="10" t="s">
        <v>12</v>
      </c>
      <c r="G573" s="17">
        <v>-23813</v>
      </c>
      <c r="H573" s="9">
        <f t="shared" si="40"/>
        <v>-261940</v>
      </c>
      <c r="I573" s="6" t="s">
        <v>147</v>
      </c>
      <c r="J573" s="6" t="s">
        <v>148</v>
      </c>
      <c r="K573" s="5">
        <f t="shared" si="42"/>
        <v>45093</v>
      </c>
      <c r="L573" s="9">
        <f>+VLOOKUP(B573,'[2]TT 2023'!F$416:K$567,2,0)</f>
        <v>-261940</v>
      </c>
      <c r="M573" s="9">
        <f t="shared" si="41"/>
        <v>0</v>
      </c>
      <c r="N573" s="5">
        <f>+VLOOKUP(B573,'[2]TT 2023'!F$416:K$567,6,0)</f>
        <v>45070</v>
      </c>
      <c r="O573" t="s">
        <v>1207</v>
      </c>
    </row>
    <row r="574" spans="1:15" customFormat="1" ht="15" hidden="1" customHeight="1" x14ac:dyDescent="0.2">
      <c r="A574" s="5">
        <v>45058</v>
      </c>
      <c r="B574" s="6">
        <v>195</v>
      </c>
      <c r="C574" s="6" t="s">
        <v>982</v>
      </c>
      <c r="D574" s="6" t="s">
        <v>983</v>
      </c>
      <c r="E574" s="17">
        <v>-438660</v>
      </c>
      <c r="F574" s="10" t="s">
        <v>12</v>
      </c>
      <c r="G574" s="17">
        <v>-43866</v>
      </c>
      <c r="H574" s="9">
        <f t="shared" si="40"/>
        <v>-482526</v>
      </c>
      <c r="I574" s="6" t="s">
        <v>53</v>
      </c>
      <c r="J574" s="6" t="s">
        <v>54</v>
      </c>
      <c r="K574" s="5">
        <f t="shared" si="42"/>
        <v>45093</v>
      </c>
      <c r="L574" s="9">
        <f>+VLOOKUP(B574,'[2]TT 2023'!F$416:K$567,2,0)</f>
        <v>-482526</v>
      </c>
      <c r="M574" s="9">
        <f t="shared" si="41"/>
        <v>0</v>
      </c>
      <c r="N574" s="5">
        <f>+VLOOKUP(B574,'[2]TT 2023'!F$416:K$567,6,0)</f>
        <v>45070</v>
      </c>
      <c r="O574" t="s">
        <v>1207</v>
      </c>
    </row>
    <row r="575" spans="1:15" customFormat="1" ht="15" hidden="1" customHeight="1" x14ac:dyDescent="0.2">
      <c r="A575" s="5">
        <v>45058</v>
      </c>
      <c r="B575" s="6">
        <v>294</v>
      </c>
      <c r="C575" s="6" t="s">
        <v>686</v>
      </c>
      <c r="D575" s="6" t="s">
        <v>1040</v>
      </c>
      <c r="E575" s="17">
        <v>-793434</v>
      </c>
      <c r="F575" s="10" t="s">
        <v>12</v>
      </c>
      <c r="G575" s="17">
        <v>-79343</v>
      </c>
      <c r="H575" s="9">
        <f t="shared" si="40"/>
        <v>-872777</v>
      </c>
      <c r="I575" s="6" t="s">
        <v>131</v>
      </c>
      <c r="J575" s="6" t="s">
        <v>132</v>
      </c>
      <c r="K575" s="5">
        <f t="shared" si="42"/>
        <v>45093</v>
      </c>
      <c r="L575" s="9">
        <f>+VLOOKUP(B575,'[2]TT 2023'!F$416:K$567,2,0)</f>
        <v>-872777</v>
      </c>
      <c r="M575" s="9">
        <f t="shared" si="41"/>
        <v>0</v>
      </c>
      <c r="N575" s="5">
        <f>+VLOOKUP(B575,'[2]TT 2023'!F$416:K$567,6,0)</f>
        <v>45070</v>
      </c>
      <c r="O575" t="s">
        <v>1207</v>
      </c>
    </row>
    <row r="576" spans="1:15" customFormat="1" ht="15" hidden="1" customHeight="1" x14ac:dyDescent="0.2">
      <c r="A576" s="5">
        <v>45058</v>
      </c>
      <c r="B576" s="6">
        <v>296</v>
      </c>
      <c r="C576" s="6" t="s">
        <v>686</v>
      </c>
      <c r="D576" s="6" t="s">
        <v>645</v>
      </c>
      <c r="E576" s="17">
        <v>-846117</v>
      </c>
      <c r="F576" s="10" t="s">
        <v>12</v>
      </c>
      <c r="G576" s="17">
        <v>-84612</v>
      </c>
      <c r="H576" s="9">
        <f t="shared" si="40"/>
        <v>-930729</v>
      </c>
      <c r="I576" s="6" t="s">
        <v>131</v>
      </c>
      <c r="J576" s="6" t="s">
        <v>132</v>
      </c>
      <c r="K576" s="5">
        <f t="shared" si="42"/>
        <v>45093</v>
      </c>
      <c r="L576" s="9">
        <f>+VLOOKUP(B576,'[2]TT 2023'!F$416:K$567,2,0)</f>
        <v>-930729</v>
      </c>
      <c r="M576" s="9">
        <f t="shared" si="41"/>
        <v>0</v>
      </c>
      <c r="N576" s="5">
        <f>+VLOOKUP(B576,'[2]TT 2023'!F$416:K$567,6,0)</f>
        <v>45070</v>
      </c>
      <c r="O576" t="s">
        <v>1207</v>
      </c>
    </row>
    <row r="577" spans="1:19" ht="15" hidden="1" customHeight="1" x14ac:dyDescent="0.2">
      <c r="A577" s="5">
        <v>45058</v>
      </c>
      <c r="B577" s="6" t="s">
        <v>1122</v>
      </c>
      <c r="C577" s="6" t="s">
        <v>686</v>
      </c>
      <c r="D577" s="6" t="s">
        <v>645</v>
      </c>
      <c r="E577" s="17">
        <v>-357198</v>
      </c>
      <c r="F577" s="10" t="s">
        <v>12</v>
      </c>
      <c r="G577" s="17">
        <v>-35720</v>
      </c>
      <c r="H577" s="9">
        <f t="shared" si="40"/>
        <v>-392918</v>
      </c>
      <c r="I577" s="6" t="s">
        <v>131</v>
      </c>
      <c r="J577" s="6" t="s">
        <v>132</v>
      </c>
      <c r="K577" s="5">
        <f t="shared" si="42"/>
        <v>45093</v>
      </c>
      <c r="L577" s="9">
        <f>+VLOOKUP(B577,'[2]TT 2023'!F$416:K$567,2,0)</f>
        <v>-392918</v>
      </c>
      <c r="M577" s="9">
        <f t="shared" si="41"/>
        <v>0</v>
      </c>
      <c r="N577" s="5">
        <f>+VLOOKUP(B577,'[2]TT 2023'!F$416:K$567,6,0)</f>
        <v>45070</v>
      </c>
      <c r="O577" t="s">
        <v>1207</v>
      </c>
      <c r="P577"/>
      <c r="Q577"/>
      <c r="R577"/>
      <c r="S577"/>
    </row>
    <row r="578" spans="1:19" ht="15" hidden="1" customHeight="1" x14ac:dyDescent="0.2">
      <c r="A578" s="5">
        <v>45058</v>
      </c>
      <c r="B578" s="6">
        <v>28139</v>
      </c>
      <c r="C578" s="6" t="s">
        <v>10</v>
      </c>
      <c r="D578" s="6" t="s">
        <v>1043</v>
      </c>
      <c r="E578" s="17">
        <v>63690930</v>
      </c>
      <c r="F578" s="10" t="s">
        <v>12</v>
      </c>
      <c r="G578" s="17">
        <v>6369093</v>
      </c>
      <c r="H578" s="9">
        <f t="shared" si="40"/>
        <v>70060023</v>
      </c>
      <c r="I578" s="6" t="s">
        <v>147</v>
      </c>
      <c r="J578" s="6" t="s">
        <v>148</v>
      </c>
      <c r="K578" s="5">
        <f t="shared" si="42"/>
        <v>45093</v>
      </c>
      <c r="L578" s="9">
        <f>+VLOOKUP(B578,'[2]TT 2023'!F$416:K$567,2,0)</f>
        <v>70060023</v>
      </c>
      <c r="M578" s="9">
        <f t="shared" si="41"/>
        <v>0</v>
      </c>
      <c r="N578" s="5">
        <f>+VLOOKUP(B578,'[2]TT 2023'!F$416:K$567,6,0)</f>
        <v>45070</v>
      </c>
      <c r="O578" t="s">
        <v>1207</v>
      </c>
      <c r="P578"/>
      <c r="Q578"/>
      <c r="R578"/>
      <c r="S578"/>
    </row>
    <row r="579" spans="1:19" ht="15" hidden="1" customHeight="1" x14ac:dyDescent="0.2">
      <c r="A579" s="5">
        <v>45058</v>
      </c>
      <c r="B579" s="6">
        <v>28140</v>
      </c>
      <c r="C579" s="6" t="s">
        <v>10</v>
      </c>
      <c r="D579" s="6" t="s">
        <v>1044</v>
      </c>
      <c r="E579" s="17">
        <v>33135726</v>
      </c>
      <c r="F579" s="10" t="s">
        <v>12</v>
      </c>
      <c r="G579" s="17">
        <v>3313573</v>
      </c>
      <c r="H579" s="9">
        <f t="shared" si="40"/>
        <v>36449299</v>
      </c>
      <c r="I579" s="6" t="s">
        <v>13</v>
      </c>
      <c r="J579" s="6" t="s">
        <v>14</v>
      </c>
      <c r="K579" s="5">
        <f t="shared" si="42"/>
        <v>45093</v>
      </c>
      <c r="L579" s="9">
        <f>+VLOOKUP(B579,'[2]TT 2023'!F$416:K$567,2,0)</f>
        <v>36449303</v>
      </c>
      <c r="M579" s="9">
        <f t="shared" si="41"/>
        <v>4</v>
      </c>
      <c r="N579" s="5">
        <f>+VLOOKUP(B579,'[2]TT 2023'!F$416:K$567,6,0)</f>
        <v>45070</v>
      </c>
      <c r="O579" t="s">
        <v>1207</v>
      </c>
      <c r="P579"/>
      <c r="Q579"/>
      <c r="R579"/>
      <c r="S579"/>
    </row>
    <row r="580" spans="1:19" ht="15" hidden="1" customHeight="1" x14ac:dyDescent="0.2">
      <c r="A580" s="5">
        <v>45059</v>
      </c>
      <c r="B580" s="6">
        <v>28241</v>
      </c>
      <c r="C580" s="6" t="s">
        <v>10</v>
      </c>
      <c r="D580" s="6" t="s">
        <v>1045</v>
      </c>
      <c r="E580" s="17">
        <v>0</v>
      </c>
      <c r="F580" s="10" t="s">
        <v>12</v>
      </c>
      <c r="G580" s="17">
        <v>0</v>
      </c>
      <c r="H580" s="9">
        <f t="shared" si="40"/>
        <v>0</v>
      </c>
      <c r="I580" s="6" t="s">
        <v>13</v>
      </c>
      <c r="J580" s="6" t="s">
        <v>14</v>
      </c>
      <c r="K580" s="5">
        <f t="shared" si="42"/>
        <v>45094</v>
      </c>
      <c r="L580" s="9" t="e">
        <f>+VLOOKUP(B580,'[2]TT 2023'!F$416:K$567,2,0)</f>
        <v>#N/A</v>
      </c>
      <c r="M580" s="9" t="e">
        <f t="shared" si="41"/>
        <v>#N/A</v>
      </c>
      <c r="N580" s="5" t="e">
        <f>+VLOOKUP(B580,'[2]TT 2023'!F$416:K$567,6,0)</f>
        <v>#N/A</v>
      </c>
      <c r="O580" t="s">
        <v>1219</v>
      </c>
      <c r="P580"/>
      <c r="Q580"/>
      <c r="R580"/>
      <c r="S580"/>
    </row>
    <row r="581" spans="1:19" ht="15" hidden="1" customHeight="1" x14ac:dyDescent="0.2">
      <c r="A581" s="5">
        <v>45059</v>
      </c>
      <c r="B581" s="6">
        <v>28242</v>
      </c>
      <c r="C581" s="6" t="s">
        <v>10</v>
      </c>
      <c r="D581" s="6" t="s">
        <v>1046</v>
      </c>
      <c r="E581" s="17">
        <v>250915</v>
      </c>
      <c r="F581" s="10" t="s">
        <v>12</v>
      </c>
      <c r="G581" s="17">
        <v>25092</v>
      </c>
      <c r="H581" s="9">
        <f t="shared" si="40"/>
        <v>276007</v>
      </c>
      <c r="I581" s="6" t="s">
        <v>13</v>
      </c>
      <c r="J581" s="6" t="s">
        <v>14</v>
      </c>
      <c r="K581" s="5">
        <f t="shared" si="42"/>
        <v>45094</v>
      </c>
      <c r="L581" s="9">
        <f>+VLOOKUP(B581,'[2]TT 2023'!F$568:K$665,2,0)</f>
        <v>276012</v>
      </c>
      <c r="M581" s="9">
        <f t="shared" si="41"/>
        <v>5</v>
      </c>
      <c r="N581" s="5">
        <f>+VLOOKUP(B581,'[2]TT 2023'!F$568:K$665,6,0)</f>
        <v>45089</v>
      </c>
      <c r="O581" t="s">
        <v>1232</v>
      </c>
      <c r="P581"/>
      <c r="Q581"/>
      <c r="R581"/>
      <c r="S581"/>
    </row>
    <row r="582" spans="1:19" ht="15" hidden="1" customHeight="1" x14ac:dyDescent="0.2">
      <c r="A582" s="5">
        <v>45059</v>
      </c>
      <c r="B582" s="6">
        <v>28243</v>
      </c>
      <c r="C582" s="6" t="s">
        <v>10</v>
      </c>
      <c r="D582" s="6" t="s">
        <v>1047</v>
      </c>
      <c r="E582" s="17">
        <v>2940030</v>
      </c>
      <c r="F582" s="10" t="s">
        <v>12</v>
      </c>
      <c r="G582" s="17">
        <v>294003</v>
      </c>
      <c r="H582" s="9">
        <f t="shared" si="40"/>
        <v>3234033</v>
      </c>
      <c r="I582" s="6" t="s">
        <v>101</v>
      </c>
      <c r="J582" s="6" t="s">
        <v>102</v>
      </c>
      <c r="K582" s="5">
        <f t="shared" si="42"/>
        <v>45094</v>
      </c>
      <c r="L582" s="9">
        <f>+VLOOKUP(B582,'[2]TT 2023'!F$568:K$665,2,0)</f>
        <v>3234033</v>
      </c>
      <c r="M582" s="9">
        <f t="shared" si="41"/>
        <v>0</v>
      </c>
      <c r="N582" s="5">
        <f>+VLOOKUP(B582,'[2]TT 2023'!F$568:K$665,6,0)</f>
        <v>45089</v>
      </c>
      <c r="O582" t="s">
        <v>1232</v>
      </c>
      <c r="P582"/>
      <c r="Q582"/>
      <c r="R582"/>
      <c r="S582"/>
    </row>
    <row r="583" spans="1:19" ht="15" hidden="1" customHeight="1" x14ac:dyDescent="0.2">
      <c r="A583" s="5">
        <v>45059</v>
      </c>
      <c r="B583" s="6">
        <v>28244</v>
      </c>
      <c r="C583" s="6" t="s">
        <v>10</v>
      </c>
      <c r="D583" s="6" t="s">
        <v>1048</v>
      </c>
      <c r="E583" s="17">
        <v>566400</v>
      </c>
      <c r="F583" s="10" t="s">
        <v>12</v>
      </c>
      <c r="G583" s="17">
        <v>56640</v>
      </c>
      <c r="H583" s="9">
        <f t="shared" si="40"/>
        <v>623040</v>
      </c>
      <c r="I583" s="6" t="s">
        <v>101</v>
      </c>
      <c r="J583" s="6" t="s">
        <v>102</v>
      </c>
      <c r="K583" s="5">
        <f t="shared" si="42"/>
        <v>45094</v>
      </c>
      <c r="L583" s="9">
        <f>+VLOOKUP(B583,'[2]TT 2023'!F$568:K$665,2,0)</f>
        <v>623040</v>
      </c>
      <c r="M583" s="9">
        <f t="shared" si="41"/>
        <v>0</v>
      </c>
      <c r="N583" s="5">
        <f>+VLOOKUP(B583,'[2]TT 2023'!F$568:K$665,6,0)</f>
        <v>45089</v>
      </c>
      <c r="O583" t="s">
        <v>1232</v>
      </c>
      <c r="P583"/>
      <c r="Q583"/>
      <c r="R583"/>
      <c r="S583"/>
    </row>
    <row r="584" spans="1:19" ht="15" hidden="1" customHeight="1" x14ac:dyDescent="0.2">
      <c r="A584" s="5">
        <v>45059</v>
      </c>
      <c r="B584" s="6">
        <v>28245</v>
      </c>
      <c r="C584" s="6" t="s">
        <v>10</v>
      </c>
      <c r="D584" s="6" t="s">
        <v>1049</v>
      </c>
      <c r="E584" s="17">
        <v>2667265</v>
      </c>
      <c r="F584" s="10" t="s">
        <v>12</v>
      </c>
      <c r="G584" s="17">
        <v>266727</v>
      </c>
      <c r="H584" s="9">
        <f t="shared" si="40"/>
        <v>2933992</v>
      </c>
      <c r="I584" s="6" t="s">
        <v>53</v>
      </c>
      <c r="J584" s="6" t="s">
        <v>54</v>
      </c>
      <c r="K584" s="5">
        <f t="shared" si="42"/>
        <v>45094</v>
      </c>
      <c r="L584" s="9">
        <f>+VLOOKUP(B584,'[2]TT 2023'!F$666:K$785,2,0)</f>
        <v>2933997</v>
      </c>
      <c r="M584" s="9">
        <f t="shared" si="41"/>
        <v>5</v>
      </c>
      <c r="N584" s="5">
        <f>+VLOOKUP(B584,'[2]TT 2023'!F$666:K$785,6,0)</f>
        <v>45103</v>
      </c>
      <c r="O584" t="s">
        <v>1253</v>
      </c>
      <c r="P584"/>
      <c r="Q584"/>
      <c r="R584" s="14"/>
    </row>
    <row r="585" spans="1:19" ht="15" hidden="1" customHeight="1" x14ac:dyDescent="0.2">
      <c r="A585" s="5">
        <v>45059</v>
      </c>
      <c r="B585" s="6">
        <v>28246</v>
      </c>
      <c r="C585" s="6" t="s">
        <v>10</v>
      </c>
      <c r="D585" s="6" t="s">
        <v>1050</v>
      </c>
      <c r="E585" s="17">
        <v>3082743</v>
      </c>
      <c r="F585" s="10" t="s">
        <v>12</v>
      </c>
      <c r="G585" s="17">
        <v>308274</v>
      </c>
      <c r="H585" s="9">
        <f t="shared" si="40"/>
        <v>3391017</v>
      </c>
      <c r="I585" s="6" t="s">
        <v>89</v>
      </c>
      <c r="J585" s="6" t="s">
        <v>90</v>
      </c>
      <c r="K585" s="5">
        <f t="shared" si="42"/>
        <v>45094</v>
      </c>
      <c r="L585" s="9">
        <f>+VLOOKUP(B585,'[2]TT 2023'!F$568:K$665,2,0)</f>
        <v>3391014</v>
      </c>
      <c r="M585" s="9">
        <f t="shared" si="41"/>
        <v>-3</v>
      </c>
      <c r="N585" s="5">
        <f>+VLOOKUP(B585,'[2]TT 2023'!F$568:K$665,6,0)</f>
        <v>45089</v>
      </c>
      <c r="O585" t="s">
        <v>1232</v>
      </c>
      <c r="P585"/>
      <c r="Q585"/>
      <c r="R585"/>
      <c r="S585"/>
    </row>
    <row r="586" spans="1:19" ht="15" hidden="1" customHeight="1" x14ac:dyDescent="0.2">
      <c r="A586" s="5">
        <v>45059</v>
      </c>
      <c r="B586" s="6">
        <v>28247</v>
      </c>
      <c r="C586" s="6" t="s">
        <v>10</v>
      </c>
      <c r="D586" s="6" t="s">
        <v>1051</v>
      </c>
      <c r="E586" s="17">
        <v>1139375</v>
      </c>
      <c r="F586" s="10" t="s">
        <v>12</v>
      </c>
      <c r="G586" s="17">
        <v>113938</v>
      </c>
      <c r="H586" s="9">
        <f t="shared" si="40"/>
        <v>1253313</v>
      </c>
      <c r="I586" s="6" t="s">
        <v>89</v>
      </c>
      <c r="J586" s="6" t="s">
        <v>90</v>
      </c>
      <c r="K586" s="5">
        <f t="shared" si="42"/>
        <v>45094</v>
      </c>
      <c r="L586" s="9">
        <f>+VLOOKUP(B586,'[2]TT 2023'!F$568:K$665,2,0)</f>
        <v>1253318</v>
      </c>
      <c r="M586" s="9">
        <f t="shared" si="41"/>
        <v>5</v>
      </c>
      <c r="N586" s="5">
        <f>+VLOOKUP(B586,'[2]TT 2023'!F$568:K$665,6,0)</f>
        <v>45089</v>
      </c>
      <c r="O586" t="s">
        <v>1232</v>
      </c>
      <c r="P586"/>
      <c r="Q586"/>
      <c r="R586"/>
      <c r="S586"/>
    </row>
    <row r="587" spans="1:19" ht="15" hidden="1" customHeight="1" x14ac:dyDescent="0.2">
      <c r="A587" s="5">
        <v>45059</v>
      </c>
      <c r="B587" s="6">
        <v>28248</v>
      </c>
      <c r="C587" s="6" t="s">
        <v>10</v>
      </c>
      <c r="D587" s="6" t="s">
        <v>1052</v>
      </c>
      <c r="E587" s="17">
        <v>1139375</v>
      </c>
      <c r="F587" s="10" t="s">
        <v>12</v>
      </c>
      <c r="G587" s="17">
        <v>113938</v>
      </c>
      <c r="H587" s="9">
        <f t="shared" si="40"/>
        <v>1253313</v>
      </c>
      <c r="I587" s="6" t="s">
        <v>131</v>
      </c>
      <c r="J587" s="6" t="s">
        <v>132</v>
      </c>
      <c r="K587" s="5">
        <f t="shared" si="42"/>
        <v>45094</v>
      </c>
      <c r="L587" s="9">
        <f>+VLOOKUP(B587,'[2]TT 2023'!F$568:K$665,2,0)</f>
        <v>1253318</v>
      </c>
      <c r="M587" s="9">
        <f t="shared" si="41"/>
        <v>5</v>
      </c>
      <c r="N587" s="5">
        <f>+VLOOKUP(B587,'[2]TT 2023'!F$568:K$665,6,0)</f>
        <v>45089</v>
      </c>
      <c r="O587" t="s">
        <v>1232</v>
      </c>
      <c r="P587"/>
      <c r="Q587"/>
      <c r="R587"/>
      <c r="S587"/>
    </row>
    <row r="588" spans="1:19" ht="15" hidden="1" customHeight="1" x14ac:dyDescent="0.2">
      <c r="A588" s="5">
        <v>45059</v>
      </c>
      <c r="B588" s="6">
        <v>28249</v>
      </c>
      <c r="C588" s="6" t="s">
        <v>10</v>
      </c>
      <c r="D588" s="6" t="s">
        <v>1053</v>
      </c>
      <c r="E588" s="17">
        <v>2005406</v>
      </c>
      <c r="F588" s="10" t="s">
        <v>12</v>
      </c>
      <c r="G588" s="17">
        <v>200541</v>
      </c>
      <c r="H588" s="9">
        <f t="shared" si="40"/>
        <v>2205947</v>
      </c>
      <c r="I588" s="6" t="s">
        <v>139</v>
      </c>
      <c r="J588" s="6" t="s">
        <v>140</v>
      </c>
      <c r="K588" s="5">
        <f t="shared" si="42"/>
        <v>45094</v>
      </c>
      <c r="L588" s="9">
        <f>+VLOOKUP(B588,'[2]TT 2023'!F$568:K$665,2,0)</f>
        <v>2205951</v>
      </c>
      <c r="M588" s="9">
        <f t="shared" si="41"/>
        <v>4</v>
      </c>
      <c r="N588" s="5">
        <f>+VLOOKUP(B588,'[2]TT 2023'!F$568:K$665,6,0)</f>
        <v>45089</v>
      </c>
      <c r="O588" t="s">
        <v>1232</v>
      </c>
      <c r="P588"/>
      <c r="Q588"/>
      <c r="R588"/>
      <c r="S588"/>
    </row>
    <row r="589" spans="1:19" ht="15" hidden="1" customHeight="1" x14ac:dyDescent="0.2">
      <c r="A589" s="5">
        <v>45059</v>
      </c>
      <c r="B589" s="6">
        <v>28250</v>
      </c>
      <c r="C589" s="6" t="s">
        <v>10</v>
      </c>
      <c r="D589" s="6" t="s">
        <v>1054</v>
      </c>
      <c r="E589" s="17">
        <v>5678550</v>
      </c>
      <c r="F589" s="10" t="s">
        <v>12</v>
      </c>
      <c r="G589" s="17">
        <v>567855</v>
      </c>
      <c r="H589" s="9">
        <f t="shared" si="40"/>
        <v>6246405</v>
      </c>
      <c r="I589" s="6" t="s">
        <v>175</v>
      </c>
      <c r="J589" s="6" t="s">
        <v>176</v>
      </c>
      <c r="K589" s="5">
        <f t="shared" si="42"/>
        <v>45094</v>
      </c>
      <c r="L589" s="9">
        <f>+VLOOKUP(B589,'[2]TT 2023'!F$568:K$665,2,0)</f>
        <v>6246405</v>
      </c>
      <c r="M589" s="9">
        <f t="shared" si="41"/>
        <v>0</v>
      </c>
      <c r="N589" s="5">
        <f>+VLOOKUP(B589,'[2]TT 2023'!F$568:K$665,6,0)</f>
        <v>45089</v>
      </c>
      <c r="O589" t="s">
        <v>1232</v>
      </c>
      <c r="P589"/>
      <c r="Q589"/>
      <c r="R589"/>
      <c r="S589"/>
    </row>
    <row r="590" spans="1:19" ht="15" hidden="1" customHeight="1" x14ac:dyDescent="0.2">
      <c r="A590" s="5">
        <v>45059</v>
      </c>
      <c r="B590" s="6">
        <v>28251</v>
      </c>
      <c r="C590" s="6" t="s">
        <v>10</v>
      </c>
      <c r="D590" s="6" t="s">
        <v>1055</v>
      </c>
      <c r="E590" s="17">
        <v>1905040</v>
      </c>
      <c r="F590" s="10" t="s">
        <v>12</v>
      </c>
      <c r="G590" s="17">
        <v>190504</v>
      </c>
      <c r="H590" s="9">
        <f t="shared" ref="H590:H653" si="43">+E590+G590</f>
        <v>2095544</v>
      </c>
      <c r="I590" s="6" t="s">
        <v>13</v>
      </c>
      <c r="J590" s="6" t="s">
        <v>14</v>
      </c>
      <c r="K590" s="5">
        <f t="shared" si="42"/>
        <v>45094</v>
      </c>
      <c r="L590" s="9">
        <f>+VLOOKUP(B590,'[2]TT 2023'!F$568:K$665,2,0)</f>
        <v>2095544</v>
      </c>
      <c r="M590" s="9">
        <f t="shared" si="41"/>
        <v>0</v>
      </c>
      <c r="N590" s="5">
        <f>+VLOOKUP(B590,'[2]TT 2023'!F$568:K$665,6,0)</f>
        <v>45089</v>
      </c>
      <c r="O590" t="s">
        <v>1232</v>
      </c>
      <c r="P590"/>
      <c r="Q590"/>
      <c r="R590"/>
      <c r="S590"/>
    </row>
    <row r="591" spans="1:19" ht="15" hidden="1" customHeight="1" x14ac:dyDescent="0.2">
      <c r="A591" s="5">
        <v>45059</v>
      </c>
      <c r="B591" s="6">
        <v>28252</v>
      </c>
      <c r="C591" s="6" t="s">
        <v>10</v>
      </c>
      <c r="D591" s="6" t="s">
        <v>1056</v>
      </c>
      <c r="E591" s="17">
        <v>7011135</v>
      </c>
      <c r="F591" s="10" t="s">
        <v>12</v>
      </c>
      <c r="G591" s="17">
        <v>701114</v>
      </c>
      <c r="H591" s="9">
        <f t="shared" si="43"/>
        <v>7712249</v>
      </c>
      <c r="I591" s="6" t="s">
        <v>13</v>
      </c>
      <c r="J591" s="6" t="s">
        <v>14</v>
      </c>
      <c r="K591" s="5">
        <f t="shared" si="42"/>
        <v>45094</v>
      </c>
      <c r="L591" s="9">
        <f>+VLOOKUP(B591,'[2]TT 2023'!F$568:K$665,2,0)</f>
        <v>7712254</v>
      </c>
      <c r="M591" s="9">
        <f t="shared" si="41"/>
        <v>5</v>
      </c>
      <c r="N591" s="5">
        <f>+VLOOKUP(B591,'[2]TT 2023'!F$568:K$665,6,0)</f>
        <v>45089</v>
      </c>
      <c r="O591" t="s">
        <v>1232</v>
      </c>
      <c r="P591"/>
      <c r="Q591"/>
      <c r="R591"/>
      <c r="S591"/>
    </row>
    <row r="592" spans="1:19" ht="15" hidden="1" customHeight="1" x14ac:dyDescent="0.2">
      <c r="A592" s="5">
        <v>45059</v>
      </c>
      <c r="B592" s="6">
        <v>28253</v>
      </c>
      <c r="C592" s="6" t="s">
        <v>10</v>
      </c>
      <c r="D592" s="6" t="s">
        <v>1057</v>
      </c>
      <c r="E592" s="17">
        <v>8496000</v>
      </c>
      <c r="F592" s="10" t="s">
        <v>12</v>
      </c>
      <c r="G592" s="17">
        <v>849600</v>
      </c>
      <c r="H592" s="9">
        <f t="shared" si="43"/>
        <v>9345600</v>
      </c>
      <c r="I592" s="6" t="s">
        <v>13</v>
      </c>
      <c r="J592" s="6" t="s">
        <v>14</v>
      </c>
      <c r="K592" s="5">
        <f t="shared" si="42"/>
        <v>45094</v>
      </c>
      <c r="L592" s="9">
        <f>+VLOOKUP(B592,'[2]TT 2023'!F$568:K$665,2,0)</f>
        <v>9345600</v>
      </c>
      <c r="M592" s="9">
        <f t="shared" si="41"/>
        <v>0</v>
      </c>
      <c r="N592" s="5">
        <f>+VLOOKUP(B592,'[2]TT 2023'!F$568:K$665,6,0)</f>
        <v>45089</v>
      </c>
      <c r="O592" t="s">
        <v>1232</v>
      </c>
      <c r="P592"/>
      <c r="Q592"/>
      <c r="R592"/>
      <c r="S592"/>
    </row>
    <row r="593" spans="1:19" ht="15" hidden="1" customHeight="1" x14ac:dyDescent="0.2">
      <c r="A593" s="5">
        <v>45059</v>
      </c>
      <c r="B593" s="6">
        <v>28254</v>
      </c>
      <c r="C593" s="6" t="s">
        <v>10</v>
      </c>
      <c r="D593" s="6" t="s">
        <v>1058</v>
      </c>
      <c r="E593" s="17">
        <v>2381320</v>
      </c>
      <c r="F593" s="10" t="s">
        <v>12</v>
      </c>
      <c r="G593" s="17">
        <v>238132</v>
      </c>
      <c r="H593" s="9">
        <f t="shared" si="43"/>
        <v>2619452</v>
      </c>
      <c r="I593" s="6" t="s">
        <v>13</v>
      </c>
      <c r="J593" s="6" t="s">
        <v>14</v>
      </c>
      <c r="K593" s="5">
        <f t="shared" si="42"/>
        <v>45094</v>
      </c>
      <c r="L593" s="9">
        <f>+VLOOKUP(B593,'[2]TT 2023'!F$568:K$665,2,0)</f>
        <v>2619452</v>
      </c>
      <c r="M593" s="9">
        <f t="shared" si="41"/>
        <v>0</v>
      </c>
      <c r="N593" s="5">
        <f>+VLOOKUP(B593,'[2]TT 2023'!F$568:K$665,6,0)</f>
        <v>45089</v>
      </c>
      <c r="O593" t="s">
        <v>1232</v>
      </c>
      <c r="P593"/>
      <c r="Q593"/>
      <c r="R593"/>
      <c r="S593"/>
    </row>
    <row r="594" spans="1:19" ht="15" hidden="1" customHeight="1" x14ac:dyDescent="0.2">
      <c r="A594" s="5">
        <v>45059</v>
      </c>
      <c r="B594" s="6">
        <v>28255</v>
      </c>
      <c r="C594" s="6" t="s">
        <v>10</v>
      </c>
      <c r="D594" s="6" t="s">
        <v>1059</v>
      </c>
      <c r="E594" s="17">
        <v>1905040</v>
      </c>
      <c r="F594" s="10" t="s">
        <v>12</v>
      </c>
      <c r="G594" s="17">
        <v>190504</v>
      </c>
      <c r="H594" s="9">
        <f t="shared" si="43"/>
        <v>2095544</v>
      </c>
      <c r="I594" s="6" t="s">
        <v>13</v>
      </c>
      <c r="J594" s="6" t="s">
        <v>14</v>
      </c>
      <c r="K594" s="5">
        <f t="shared" si="42"/>
        <v>45094</v>
      </c>
      <c r="L594" s="9">
        <f>+VLOOKUP(B594,'[2]TT 2023'!F$568:K$665,2,0)</f>
        <v>2095544</v>
      </c>
      <c r="M594" s="9">
        <f t="shared" ref="M594:M657" si="44">+L594-H594</f>
        <v>0</v>
      </c>
      <c r="N594" s="5">
        <f>+VLOOKUP(B594,'[2]TT 2023'!F$568:K$665,6,0)</f>
        <v>45089</v>
      </c>
      <c r="O594" t="s">
        <v>1232</v>
      </c>
      <c r="P594"/>
      <c r="Q594"/>
      <c r="R594"/>
      <c r="S594"/>
    </row>
    <row r="595" spans="1:19" ht="15" hidden="1" customHeight="1" x14ac:dyDescent="0.2">
      <c r="A595" s="5">
        <v>45059</v>
      </c>
      <c r="B595" s="6">
        <v>28256</v>
      </c>
      <c r="C595" s="6" t="s">
        <v>10</v>
      </c>
      <c r="D595" s="6" t="s">
        <v>1060</v>
      </c>
      <c r="E595" s="17">
        <v>4249200</v>
      </c>
      <c r="F595" s="10" t="s">
        <v>12</v>
      </c>
      <c r="G595" s="17">
        <v>424920</v>
      </c>
      <c r="H595" s="9">
        <f t="shared" si="43"/>
        <v>4674120</v>
      </c>
      <c r="I595" s="6" t="s">
        <v>13</v>
      </c>
      <c r="J595" s="6" t="s">
        <v>14</v>
      </c>
      <c r="K595" s="5">
        <f t="shared" si="42"/>
        <v>45094</v>
      </c>
      <c r="L595" s="9">
        <f>+VLOOKUP(B595,'[2]TT 2023'!F$568:K$665,2,0)</f>
        <v>4674120</v>
      </c>
      <c r="M595" s="9">
        <f t="shared" si="44"/>
        <v>0</v>
      </c>
      <c r="N595" s="5">
        <f>+VLOOKUP(B595,'[2]TT 2023'!F$568:K$665,6,0)</f>
        <v>45089</v>
      </c>
      <c r="O595" t="s">
        <v>1232</v>
      </c>
      <c r="P595"/>
      <c r="Q595"/>
      <c r="R595"/>
      <c r="S595"/>
    </row>
    <row r="596" spans="1:19" ht="15" hidden="1" customHeight="1" x14ac:dyDescent="0.2">
      <c r="A596" s="5">
        <v>45059</v>
      </c>
      <c r="B596" s="6">
        <v>28257</v>
      </c>
      <c r="C596" s="6" t="s">
        <v>10</v>
      </c>
      <c r="D596" s="6" t="s">
        <v>1061</v>
      </c>
      <c r="E596" s="17">
        <v>3553840</v>
      </c>
      <c r="F596" s="10" t="s">
        <v>12</v>
      </c>
      <c r="G596" s="17">
        <v>355384</v>
      </c>
      <c r="H596" s="9">
        <f t="shared" si="43"/>
        <v>3909224</v>
      </c>
      <c r="I596" s="6" t="s">
        <v>13</v>
      </c>
      <c r="J596" s="6" t="s">
        <v>14</v>
      </c>
      <c r="K596" s="5">
        <f t="shared" si="42"/>
        <v>45094</v>
      </c>
      <c r="L596" s="9">
        <f>+VLOOKUP(B596,'[2]TT 2023'!F$666:K$785,2,0)</f>
        <v>3909224</v>
      </c>
      <c r="M596" s="9">
        <f t="shared" si="44"/>
        <v>0</v>
      </c>
      <c r="N596" s="5">
        <f>+VLOOKUP(B596,'[2]TT 2023'!F$666:K$785,6,0)</f>
        <v>45103</v>
      </c>
      <c r="O596" t="s">
        <v>1253</v>
      </c>
      <c r="P596"/>
      <c r="Q596"/>
      <c r="R596" s="14"/>
    </row>
    <row r="597" spans="1:19" ht="15" hidden="1" customHeight="1" x14ac:dyDescent="0.2">
      <c r="A597" s="5">
        <v>45059</v>
      </c>
      <c r="B597" s="6">
        <v>28258</v>
      </c>
      <c r="C597" s="6" t="s">
        <v>10</v>
      </c>
      <c r="D597" s="6" t="s">
        <v>1062</v>
      </c>
      <c r="E597" s="17">
        <v>1905040</v>
      </c>
      <c r="F597" s="10" t="s">
        <v>12</v>
      </c>
      <c r="G597" s="17">
        <v>190504</v>
      </c>
      <c r="H597" s="9">
        <f t="shared" si="43"/>
        <v>2095544</v>
      </c>
      <c r="I597" s="6" t="s">
        <v>13</v>
      </c>
      <c r="J597" s="6" t="s">
        <v>14</v>
      </c>
      <c r="K597" s="5">
        <f t="shared" si="42"/>
        <v>45094</v>
      </c>
      <c r="L597" s="9">
        <f>+VLOOKUP(B597,'[2]TT 2023'!F$666:K$785,2,0)</f>
        <v>2095544</v>
      </c>
      <c r="M597" s="9">
        <f t="shared" si="44"/>
        <v>0</v>
      </c>
      <c r="N597" s="5">
        <f>+VLOOKUP(B597,'[2]TT 2023'!F$666:K$785,6,0)</f>
        <v>45103</v>
      </c>
      <c r="O597" t="s">
        <v>1253</v>
      </c>
      <c r="P597"/>
      <c r="Q597"/>
      <c r="R597" s="14"/>
    </row>
    <row r="598" spans="1:19" ht="15" hidden="1" customHeight="1" x14ac:dyDescent="0.2">
      <c r="A598" s="5">
        <v>45059</v>
      </c>
      <c r="B598" s="6">
        <v>28259</v>
      </c>
      <c r="C598" s="6" t="s">
        <v>10</v>
      </c>
      <c r="D598" s="6" t="s">
        <v>1063</v>
      </c>
      <c r="E598" s="17">
        <v>3892820</v>
      </c>
      <c r="F598" s="10" t="s">
        <v>12</v>
      </c>
      <c r="G598" s="17">
        <v>389282</v>
      </c>
      <c r="H598" s="9">
        <f t="shared" si="43"/>
        <v>4282102</v>
      </c>
      <c r="I598" s="6" t="s">
        <v>13</v>
      </c>
      <c r="J598" s="6" t="s">
        <v>14</v>
      </c>
      <c r="K598" s="5">
        <f t="shared" si="42"/>
        <v>45094</v>
      </c>
      <c r="L598" s="9">
        <f>+VLOOKUP(B598,'[2]TT 2023'!F$666:K$785,2,0)</f>
        <v>4282102</v>
      </c>
      <c r="M598" s="9">
        <f t="shared" si="44"/>
        <v>0</v>
      </c>
      <c r="N598" s="5">
        <f>+VLOOKUP(B598,'[2]TT 2023'!F$666:K$785,6,0)</f>
        <v>45103</v>
      </c>
      <c r="O598" t="s">
        <v>1253</v>
      </c>
      <c r="P598"/>
      <c r="Q598"/>
      <c r="R598" s="14"/>
    </row>
    <row r="599" spans="1:19" ht="15" hidden="1" customHeight="1" x14ac:dyDescent="0.2">
      <c r="A599" s="5">
        <v>45059</v>
      </c>
      <c r="B599" s="6">
        <v>28260</v>
      </c>
      <c r="C599" s="6" t="s">
        <v>10</v>
      </c>
      <c r="D599" s="6" t="s">
        <v>1064</v>
      </c>
      <c r="E599" s="17">
        <v>888460</v>
      </c>
      <c r="F599" s="10" t="s">
        <v>12</v>
      </c>
      <c r="G599" s="17">
        <v>88846</v>
      </c>
      <c r="H599" s="9">
        <f t="shared" si="43"/>
        <v>977306</v>
      </c>
      <c r="I599" s="6" t="s">
        <v>101</v>
      </c>
      <c r="J599" s="6" t="s">
        <v>102</v>
      </c>
      <c r="K599" s="5">
        <f t="shared" si="42"/>
        <v>45094</v>
      </c>
      <c r="L599" s="9">
        <f>+VLOOKUP(B599,'[2]TT 2023'!F$666:K$785,2,0)</f>
        <v>977306</v>
      </c>
      <c r="M599" s="9">
        <f t="shared" si="44"/>
        <v>0</v>
      </c>
      <c r="N599" s="5">
        <f>+VLOOKUP(B599,'[2]TT 2023'!F$666:K$785,6,0)</f>
        <v>45103</v>
      </c>
      <c r="O599" t="s">
        <v>1253</v>
      </c>
      <c r="P599"/>
      <c r="Q599"/>
      <c r="R599" s="14"/>
    </row>
    <row r="600" spans="1:19" ht="15" hidden="1" customHeight="1" x14ac:dyDescent="0.2">
      <c r="A600" s="5">
        <v>45059</v>
      </c>
      <c r="B600" s="6">
        <v>28261</v>
      </c>
      <c r="C600" s="6" t="s">
        <v>10</v>
      </c>
      <c r="D600" s="6" t="s">
        <v>1065</v>
      </c>
      <c r="E600" s="17">
        <v>1410195</v>
      </c>
      <c r="F600" s="10" t="s">
        <v>12</v>
      </c>
      <c r="G600" s="17">
        <v>141020</v>
      </c>
      <c r="H600" s="9">
        <f t="shared" si="43"/>
        <v>1551215</v>
      </c>
      <c r="I600" s="6" t="s">
        <v>291</v>
      </c>
      <c r="J600" s="6" t="s">
        <v>292</v>
      </c>
      <c r="K600" s="5">
        <f t="shared" si="42"/>
        <v>45094</v>
      </c>
      <c r="L600" s="9">
        <f>+VLOOKUP(B600,'[2]TT 2023'!F$666:K$785,2,0)</f>
        <v>1551220</v>
      </c>
      <c r="M600" s="9">
        <f t="shared" si="44"/>
        <v>5</v>
      </c>
      <c r="N600" s="5">
        <f>+VLOOKUP(B600,'[2]TT 2023'!F$666:K$785,6,0)</f>
        <v>45103</v>
      </c>
      <c r="O600" t="s">
        <v>1253</v>
      </c>
      <c r="P600"/>
      <c r="Q600"/>
      <c r="R600" s="14"/>
    </row>
    <row r="601" spans="1:19" ht="15" hidden="1" customHeight="1" x14ac:dyDescent="0.2">
      <c r="A601" s="5">
        <v>45059</v>
      </c>
      <c r="B601" s="6">
        <v>28262</v>
      </c>
      <c r="C601" s="6" t="s">
        <v>10</v>
      </c>
      <c r="D601" s="6" t="s">
        <v>1066</v>
      </c>
      <c r="E601" s="17">
        <v>2793500</v>
      </c>
      <c r="F601" s="10" t="s">
        <v>12</v>
      </c>
      <c r="G601" s="17">
        <v>279350</v>
      </c>
      <c r="H601" s="9">
        <f t="shared" si="43"/>
        <v>3072850</v>
      </c>
      <c r="I601" s="6" t="s">
        <v>53</v>
      </c>
      <c r="J601" s="6" t="s">
        <v>54</v>
      </c>
      <c r="K601" s="5">
        <f t="shared" ref="K601:K664" si="45">35+A601</f>
        <v>45094</v>
      </c>
      <c r="L601" s="9">
        <f>+VLOOKUP(B601,'[2]TT 2023'!F$666:K$785,2,0)</f>
        <v>3072850</v>
      </c>
      <c r="M601" s="9">
        <f t="shared" si="44"/>
        <v>0</v>
      </c>
      <c r="N601" s="5">
        <f>+VLOOKUP(B601,'[2]TT 2023'!F$666:K$785,6,0)</f>
        <v>45103</v>
      </c>
      <c r="O601" t="s">
        <v>1253</v>
      </c>
      <c r="P601"/>
      <c r="Q601"/>
      <c r="R601" s="14"/>
    </row>
    <row r="602" spans="1:19" ht="15" hidden="1" customHeight="1" x14ac:dyDescent="0.2">
      <c r="A602" s="5">
        <v>45059</v>
      </c>
      <c r="B602" s="6">
        <v>28263</v>
      </c>
      <c r="C602" s="6" t="s">
        <v>10</v>
      </c>
      <c r="D602" s="6" t="s">
        <v>1067</v>
      </c>
      <c r="E602" s="17">
        <v>4313540</v>
      </c>
      <c r="F602" s="10" t="s">
        <v>12</v>
      </c>
      <c r="G602" s="17">
        <v>431354</v>
      </c>
      <c r="H602" s="9">
        <f t="shared" si="43"/>
        <v>4744894</v>
      </c>
      <c r="I602" s="6" t="s">
        <v>53</v>
      </c>
      <c r="J602" s="6" t="s">
        <v>54</v>
      </c>
      <c r="K602" s="5">
        <f t="shared" si="45"/>
        <v>45094</v>
      </c>
      <c r="L602" s="9">
        <f>+VLOOKUP(B602,'[2]TT 2023'!F$666:K$785,2,0)</f>
        <v>4744894</v>
      </c>
      <c r="M602" s="9">
        <f t="shared" si="44"/>
        <v>0</v>
      </c>
      <c r="N602" s="5">
        <f>+VLOOKUP(B602,'[2]TT 2023'!F$666:K$785,6,0)</f>
        <v>45103</v>
      </c>
      <c r="O602" t="s">
        <v>1253</v>
      </c>
      <c r="P602"/>
      <c r="Q602"/>
      <c r="R602" s="14"/>
    </row>
    <row r="603" spans="1:19" ht="15" hidden="1" customHeight="1" x14ac:dyDescent="0.2">
      <c r="A603" s="5">
        <v>45059</v>
      </c>
      <c r="B603" s="6">
        <v>28264</v>
      </c>
      <c r="C603" s="6" t="s">
        <v>10</v>
      </c>
      <c r="D603" s="6" t="s">
        <v>1068</v>
      </c>
      <c r="E603" s="17">
        <v>2682418</v>
      </c>
      <c r="F603" s="10" t="s">
        <v>12</v>
      </c>
      <c r="G603" s="17">
        <v>268242</v>
      </c>
      <c r="H603" s="9">
        <f t="shared" si="43"/>
        <v>2950660</v>
      </c>
      <c r="I603" s="6" t="s">
        <v>93</v>
      </c>
      <c r="J603" s="6" t="s">
        <v>94</v>
      </c>
      <c r="K603" s="5">
        <f t="shared" si="45"/>
        <v>45094</v>
      </c>
      <c r="L603" s="9">
        <f>+VLOOKUP(B603,'[2]TT 2023'!F$666:K$785,2,0)</f>
        <v>2950662</v>
      </c>
      <c r="M603" s="9">
        <f t="shared" si="44"/>
        <v>2</v>
      </c>
      <c r="N603" s="5">
        <f>+VLOOKUP(B603,'[2]TT 2023'!F$666:K$785,6,0)</f>
        <v>45103</v>
      </c>
      <c r="O603" t="s">
        <v>1253</v>
      </c>
      <c r="P603"/>
      <c r="Q603"/>
      <c r="R603" s="14"/>
    </row>
    <row r="604" spans="1:19" ht="15" hidden="1" customHeight="1" x14ac:dyDescent="0.2">
      <c r="A604" s="5">
        <v>45059</v>
      </c>
      <c r="B604" s="6">
        <v>28265</v>
      </c>
      <c r="C604" s="6" t="s">
        <v>10</v>
      </c>
      <c r="D604" s="6" t="s">
        <v>1069</v>
      </c>
      <c r="E604" s="17">
        <v>2457446</v>
      </c>
      <c r="F604" s="10" t="s">
        <v>12</v>
      </c>
      <c r="G604" s="17">
        <v>245745</v>
      </c>
      <c r="H604" s="9">
        <f t="shared" si="43"/>
        <v>2703191</v>
      </c>
      <c r="I604" s="6" t="s">
        <v>139</v>
      </c>
      <c r="J604" s="6" t="s">
        <v>140</v>
      </c>
      <c r="K604" s="5">
        <f t="shared" si="45"/>
        <v>45094</v>
      </c>
      <c r="L604" s="9">
        <f>+VLOOKUP(B604,'[2]TT 2023'!F$666:K$785,2,0)</f>
        <v>2703195</v>
      </c>
      <c r="M604" s="9">
        <f t="shared" si="44"/>
        <v>4</v>
      </c>
      <c r="N604" s="5">
        <f>+VLOOKUP(B604,'[2]TT 2023'!F$666:K$785,6,0)</f>
        <v>45103</v>
      </c>
      <c r="O604" t="s">
        <v>1253</v>
      </c>
      <c r="P604"/>
      <c r="Q604"/>
      <c r="R604" s="14"/>
    </row>
    <row r="605" spans="1:19" ht="15" hidden="1" customHeight="1" x14ac:dyDescent="0.2">
      <c r="A605" s="5">
        <v>45059</v>
      </c>
      <c r="B605" s="6">
        <v>28266</v>
      </c>
      <c r="C605" s="6" t="s">
        <v>10</v>
      </c>
      <c r="D605" s="6" t="s">
        <v>1070</v>
      </c>
      <c r="E605" s="17">
        <v>5539070</v>
      </c>
      <c r="F605" s="10" t="s">
        <v>12</v>
      </c>
      <c r="G605" s="17">
        <v>553907</v>
      </c>
      <c r="H605" s="9">
        <f t="shared" si="43"/>
        <v>6092977</v>
      </c>
      <c r="I605" s="6" t="s">
        <v>175</v>
      </c>
      <c r="J605" s="6" t="s">
        <v>176</v>
      </c>
      <c r="K605" s="5">
        <f t="shared" si="45"/>
        <v>45094</v>
      </c>
      <c r="L605" s="9">
        <f>+VLOOKUP(B605,'[2]TT 2023'!F$666:K$785,2,0)</f>
        <v>6092977</v>
      </c>
      <c r="M605" s="9">
        <f t="shared" si="44"/>
        <v>0</v>
      </c>
      <c r="N605" s="5">
        <f>+VLOOKUP(B605,'[2]TT 2023'!F$666:K$785,6,0)</f>
        <v>45103</v>
      </c>
      <c r="O605" t="s">
        <v>1253</v>
      </c>
      <c r="P605"/>
      <c r="Q605"/>
      <c r="R605" s="14"/>
    </row>
    <row r="606" spans="1:19" ht="15" hidden="1" customHeight="1" x14ac:dyDescent="0.2">
      <c r="A606" s="5">
        <v>45059</v>
      </c>
      <c r="B606" s="6">
        <v>28267</v>
      </c>
      <c r="C606" s="6" t="s">
        <v>10</v>
      </c>
      <c r="D606" s="6" t="s">
        <v>1071</v>
      </c>
      <c r="E606" s="17">
        <v>4442300</v>
      </c>
      <c r="F606" s="10" t="s">
        <v>12</v>
      </c>
      <c r="G606" s="17">
        <v>444230</v>
      </c>
      <c r="H606" s="9">
        <f t="shared" si="43"/>
        <v>4886530</v>
      </c>
      <c r="I606" s="6" t="s">
        <v>13</v>
      </c>
      <c r="J606" s="6" t="s">
        <v>14</v>
      </c>
      <c r="K606" s="5">
        <f t="shared" si="45"/>
        <v>45094</v>
      </c>
      <c r="L606" s="9">
        <f>+VLOOKUP(B606,'[2]TT 2023'!F$666:K$785,2,0)</f>
        <v>4886530</v>
      </c>
      <c r="M606" s="9">
        <f t="shared" si="44"/>
        <v>0</v>
      </c>
      <c r="N606" s="5">
        <f>+VLOOKUP(B606,'[2]TT 2023'!F$666:K$785,6,0)</f>
        <v>45103</v>
      </c>
      <c r="O606" t="s">
        <v>1253</v>
      </c>
      <c r="P606"/>
      <c r="Q606"/>
      <c r="R606" s="14"/>
    </row>
    <row r="607" spans="1:19" ht="15" hidden="1" customHeight="1" x14ac:dyDescent="0.2">
      <c r="A607" s="5">
        <v>45059</v>
      </c>
      <c r="B607" s="6">
        <v>28268</v>
      </c>
      <c r="C607" s="6" t="s">
        <v>10</v>
      </c>
      <c r="D607" s="6" t="s">
        <v>1072</v>
      </c>
      <c r="E607" s="17">
        <v>907500</v>
      </c>
      <c r="F607" s="10" t="s">
        <v>12</v>
      </c>
      <c r="G607" s="17">
        <v>90750</v>
      </c>
      <c r="H607" s="9">
        <f t="shared" si="43"/>
        <v>998250</v>
      </c>
      <c r="I607" s="6" t="s">
        <v>13</v>
      </c>
      <c r="J607" s="6" t="s">
        <v>14</v>
      </c>
      <c r="K607" s="5">
        <f t="shared" si="45"/>
        <v>45094</v>
      </c>
      <c r="L607" s="9">
        <f>+VLOOKUP(B607,'[2]TT 2023'!F$666:K$785,2,0)</f>
        <v>998250</v>
      </c>
      <c r="M607" s="9">
        <f t="shared" si="44"/>
        <v>0</v>
      </c>
      <c r="N607" s="5">
        <f>+VLOOKUP(B607,'[2]TT 2023'!F$666:K$785,6,0)</f>
        <v>45103</v>
      </c>
      <c r="O607" t="s">
        <v>1253</v>
      </c>
      <c r="P607"/>
      <c r="Q607"/>
      <c r="R607" s="14"/>
    </row>
    <row r="608" spans="1:19" ht="15" hidden="1" customHeight="1" x14ac:dyDescent="0.2">
      <c r="A608" s="5">
        <v>45059</v>
      </c>
      <c r="B608" s="6">
        <v>28269</v>
      </c>
      <c r="C608" s="6" t="s">
        <v>10</v>
      </c>
      <c r="D608" s="6" t="s">
        <v>1073</v>
      </c>
      <c r="E608" s="17">
        <v>1776920</v>
      </c>
      <c r="F608" s="10" t="s">
        <v>12</v>
      </c>
      <c r="G608" s="17">
        <v>177692</v>
      </c>
      <c r="H608" s="9">
        <f t="shared" si="43"/>
        <v>1954612</v>
      </c>
      <c r="I608" s="6" t="s">
        <v>53</v>
      </c>
      <c r="J608" s="6" t="s">
        <v>54</v>
      </c>
      <c r="K608" s="5">
        <f t="shared" si="45"/>
        <v>45094</v>
      </c>
      <c r="L608" s="9">
        <f>+VLOOKUP(B608,'[2]TT 2023'!F$666:K$785,2,0)</f>
        <v>1954612</v>
      </c>
      <c r="M608" s="9">
        <f t="shared" si="44"/>
        <v>0</v>
      </c>
      <c r="N608" s="5">
        <f>+VLOOKUP(B608,'[2]TT 2023'!F$666:K$785,6,0)</f>
        <v>45103</v>
      </c>
      <c r="O608" t="s">
        <v>1253</v>
      </c>
      <c r="P608"/>
      <c r="Q608"/>
      <c r="R608" s="14"/>
    </row>
    <row r="609" spans="1:21" ht="15" hidden="1" customHeight="1" x14ac:dyDescent="0.2">
      <c r="A609" s="5">
        <v>45059</v>
      </c>
      <c r="B609" s="6">
        <v>28270</v>
      </c>
      <c r="C609" s="6" t="s">
        <v>10</v>
      </c>
      <c r="D609" s="6" t="s">
        <v>1074</v>
      </c>
      <c r="E609" s="17">
        <v>1468620</v>
      </c>
      <c r="F609" s="10" t="s">
        <v>12</v>
      </c>
      <c r="G609" s="17">
        <v>146862</v>
      </c>
      <c r="H609" s="9">
        <f t="shared" si="43"/>
        <v>1615482</v>
      </c>
      <c r="I609" s="6" t="s">
        <v>53</v>
      </c>
      <c r="J609" s="6" t="s">
        <v>54</v>
      </c>
      <c r="K609" s="5">
        <f t="shared" si="45"/>
        <v>45094</v>
      </c>
      <c r="L609" s="9">
        <f>+VLOOKUP(B609,'[2]TT 2023'!F$666:K$785,2,0)</f>
        <v>1615482</v>
      </c>
      <c r="M609" s="9">
        <f t="shared" si="44"/>
        <v>0</v>
      </c>
      <c r="N609" s="5">
        <f>+VLOOKUP(B609,'[2]TT 2023'!F$666:K$785,6,0)</f>
        <v>45103</v>
      </c>
      <c r="O609" t="s">
        <v>1253</v>
      </c>
      <c r="P609"/>
      <c r="Q609"/>
      <c r="R609" s="14"/>
    </row>
    <row r="610" spans="1:21" ht="15" hidden="1" customHeight="1" x14ac:dyDescent="0.2">
      <c r="A610" s="5">
        <v>45059</v>
      </c>
      <c r="B610" s="6">
        <v>28271</v>
      </c>
      <c r="C610" s="6" t="s">
        <v>10</v>
      </c>
      <c r="D610" s="6" t="s">
        <v>1075</v>
      </c>
      <c r="E610" s="17">
        <v>1905040</v>
      </c>
      <c r="F610" s="10" t="s">
        <v>12</v>
      </c>
      <c r="G610" s="17">
        <v>190504</v>
      </c>
      <c r="H610" s="9">
        <f t="shared" si="43"/>
        <v>2095544</v>
      </c>
      <c r="I610" s="6" t="s">
        <v>89</v>
      </c>
      <c r="J610" s="6" t="s">
        <v>90</v>
      </c>
      <c r="K610" s="5">
        <f t="shared" si="45"/>
        <v>45094</v>
      </c>
      <c r="L610" s="9">
        <f>+VLOOKUP(B610,'[2]TT 2023'!F$666:K$785,2,0)</f>
        <v>2095544</v>
      </c>
      <c r="M610" s="9">
        <f t="shared" si="44"/>
        <v>0</v>
      </c>
      <c r="N610" s="5">
        <f>+VLOOKUP(B610,'[2]TT 2023'!F$666:K$785,6,0)</f>
        <v>45103</v>
      </c>
      <c r="O610" t="s">
        <v>1253</v>
      </c>
      <c r="P610"/>
      <c r="Q610"/>
      <c r="R610" s="14"/>
    </row>
    <row r="611" spans="1:21" ht="15" hidden="1" customHeight="1" x14ac:dyDescent="0.2">
      <c r="A611" s="5">
        <v>45059</v>
      </c>
      <c r="B611" s="6">
        <v>28272</v>
      </c>
      <c r="C611" s="6" t="s">
        <v>10</v>
      </c>
      <c r="D611" s="6" t="s">
        <v>1076</v>
      </c>
      <c r="E611" s="17">
        <v>2124000</v>
      </c>
      <c r="F611" s="10" t="s">
        <v>12</v>
      </c>
      <c r="G611" s="17">
        <v>212400</v>
      </c>
      <c r="H611" s="9">
        <f t="shared" si="43"/>
        <v>2336400</v>
      </c>
      <c r="I611" s="6" t="s">
        <v>93</v>
      </c>
      <c r="J611" s="6" t="s">
        <v>94</v>
      </c>
      <c r="K611" s="5">
        <f t="shared" si="45"/>
        <v>45094</v>
      </c>
      <c r="L611" s="9">
        <f>+VLOOKUP(B611,'[2]TT 2023'!F$666:K$785,2,0)</f>
        <v>2336400</v>
      </c>
      <c r="M611" s="9">
        <f t="shared" si="44"/>
        <v>0</v>
      </c>
      <c r="N611" s="5">
        <f>+VLOOKUP(B611,'[2]TT 2023'!F$666:K$785,6,0)</f>
        <v>45103</v>
      </c>
      <c r="O611" t="s">
        <v>1253</v>
      </c>
      <c r="P611"/>
      <c r="Q611"/>
      <c r="R611" s="14"/>
    </row>
    <row r="612" spans="1:21" ht="15" hidden="1" customHeight="1" x14ac:dyDescent="0.2">
      <c r="A612" s="5">
        <v>45059</v>
      </c>
      <c r="B612" s="6">
        <v>28273</v>
      </c>
      <c r="C612" s="6" t="s">
        <v>10</v>
      </c>
      <c r="D612" s="6" t="s">
        <v>1077</v>
      </c>
      <c r="E612" s="17">
        <v>1776920</v>
      </c>
      <c r="F612" s="10" t="s">
        <v>12</v>
      </c>
      <c r="G612" s="17">
        <v>177692</v>
      </c>
      <c r="H612" s="9">
        <f t="shared" si="43"/>
        <v>1954612</v>
      </c>
      <c r="I612" s="6" t="s">
        <v>131</v>
      </c>
      <c r="J612" s="6" t="s">
        <v>132</v>
      </c>
      <c r="K612" s="5">
        <f t="shared" si="45"/>
        <v>45094</v>
      </c>
      <c r="L612" s="9">
        <f>+VLOOKUP(B612,'[2]TT 2023'!F$666:K$785,2,0)</f>
        <v>1954612</v>
      </c>
      <c r="M612" s="9">
        <f t="shared" si="44"/>
        <v>0</v>
      </c>
      <c r="N612" s="5">
        <f>+VLOOKUP(B612,'[2]TT 2023'!F$666:K$785,6,0)</f>
        <v>45103</v>
      </c>
      <c r="O612" t="s">
        <v>1253</v>
      </c>
      <c r="P612"/>
      <c r="Q612"/>
      <c r="R612" s="14"/>
    </row>
    <row r="613" spans="1:21" ht="15" hidden="1" customHeight="1" x14ac:dyDescent="0.2">
      <c r="A613" s="5">
        <v>45059</v>
      </c>
      <c r="B613" s="6">
        <v>28274</v>
      </c>
      <c r="C613" s="6" t="s">
        <v>10</v>
      </c>
      <c r="D613" s="6" t="s">
        <v>1078</v>
      </c>
      <c r="E613" s="17">
        <v>2940030</v>
      </c>
      <c r="F613" s="10" t="s">
        <v>12</v>
      </c>
      <c r="G613" s="17">
        <v>294003</v>
      </c>
      <c r="H613" s="9">
        <f t="shared" si="43"/>
        <v>3234033</v>
      </c>
      <c r="I613" s="6" t="s">
        <v>131</v>
      </c>
      <c r="J613" s="6" t="s">
        <v>132</v>
      </c>
      <c r="K613" s="5">
        <f t="shared" si="45"/>
        <v>45094</v>
      </c>
      <c r="L613" s="9">
        <f>+VLOOKUP(B613,'[2]TT 2023'!F$666:K$785,2,0)</f>
        <v>3234033</v>
      </c>
      <c r="M613" s="9">
        <f t="shared" si="44"/>
        <v>0</v>
      </c>
      <c r="N613" s="5">
        <f>+VLOOKUP(B613,'[2]TT 2023'!F$666:K$785,6,0)</f>
        <v>45103</v>
      </c>
      <c r="O613" t="s">
        <v>1253</v>
      </c>
      <c r="P613"/>
      <c r="Q613"/>
      <c r="R613" s="14"/>
    </row>
    <row r="614" spans="1:21" ht="15" hidden="1" customHeight="1" x14ac:dyDescent="0.2">
      <c r="A614" s="5">
        <v>45059</v>
      </c>
      <c r="B614" s="6">
        <v>28275</v>
      </c>
      <c r="C614" s="6" t="s">
        <v>10</v>
      </c>
      <c r="D614" s="6" t="s">
        <v>1079</v>
      </c>
      <c r="E614" s="17">
        <v>7019830</v>
      </c>
      <c r="F614" s="10" t="s">
        <v>12</v>
      </c>
      <c r="G614" s="17">
        <v>701983</v>
      </c>
      <c r="H614" s="9">
        <f t="shared" si="43"/>
        <v>7721813</v>
      </c>
      <c r="I614" s="6" t="s">
        <v>117</v>
      </c>
      <c r="J614" s="6" t="s">
        <v>118</v>
      </c>
      <c r="K614" s="5">
        <f t="shared" si="45"/>
        <v>45094</v>
      </c>
      <c r="L614" s="9">
        <f>+VLOOKUP(B614,'[2]TT 2023'!F$666:K$785,2,0)</f>
        <v>7721813</v>
      </c>
      <c r="M614" s="9">
        <f t="shared" si="44"/>
        <v>0</v>
      </c>
      <c r="N614" s="5">
        <f>+VLOOKUP(B614,'[2]TT 2023'!F$666:K$785,6,0)</f>
        <v>45103</v>
      </c>
      <c r="O614" t="s">
        <v>1253</v>
      </c>
      <c r="P614"/>
      <c r="Q614"/>
      <c r="R614" s="14"/>
    </row>
    <row r="615" spans="1:21" ht="15" hidden="1" customHeight="1" x14ac:dyDescent="0.2">
      <c r="A615" s="5">
        <v>45059</v>
      </c>
      <c r="B615" s="6">
        <v>28276</v>
      </c>
      <c r="C615" s="6" t="s">
        <v>10</v>
      </c>
      <c r="D615" s="6" t="s">
        <v>1080</v>
      </c>
      <c r="E615" s="17">
        <v>2665380</v>
      </c>
      <c r="F615" s="10" t="s">
        <v>12</v>
      </c>
      <c r="G615" s="17">
        <v>266538</v>
      </c>
      <c r="H615" s="9">
        <f t="shared" si="43"/>
        <v>2931918</v>
      </c>
      <c r="I615" s="6" t="s">
        <v>147</v>
      </c>
      <c r="J615" s="6" t="s">
        <v>148</v>
      </c>
      <c r="K615" s="5">
        <f t="shared" si="45"/>
        <v>45094</v>
      </c>
      <c r="L615" s="9">
        <f>+VLOOKUP(B615,'[2]TT 2023'!F$568:K$665,2,0)</f>
        <v>2931918</v>
      </c>
      <c r="M615" s="9">
        <f t="shared" si="44"/>
        <v>0</v>
      </c>
      <c r="N615" s="5">
        <f>+VLOOKUP(B615,'[2]TT 2023'!F$568:K$665,6,0)</f>
        <v>45089</v>
      </c>
      <c r="O615" t="s">
        <v>1232</v>
      </c>
      <c r="P615"/>
      <c r="Q615"/>
      <c r="R615"/>
      <c r="S615"/>
    </row>
    <row r="616" spans="1:21" ht="15" hidden="1" customHeight="1" x14ac:dyDescent="0.2">
      <c r="A616" s="5">
        <v>45059</v>
      </c>
      <c r="B616" s="6">
        <v>28277</v>
      </c>
      <c r="C616" s="6" t="s">
        <v>10</v>
      </c>
      <c r="D616" s="6" t="s">
        <v>1081</v>
      </c>
      <c r="E616" s="17">
        <v>1776920</v>
      </c>
      <c r="F616" s="10" t="s">
        <v>12</v>
      </c>
      <c r="G616" s="17">
        <v>177692</v>
      </c>
      <c r="H616" s="9">
        <f t="shared" si="43"/>
        <v>1954612</v>
      </c>
      <c r="I616" s="6" t="s">
        <v>147</v>
      </c>
      <c r="J616" s="6" t="s">
        <v>148</v>
      </c>
      <c r="K616" s="5">
        <f t="shared" si="45"/>
        <v>45094</v>
      </c>
      <c r="L616" s="9">
        <f>+VLOOKUP(B616,'[2]TT 2023'!F$568:K$665,2,0)</f>
        <v>1954612</v>
      </c>
      <c r="M616" s="9">
        <f t="shared" si="44"/>
        <v>0</v>
      </c>
      <c r="N616" s="5">
        <f>+VLOOKUP(B616,'[2]TT 2023'!F$568:K$665,6,0)</f>
        <v>45089</v>
      </c>
      <c r="O616" t="s">
        <v>1232</v>
      </c>
      <c r="P616"/>
      <c r="Q616"/>
      <c r="R616"/>
      <c r="S616"/>
    </row>
    <row r="617" spans="1:21" ht="15" hidden="1" customHeight="1" x14ac:dyDescent="0.2">
      <c r="A617" s="5">
        <v>45059</v>
      </c>
      <c r="B617" s="6">
        <v>28278</v>
      </c>
      <c r="C617" s="6" t="s">
        <v>10</v>
      </c>
      <c r="D617" s="6" t="s">
        <v>1082</v>
      </c>
      <c r="E617" s="17">
        <v>1110580</v>
      </c>
      <c r="F617" s="10" t="s">
        <v>12</v>
      </c>
      <c r="G617" s="17">
        <v>111058</v>
      </c>
      <c r="H617" s="9">
        <f t="shared" si="43"/>
        <v>1221638</v>
      </c>
      <c r="I617" s="6" t="s">
        <v>147</v>
      </c>
      <c r="J617" s="6" t="s">
        <v>148</v>
      </c>
      <c r="K617" s="5">
        <f t="shared" si="45"/>
        <v>45094</v>
      </c>
      <c r="L617" s="9">
        <f>+VLOOKUP(B617,'[2]TT 2023'!F$568:K$665,2,0)</f>
        <v>1221638</v>
      </c>
      <c r="M617" s="9">
        <f t="shared" si="44"/>
        <v>0</v>
      </c>
      <c r="N617" s="5">
        <f>+VLOOKUP(B617,'[2]TT 2023'!F$568:K$665,6,0)</f>
        <v>45089</v>
      </c>
      <c r="O617" t="s">
        <v>1232</v>
      </c>
      <c r="P617"/>
      <c r="Q617"/>
      <c r="R617"/>
      <c r="S617"/>
    </row>
    <row r="618" spans="1:21" ht="15" hidden="1" customHeight="1" x14ac:dyDescent="0.2">
      <c r="A618" s="5">
        <v>45061</v>
      </c>
      <c r="B618" s="6">
        <v>175</v>
      </c>
      <c r="C618" s="6" t="s">
        <v>980</v>
      </c>
      <c r="D618" s="6" t="s">
        <v>1034</v>
      </c>
      <c r="E618" s="17">
        <v>-3882186</v>
      </c>
      <c r="F618" s="10" t="s">
        <v>12</v>
      </c>
      <c r="G618" s="17">
        <v>-388219</v>
      </c>
      <c r="H618" s="9">
        <f t="shared" si="43"/>
        <v>-4270405</v>
      </c>
      <c r="I618" s="6" t="s">
        <v>107</v>
      </c>
      <c r="J618" s="6" t="s">
        <v>108</v>
      </c>
      <c r="K618" s="5">
        <f t="shared" si="45"/>
        <v>45096</v>
      </c>
      <c r="L618" s="9">
        <f>+VLOOKUP(B618,'[2]TT 2023'!F$416:K$567,2,0)</f>
        <v>-4270405</v>
      </c>
      <c r="M618" s="9">
        <f t="shared" si="44"/>
        <v>0</v>
      </c>
      <c r="N618" s="5">
        <f>+VLOOKUP(B618,'[2]TT 2023'!F$416:K$567,6,0)</f>
        <v>45070</v>
      </c>
      <c r="O618" t="s">
        <v>1207</v>
      </c>
      <c r="P618"/>
      <c r="Q618"/>
      <c r="R618"/>
      <c r="S618"/>
    </row>
    <row r="619" spans="1:21" ht="15" hidden="1" customHeight="1" x14ac:dyDescent="0.2">
      <c r="A619" s="5">
        <v>45061</v>
      </c>
      <c r="B619" s="6">
        <v>217</v>
      </c>
      <c r="C619" s="6" t="s">
        <v>687</v>
      </c>
      <c r="D619" s="6" t="s">
        <v>1037</v>
      </c>
      <c r="E619" s="17">
        <v>-658091</v>
      </c>
      <c r="F619" s="10" t="s">
        <v>12</v>
      </c>
      <c r="G619" s="17">
        <v>-65809</v>
      </c>
      <c r="H619" s="9">
        <f t="shared" si="43"/>
        <v>-723900</v>
      </c>
      <c r="I619" s="6" t="s">
        <v>73</v>
      </c>
      <c r="J619" s="6" t="s">
        <v>74</v>
      </c>
      <c r="K619" s="5">
        <f t="shared" si="45"/>
        <v>45096</v>
      </c>
      <c r="L619" s="9">
        <f>+VLOOKUP(B619,'[2]TT 2023'!F$416:K$567,2,0)</f>
        <v>-723900</v>
      </c>
      <c r="M619" s="9">
        <f t="shared" si="44"/>
        <v>0</v>
      </c>
      <c r="N619" s="5">
        <f>+VLOOKUP(B619,'[2]TT 2023'!F$416:K$567,6,0)</f>
        <v>45070</v>
      </c>
      <c r="O619" t="s">
        <v>1207</v>
      </c>
      <c r="P619"/>
      <c r="Q619"/>
      <c r="R619"/>
      <c r="S619"/>
    </row>
    <row r="620" spans="1:21" ht="15" hidden="1" customHeight="1" x14ac:dyDescent="0.2">
      <c r="A620" s="5">
        <v>45063</v>
      </c>
      <c r="B620" s="6">
        <v>229</v>
      </c>
      <c r="C620" s="6" t="s">
        <v>987</v>
      </c>
      <c r="D620" s="6" t="s">
        <v>1038</v>
      </c>
      <c r="E620" s="17">
        <v>-1803289</v>
      </c>
      <c r="F620" s="10" t="s">
        <v>12</v>
      </c>
      <c r="G620" s="17">
        <v>-180329</v>
      </c>
      <c r="H620" s="9">
        <f t="shared" si="43"/>
        <v>-1983618</v>
      </c>
      <c r="I620" s="6" t="s">
        <v>175</v>
      </c>
      <c r="J620" s="6" t="s">
        <v>176</v>
      </c>
      <c r="K620" s="5">
        <f t="shared" si="45"/>
        <v>45098</v>
      </c>
      <c r="L620" s="9">
        <f>+VLOOKUP(B620,'[2]TT 2023'!F$416:K$567,2,0)</f>
        <v>-1983618</v>
      </c>
      <c r="M620" s="9">
        <f t="shared" si="44"/>
        <v>0</v>
      </c>
      <c r="N620" s="5">
        <f>+VLOOKUP(B620,'[2]TT 2023'!F$416:K$567,6,0)</f>
        <v>45070</v>
      </c>
      <c r="O620" t="s">
        <v>1207</v>
      </c>
      <c r="P620"/>
      <c r="Q620"/>
      <c r="R620"/>
      <c r="S620"/>
    </row>
    <row r="621" spans="1:21" ht="15" hidden="1" customHeight="1" x14ac:dyDescent="0.2">
      <c r="A621" s="5">
        <v>45063</v>
      </c>
      <c r="B621" s="6">
        <v>29219</v>
      </c>
      <c r="C621" s="6" t="s">
        <v>10</v>
      </c>
      <c r="D621" s="6" t="s">
        <v>1045</v>
      </c>
      <c r="E621" s="17">
        <v>5488510</v>
      </c>
      <c r="F621" s="10" t="s">
        <v>12</v>
      </c>
      <c r="G621" s="17">
        <v>548851</v>
      </c>
      <c r="H621" s="9">
        <f t="shared" si="43"/>
        <v>6037361</v>
      </c>
      <c r="I621" s="6" t="s">
        <v>13</v>
      </c>
      <c r="J621" s="6" t="s">
        <v>14</v>
      </c>
      <c r="K621" s="5">
        <f t="shared" si="45"/>
        <v>45098</v>
      </c>
      <c r="L621" s="9">
        <f>+VLOOKUP(B621,'[2]TT 2023'!F$568:K$665,2,0)</f>
        <v>6037361</v>
      </c>
      <c r="M621" s="9">
        <f t="shared" si="44"/>
        <v>0</v>
      </c>
      <c r="N621" s="5">
        <f>+VLOOKUP(B621,'[2]TT 2023'!F$568:K$665,6,0)</f>
        <v>45089</v>
      </c>
      <c r="O621" t="s">
        <v>1232</v>
      </c>
      <c r="P621"/>
      <c r="Q621"/>
      <c r="R621"/>
      <c r="S621"/>
    </row>
    <row r="622" spans="1:21" ht="15" hidden="1" customHeight="1" x14ac:dyDescent="0.2">
      <c r="A622" s="5">
        <v>45065</v>
      </c>
      <c r="B622" s="6">
        <v>29769</v>
      </c>
      <c r="C622" s="6" t="s">
        <v>10</v>
      </c>
      <c r="D622" s="6" t="s">
        <v>1083</v>
      </c>
      <c r="E622" s="17">
        <v>6272595</v>
      </c>
      <c r="F622" s="10" t="s">
        <v>12</v>
      </c>
      <c r="G622" s="17">
        <v>627260</v>
      </c>
      <c r="H622" s="9">
        <f t="shared" si="43"/>
        <v>6899855</v>
      </c>
      <c r="I622" s="6" t="s">
        <v>13</v>
      </c>
      <c r="J622" s="6" t="s">
        <v>14</v>
      </c>
      <c r="K622" s="5">
        <f t="shared" si="45"/>
        <v>45100</v>
      </c>
      <c r="L622" s="9">
        <f>+VLOOKUP(B622,'[2]TT 2023'!F$666:K$785,2,0)</f>
        <v>6899860</v>
      </c>
      <c r="M622" s="9">
        <f t="shared" si="44"/>
        <v>5</v>
      </c>
      <c r="N622" s="5">
        <f>+VLOOKUP(B622,'[2]TT 2023'!F$666:K$785,6,0)</f>
        <v>45103</v>
      </c>
      <c r="O622" t="s">
        <v>1253</v>
      </c>
      <c r="P622"/>
      <c r="Q622"/>
      <c r="R622" s="14"/>
    </row>
    <row r="623" spans="1:21" ht="15" hidden="1" customHeight="1" x14ac:dyDescent="0.2">
      <c r="A623" s="5">
        <v>45065</v>
      </c>
      <c r="B623" s="6">
        <v>29770</v>
      </c>
      <c r="C623" s="6" t="s">
        <v>10</v>
      </c>
      <c r="D623" s="6" t="s">
        <v>1084</v>
      </c>
      <c r="E623" s="17">
        <v>4570420</v>
      </c>
      <c r="F623" s="10" t="s">
        <v>12</v>
      </c>
      <c r="G623" s="17">
        <v>457042</v>
      </c>
      <c r="H623" s="9">
        <f t="shared" si="43"/>
        <v>5027462</v>
      </c>
      <c r="I623" s="6" t="s">
        <v>13</v>
      </c>
      <c r="J623" s="6" t="s">
        <v>14</v>
      </c>
      <c r="K623" s="5">
        <f t="shared" si="45"/>
        <v>45100</v>
      </c>
      <c r="L623" s="9">
        <f>+VLOOKUP(B623,'[2]TT 2023'!F$666:K$785,2,0)</f>
        <v>5027462</v>
      </c>
      <c r="M623" s="9">
        <f t="shared" si="44"/>
        <v>0</v>
      </c>
      <c r="N623" s="5">
        <f>+VLOOKUP(B623,'[2]TT 2023'!F$666:K$785,6,0)</f>
        <v>45103</v>
      </c>
      <c r="O623" t="s">
        <v>1253</v>
      </c>
      <c r="P623"/>
      <c r="Q623"/>
      <c r="R623" s="14"/>
    </row>
    <row r="624" spans="1:21" ht="15" hidden="1" customHeight="1" x14ac:dyDescent="0.2">
      <c r="A624" s="5">
        <v>45065</v>
      </c>
      <c r="B624" s="6">
        <v>29771</v>
      </c>
      <c r="C624" s="6" t="s">
        <v>10</v>
      </c>
      <c r="D624" s="6" t="s">
        <v>1085</v>
      </c>
      <c r="E624" s="17">
        <v>2832000</v>
      </c>
      <c r="F624" s="10" t="s">
        <v>12</v>
      </c>
      <c r="G624" s="17">
        <v>283200</v>
      </c>
      <c r="H624" s="9">
        <f t="shared" si="43"/>
        <v>3115200</v>
      </c>
      <c r="I624" s="6" t="s">
        <v>13</v>
      </c>
      <c r="J624" s="6" t="s">
        <v>14</v>
      </c>
      <c r="K624" s="5">
        <f t="shared" si="45"/>
        <v>45100</v>
      </c>
      <c r="L624" s="9">
        <f>+VLOOKUP(B624,'[2]TT 2023'!F$786:K$899,2,0)</f>
        <v>3115200</v>
      </c>
      <c r="M624" s="9">
        <f t="shared" si="44"/>
        <v>0</v>
      </c>
      <c r="N624" s="5">
        <f>+VLOOKUP(B624,'[2]TT 2023'!F$786:K$899,6,0)</f>
        <v>45117</v>
      </c>
      <c r="O624" t="s">
        <v>1410</v>
      </c>
      <c r="P624"/>
      <c r="Q624"/>
      <c r="R624" s="14">
        <f>+VLOOKUP(B624,[5]ExportInvoiceList!$D:$O,3,0)</f>
        <v>3115200</v>
      </c>
      <c r="S624" s="14">
        <f t="shared" ref="S624:S626" si="46">+R624-H624</f>
        <v>0</v>
      </c>
      <c r="T624" t="str">
        <f>+VLOOKUP(B624,[5]ExportInvoiceList!$D:$O,12,0)</f>
        <v>Lịch thanh toán: Monthly at 10 &amp; 24</v>
      </c>
      <c r="U624" s="4">
        <f>+VLOOKUP(B624,[5]ExportInvoiceList!$D:$O,6,0)</f>
        <v>45094.000347222223</v>
      </c>
    </row>
    <row r="625" spans="1:22" ht="15" hidden="1" customHeight="1" x14ac:dyDescent="0.2">
      <c r="A625" s="5">
        <v>45065</v>
      </c>
      <c r="B625" s="6">
        <v>29772</v>
      </c>
      <c r="C625" s="6" t="s">
        <v>10</v>
      </c>
      <c r="D625" s="6" t="s">
        <v>1086</v>
      </c>
      <c r="E625" s="17">
        <v>708000</v>
      </c>
      <c r="F625" s="10" t="s">
        <v>12</v>
      </c>
      <c r="G625" s="17">
        <v>70800</v>
      </c>
      <c r="H625" s="9">
        <f t="shared" si="43"/>
        <v>778800</v>
      </c>
      <c r="I625" s="6" t="s">
        <v>101</v>
      </c>
      <c r="J625" s="6" t="s">
        <v>102</v>
      </c>
      <c r="K625" s="5">
        <f t="shared" si="45"/>
        <v>45100</v>
      </c>
      <c r="L625" s="9">
        <f>+VLOOKUP(B625,'[2]TT 2023'!F$786:K$899,2,0)</f>
        <v>778800</v>
      </c>
      <c r="M625" s="9">
        <f t="shared" si="44"/>
        <v>0</v>
      </c>
      <c r="N625" s="5">
        <f>+VLOOKUP(B625,'[2]TT 2023'!F$786:K$899,6,0)</f>
        <v>45117</v>
      </c>
      <c r="O625" t="s">
        <v>1410</v>
      </c>
      <c r="P625"/>
      <c r="Q625"/>
      <c r="R625" s="14">
        <f>+VLOOKUP(B625,[5]ExportInvoiceList!$D:$O,3,0)</f>
        <v>778800</v>
      </c>
      <c r="S625" s="14">
        <f t="shared" si="46"/>
        <v>0</v>
      </c>
      <c r="T625" t="str">
        <f>+VLOOKUP(B625,[5]ExportInvoiceList!$D:$O,12,0)</f>
        <v>Lịch thanh toán: Monthly at 10 &amp; 24</v>
      </c>
      <c r="U625" s="4">
        <f>+VLOOKUP(B625,[5]ExportInvoiceList!$D:$O,6,0)</f>
        <v>45096.000347222223</v>
      </c>
    </row>
    <row r="626" spans="1:22" ht="15" hidden="1" customHeight="1" x14ac:dyDescent="0.2">
      <c r="A626" s="5">
        <v>45065</v>
      </c>
      <c r="B626" s="6">
        <v>29773</v>
      </c>
      <c r="C626" s="6" t="s">
        <v>10</v>
      </c>
      <c r="D626" s="6" t="s">
        <v>1087</v>
      </c>
      <c r="E626" s="17">
        <v>1416000</v>
      </c>
      <c r="F626" s="10" t="s">
        <v>12</v>
      </c>
      <c r="G626" s="17">
        <v>141600</v>
      </c>
      <c r="H626" s="9">
        <f t="shared" si="43"/>
        <v>1557600</v>
      </c>
      <c r="I626" s="6" t="s">
        <v>101</v>
      </c>
      <c r="J626" s="6" t="s">
        <v>102</v>
      </c>
      <c r="K626" s="5">
        <f t="shared" si="45"/>
        <v>45100</v>
      </c>
      <c r="L626" s="9">
        <f>+VLOOKUP(B626,'[2]TT 2023'!F$786:K$899,2,0)</f>
        <v>1557600</v>
      </c>
      <c r="M626" s="9">
        <f t="shared" si="44"/>
        <v>0</v>
      </c>
      <c r="N626" s="5">
        <f>+VLOOKUP(B626,'[2]TT 2023'!F$786:K$899,6,0)</f>
        <v>45117</v>
      </c>
      <c r="O626" t="s">
        <v>1410</v>
      </c>
      <c r="P626"/>
      <c r="Q626"/>
      <c r="R626" s="14">
        <f>+VLOOKUP(B626,[5]ExportInvoiceList!$D:$O,3,0)</f>
        <v>1557600</v>
      </c>
      <c r="S626" s="14">
        <f t="shared" si="46"/>
        <v>0</v>
      </c>
      <c r="T626" t="str">
        <f>+VLOOKUP(B626,[5]ExportInvoiceList!$D:$O,12,0)</f>
        <v>Lịch thanh toán: Monthly at 10 &amp; 24</v>
      </c>
      <c r="U626" s="4">
        <f>+VLOOKUP(B626,[5]ExportInvoiceList!$D:$O,6,0)</f>
        <v>45096.000347222223</v>
      </c>
    </row>
    <row r="627" spans="1:22" ht="15" hidden="1" customHeight="1" x14ac:dyDescent="0.2">
      <c r="A627" s="5">
        <v>45065</v>
      </c>
      <c r="B627" s="6">
        <v>29774</v>
      </c>
      <c r="C627" s="6" t="s">
        <v>10</v>
      </c>
      <c r="D627" s="6" t="s">
        <v>1088</v>
      </c>
      <c r="E627" s="17">
        <v>2940030</v>
      </c>
      <c r="F627" s="10" t="s">
        <v>12</v>
      </c>
      <c r="G627" s="17">
        <v>294003</v>
      </c>
      <c r="H627" s="9">
        <f t="shared" si="43"/>
        <v>3234033</v>
      </c>
      <c r="I627" s="6" t="s">
        <v>113</v>
      </c>
      <c r="J627" s="6" t="s">
        <v>114</v>
      </c>
      <c r="K627" s="5">
        <f t="shared" si="45"/>
        <v>45100</v>
      </c>
      <c r="L627" s="9">
        <f>+VLOOKUP(B627,'[2]TT 2023'!F$666:K$785,2,0)</f>
        <v>3234033</v>
      </c>
      <c r="M627" s="9">
        <f t="shared" si="44"/>
        <v>0</v>
      </c>
      <c r="N627" s="5">
        <f>+VLOOKUP(B627,'[2]TT 2023'!F$666:K$785,6,0)</f>
        <v>45103</v>
      </c>
      <c r="O627" t="s">
        <v>1253</v>
      </c>
      <c r="P627"/>
      <c r="Q627"/>
      <c r="R627" s="14"/>
    </row>
    <row r="628" spans="1:22" ht="15" hidden="1" customHeight="1" x14ac:dyDescent="0.2">
      <c r="A628" s="5">
        <v>45065</v>
      </c>
      <c r="B628" s="6">
        <v>29775</v>
      </c>
      <c r="C628" s="6" t="s">
        <v>10</v>
      </c>
      <c r="D628" s="6" t="s">
        <v>1089</v>
      </c>
      <c r="E628" s="17">
        <v>2144100</v>
      </c>
      <c r="F628" s="10" t="s">
        <v>12</v>
      </c>
      <c r="G628" s="17">
        <v>214410</v>
      </c>
      <c r="H628" s="9">
        <f t="shared" si="43"/>
        <v>2358510</v>
      </c>
      <c r="I628" s="6" t="s">
        <v>291</v>
      </c>
      <c r="J628" s="6" t="s">
        <v>292</v>
      </c>
      <c r="K628" s="5">
        <f t="shared" si="45"/>
        <v>45100</v>
      </c>
      <c r="L628" s="9">
        <f>+VLOOKUP(B628,'[2]TT 2023'!F$666:K$785,2,0)</f>
        <v>2358510</v>
      </c>
      <c r="M628" s="9">
        <f t="shared" si="44"/>
        <v>0</v>
      </c>
      <c r="N628" s="5">
        <f>+VLOOKUP(B628,'[2]TT 2023'!F$666:K$785,6,0)</f>
        <v>45103</v>
      </c>
      <c r="O628" t="s">
        <v>1253</v>
      </c>
      <c r="P628"/>
      <c r="Q628"/>
      <c r="R628" s="14"/>
    </row>
    <row r="629" spans="1:22" ht="15" hidden="1" customHeight="1" x14ac:dyDescent="0.2">
      <c r="A629" s="5">
        <v>45065</v>
      </c>
      <c r="B629" s="6">
        <v>29776</v>
      </c>
      <c r="C629" s="6" t="s">
        <v>10</v>
      </c>
      <c r="D629" s="6" t="s">
        <v>1090</v>
      </c>
      <c r="E629" s="17">
        <v>1416000</v>
      </c>
      <c r="F629" s="10" t="s">
        <v>12</v>
      </c>
      <c r="G629" s="17">
        <v>141600</v>
      </c>
      <c r="H629" s="9">
        <f t="shared" si="43"/>
        <v>1557600</v>
      </c>
      <c r="I629" s="6" t="s">
        <v>83</v>
      </c>
      <c r="J629" s="6" t="s">
        <v>84</v>
      </c>
      <c r="K629" s="5">
        <f t="shared" si="45"/>
        <v>45100</v>
      </c>
      <c r="L629" s="9">
        <f>+VLOOKUP(B629,'[2]TT 2023'!F$983:K$1048,2,0)</f>
        <v>1557600</v>
      </c>
      <c r="M629" s="9">
        <f t="shared" si="44"/>
        <v>0</v>
      </c>
      <c r="N629" s="5">
        <f>+VLOOKUP(B629,'[2]TT 2023'!F$983:K$1048,6,0)</f>
        <v>45148</v>
      </c>
      <c r="O629" t="s">
        <v>1576</v>
      </c>
      <c r="P629"/>
      <c r="Q629"/>
      <c r="R629" s="14">
        <f>VLOOKUP(B629,[7]ExportInvoiceList!$D:$O,3,0)</f>
        <v>1557600</v>
      </c>
      <c r="S629" s="14">
        <f t="shared" ref="S629:S632" si="47">+R629-H629</f>
        <v>0</v>
      </c>
      <c r="T629" t="str">
        <f>VLOOKUP(B629,[7]ExportInvoiceList!$D:$O,12,0)</f>
        <v>Lịch thanh toán: Monthly at 10 &amp; 24</v>
      </c>
      <c r="U629" s="4">
        <f>VLOOKUP(B629,[7]ExportInvoiceList!$D:$O,6,0)</f>
        <v>45100.000347222223</v>
      </c>
      <c r="V629" t="s">
        <v>1411</v>
      </c>
    </row>
    <row r="630" spans="1:22" ht="15" hidden="1" customHeight="1" x14ac:dyDescent="0.2">
      <c r="A630" s="5">
        <v>45065</v>
      </c>
      <c r="B630" s="6">
        <v>29777</v>
      </c>
      <c r="C630" s="6" t="s">
        <v>10</v>
      </c>
      <c r="D630" s="6" t="s">
        <v>1091</v>
      </c>
      <c r="E630" s="17">
        <v>708000</v>
      </c>
      <c r="F630" s="10" t="s">
        <v>12</v>
      </c>
      <c r="G630" s="17">
        <v>70800</v>
      </c>
      <c r="H630" s="9">
        <f t="shared" si="43"/>
        <v>778800</v>
      </c>
      <c r="I630" s="6" t="s">
        <v>175</v>
      </c>
      <c r="J630" s="6" t="s">
        <v>176</v>
      </c>
      <c r="K630" s="5">
        <f t="shared" si="45"/>
        <v>45100</v>
      </c>
      <c r="L630" s="9">
        <f>+VLOOKUP(B630,'[2]TT 2023'!F$983:K$1048,2,0)</f>
        <v>778800</v>
      </c>
      <c r="M630" s="9">
        <f t="shared" si="44"/>
        <v>0</v>
      </c>
      <c r="N630" s="5">
        <f>+VLOOKUP(B630,'[2]TT 2023'!F$983:K$1048,6,0)</f>
        <v>45148</v>
      </c>
      <c r="O630" t="s">
        <v>1576</v>
      </c>
      <c r="P630"/>
      <c r="Q630"/>
      <c r="R630" s="14">
        <f>VLOOKUP(B630,[7]ExportInvoiceList!$D:$O,3,0)</f>
        <v>778800</v>
      </c>
      <c r="S630" s="14">
        <f t="shared" si="47"/>
        <v>0</v>
      </c>
      <c r="T630" t="str">
        <f>VLOOKUP(B630,[7]ExportInvoiceList!$D:$O,12,0)</f>
        <v>Lịch thanh toán: Monthly at 10 &amp; 24</v>
      </c>
      <c r="U630" s="4">
        <f>VLOOKUP(B630,[7]ExportInvoiceList!$D:$O,6,0)</f>
        <v>45098.000347222223</v>
      </c>
      <c r="V630" t="s">
        <v>1411</v>
      </c>
    </row>
    <row r="631" spans="1:22" ht="15" hidden="1" customHeight="1" x14ac:dyDescent="0.2">
      <c r="A631" s="5">
        <v>45065</v>
      </c>
      <c r="B631" s="6">
        <v>29778</v>
      </c>
      <c r="C631" s="6" t="s">
        <v>10</v>
      </c>
      <c r="D631" s="6" t="s">
        <v>1092</v>
      </c>
      <c r="E631" s="17">
        <v>1416000</v>
      </c>
      <c r="F631" s="10" t="s">
        <v>12</v>
      </c>
      <c r="G631" s="17">
        <v>141600</v>
      </c>
      <c r="H631" s="9">
        <f t="shared" si="43"/>
        <v>1557600</v>
      </c>
      <c r="I631" s="6" t="s">
        <v>113</v>
      </c>
      <c r="J631" s="6" t="s">
        <v>114</v>
      </c>
      <c r="K631" s="5">
        <f t="shared" si="45"/>
        <v>45100</v>
      </c>
      <c r="L631" s="9">
        <f>+VLOOKUP(B631,'[2]TT 2023'!F$983:K$1048,2,0)</f>
        <v>1557600</v>
      </c>
      <c r="M631" s="9">
        <f t="shared" si="44"/>
        <v>0</v>
      </c>
      <c r="N631" s="5">
        <f>+VLOOKUP(B631,'[2]TT 2023'!F$983:K$1048,6,0)</f>
        <v>45148</v>
      </c>
      <c r="O631" t="s">
        <v>1576</v>
      </c>
      <c r="P631"/>
      <c r="Q631"/>
      <c r="R631" s="14">
        <f>VLOOKUP(B631,[7]ExportInvoiceList!$D:$O,3,0)</f>
        <v>1557600</v>
      </c>
      <c r="S631" s="14">
        <f t="shared" si="47"/>
        <v>0</v>
      </c>
      <c r="T631" t="str">
        <f>VLOOKUP(B631,[7]ExportInvoiceList!$D:$O,12,0)</f>
        <v>Lịch thanh toán: Monthly at 10 &amp; 24</v>
      </c>
      <c r="U631" s="4">
        <f>VLOOKUP(B631,[7]ExportInvoiceList!$D:$O,6,0)</f>
        <v>45097.000347222223</v>
      </c>
      <c r="V631" t="s">
        <v>1411</v>
      </c>
    </row>
    <row r="632" spans="1:22" ht="15" hidden="1" customHeight="1" x14ac:dyDescent="0.2">
      <c r="A632" s="5">
        <v>45065</v>
      </c>
      <c r="B632" s="6">
        <v>29779</v>
      </c>
      <c r="C632" s="6" t="s">
        <v>10</v>
      </c>
      <c r="D632" s="6" t="s">
        <v>1093</v>
      </c>
      <c r="E632" s="17">
        <v>1416000</v>
      </c>
      <c r="F632" s="10" t="s">
        <v>12</v>
      </c>
      <c r="G632" s="17">
        <v>141600</v>
      </c>
      <c r="H632" s="9">
        <f t="shared" si="43"/>
        <v>1557600</v>
      </c>
      <c r="I632" s="6" t="s">
        <v>89</v>
      </c>
      <c r="J632" s="6" t="s">
        <v>90</v>
      </c>
      <c r="K632" s="5">
        <f t="shared" si="45"/>
        <v>45100</v>
      </c>
      <c r="L632" s="9">
        <f>+VLOOKUP(B632,'[2]TT 2023'!F$786:K$899,2,0)</f>
        <v>1557600</v>
      </c>
      <c r="M632" s="9">
        <f t="shared" si="44"/>
        <v>0</v>
      </c>
      <c r="N632" s="5">
        <f>+VLOOKUP(B632,'[2]TT 2023'!F$786:K$899,6,0)</f>
        <v>45117</v>
      </c>
      <c r="O632" t="s">
        <v>1410</v>
      </c>
      <c r="P632"/>
      <c r="Q632"/>
      <c r="R632" s="14">
        <f>+VLOOKUP(B632,[5]ExportInvoiceList!$D:$O,3,0)</f>
        <v>1557600</v>
      </c>
      <c r="S632" s="14">
        <f t="shared" si="47"/>
        <v>0</v>
      </c>
      <c r="T632" t="str">
        <f>+VLOOKUP(B632,[5]ExportInvoiceList!$D:$O,12,0)</f>
        <v>Lịch thanh toán: Monthly at 10 &amp; 24</v>
      </c>
      <c r="U632" s="4">
        <f>+VLOOKUP(B632,[5]ExportInvoiceList!$D:$O,6,0)</f>
        <v>45097.000347222223</v>
      </c>
    </row>
    <row r="633" spans="1:22" ht="15" hidden="1" customHeight="1" x14ac:dyDescent="0.2">
      <c r="A633" s="5">
        <v>45065</v>
      </c>
      <c r="B633" s="6">
        <v>29780</v>
      </c>
      <c r="C633" s="6" t="s">
        <v>10</v>
      </c>
      <c r="D633" s="6" t="s">
        <v>1094</v>
      </c>
      <c r="E633" s="17">
        <v>1977652</v>
      </c>
      <c r="F633" s="10" t="s">
        <v>12</v>
      </c>
      <c r="G633" s="17">
        <v>197765</v>
      </c>
      <c r="H633" s="9">
        <f t="shared" si="43"/>
        <v>2175417</v>
      </c>
      <c r="I633" s="6" t="s">
        <v>139</v>
      </c>
      <c r="J633" s="6" t="s">
        <v>140</v>
      </c>
      <c r="K633" s="5">
        <f t="shared" si="45"/>
        <v>45100</v>
      </c>
      <c r="L633" s="9">
        <f>+VLOOKUP(B633,'[2]TT 2023'!F$666:K$785,2,0)</f>
        <v>2175415</v>
      </c>
      <c r="M633" s="9">
        <f t="shared" si="44"/>
        <v>-2</v>
      </c>
      <c r="N633" s="5">
        <f>+VLOOKUP(B633,'[2]TT 2023'!F$666:K$785,6,0)</f>
        <v>45103</v>
      </c>
      <c r="O633" t="s">
        <v>1253</v>
      </c>
      <c r="P633"/>
      <c r="Q633"/>
      <c r="R633" s="14"/>
    </row>
    <row r="634" spans="1:22" ht="15" hidden="1" customHeight="1" x14ac:dyDescent="0.2">
      <c r="A634" s="5">
        <v>45065</v>
      </c>
      <c r="B634" s="6">
        <v>29781</v>
      </c>
      <c r="C634" s="6" t="s">
        <v>10</v>
      </c>
      <c r="D634" s="6" t="s">
        <v>1095</v>
      </c>
      <c r="E634" s="17">
        <v>3269780</v>
      </c>
      <c r="F634" s="10" t="s">
        <v>12</v>
      </c>
      <c r="G634" s="17">
        <v>326978</v>
      </c>
      <c r="H634" s="9">
        <f t="shared" si="43"/>
        <v>3596758</v>
      </c>
      <c r="I634" s="6" t="s">
        <v>139</v>
      </c>
      <c r="J634" s="6" t="s">
        <v>140</v>
      </c>
      <c r="K634" s="5">
        <f t="shared" si="45"/>
        <v>45100</v>
      </c>
      <c r="L634" s="9">
        <f>+VLOOKUP(B634,'[2]TT 2023'!F$666:K$785,2,0)</f>
        <v>3596758</v>
      </c>
      <c r="M634" s="9">
        <f t="shared" si="44"/>
        <v>0</v>
      </c>
      <c r="N634" s="5">
        <f>+VLOOKUP(B634,'[2]TT 2023'!F$666:K$785,6,0)</f>
        <v>45103</v>
      </c>
      <c r="O634" t="s">
        <v>1253</v>
      </c>
      <c r="P634"/>
      <c r="Q634"/>
      <c r="R634" s="14"/>
    </row>
    <row r="635" spans="1:22" ht="15" hidden="1" customHeight="1" x14ac:dyDescent="0.2">
      <c r="A635" s="5">
        <v>45065</v>
      </c>
      <c r="B635" s="6">
        <v>29782</v>
      </c>
      <c r="C635" s="6" t="s">
        <v>10</v>
      </c>
      <c r="D635" s="6" t="s">
        <v>1096</v>
      </c>
      <c r="E635" s="17">
        <v>1776920</v>
      </c>
      <c r="F635" s="10" t="s">
        <v>12</v>
      </c>
      <c r="G635" s="17">
        <v>177692</v>
      </c>
      <c r="H635" s="9">
        <f t="shared" si="43"/>
        <v>1954612</v>
      </c>
      <c r="I635" s="6" t="s">
        <v>131</v>
      </c>
      <c r="J635" s="6" t="s">
        <v>132</v>
      </c>
      <c r="K635" s="5">
        <f t="shared" si="45"/>
        <v>45100</v>
      </c>
      <c r="L635" s="9">
        <f>+VLOOKUP(B635,'[2]TT 2023'!F$666:K$785,2,0)</f>
        <v>1954612</v>
      </c>
      <c r="M635" s="9">
        <f t="shared" si="44"/>
        <v>0</v>
      </c>
      <c r="N635" s="5">
        <f>+VLOOKUP(B635,'[2]TT 2023'!F$666:K$785,6,0)</f>
        <v>45103</v>
      </c>
      <c r="O635" t="s">
        <v>1253</v>
      </c>
      <c r="P635"/>
      <c r="Q635"/>
      <c r="R635" s="14"/>
    </row>
    <row r="636" spans="1:22" ht="15" hidden="1" customHeight="1" x14ac:dyDescent="0.2">
      <c r="A636" s="5">
        <v>45065</v>
      </c>
      <c r="B636" s="6">
        <v>29783</v>
      </c>
      <c r="C636" s="6" t="s">
        <v>10</v>
      </c>
      <c r="D636" s="6" t="s">
        <v>1097</v>
      </c>
      <c r="E636" s="17">
        <v>1416000</v>
      </c>
      <c r="F636" s="10" t="s">
        <v>12</v>
      </c>
      <c r="G636" s="17">
        <v>141600</v>
      </c>
      <c r="H636" s="9">
        <f t="shared" si="43"/>
        <v>1557600</v>
      </c>
      <c r="I636" s="6" t="s">
        <v>53</v>
      </c>
      <c r="J636" s="6" t="s">
        <v>54</v>
      </c>
      <c r="K636" s="5">
        <f t="shared" si="45"/>
        <v>45100</v>
      </c>
      <c r="L636" s="9">
        <f>+VLOOKUP(B636,'[2]TT 2023'!F$786:K$899,2,0)</f>
        <v>1557600</v>
      </c>
      <c r="M636" s="9">
        <f t="shared" si="44"/>
        <v>0</v>
      </c>
      <c r="N636" s="5">
        <f>+VLOOKUP(B636,'[2]TT 2023'!F$786:K$899,6,0)</f>
        <v>45117</v>
      </c>
      <c r="O636" t="s">
        <v>1410</v>
      </c>
      <c r="P636"/>
      <c r="Q636"/>
      <c r="R636" s="14">
        <f>+VLOOKUP(B636,[5]ExportInvoiceList!$D:$O,3,0)</f>
        <v>1557600</v>
      </c>
      <c r="S636" s="14">
        <f t="shared" ref="S636:S638" si="48">+R636-H636</f>
        <v>0</v>
      </c>
      <c r="T636" t="str">
        <f>+VLOOKUP(B636,[5]ExportInvoiceList!$D:$O,12,0)</f>
        <v>Lịch thanh toán: Monthly at 10 &amp; 24</v>
      </c>
      <c r="U636" s="4">
        <f>+VLOOKUP(B636,[5]ExportInvoiceList!$D:$O,6,0)</f>
        <v>45100.000347222223</v>
      </c>
    </row>
    <row r="637" spans="1:22" ht="15" hidden="1" customHeight="1" x14ac:dyDescent="0.2">
      <c r="A637" s="5">
        <v>45065</v>
      </c>
      <c r="B637" s="6">
        <v>29784</v>
      </c>
      <c r="C637" s="6" t="s">
        <v>10</v>
      </c>
      <c r="D637" s="6" t="s">
        <v>1098</v>
      </c>
      <c r="E637" s="17">
        <v>1416000</v>
      </c>
      <c r="F637" s="10" t="s">
        <v>12</v>
      </c>
      <c r="G637" s="17">
        <v>141600</v>
      </c>
      <c r="H637" s="9">
        <f t="shared" si="43"/>
        <v>1557600</v>
      </c>
      <c r="I637" s="6" t="s">
        <v>93</v>
      </c>
      <c r="J637" s="6" t="s">
        <v>94</v>
      </c>
      <c r="K637" s="5">
        <f t="shared" si="45"/>
        <v>45100</v>
      </c>
      <c r="L637" s="9">
        <f>+VLOOKUP(B637,'[2]TT 2023'!F$983:K$1048,2,0)</f>
        <v>1557600</v>
      </c>
      <c r="M637" s="9">
        <f t="shared" si="44"/>
        <v>0</v>
      </c>
      <c r="N637" s="5">
        <f>+VLOOKUP(B637,'[2]TT 2023'!F$983:K$1048,6,0)</f>
        <v>45148</v>
      </c>
      <c r="O637" t="s">
        <v>1576</v>
      </c>
      <c r="P637"/>
      <c r="Q637"/>
      <c r="R637" s="14">
        <f>VLOOKUP(B637,[7]ExportInvoiceList!$D:$O,3,0)</f>
        <v>1557600</v>
      </c>
      <c r="S637" s="14">
        <f t="shared" si="48"/>
        <v>0</v>
      </c>
      <c r="T637" t="str">
        <f>VLOOKUP(B637,[7]ExportInvoiceList!$D:$O,12,0)</f>
        <v>Lịch thanh toán: Monthly at 10 &amp; 24</v>
      </c>
      <c r="U637" s="4">
        <f>VLOOKUP(B637,[7]ExportInvoiceList!$D:$O,6,0)</f>
        <v>45097.000347222223</v>
      </c>
      <c r="V637" t="s">
        <v>1411</v>
      </c>
    </row>
    <row r="638" spans="1:22" ht="15" hidden="1" customHeight="1" x14ac:dyDescent="0.2">
      <c r="A638" s="5">
        <v>45065</v>
      </c>
      <c r="B638" s="6">
        <v>29785</v>
      </c>
      <c r="C638" s="6" t="s">
        <v>10</v>
      </c>
      <c r="D638" s="6" t="s">
        <v>1099</v>
      </c>
      <c r="E638" s="17">
        <v>1416000</v>
      </c>
      <c r="F638" s="10" t="s">
        <v>12</v>
      </c>
      <c r="G638" s="17">
        <v>141600</v>
      </c>
      <c r="H638" s="9">
        <f t="shared" si="43"/>
        <v>1557600</v>
      </c>
      <c r="I638" s="6" t="s">
        <v>73</v>
      </c>
      <c r="J638" s="6" t="s">
        <v>74</v>
      </c>
      <c r="K638" s="5">
        <f t="shared" si="45"/>
        <v>45100</v>
      </c>
      <c r="L638" s="9">
        <f>+VLOOKUP(B638,'[2]TT 2023'!F$786:K$899,2,0)</f>
        <v>1557600</v>
      </c>
      <c r="M638" s="9">
        <f t="shared" si="44"/>
        <v>0</v>
      </c>
      <c r="N638" s="5">
        <f>+VLOOKUP(B638,'[2]TT 2023'!F$786:K$899,6,0)</f>
        <v>45117</v>
      </c>
      <c r="O638" t="s">
        <v>1410</v>
      </c>
      <c r="P638"/>
      <c r="Q638"/>
      <c r="R638" s="14">
        <f>+VLOOKUP(B638,[5]ExportInvoiceList!$D:$O,3,0)</f>
        <v>1557600</v>
      </c>
      <c r="S638" s="14">
        <f t="shared" si="48"/>
        <v>0</v>
      </c>
      <c r="T638" t="str">
        <f>+VLOOKUP(B638,[5]ExportInvoiceList!$D:$O,12,0)</f>
        <v>Lịch thanh toán: Monthly at 10 &amp; 24</v>
      </c>
      <c r="U638" s="4">
        <f>+VLOOKUP(B638,[5]ExportInvoiceList!$D:$O,6,0)</f>
        <v>45098.000347222223</v>
      </c>
    </row>
    <row r="639" spans="1:22" ht="15" hidden="1" customHeight="1" x14ac:dyDescent="0.2">
      <c r="A639" s="5">
        <v>45065</v>
      </c>
      <c r="B639" s="6">
        <v>29786</v>
      </c>
      <c r="C639" s="6" t="s">
        <v>10</v>
      </c>
      <c r="D639" s="6" t="s">
        <v>1100</v>
      </c>
      <c r="E639" s="17">
        <v>1468620</v>
      </c>
      <c r="F639" s="10" t="s">
        <v>12</v>
      </c>
      <c r="G639" s="17">
        <v>146862</v>
      </c>
      <c r="H639" s="9">
        <f t="shared" si="43"/>
        <v>1615482</v>
      </c>
      <c r="I639" s="6" t="s">
        <v>13</v>
      </c>
      <c r="J639" s="6" t="s">
        <v>14</v>
      </c>
      <c r="K639" s="5">
        <f t="shared" si="45"/>
        <v>45100</v>
      </c>
      <c r="L639" s="9">
        <f>+VLOOKUP(B639,'[2]TT 2023'!F$666:K$785,2,0)</f>
        <v>1615482</v>
      </c>
      <c r="M639" s="9">
        <f t="shared" si="44"/>
        <v>0</v>
      </c>
      <c r="N639" s="5">
        <f>+VLOOKUP(B639,'[2]TT 2023'!F$666:K$785,6,0)</f>
        <v>45103</v>
      </c>
      <c r="O639" t="s">
        <v>1253</v>
      </c>
      <c r="P639"/>
      <c r="Q639"/>
      <c r="R639" s="14"/>
    </row>
    <row r="640" spans="1:22" ht="15" hidden="1" customHeight="1" x14ac:dyDescent="0.2">
      <c r="A640" s="5">
        <v>45065</v>
      </c>
      <c r="B640" s="6">
        <v>29787</v>
      </c>
      <c r="C640" s="6" t="s">
        <v>10</v>
      </c>
      <c r="D640" s="6" t="s">
        <v>1101</v>
      </c>
      <c r="E640" s="17">
        <v>4879333</v>
      </c>
      <c r="F640" s="10" t="s">
        <v>12</v>
      </c>
      <c r="G640" s="17">
        <v>487933</v>
      </c>
      <c r="H640" s="9">
        <f t="shared" si="43"/>
        <v>5367266</v>
      </c>
      <c r="I640" s="6" t="s">
        <v>73</v>
      </c>
      <c r="J640" s="6" t="s">
        <v>74</v>
      </c>
      <c r="K640" s="5">
        <f t="shared" si="45"/>
        <v>45100</v>
      </c>
      <c r="L640" s="9">
        <f>+VLOOKUP(B640,'[2]TT 2023'!F$666:K$785,2,0)</f>
        <v>5367263</v>
      </c>
      <c r="M640" s="9">
        <f t="shared" si="44"/>
        <v>-3</v>
      </c>
      <c r="N640" s="5">
        <f>+VLOOKUP(B640,'[2]TT 2023'!F$666:K$785,6,0)</f>
        <v>45103</v>
      </c>
      <c r="O640" t="s">
        <v>1253</v>
      </c>
      <c r="P640"/>
      <c r="Q640"/>
      <c r="R640" s="14"/>
    </row>
    <row r="641" spans="1:21" ht="15" hidden="1" customHeight="1" x14ac:dyDescent="0.2">
      <c r="A641" s="5">
        <v>45065</v>
      </c>
      <c r="B641" s="6">
        <v>29788</v>
      </c>
      <c r="C641" s="6" t="s">
        <v>10</v>
      </c>
      <c r="D641" s="6" t="s">
        <v>1102</v>
      </c>
      <c r="E641" s="17">
        <v>1410195</v>
      </c>
      <c r="F641" s="10" t="s">
        <v>12</v>
      </c>
      <c r="G641" s="17">
        <v>141020</v>
      </c>
      <c r="H641" s="9">
        <f t="shared" si="43"/>
        <v>1551215</v>
      </c>
      <c r="I641" s="6" t="s">
        <v>73</v>
      </c>
      <c r="J641" s="6" t="s">
        <v>74</v>
      </c>
      <c r="K641" s="5">
        <f t="shared" si="45"/>
        <v>45100</v>
      </c>
      <c r="L641" s="9">
        <f>+VLOOKUP(B641,'[2]TT 2023'!F$666:K$785,2,0)</f>
        <v>1551220</v>
      </c>
      <c r="M641" s="9">
        <f t="shared" si="44"/>
        <v>5</v>
      </c>
      <c r="N641" s="5">
        <f>+VLOOKUP(B641,'[2]TT 2023'!F$666:K$785,6,0)</f>
        <v>45103</v>
      </c>
      <c r="O641" t="s">
        <v>1253</v>
      </c>
      <c r="P641"/>
      <c r="Q641"/>
      <c r="R641" s="14"/>
    </row>
    <row r="642" spans="1:21" ht="15" hidden="1" customHeight="1" x14ac:dyDescent="0.2">
      <c r="A642" s="5">
        <v>45065</v>
      </c>
      <c r="B642" s="6">
        <v>29789</v>
      </c>
      <c r="C642" s="6" t="s">
        <v>10</v>
      </c>
      <c r="D642" s="6" t="s">
        <v>1103</v>
      </c>
      <c r="E642" s="17">
        <v>2618440</v>
      </c>
      <c r="F642" s="10" t="s">
        <v>12</v>
      </c>
      <c r="G642" s="17">
        <v>261844</v>
      </c>
      <c r="H642" s="9">
        <f t="shared" si="43"/>
        <v>2880284</v>
      </c>
      <c r="I642" s="6" t="s">
        <v>175</v>
      </c>
      <c r="J642" s="6" t="s">
        <v>176</v>
      </c>
      <c r="K642" s="5">
        <f t="shared" si="45"/>
        <v>45100</v>
      </c>
      <c r="L642" s="9">
        <f>+VLOOKUP(B642,'[2]TT 2023'!F$786:K$899,2,0)</f>
        <v>2880284</v>
      </c>
      <c r="M642" s="9">
        <f t="shared" si="44"/>
        <v>0</v>
      </c>
      <c r="N642" s="5">
        <f>+VLOOKUP(B642,'[2]TT 2023'!F$786:K$899,6,0)</f>
        <v>45117</v>
      </c>
      <c r="O642" t="s">
        <v>1410</v>
      </c>
      <c r="P642"/>
      <c r="Q642"/>
      <c r="R642" s="14">
        <f>+VLOOKUP(B642,[5]ExportInvoiceList!$D:$O,3,0)</f>
        <v>2880284</v>
      </c>
      <c r="S642" s="14">
        <f t="shared" ref="S642:S644" si="49">+R642-H642</f>
        <v>0</v>
      </c>
      <c r="T642" t="str">
        <f>+VLOOKUP(B642,[5]ExportInvoiceList!$D:$O,12,0)</f>
        <v>Lịch thanh toán: Monthly at 10 &amp; 24</v>
      </c>
      <c r="U642" s="4">
        <f>+VLOOKUP(B642,[5]ExportInvoiceList!$D:$O,6,0)</f>
        <v>45102.000347222223</v>
      </c>
    </row>
    <row r="643" spans="1:21" ht="15" hidden="1" customHeight="1" x14ac:dyDescent="0.2">
      <c r="A643" s="5">
        <v>45065</v>
      </c>
      <c r="B643" s="6">
        <v>29790</v>
      </c>
      <c r="C643" s="6" t="s">
        <v>10</v>
      </c>
      <c r="D643" s="6" t="s">
        <v>1104</v>
      </c>
      <c r="E643" s="17">
        <v>1769718</v>
      </c>
      <c r="F643" s="10" t="s">
        <v>12</v>
      </c>
      <c r="G643" s="17">
        <v>176972</v>
      </c>
      <c r="H643" s="9">
        <f t="shared" si="43"/>
        <v>1946690</v>
      </c>
      <c r="I643" s="6" t="s">
        <v>83</v>
      </c>
      <c r="J643" s="6" t="s">
        <v>84</v>
      </c>
      <c r="K643" s="5">
        <f t="shared" si="45"/>
        <v>45100</v>
      </c>
      <c r="L643" s="9">
        <f>+VLOOKUP(B643,'[2]TT 2023'!F$786:K$899,2,0)</f>
        <v>1946692</v>
      </c>
      <c r="M643" s="9">
        <f t="shared" si="44"/>
        <v>2</v>
      </c>
      <c r="N643" s="5">
        <f>+VLOOKUP(B643,'[2]TT 2023'!F$786:K$899,6,0)</f>
        <v>45117</v>
      </c>
      <c r="O643" t="s">
        <v>1410</v>
      </c>
      <c r="P643"/>
      <c r="Q643"/>
      <c r="R643" s="14">
        <f>+VLOOKUP(B643,[5]ExportInvoiceList!$D:$O,3,0)</f>
        <v>1946690</v>
      </c>
      <c r="S643" s="14">
        <f t="shared" si="49"/>
        <v>0</v>
      </c>
      <c r="T643" t="str">
        <f>+VLOOKUP(B643,[5]ExportInvoiceList!$D:$O,12,0)</f>
        <v>Lịch thanh toán: Monthly at 10 &amp; 24</v>
      </c>
      <c r="U643" s="4">
        <f>+VLOOKUP(B643,[5]ExportInvoiceList!$D:$O,6,0)</f>
        <v>45103.000347222223</v>
      </c>
    </row>
    <row r="644" spans="1:21" ht="15" hidden="1" customHeight="1" x14ac:dyDescent="0.2">
      <c r="A644" s="5">
        <v>45065</v>
      </c>
      <c r="B644" s="6">
        <v>29791</v>
      </c>
      <c r="C644" s="6" t="s">
        <v>10</v>
      </c>
      <c r="D644" s="6" t="s">
        <v>1105</v>
      </c>
      <c r="E644" s="17">
        <v>544500</v>
      </c>
      <c r="F644" s="10" t="s">
        <v>12</v>
      </c>
      <c r="G644" s="17">
        <v>54450</v>
      </c>
      <c r="H644" s="9">
        <f t="shared" si="43"/>
        <v>598950</v>
      </c>
      <c r="I644" s="6" t="s">
        <v>83</v>
      </c>
      <c r="J644" s="6" t="s">
        <v>84</v>
      </c>
      <c r="K644" s="5">
        <f t="shared" si="45"/>
        <v>45100</v>
      </c>
      <c r="L644" s="9">
        <f>+VLOOKUP(B644,'[2]TT 2023'!F$786:K$899,2,0)</f>
        <v>598950</v>
      </c>
      <c r="M644" s="9">
        <f t="shared" si="44"/>
        <v>0</v>
      </c>
      <c r="N644" s="5">
        <f>+VLOOKUP(B644,'[2]TT 2023'!F$786:K$899,6,0)</f>
        <v>45117</v>
      </c>
      <c r="O644" t="s">
        <v>1410</v>
      </c>
      <c r="P644"/>
      <c r="Q644"/>
      <c r="R644" s="14">
        <f>+VLOOKUP(B644,[5]ExportInvoiceList!$D:$O,3,0)</f>
        <v>598950</v>
      </c>
      <c r="S644" s="14">
        <f t="shared" si="49"/>
        <v>0</v>
      </c>
      <c r="T644" t="str">
        <f>+VLOOKUP(B644,[5]ExportInvoiceList!$D:$O,12,0)</f>
        <v>Lịch thanh toán: Monthly at 10 &amp; 24</v>
      </c>
      <c r="U644" s="4">
        <f>+VLOOKUP(B644,[5]ExportInvoiceList!$D:$O,6,0)</f>
        <v>45103.000347222223</v>
      </c>
    </row>
    <row r="645" spans="1:21" ht="15" hidden="1" customHeight="1" x14ac:dyDescent="0.2">
      <c r="A645" s="5">
        <v>45065</v>
      </c>
      <c r="B645" s="6">
        <v>29792</v>
      </c>
      <c r="C645" s="6" t="s">
        <v>10</v>
      </c>
      <c r="D645" s="6" t="s">
        <v>1106</v>
      </c>
      <c r="E645" s="17">
        <v>888460</v>
      </c>
      <c r="F645" s="10" t="s">
        <v>12</v>
      </c>
      <c r="G645" s="17">
        <v>88846</v>
      </c>
      <c r="H645" s="9">
        <f t="shared" si="43"/>
        <v>977306</v>
      </c>
      <c r="I645" s="6" t="s">
        <v>89</v>
      </c>
      <c r="J645" s="6" t="s">
        <v>90</v>
      </c>
      <c r="K645" s="5">
        <f t="shared" si="45"/>
        <v>45100</v>
      </c>
      <c r="L645" s="9">
        <f>+VLOOKUP(B645,'[2]TT 2023'!F$666:K$785,2,0)</f>
        <v>977306</v>
      </c>
      <c r="M645" s="9">
        <f t="shared" si="44"/>
        <v>0</v>
      </c>
      <c r="N645" s="5">
        <f>+VLOOKUP(B645,'[2]TT 2023'!F$666:K$785,6,0)</f>
        <v>45103</v>
      </c>
      <c r="O645" t="s">
        <v>1253</v>
      </c>
      <c r="P645"/>
      <c r="Q645"/>
      <c r="R645" s="14"/>
    </row>
    <row r="646" spans="1:21" ht="15" hidden="1" customHeight="1" x14ac:dyDescent="0.2">
      <c r="A646" s="5">
        <v>45065</v>
      </c>
      <c r="B646" s="6">
        <v>29793</v>
      </c>
      <c r="C646" s="6" t="s">
        <v>10</v>
      </c>
      <c r="D646" s="6" t="s">
        <v>1107</v>
      </c>
      <c r="E646" s="17">
        <v>2904485</v>
      </c>
      <c r="F646" s="10" t="s">
        <v>12</v>
      </c>
      <c r="G646" s="17">
        <v>290449</v>
      </c>
      <c r="H646" s="9">
        <f t="shared" si="43"/>
        <v>3194934</v>
      </c>
      <c r="I646" s="6" t="s">
        <v>53</v>
      </c>
      <c r="J646" s="6" t="s">
        <v>54</v>
      </c>
      <c r="K646" s="5">
        <f t="shared" si="45"/>
        <v>45100</v>
      </c>
      <c r="L646" s="9">
        <f>+VLOOKUP(B646,'[2]TT 2023'!F$786:K$899,2,0)</f>
        <v>3194939</v>
      </c>
      <c r="M646" s="9">
        <f t="shared" si="44"/>
        <v>5</v>
      </c>
      <c r="N646" s="5">
        <f>+VLOOKUP(B646,'[2]TT 2023'!F$786:K$899,6,0)</f>
        <v>45117</v>
      </c>
      <c r="O646" t="s">
        <v>1410</v>
      </c>
      <c r="P646"/>
      <c r="Q646"/>
      <c r="R646" s="14">
        <f>+VLOOKUP(B646,[5]ExportInvoiceList!$D:$O,3,0)</f>
        <v>3194934</v>
      </c>
      <c r="S646" s="14">
        <f t="shared" ref="S646:S647" si="50">+R646-H646</f>
        <v>0</v>
      </c>
      <c r="T646" t="str">
        <f>+VLOOKUP(B646,[5]ExportInvoiceList!$D:$O,12,0)</f>
        <v>Lịch thanh toán: Monthly at 10 &amp; 24</v>
      </c>
      <c r="U646" s="4">
        <f>+VLOOKUP(B646,[5]ExportInvoiceList!$D:$O,6,0)</f>
        <v>45103.000347222223</v>
      </c>
    </row>
    <row r="647" spans="1:21" ht="15" hidden="1" customHeight="1" x14ac:dyDescent="0.2">
      <c r="A647" s="5">
        <v>45065</v>
      </c>
      <c r="B647" s="6">
        <v>29794</v>
      </c>
      <c r="C647" s="6" t="s">
        <v>10</v>
      </c>
      <c r="D647" s="6" t="s">
        <v>1108</v>
      </c>
      <c r="E647" s="17">
        <v>888460</v>
      </c>
      <c r="F647" s="10" t="s">
        <v>12</v>
      </c>
      <c r="G647" s="17">
        <v>88846</v>
      </c>
      <c r="H647" s="9">
        <f t="shared" si="43"/>
        <v>977306</v>
      </c>
      <c r="I647" s="6" t="s">
        <v>53</v>
      </c>
      <c r="J647" s="6" t="s">
        <v>54</v>
      </c>
      <c r="K647" s="5">
        <f t="shared" si="45"/>
        <v>45100</v>
      </c>
      <c r="L647" s="9">
        <f>+VLOOKUP(B647,'[2]TT 2023'!F$786:K$899,2,0)</f>
        <v>977306</v>
      </c>
      <c r="M647" s="9">
        <f t="shared" si="44"/>
        <v>0</v>
      </c>
      <c r="N647" s="5">
        <f>+VLOOKUP(B647,'[2]TT 2023'!F$786:K$899,6,0)</f>
        <v>45117</v>
      </c>
      <c r="O647" t="s">
        <v>1410</v>
      </c>
      <c r="P647"/>
      <c r="Q647"/>
      <c r="R647" s="14">
        <f>+VLOOKUP(B647,[5]ExportInvoiceList!$D:$O,3,0)</f>
        <v>977306</v>
      </c>
      <c r="S647" s="14">
        <f t="shared" si="50"/>
        <v>0</v>
      </c>
      <c r="T647" t="str">
        <f>+VLOOKUP(B647,[5]ExportInvoiceList!$D:$O,12,0)</f>
        <v>Lịch thanh toán: Monthly at 10 &amp; 24</v>
      </c>
      <c r="U647" s="4">
        <f>+VLOOKUP(B647,[5]ExportInvoiceList!$D:$O,6,0)</f>
        <v>45103.000347222223</v>
      </c>
    </row>
    <row r="648" spans="1:21" ht="15" hidden="1" customHeight="1" x14ac:dyDescent="0.2">
      <c r="A648" s="5">
        <v>45065</v>
      </c>
      <c r="B648" s="6">
        <v>29795</v>
      </c>
      <c r="C648" s="6" t="s">
        <v>10</v>
      </c>
      <c r="D648" s="6" t="s">
        <v>1109</v>
      </c>
      <c r="E648" s="17">
        <v>3451280</v>
      </c>
      <c r="F648" s="10" t="s">
        <v>12</v>
      </c>
      <c r="G648" s="17">
        <v>345128</v>
      </c>
      <c r="H648" s="9">
        <f t="shared" si="43"/>
        <v>3796408</v>
      </c>
      <c r="I648" s="6" t="s">
        <v>131</v>
      </c>
      <c r="J648" s="6" t="s">
        <v>132</v>
      </c>
      <c r="K648" s="5">
        <f t="shared" si="45"/>
        <v>45100</v>
      </c>
      <c r="L648" s="9">
        <f>+VLOOKUP(B648,'[2]TT 2023'!F$666:K$785,2,0)</f>
        <v>3796408</v>
      </c>
      <c r="M648" s="9">
        <f t="shared" si="44"/>
        <v>0</v>
      </c>
      <c r="N648" s="5">
        <f>+VLOOKUP(B648,'[2]TT 2023'!F$666:K$785,6,0)</f>
        <v>45103</v>
      </c>
      <c r="O648" t="s">
        <v>1253</v>
      </c>
      <c r="P648"/>
      <c r="Q648"/>
      <c r="R648" s="14"/>
    </row>
    <row r="649" spans="1:21" ht="15" hidden="1" customHeight="1" x14ac:dyDescent="0.2">
      <c r="A649" s="5">
        <v>45065</v>
      </c>
      <c r="B649" s="6">
        <v>29796</v>
      </c>
      <c r="C649" s="6" t="s">
        <v>10</v>
      </c>
      <c r="D649" s="6" t="s">
        <v>1110</v>
      </c>
      <c r="E649" s="17">
        <v>5213320</v>
      </c>
      <c r="F649" s="10" t="s">
        <v>12</v>
      </c>
      <c r="G649" s="17">
        <v>521332</v>
      </c>
      <c r="H649" s="9">
        <f t="shared" si="43"/>
        <v>5734652</v>
      </c>
      <c r="I649" s="6" t="s">
        <v>117</v>
      </c>
      <c r="J649" s="6" t="s">
        <v>118</v>
      </c>
      <c r="K649" s="5">
        <f t="shared" si="45"/>
        <v>45100</v>
      </c>
      <c r="L649" s="9">
        <f>+VLOOKUP(B649,'[2]TT 2023'!F$786:K$899,2,0)</f>
        <v>5734652</v>
      </c>
      <c r="M649" s="9">
        <f t="shared" si="44"/>
        <v>0</v>
      </c>
      <c r="N649" s="5">
        <f>+VLOOKUP(B649,'[2]TT 2023'!F$786:K$899,6,0)</f>
        <v>45117</v>
      </c>
      <c r="O649" t="s">
        <v>1410</v>
      </c>
      <c r="P649"/>
      <c r="Q649"/>
      <c r="R649" s="14">
        <f>+VLOOKUP(B649,[5]ExportInvoiceList!$D:$O,3,0)</f>
        <v>5734652</v>
      </c>
      <c r="S649" s="14">
        <f>+R649-H649</f>
        <v>0</v>
      </c>
      <c r="T649" t="str">
        <f>+VLOOKUP(B649,[5]ExportInvoiceList!$D:$O,12,0)</f>
        <v>Lịch thanh toán: Monthly at 10 &amp; 24</v>
      </c>
      <c r="U649" s="4">
        <f>+VLOOKUP(B649,[5]ExportInvoiceList!$D:$O,6,0)</f>
        <v>45099.000347222223</v>
      </c>
    </row>
    <row r="650" spans="1:21" ht="15" hidden="1" customHeight="1" x14ac:dyDescent="0.2">
      <c r="A650" s="5">
        <v>45065</v>
      </c>
      <c r="B650" s="6">
        <v>29797</v>
      </c>
      <c r="C650" s="6" t="s">
        <v>10</v>
      </c>
      <c r="D650" s="6" t="s">
        <v>1111</v>
      </c>
      <c r="E650" s="17">
        <v>4442300</v>
      </c>
      <c r="F650" s="10" t="s">
        <v>12</v>
      </c>
      <c r="G650" s="17">
        <v>444230</v>
      </c>
      <c r="H650" s="9">
        <f t="shared" si="43"/>
        <v>4886530</v>
      </c>
      <c r="I650" s="6" t="s">
        <v>147</v>
      </c>
      <c r="J650" s="6" t="s">
        <v>148</v>
      </c>
      <c r="K650" s="5">
        <f t="shared" si="45"/>
        <v>45100</v>
      </c>
      <c r="L650" s="9">
        <f>+VLOOKUP(B650,'[2]TT 2023'!F$666:K$785,2,0)</f>
        <v>4886530</v>
      </c>
      <c r="M650" s="9">
        <f t="shared" si="44"/>
        <v>0</v>
      </c>
      <c r="N650" s="5">
        <f>+VLOOKUP(B650,'[2]TT 2023'!F$666:K$785,6,0)</f>
        <v>45103</v>
      </c>
      <c r="O650" t="s">
        <v>1253</v>
      </c>
      <c r="P650"/>
      <c r="Q650"/>
      <c r="R650" s="14"/>
    </row>
    <row r="651" spans="1:21" ht="15" hidden="1" customHeight="1" x14ac:dyDescent="0.2">
      <c r="A651" s="5">
        <v>45065</v>
      </c>
      <c r="B651" s="6">
        <v>29798</v>
      </c>
      <c r="C651" s="6" t="s">
        <v>10</v>
      </c>
      <c r="D651" s="6" t="s">
        <v>1112</v>
      </c>
      <c r="E651" s="17">
        <v>708000</v>
      </c>
      <c r="F651" s="10" t="s">
        <v>12</v>
      </c>
      <c r="G651" s="17">
        <v>70800</v>
      </c>
      <c r="H651" s="9">
        <f t="shared" si="43"/>
        <v>778800</v>
      </c>
      <c r="I651" s="6" t="s">
        <v>147</v>
      </c>
      <c r="J651" s="6" t="s">
        <v>148</v>
      </c>
      <c r="K651" s="5">
        <f t="shared" si="45"/>
        <v>45100</v>
      </c>
      <c r="L651" s="9">
        <f>+VLOOKUP(B651,'[2]TT 2023'!F$666:K$785,2,0)</f>
        <v>778800</v>
      </c>
      <c r="M651" s="9">
        <f t="shared" si="44"/>
        <v>0</v>
      </c>
      <c r="N651" s="5">
        <f>+VLOOKUP(B651,'[2]TT 2023'!F$666:K$785,6,0)</f>
        <v>45103</v>
      </c>
      <c r="O651" t="s">
        <v>1253</v>
      </c>
      <c r="P651"/>
      <c r="Q651"/>
      <c r="R651" s="14"/>
    </row>
    <row r="652" spans="1:21" ht="15" hidden="1" customHeight="1" x14ac:dyDescent="0.2">
      <c r="A652" s="5">
        <v>45065</v>
      </c>
      <c r="B652" s="6">
        <v>29799</v>
      </c>
      <c r="C652" s="6" t="s">
        <v>10</v>
      </c>
      <c r="D652" s="6" t="s">
        <v>1113</v>
      </c>
      <c r="E652" s="17">
        <v>1468620</v>
      </c>
      <c r="F652" s="10" t="s">
        <v>12</v>
      </c>
      <c r="G652" s="17">
        <v>146862</v>
      </c>
      <c r="H652" s="9">
        <f t="shared" si="43"/>
        <v>1615482</v>
      </c>
      <c r="I652" s="6" t="s">
        <v>147</v>
      </c>
      <c r="J652" s="6" t="s">
        <v>148</v>
      </c>
      <c r="K652" s="5">
        <f t="shared" si="45"/>
        <v>45100</v>
      </c>
      <c r="L652" s="9">
        <f>+VLOOKUP(B652,'[2]TT 2023'!F$666:K$785,2,0)</f>
        <v>1615482</v>
      </c>
      <c r="M652" s="9">
        <f t="shared" si="44"/>
        <v>0</v>
      </c>
      <c r="N652" s="5">
        <f>+VLOOKUP(B652,'[2]TT 2023'!F$666:K$785,6,0)</f>
        <v>45103</v>
      </c>
      <c r="O652" t="s">
        <v>1253</v>
      </c>
      <c r="P652"/>
      <c r="Q652"/>
      <c r="R652" s="14"/>
    </row>
    <row r="653" spans="1:21" ht="15" hidden="1" customHeight="1" x14ac:dyDescent="0.2">
      <c r="A653" s="5">
        <v>45065</v>
      </c>
      <c r="B653" s="6">
        <v>29800</v>
      </c>
      <c r="C653" s="6" t="s">
        <v>10</v>
      </c>
      <c r="D653" s="6" t="s">
        <v>1114</v>
      </c>
      <c r="E653" s="17">
        <v>3681960</v>
      </c>
      <c r="F653" s="10" t="s">
        <v>12</v>
      </c>
      <c r="G653" s="17">
        <v>368196</v>
      </c>
      <c r="H653" s="9">
        <f t="shared" si="43"/>
        <v>4050156</v>
      </c>
      <c r="I653" s="6" t="s">
        <v>147</v>
      </c>
      <c r="J653" s="6" t="s">
        <v>148</v>
      </c>
      <c r="K653" s="5">
        <f t="shared" si="45"/>
        <v>45100</v>
      </c>
      <c r="L653" s="9">
        <f>+VLOOKUP(B653,'[2]TT 2023'!F$666:K$785,2,0)</f>
        <v>4050156</v>
      </c>
      <c r="M653" s="9">
        <f t="shared" si="44"/>
        <v>0</v>
      </c>
      <c r="N653" s="5">
        <f>+VLOOKUP(B653,'[2]TT 2023'!F$666:K$785,6,0)</f>
        <v>45103</v>
      </c>
      <c r="O653" t="s">
        <v>1253</v>
      </c>
      <c r="P653"/>
      <c r="Q653"/>
      <c r="R653" s="14"/>
    </row>
    <row r="654" spans="1:21" ht="15" hidden="1" customHeight="1" x14ac:dyDescent="0.2">
      <c r="A654" s="5">
        <v>45065</v>
      </c>
      <c r="B654" s="6">
        <v>29801</v>
      </c>
      <c r="C654" s="6" t="s">
        <v>10</v>
      </c>
      <c r="D654" s="6" t="s">
        <v>1115</v>
      </c>
      <c r="E654" s="17">
        <v>184763</v>
      </c>
      <c r="F654" s="10" t="s">
        <v>12</v>
      </c>
      <c r="G654" s="17">
        <v>18476</v>
      </c>
      <c r="H654" s="9">
        <f t="shared" ref="H654:H717" si="51">+E654+G654</f>
        <v>203239</v>
      </c>
      <c r="I654" s="6" t="s">
        <v>147</v>
      </c>
      <c r="J654" s="6" t="s">
        <v>148</v>
      </c>
      <c r="K654" s="5">
        <f t="shared" si="45"/>
        <v>45100</v>
      </c>
      <c r="L654" s="9">
        <f>+VLOOKUP(B654,'[2]TT 2023'!F$666:K$785,2,0)</f>
        <v>203236</v>
      </c>
      <c r="M654" s="9">
        <f t="shared" si="44"/>
        <v>-3</v>
      </c>
      <c r="N654" s="5">
        <f>+VLOOKUP(B654,'[2]TT 2023'!F$666:K$785,6,0)</f>
        <v>45103</v>
      </c>
      <c r="O654" t="s">
        <v>1253</v>
      </c>
      <c r="P654"/>
      <c r="Q654"/>
      <c r="R654" s="14"/>
    </row>
    <row r="655" spans="1:21" ht="15" hidden="1" customHeight="1" x14ac:dyDescent="0.2">
      <c r="A655" s="5">
        <v>45068</v>
      </c>
      <c r="B655" s="6">
        <v>317</v>
      </c>
      <c r="C655" s="6" t="s">
        <v>686</v>
      </c>
      <c r="D655" s="6" t="s">
        <v>1041</v>
      </c>
      <c r="E655" s="17">
        <v>-1579413</v>
      </c>
      <c r="F655" s="10" t="s">
        <v>12</v>
      </c>
      <c r="G655" s="17">
        <v>-157942</v>
      </c>
      <c r="H655" s="9">
        <f t="shared" si="51"/>
        <v>-1737355</v>
      </c>
      <c r="I655" s="6" t="s">
        <v>131</v>
      </c>
      <c r="J655" s="6" t="s">
        <v>132</v>
      </c>
      <c r="K655" s="5">
        <f t="shared" si="45"/>
        <v>45103</v>
      </c>
      <c r="L655" s="9">
        <f>+VLOOKUP(B655,'[2]TT 2023'!F$416:K$567,2,0)</f>
        <v>-1737354</v>
      </c>
      <c r="M655" s="9">
        <f t="shared" si="44"/>
        <v>1</v>
      </c>
      <c r="N655" s="5">
        <f>+VLOOKUP(B655,'[2]TT 2023'!F$416:K$567,6,0)</f>
        <v>45070</v>
      </c>
      <c r="O655" t="s">
        <v>1207</v>
      </c>
      <c r="P655"/>
      <c r="Q655"/>
      <c r="R655"/>
      <c r="S655"/>
    </row>
    <row r="656" spans="1:21" ht="15" hidden="1" customHeight="1" x14ac:dyDescent="0.2">
      <c r="A656" s="5">
        <v>45068</v>
      </c>
      <c r="B656" s="6">
        <v>318</v>
      </c>
      <c r="C656" s="6" t="s">
        <v>686</v>
      </c>
      <c r="D656" s="6" t="s">
        <v>1042</v>
      </c>
      <c r="E656" s="17">
        <v>-2141522</v>
      </c>
      <c r="F656" s="10" t="s">
        <v>12</v>
      </c>
      <c r="G656" s="17">
        <v>-214152</v>
      </c>
      <c r="H656" s="9">
        <f t="shared" si="51"/>
        <v>-2355674</v>
      </c>
      <c r="I656" s="6" t="s">
        <v>131</v>
      </c>
      <c r="J656" s="6" t="s">
        <v>132</v>
      </c>
      <c r="K656" s="5">
        <f t="shared" si="45"/>
        <v>45103</v>
      </c>
      <c r="L656" s="9">
        <f>+VLOOKUP(B656,'[2]TT 2023'!F$416:K$567,2,0)</f>
        <v>-2355674</v>
      </c>
      <c r="M656" s="9">
        <f t="shared" si="44"/>
        <v>0</v>
      </c>
      <c r="N656" s="5">
        <f>+VLOOKUP(B656,'[2]TT 2023'!F$416:K$567,6,0)</f>
        <v>45070</v>
      </c>
      <c r="O656" t="s">
        <v>1207</v>
      </c>
      <c r="P656"/>
      <c r="Q656"/>
      <c r="R656"/>
      <c r="S656"/>
    </row>
    <row r="657" spans="1:22" ht="15" hidden="1" customHeight="1" x14ac:dyDescent="0.2">
      <c r="A657" s="5">
        <v>45069</v>
      </c>
      <c r="B657" s="6">
        <v>30011</v>
      </c>
      <c r="C657" s="6" t="s">
        <v>10</v>
      </c>
      <c r="D657" s="6" t="s">
        <v>727</v>
      </c>
      <c r="E657" s="17">
        <v>12353825</v>
      </c>
      <c r="F657" s="10" t="s">
        <v>12</v>
      </c>
      <c r="G657" s="17">
        <v>1235383</v>
      </c>
      <c r="H657" s="9">
        <f t="shared" si="51"/>
        <v>13589208</v>
      </c>
      <c r="I657" s="6" t="s">
        <v>147</v>
      </c>
      <c r="J657" s="6" t="s">
        <v>148</v>
      </c>
      <c r="K657" s="5">
        <f t="shared" si="45"/>
        <v>45104</v>
      </c>
      <c r="L657" s="9" t="e">
        <f>+VLOOKUP(B657,'[2]TT 2023'!F$416:K$567,2,0)</f>
        <v>#N/A</v>
      </c>
      <c r="M657" s="9" t="e">
        <f t="shared" si="44"/>
        <v>#N/A</v>
      </c>
      <c r="N657" s="5" t="e">
        <f>+VLOOKUP(B657,'[2]TT 2023'!F$416:K$567,6,0)</f>
        <v>#N/A</v>
      </c>
      <c r="O657" t="s">
        <v>1218</v>
      </c>
      <c r="P657"/>
      <c r="Q657"/>
      <c r="R657"/>
      <c r="S657"/>
    </row>
    <row r="658" spans="1:22" ht="15" hidden="1" customHeight="1" x14ac:dyDescent="0.2">
      <c r="A658" s="5">
        <v>45069</v>
      </c>
      <c r="B658" s="6">
        <v>30012</v>
      </c>
      <c r="C658" s="6" t="s">
        <v>10</v>
      </c>
      <c r="D658" s="6" t="s">
        <v>727</v>
      </c>
      <c r="E658" s="17">
        <v>-12353825</v>
      </c>
      <c r="F658" s="10" t="s">
        <v>12</v>
      </c>
      <c r="G658" s="17">
        <v>-1235383</v>
      </c>
      <c r="H658" s="9">
        <f t="shared" si="51"/>
        <v>-13589208</v>
      </c>
      <c r="I658" s="6" t="s">
        <v>147</v>
      </c>
      <c r="J658" s="6" t="s">
        <v>148</v>
      </c>
      <c r="K658" s="5">
        <f t="shared" si="45"/>
        <v>45104</v>
      </c>
      <c r="L658" s="9" t="e">
        <f>+VLOOKUP(B658,'[2]TT 2023'!F$416:K$567,2,0)</f>
        <v>#N/A</v>
      </c>
      <c r="M658" s="9" t="e">
        <f t="shared" ref="M658:M721" si="52">+L658-H658</f>
        <v>#N/A</v>
      </c>
      <c r="N658" s="5" t="e">
        <f>+VLOOKUP(B658,'[2]TT 2023'!F$416:K$567,6,0)</f>
        <v>#N/A</v>
      </c>
      <c r="O658" t="s">
        <v>1218</v>
      </c>
      <c r="P658"/>
      <c r="Q658"/>
      <c r="R658"/>
      <c r="S658"/>
    </row>
    <row r="659" spans="1:22" ht="15" hidden="1" customHeight="1" x14ac:dyDescent="0.2">
      <c r="A659" s="5">
        <v>45069</v>
      </c>
      <c r="B659" s="6">
        <v>30014</v>
      </c>
      <c r="C659" s="6" t="s">
        <v>10</v>
      </c>
      <c r="D659" s="6" t="s">
        <v>727</v>
      </c>
      <c r="E659" s="9">
        <v>1661105</v>
      </c>
      <c r="F659" s="10" t="s">
        <v>12</v>
      </c>
      <c r="G659" s="9">
        <v>166111</v>
      </c>
      <c r="H659" s="9">
        <f t="shared" si="51"/>
        <v>1827216</v>
      </c>
      <c r="I659" s="6" t="s">
        <v>53</v>
      </c>
      <c r="J659" s="6" t="s">
        <v>54</v>
      </c>
      <c r="K659" s="5">
        <f t="shared" si="45"/>
        <v>45104</v>
      </c>
      <c r="L659" s="9" t="e">
        <f>+VLOOKUP(B659,'[2]TT 2023'!F$416:K$567,2,0)</f>
        <v>#N/A</v>
      </c>
      <c r="M659" s="9" t="e">
        <f t="shared" si="52"/>
        <v>#N/A</v>
      </c>
      <c r="N659" s="5" t="e">
        <f>+VLOOKUP(B659,'[2]TT 2023'!F$416:K$567,6,0)</f>
        <v>#N/A</v>
      </c>
      <c r="O659" t="s">
        <v>1218</v>
      </c>
      <c r="P659"/>
      <c r="Q659"/>
      <c r="R659"/>
      <c r="S659"/>
    </row>
    <row r="660" spans="1:22" ht="15" hidden="1" customHeight="1" x14ac:dyDescent="0.2">
      <c r="A660" s="5">
        <v>45069</v>
      </c>
      <c r="B660" s="6">
        <v>30015</v>
      </c>
      <c r="C660" s="6" t="s">
        <v>10</v>
      </c>
      <c r="D660" s="6" t="s">
        <v>727</v>
      </c>
      <c r="E660" s="17">
        <v>3833560</v>
      </c>
      <c r="F660" s="10" t="s">
        <v>12</v>
      </c>
      <c r="G660" s="17">
        <v>383356</v>
      </c>
      <c r="H660" s="9">
        <f t="shared" si="51"/>
        <v>4216916</v>
      </c>
      <c r="I660" s="6" t="s">
        <v>117</v>
      </c>
      <c r="J660" s="6" t="s">
        <v>118</v>
      </c>
      <c r="K660" s="5">
        <f t="shared" si="45"/>
        <v>45104</v>
      </c>
      <c r="L660" s="9" t="e">
        <f>+VLOOKUP(B660,'[2]TT 2023'!F$416:K$567,2,0)</f>
        <v>#N/A</v>
      </c>
      <c r="M660" s="9" t="e">
        <f t="shared" si="52"/>
        <v>#N/A</v>
      </c>
      <c r="N660" s="5" t="e">
        <f>+VLOOKUP(B660,'[2]TT 2023'!F$416:K$567,6,0)</f>
        <v>#N/A</v>
      </c>
      <c r="O660" t="s">
        <v>1218</v>
      </c>
      <c r="P660"/>
      <c r="Q660"/>
      <c r="R660"/>
      <c r="S660"/>
    </row>
    <row r="661" spans="1:22" ht="15" hidden="1" customHeight="1" x14ac:dyDescent="0.2">
      <c r="A661" s="20">
        <v>45069</v>
      </c>
      <c r="B661" s="6">
        <v>30016</v>
      </c>
      <c r="C661" s="6" t="s">
        <v>10</v>
      </c>
      <c r="D661" s="6" t="s">
        <v>727</v>
      </c>
      <c r="E661" s="17">
        <v>7801663</v>
      </c>
      <c r="F661" s="10" t="s">
        <v>12</v>
      </c>
      <c r="G661" s="17">
        <v>780166</v>
      </c>
      <c r="H661" s="9">
        <f t="shared" si="51"/>
        <v>8581829</v>
      </c>
      <c r="I661" s="6" t="s">
        <v>83</v>
      </c>
      <c r="J661" s="6" t="s">
        <v>84</v>
      </c>
      <c r="K661" s="5">
        <f t="shared" si="45"/>
        <v>45104</v>
      </c>
      <c r="L661" s="9" t="e">
        <f>+VLOOKUP(B661,'[2]TT 2023'!F$416:K$567,2,0)</f>
        <v>#N/A</v>
      </c>
      <c r="M661" s="9" t="e">
        <f t="shared" si="52"/>
        <v>#N/A</v>
      </c>
      <c r="N661" s="5" t="e">
        <f>+VLOOKUP(B661,'[2]TT 2023'!F$416:K$567,6,0)</f>
        <v>#N/A</v>
      </c>
      <c r="O661" t="s">
        <v>1218</v>
      </c>
      <c r="P661"/>
      <c r="Q661"/>
      <c r="R661"/>
      <c r="S661"/>
    </row>
    <row r="662" spans="1:22" ht="15" hidden="1" customHeight="1" x14ac:dyDescent="0.2">
      <c r="A662" s="5">
        <v>45069</v>
      </c>
      <c r="B662" s="6">
        <v>30017</v>
      </c>
      <c r="C662" s="6" t="s">
        <v>10</v>
      </c>
      <c r="D662" s="6" t="s">
        <v>727</v>
      </c>
      <c r="E662" s="17">
        <v>10871460</v>
      </c>
      <c r="F662" s="10" t="s">
        <v>12</v>
      </c>
      <c r="G662" s="17">
        <v>1087146</v>
      </c>
      <c r="H662" s="9">
        <f t="shared" si="51"/>
        <v>11958606</v>
      </c>
      <c r="I662" s="6" t="s">
        <v>131</v>
      </c>
      <c r="J662" s="6" t="s">
        <v>132</v>
      </c>
      <c r="K662" s="5">
        <f t="shared" si="45"/>
        <v>45104</v>
      </c>
      <c r="L662" s="9" t="e">
        <f>+VLOOKUP(B662,'[2]TT 2023'!F$416:K$567,2,0)</f>
        <v>#N/A</v>
      </c>
      <c r="M662" s="9" t="e">
        <f t="shared" si="52"/>
        <v>#N/A</v>
      </c>
      <c r="N662" s="5" t="e">
        <f>+VLOOKUP(B662,'[2]TT 2023'!F$416:K$567,6,0)</f>
        <v>#N/A</v>
      </c>
      <c r="O662" t="s">
        <v>1218</v>
      </c>
      <c r="P662"/>
      <c r="Q662"/>
      <c r="R662"/>
      <c r="S662"/>
    </row>
    <row r="663" spans="1:22" ht="15" hidden="1" customHeight="1" x14ac:dyDescent="0.2">
      <c r="A663" s="5">
        <v>45069</v>
      </c>
      <c r="B663" s="6">
        <v>30018</v>
      </c>
      <c r="C663" s="6" t="s">
        <v>10</v>
      </c>
      <c r="D663" s="6" t="s">
        <v>727</v>
      </c>
      <c r="E663" s="9">
        <v>-1661105</v>
      </c>
      <c r="F663" s="10" t="s">
        <v>12</v>
      </c>
      <c r="G663" s="9">
        <v>-166111</v>
      </c>
      <c r="H663" s="9">
        <f t="shared" si="51"/>
        <v>-1827216</v>
      </c>
      <c r="I663" s="6" t="s">
        <v>53</v>
      </c>
      <c r="J663" s="6" t="s">
        <v>54</v>
      </c>
      <c r="K663" s="5">
        <f t="shared" si="45"/>
        <v>45104</v>
      </c>
      <c r="L663" s="9" t="e">
        <f>+VLOOKUP(B663,'[2]TT 2023'!F$416:K$567,2,0)</f>
        <v>#N/A</v>
      </c>
      <c r="M663" s="9" t="e">
        <f t="shared" si="52"/>
        <v>#N/A</v>
      </c>
      <c r="N663" s="5" t="e">
        <f>+VLOOKUP(B663,'[2]TT 2023'!F$416:K$567,6,0)</f>
        <v>#N/A</v>
      </c>
      <c r="O663" t="s">
        <v>1218</v>
      </c>
      <c r="P663"/>
      <c r="Q663"/>
      <c r="R663"/>
      <c r="S663"/>
    </row>
    <row r="664" spans="1:22" ht="15" hidden="1" customHeight="1" x14ac:dyDescent="0.2">
      <c r="A664" s="5">
        <v>45069</v>
      </c>
      <c r="B664" s="6">
        <v>30019</v>
      </c>
      <c r="C664" s="6" t="s">
        <v>10</v>
      </c>
      <c r="D664" s="6" t="s">
        <v>727</v>
      </c>
      <c r="E664" s="17">
        <v>-3833560</v>
      </c>
      <c r="F664" s="10" t="s">
        <v>12</v>
      </c>
      <c r="G664" s="17">
        <v>-383356</v>
      </c>
      <c r="H664" s="9">
        <f t="shared" si="51"/>
        <v>-4216916</v>
      </c>
      <c r="I664" s="6" t="s">
        <v>117</v>
      </c>
      <c r="J664" s="6" t="s">
        <v>118</v>
      </c>
      <c r="K664" s="5">
        <f t="shared" si="45"/>
        <v>45104</v>
      </c>
      <c r="L664" s="9" t="e">
        <f>+VLOOKUP(B664,'[2]TT 2023'!F$416:K$567,2,0)</f>
        <v>#N/A</v>
      </c>
      <c r="M664" s="9" t="e">
        <f t="shared" si="52"/>
        <v>#N/A</v>
      </c>
      <c r="N664" s="5" t="e">
        <f>+VLOOKUP(B664,'[2]TT 2023'!F$416:K$567,6,0)</f>
        <v>#N/A</v>
      </c>
      <c r="O664" t="s">
        <v>1218</v>
      </c>
      <c r="P664"/>
      <c r="Q664"/>
      <c r="R664"/>
      <c r="S664"/>
    </row>
    <row r="665" spans="1:22" ht="15" hidden="1" customHeight="1" x14ac:dyDescent="0.2">
      <c r="A665" s="5">
        <v>45069</v>
      </c>
      <c r="B665" s="6">
        <v>30020</v>
      </c>
      <c r="C665" s="6" t="s">
        <v>10</v>
      </c>
      <c r="D665" s="6" t="s">
        <v>727</v>
      </c>
      <c r="E665" s="17">
        <v>-10871460</v>
      </c>
      <c r="F665" s="10" t="s">
        <v>12</v>
      </c>
      <c r="G665" s="17">
        <v>-1087146</v>
      </c>
      <c r="H665" s="9">
        <f t="shared" si="51"/>
        <v>-11958606</v>
      </c>
      <c r="I665" s="6" t="s">
        <v>131</v>
      </c>
      <c r="J665" s="6" t="s">
        <v>132</v>
      </c>
      <c r="K665" s="5">
        <f t="shared" ref="K665:K728" si="53">35+A665</f>
        <v>45104</v>
      </c>
      <c r="L665" s="9" t="e">
        <f>+VLOOKUP(B665,'[2]TT 2023'!F$416:K$567,2,0)</f>
        <v>#N/A</v>
      </c>
      <c r="M665" s="9" t="e">
        <f t="shared" si="52"/>
        <v>#N/A</v>
      </c>
      <c r="N665" s="5" t="e">
        <f>+VLOOKUP(B665,'[2]TT 2023'!F$416:K$567,6,0)</f>
        <v>#N/A</v>
      </c>
      <c r="O665" t="s">
        <v>1218</v>
      </c>
      <c r="P665"/>
      <c r="Q665"/>
      <c r="R665"/>
      <c r="S665"/>
    </row>
    <row r="666" spans="1:22" ht="15" hidden="1" customHeight="1" x14ac:dyDescent="0.2">
      <c r="A666" s="20">
        <v>45069</v>
      </c>
      <c r="B666" s="6">
        <v>30021</v>
      </c>
      <c r="C666" s="6" t="s">
        <v>10</v>
      </c>
      <c r="D666" s="6" t="s">
        <v>727</v>
      </c>
      <c r="E666" s="17">
        <v>-7801663</v>
      </c>
      <c r="F666" s="10" t="s">
        <v>12</v>
      </c>
      <c r="G666" s="17">
        <v>-780166</v>
      </c>
      <c r="H666" s="9">
        <f t="shared" si="51"/>
        <v>-8581829</v>
      </c>
      <c r="I666" s="6" t="s">
        <v>83</v>
      </c>
      <c r="J666" s="6" t="s">
        <v>84</v>
      </c>
      <c r="K666" s="5">
        <f t="shared" si="53"/>
        <v>45104</v>
      </c>
      <c r="L666" s="9" t="e">
        <f>+VLOOKUP(B666,'[2]TT 2023'!F$416:K$567,2,0)</f>
        <v>#N/A</v>
      </c>
      <c r="M666" s="9" t="e">
        <f t="shared" si="52"/>
        <v>#N/A</v>
      </c>
      <c r="N666" s="5" t="e">
        <f>+VLOOKUP(B666,'[2]TT 2023'!F$416:K$567,6,0)</f>
        <v>#N/A</v>
      </c>
      <c r="O666" t="s">
        <v>1218</v>
      </c>
      <c r="P666"/>
      <c r="Q666"/>
      <c r="R666"/>
      <c r="S666"/>
    </row>
    <row r="667" spans="1:22" ht="15" hidden="1" customHeight="1" x14ac:dyDescent="0.2">
      <c r="A667" s="5">
        <v>45069</v>
      </c>
      <c r="B667" s="6">
        <v>30029</v>
      </c>
      <c r="C667" s="6" t="s">
        <v>10</v>
      </c>
      <c r="D667" s="6" t="s">
        <v>1116</v>
      </c>
      <c r="E667" s="17">
        <v>694233</v>
      </c>
      <c r="F667" s="10" t="s">
        <v>12</v>
      </c>
      <c r="G667" s="17">
        <v>69423</v>
      </c>
      <c r="H667" s="9">
        <f t="shared" si="51"/>
        <v>763656</v>
      </c>
      <c r="I667" s="6" t="s">
        <v>13</v>
      </c>
      <c r="J667" s="6" t="s">
        <v>14</v>
      </c>
      <c r="K667" s="5">
        <f t="shared" si="53"/>
        <v>45104</v>
      </c>
      <c r="L667" s="9">
        <f>+VLOOKUP(B667,'[2]TT 2023'!F$568:K$665,2,0)</f>
        <v>763653</v>
      </c>
      <c r="M667" s="9">
        <f t="shared" si="52"/>
        <v>-3</v>
      </c>
      <c r="N667" s="5">
        <f>+VLOOKUP(B667,'[2]TT 2023'!F$568:K$665,6,0)</f>
        <v>45089</v>
      </c>
      <c r="O667" t="s">
        <v>1232</v>
      </c>
      <c r="P667"/>
      <c r="Q667"/>
      <c r="R667"/>
      <c r="S667"/>
    </row>
    <row r="668" spans="1:22" ht="15" hidden="1" customHeight="1" x14ac:dyDescent="0.2">
      <c r="A668" s="5">
        <v>45069</v>
      </c>
      <c r="B668" s="6">
        <v>30030</v>
      </c>
      <c r="C668" s="6" t="s">
        <v>10</v>
      </c>
      <c r="D668" s="6" t="s">
        <v>1117</v>
      </c>
      <c r="E668" s="17">
        <v>21441891</v>
      </c>
      <c r="F668" s="10" t="s">
        <v>12</v>
      </c>
      <c r="G668" s="17">
        <v>2144189</v>
      </c>
      <c r="H668" s="9">
        <f t="shared" si="51"/>
        <v>23586080</v>
      </c>
      <c r="I668" s="6" t="s">
        <v>13</v>
      </c>
      <c r="J668" s="6" t="s">
        <v>14</v>
      </c>
      <c r="K668" s="5">
        <f t="shared" si="53"/>
        <v>45104</v>
      </c>
      <c r="L668" s="9">
        <f>+VLOOKUP(B668,'[2]TT 2023'!F$983:K$1048,2,0)</f>
        <v>23586079</v>
      </c>
      <c r="M668" s="9">
        <f t="shared" si="52"/>
        <v>-1</v>
      </c>
      <c r="N668" s="5">
        <f>+VLOOKUP(B668,'[2]TT 2023'!F$983:K$1048,6,0)</f>
        <v>45148</v>
      </c>
      <c r="O668" t="s">
        <v>1576</v>
      </c>
      <c r="P668"/>
      <c r="Q668"/>
      <c r="R668" s="14">
        <f>VLOOKUP(B668,[7]ExportInvoiceList!$D:$O,3,0)</f>
        <v>23586080</v>
      </c>
      <c r="S668" s="14">
        <f>+R668-H668</f>
        <v>0</v>
      </c>
      <c r="T668" t="str">
        <f>VLOOKUP(B668,[7]ExportInvoiceList!$D:$O,12,0)</f>
        <v>Lịch thanh toán: Monthly at 10 &amp; 24</v>
      </c>
      <c r="U668" s="4">
        <f>VLOOKUP(B668,[7]ExportInvoiceList!$D:$O,6,0)</f>
        <v>44955.000347222223</v>
      </c>
      <c r="V668" t="s">
        <v>1411</v>
      </c>
    </row>
    <row r="669" spans="1:22" ht="15" hidden="1" customHeight="1" x14ac:dyDescent="0.2">
      <c r="A669" s="5">
        <v>45069</v>
      </c>
      <c r="B669" s="6">
        <v>30031</v>
      </c>
      <c r="C669" s="6" t="s">
        <v>10</v>
      </c>
      <c r="D669" s="6" t="s">
        <v>1118</v>
      </c>
      <c r="E669" s="17">
        <v>4193205</v>
      </c>
      <c r="F669" s="10" t="s">
        <v>12</v>
      </c>
      <c r="G669" s="17">
        <v>419321</v>
      </c>
      <c r="H669" s="9">
        <f t="shared" si="51"/>
        <v>4612526</v>
      </c>
      <c r="I669" s="6" t="s">
        <v>147</v>
      </c>
      <c r="J669" s="6" t="s">
        <v>148</v>
      </c>
      <c r="K669" s="5">
        <f t="shared" si="53"/>
        <v>45104</v>
      </c>
      <c r="L669" s="9">
        <f>+VLOOKUP(B669,'[2]TT 2023'!F$568:K$665,2,0)</f>
        <v>4612531</v>
      </c>
      <c r="M669" s="9">
        <f t="shared" si="52"/>
        <v>5</v>
      </c>
      <c r="N669" s="5">
        <f>+VLOOKUP(B669,'[2]TT 2023'!F$568:K$665,6,0)</f>
        <v>45089</v>
      </c>
      <c r="O669" t="s">
        <v>1232</v>
      </c>
      <c r="P669"/>
      <c r="Q669"/>
      <c r="R669"/>
      <c r="S669"/>
    </row>
    <row r="670" spans="1:22" ht="15" hidden="1" customHeight="1" x14ac:dyDescent="0.2">
      <c r="A670" s="5">
        <v>45069</v>
      </c>
      <c r="B670" s="6">
        <v>30032</v>
      </c>
      <c r="C670" s="6" t="s">
        <v>10</v>
      </c>
      <c r="D670" s="6" t="s">
        <v>1119</v>
      </c>
      <c r="E670" s="17">
        <v>845754</v>
      </c>
      <c r="F670" s="10" t="s">
        <v>12</v>
      </c>
      <c r="G670" s="17">
        <v>84575</v>
      </c>
      <c r="H670" s="9">
        <f t="shared" si="51"/>
        <v>930329</v>
      </c>
      <c r="I670" s="6" t="s">
        <v>147</v>
      </c>
      <c r="J670" s="6" t="s">
        <v>148</v>
      </c>
      <c r="K670" s="5">
        <f t="shared" si="53"/>
        <v>45104</v>
      </c>
      <c r="L670" s="9">
        <f>+VLOOKUP(B670,'[2]TT 2023'!F$568:K$665,2,0)</f>
        <v>930325</v>
      </c>
      <c r="M670" s="9">
        <f t="shared" si="52"/>
        <v>-4</v>
      </c>
      <c r="N670" s="5">
        <f>+VLOOKUP(B670,'[2]TT 2023'!F$568:K$665,6,0)</f>
        <v>45089</v>
      </c>
      <c r="O670" t="s">
        <v>1232</v>
      </c>
      <c r="P670"/>
      <c r="Q670"/>
      <c r="R670"/>
      <c r="S670"/>
    </row>
    <row r="671" spans="1:22" ht="15" hidden="1" customHeight="1" x14ac:dyDescent="0.2">
      <c r="A671" s="5">
        <v>45070</v>
      </c>
      <c r="B671" s="6">
        <v>210</v>
      </c>
      <c r="C671" s="6" t="s">
        <v>984</v>
      </c>
      <c r="D671" s="6" t="s">
        <v>1133</v>
      </c>
      <c r="E671" s="17">
        <v>-562276</v>
      </c>
      <c r="F671" s="10" t="s">
        <v>12</v>
      </c>
      <c r="G671" s="17">
        <v>-56227</v>
      </c>
      <c r="H671" s="9">
        <f t="shared" si="51"/>
        <v>-618503</v>
      </c>
      <c r="I671" s="6" t="s">
        <v>147</v>
      </c>
      <c r="J671" s="6" t="s">
        <v>148</v>
      </c>
      <c r="K671" s="5">
        <f t="shared" si="53"/>
        <v>45105</v>
      </c>
      <c r="L671" s="9">
        <f>+VLOOKUP(B671,'[2]TT 2023'!F$568:K$665,2,0)</f>
        <v>-618504</v>
      </c>
      <c r="M671" s="9">
        <f t="shared" si="52"/>
        <v>-1</v>
      </c>
      <c r="N671" s="5">
        <f>+VLOOKUP(B671,'[2]TT 2023'!F$568:K$665,6,0)</f>
        <v>45089</v>
      </c>
      <c r="O671" t="s">
        <v>1232</v>
      </c>
      <c r="P671"/>
      <c r="Q671"/>
      <c r="R671"/>
      <c r="S671"/>
    </row>
    <row r="672" spans="1:22" ht="15" hidden="1" customHeight="1" x14ac:dyDescent="0.2">
      <c r="A672" s="5">
        <v>45070</v>
      </c>
      <c r="B672" s="6">
        <v>30093</v>
      </c>
      <c r="C672" s="6" t="s">
        <v>10</v>
      </c>
      <c r="D672" s="6" t="s">
        <v>1120</v>
      </c>
      <c r="E672" s="17">
        <v>2262254</v>
      </c>
      <c r="F672" s="10" t="s">
        <v>12</v>
      </c>
      <c r="G672" s="17">
        <v>226225</v>
      </c>
      <c r="H672" s="9">
        <f t="shared" si="51"/>
        <v>2488479</v>
      </c>
      <c r="I672" s="6" t="s">
        <v>89</v>
      </c>
      <c r="J672" s="6" t="s">
        <v>90</v>
      </c>
      <c r="K672" s="5">
        <f t="shared" si="53"/>
        <v>45105</v>
      </c>
      <c r="L672" s="9" t="e">
        <f>+VLOOKUP(B672,'[2]TT 2023'!F$666:K$785,2,0)</f>
        <v>#N/A</v>
      </c>
      <c r="M672" s="9" t="e">
        <f t="shared" si="52"/>
        <v>#N/A</v>
      </c>
      <c r="N672" s="5" t="e">
        <f>+VLOOKUP(B672,'[2]TT 2023'!F$666:K$785,6,0)</f>
        <v>#N/A</v>
      </c>
      <c r="O672" t="s">
        <v>1750</v>
      </c>
      <c r="P672"/>
      <c r="Q672"/>
      <c r="R672" s="14" t="e">
        <f>+VLOOKUP(B672,[8]ExportInvoiceList!D:O,3,0)</f>
        <v>#N/A</v>
      </c>
      <c r="S672" s="14" t="e">
        <f>+R672-H672</f>
        <v>#N/A</v>
      </c>
      <c r="T672" t="e">
        <f>+VLOOKUP(B672,[8]ExportInvoiceList!D:O,12,0)</f>
        <v>#N/A</v>
      </c>
    </row>
    <row r="673" spans="1:22" ht="15" hidden="1" customHeight="1" x14ac:dyDescent="0.2">
      <c r="A673" s="5">
        <v>45073</v>
      </c>
      <c r="B673" s="6">
        <v>31425</v>
      </c>
      <c r="C673" s="6" t="s">
        <v>10</v>
      </c>
      <c r="D673" s="6" t="s">
        <v>1134</v>
      </c>
      <c r="E673" s="17">
        <v>3553840</v>
      </c>
      <c r="F673" s="10" t="s">
        <v>12</v>
      </c>
      <c r="G673" s="17">
        <v>355384</v>
      </c>
      <c r="H673" s="9">
        <f t="shared" si="51"/>
        <v>3909224</v>
      </c>
      <c r="I673" s="6" t="s">
        <v>13</v>
      </c>
      <c r="J673" s="6" t="s">
        <v>14</v>
      </c>
      <c r="K673" s="5">
        <f t="shared" si="53"/>
        <v>45108</v>
      </c>
      <c r="L673" s="9">
        <f>+VLOOKUP(B673,'[2]TT 2023'!F$666:K$785,2,0)</f>
        <v>3909224</v>
      </c>
      <c r="M673" s="9">
        <f t="shared" si="52"/>
        <v>0</v>
      </c>
      <c r="N673" s="5">
        <f>+VLOOKUP(B673,'[2]TT 2023'!F$666:K$785,6,0)</f>
        <v>45103</v>
      </c>
      <c r="O673" t="s">
        <v>1253</v>
      </c>
      <c r="P673"/>
      <c r="Q673"/>
      <c r="R673" s="14"/>
    </row>
    <row r="674" spans="1:22" ht="15" hidden="1" customHeight="1" x14ac:dyDescent="0.2">
      <c r="A674" s="5">
        <v>45073</v>
      </c>
      <c r="B674" s="6">
        <v>31426</v>
      </c>
      <c r="C674" s="6" t="s">
        <v>10</v>
      </c>
      <c r="D674" s="6" t="s">
        <v>1135</v>
      </c>
      <c r="E674" s="17">
        <v>10832095</v>
      </c>
      <c r="F674" s="10" t="s">
        <v>12</v>
      </c>
      <c r="G674" s="17">
        <v>1083210</v>
      </c>
      <c r="H674" s="9">
        <f t="shared" si="51"/>
        <v>11915305</v>
      </c>
      <c r="I674" s="6" t="s">
        <v>13</v>
      </c>
      <c r="J674" s="6" t="s">
        <v>14</v>
      </c>
      <c r="K674" s="5">
        <f t="shared" si="53"/>
        <v>45108</v>
      </c>
      <c r="L674" s="9">
        <f>+VLOOKUP(B674,'[2]TT 2023'!F$666:K$785,2,0)</f>
        <v>11915310</v>
      </c>
      <c r="M674" s="9">
        <f t="shared" si="52"/>
        <v>5</v>
      </c>
      <c r="N674" s="5">
        <f>+VLOOKUP(B674,'[2]TT 2023'!F$666:K$785,6,0)</f>
        <v>45103</v>
      </c>
      <c r="O674" t="s">
        <v>1253</v>
      </c>
      <c r="P674"/>
      <c r="Q674"/>
      <c r="R674" s="14"/>
    </row>
    <row r="675" spans="1:22" ht="15" hidden="1" customHeight="1" x14ac:dyDescent="0.2">
      <c r="A675" s="5">
        <v>45073</v>
      </c>
      <c r="B675" s="6">
        <v>31427</v>
      </c>
      <c r="C675" s="6" t="s">
        <v>10</v>
      </c>
      <c r="D675" s="6" t="s">
        <v>1136</v>
      </c>
      <c r="E675" s="17">
        <v>2381320</v>
      </c>
      <c r="F675" s="10" t="s">
        <v>12</v>
      </c>
      <c r="G675" s="17">
        <v>238132</v>
      </c>
      <c r="H675" s="9">
        <f t="shared" si="51"/>
        <v>2619452</v>
      </c>
      <c r="I675" s="6" t="s">
        <v>101</v>
      </c>
      <c r="J675" s="6" t="s">
        <v>102</v>
      </c>
      <c r="K675" s="5">
        <f t="shared" si="53"/>
        <v>45108</v>
      </c>
      <c r="L675" s="9">
        <f>+VLOOKUP(B675,'[2]TT 2023'!F$786:K$899,2,0)</f>
        <v>2619452</v>
      </c>
      <c r="M675" s="9">
        <f t="shared" si="52"/>
        <v>0</v>
      </c>
      <c r="N675" s="5">
        <f>+VLOOKUP(B675,'[2]TT 2023'!F$786:K$899,6,0)</f>
        <v>45117</v>
      </c>
      <c r="O675" t="s">
        <v>1410</v>
      </c>
      <c r="P675"/>
      <c r="Q675"/>
      <c r="R675" s="14">
        <f>+VLOOKUP(B675,[5]ExportInvoiceList!$D:$O,3,0)</f>
        <v>2619452</v>
      </c>
      <c r="S675" s="14">
        <f t="shared" ref="S675:S686" si="54">+R675-H675</f>
        <v>0</v>
      </c>
      <c r="T675" t="str">
        <f>+VLOOKUP(B675,[5]ExportInvoiceList!$D:$O,12,0)</f>
        <v>Lịch thanh toán: Monthly at 10 &amp; 24</v>
      </c>
      <c r="U675" s="4">
        <f>+VLOOKUP(B675,[5]ExportInvoiceList!$D:$O,6,0)</f>
        <v>45103.000347222223</v>
      </c>
    </row>
    <row r="676" spans="1:22" ht="15" hidden="1" customHeight="1" x14ac:dyDescent="0.2">
      <c r="A676" s="5">
        <v>45073</v>
      </c>
      <c r="B676" s="6">
        <v>31428</v>
      </c>
      <c r="C676" s="6" t="s">
        <v>10</v>
      </c>
      <c r="D676" s="6" t="s">
        <v>1137</v>
      </c>
      <c r="E676" s="17">
        <v>888460</v>
      </c>
      <c r="F676" s="10" t="s">
        <v>12</v>
      </c>
      <c r="G676" s="17">
        <v>88846</v>
      </c>
      <c r="H676" s="9">
        <f t="shared" si="51"/>
        <v>977306</v>
      </c>
      <c r="I676" s="6" t="s">
        <v>89</v>
      </c>
      <c r="J676" s="6" t="s">
        <v>90</v>
      </c>
      <c r="K676" s="5">
        <f t="shared" si="53"/>
        <v>45108</v>
      </c>
      <c r="L676" s="9">
        <f>+VLOOKUP(B676,'[2]TT 2023'!F$786:K$899,2,0)</f>
        <v>977306</v>
      </c>
      <c r="M676" s="9">
        <f t="shared" si="52"/>
        <v>0</v>
      </c>
      <c r="N676" s="5">
        <f>+VLOOKUP(B676,'[2]TT 2023'!F$786:K$899,6,0)</f>
        <v>45117</v>
      </c>
      <c r="O676" t="s">
        <v>1410</v>
      </c>
      <c r="P676"/>
      <c r="Q676"/>
      <c r="R676" s="14">
        <f>+VLOOKUP(B676,[5]ExportInvoiceList!$D:$O,3,0)</f>
        <v>977306</v>
      </c>
      <c r="S676" s="14">
        <f t="shared" si="54"/>
        <v>0</v>
      </c>
      <c r="T676" t="str">
        <f>+VLOOKUP(B676,[5]ExportInvoiceList!$D:$O,12,0)</f>
        <v>Lịch thanh toán: Monthly at 10 &amp; 24</v>
      </c>
      <c r="U676" s="4">
        <f>+VLOOKUP(B676,[5]ExportInvoiceList!$D:$O,6,0)</f>
        <v>45104.000347222223</v>
      </c>
    </row>
    <row r="677" spans="1:22" ht="15" hidden="1" customHeight="1" x14ac:dyDescent="0.2">
      <c r="A677" s="5">
        <v>45073</v>
      </c>
      <c r="B677" s="6">
        <v>31430</v>
      </c>
      <c r="C677" s="6" t="s">
        <v>10</v>
      </c>
      <c r="D677" s="6" t="s">
        <v>1138</v>
      </c>
      <c r="E677" s="17">
        <v>1468620</v>
      </c>
      <c r="F677" s="10" t="s">
        <v>12</v>
      </c>
      <c r="G677" s="17">
        <v>146862</v>
      </c>
      <c r="H677" s="9">
        <f t="shared" si="51"/>
        <v>1615482</v>
      </c>
      <c r="I677" s="6" t="s">
        <v>89</v>
      </c>
      <c r="J677" s="6" t="s">
        <v>90</v>
      </c>
      <c r="K677" s="5">
        <f t="shared" si="53"/>
        <v>45108</v>
      </c>
      <c r="L677" s="9">
        <f>+VLOOKUP(B677,'[2]TT 2023'!F$786:K$899,2,0)</f>
        <v>1615482</v>
      </c>
      <c r="M677" s="9">
        <f t="shared" si="52"/>
        <v>0</v>
      </c>
      <c r="N677" s="5">
        <f>+VLOOKUP(B677,'[2]TT 2023'!F$786:K$899,6,0)</f>
        <v>45117</v>
      </c>
      <c r="O677" t="s">
        <v>1410</v>
      </c>
      <c r="P677"/>
      <c r="Q677"/>
      <c r="R677" s="14">
        <f>+VLOOKUP(B677,[5]ExportInvoiceList!$D:$O,3,0)</f>
        <v>1615482</v>
      </c>
      <c r="S677" s="14">
        <f t="shared" si="54"/>
        <v>0</v>
      </c>
      <c r="T677" t="str">
        <f>+VLOOKUP(B677,[5]ExportInvoiceList!$D:$O,12,0)</f>
        <v>Lịch thanh toán: Monthly at 10 &amp; 24</v>
      </c>
      <c r="U677" s="4">
        <f>+VLOOKUP(B677,[5]ExportInvoiceList!$D:$O,6,0)</f>
        <v>45104.000347222223</v>
      </c>
    </row>
    <row r="678" spans="1:22" ht="15" hidden="1" customHeight="1" x14ac:dyDescent="0.2">
      <c r="A678" s="5">
        <v>45073</v>
      </c>
      <c r="B678" s="6">
        <v>31431</v>
      </c>
      <c r="C678" s="6" t="s">
        <v>10</v>
      </c>
      <c r="D678" s="6" t="s">
        <v>1139</v>
      </c>
      <c r="E678" s="17">
        <v>888460</v>
      </c>
      <c r="F678" s="10" t="s">
        <v>12</v>
      </c>
      <c r="G678" s="17">
        <v>88846</v>
      </c>
      <c r="H678" s="9">
        <f t="shared" si="51"/>
        <v>977306</v>
      </c>
      <c r="I678" s="6" t="s">
        <v>113</v>
      </c>
      <c r="J678" s="6" t="s">
        <v>114</v>
      </c>
      <c r="K678" s="5">
        <f t="shared" si="53"/>
        <v>45108</v>
      </c>
      <c r="L678" s="9">
        <f>+VLOOKUP(B678,'[2]TT 2023'!F$786:K$899,2,0)</f>
        <v>977306</v>
      </c>
      <c r="M678" s="9">
        <f t="shared" si="52"/>
        <v>0</v>
      </c>
      <c r="N678" s="5">
        <f>+VLOOKUP(B678,'[2]TT 2023'!F$786:K$899,6,0)</f>
        <v>45117</v>
      </c>
      <c r="O678" t="s">
        <v>1410</v>
      </c>
      <c r="P678"/>
      <c r="Q678"/>
      <c r="R678" s="14">
        <f>+VLOOKUP(B678,[5]ExportInvoiceList!$D:$O,3,0)</f>
        <v>977306</v>
      </c>
      <c r="S678" s="14">
        <f t="shared" si="54"/>
        <v>0</v>
      </c>
      <c r="T678" t="str">
        <f>+VLOOKUP(B678,[5]ExportInvoiceList!$D:$O,12,0)</f>
        <v>Lịch thanh toán: Monthly at 10 &amp; 24</v>
      </c>
      <c r="U678" s="4">
        <f>+VLOOKUP(B678,[5]ExportInvoiceList!$D:$O,6,0)</f>
        <v>45104.000347222223</v>
      </c>
    </row>
    <row r="679" spans="1:22" ht="15" hidden="1" customHeight="1" x14ac:dyDescent="0.2">
      <c r="A679" s="5">
        <v>45073</v>
      </c>
      <c r="B679" s="6">
        <v>31433</v>
      </c>
      <c r="C679" s="6" t="s">
        <v>10</v>
      </c>
      <c r="D679" s="6" t="s">
        <v>1140</v>
      </c>
      <c r="E679" s="17">
        <v>2507629</v>
      </c>
      <c r="F679" s="10" t="s">
        <v>12</v>
      </c>
      <c r="G679" s="17">
        <v>250763</v>
      </c>
      <c r="H679" s="9">
        <f t="shared" si="51"/>
        <v>2758392</v>
      </c>
      <c r="I679" s="6" t="s">
        <v>139</v>
      </c>
      <c r="J679" s="6" t="s">
        <v>140</v>
      </c>
      <c r="K679" s="5">
        <f t="shared" si="53"/>
        <v>45108</v>
      </c>
      <c r="L679" s="9">
        <f>+VLOOKUP(B679,'[2]TT 2023'!F$786:K$899,2,0)</f>
        <v>2758393</v>
      </c>
      <c r="M679" s="9">
        <f t="shared" si="52"/>
        <v>1</v>
      </c>
      <c r="N679" s="5">
        <f>+VLOOKUP(B679,'[2]TT 2023'!F$786:K$899,6,0)</f>
        <v>45117</v>
      </c>
      <c r="O679" t="s">
        <v>1410</v>
      </c>
      <c r="P679"/>
      <c r="Q679"/>
      <c r="R679" s="14">
        <f>+VLOOKUP(B679,[5]ExportInvoiceList!$D:$O,3,0)</f>
        <v>2758392</v>
      </c>
      <c r="S679" s="14">
        <f t="shared" si="54"/>
        <v>0</v>
      </c>
      <c r="T679" t="str">
        <f>+VLOOKUP(B679,[5]ExportInvoiceList!$D:$O,12,0)</f>
        <v>Lịch thanh toán: Monthly at 10 &amp; 24</v>
      </c>
      <c r="U679" s="4">
        <f>+VLOOKUP(B679,[5]ExportInvoiceList!$D:$O,6,0)</f>
        <v>45105.000347222223</v>
      </c>
    </row>
    <row r="680" spans="1:22" ht="15" hidden="1" customHeight="1" x14ac:dyDescent="0.2">
      <c r="A680" s="5">
        <v>45073</v>
      </c>
      <c r="B680" s="6">
        <v>31434</v>
      </c>
      <c r="C680" s="6" t="s">
        <v>10</v>
      </c>
      <c r="D680" s="6" t="s">
        <v>1141</v>
      </c>
      <c r="E680" s="17">
        <v>888460</v>
      </c>
      <c r="F680" s="10" t="s">
        <v>12</v>
      </c>
      <c r="G680" s="17">
        <v>88846</v>
      </c>
      <c r="H680" s="9">
        <f t="shared" si="51"/>
        <v>977306</v>
      </c>
      <c r="I680" s="6" t="s">
        <v>175</v>
      </c>
      <c r="J680" s="6" t="s">
        <v>176</v>
      </c>
      <c r="K680" s="5">
        <f t="shared" si="53"/>
        <v>45108</v>
      </c>
      <c r="L680" s="9">
        <f>+VLOOKUP(B680,'[2]TT 2023'!F$786:K$899,2,0)</f>
        <v>977306</v>
      </c>
      <c r="M680" s="9">
        <f t="shared" si="52"/>
        <v>0</v>
      </c>
      <c r="N680" s="5">
        <f>+VLOOKUP(B680,'[2]TT 2023'!F$786:K$899,6,0)</f>
        <v>45117</v>
      </c>
      <c r="O680" t="s">
        <v>1410</v>
      </c>
      <c r="P680"/>
      <c r="Q680"/>
      <c r="R680" s="14">
        <f>+VLOOKUP(B680,[5]ExportInvoiceList!$D:$O,3,0)</f>
        <v>977306</v>
      </c>
      <c r="S680" s="14">
        <f t="shared" si="54"/>
        <v>0</v>
      </c>
      <c r="T680" t="str">
        <f>+VLOOKUP(B680,[5]ExportInvoiceList!$D:$O,12,0)</f>
        <v>Lịch thanh toán: Monthly at 10 &amp; 24</v>
      </c>
      <c r="U680" s="4">
        <f>+VLOOKUP(B680,[5]ExportInvoiceList!$D:$O,6,0)</f>
        <v>45104.000347222223</v>
      </c>
    </row>
    <row r="681" spans="1:22" ht="15" hidden="1" customHeight="1" x14ac:dyDescent="0.2">
      <c r="A681" s="5">
        <v>45073</v>
      </c>
      <c r="B681" s="6">
        <v>31436</v>
      </c>
      <c r="C681" s="6" t="s">
        <v>10</v>
      </c>
      <c r="D681" s="6" t="s">
        <v>1142</v>
      </c>
      <c r="E681" s="17">
        <v>8004455</v>
      </c>
      <c r="F681" s="10" t="s">
        <v>12</v>
      </c>
      <c r="G681" s="17">
        <v>800446</v>
      </c>
      <c r="H681" s="9">
        <f t="shared" si="51"/>
        <v>8804901</v>
      </c>
      <c r="I681" s="6" t="s">
        <v>175</v>
      </c>
      <c r="J681" s="6" t="s">
        <v>176</v>
      </c>
      <c r="K681" s="5">
        <f t="shared" si="53"/>
        <v>45108</v>
      </c>
      <c r="L681" s="9">
        <f>+VLOOKUP(B681,'[2]TT 2023'!F$786:K$899,2,0)</f>
        <v>8804906</v>
      </c>
      <c r="M681" s="9">
        <f t="shared" si="52"/>
        <v>5</v>
      </c>
      <c r="N681" s="5">
        <f>+VLOOKUP(B681,'[2]TT 2023'!F$786:K$899,6,0)</f>
        <v>45117</v>
      </c>
      <c r="O681" t="s">
        <v>1410</v>
      </c>
      <c r="P681"/>
      <c r="Q681"/>
      <c r="R681" s="14">
        <f>+VLOOKUP(B681,[5]ExportInvoiceList!$D:$O,3,0)</f>
        <v>8804901</v>
      </c>
      <c r="S681" s="14">
        <f t="shared" si="54"/>
        <v>0</v>
      </c>
      <c r="T681" t="str">
        <f>+VLOOKUP(B681,[5]ExportInvoiceList!$D:$O,12,0)</f>
        <v>Lịch thanh toán: Monthly at 10 &amp; 24</v>
      </c>
      <c r="U681" s="4">
        <f>+VLOOKUP(B681,[5]ExportInvoiceList!$D:$O,6,0)</f>
        <v>45104.000347222223</v>
      </c>
    </row>
    <row r="682" spans="1:22" ht="15" hidden="1" customHeight="1" x14ac:dyDescent="0.2">
      <c r="A682" s="5">
        <v>45073</v>
      </c>
      <c r="B682" s="6">
        <v>31437</v>
      </c>
      <c r="C682" s="6" t="s">
        <v>10</v>
      </c>
      <c r="D682" s="6" t="s">
        <v>1143</v>
      </c>
      <c r="E682" s="17">
        <v>907500</v>
      </c>
      <c r="F682" s="10" t="s">
        <v>12</v>
      </c>
      <c r="G682" s="17">
        <v>90750</v>
      </c>
      <c r="H682" s="9">
        <f t="shared" si="51"/>
        <v>998250</v>
      </c>
      <c r="I682" s="6" t="s">
        <v>117</v>
      </c>
      <c r="J682" s="6" t="s">
        <v>118</v>
      </c>
      <c r="K682" s="5">
        <f t="shared" si="53"/>
        <v>45108</v>
      </c>
      <c r="L682" s="9">
        <f>+VLOOKUP(B682,'[2]TT 2023'!F$786:K$899,2,0)</f>
        <v>998250</v>
      </c>
      <c r="M682" s="9">
        <f t="shared" si="52"/>
        <v>0</v>
      </c>
      <c r="N682" s="5">
        <f>+VLOOKUP(B682,'[2]TT 2023'!F$786:K$899,6,0)</f>
        <v>45117</v>
      </c>
      <c r="O682" t="s">
        <v>1410</v>
      </c>
      <c r="P682"/>
      <c r="Q682"/>
      <c r="R682" s="14">
        <f>+VLOOKUP(B682,[5]ExportInvoiceList!$D:$O,3,0)</f>
        <v>998250</v>
      </c>
      <c r="S682" s="14">
        <f t="shared" si="54"/>
        <v>0</v>
      </c>
      <c r="T682" t="str">
        <f>+VLOOKUP(B682,[5]ExportInvoiceList!$D:$O,12,0)</f>
        <v>Lịch thanh toán: Monthly at 10 &amp; 24</v>
      </c>
      <c r="U682" s="4">
        <f>+VLOOKUP(B682,[5]ExportInvoiceList!$D:$O,6,0)</f>
        <v>45104.000347222223</v>
      </c>
    </row>
    <row r="683" spans="1:22" ht="15" hidden="1" customHeight="1" x14ac:dyDescent="0.2">
      <c r="A683" s="5">
        <v>45073</v>
      </c>
      <c r="B683" s="6">
        <v>31440</v>
      </c>
      <c r="C683" s="6" t="s">
        <v>10</v>
      </c>
      <c r="D683" s="6" t="s">
        <v>1144</v>
      </c>
      <c r="E683" s="17">
        <v>1416000</v>
      </c>
      <c r="F683" s="10" t="s">
        <v>12</v>
      </c>
      <c r="G683" s="17">
        <v>141600</v>
      </c>
      <c r="H683" s="9">
        <f t="shared" si="51"/>
        <v>1557600</v>
      </c>
      <c r="I683" s="6" t="s">
        <v>131</v>
      </c>
      <c r="J683" s="6" t="s">
        <v>132</v>
      </c>
      <c r="K683" s="5">
        <f t="shared" si="53"/>
        <v>45108</v>
      </c>
      <c r="L683" s="9">
        <f>+VLOOKUP(B683,'[2]TT 2023'!F$786:K$899,2,0)</f>
        <v>1557600</v>
      </c>
      <c r="M683" s="9">
        <f t="shared" si="52"/>
        <v>0</v>
      </c>
      <c r="N683" s="5">
        <f>+VLOOKUP(B683,'[2]TT 2023'!F$786:K$899,6,0)</f>
        <v>45117</v>
      </c>
      <c r="O683" t="s">
        <v>1410</v>
      </c>
      <c r="P683"/>
      <c r="Q683"/>
      <c r="R683" s="14">
        <f>+VLOOKUP(B683,[5]ExportInvoiceList!$D:$O,3,0)</f>
        <v>1557600</v>
      </c>
      <c r="S683" s="14">
        <f t="shared" si="54"/>
        <v>0</v>
      </c>
      <c r="T683" t="str">
        <f>+VLOOKUP(B683,[5]ExportInvoiceList!$D:$O,12,0)</f>
        <v>Lịch thanh toán: Monthly at 10 &amp; 24</v>
      </c>
      <c r="U683" s="4">
        <f>+VLOOKUP(B683,[5]ExportInvoiceList!$D:$O,6,0)</f>
        <v>45107.000347222223</v>
      </c>
    </row>
    <row r="684" spans="1:22" ht="15" hidden="1" customHeight="1" x14ac:dyDescent="0.2">
      <c r="A684" s="5">
        <v>45073</v>
      </c>
      <c r="B684" s="6">
        <v>31442</v>
      </c>
      <c r="C684" s="6" t="s">
        <v>10</v>
      </c>
      <c r="D684" s="6" t="s">
        <v>1145</v>
      </c>
      <c r="E684" s="17">
        <v>1416000</v>
      </c>
      <c r="F684" s="10" t="s">
        <v>12</v>
      </c>
      <c r="G684" s="17">
        <v>141600</v>
      </c>
      <c r="H684" s="9">
        <f t="shared" si="51"/>
        <v>1557600</v>
      </c>
      <c r="I684" s="6" t="s">
        <v>131</v>
      </c>
      <c r="J684" s="6" t="s">
        <v>132</v>
      </c>
      <c r="K684" s="5">
        <f t="shared" si="53"/>
        <v>45108</v>
      </c>
      <c r="L684" s="9">
        <f>+VLOOKUP(B684,'[2]TT 2023'!F$786:K$899,2,0)</f>
        <v>1557600</v>
      </c>
      <c r="M684" s="9">
        <f t="shared" si="52"/>
        <v>0</v>
      </c>
      <c r="N684" s="5">
        <f>+VLOOKUP(B684,'[2]TT 2023'!F$786:K$899,6,0)</f>
        <v>45117</v>
      </c>
      <c r="O684" t="s">
        <v>1410</v>
      </c>
      <c r="P684"/>
      <c r="Q684"/>
      <c r="R684" s="14">
        <f>+VLOOKUP(B684,[5]ExportInvoiceList!$D:$O,3,0)</f>
        <v>1557600</v>
      </c>
      <c r="S684" s="14">
        <f t="shared" si="54"/>
        <v>0</v>
      </c>
      <c r="T684" t="str">
        <f>+VLOOKUP(B684,[5]ExportInvoiceList!$D:$O,12,0)</f>
        <v>Lịch thanh toán: Monthly at 10 &amp; 24</v>
      </c>
      <c r="U684" s="4">
        <f>+VLOOKUP(B684,[5]ExportInvoiceList!$D:$O,6,0)</f>
        <v>45107.000347222223</v>
      </c>
    </row>
    <row r="685" spans="1:22" ht="15" hidden="1" customHeight="1" x14ac:dyDescent="0.2">
      <c r="A685" s="5">
        <v>45073</v>
      </c>
      <c r="B685" s="6">
        <v>31443</v>
      </c>
      <c r="C685" s="6" t="s">
        <v>10</v>
      </c>
      <c r="D685" s="6" t="s">
        <v>1146</v>
      </c>
      <c r="E685" s="17">
        <v>1132800</v>
      </c>
      <c r="F685" s="10" t="s">
        <v>12</v>
      </c>
      <c r="G685" s="17">
        <v>113280</v>
      </c>
      <c r="H685" s="9">
        <f t="shared" si="51"/>
        <v>1246080</v>
      </c>
      <c r="I685" s="6" t="s">
        <v>53</v>
      </c>
      <c r="J685" s="6" t="s">
        <v>54</v>
      </c>
      <c r="K685" s="5">
        <f t="shared" si="53"/>
        <v>45108</v>
      </c>
      <c r="L685" s="9">
        <f>+VLOOKUP(B685,'[2]TT 2023'!F$786:K$899,2,0)</f>
        <v>1246080</v>
      </c>
      <c r="M685" s="9">
        <f t="shared" si="52"/>
        <v>0</v>
      </c>
      <c r="N685" s="5">
        <f>+VLOOKUP(B685,'[2]TT 2023'!F$786:K$899,6,0)</f>
        <v>45117</v>
      </c>
      <c r="O685" t="s">
        <v>1410</v>
      </c>
      <c r="P685"/>
      <c r="Q685"/>
      <c r="R685" s="14">
        <f>+VLOOKUP(B685,[5]ExportInvoiceList!$D:$O,3,0)</f>
        <v>1246080</v>
      </c>
      <c r="S685" s="14">
        <f t="shared" si="54"/>
        <v>0</v>
      </c>
      <c r="T685" t="str">
        <f>+VLOOKUP(B685,[5]ExportInvoiceList!$D:$O,12,0)</f>
        <v>Lịch thanh toán: Monthly at 10 &amp; 24</v>
      </c>
      <c r="U685" s="4">
        <f>+VLOOKUP(B685,[5]ExportInvoiceList!$D:$O,6,0)</f>
        <v>45110.000347222223</v>
      </c>
    </row>
    <row r="686" spans="1:22" ht="15" hidden="1" customHeight="1" x14ac:dyDescent="0.2">
      <c r="A686" s="5">
        <v>45073</v>
      </c>
      <c r="B686" s="6">
        <v>31444</v>
      </c>
      <c r="C686" s="6" t="s">
        <v>10</v>
      </c>
      <c r="D686" s="6" t="s">
        <v>1147</v>
      </c>
      <c r="E686" s="17">
        <v>888460</v>
      </c>
      <c r="F686" s="10" t="s">
        <v>12</v>
      </c>
      <c r="G686" s="17">
        <v>88846</v>
      </c>
      <c r="H686" s="9">
        <f t="shared" si="51"/>
        <v>977306</v>
      </c>
      <c r="I686" s="6" t="s">
        <v>53</v>
      </c>
      <c r="J686" s="6" t="s">
        <v>54</v>
      </c>
      <c r="K686" s="5">
        <f t="shared" si="53"/>
        <v>45108</v>
      </c>
      <c r="L686" s="9">
        <f>+VLOOKUP(B686,'[2]TT 2023'!F$786:K$899,2,0)</f>
        <v>977306</v>
      </c>
      <c r="M686" s="9">
        <f t="shared" si="52"/>
        <v>0</v>
      </c>
      <c r="N686" s="5">
        <f>+VLOOKUP(B686,'[2]TT 2023'!F$786:K$899,6,0)</f>
        <v>45117</v>
      </c>
      <c r="O686" t="s">
        <v>1410</v>
      </c>
      <c r="P686"/>
      <c r="Q686"/>
      <c r="R686" s="14">
        <f>+VLOOKUP(B686,[5]ExportInvoiceList!$D:$O,3,0)</f>
        <v>977306</v>
      </c>
      <c r="S686" s="14">
        <f t="shared" si="54"/>
        <v>0</v>
      </c>
      <c r="T686" t="str">
        <f>+VLOOKUP(B686,[5]ExportInvoiceList!$D:$O,12,0)</f>
        <v>Lịch thanh toán: Monthly at 10 &amp; 24</v>
      </c>
      <c r="U686" s="4">
        <f>+VLOOKUP(B686,[5]ExportInvoiceList!$D:$O,6,0)</f>
        <v>45110.000347222223</v>
      </c>
    </row>
    <row r="687" spans="1:22" ht="15" hidden="1" customHeight="1" x14ac:dyDescent="0.2">
      <c r="A687" s="5">
        <v>45073</v>
      </c>
      <c r="B687" s="6">
        <v>31445</v>
      </c>
      <c r="C687" s="6" t="s">
        <v>10</v>
      </c>
      <c r="D687" s="6" t="s">
        <v>1148</v>
      </c>
      <c r="E687" s="17">
        <v>0</v>
      </c>
      <c r="F687" s="10" t="s">
        <v>12</v>
      </c>
      <c r="G687" s="17">
        <v>0</v>
      </c>
      <c r="H687" s="9">
        <f t="shared" si="51"/>
        <v>0</v>
      </c>
      <c r="I687" s="6" t="s">
        <v>53</v>
      </c>
      <c r="J687" s="6" t="s">
        <v>54</v>
      </c>
      <c r="K687" s="5">
        <f t="shared" si="53"/>
        <v>45108</v>
      </c>
      <c r="L687" s="9" t="e">
        <f>+VLOOKUP(B687,'[2]TT 2023'!F$416:K$567,2,0)</f>
        <v>#N/A</v>
      </c>
      <c r="M687" s="9" t="e">
        <f t="shared" si="52"/>
        <v>#N/A</v>
      </c>
      <c r="N687" s="5" t="e">
        <f>+VLOOKUP(B687,'[2]TT 2023'!F$416:K$567,6,0)</f>
        <v>#N/A</v>
      </c>
      <c r="O687" t="s">
        <v>1219</v>
      </c>
      <c r="P687"/>
      <c r="Q687"/>
      <c r="R687"/>
      <c r="S687"/>
    </row>
    <row r="688" spans="1:22" ht="15" hidden="1" customHeight="1" x14ac:dyDescent="0.2">
      <c r="A688" s="5">
        <v>45073</v>
      </c>
      <c r="B688" s="6">
        <v>31446</v>
      </c>
      <c r="C688" s="6" t="s">
        <v>10</v>
      </c>
      <c r="D688" s="6" t="s">
        <v>1149</v>
      </c>
      <c r="E688" s="17">
        <v>1416000</v>
      </c>
      <c r="F688" s="10" t="s">
        <v>12</v>
      </c>
      <c r="G688" s="17">
        <v>141600</v>
      </c>
      <c r="H688" s="9">
        <f t="shared" si="51"/>
        <v>1557600</v>
      </c>
      <c r="I688" s="6" t="s">
        <v>139</v>
      </c>
      <c r="J688" s="6" t="s">
        <v>140</v>
      </c>
      <c r="K688" s="5">
        <f t="shared" si="53"/>
        <v>45108</v>
      </c>
      <c r="L688" s="9">
        <f>+VLOOKUP(B688,'[2]TT 2023'!F$900:K$982,2,0)</f>
        <v>1557600</v>
      </c>
      <c r="M688" s="9">
        <f t="shared" si="52"/>
        <v>0</v>
      </c>
      <c r="N688" s="5">
        <f>+VLOOKUP(B688,'[2]TT 2023'!F$900:K$982,6,0)</f>
        <v>45131</v>
      </c>
      <c r="O688" t="s">
        <v>1443</v>
      </c>
      <c r="P688"/>
      <c r="Q688"/>
      <c r="R688" s="14">
        <f>+VLOOKUP(B688,[4]ExportInvoiceList!$D:$O,3,0)</f>
        <v>1557600</v>
      </c>
      <c r="S688" s="14">
        <f t="shared" ref="S688:S695" si="55">+R688-H688</f>
        <v>0</v>
      </c>
      <c r="T688" t="str">
        <f>+VLOOKUP(B688,[4]ExportInvoiceList!$D:$O,12,0)</f>
        <v>Lịch thanh toán: Monthly at 10 &amp; 24</v>
      </c>
      <c r="U688" s="4">
        <f>+VLOOKUP(B688,[4]ExportInvoiceList!$D:$O,6,0)</f>
        <v>45108.000347222223</v>
      </c>
      <c r="V688" t="s">
        <v>1411</v>
      </c>
    </row>
    <row r="689" spans="1:21" ht="15" hidden="1" customHeight="1" x14ac:dyDescent="0.2">
      <c r="A689" s="5">
        <v>45073</v>
      </c>
      <c r="B689" s="6">
        <v>31447</v>
      </c>
      <c r="C689" s="6" t="s">
        <v>10</v>
      </c>
      <c r="D689" s="6" t="s">
        <v>1150</v>
      </c>
      <c r="E689" s="17">
        <v>1863945</v>
      </c>
      <c r="F689" s="10" t="s">
        <v>12</v>
      </c>
      <c r="G689" s="17">
        <v>186395</v>
      </c>
      <c r="H689" s="9">
        <f t="shared" si="51"/>
        <v>2050340</v>
      </c>
      <c r="I689" s="6" t="s">
        <v>139</v>
      </c>
      <c r="J689" s="6" t="s">
        <v>140</v>
      </c>
      <c r="K689" s="5">
        <f t="shared" si="53"/>
        <v>45108</v>
      </c>
      <c r="L689" s="9">
        <f>+VLOOKUP(B689,'[2]TT 2023'!F$786:K$899,2,0)</f>
        <v>2050345</v>
      </c>
      <c r="M689" s="9">
        <f t="shared" si="52"/>
        <v>5</v>
      </c>
      <c r="N689" s="5">
        <f>+VLOOKUP(B689,'[2]TT 2023'!F$786:K$899,6,0)</f>
        <v>45117</v>
      </c>
      <c r="O689" t="s">
        <v>1410</v>
      </c>
      <c r="P689"/>
      <c r="Q689"/>
      <c r="R689" s="14">
        <f>+VLOOKUP(B689,[5]ExportInvoiceList!$D:$O,3,0)</f>
        <v>2050340</v>
      </c>
      <c r="S689" s="14">
        <f t="shared" si="55"/>
        <v>0</v>
      </c>
      <c r="T689" t="str">
        <f>+VLOOKUP(B689,[5]ExportInvoiceList!$D:$O,12,0)</f>
        <v>Lịch thanh toán: Monthly at 10 &amp; 24</v>
      </c>
      <c r="U689" s="4">
        <f>+VLOOKUP(B689,[5]ExportInvoiceList!$D:$O,6,0)</f>
        <v>45108.000347222223</v>
      </c>
    </row>
    <row r="690" spans="1:21" ht="15" hidden="1" customHeight="1" x14ac:dyDescent="0.2">
      <c r="A690" s="5">
        <v>45073</v>
      </c>
      <c r="B690" s="6">
        <v>31448</v>
      </c>
      <c r="C690" s="6" t="s">
        <v>10</v>
      </c>
      <c r="D690" s="6" t="s">
        <v>1151</v>
      </c>
      <c r="E690" s="17">
        <v>2531869</v>
      </c>
      <c r="F690" s="10" t="s">
        <v>12</v>
      </c>
      <c r="G690" s="17">
        <v>253187</v>
      </c>
      <c r="H690" s="9">
        <f t="shared" si="51"/>
        <v>2785056</v>
      </c>
      <c r="I690" s="6" t="s">
        <v>139</v>
      </c>
      <c r="J690" s="6" t="s">
        <v>140</v>
      </c>
      <c r="K690" s="5">
        <f t="shared" si="53"/>
        <v>45108</v>
      </c>
      <c r="L690" s="9">
        <f>+VLOOKUP(B690,'[2]TT 2023'!F$786:K$899,2,0)</f>
        <v>2785057</v>
      </c>
      <c r="M690" s="9">
        <f t="shared" si="52"/>
        <v>1</v>
      </c>
      <c r="N690" s="5">
        <f>+VLOOKUP(B690,'[2]TT 2023'!F$786:K$899,6,0)</f>
        <v>45117</v>
      </c>
      <c r="O690" t="s">
        <v>1410</v>
      </c>
      <c r="P690"/>
      <c r="Q690"/>
      <c r="R690" s="14">
        <f>+VLOOKUP(B690,[5]ExportInvoiceList!$D:$O,3,0)</f>
        <v>2785056</v>
      </c>
      <c r="S690" s="14">
        <f t="shared" si="55"/>
        <v>0</v>
      </c>
      <c r="T690" t="str">
        <f>+VLOOKUP(B690,[5]ExportInvoiceList!$D:$O,12,0)</f>
        <v>Lịch thanh toán: Monthly at 10 &amp; 24</v>
      </c>
      <c r="U690" s="4">
        <f>+VLOOKUP(B690,[5]ExportInvoiceList!$D:$O,6,0)</f>
        <v>45108.000347222223</v>
      </c>
    </row>
    <row r="691" spans="1:21" ht="15" hidden="1" customHeight="1" x14ac:dyDescent="0.2">
      <c r="A691" s="5">
        <v>45073</v>
      </c>
      <c r="B691" s="6">
        <v>31449</v>
      </c>
      <c r="C691" s="6" t="s">
        <v>10</v>
      </c>
      <c r="D691" s="6" t="s">
        <v>1152</v>
      </c>
      <c r="E691" s="17">
        <v>888460</v>
      </c>
      <c r="F691" s="10" t="s">
        <v>12</v>
      </c>
      <c r="G691" s="17">
        <v>88846</v>
      </c>
      <c r="H691" s="9">
        <f t="shared" si="51"/>
        <v>977306</v>
      </c>
      <c r="I691" s="6" t="s">
        <v>89</v>
      </c>
      <c r="J691" s="6" t="s">
        <v>90</v>
      </c>
      <c r="K691" s="5">
        <f t="shared" si="53"/>
        <v>45108</v>
      </c>
      <c r="L691" s="9">
        <f>+VLOOKUP(B691,'[2]TT 2023'!F$786:K$899,2,0)</f>
        <v>977306</v>
      </c>
      <c r="M691" s="9">
        <f t="shared" si="52"/>
        <v>0</v>
      </c>
      <c r="N691" s="5">
        <f>+VLOOKUP(B691,'[2]TT 2023'!F$786:K$899,6,0)</f>
        <v>45117</v>
      </c>
      <c r="O691" t="s">
        <v>1410</v>
      </c>
      <c r="P691"/>
      <c r="Q691"/>
      <c r="R691" s="14">
        <f>+VLOOKUP(B691,[5]ExportInvoiceList!$D:$O,3,0)</f>
        <v>977306</v>
      </c>
      <c r="S691" s="14">
        <f t="shared" si="55"/>
        <v>0</v>
      </c>
      <c r="T691" t="str">
        <f>+VLOOKUP(B691,[5]ExportInvoiceList!$D:$O,12,0)</f>
        <v>Lịch thanh toán: Monthly at 10 &amp; 24</v>
      </c>
      <c r="U691" s="4">
        <f>+VLOOKUP(B691,[5]ExportInvoiceList!$D:$O,6,0)</f>
        <v>45108.000347222223</v>
      </c>
    </row>
    <row r="692" spans="1:21" ht="15" hidden="1" customHeight="1" x14ac:dyDescent="0.2">
      <c r="A692" s="5">
        <v>45073</v>
      </c>
      <c r="B692" s="6">
        <v>31451</v>
      </c>
      <c r="C692" s="6" t="s">
        <v>10</v>
      </c>
      <c r="D692" s="6" t="s">
        <v>1153</v>
      </c>
      <c r="E692" s="17">
        <v>2937240</v>
      </c>
      <c r="F692" s="10" t="s">
        <v>12</v>
      </c>
      <c r="G692" s="17">
        <v>293724</v>
      </c>
      <c r="H692" s="9">
        <f t="shared" si="51"/>
        <v>3230964</v>
      </c>
      <c r="I692" s="6" t="s">
        <v>107</v>
      </c>
      <c r="J692" s="6" t="s">
        <v>108</v>
      </c>
      <c r="K692" s="5">
        <f t="shared" si="53"/>
        <v>45108</v>
      </c>
      <c r="L692" s="9">
        <f>+VLOOKUP(B692,'[2]TT 2023'!F$786:K$899,2,0)</f>
        <v>3230964</v>
      </c>
      <c r="M692" s="9">
        <f t="shared" si="52"/>
        <v>0</v>
      </c>
      <c r="N692" s="5">
        <f>+VLOOKUP(B692,'[2]TT 2023'!F$786:K$899,6,0)</f>
        <v>45117</v>
      </c>
      <c r="O692" t="s">
        <v>1410</v>
      </c>
      <c r="P692"/>
      <c r="Q692"/>
      <c r="R692" s="14">
        <f>+VLOOKUP(B692,[5]ExportInvoiceList!$D:$O,3,0)</f>
        <v>3230964</v>
      </c>
      <c r="S692" s="14">
        <f t="shared" si="55"/>
        <v>0</v>
      </c>
      <c r="T692" t="str">
        <f>+VLOOKUP(B692,[5]ExportInvoiceList!$D:$O,12,0)</f>
        <v>Lịch thanh toán: Monthly at 10 &amp; 24</v>
      </c>
      <c r="U692" s="4">
        <f>+VLOOKUP(B692,[5]ExportInvoiceList!$D:$O,6,0)</f>
        <v>45108.000347222223</v>
      </c>
    </row>
    <row r="693" spans="1:21" ht="15" hidden="1" customHeight="1" x14ac:dyDescent="0.2">
      <c r="A693" s="5">
        <v>45073</v>
      </c>
      <c r="B693" s="6">
        <v>31452</v>
      </c>
      <c r="C693" s="6" t="s">
        <v>10</v>
      </c>
      <c r="D693" s="6" t="s">
        <v>1154</v>
      </c>
      <c r="E693" s="17">
        <v>2381320</v>
      </c>
      <c r="F693" s="10" t="s">
        <v>12</v>
      </c>
      <c r="G693" s="17">
        <v>238132</v>
      </c>
      <c r="H693" s="9">
        <f t="shared" si="51"/>
        <v>2619452</v>
      </c>
      <c r="I693" s="6" t="s">
        <v>83</v>
      </c>
      <c r="J693" s="6" t="s">
        <v>84</v>
      </c>
      <c r="K693" s="5">
        <f t="shared" si="53"/>
        <v>45108</v>
      </c>
      <c r="L693" s="9">
        <f>+VLOOKUP(B693,'[2]TT 2023'!F$786:K$899,2,0)</f>
        <v>2619452</v>
      </c>
      <c r="M693" s="9">
        <f t="shared" si="52"/>
        <v>0</v>
      </c>
      <c r="N693" s="5">
        <f>+VLOOKUP(B693,'[2]TT 2023'!F$786:K$899,6,0)</f>
        <v>45117</v>
      </c>
      <c r="O693" t="s">
        <v>1410</v>
      </c>
      <c r="P693"/>
      <c r="Q693"/>
      <c r="R693" s="14">
        <f>+VLOOKUP(B693,[5]ExportInvoiceList!$D:$O,3,0)</f>
        <v>2619452</v>
      </c>
      <c r="S693" s="14">
        <f t="shared" si="55"/>
        <v>0</v>
      </c>
      <c r="T693" t="str">
        <f>+VLOOKUP(B693,[5]ExportInvoiceList!$D:$O,12,0)</f>
        <v>Lịch thanh toán: Monthly at 10 &amp; 24</v>
      </c>
      <c r="U693" s="4">
        <f>+VLOOKUP(B693,[5]ExportInvoiceList!$D:$O,6,0)</f>
        <v>45110.000347222223</v>
      </c>
    </row>
    <row r="694" spans="1:21" ht="15" hidden="1" customHeight="1" x14ac:dyDescent="0.2">
      <c r="A694" s="5">
        <v>45073</v>
      </c>
      <c r="B694" s="6">
        <v>31453</v>
      </c>
      <c r="C694" s="6" t="s">
        <v>10</v>
      </c>
      <c r="D694" s="6" t="s">
        <v>1155</v>
      </c>
      <c r="E694" s="17">
        <v>888460</v>
      </c>
      <c r="F694" s="10" t="s">
        <v>12</v>
      </c>
      <c r="G694" s="17">
        <v>88846</v>
      </c>
      <c r="H694" s="9">
        <f t="shared" si="51"/>
        <v>977306</v>
      </c>
      <c r="I694" s="6" t="s">
        <v>83</v>
      </c>
      <c r="J694" s="6" t="s">
        <v>84</v>
      </c>
      <c r="K694" s="5">
        <f t="shared" si="53"/>
        <v>45108</v>
      </c>
      <c r="L694" s="9">
        <f>+VLOOKUP(B694,'[2]TT 2023'!F$786:K$899,2,0)</f>
        <v>977306</v>
      </c>
      <c r="M694" s="9">
        <f t="shared" si="52"/>
        <v>0</v>
      </c>
      <c r="N694" s="5">
        <f>+VLOOKUP(B694,'[2]TT 2023'!F$786:K$899,6,0)</f>
        <v>45117</v>
      </c>
      <c r="O694" t="s">
        <v>1410</v>
      </c>
      <c r="P694"/>
      <c r="Q694"/>
      <c r="R694" s="14">
        <f>+VLOOKUP(B694,[5]ExportInvoiceList!$D:$O,3,0)</f>
        <v>977306</v>
      </c>
      <c r="S694" s="14">
        <f t="shared" si="55"/>
        <v>0</v>
      </c>
      <c r="T694" t="str">
        <f>+VLOOKUP(B694,[5]ExportInvoiceList!$D:$O,12,0)</f>
        <v>Lịch thanh toán: Monthly at 10 &amp; 24</v>
      </c>
      <c r="U694" s="4">
        <f>+VLOOKUP(B694,[5]ExportInvoiceList!$D:$O,6,0)</f>
        <v>45110.000347222223</v>
      </c>
    </row>
    <row r="695" spans="1:21" ht="15" hidden="1" customHeight="1" x14ac:dyDescent="0.2">
      <c r="A695" s="5">
        <v>45073</v>
      </c>
      <c r="B695" s="6">
        <v>31454</v>
      </c>
      <c r="C695" s="6" t="s">
        <v>10</v>
      </c>
      <c r="D695" s="6" t="s">
        <v>1156</v>
      </c>
      <c r="E695" s="17">
        <v>2481686</v>
      </c>
      <c r="F695" s="10" t="s">
        <v>12</v>
      </c>
      <c r="G695" s="17">
        <v>248169</v>
      </c>
      <c r="H695" s="9">
        <f t="shared" si="51"/>
        <v>2729855</v>
      </c>
      <c r="I695" s="6" t="s">
        <v>175</v>
      </c>
      <c r="J695" s="6" t="s">
        <v>176</v>
      </c>
      <c r="K695" s="5">
        <f t="shared" si="53"/>
        <v>45108</v>
      </c>
      <c r="L695" s="9">
        <f>+VLOOKUP(B695,'[2]TT 2023'!F$786:K$899,2,0)</f>
        <v>2729859</v>
      </c>
      <c r="M695" s="9">
        <f t="shared" si="52"/>
        <v>4</v>
      </c>
      <c r="N695" s="5">
        <f>+VLOOKUP(B695,'[2]TT 2023'!F$786:K$899,6,0)</f>
        <v>45117</v>
      </c>
      <c r="O695" t="s">
        <v>1410</v>
      </c>
      <c r="P695"/>
      <c r="Q695"/>
      <c r="R695" s="14">
        <f>+VLOOKUP(B695,[5]ExportInvoiceList!$D:$O,3,0)</f>
        <v>2729855</v>
      </c>
      <c r="S695" s="14">
        <f t="shared" si="55"/>
        <v>0</v>
      </c>
      <c r="T695" t="str">
        <f>+VLOOKUP(B695,[5]ExportInvoiceList!$D:$O,12,0)</f>
        <v>Lịch thanh toán: Monthly at 10 &amp; 24</v>
      </c>
      <c r="U695" s="4">
        <f>+VLOOKUP(B695,[5]ExportInvoiceList!$D:$O,6,0)</f>
        <v>45107.000347222223</v>
      </c>
    </row>
    <row r="696" spans="1:21" ht="15" hidden="1" customHeight="1" x14ac:dyDescent="0.2">
      <c r="A696" s="5">
        <v>45073</v>
      </c>
      <c r="B696" s="6">
        <v>31457</v>
      </c>
      <c r="C696" s="6" t="s">
        <v>10</v>
      </c>
      <c r="D696" s="6" t="s">
        <v>1157</v>
      </c>
      <c r="E696" s="17">
        <v>509945</v>
      </c>
      <c r="F696" s="10" t="s">
        <v>12</v>
      </c>
      <c r="G696" s="17">
        <v>50995</v>
      </c>
      <c r="H696" s="9">
        <f t="shared" si="51"/>
        <v>560940</v>
      </c>
      <c r="I696" s="6" t="s">
        <v>147</v>
      </c>
      <c r="J696" s="6" t="s">
        <v>148</v>
      </c>
      <c r="K696" s="5">
        <f t="shared" si="53"/>
        <v>45108</v>
      </c>
      <c r="L696" s="9">
        <f>+VLOOKUP(B696,'[2]TT 2023'!F$666:K$785,2,0)</f>
        <v>560945</v>
      </c>
      <c r="M696" s="9">
        <f t="shared" si="52"/>
        <v>5</v>
      </c>
      <c r="N696" s="5">
        <f>+VLOOKUP(B696,'[2]TT 2023'!F$666:K$785,6,0)</f>
        <v>45103</v>
      </c>
      <c r="O696" t="s">
        <v>1253</v>
      </c>
      <c r="P696"/>
      <c r="Q696"/>
      <c r="R696" s="14"/>
    </row>
    <row r="697" spans="1:21" ht="15" hidden="1" customHeight="1" x14ac:dyDescent="0.2">
      <c r="A697" s="5">
        <v>45073</v>
      </c>
      <c r="B697" s="6">
        <v>31458</v>
      </c>
      <c r="C697" s="6" t="s">
        <v>10</v>
      </c>
      <c r="D697" s="6" t="s">
        <v>1158</v>
      </c>
      <c r="E697" s="17">
        <v>2665380</v>
      </c>
      <c r="F697" s="10" t="s">
        <v>12</v>
      </c>
      <c r="G697" s="17">
        <v>266538</v>
      </c>
      <c r="H697" s="9">
        <f t="shared" si="51"/>
        <v>2931918</v>
      </c>
      <c r="I697" s="6" t="s">
        <v>147</v>
      </c>
      <c r="J697" s="6" t="s">
        <v>148</v>
      </c>
      <c r="K697" s="5">
        <f t="shared" si="53"/>
        <v>45108</v>
      </c>
      <c r="L697" s="9">
        <f>+VLOOKUP(B697,'[2]TT 2023'!F$666:K$785,2,0)</f>
        <v>2931918</v>
      </c>
      <c r="M697" s="9">
        <f t="shared" si="52"/>
        <v>0</v>
      </c>
      <c r="N697" s="5">
        <f>+VLOOKUP(B697,'[2]TT 2023'!F$666:K$785,6,0)</f>
        <v>45103</v>
      </c>
      <c r="O697" t="s">
        <v>1253</v>
      </c>
      <c r="P697"/>
      <c r="Q697"/>
      <c r="R697" s="14"/>
    </row>
    <row r="698" spans="1:21" ht="15" hidden="1" customHeight="1" x14ac:dyDescent="0.2">
      <c r="A698" s="5">
        <v>45073</v>
      </c>
      <c r="B698" s="6">
        <v>31459</v>
      </c>
      <c r="C698" s="6" t="s">
        <v>10</v>
      </c>
      <c r="D698" s="6" t="s">
        <v>1159</v>
      </c>
      <c r="E698" s="17">
        <v>708000</v>
      </c>
      <c r="F698" s="10" t="s">
        <v>12</v>
      </c>
      <c r="G698" s="17">
        <v>70800</v>
      </c>
      <c r="H698" s="9">
        <f t="shared" si="51"/>
        <v>778800</v>
      </c>
      <c r="I698" s="6" t="s">
        <v>147</v>
      </c>
      <c r="J698" s="6" t="s">
        <v>148</v>
      </c>
      <c r="K698" s="5">
        <f t="shared" si="53"/>
        <v>45108</v>
      </c>
      <c r="L698" s="9">
        <f>+VLOOKUP(B698,'[2]TT 2023'!F$786:K$899,2,0)</f>
        <v>778800</v>
      </c>
      <c r="M698" s="9">
        <f t="shared" si="52"/>
        <v>0</v>
      </c>
      <c r="N698" s="5">
        <f>+VLOOKUP(B698,'[2]TT 2023'!F$786:K$899,6,0)</f>
        <v>45117</v>
      </c>
      <c r="O698" t="s">
        <v>1410</v>
      </c>
      <c r="P698"/>
      <c r="Q698"/>
      <c r="R698" s="14">
        <f>+VLOOKUP(B698,[5]ExportInvoiceList!$D:$O,3,0)</f>
        <v>778800</v>
      </c>
      <c r="S698" s="14">
        <f t="shared" ref="S698:S699" si="56">+R698-H698</f>
        <v>0</v>
      </c>
      <c r="T698" t="str">
        <f>+VLOOKUP(B698,[5]ExportInvoiceList!$D:$O,12,0)</f>
        <v>Lịch thanh toán: Monthly at 10 &amp; 24</v>
      </c>
      <c r="U698" s="4">
        <f>+VLOOKUP(B698,[5]ExportInvoiceList!$D:$O,6,0)</f>
        <v>45097.000347222223</v>
      </c>
    </row>
    <row r="699" spans="1:21" ht="15" hidden="1" customHeight="1" x14ac:dyDescent="0.2">
      <c r="A699" s="5">
        <v>45073</v>
      </c>
      <c r="B699" s="6">
        <v>31460</v>
      </c>
      <c r="C699" s="6" t="s">
        <v>10</v>
      </c>
      <c r="D699" s="6" t="s">
        <v>1160</v>
      </c>
      <c r="E699" s="17">
        <v>1416000</v>
      </c>
      <c r="F699" s="10" t="s">
        <v>12</v>
      </c>
      <c r="G699" s="17">
        <v>141600</v>
      </c>
      <c r="H699" s="9">
        <f t="shared" si="51"/>
        <v>1557600</v>
      </c>
      <c r="I699" s="6" t="s">
        <v>147</v>
      </c>
      <c r="J699" s="6" t="s">
        <v>148</v>
      </c>
      <c r="K699" s="5">
        <f t="shared" si="53"/>
        <v>45108</v>
      </c>
      <c r="L699" s="9">
        <f>+VLOOKUP(B699,'[2]TT 2023'!F$786:K$899,2,0)</f>
        <v>1557600</v>
      </c>
      <c r="M699" s="9">
        <f t="shared" si="52"/>
        <v>0</v>
      </c>
      <c r="N699" s="5">
        <f>+VLOOKUP(B699,'[2]TT 2023'!F$786:K$899,6,0)</f>
        <v>45117</v>
      </c>
      <c r="O699" t="s">
        <v>1410</v>
      </c>
      <c r="P699"/>
      <c r="Q699"/>
      <c r="R699" s="14">
        <f>+VLOOKUP(B699,[5]ExportInvoiceList!$D:$O,3,0)</f>
        <v>1557600</v>
      </c>
      <c r="S699" s="14">
        <f t="shared" si="56"/>
        <v>0</v>
      </c>
      <c r="T699" t="str">
        <f>+VLOOKUP(B699,[5]ExportInvoiceList!$D:$O,12,0)</f>
        <v>Lịch thanh toán: Monthly at 10 &amp; 24</v>
      </c>
      <c r="U699" s="4">
        <f>+VLOOKUP(B699,[5]ExportInvoiceList!$D:$O,6,0)</f>
        <v>45097.000347222223</v>
      </c>
    </row>
    <row r="700" spans="1:21" ht="15" hidden="1" customHeight="1" x14ac:dyDescent="0.2">
      <c r="A700" s="5">
        <v>45073</v>
      </c>
      <c r="B700" s="6">
        <v>31461</v>
      </c>
      <c r="C700" s="6" t="s">
        <v>10</v>
      </c>
      <c r="D700" s="6" t="s">
        <v>1161</v>
      </c>
      <c r="E700" s="17">
        <v>3440665</v>
      </c>
      <c r="F700" s="10" t="s">
        <v>12</v>
      </c>
      <c r="G700" s="17">
        <v>344067</v>
      </c>
      <c r="H700" s="9">
        <f t="shared" si="51"/>
        <v>3784732</v>
      </c>
      <c r="I700" s="6" t="s">
        <v>147</v>
      </c>
      <c r="J700" s="6" t="s">
        <v>148</v>
      </c>
      <c r="K700" s="5">
        <f t="shared" si="53"/>
        <v>45108</v>
      </c>
      <c r="L700" s="9">
        <f>+VLOOKUP(B700,'[2]TT 2023'!F$666:K$785,2,0)</f>
        <v>3784737</v>
      </c>
      <c r="M700" s="9">
        <f t="shared" si="52"/>
        <v>5</v>
      </c>
      <c r="N700" s="5">
        <f>+VLOOKUP(B700,'[2]TT 2023'!F$666:K$785,6,0)</f>
        <v>45103</v>
      </c>
      <c r="O700" t="s">
        <v>1253</v>
      </c>
      <c r="P700"/>
      <c r="Q700"/>
      <c r="R700" s="14"/>
    </row>
    <row r="701" spans="1:21" ht="15" hidden="1" customHeight="1" x14ac:dyDescent="0.2">
      <c r="A701" s="5">
        <v>45073</v>
      </c>
      <c r="B701" s="6">
        <v>31462</v>
      </c>
      <c r="C701" s="6" t="s">
        <v>10</v>
      </c>
      <c r="D701" s="6" t="s">
        <v>1162</v>
      </c>
      <c r="E701" s="17">
        <v>888460</v>
      </c>
      <c r="F701" s="10" t="s">
        <v>12</v>
      </c>
      <c r="G701" s="17">
        <v>88846</v>
      </c>
      <c r="H701" s="9">
        <f t="shared" si="51"/>
        <v>977306</v>
      </c>
      <c r="I701" s="6" t="s">
        <v>147</v>
      </c>
      <c r="J701" s="6" t="s">
        <v>148</v>
      </c>
      <c r="K701" s="5">
        <f t="shared" si="53"/>
        <v>45108</v>
      </c>
      <c r="L701" s="9">
        <f>+VLOOKUP(B701,'[2]TT 2023'!F$666:K$785,2,0)</f>
        <v>977306</v>
      </c>
      <c r="M701" s="9">
        <f t="shared" si="52"/>
        <v>0</v>
      </c>
      <c r="N701" s="5">
        <f>+VLOOKUP(B701,'[2]TT 2023'!F$666:K$785,6,0)</f>
        <v>45103</v>
      </c>
      <c r="O701" t="s">
        <v>1253</v>
      </c>
      <c r="P701"/>
      <c r="Q701"/>
      <c r="R701" s="14"/>
    </row>
    <row r="702" spans="1:21" ht="15" hidden="1" customHeight="1" x14ac:dyDescent="0.2">
      <c r="A702" s="5">
        <v>45073</v>
      </c>
      <c r="B702" s="6">
        <v>31463</v>
      </c>
      <c r="C702" s="6" t="s">
        <v>10</v>
      </c>
      <c r="D702" s="6" t="s">
        <v>1163</v>
      </c>
      <c r="E702" s="17">
        <v>3862791</v>
      </c>
      <c r="F702" s="10" t="s">
        <v>12</v>
      </c>
      <c r="G702" s="17">
        <v>386279</v>
      </c>
      <c r="H702" s="9">
        <f t="shared" si="51"/>
        <v>4249070</v>
      </c>
      <c r="I702" s="6" t="s">
        <v>147</v>
      </c>
      <c r="J702" s="6" t="s">
        <v>148</v>
      </c>
      <c r="K702" s="5">
        <f t="shared" si="53"/>
        <v>45108</v>
      </c>
      <c r="L702" s="9">
        <f>+VLOOKUP(B702,'[2]TT 2023'!F$666:K$785,2,0)</f>
        <v>4249069</v>
      </c>
      <c r="M702" s="9">
        <f t="shared" si="52"/>
        <v>-1</v>
      </c>
      <c r="N702" s="5">
        <f>+VLOOKUP(B702,'[2]TT 2023'!F$666:K$785,6,0)</f>
        <v>45103</v>
      </c>
      <c r="O702" t="s">
        <v>1253</v>
      </c>
      <c r="P702"/>
      <c r="Q702"/>
      <c r="R702" s="14"/>
    </row>
    <row r="703" spans="1:21" ht="15" hidden="1" customHeight="1" x14ac:dyDescent="0.2">
      <c r="A703" s="5">
        <v>45073</v>
      </c>
      <c r="B703" s="6">
        <v>31464</v>
      </c>
      <c r="C703" s="6" t="s">
        <v>10</v>
      </c>
      <c r="D703" s="6" t="s">
        <v>1164</v>
      </c>
      <c r="E703" s="17">
        <v>1776920</v>
      </c>
      <c r="F703" s="10" t="s">
        <v>12</v>
      </c>
      <c r="G703" s="17">
        <v>177692</v>
      </c>
      <c r="H703" s="9">
        <f t="shared" si="51"/>
        <v>1954612</v>
      </c>
      <c r="I703" s="6" t="s">
        <v>147</v>
      </c>
      <c r="J703" s="6" t="s">
        <v>148</v>
      </c>
      <c r="K703" s="5">
        <f t="shared" si="53"/>
        <v>45108</v>
      </c>
      <c r="L703" s="9">
        <f>+VLOOKUP(B703,'[2]TT 2023'!F$666:K$785,2,0)</f>
        <v>1954612</v>
      </c>
      <c r="M703" s="9">
        <f t="shared" si="52"/>
        <v>0</v>
      </c>
      <c r="N703" s="5">
        <f>+VLOOKUP(B703,'[2]TT 2023'!F$666:K$785,6,0)</f>
        <v>45103</v>
      </c>
      <c r="O703" t="s">
        <v>1253</v>
      </c>
      <c r="P703"/>
      <c r="Q703"/>
      <c r="R703" s="14"/>
    </row>
    <row r="704" spans="1:21" ht="15" hidden="1" customHeight="1" x14ac:dyDescent="0.2">
      <c r="A704" s="5">
        <v>45073</v>
      </c>
      <c r="B704" s="6">
        <v>31465</v>
      </c>
      <c r="C704" s="6" t="s">
        <v>10</v>
      </c>
      <c r="D704" s="6" t="s">
        <v>1165</v>
      </c>
      <c r="E704" s="17">
        <v>1468620</v>
      </c>
      <c r="F704" s="10" t="s">
        <v>12</v>
      </c>
      <c r="G704" s="17">
        <v>146862</v>
      </c>
      <c r="H704" s="9">
        <f t="shared" si="51"/>
        <v>1615482</v>
      </c>
      <c r="I704" s="6" t="s">
        <v>147</v>
      </c>
      <c r="J704" s="6" t="s">
        <v>148</v>
      </c>
      <c r="K704" s="5">
        <f t="shared" si="53"/>
        <v>45108</v>
      </c>
      <c r="L704" s="9">
        <f>+VLOOKUP(B704,'[2]TT 2023'!F$666:K$785,2,0)</f>
        <v>1615482</v>
      </c>
      <c r="M704" s="9">
        <f t="shared" si="52"/>
        <v>0</v>
      </c>
      <c r="N704" s="5">
        <f>+VLOOKUP(B704,'[2]TT 2023'!F$666:K$785,6,0)</f>
        <v>45103</v>
      </c>
      <c r="O704" t="s">
        <v>1253</v>
      </c>
      <c r="P704"/>
      <c r="Q704"/>
      <c r="R704" s="14"/>
    </row>
    <row r="705" spans="1:21" ht="15" hidden="1" customHeight="1" x14ac:dyDescent="0.2">
      <c r="A705" s="5">
        <v>45073</v>
      </c>
      <c r="B705" s="6">
        <v>31466</v>
      </c>
      <c r="C705" s="6" t="s">
        <v>10</v>
      </c>
      <c r="D705" s="6" t="s">
        <v>1166</v>
      </c>
      <c r="E705" s="17">
        <v>5664000</v>
      </c>
      <c r="F705" s="10" t="s">
        <v>12</v>
      </c>
      <c r="G705" s="17">
        <v>566400</v>
      </c>
      <c r="H705" s="9">
        <f t="shared" si="51"/>
        <v>6230400</v>
      </c>
      <c r="I705" s="6" t="s">
        <v>147</v>
      </c>
      <c r="J705" s="6" t="s">
        <v>148</v>
      </c>
      <c r="K705" s="5">
        <f t="shared" si="53"/>
        <v>45108</v>
      </c>
      <c r="L705" s="9">
        <f>+VLOOKUP(B705,'[2]TT 2023'!F$786:K$899,2,0)</f>
        <v>6230400</v>
      </c>
      <c r="M705" s="9">
        <f t="shared" si="52"/>
        <v>0</v>
      </c>
      <c r="N705" s="5">
        <f>+VLOOKUP(B705,'[2]TT 2023'!F$786:K$899,6,0)</f>
        <v>45117</v>
      </c>
      <c r="O705" t="s">
        <v>1410</v>
      </c>
      <c r="P705"/>
      <c r="Q705"/>
      <c r="R705" s="14">
        <f>+VLOOKUP(B705,[5]ExportInvoiceList!$D:$O,3,0)</f>
        <v>6230400</v>
      </c>
      <c r="S705" s="14">
        <f t="shared" ref="S705:S709" si="57">+R705-H705</f>
        <v>0</v>
      </c>
      <c r="T705" t="str">
        <f>+VLOOKUP(B705,[5]ExportInvoiceList!$D:$O,12,0)</f>
        <v>Lịch thanh toán: Monthly at 10 &amp; 24</v>
      </c>
      <c r="U705" s="4">
        <f>+VLOOKUP(B705,[5]ExportInvoiceList!$D:$O,6,0)</f>
        <v>45097.000347222223</v>
      </c>
    </row>
    <row r="706" spans="1:21" ht="15" hidden="1" customHeight="1" x14ac:dyDescent="0.2">
      <c r="A706" s="5">
        <v>45073</v>
      </c>
      <c r="B706" s="6">
        <v>31469</v>
      </c>
      <c r="C706" s="6" t="s">
        <v>10</v>
      </c>
      <c r="D706" s="6" t="s">
        <v>1167</v>
      </c>
      <c r="E706" s="17">
        <v>1072050</v>
      </c>
      <c r="F706" s="10" t="s">
        <v>12</v>
      </c>
      <c r="G706" s="17">
        <v>107205</v>
      </c>
      <c r="H706" s="9">
        <f t="shared" si="51"/>
        <v>1179255</v>
      </c>
      <c r="I706" s="6" t="s">
        <v>13</v>
      </c>
      <c r="J706" s="6" t="s">
        <v>14</v>
      </c>
      <c r="K706" s="5">
        <f t="shared" si="53"/>
        <v>45108</v>
      </c>
      <c r="L706" s="9">
        <f>+VLOOKUP(B706,'[2]TT 2023'!F$786:K$899,2,0)</f>
        <v>1179255</v>
      </c>
      <c r="M706" s="9">
        <f t="shared" si="52"/>
        <v>0</v>
      </c>
      <c r="N706" s="5">
        <f>+VLOOKUP(B706,'[2]TT 2023'!F$786:K$899,6,0)</f>
        <v>45117</v>
      </c>
      <c r="O706" t="s">
        <v>1410</v>
      </c>
      <c r="P706"/>
      <c r="Q706"/>
      <c r="R706" s="14">
        <f>+VLOOKUP(B706,[5]ExportInvoiceList!$D:$O,3,0)</f>
        <v>1179255</v>
      </c>
      <c r="S706" s="14">
        <f t="shared" si="57"/>
        <v>0</v>
      </c>
      <c r="T706" t="str">
        <f>+VLOOKUP(B706,[5]ExportInvoiceList!$D:$O,12,0)</f>
        <v>Lịch thanh toán: Monthly at 10 &amp; 24</v>
      </c>
      <c r="U706" s="4">
        <f>+VLOOKUP(B706,[5]ExportInvoiceList!$D:$O,6,0)</f>
        <v>45106.000347222223</v>
      </c>
    </row>
    <row r="707" spans="1:21" ht="15" hidden="1" customHeight="1" x14ac:dyDescent="0.2">
      <c r="A707" s="5">
        <v>45073</v>
      </c>
      <c r="B707" s="6">
        <v>31470</v>
      </c>
      <c r="C707" s="6" t="s">
        <v>10</v>
      </c>
      <c r="D707" s="6" t="s">
        <v>1168</v>
      </c>
      <c r="E707" s="17">
        <v>1776920</v>
      </c>
      <c r="F707" s="10" t="s">
        <v>12</v>
      </c>
      <c r="G707" s="17">
        <v>177692</v>
      </c>
      <c r="H707" s="9">
        <f t="shared" si="51"/>
        <v>1954612</v>
      </c>
      <c r="I707" s="6" t="s">
        <v>13</v>
      </c>
      <c r="J707" s="6" t="s">
        <v>14</v>
      </c>
      <c r="K707" s="5">
        <f t="shared" si="53"/>
        <v>45108</v>
      </c>
      <c r="L707" s="9">
        <f>+VLOOKUP(B707,'[2]TT 2023'!F$786:K$899,2,0)</f>
        <v>1954612</v>
      </c>
      <c r="M707" s="9">
        <f t="shared" si="52"/>
        <v>0</v>
      </c>
      <c r="N707" s="5">
        <f>+VLOOKUP(B707,'[2]TT 2023'!F$786:K$899,6,0)</f>
        <v>45117</v>
      </c>
      <c r="O707" t="s">
        <v>1410</v>
      </c>
      <c r="P707"/>
      <c r="Q707"/>
      <c r="R707" s="14">
        <f>+VLOOKUP(B707,[5]ExportInvoiceList!$D:$O,3,0)</f>
        <v>1954612</v>
      </c>
      <c r="S707" s="14">
        <f t="shared" si="57"/>
        <v>0</v>
      </c>
      <c r="T707" t="str">
        <f>+VLOOKUP(B707,[5]ExportInvoiceList!$D:$O,12,0)</f>
        <v>Lịch thanh toán: Monthly at 10 &amp; 24</v>
      </c>
      <c r="U707" s="4">
        <f>+VLOOKUP(B707,[5]ExportInvoiceList!$D:$O,6,0)</f>
        <v>45107.000347222223</v>
      </c>
    </row>
    <row r="708" spans="1:21" ht="15" hidden="1" customHeight="1" x14ac:dyDescent="0.2">
      <c r="A708" s="5">
        <v>45073</v>
      </c>
      <c r="B708" s="6">
        <v>31471</v>
      </c>
      <c r="C708" s="6" t="s">
        <v>10</v>
      </c>
      <c r="D708" s="6" t="s">
        <v>1169</v>
      </c>
      <c r="E708" s="17">
        <v>12614595</v>
      </c>
      <c r="F708" s="10" t="s">
        <v>12</v>
      </c>
      <c r="G708" s="17">
        <v>1261460</v>
      </c>
      <c r="H708" s="9">
        <f t="shared" si="51"/>
        <v>13876055</v>
      </c>
      <c r="I708" s="6" t="s">
        <v>13</v>
      </c>
      <c r="J708" s="6" t="s">
        <v>14</v>
      </c>
      <c r="K708" s="5">
        <f t="shared" si="53"/>
        <v>45108</v>
      </c>
      <c r="L708" s="9">
        <f>+VLOOKUP(B708,'[2]TT 2023'!F$786:K$899,2,0)</f>
        <v>13876060</v>
      </c>
      <c r="M708" s="9">
        <f t="shared" si="52"/>
        <v>5</v>
      </c>
      <c r="N708" s="5">
        <f>+VLOOKUP(B708,'[2]TT 2023'!F$786:K$899,6,0)</f>
        <v>45117</v>
      </c>
      <c r="O708" t="s">
        <v>1410</v>
      </c>
      <c r="P708"/>
      <c r="Q708"/>
      <c r="R708" s="14">
        <f>+VLOOKUP(B708,[5]ExportInvoiceList!$D:$O,3,0)</f>
        <v>13876055</v>
      </c>
      <c r="S708" s="14">
        <f t="shared" si="57"/>
        <v>0</v>
      </c>
      <c r="T708" t="str">
        <f>+VLOOKUP(B708,[5]ExportInvoiceList!$D:$O,12,0)</f>
        <v>Lịch thanh toán: Monthly at 10 &amp; 24</v>
      </c>
      <c r="U708" s="4">
        <f>+VLOOKUP(B708,[5]ExportInvoiceList!$D:$O,6,0)</f>
        <v>45107.000347222223</v>
      </c>
    </row>
    <row r="709" spans="1:21" ht="15" hidden="1" customHeight="1" x14ac:dyDescent="0.2">
      <c r="A709" s="5">
        <v>45076</v>
      </c>
      <c r="B709" s="6">
        <v>31608</v>
      </c>
      <c r="C709" s="6" t="s">
        <v>10</v>
      </c>
      <c r="D709" s="6" t="s">
        <v>1148</v>
      </c>
      <c r="E709" s="17">
        <v>1395189</v>
      </c>
      <c r="F709" s="10" t="s">
        <v>12</v>
      </c>
      <c r="G709" s="17">
        <v>139519</v>
      </c>
      <c r="H709" s="9">
        <f t="shared" si="51"/>
        <v>1534708</v>
      </c>
      <c r="I709" s="6" t="s">
        <v>53</v>
      </c>
      <c r="J709" s="6" t="s">
        <v>54</v>
      </c>
      <c r="K709" s="5">
        <f t="shared" si="53"/>
        <v>45111</v>
      </c>
      <c r="L709" s="9">
        <f>+VLOOKUP(B709,'[2]TT 2023'!F$786:K$899,2,0)</f>
        <v>1534709</v>
      </c>
      <c r="M709" s="9">
        <f t="shared" si="52"/>
        <v>1</v>
      </c>
      <c r="N709" s="5">
        <f>+VLOOKUP(B709,'[2]TT 2023'!F$786:K$899,6,0)</f>
        <v>45117</v>
      </c>
      <c r="O709" t="s">
        <v>1410</v>
      </c>
      <c r="P709"/>
      <c r="Q709"/>
      <c r="R709" s="14">
        <f>+VLOOKUP(B709,[5]ExportInvoiceList!$D:$O,3,0)</f>
        <v>1534708</v>
      </c>
      <c r="S709" s="14">
        <f t="shared" si="57"/>
        <v>0</v>
      </c>
      <c r="T709" t="str">
        <f>+VLOOKUP(B709,[5]ExportInvoiceList!$D:$O,12,0)</f>
        <v>Lịch thanh toán: Monthly at 10 &amp; 24</v>
      </c>
      <c r="U709" s="4">
        <f>+VLOOKUP(B709,[5]ExportInvoiceList!$D:$O,6,0)</f>
        <v>45112.000347222223</v>
      </c>
    </row>
    <row r="710" spans="1:21" ht="15" hidden="1" customHeight="1" x14ac:dyDescent="0.2">
      <c r="A710" s="5">
        <v>45077</v>
      </c>
      <c r="B710" s="6">
        <v>32080</v>
      </c>
      <c r="C710" s="6" t="s">
        <v>10</v>
      </c>
      <c r="D710" s="6" t="s">
        <v>727</v>
      </c>
      <c r="E710" s="17">
        <v>-2618440</v>
      </c>
      <c r="F710" s="10" t="s">
        <v>12</v>
      </c>
      <c r="G710" s="17">
        <v>-261844</v>
      </c>
      <c r="H710" s="9">
        <f t="shared" si="51"/>
        <v>-2880284</v>
      </c>
      <c r="I710" s="6" t="s">
        <v>147</v>
      </c>
      <c r="J710" s="6" t="s">
        <v>148</v>
      </c>
      <c r="K710" s="5">
        <f t="shared" si="53"/>
        <v>45112</v>
      </c>
      <c r="L710" s="9" t="e">
        <f>+VLOOKUP(B710,'[2]TT 2023'!F$416:K$567,2,0)</f>
        <v>#N/A</v>
      </c>
      <c r="M710" s="9" t="e">
        <f t="shared" si="52"/>
        <v>#N/A</v>
      </c>
      <c r="N710" s="5" t="e">
        <f>+VLOOKUP(B710,'[2]TT 2023'!F$416:K$567,6,0)</f>
        <v>#N/A</v>
      </c>
      <c r="O710" t="s">
        <v>1218</v>
      </c>
      <c r="P710"/>
      <c r="Q710"/>
      <c r="R710"/>
      <c r="S710"/>
    </row>
    <row r="711" spans="1:21" ht="15" hidden="1" customHeight="1" x14ac:dyDescent="0.2">
      <c r="A711" s="5">
        <v>45077</v>
      </c>
      <c r="B711" s="6">
        <v>32123</v>
      </c>
      <c r="C711" s="6" t="s">
        <v>10</v>
      </c>
      <c r="D711" s="6" t="s">
        <v>727</v>
      </c>
      <c r="E711" s="17">
        <v>-6305630</v>
      </c>
      <c r="F711" s="10" t="s">
        <v>12</v>
      </c>
      <c r="G711" s="17">
        <v>-630563</v>
      </c>
      <c r="H711" s="9">
        <f t="shared" si="51"/>
        <v>-6936193</v>
      </c>
      <c r="I711" s="6" t="s">
        <v>139</v>
      </c>
      <c r="J711" s="6" t="s">
        <v>140</v>
      </c>
      <c r="K711" s="5">
        <f t="shared" si="53"/>
        <v>45112</v>
      </c>
      <c r="L711" s="9" t="e">
        <f>+VLOOKUP(B711,'[2]TT 2023'!F$416:K$567,2,0)</f>
        <v>#N/A</v>
      </c>
      <c r="M711" s="9" t="e">
        <f t="shared" si="52"/>
        <v>#N/A</v>
      </c>
      <c r="N711" s="5" t="e">
        <f>+VLOOKUP(B711,'[2]TT 2023'!F$416:K$567,6,0)</f>
        <v>#N/A</v>
      </c>
      <c r="O711" t="s">
        <v>1218</v>
      </c>
      <c r="P711"/>
      <c r="Q711"/>
      <c r="R711"/>
      <c r="S711"/>
    </row>
    <row r="712" spans="1:21" ht="15" hidden="1" customHeight="1" x14ac:dyDescent="0.2">
      <c r="A712" s="5">
        <v>45077</v>
      </c>
      <c r="B712" s="6">
        <v>32200</v>
      </c>
      <c r="C712" s="6" t="s">
        <v>10</v>
      </c>
      <c r="D712" s="6" t="s">
        <v>727</v>
      </c>
      <c r="E712" s="17">
        <v>-5540700</v>
      </c>
      <c r="F712" s="10" t="s">
        <v>12</v>
      </c>
      <c r="G712" s="17">
        <v>-554070</v>
      </c>
      <c r="H712" s="9">
        <f t="shared" si="51"/>
        <v>-6094770</v>
      </c>
      <c r="I712" s="6" t="s">
        <v>53</v>
      </c>
      <c r="J712" s="6" t="s">
        <v>54</v>
      </c>
      <c r="K712" s="5">
        <f t="shared" si="53"/>
        <v>45112</v>
      </c>
      <c r="L712" s="9" t="e">
        <f>+VLOOKUP(B712,'[2]TT 2023'!F$416:K$567,2,0)</f>
        <v>#N/A</v>
      </c>
      <c r="M712" s="9" t="e">
        <f t="shared" si="52"/>
        <v>#N/A</v>
      </c>
      <c r="N712" s="5" t="e">
        <f>+VLOOKUP(B712,'[2]TT 2023'!F$416:K$567,6,0)</f>
        <v>#N/A</v>
      </c>
      <c r="O712" t="s">
        <v>1218</v>
      </c>
      <c r="P712"/>
      <c r="Q712"/>
      <c r="R712"/>
      <c r="S712"/>
    </row>
    <row r="713" spans="1:21" ht="15" hidden="1" customHeight="1" x14ac:dyDescent="0.2">
      <c r="A713" s="5">
        <v>45077</v>
      </c>
      <c r="B713" s="6">
        <v>32220</v>
      </c>
      <c r="C713" s="6" t="s">
        <v>10</v>
      </c>
      <c r="D713" s="6" t="s">
        <v>727</v>
      </c>
      <c r="E713" s="17">
        <v>-10151030</v>
      </c>
      <c r="F713" s="10" t="s">
        <v>12</v>
      </c>
      <c r="G713" s="17">
        <v>-1015103</v>
      </c>
      <c r="H713" s="9">
        <f t="shared" si="51"/>
        <v>-11166133</v>
      </c>
      <c r="I713" s="6" t="s">
        <v>13</v>
      </c>
      <c r="J713" s="6" t="s">
        <v>14</v>
      </c>
      <c r="K713" s="5">
        <f t="shared" si="53"/>
        <v>45112</v>
      </c>
      <c r="L713" s="9" t="e">
        <f>+VLOOKUP(B713,'[2]TT 2023'!F$416:K$567,2,0)</f>
        <v>#N/A</v>
      </c>
      <c r="M713" s="9" t="e">
        <f t="shared" si="52"/>
        <v>#N/A</v>
      </c>
      <c r="N713" s="5" t="e">
        <f>+VLOOKUP(B713,'[2]TT 2023'!F$416:K$567,6,0)</f>
        <v>#N/A</v>
      </c>
      <c r="O713" t="s">
        <v>1218</v>
      </c>
      <c r="P713"/>
      <c r="Q713"/>
      <c r="R713"/>
      <c r="S713"/>
    </row>
    <row r="714" spans="1:21" ht="15" hidden="1" customHeight="1" x14ac:dyDescent="0.2">
      <c r="A714" s="5">
        <v>45077</v>
      </c>
      <c r="B714" s="6">
        <v>32221</v>
      </c>
      <c r="C714" s="6" t="s">
        <v>10</v>
      </c>
      <c r="D714" s="6" t="s">
        <v>727</v>
      </c>
      <c r="E714" s="17">
        <v>-501820</v>
      </c>
      <c r="F714" s="10" t="s">
        <v>12</v>
      </c>
      <c r="G714" s="17">
        <v>-50182</v>
      </c>
      <c r="H714" s="9">
        <f t="shared" si="51"/>
        <v>-552002</v>
      </c>
      <c r="I714" s="6" t="s">
        <v>131</v>
      </c>
      <c r="J714" s="6" t="s">
        <v>132</v>
      </c>
      <c r="K714" s="5">
        <f t="shared" si="53"/>
        <v>45112</v>
      </c>
      <c r="L714" s="9" t="e">
        <f>+VLOOKUP(B714,'[2]TT 2023'!F$416:K$567,2,0)</f>
        <v>#N/A</v>
      </c>
      <c r="M714" s="9" t="e">
        <f t="shared" si="52"/>
        <v>#N/A</v>
      </c>
      <c r="N714" s="5" t="e">
        <f>+VLOOKUP(B714,'[2]TT 2023'!F$416:K$567,6,0)</f>
        <v>#N/A</v>
      </c>
      <c r="O714" t="s">
        <v>1218</v>
      </c>
      <c r="P714"/>
      <c r="Q714"/>
      <c r="R714"/>
      <c r="S714"/>
    </row>
    <row r="715" spans="1:21" ht="15" hidden="1" customHeight="1" x14ac:dyDescent="0.2">
      <c r="A715" s="5">
        <v>45077</v>
      </c>
      <c r="B715" s="6">
        <v>32240</v>
      </c>
      <c r="C715" s="6" t="s">
        <v>10</v>
      </c>
      <c r="D715" s="6" t="s">
        <v>727</v>
      </c>
      <c r="E715" s="17">
        <v>-8621938</v>
      </c>
      <c r="F715" s="10" t="s">
        <v>12</v>
      </c>
      <c r="G715" s="17">
        <v>-862194</v>
      </c>
      <c r="H715" s="9">
        <f t="shared" si="51"/>
        <v>-9484132</v>
      </c>
      <c r="I715" s="6" t="s">
        <v>73</v>
      </c>
      <c r="J715" s="6" t="s">
        <v>74</v>
      </c>
      <c r="K715" s="5">
        <f t="shared" si="53"/>
        <v>45112</v>
      </c>
      <c r="L715" s="9" t="e">
        <f>+VLOOKUP(B715,'[2]TT 2023'!F$416:K$567,2,0)</f>
        <v>#N/A</v>
      </c>
      <c r="M715" s="9" t="e">
        <f t="shared" si="52"/>
        <v>#N/A</v>
      </c>
      <c r="N715" s="5" t="e">
        <f>+VLOOKUP(B715,'[2]TT 2023'!F$416:K$567,6,0)</f>
        <v>#N/A</v>
      </c>
      <c r="O715" t="s">
        <v>1218</v>
      </c>
      <c r="P715"/>
      <c r="Q715"/>
      <c r="R715"/>
      <c r="S715"/>
    </row>
    <row r="716" spans="1:21" ht="15" hidden="1" customHeight="1" x14ac:dyDescent="0.2">
      <c r="A716" s="5">
        <v>45077</v>
      </c>
      <c r="B716" s="6">
        <v>32652</v>
      </c>
      <c r="C716" s="6" t="s">
        <v>10</v>
      </c>
      <c r="D716" s="6" t="s">
        <v>1170</v>
      </c>
      <c r="E716" s="17">
        <v>5099975</v>
      </c>
      <c r="F716" s="10" t="s">
        <v>12</v>
      </c>
      <c r="G716" s="17">
        <v>509998</v>
      </c>
      <c r="H716" s="9">
        <f t="shared" si="51"/>
        <v>5609973</v>
      </c>
      <c r="I716" s="6" t="s">
        <v>117</v>
      </c>
      <c r="J716" s="6" t="s">
        <v>118</v>
      </c>
      <c r="K716" s="5">
        <f t="shared" si="53"/>
        <v>45112</v>
      </c>
      <c r="L716" s="9">
        <f>+VLOOKUP(B716,'[2]TT 2023'!F$786:K$899,2,0)</f>
        <v>5609978</v>
      </c>
      <c r="M716" s="9">
        <f t="shared" si="52"/>
        <v>5</v>
      </c>
      <c r="N716" s="5">
        <f>+VLOOKUP(B716,'[2]TT 2023'!F$786:K$899,6,0)</f>
        <v>45117</v>
      </c>
      <c r="O716" t="s">
        <v>1410</v>
      </c>
      <c r="P716"/>
      <c r="Q716"/>
      <c r="R716" s="14">
        <f>+VLOOKUP(B716,[5]ExportInvoiceList!$D:$O,3,0)</f>
        <v>5609973</v>
      </c>
      <c r="S716" s="14">
        <f t="shared" ref="S716:S736" si="58">+R716-H716</f>
        <v>0</v>
      </c>
      <c r="T716" t="str">
        <f>+VLOOKUP(B716,[5]ExportInvoiceList!$D:$O,12,0)</f>
        <v>Lịch thanh toán: Monthly at 10 &amp; 24</v>
      </c>
      <c r="U716" s="4">
        <f>+VLOOKUP(B716,[5]ExportInvoiceList!$D:$O,6,0)</f>
        <v>45108.000347222223</v>
      </c>
    </row>
    <row r="717" spans="1:21" ht="15" hidden="1" customHeight="1" x14ac:dyDescent="0.2">
      <c r="A717" s="5">
        <v>45077</v>
      </c>
      <c r="B717" s="6">
        <v>32653</v>
      </c>
      <c r="C717" s="6" t="s">
        <v>10</v>
      </c>
      <c r="D717" s="6" t="s">
        <v>1171</v>
      </c>
      <c r="E717" s="17">
        <v>3849940</v>
      </c>
      <c r="F717" s="10" t="s">
        <v>12</v>
      </c>
      <c r="G717" s="17">
        <v>384994</v>
      </c>
      <c r="H717" s="9">
        <f t="shared" si="51"/>
        <v>4234934</v>
      </c>
      <c r="I717" s="6" t="s">
        <v>175</v>
      </c>
      <c r="J717" s="6" t="s">
        <v>176</v>
      </c>
      <c r="K717" s="5">
        <f t="shared" si="53"/>
        <v>45112</v>
      </c>
      <c r="L717" s="9">
        <f>+VLOOKUP(B717,'[2]TT 2023'!F$786:K$899,2,0)</f>
        <v>4234934</v>
      </c>
      <c r="M717" s="9">
        <f t="shared" si="52"/>
        <v>0</v>
      </c>
      <c r="N717" s="5">
        <f>+VLOOKUP(B717,'[2]TT 2023'!F$786:K$899,6,0)</f>
        <v>45117</v>
      </c>
      <c r="O717" t="s">
        <v>1410</v>
      </c>
      <c r="P717"/>
      <c r="Q717"/>
      <c r="R717" s="14">
        <f>+VLOOKUP(B717,[5]ExportInvoiceList!$D:$O,3,0)</f>
        <v>4234934</v>
      </c>
      <c r="S717" s="14">
        <f t="shared" si="58"/>
        <v>0</v>
      </c>
      <c r="T717" t="str">
        <f>+VLOOKUP(B717,[5]ExportInvoiceList!$D:$O,12,0)</f>
        <v>Lịch thanh toán: Monthly at 10 &amp; 24</v>
      </c>
      <c r="U717" s="4">
        <f>+VLOOKUP(B717,[5]ExportInvoiceList!$D:$O,6,0)</f>
        <v>45112.000347222223</v>
      </c>
    </row>
    <row r="718" spans="1:21" ht="15" hidden="1" customHeight="1" x14ac:dyDescent="0.2">
      <c r="A718" s="5">
        <v>45077</v>
      </c>
      <c r="B718" s="6">
        <v>32654</v>
      </c>
      <c r="C718" s="6" t="s">
        <v>10</v>
      </c>
      <c r="D718" s="6" t="s">
        <v>1172</v>
      </c>
      <c r="E718" s="17">
        <v>3945650</v>
      </c>
      <c r="F718" s="10" t="s">
        <v>12</v>
      </c>
      <c r="G718" s="17">
        <v>394565</v>
      </c>
      <c r="H718" s="9">
        <f t="shared" ref="H718:H780" si="59">+E718+G718</f>
        <v>4340215</v>
      </c>
      <c r="I718" s="6" t="s">
        <v>93</v>
      </c>
      <c r="J718" s="6" t="s">
        <v>94</v>
      </c>
      <c r="K718" s="5">
        <f t="shared" si="53"/>
        <v>45112</v>
      </c>
      <c r="L718" s="9">
        <f>+VLOOKUP(B718,'[2]TT 2023'!F$786:K$899,2,0)</f>
        <v>4340215</v>
      </c>
      <c r="M718" s="9">
        <f t="shared" si="52"/>
        <v>0</v>
      </c>
      <c r="N718" s="5">
        <f>+VLOOKUP(B718,'[2]TT 2023'!F$786:K$899,6,0)</f>
        <v>45117</v>
      </c>
      <c r="O718" t="s">
        <v>1410</v>
      </c>
      <c r="P718"/>
      <c r="Q718"/>
      <c r="R718" s="14">
        <f>+VLOOKUP(B718,[5]ExportInvoiceList!$D:$O,3,0)</f>
        <v>4340215</v>
      </c>
      <c r="S718" s="14">
        <f t="shared" si="58"/>
        <v>0</v>
      </c>
      <c r="T718" t="str">
        <f>+VLOOKUP(B718,[5]ExportInvoiceList!$D:$O,12,0)</f>
        <v>Lịch thanh toán: Monthly at 10 &amp; 24</v>
      </c>
      <c r="U718" s="4">
        <f>+VLOOKUP(B718,[5]ExportInvoiceList!$D:$O,6,0)</f>
        <v>45111.000347222223</v>
      </c>
    </row>
    <row r="719" spans="1:21" ht="15" hidden="1" customHeight="1" x14ac:dyDescent="0.2">
      <c r="A719" s="5">
        <v>45077</v>
      </c>
      <c r="B719" s="6">
        <v>32655</v>
      </c>
      <c r="C719" s="6" t="s">
        <v>10</v>
      </c>
      <c r="D719" s="6" t="s">
        <v>1173</v>
      </c>
      <c r="E719" s="17">
        <v>1715280</v>
      </c>
      <c r="F719" s="10" t="s">
        <v>12</v>
      </c>
      <c r="G719" s="17">
        <v>171528</v>
      </c>
      <c r="H719" s="9">
        <f t="shared" si="59"/>
        <v>1886808</v>
      </c>
      <c r="I719" s="6" t="s">
        <v>53</v>
      </c>
      <c r="J719" s="6" t="s">
        <v>54</v>
      </c>
      <c r="K719" s="5">
        <f t="shared" si="53"/>
        <v>45112</v>
      </c>
      <c r="L719" s="9">
        <f>+VLOOKUP(B719,'[2]TT 2023'!F$786:K$899,2,0)</f>
        <v>1886808</v>
      </c>
      <c r="M719" s="9">
        <f t="shared" si="52"/>
        <v>0</v>
      </c>
      <c r="N719" s="5">
        <f>+VLOOKUP(B719,'[2]TT 2023'!F$786:K$899,6,0)</f>
        <v>45117</v>
      </c>
      <c r="O719" t="s">
        <v>1410</v>
      </c>
      <c r="P719"/>
      <c r="Q719"/>
      <c r="R719" s="14">
        <f>+VLOOKUP(B719,[5]ExportInvoiceList!$D:$O,3,0)</f>
        <v>1886808</v>
      </c>
      <c r="S719" s="14">
        <f t="shared" si="58"/>
        <v>0</v>
      </c>
      <c r="T719" t="str">
        <f>+VLOOKUP(B719,[5]ExportInvoiceList!$D:$O,12,0)</f>
        <v>Lịch thanh toán: Monthly at 10 &amp; 24</v>
      </c>
      <c r="U719" s="4">
        <f>+VLOOKUP(B719,[5]ExportInvoiceList!$D:$O,6,0)</f>
        <v>45115.000347222223</v>
      </c>
    </row>
    <row r="720" spans="1:21" ht="15" hidden="1" customHeight="1" x14ac:dyDescent="0.2">
      <c r="A720" s="5">
        <v>45077</v>
      </c>
      <c r="B720" s="6">
        <v>32656</v>
      </c>
      <c r="C720" s="6" t="s">
        <v>10</v>
      </c>
      <c r="D720" s="6" t="s">
        <v>1174</v>
      </c>
      <c r="E720" s="17">
        <v>3331740</v>
      </c>
      <c r="F720" s="10" t="s">
        <v>12</v>
      </c>
      <c r="G720" s="17">
        <v>333174</v>
      </c>
      <c r="H720" s="9">
        <f t="shared" si="59"/>
        <v>3664914</v>
      </c>
      <c r="I720" s="6" t="s">
        <v>13</v>
      </c>
      <c r="J720" s="6" t="s">
        <v>14</v>
      </c>
      <c r="K720" s="5">
        <f t="shared" si="53"/>
        <v>45112</v>
      </c>
      <c r="L720" s="9">
        <f>+VLOOKUP(B720,'[2]TT 2023'!F$786:K$899,2,0)</f>
        <v>3664914</v>
      </c>
      <c r="M720" s="9">
        <f t="shared" si="52"/>
        <v>0</v>
      </c>
      <c r="N720" s="5">
        <f>+VLOOKUP(B720,'[2]TT 2023'!F$786:K$899,6,0)</f>
        <v>45117</v>
      </c>
      <c r="O720" t="s">
        <v>1410</v>
      </c>
      <c r="P720"/>
      <c r="Q720"/>
      <c r="R720" s="14">
        <f>+VLOOKUP(B720,[5]ExportInvoiceList!$D:$O,3,0)</f>
        <v>3664914</v>
      </c>
      <c r="S720" s="14">
        <f t="shared" si="58"/>
        <v>0</v>
      </c>
      <c r="T720" t="str">
        <f>+VLOOKUP(B720,[5]ExportInvoiceList!$D:$O,12,0)</f>
        <v>Lịch thanh toán: Monthly at 10 &amp; 24</v>
      </c>
      <c r="U720" s="4">
        <f>+VLOOKUP(B720,[5]ExportInvoiceList!$D:$O,6,0)</f>
        <v>45111.000347222223</v>
      </c>
    </row>
    <row r="721" spans="1:22" ht="15" hidden="1" customHeight="1" x14ac:dyDescent="0.2">
      <c r="A721" s="5">
        <v>45077</v>
      </c>
      <c r="B721" s="6">
        <v>32657</v>
      </c>
      <c r="C721" s="6" t="s">
        <v>10</v>
      </c>
      <c r="D721" s="6" t="s">
        <v>1175</v>
      </c>
      <c r="E721" s="17">
        <v>1715280</v>
      </c>
      <c r="F721" s="10" t="s">
        <v>12</v>
      </c>
      <c r="G721" s="17">
        <v>171528</v>
      </c>
      <c r="H721" s="9">
        <f t="shared" si="59"/>
        <v>1886808</v>
      </c>
      <c r="I721" s="6" t="s">
        <v>13</v>
      </c>
      <c r="J721" s="6" t="s">
        <v>14</v>
      </c>
      <c r="K721" s="5">
        <f t="shared" si="53"/>
        <v>45112</v>
      </c>
      <c r="L721" s="9">
        <f>+VLOOKUP(B721,'[2]TT 2023'!F$786:K$899,2,0)</f>
        <v>1886808</v>
      </c>
      <c r="M721" s="9">
        <f t="shared" si="52"/>
        <v>0</v>
      </c>
      <c r="N721" s="5">
        <f>+VLOOKUP(B721,'[2]TT 2023'!F$786:K$899,6,0)</f>
        <v>45117</v>
      </c>
      <c r="O721" t="s">
        <v>1410</v>
      </c>
      <c r="P721"/>
      <c r="Q721"/>
      <c r="R721" s="14">
        <f>+VLOOKUP(B721,[5]ExportInvoiceList!$D:$O,3,0)</f>
        <v>1886808</v>
      </c>
      <c r="S721" s="14">
        <f t="shared" si="58"/>
        <v>0</v>
      </c>
      <c r="T721" t="str">
        <f>+VLOOKUP(B721,[5]ExportInvoiceList!$D:$O,12,0)</f>
        <v>Lịch thanh toán: Monthly at 10 &amp; 24</v>
      </c>
      <c r="U721" s="4">
        <f>+VLOOKUP(B721,[5]ExportInvoiceList!$D:$O,6,0)</f>
        <v>45111.000347222223</v>
      </c>
    </row>
    <row r="722" spans="1:22" ht="15" hidden="1" customHeight="1" x14ac:dyDescent="0.2">
      <c r="A722" s="5">
        <v>45077</v>
      </c>
      <c r="B722" s="6">
        <v>32658</v>
      </c>
      <c r="C722" s="6" t="s">
        <v>10</v>
      </c>
      <c r="D722" s="6" t="s">
        <v>1176</v>
      </c>
      <c r="E722" s="17">
        <v>1003660</v>
      </c>
      <c r="F722" s="10" t="s">
        <v>12</v>
      </c>
      <c r="G722" s="17">
        <v>100366</v>
      </c>
      <c r="H722" s="9">
        <f t="shared" si="59"/>
        <v>1104026</v>
      </c>
      <c r="I722" s="6" t="s">
        <v>13</v>
      </c>
      <c r="J722" s="6" t="s">
        <v>14</v>
      </c>
      <c r="K722" s="5">
        <f t="shared" si="53"/>
        <v>45112</v>
      </c>
      <c r="L722" s="9">
        <f>+VLOOKUP(B722,'[2]TT 2023'!F$786:K$899,2,0)</f>
        <v>1104026</v>
      </c>
      <c r="M722" s="9">
        <f t="shared" ref="M722:M745" si="60">+L722-H722</f>
        <v>0</v>
      </c>
      <c r="N722" s="5">
        <f>+VLOOKUP(B722,'[2]TT 2023'!F$786:K$899,6,0)</f>
        <v>45117</v>
      </c>
      <c r="O722" t="s">
        <v>1410</v>
      </c>
      <c r="P722"/>
      <c r="Q722"/>
      <c r="R722" s="14">
        <f>+VLOOKUP(B722,[5]ExportInvoiceList!$D:$O,3,0)</f>
        <v>1104026</v>
      </c>
      <c r="S722" s="14">
        <f t="shared" si="58"/>
        <v>0</v>
      </c>
      <c r="T722" t="str">
        <f>+VLOOKUP(B722,[5]ExportInvoiceList!$D:$O,12,0)</f>
        <v>Lịch thanh toán: Monthly at 10 &amp; 24</v>
      </c>
      <c r="U722" s="4">
        <f>+VLOOKUP(B722,[5]ExportInvoiceList!$D:$O,6,0)</f>
        <v>45111.000347222223</v>
      </c>
    </row>
    <row r="723" spans="1:22" ht="15" hidden="1" customHeight="1" x14ac:dyDescent="0.2">
      <c r="A723" s="5">
        <v>45077</v>
      </c>
      <c r="B723" s="6">
        <v>32659</v>
      </c>
      <c r="C723" s="6" t="s">
        <v>10</v>
      </c>
      <c r="D723" s="6" t="s">
        <v>1177</v>
      </c>
      <c r="E723" s="17">
        <v>1776920</v>
      </c>
      <c r="F723" s="10" t="s">
        <v>12</v>
      </c>
      <c r="G723" s="17">
        <v>177692</v>
      </c>
      <c r="H723" s="9">
        <f t="shared" si="59"/>
        <v>1954612</v>
      </c>
      <c r="I723" s="6" t="s">
        <v>13</v>
      </c>
      <c r="J723" s="6" t="s">
        <v>14</v>
      </c>
      <c r="K723" s="5">
        <f t="shared" si="53"/>
        <v>45112</v>
      </c>
      <c r="L723" s="9">
        <f>+VLOOKUP(B723,'[2]TT 2023'!F$786:K$899,2,0)</f>
        <v>1954612</v>
      </c>
      <c r="M723" s="9">
        <f t="shared" si="60"/>
        <v>0</v>
      </c>
      <c r="N723" s="5">
        <f>+VLOOKUP(B723,'[2]TT 2023'!F$786:K$899,6,0)</f>
        <v>45117</v>
      </c>
      <c r="O723" t="s">
        <v>1410</v>
      </c>
      <c r="P723"/>
      <c r="Q723"/>
      <c r="R723" s="14">
        <f>+VLOOKUP(B723,[5]ExportInvoiceList!$D:$O,3,0)</f>
        <v>1954612</v>
      </c>
      <c r="S723" s="14">
        <f t="shared" si="58"/>
        <v>0</v>
      </c>
      <c r="T723" t="str">
        <f>+VLOOKUP(B723,[5]ExportInvoiceList!$D:$O,12,0)</f>
        <v>Lịch thanh toán: Monthly at 10 &amp; 24</v>
      </c>
      <c r="U723" s="4">
        <f>+VLOOKUP(B723,[5]ExportInvoiceList!$D:$O,6,0)</f>
        <v>45108.000347222223</v>
      </c>
    </row>
    <row r="724" spans="1:22" ht="15" hidden="1" customHeight="1" x14ac:dyDescent="0.2">
      <c r="A724" s="5">
        <v>45077</v>
      </c>
      <c r="B724" s="6">
        <v>32660</v>
      </c>
      <c r="C724" s="6" t="s">
        <v>10</v>
      </c>
      <c r="D724" s="6" t="s">
        <v>1178</v>
      </c>
      <c r="E724" s="17">
        <v>501830</v>
      </c>
      <c r="F724" s="10" t="s">
        <v>12</v>
      </c>
      <c r="G724" s="17">
        <v>50183</v>
      </c>
      <c r="H724" s="9">
        <f t="shared" si="59"/>
        <v>552013</v>
      </c>
      <c r="I724" s="6" t="s">
        <v>13</v>
      </c>
      <c r="J724" s="6" t="s">
        <v>14</v>
      </c>
      <c r="K724" s="5">
        <f t="shared" si="53"/>
        <v>45112</v>
      </c>
      <c r="L724" s="9">
        <f>+VLOOKUP(B724,'[2]TT 2023'!F$786:K$899,2,0)</f>
        <v>552013</v>
      </c>
      <c r="M724" s="9">
        <f t="shared" si="60"/>
        <v>0</v>
      </c>
      <c r="N724" s="5">
        <f>+VLOOKUP(B724,'[2]TT 2023'!F$786:K$899,6,0)</f>
        <v>45117</v>
      </c>
      <c r="O724" t="s">
        <v>1410</v>
      </c>
      <c r="P724"/>
      <c r="Q724"/>
      <c r="R724" s="14">
        <f>+VLOOKUP(B724,[5]ExportInvoiceList!$D:$O,3,0)</f>
        <v>552013</v>
      </c>
      <c r="S724" s="14">
        <f t="shared" si="58"/>
        <v>0</v>
      </c>
      <c r="T724" t="str">
        <f>+VLOOKUP(B724,[5]ExportInvoiceList!$D:$O,12,0)</f>
        <v>Lịch thanh toán: Monthly at 10 &amp; 24</v>
      </c>
      <c r="U724" s="4">
        <f>+VLOOKUP(B724,[5]ExportInvoiceList!$D:$O,6,0)</f>
        <v>45108.000347222223</v>
      </c>
    </row>
    <row r="725" spans="1:22" ht="15" hidden="1" customHeight="1" x14ac:dyDescent="0.2">
      <c r="A725" s="5">
        <v>45077</v>
      </c>
      <c r="B725" s="6">
        <v>32661</v>
      </c>
      <c r="C725" s="6" t="s">
        <v>10</v>
      </c>
      <c r="D725" s="6" t="s">
        <v>1179</v>
      </c>
      <c r="E725" s="17">
        <v>2665380</v>
      </c>
      <c r="F725" s="10" t="s">
        <v>12</v>
      </c>
      <c r="G725" s="17">
        <v>266538</v>
      </c>
      <c r="H725" s="9">
        <f t="shared" si="59"/>
        <v>2931918</v>
      </c>
      <c r="I725" s="6" t="s">
        <v>147</v>
      </c>
      <c r="J725" s="6" t="s">
        <v>148</v>
      </c>
      <c r="K725" s="5">
        <f t="shared" si="53"/>
        <v>45112</v>
      </c>
      <c r="L725" s="9">
        <f>+VLOOKUP(B725,'[2]TT 2023'!F$786:K$899,2,0)</f>
        <v>2931918</v>
      </c>
      <c r="M725" s="9">
        <f t="shared" si="60"/>
        <v>0</v>
      </c>
      <c r="N725" s="5">
        <f>+VLOOKUP(B725,'[2]TT 2023'!F$786:K$899,6,0)</f>
        <v>45117</v>
      </c>
      <c r="O725" t="s">
        <v>1410</v>
      </c>
      <c r="P725"/>
      <c r="Q725"/>
      <c r="R725" s="14">
        <f>+VLOOKUP(B725,[5]ExportInvoiceList!$D:$O,3,0)</f>
        <v>2931918</v>
      </c>
      <c r="S725" s="14">
        <f t="shared" si="58"/>
        <v>0</v>
      </c>
      <c r="T725" t="str">
        <f>+VLOOKUP(B725,[5]ExportInvoiceList!$D:$O,12,0)</f>
        <v>Lịch thanh toán: Monthly at 10 &amp; 24</v>
      </c>
      <c r="U725" s="4">
        <f>+VLOOKUP(B725,[5]ExportInvoiceList!$D:$O,6,0)</f>
        <v>45103.000347222223</v>
      </c>
    </row>
    <row r="726" spans="1:22" ht="15" hidden="1" customHeight="1" x14ac:dyDescent="0.2">
      <c r="A726" s="5">
        <v>45077</v>
      </c>
      <c r="B726" s="6">
        <v>32662</v>
      </c>
      <c r="C726" s="6" t="s">
        <v>10</v>
      </c>
      <c r="D726" s="6" t="s">
        <v>1180</v>
      </c>
      <c r="E726" s="17">
        <v>1416000</v>
      </c>
      <c r="F726" s="10" t="s">
        <v>12</v>
      </c>
      <c r="G726" s="17">
        <v>141600</v>
      </c>
      <c r="H726" s="9">
        <f t="shared" si="59"/>
        <v>1557600</v>
      </c>
      <c r="I726" s="6" t="s">
        <v>147</v>
      </c>
      <c r="J726" s="6" t="s">
        <v>148</v>
      </c>
      <c r="K726" s="5">
        <f t="shared" si="53"/>
        <v>45112</v>
      </c>
      <c r="L726" s="9">
        <f>+VLOOKUP(B726,'[2]TT 2023'!F$786:K$899,2,0)</f>
        <v>1557600</v>
      </c>
      <c r="M726" s="9">
        <f t="shared" si="60"/>
        <v>0</v>
      </c>
      <c r="N726" s="5">
        <f>+VLOOKUP(B726,'[2]TT 2023'!F$786:K$899,6,0)</f>
        <v>45117</v>
      </c>
      <c r="O726" t="s">
        <v>1410</v>
      </c>
      <c r="P726"/>
      <c r="Q726"/>
      <c r="R726" s="14">
        <f>+VLOOKUP(B726,[5]ExportInvoiceList!$D:$O,3,0)</f>
        <v>1557600</v>
      </c>
      <c r="S726" s="14">
        <f t="shared" si="58"/>
        <v>0</v>
      </c>
      <c r="T726" t="str">
        <f>+VLOOKUP(B726,[5]ExportInvoiceList!$D:$O,12,0)</f>
        <v>Lịch thanh toán: Monthly at 10 &amp; 24</v>
      </c>
      <c r="U726" s="4">
        <f>+VLOOKUP(B726,[5]ExportInvoiceList!$D:$O,6,0)</f>
        <v>45103.000347222223</v>
      </c>
    </row>
    <row r="727" spans="1:22" ht="15" hidden="1" customHeight="1" x14ac:dyDescent="0.2">
      <c r="A727" s="5">
        <v>45077</v>
      </c>
      <c r="B727" s="6">
        <v>32663</v>
      </c>
      <c r="C727" s="6" t="s">
        <v>10</v>
      </c>
      <c r="D727" s="6" t="s">
        <v>1181</v>
      </c>
      <c r="E727" s="17">
        <v>1190660</v>
      </c>
      <c r="F727" s="10" t="s">
        <v>12</v>
      </c>
      <c r="G727" s="17">
        <v>119066</v>
      </c>
      <c r="H727" s="9">
        <f t="shared" si="59"/>
        <v>1309726</v>
      </c>
      <c r="I727" s="6" t="s">
        <v>147</v>
      </c>
      <c r="J727" s="6" t="s">
        <v>148</v>
      </c>
      <c r="K727" s="5">
        <f t="shared" si="53"/>
        <v>45112</v>
      </c>
      <c r="L727" s="9">
        <f>+VLOOKUP(B727,'[2]TT 2023'!F$786:K$899,2,0)</f>
        <v>1309726</v>
      </c>
      <c r="M727" s="9">
        <f t="shared" si="60"/>
        <v>0</v>
      </c>
      <c r="N727" s="5">
        <f>+VLOOKUP(B727,'[2]TT 2023'!F$786:K$899,6,0)</f>
        <v>45117</v>
      </c>
      <c r="O727" t="s">
        <v>1410</v>
      </c>
      <c r="P727"/>
      <c r="Q727"/>
      <c r="R727" s="14">
        <f>+VLOOKUP(B727,[5]ExportInvoiceList!$D:$O,3,0)</f>
        <v>1309726</v>
      </c>
      <c r="S727" s="14">
        <f t="shared" si="58"/>
        <v>0</v>
      </c>
      <c r="T727" t="str">
        <f>+VLOOKUP(B727,[5]ExportInvoiceList!$D:$O,12,0)</f>
        <v>Lịch thanh toán: Monthly at 10 &amp; 24</v>
      </c>
      <c r="U727" s="4">
        <f>+VLOOKUP(B727,[5]ExportInvoiceList!$D:$O,6,0)</f>
        <v>45103.000347222223</v>
      </c>
    </row>
    <row r="728" spans="1:22" ht="15" hidden="1" customHeight="1" x14ac:dyDescent="0.2">
      <c r="A728" s="5">
        <v>45077</v>
      </c>
      <c r="B728" s="6">
        <v>32664</v>
      </c>
      <c r="C728" s="6" t="s">
        <v>10</v>
      </c>
      <c r="D728" s="6" t="s">
        <v>1182</v>
      </c>
      <c r="E728" s="17">
        <v>4991831</v>
      </c>
      <c r="F728" s="10" t="s">
        <v>12</v>
      </c>
      <c r="G728" s="17">
        <v>499183</v>
      </c>
      <c r="H728" s="9">
        <f t="shared" si="59"/>
        <v>5491014</v>
      </c>
      <c r="I728" s="6" t="s">
        <v>147</v>
      </c>
      <c r="J728" s="6" t="s">
        <v>148</v>
      </c>
      <c r="K728" s="5">
        <f t="shared" si="53"/>
        <v>45112</v>
      </c>
      <c r="L728" s="9">
        <f>+VLOOKUP(B728,'[2]TT 2023'!F$786:K$899,2,0)</f>
        <v>5491013</v>
      </c>
      <c r="M728" s="9">
        <f t="shared" si="60"/>
        <v>-1</v>
      </c>
      <c r="N728" s="5">
        <f>+VLOOKUP(B728,'[2]TT 2023'!F$786:K$899,6,0)</f>
        <v>45117</v>
      </c>
      <c r="O728" t="s">
        <v>1410</v>
      </c>
      <c r="P728"/>
      <c r="Q728"/>
      <c r="R728" s="14">
        <f>+VLOOKUP(B728,[5]ExportInvoiceList!$D:$O,3,0)</f>
        <v>5491014</v>
      </c>
      <c r="S728" s="14">
        <f t="shared" si="58"/>
        <v>0</v>
      </c>
      <c r="T728" t="str">
        <f>+VLOOKUP(B728,[5]ExportInvoiceList!$D:$O,12,0)</f>
        <v>Lịch thanh toán: Monthly at 10 &amp; 24</v>
      </c>
      <c r="U728" s="4">
        <f>+VLOOKUP(B728,[5]ExportInvoiceList!$D:$O,6,0)</f>
        <v>45103.000347222223</v>
      </c>
    </row>
    <row r="729" spans="1:22" ht="15" hidden="1" customHeight="1" x14ac:dyDescent="0.2">
      <c r="A729" s="5">
        <v>45077</v>
      </c>
      <c r="B729" s="6">
        <v>32665</v>
      </c>
      <c r="C729" s="6" t="s">
        <v>10</v>
      </c>
      <c r="D729" s="6" t="s">
        <v>1183</v>
      </c>
      <c r="E729" s="17">
        <v>888460</v>
      </c>
      <c r="F729" s="10" t="s">
        <v>12</v>
      </c>
      <c r="G729" s="17">
        <v>88846</v>
      </c>
      <c r="H729" s="9">
        <f t="shared" si="59"/>
        <v>977306</v>
      </c>
      <c r="I729" s="6" t="s">
        <v>147</v>
      </c>
      <c r="J729" s="6" t="s">
        <v>148</v>
      </c>
      <c r="K729" s="5">
        <f t="shared" ref="K729:K745" si="61">35+A729</f>
        <v>45112</v>
      </c>
      <c r="L729" s="9">
        <f>+VLOOKUP(B729,'[2]TT 2023'!F$786:K$899,2,0)</f>
        <v>977306</v>
      </c>
      <c r="M729" s="9">
        <f t="shared" si="60"/>
        <v>0</v>
      </c>
      <c r="N729" s="5">
        <f>+VLOOKUP(B729,'[2]TT 2023'!F$786:K$899,6,0)</f>
        <v>45117</v>
      </c>
      <c r="O729" t="s">
        <v>1410</v>
      </c>
      <c r="P729"/>
      <c r="Q729"/>
      <c r="R729" s="14">
        <f>+VLOOKUP(B729,[5]ExportInvoiceList!$D:$O,3,0)</f>
        <v>977306</v>
      </c>
      <c r="S729" s="14">
        <f t="shared" si="58"/>
        <v>0</v>
      </c>
      <c r="T729" t="str">
        <f>+VLOOKUP(B729,[5]ExportInvoiceList!$D:$O,12,0)</f>
        <v>Lịch thanh toán: Monthly at 10 &amp; 24</v>
      </c>
      <c r="U729" s="4">
        <f>+VLOOKUP(B729,[5]ExportInvoiceList!$D:$O,6,0)</f>
        <v>45104.000347222223</v>
      </c>
    </row>
    <row r="730" spans="1:22" ht="15" hidden="1" customHeight="1" x14ac:dyDescent="0.2">
      <c r="A730" s="5">
        <v>45077</v>
      </c>
      <c r="B730" s="6">
        <v>32666</v>
      </c>
      <c r="C730" s="6" t="s">
        <v>10</v>
      </c>
      <c r="D730" s="6" t="s">
        <v>1184</v>
      </c>
      <c r="E730" s="17">
        <v>250915</v>
      </c>
      <c r="F730" s="10" t="s">
        <v>12</v>
      </c>
      <c r="G730" s="17">
        <v>25092</v>
      </c>
      <c r="H730" s="9">
        <f t="shared" si="59"/>
        <v>276007</v>
      </c>
      <c r="I730" s="6" t="s">
        <v>147</v>
      </c>
      <c r="J730" s="6" t="s">
        <v>148</v>
      </c>
      <c r="K730" s="5">
        <f t="shared" si="61"/>
        <v>45112</v>
      </c>
      <c r="L730" s="9">
        <f>+VLOOKUP(B730,'[2]TT 2023'!F$786:K$899,2,0)</f>
        <v>276012</v>
      </c>
      <c r="M730" s="9">
        <f t="shared" si="60"/>
        <v>5</v>
      </c>
      <c r="N730" s="5">
        <f>+VLOOKUP(B730,'[2]TT 2023'!F$786:K$899,6,0)</f>
        <v>45117</v>
      </c>
      <c r="O730" t="s">
        <v>1410</v>
      </c>
      <c r="P730"/>
      <c r="Q730"/>
      <c r="R730" s="14">
        <f>+VLOOKUP(B730,[5]ExportInvoiceList!$D:$O,3,0)</f>
        <v>276007</v>
      </c>
      <c r="S730" s="14">
        <f t="shared" si="58"/>
        <v>0</v>
      </c>
      <c r="T730" t="str">
        <f>+VLOOKUP(B730,[5]ExportInvoiceList!$D:$O,12,0)</f>
        <v>Lịch thanh toán: Monthly at 10 &amp; 24</v>
      </c>
      <c r="U730" s="4">
        <f>+VLOOKUP(B730,[5]ExportInvoiceList!$D:$O,6,0)</f>
        <v>45104.000347222223</v>
      </c>
    </row>
    <row r="731" spans="1:22" ht="15" hidden="1" customHeight="1" x14ac:dyDescent="0.2">
      <c r="A731" s="5">
        <v>45077</v>
      </c>
      <c r="B731" s="6">
        <v>32667</v>
      </c>
      <c r="C731" s="6" t="s">
        <v>10</v>
      </c>
      <c r="D731" s="6" t="s">
        <v>1185</v>
      </c>
      <c r="E731" s="17">
        <v>1776920</v>
      </c>
      <c r="F731" s="10" t="s">
        <v>12</v>
      </c>
      <c r="G731" s="17">
        <v>177692</v>
      </c>
      <c r="H731" s="9">
        <f t="shared" si="59"/>
        <v>1954612</v>
      </c>
      <c r="I731" s="6" t="s">
        <v>147</v>
      </c>
      <c r="J731" s="6" t="s">
        <v>148</v>
      </c>
      <c r="K731" s="5">
        <f t="shared" si="61"/>
        <v>45112</v>
      </c>
      <c r="L731" s="9">
        <f>+VLOOKUP(B731,'[2]TT 2023'!F$786:K$899,2,0)</f>
        <v>1954612</v>
      </c>
      <c r="M731" s="9">
        <f t="shared" si="60"/>
        <v>0</v>
      </c>
      <c r="N731" s="5">
        <f>+VLOOKUP(B731,'[2]TT 2023'!F$786:K$899,6,0)</f>
        <v>45117</v>
      </c>
      <c r="O731" t="s">
        <v>1410</v>
      </c>
      <c r="P731"/>
      <c r="Q731"/>
      <c r="R731" s="14">
        <f>+VLOOKUP(B731,[5]ExportInvoiceList!$D:$O,3,0)</f>
        <v>1954612</v>
      </c>
      <c r="S731" s="14">
        <f t="shared" si="58"/>
        <v>0</v>
      </c>
      <c r="T731" t="str">
        <f>+VLOOKUP(B731,[5]ExportInvoiceList!$D:$O,12,0)</f>
        <v>Lịch thanh toán: Monthly at 10 &amp; 24</v>
      </c>
      <c r="U731" s="4">
        <f>+VLOOKUP(B731,[5]ExportInvoiceList!$D:$O,6,0)</f>
        <v>45104.000347222223</v>
      </c>
    </row>
    <row r="732" spans="1:22" ht="15" hidden="1" customHeight="1" x14ac:dyDescent="0.2">
      <c r="A732" s="5">
        <v>45077</v>
      </c>
      <c r="B732" s="6">
        <v>32668</v>
      </c>
      <c r="C732" s="6" t="s">
        <v>10</v>
      </c>
      <c r="D732" s="6" t="s">
        <v>1186</v>
      </c>
      <c r="E732" s="17">
        <v>3849940</v>
      </c>
      <c r="F732" s="10" t="s">
        <v>12</v>
      </c>
      <c r="G732" s="17">
        <v>384994</v>
      </c>
      <c r="H732" s="9">
        <f t="shared" si="59"/>
        <v>4234934</v>
      </c>
      <c r="I732" s="6" t="s">
        <v>147</v>
      </c>
      <c r="J732" s="6" t="s">
        <v>148</v>
      </c>
      <c r="K732" s="5">
        <f t="shared" si="61"/>
        <v>45112</v>
      </c>
      <c r="L732" s="9">
        <f>+VLOOKUP(B732,'[2]TT 2023'!F$786:K$899,2,0)</f>
        <v>4234934</v>
      </c>
      <c r="M732" s="9">
        <f t="shared" si="60"/>
        <v>0</v>
      </c>
      <c r="N732" s="5">
        <f>+VLOOKUP(B732,'[2]TT 2023'!F$786:K$899,6,0)</f>
        <v>45117</v>
      </c>
      <c r="O732" t="s">
        <v>1410</v>
      </c>
      <c r="P732"/>
      <c r="Q732"/>
      <c r="R732" s="14">
        <f>+VLOOKUP(B732,[5]ExportInvoiceList!$D:$O,3,0)</f>
        <v>4234934</v>
      </c>
      <c r="S732" s="14">
        <f t="shared" si="58"/>
        <v>0</v>
      </c>
      <c r="T732" t="str">
        <f>+VLOOKUP(B732,[5]ExportInvoiceList!$D:$O,12,0)</f>
        <v>Lịch thanh toán: Monthly at 10 &amp; 24</v>
      </c>
      <c r="U732" s="4">
        <f>+VLOOKUP(B732,[5]ExportInvoiceList!$D:$O,6,0)</f>
        <v>45105.000347222223</v>
      </c>
    </row>
    <row r="733" spans="1:22" ht="15" hidden="1" customHeight="1" x14ac:dyDescent="0.2">
      <c r="A733" s="5">
        <v>45077</v>
      </c>
      <c r="B733" s="6">
        <v>32669</v>
      </c>
      <c r="C733" s="6" t="s">
        <v>10</v>
      </c>
      <c r="D733" s="6" t="s">
        <v>1187</v>
      </c>
      <c r="E733" s="17">
        <v>3135272</v>
      </c>
      <c r="F733" s="10" t="s">
        <v>12</v>
      </c>
      <c r="G733" s="17">
        <v>313527</v>
      </c>
      <c r="H733" s="9">
        <f t="shared" si="59"/>
        <v>3448799</v>
      </c>
      <c r="I733" s="6" t="s">
        <v>147</v>
      </c>
      <c r="J733" s="6" t="s">
        <v>148</v>
      </c>
      <c r="K733" s="5">
        <f t="shared" si="61"/>
        <v>45112</v>
      </c>
      <c r="L733" s="9">
        <f>+VLOOKUP(B733,'[2]TT 2023'!F$900:K$982,2,0)</f>
        <v>3448797</v>
      </c>
      <c r="M733" s="9">
        <f t="shared" si="60"/>
        <v>-2</v>
      </c>
      <c r="N733" s="5">
        <f>+VLOOKUP(B733,'[2]TT 2023'!F$900:K$982,6,0)</f>
        <v>45131</v>
      </c>
      <c r="O733" t="s">
        <v>1443</v>
      </c>
      <c r="P733"/>
      <c r="Q733"/>
      <c r="R733" s="14">
        <f>+VLOOKUP(B733,[4]ExportInvoiceList!$D:$O,3,0)</f>
        <v>3448799</v>
      </c>
      <c r="S733" s="14">
        <f t="shared" si="58"/>
        <v>0</v>
      </c>
      <c r="T733" t="str">
        <f>+VLOOKUP(B733,[4]ExportInvoiceList!$D:$O,12,0)</f>
        <v>Lịch thanh toán: Monthly at 10 &amp; 24</v>
      </c>
      <c r="U733" s="4">
        <f>+VLOOKUP(B733,[4]ExportInvoiceList!$D:$O,6,0)</f>
        <v>45106.000347222223</v>
      </c>
      <c r="V733" t="s">
        <v>1411</v>
      </c>
    </row>
    <row r="734" spans="1:22" ht="15" hidden="1" customHeight="1" x14ac:dyDescent="0.2">
      <c r="A734" s="5">
        <v>45077</v>
      </c>
      <c r="B734" s="6">
        <v>32670</v>
      </c>
      <c r="C734" s="6" t="s">
        <v>10</v>
      </c>
      <c r="D734" s="6" t="s">
        <v>1188</v>
      </c>
      <c r="E734" s="17">
        <v>3099084</v>
      </c>
      <c r="F734" s="10" t="s">
        <v>12</v>
      </c>
      <c r="G734" s="17">
        <v>309908</v>
      </c>
      <c r="H734" s="9">
        <f t="shared" si="59"/>
        <v>3408992</v>
      </c>
      <c r="I734" s="6" t="s">
        <v>147</v>
      </c>
      <c r="J734" s="6" t="s">
        <v>148</v>
      </c>
      <c r="K734" s="5">
        <f t="shared" si="61"/>
        <v>45112</v>
      </c>
      <c r="L734" s="9">
        <f>+VLOOKUP(B734,'[2]TT 2023'!F$786:K$899,2,0)</f>
        <v>3408988</v>
      </c>
      <c r="M734" s="9">
        <f t="shared" si="60"/>
        <v>-4</v>
      </c>
      <c r="N734" s="5">
        <f>+VLOOKUP(B734,'[2]TT 2023'!F$786:K$899,6,0)</f>
        <v>45117</v>
      </c>
      <c r="O734" t="s">
        <v>1410</v>
      </c>
      <c r="P734"/>
      <c r="Q734"/>
      <c r="R734" s="14">
        <f>+VLOOKUP(B734,[5]ExportInvoiceList!$D:$O,3,0)</f>
        <v>3408992</v>
      </c>
      <c r="S734" s="14">
        <f t="shared" si="58"/>
        <v>0</v>
      </c>
      <c r="T734" t="str">
        <f>+VLOOKUP(B734,[5]ExportInvoiceList!$D:$O,12,0)</f>
        <v>Lịch thanh toán: Monthly at 10 &amp; 24</v>
      </c>
      <c r="U734" s="4">
        <f>+VLOOKUP(B734,[5]ExportInvoiceList!$D:$O,6,0)</f>
        <v>45106.000347222223</v>
      </c>
    </row>
    <row r="735" spans="1:22" ht="15" hidden="1" customHeight="1" x14ac:dyDescent="0.2">
      <c r="A735" s="5">
        <v>45077</v>
      </c>
      <c r="B735" s="6">
        <v>32672</v>
      </c>
      <c r="C735" s="6" t="s">
        <v>10</v>
      </c>
      <c r="D735" s="6" t="s">
        <v>1189</v>
      </c>
      <c r="E735" s="17">
        <v>2124000</v>
      </c>
      <c r="F735" s="10" t="s">
        <v>12</v>
      </c>
      <c r="G735" s="17">
        <v>212400</v>
      </c>
      <c r="H735" s="9">
        <f t="shared" si="59"/>
        <v>2336400</v>
      </c>
      <c r="I735" s="6" t="s">
        <v>147</v>
      </c>
      <c r="J735" s="6" t="s">
        <v>148</v>
      </c>
      <c r="K735" s="5">
        <f t="shared" si="61"/>
        <v>45112</v>
      </c>
      <c r="L735" s="9">
        <f>+VLOOKUP(B735,'[2]TT 2023'!F$786:K$899,2,0)</f>
        <v>2336400</v>
      </c>
      <c r="M735" s="9">
        <f t="shared" si="60"/>
        <v>0</v>
      </c>
      <c r="N735" s="5">
        <f>+VLOOKUP(B735,'[2]TT 2023'!F$786:K$899,6,0)</f>
        <v>45117</v>
      </c>
      <c r="O735" t="s">
        <v>1410</v>
      </c>
      <c r="P735"/>
      <c r="Q735"/>
      <c r="R735" s="14">
        <f>+VLOOKUP(B735,[5]ExportInvoiceList!$D:$O,3,0)</f>
        <v>2336400</v>
      </c>
      <c r="S735" s="14">
        <f t="shared" si="58"/>
        <v>0</v>
      </c>
      <c r="T735" t="str">
        <f>+VLOOKUP(B735,[5]ExportInvoiceList!$D:$O,12,0)</f>
        <v>Lịch thanh toán: Monthly at 10 &amp; 24</v>
      </c>
      <c r="U735" s="4">
        <f>+VLOOKUP(B735,[5]ExportInvoiceList!$D:$O,6,0)</f>
        <v>45110.000347222223</v>
      </c>
    </row>
    <row r="736" spans="1:22" ht="15" hidden="1" customHeight="1" x14ac:dyDescent="0.2">
      <c r="A736" s="5">
        <v>45077</v>
      </c>
      <c r="B736" s="6">
        <v>32673</v>
      </c>
      <c r="C736" s="6" t="s">
        <v>10</v>
      </c>
      <c r="D736" s="6" t="s">
        <v>1190</v>
      </c>
      <c r="E736" s="17">
        <v>1416000</v>
      </c>
      <c r="F736" s="10" t="s">
        <v>12</v>
      </c>
      <c r="G736" s="17">
        <v>141600</v>
      </c>
      <c r="H736" s="9">
        <f t="shared" si="59"/>
        <v>1557600</v>
      </c>
      <c r="I736" s="6" t="s">
        <v>147</v>
      </c>
      <c r="J736" s="6" t="s">
        <v>148</v>
      </c>
      <c r="K736" s="5">
        <f t="shared" si="61"/>
        <v>45112</v>
      </c>
      <c r="L736" s="9">
        <f>+VLOOKUP(B736,'[2]TT 2023'!F$786:K$899,2,0)</f>
        <v>1557600</v>
      </c>
      <c r="M736" s="9">
        <f t="shared" si="60"/>
        <v>0</v>
      </c>
      <c r="N736" s="5">
        <f>+VLOOKUP(B736,'[2]TT 2023'!F$786:K$899,6,0)</f>
        <v>45117</v>
      </c>
      <c r="O736" t="s">
        <v>1410</v>
      </c>
      <c r="P736"/>
      <c r="Q736"/>
      <c r="R736" s="14">
        <f>+VLOOKUP(B736,[5]ExportInvoiceList!$D:$O,3,0)</f>
        <v>1557600</v>
      </c>
      <c r="S736" s="14">
        <f t="shared" si="58"/>
        <v>0</v>
      </c>
      <c r="T736" t="str">
        <f>+VLOOKUP(B736,[5]ExportInvoiceList!$D:$O,12,0)</f>
        <v>Lịch thanh toán: Monthly at 10 &amp; 24</v>
      </c>
      <c r="U736" s="4">
        <f>+VLOOKUP(B736,[5]ExportInvoiceList!$D:$O,6,0)</f>
        <v>45110.000347222223</v>
      </c>
    </row>
    <row r="737" spans="1:17" customFormat="1" ht="15" hidden="1" customHeight="1" x14ac:dyDescent="0.2">
      <c r="A737" s="5">
        <v>45077</v>
      </c>
      <c r="B737" s="6">
        <v>32674</v>
      </c>
      <c r="C737" s="6" t="s">
        <v>10</v>
      </c>
      <c r="D737" s="6" t="s">
        <v>1191</v>
      </c>
      <c r="E737" s="17">
        <v>2831970</v>
      </c>
      <c r="F737" s="10" t="s">
        <v>12</v>
      </c>
      <c r="G737" s="17">
        <v>283197</v>
      </c>
      <c r="H737" s="9">
        <f t="shared" si="59"/>
        <v>3115167</v>
      </c>
      <c r="I737" s="6" t="s">
        <v>147</v>
      </c>
      <c r="J737" s="6" t="s">
        <v>148</v>
      </c>
      <c r="K737" s="5">
        <f t="shared" si="61"/>
        <v>45112</v>
      </c>
      <c r="L737" s="9">
        <f>+VLOOKUP(B737,'[2]TT 2023'!F$568:K$665,2,0)</f>
        <v>3115167</v>
      </c>
      <c r="M737" s="9">
        <f t="shared" si="60"/>
        <v>0</v>
      </c>
      <c r="N737" s="5">
        <f>+VLOOKUP(B737,'[2]TT 2023'!F$568:K$665,6,0)</f>
        <v>45089</v>
      </c>
      <c r="O737" t="s">
        <v>1232</v>
      </c>
    </row>
    <row r="738" spans="1:17" customFormat="1" ht="15" hidden="1" customHeight="1" x14ac:dyDescent="0.2">
      <c r="A738" s="5">
        <v>45077</v>
      </c>
      <c r="B738" s="6">
        <v>32675</v>
      </c>
      <c r="C738" s="6" t="s">
        <v>10</v>
      </c>
      <c r="D738" s="6" t="s">
        <v>1192</v>
      </c>
      <c r="E738" s="17">
        <v>771370</v>
      </c>
      <c r="F738" s="10" t="s">
        <v>12</v>
      </c>
      <c r="G738" s="17">
        <v>77137</v>
      </c>
      <c r="H738" s="9">
        <f t="shared" si="59"/>
        <v>848507</v>
      </c>
      <c r="I738" s="6" t="s">
        <v>117</v>
      </c>
      <c r="J738" s="6" t="s">
        <v>118</v>
      </c>
      <c r="K738" s="5">
        <f t="shared" si="61"/>
        <v>45112</v>
      </c>
      <c r="L738" s="9">
        <f>+VLOOKUP(B738,'[2]TT 2023'!F$568:K$665,2,0)</f>
        <v>848507</v>
      </c>
      <c r="M738" s="9">
        <f t="shared" si="60"/>
        <v>0</v>
      </c>
      <c r="N738" s="5">
        <f>+VLOOKUP(B738,'[2]TT 2023'!F$568:K$665,6,0)</f>
        <v>45089</v>
      </c>
      <c r="O738" t="s">
        <v>1232</v>
      </c>
    </row>
    <row r="739" spans="1:17" customFormat="1" ht="15" hidden="1" customHeight="1" x14ac:dyDescent="0.2">
      <c r="A739" s="5">
        <v>45077</v>
      </c>
      <c r="B739" s="6">
        <v>32676</v>
      </c>
      <c r="C739" s="6" t="s">
        <v>10</v>
      </c>
      <c r="D739" s="6" t="s">
        <v>1193</v>
      </c>
      <c r="E739" s="17">
        <v>154274</v>
      </c>
      <c r="F739" s="10" t="s">
        <v>12</v>
      </c>
      <c r="G739" s="17">
        <v>15427</v>
      </c>
      <c r="H739" s="9">
        <f t="shared" si="59"/>
        <v>169701</v>
      </c>
      <c r="I739" s="6" t="s">
        <v>131</v>
      </c>
      <c r="J739" s="6" t="s">
        <v>132</v>
      </c>
      <c r="K739" s="5">
        <f t="shared" si="61"/>
        <v>45112</v>
      </c>
      <c r="L739" s="9">
        <f>+VLOOKUP(B739,'[2]TT 2023'!F$568:K$665,2,0)</f>
        <v>169697</v>
      </c>
      <c r="M739" s="9">
        <f t="shared" si="60"/>
        <v>-4</v>
      </c>
      <c r="N739" s="5">
        <f>+VLOOKUP(B739,'[2]TT 2023'!F$568:K$665,6,0)</f>
        <v>45089</v>
      </c>
      <c r="O739" t="s">
        <v>1232</v>
      </c>
    </row>
    <row r="740" spans="1:17" customFormat="1" ht="15" hidden="1" customHeight="1" x14ac:dyDescent="0.2">
      <c r="A740" s="5">
        <v>45077</v>
      </c>
      <c r="B740" s="6">
        <v>32677</v>
      </c>
      <c r="C740" s="6" t="s">
        <v>10</v>
      </c>
      <c r="D740" s="6" t="s">
        <v>1194</v>
      </c>
      <c r="E740" s="17">
        <v>2356580</v>
      </c>
      <c r="F740" s="10" t="s">
        <v>12</v>
      </c>
      <c r="G740" s="17">
        <v>235658</v>
      </c>
      <c r="H740" s="9">
        <f t="shared" si="59"/>
        <v>2592238</v>
      </c>
      <c r="I740" s="6" t="s">
        <v>147</v>
      </c>
      <c r="J740" s="6" t="s">
        <v>148</v>
      </c>
      <c r="K740" s="5">
        <f t="shared" si="61"/>
        <v>45112</v>
      </c>
      <c r="L740" s="9">
        <f>+VLOOKUP(B740,'[2]TT 2023'!F$568:K$665,2,0)</f>
        <v>2592238</v>
      </c>
      <c r="M740" s="9">
        <f t="shared" si="60"/>
        <v>0</v>
      </c>
      <c r="N740" s="5">
        <f>+VLOOKUP(B740,'[2]TT 2023'!F$568:K$665,6,0)</f>
        <v>45089</v>
      </c>
      <c r="O740" t="s">
        <v>1232</v>
      </c>
    </row>
    <row r="741" spans="1:17" customFormat="1" ht="15" hidden="1" customHeight="1" x14ac:dyDescent="0.2">
      <c r="A741" s="5">
        <v>45077</v>
      </c>
      <c r="B741" s="6">
        <v>32678</v>
      </c>
      <c r="C741" s="6" t="s">
        <v>10</v>
      </c>
      <c r="D741" s="6" t="s">
        <v>1195</v>
      </c>
      <c r="E741" s="17">
        <v>5472695</v>
      </c>
      <c r="F741" s="10" t="s">
        <v>12</v>
      </c>
      <c r="G741" s="17">
        <v>547270</v>
      </c>
      <c r="H741" s="9">
        <f t="shared" si="59"/>
        <v>6019965</v>
      </c>
      <c r="I741" s="6" t="s">
        <v>139</v>
      </c>
      <c r="J741" s="6" t="s">
        <v>140</v>
      </c>
      <c r="K741" s="5">
        <f t="shared" si="61"/>
        <v>45112</v>
      </c>
      <c r="L741" s="9">
        <f>+VLOOKUP(B741,'[2]TT 2023'!F$568:K$665,2,0)</f>
        <v>6019970</v>
      </c>
      <c r="M741" s="9">
        <f t="shared" si="60"/>
        <v>5</v>
      </c>
      <c r="N741" s="5">
        <f>+VLOOKUP(B741,'[2]TT 2023'!F$568:K$665,6,0)</f>
        <v>45089</v>
      </c>
      <c r="O741" t="s">
        <v>1232</v>
      </c>
    </row>
    <row r="742" spans="1:17" customFormat="1" ht="15" hidden="1" customHeight="1" x14ac:dyDescent="0.2">
      <c r="A742" s="5">
        <v>45077</v>
      </c>
      <c r="B742" s="6">
        <v>32679</v>
      </c>
      <c r="C742" s="6" t="s">
        <v>10</v>
      </c>
      <c r="D742" s="6" t="s">
        <v>1196</v>
      </c>
      <c r="E742" s="17">
        <v>5040930</v>
      </c>
      <c r="F742" s="10" t="s">
        <v>12</v>
      </c>
      <c r="G742" s="17">
        <v>504093</v>
      </c>
      <c r="H742" s="9">
        <f t="shared" si="59"/>
        <v>5545023</v>
      </c>
      <c r="I742" s="6" t="s">
        <v>53</v>
      </c>
      <c r="J742" s="6" t="s">
        <v>54</v>
      </c>
      <c r="K742" s="5">
        <f t="shared" si="61"/>
        <v>45112</v>
      </c>
      <c r="L742" s="9">
        <f>+VLOOKUP(B742,'[2]TT 2023'!F$568:K$665,2,0)</f>
        <v>5545023</v>
      </c>
      <c r="M742" s="9">
        <f t="shared" si="60"/>
        <v>0</v>
      </c>
      <c r="N742" s="5">
        <f>+VLOOKUP(B742,'[2]TT 2023'!F$568:K$665,6,0)</f>
        <v>45089</v>
      </c>
      <c r="O742" t="s">
        <v>1232</v>
      </c>
    </row>
    <row r="743" spans="1:17" customFormat="1" ht="15" hidden="1" customHeight="1" x14ac:dyDescent="0.2">
      <c r="A743" s="5">
        <v>45077</v>
      </c>
      <c r="B743" s="6">
        <v>32680</v>
      </c>
      <c r="C743" s="6" t="s">
        <v>10</v>
      </c>
      <c r="D743" s="6" t="s">
        <v>1197</v>
      </c>
      <c r="E743" s="17">
        <v>9651280</v>
      </c>
      <c r="F743" s="10" t="s">
        <v>12</v>
      </c>
      <c r="G743" s="17">
        <v>965128</v>
      </c>
      <c r="H743" s="9">
        <f t="shared" si="59"/>
        <v>10616408</v>
      </c>
      <c r="I743" s="6" t="s">
        <v>13</v>
      </c>
      <c r="J743" s="6" t="s">
        <v>14</v>
      </c>
      <c r="K743" s="5">
        <f t="shared" si="61"/>
        <v>45112</v>
      </c>
      <c r="L743" s="9">
        <f>+VLOOKUP(B743,'[2]TT 2023'!F$568:K$665,2,0)</f>
        <v>10616408</v>
      </c>
      <c r="M743" s="9">
        <f t="shared" si="60"/>
        <v>0</v>
      </c>
      <c r="N743" s="5">
        <f>+VLOOKUP(B743,'[2]TT 2023'!F$568:K$665,6,0)</f>
        <v>45089</v>
      </c>
      <c r="O743" t="s">
        <v>1232</v>
      </c>
    </row>
    <row r="744" spans="1:17" s="25" customFormat="1" ht="15" hidden="1" customHeight="1" x14ac:dyDescent="0.2">
      <c r="A744" s="21">
        <v>45077</v>
      </c>
      <c r="B744" s="22">
        <v>32681</v>
      </c>
      <c r="C744" s="22" t="s">
        <v>10</v>
      </c>
      <c r="D744" s="22" t="s">
        <v>1198</v>
      </c>
      <c r="E744" s="23">
        <v>451650</v>
      </c>
      <c r="F744" s="24" t="s">
        <v>12</v>
      </c>
      <c r="G744" s="23">
        <v>45165</v>
      </c>
      <c r="H744" s="23">
        <f t="shared" si="59"/>
        <v>496815</v>
      </c>
      <c r="I744" s="22" t="s">
        <v>131</v>
      </c>
      <c r="J744" s="22" t="s">
        <v>132</v>
      </c>
      <c r="K744" s="21">
        <f t="shared" si="61"/>
        <v>45112</v>
      </c>
      <c r="L744" s="23" t="e">
        <f>+VLOOKUP(B744,'[2]TT 2023'!F$568:K$665,2,0)</f>
        <v>#N/A</v>
      </c>
      <c r="M744" s="23" t="e">
        <f t="shared" si="60"/>
        <v>#N/A</v>
      </c>
      <c r="N744" s="21">
        <v>45089</v>
      </c>
      <c r="O744" s="25" t="s">
        <v>1233</v>
      </c>
      <c r="P744" s="26">
        <v>552002</v>
      </c>
      <c r="Q744" s="27">
        <f>+P744-H744</f>
        <v>55187</v>
      </c>
    </row>
    <row r="745" spans="1:17" customFormat="1" ht="15" hidden="1" customHeight="1" x14ac:dyDescent="0.2">
      <c r="A745" s="5">
        <v>45077</v>
      </c>
      <c r="B745" s="6">
        <v>32682</v>
      </c>
      <c r="C745" s="6" t="s">
        <v>10</v>
      </c>
      <c r="D745" s="6" t="s">
        <v>1199</v>
      </c>
      <c r="E745" s="17">
        <v>8455348</v>
      </c>
      <c r="F745" s="10" t="s">
        <v>12</v>
      </c>
      <c r="G745" s="17">
        <v>845535</v>
      </c>
      <c r="H745" s="9">
        <f t="shared" si="59"/>
        <v>9300883</v>
      </c>
      <c r="I745" s="6" t="s">
        <v>73</v>
      </c>
      <c r="J745" s="6" t="s">
        <v>74</v>
      </c>
      <c r="K745" s="5">
        <f t="shared" si="61"/>
        <v>45112</v>
      </c>
      <c r="L745" s="9">
        <f>+VLOOKUP(B745,'[2]TT 2023'!F$568:K$665,2,0)</f>
        <v>9300885</v>
      </c>
      <c r="M745" s="9">
        <f t="shared" si="60"/>
        <v>2</v>
      </c>
      <c r="N745" s="5">
        <f>+VLOOKUP(B745,'[2]TT 2023'!F$568:K$665,6,0)</f>
        <v>45089</v>
      </c>
      <c r="O745" t="s">
        <v>1232</v>
      </c>
    </row>
    <row r="746" spans="1:17" customFormat="1" ht="15" hidden="1" customHeight="1" x14ac:dyDescent="0.2">
      <c r="A746" s="11">
        <v>45065</v>
      </c>
      <c r="B746" s="12">
        <v>4506</v>
      </c>
      <c r="D746" s="12" t="s">
        <v>1123</v>
      </c>
      <c r="E746" s="13">
        <v>-3638824</v>
      </c>
      <c r="F746" s="10" t="s">
        <v>12</v>
      </c>
      <c r="G746" s="13">
        <v>-363884</v>
      </c>
      <c r="H746" s="9">
        <f t="shared" si="59"/>
        <v>-4002708</v>
      </c>
      <c r="I746" s="12" t="s">
        <v>13</v>
      </c>
      <c r="J746" s="6" t="s">
        <v>14</v>
      </c>
      <c r="K746" s="5">
        <f t="shared" ref="K746:K762" si="62">35+A746</f>
        <v>45100</v>
      </c>
      <c r="L746" s="9">
        <f>+VLOOKUP(B746,'[2]TT 2023'!F$416:K$567,2,0)</f>
        <v>-4002706</v>
      </c>
      <c r="M746" s="9">
        <f t="shared" ref="M746:M762" si="63">+L746-H746</f>
        <v>2</v>
      </c>
      <c r="N746" s="5">
        <f>+VLOOKUP(B746,'[2]TT 2023'!F$416:K$567,6,0)</f>
        <v>45070</v>
      </c>
      <c r="O746" t="s">
        <v>1207</v>
      </c>
    </row>
    <row r="747" spans="1:17" customFormat="1" ht="15" hidden="1" customHeight="1" x14ac:dyDescent="0.2">
      <c r="A747" s="11">
        <v>45054</v>
      </c>
      <c r="B747" s="12">
        <v>21239</v>
      </c>
      <c r="D747" s="12" t="s">
        <v>1124</v>
      </c>
      <c r="E747" s="13">
        <v>-1415277</v>
      </c>
      <c r="F747" s="10" t="s">
        <v>12</v>
      </c>
      <c r="G747" s="13">
        <v>-141528</v>
      </c>
      <c r="H747" s="9">
        <f t="shared" si="59"/>
        <v>-1556805</v>
      </c>
      <c r="I747" s="12" t="s">
        <v>13</v>
      </c>
      <c r="J747" s="6" t="s">
        <v>14</v>
      </c>
      <c r="K747" s="5">
        <f t="shared" si="62"/>
        <v>45089</v>
      </c>
      <c r="L747" s="9">
        <f>+VLOOKUP(B747,'[2]TT 2023'!F$416:K$567,2,0)</f>
        <v>-1556805</v>
      </c>
      <c r="M747" s="9">
        <f t="shared" si="63"/>
        <v>0</v>
      </c>
      <c r="N747" s="5">
        <f>+VLOOKUP(B747,'[2]TT 2023'!F$416:K$567,6,0)</f>
        <v>45070</v>
      </c>
      <c r="O747" t="s">
        <v>1207</v>
      </c>
    </row>
    <row r="748" spans="1:17" customFormat="1" ht="15" hidden="1" customHeight="1" x14ac:dyDescent="0.2">
      <c r="A748" s="11">
        <v>45054</v>
      </c>
      <c r="B748" s="12">
        <v>21235</v>
      </c>
      <c r="D748" s="12" t="s">
        <v>1125</v>
      </c>
      <c r="E748" s="13">
        <v>-15001938</v>
      </c>
      <c r="F748" s="10" t="s">
        <v>12</v>
      </c>
      <c r="G748" s="13">
        <v>-1500194</v>
      </c>
      <c r="H748" s="9">
        <f t="shared" si="59"/>
        <v>-16502132</v>
      </c>
      <c r="I748" s="12" t="s">
        <v>13</v>
      </c>
      <c r="J748" s="6" t="s">
        <v>14</v>
      </c>
      <c r="K748" s="5">
        <f t="shared" si="62"/>
        <v>45089</v>
      </c>
      <c r="L748" s="9">
        <f>+VLOOKUP(B748,'[2]TT 2023'!F$416:K$567,2,0)</f>
        <v>-16502132</v>
      </c>
      <c r="M748" s="9">
        <f t="shared" si="63"/>
        <v>0</v>
      </c>
      <c r="N748" s="5">
        <f>+VLOOKUP(B748,'[2]TT 2023'!F$416:K$567,6,0)</f>
        <v>45070</v>
      </c>
      <c r="O748" t="s">
        <v>1207</v>
      </c>
    </row>
    <row r="749" spans="1:17" customFormat="1" ht="15" hidden="1" customHeight="1" x14ac:dyDescent="0.2">
      <c r="A749" s="11">
        <v>45054</v>
      </c>
      <c r="B749" s="12">
        <v>21237</v>
      </c>
      <c r="D749" s="12" t="s">
        <v>1126</v>
      </c>
      <c r="E749" s="13">
        <v>-9906940</v>
      </c>
      <c r="F749" s="10" t="s">
        <v>12</v>
      </c>
      <c r="G749" s="13">
        <v>-990694</v>
      </c>
      <c r="H749" s="9">
        <f t="shared" si="59"/>
        <v>-10897634</v>
      </c>
      <c r="I749" s="12" t="s">
        <v>13</v>
      </c>
      <c r="J749" s="6" t="s">
        <v>14</v>
      </c>
      <c r="K749" s="5">
        <f t="shared" si="62"/>
        <v>45089</v>
      </c>
      <c r="L749" s="9">
        <f>+VLOOKUP(B749,'[2]TT 2023'!F$416:K$567,2,0)</f>
        <v>-10897634</v>
      </c>
      <c r="M749" s="9">
        <f t="shared" si="63"/>
        <v>0</v>
      </c>
      <c r="N749" s="5">
        <f>+VLOOKUP(B749,'[2]TT 2023'!F$416:K$567,6,0)</f>
        <v>45070</v>
      </c>
      <c r="O749" t="s">
        <v>1207</v>
      </c>
    </row>
    <row r="750" spans="1:17" customFormat="1" ht="15" hidden="1" customHeight="1" x14ac:dyDescent="0.2">
      <c r="A750" s="11">
        <v>45054</v>
      </c>
      <c r="B750" s="12">
        <v>21238</v>
      </c>
      <c r="D750" s="12" t="s">
        <v>1127</v>
      </c>
      <c r="E750" s="13">
        <v>-5661109</v>
      </c>
      <c r="F750" s="10" t="s">
        <v>12</v>
      </c>
      <c r="G750" s="13">
        <v>-566111</v>
      </c>
      <c r="H750" s="9">
        <f t="shared" si="59"/>
        <v>-6227220</v>
      </c>
      <c r="I750" s="12" t="s">
        <v>13</v>
      </c>
      <c r="J750" s="6" t="s">
        <v>14</v>
      </c>
      <c r="K750" s="5">
        <f t="shared" si="62"/>
        <v>45089</v>
      </c>
      <c r="L750" s="9">
        <f>+VLOOKUP(B750,'[2]TT 2023'!F$416:K$567,2,0)</f>
        <v>-6227220</v>
      </c>
      <c r="M750" s="9">
        <f t="shared" si="63"/>
        <v>0</v>
      </c>
      <c r="N750" s="5">
        <f>+VLOOKUP(B750,'[2]TT 2023'!F$416:K$567,6,0)</f>
        <v>45070</v>
      </c>
      <c r="O750" t="s">
        <v>1207</v>
      </c>
    </row>
    <row r="751" spans="1:17" customFormat="1" ht="15" hidden="1" customHeight="1" x14ac:dyDescent="0.2">
      <c r="A751" s="11">
        <v>45054</v>
      </c>
      <c r="B751" s="12">
        <v>21236</v>
      </c>
      <c r="D751" s="12" t="s">
        <v>1128</v>
      </c>
      <c r="E751" s="13">
        <v>-6368747</v>
      </c>
      <c r="F751" s="10" t="s">
        <v>12</v>
      </c>
      <c r="G751" s="13">
        <v>-636875</v>
      </c>
      <c r="H751" s="9">
        <f t="shared" si="59"/>
        <v>-7005622</v>
      </c>
      <c r="I751" s="12" t="s">
        <v>13</v>
      </c>
      <c r="J751" s="6" t="s">
        <v>14</v>
      </c>
      <c r="K751" s="5">
        <f t="shared" si="62"/>
        <v>45089</v>
      </c>
      <c r="L751" s="9">
        <f>+VLOOKUP(B751,'[2]TT 2023'!F$416:K$567,2,0)</f>
        <v>-7005622</v>
      </c>
      <c r="M751" s="9">
        <f t="shared" si="63"/>
        <v>0</v>
      </c>
      <c r="N751" s="5">
        <f>+VLOOKUP(B751,'[2]TT 2023'!F$416:K$567,6,0)</f>
        <v>45070</v>
      </c>
      <c r="O751" t="s">
        <v>1207</v>
      </c>
    </row>
    <row r="752" spans="1:17" customFormat="1" ht="15" hidden="1" customHeight="1" x14ac:dyDescent="0.2">
      <c r="A752" s="11">
        <v>45054</v>
      </c>
      <c r="B752" s="12">
        <v>21234</v>
      </c>
      <c r="D752" s="12" t="s">
        <v>1129</v>
      </c>
      <c r="E752" s="13">
        <v>-2830554</v>
      </c>
      <c r="F752" s="10" t="s">
        <v>12</v>
      </c>
      <c r="G752" s="13">
        <v>-283055</v>
      </c>
      <c r="H752" s="9">
        <f t="shared" si="59"/>
        <v>-3113609</v>
      </c>
      <c r="I752" s="12" t="s">
        <v>13</v>
      </c>
      <c r="J752" s="6" t="s">
        <v>14</v>
      </c>
      <c r="K752" s="5">
        <f t="shared" si="62"/>
        <v>45089</v>
      </c>
      <c r="L752" s="9">
        <f>+VLOOKUP(B752,'[2]TT 2023'!F$416:K$567,2,0)</f>
        <v>-3113609</v>
      </c>
      <c r="M752" s="9">
        <f t="shared" si="63"/>
        <v>0</v>
      </c>
      <c r="N752" s="5">
        <f>+VLOOKUP(B752,'[2]TT 2023'!F$416:K$567,6,0)</f>
        <v>45070</v>
      </c>
      <c r="O752" t="s">
        <v>1207</v>
      </c>
    </row>
    <row r="753" spans="1:19" ht="15" hidden="1" customHeight="1" x14ac:dyDescent="0.2">
      <c r="A753" s="5">
        <v>45078</v>
      </c>
      <c r="B753" s="6">
        <v>139</v>
      </c>
      <c r="C753" s="6" t="s">
        <v>1220</v>
      </c>
      <c r="D753" s="6" t="s">
        <v>1221</v>
      </c>
      <c r="E753" s="9">
        <v>-5416273</v>
      </c>
      <c r="F753" s="10" t="s">
        <v>12</v>
      </c>
      <c r="G753" s="9">
        <v>-541628</v>
      </c>
      <c r="H753" s="9">
        <f t="shared" si="59"/>
        <v>-5957901</v>
      </c>
      <c r="I753" s="6" t="s">
        <v>139</v>
      </c>
      <c r="J753" s="6" t="s">
        <v>140</v>
      </c>
      <c r="K753" s="5">
        <f t="shared" si="62"/>
        <v>45113</v>
      </c>
      <c r="L753" s="9">
        <f>+VLOOKUP(B753,'[2]TT 2023'!F$568:K$665,2,0)</f>
        <v>-5957900</v>
      </c>
      <c r="M753" s="9">
        <f t="shared" si="63"/>
        <v>1</v>
      </c>
      <c r="N753" s="5">
        <f>+VLOOKUP(B753,'[2]TT 2023'!F$568:K$665,6,0)</f>
        <v>45089</v>
      </c>
      <c r="O753" t="s">
        <v>1232</v>
      </c>
      <c r="P753"/>
      <c r="Q753"/>
      <c r="R753"/>
      <c r="S753"/>
    </row>
    <row r="754" spans="1:19" ht="15" hidden="1" customHeight="1" x14ac:dyDescent="0.2">
      <c r="A754" s="5">
        <v>45078</v>
      </c>
      <c r="B754" s="6">
        <v>172</v>
      </c>
      <c r="C754" s="6" t="s">
        <v>1222</v>
      </c>
      <c r="D754" s="6" t="s">
        <v>1223</v>
      </c>
      <c r="E754" s="9">
        <v>-2147173</v>
      </c>
      <c r="F754" s="10" t="s">
        <v>12</v>
      </c>
      <c r="G754" s="9">
        <v>-214717</v>
      </c>
      <c r="H754" s="9">
        <f t="shared" si="59"/>
        <v>-2361890</v>
      </c>
      <c r="I754" s="6" t="s">
        <v>117</v>
      </c>
      <c r="J754" s="6" t="s">
        <v>118</v>
      </c>
      <c r="K754" s="5">
        <f t="shared" si="62"/>
        <v>45113</v>
      </c>
      <c r="L754" s="9">
        <f>+VLOOKUP(B754,'[2]TT 2023'!F$568:K$665,2,0)</f>
        <v>-2361890</v>
      </c>
      <c r="M754" s="9">
        <f t="shared" si="63"/>
        <v>0</v>
      </c>
      <c r="N754" s="5">
        <f>+VLOOKUP(B754,'[2]TT 2023'!F$568:K$665,6,0)</f>
        <v>45089</v>
      </c>
      <c r="O754" t="s">
        <v>1232</v>
      </c>
      <c r="P754"/>
      <c r="Q754"/>
      <c r="R754"/>
      <c r="S754"/>
    </row>
    <row r="755" spans="1:19" ht="15" hidden="1" customHeight="1" x14ac:dyDescent="0.2">
      <c r="A755" s="5">
        <v>45078</v>
      </c>
      <c r="B755" s="6">
        <v>194</v>
      </c>
      <c r="C755" s="6" t="s">
        <v>980</v>
      </c>
      <c r="D755" s="6" t="s">
        <v>1224</v>
      </c>
      <c r="E755" s="9">
        <v>-1286460</v>
      </c>
      <c r="F755" s="10" t="s">
        <v>12</v>
      </c>
      <c r="G755" s="9">
        <v>-128646</v>
      </c>
      <c r="H755" s="9">
        <f t="shared" si="59"/>
        <v>-1415106</v>
      </c>
      <c r="I755" s="6" t="s">
        <v>107</v>
      </c>
      <c r="J755" s="6" t="s">
        <v>108</v>
      </c>
      <c r="K755" s="5">
        <f t="shared" si="62"/>
        <v>45113</v>
      </c>
      <c r="L755" s="9">
        <f>+VLOOKUP(B755,'[2]TT 2023'!F$568:K$665,2,0)</f>
        <v>-1415106</v>
      </c>
      <c r="M755" s="9">
        <f t="shared" si="63"/>
        <v>0</v>
      </c>
      <c r="N755" s="5">
        <f>+VLOOKUP(B755,'[2]TT 2023'!F$568:K$665,6,0)</f>
        <v>45089</v>
      </c>
      <c r="O755" t="s">
        <v>1232</v>
      </c>
      <c r="P755"/>
      <c r="Q755"/>
      <c r="R755"/>
      <c r="S755"/>
    </row>
    <row r="756" spans="1:19" ht="15" hidden="1" customHeight="1" x14ac:dyDescent="0.2">
      <c r="A756" s="5">
        <v>45078</v>
      </c>
      <c r="B756" s="6">
        <v>208</v>
      </c>
      <c r="C756" s="6" t="s">
        <v>1225</v>
      </c>
      <c r="D756" s="6" t="s">
        <v>1226</v>
      </c>
      <c r="E756" s="9">
        <v>-4970698</v>
      </c>
      <c r="F756" s="10" t="s">
        <v>12</v>
      </c>
      <c r="G756" s="9">
        <v>-497071</v>
      </c>
      <c r="H756" s="9">
        <f t="shared" si="59"/>
        <v>-5467769</v>
      </c>
      <c r="I756" s="6" t="s">
        <v>13</v>
      </c>
      <c r="J756" s="6" t="s">
        <v>14</v>
      </c>
      <c r="K756" s="5">
        <f t="shared" si="62"/>
        <v>45113</v>
      </c>
      <c r="L756" s="9">
        <f>+VLOOKUP(B756,'[2]TT 2023'!F$568:K$665,2,0)</f>
        <v>-5467768</v>
      </c>
      <c r="M756" s="9">
        <f t="shared" si="63"/>
        <v>1</v>
      </c>
      <c r="N756" s="5">
        <f>+VLOOKUP(B756,'[2]TT 2023'!F$568:K$665,6,0)</f>
        <v>45089</v>
      </c>
      <c r="O756" t="s">
        <v>1232</v>
      </c>
      <c r="P756"/>
      <c r="Q756"/>
      <c r="R756"/>
      <c r="S756"/>
    </row>
    <row r="757" spans="1:19" ht="15" hidden="1" customHeight="1" x14ac:dyDescent="0.2">
      <c r="A757" s="5">
        <v>45078</v>
      </c>
      <c r="B757" s="6">
        <v>226</v>
      </c>
      <c r="C757" s="6" t="s">
        <v>682</v>
      </c>
      <c r="D757" s="6" t="s">
        <v>648</v>
      </c>
      <c r="E757" s="9">
        <v>-2079411</v>
      </c>
      <c r="F757" s="10" t="s">
        <v>12</v>
      </c>
      <c r="G757" s="9">
        <v>-207942</v>
      </c>
      <c r="H757" s="9">
        <f t="shared" si="59"/>
        <v>-2287353</v>
      </c>
      <c r="I757" s="6" t="s">
        <v>93</v>
      </c>
      <c r="J757" s="6" t="s">
        <v>94</v>
      </c>
      <c r="K757" s="5">
        <f t="shared" si="62"/>
        <v>45113</v>
      </c>
      <c r="L757" s="9">
        <f>+VLOOKUP(B757,'[2]TT 2023'!F$568:K$665,2,0)</f>
        <v>-2287352</v>
      </c>
      <c r="M757" s="9">
        <f t="shared" si="63"/>
        <v>1</v>
      </c>
      <c r="N757" s="5">
        <f>+VLOOKUP(B757,'[2]TT 2023'!F$568:K$665,6,0)</f>
        <v>45089</v>
      </c>
      <c r="O757" t="s">
        <v>1232</v>
      </c>
      <c r="P757"/>
      <c r="Q757"/>
      <c r="R757"/>
      <c r="S757"/>
    </row>
    <row r="758" spans="1:19" ht="15" hidden="1" customHeight="1" x14ac:dyDescent="0.2">
      <c r="A758" s="5">
        <v>45078</v>
      </c>
      <c r="B758" s="6">
        <v>239</v>
      </c>
      <c r="C758" s="6" t="s">
        <v>687</v>
      </c>
      <c r="D758" s="6" t="s">
        <v>1227</v>
      </c>
      <c r="E758" s="9">
        <v>-446044</v>
      </c>
      <c r="F758" s="10" t="s">
        <v>12</v>
      </c>
      <c r="G758" s="9">
        <v>-44605</v>
      </c>
      <c r="H758" s="9">
        <f t="shared" si="59"/>
        <v>-490649</v>
      </c>
      <c r="I758" s="6" t="s">
        <v>73</v>
      </c>
      <c r="J758" s="6" t="s">
        <v>74</v>
      </c>
      <c r="K758" s="5">
        <f t="shared" si="62"/>
        <v>45113</v>
      </c>
      <c r="L758" s="9">
        <f>+VLOOKUP(B758,'[2]TT 2023'!F$568:K$665,2,0)</f>
        <v>-490648</v>
      </c>
      <c r="M758" s="9">
        <f t="shared" si="63"/>
        <v>1</v>
      </c>
      <c r="N758" s="5">
        <f>+VLOOKUP(B758,'[2]TT 2023'!F$568:K$665,6,0)</f>
        <v>45089</v>
      </c>
      <c r="O758" t="s">
        <v>1232</v>
      </c>
      <c r="P758"/>
      <c r="Q758"/>
      <c r="R758"/>
      <c r="S758"/>
    </row>
    <row r="759" spans="1:19" ht="15" hidden="1" customHeight="1" x14ac:dyDescent="0.2">
      <c r="A759" s="5">
        <v>45078</v>
      </c>
      <c r="B759" s="6">
        <v>331</v>
      </c>
      <c r="C759" s="6" t="s">
        <v>686</v>
      </c>
      <c r="D759" s="6" t="s">
        <v>1228</v>
      </c>
      <c r="E759" s="9">
        <v>-3019478</v>
      </c>
      <c r="F759" s="10" t="s">
        <v>12</v>
      </c>
      <c r="G759" s="9">
        <v>-301948</v>
      </c>
      <c r="H759" s="9">
        <f t="shared" si="59"/>
        <v>-3321426</v>
      </c>
      <c r="I759" s="6" t="s">
        <v>131</v>
      </c>
      <c r="J759" s="6" t="s">
        <v>132</v>
      </c>
      <c r="K759" s="5">
        <f t="shared" si="62"/>
        <v>45113</v>
      </c>
      <c r="L759" s="9">
        <f>+VLOOKUP(B759,'[2]TT 2023'!F$568:K$665,2,0)</f>
        <v>-3321426</v>
      </c>
      <c r="M759" s="9">
        <f t="shared" si="63"/>
        <v>0</v>
      </c>
      <c r="N759" s="5">
        <f>+VLOOKUP(B759,'[2]TT 2023'!F$568:K$665,6,0)</f>
        <v>45089</v>
      </c>
      <c r="O759" t="s">
        <v>1232</v>
      </c>
      <c r="P759"/>
      <c r="Q759"/>
      <c r="R759"/>
      <c r="S759"/>
    </row>
    <row r="760" spans="1:19" ht="15" hidden="1" customHeight="1" x14ac:dyDescent="0.2">
      <c r="A760" s="5">
        <v>45078</v>
      </c>
      <c r="B760" s="6">
        <v>1644</v>
      </c>
      <c r="C760" s="6" t="s">
        <v>1229</v>
      </c>
      <c r="D760" s="6" t="s">
        <v>589</v>
      </c>
      <c r="E760" s="9">
        <v>-964298</v>
      </c>
      <c r="F760" s="10" t="s">
        <v>12</v>
      </c>
      <c r="G760" s="9">
        <v>-96430</v>
      </c>
      <c r="H760" s="9">
        <f t="shared" si="59"/>
        <v>-1060728</v>
      </c>
      <c r="I760" s="6" t="s">
        <v>13</v>
      </c>
      <c r="J760" s="6" t="s">
        <v>14</v>
      </c>
      <c r="K760" s="5">
        <f t="shared" si="62"/>
        <v>45113</v>
      </c>
      <c r="L760" s="9">
        <f>+VLOOKUP(B760,'[2]TT 2023'!F$568:K$665,2,0)</f>
        <v>-1060728</v>
      </c>
      <c r="M760" s="9">
        <f t="shared" si="63"/>
        <v>0</v>
      </c>
      <c r="N760" s="5">
        <f>+VLOOKUP(B760,'[2]TT 2023'!F$568:K$665,6,0)</f>
        <v>45089</v>
      </c>
      <c r="O760" t="s">
        <v>1232</v>
      </c>
      <c r="P760"/>
      <c r="Q760"/>
      <c r="R760"/>
      <c r="S760"/>
    </row>
    <row r="761" spans="1:19" ht="15" hidden="1" customHeight="1" x14ac:dyDescent="0.2">
      <c r="A761" s="5">
        <v>45083</v>
      </c>
      <c r="B761" s="6">
        <v>240</v>
      </c>
      <c r="C761" s="6" t="s">
        <v>985</v>
      </c>
      <c r="D761" s="6" t="s">
        <v>1230</v>
      </c>
      <c r="E761" s="9">
        <v>-2610360</v>
      </c>
      <c r="F761" s="10" t="s">
        <v>12</v>
      </c>
      <c r="G761" s="9">
        <v>-261037</v>
      </c>
      <c r="H761" s="9">
        <f t="shared" si="59"/>
        <v>-2871397</v>
      </c>
      <c r="I761" s="6" t="s">
        <v>101</v>
      </c>
      <c r="J761" s="6" t="s">
        <v>102</v>
      </c>
      <c r="K761" s="5">
        <f t="shared" si="62"/>
        <v>45118</v>
      </c>
      <c r="L761" s="9">
        <f>+VLOOKUP(B761,'[2]TT 2023'!F$568:K$665,2,0)</f>
        <v>-2871396</v>
      </c>
      <c r="M761" s="9">
        <f t="shared" si="63"/>
        <v>1</v>
      </c>
      <c r="N761" s="5">
        <f>+VLOOKUP(B761,'[2]TT 2023'!F$568:K$665,6,0)</f>
        <v>45089</v>
      </c>
      <c r="O761" t="s">
        <v>1232</v>
      </c>
      <c r="P761"/>
      <c r="Q761"/>
      <c r="R761"/>
      <c r="S761"/>
    </row>
    <row r="762" spans="1:19" ht="15" hidden="1" customHeight="1" x14ac:dyDescent="0.2">
      <c r="A762" s="5">
        <v>45083</v>
      </c>
      <c r="B762" s="6">
        <v>339</v>
      </c>
      <c r="C762" s="6" t="s">
        <v>686</v>
      </c>
      <c r="D762" s="6" t="s">
        <v>1231</v>
      </c>
      <c r="E762" s="9">
        <v>-181105</v>
      </c>
      <c r="F762" s="10" t="s">
        <v>12</v>
      </c>
      <c r="G762" s="9">
        <v>-18110</v>
      </c>
      <c r="H762" s="9">
        <f t="shared" si="59"/>
        <v>-199215</v>
      </c>
      <c r="I762" s="6" t="s">
        <v>131</v>
      </c>
      <c r="J762" s="6" t="s">
        <v>132</v>
      </c>
      <c r="K762" s="5">
        <f t="shared" si="62"/>
        <v>45118</v>
      </c>
      <c r="L762" s="9">
        <f>+VLOOKUP(B762,'[2]TT 2023'!F$568:K$665,2,0)</f>
        <v>-199216</v>
      </c>
      <c r="M762" s="9">
        <f t="shared" si="63"/>
        <v>-1</v>
      </c>
      <c r="N762" s="5">
        <f>+VLOOKUP(B762,'[2]TT 2023'!F$568:K$665,6,0)</f>
        <v>45089</v>
      </c>
      <c r="O762" t="s">
        <v>1232</v>
      </c>
      <c r="P762"/>
      <c r="Q762"/>
      <c r="R762"/>
      <c r="S762"/>
    </row>
    <row r="763" spans="1:19" ht="15" hidden="1" customHeight="1" x14ac:dyDescent="0.2">
      <c r="A763" s="5">
        <v>45082</v>
      </c>
      <c r="B763" s="6">
        <v>24515</v>
      </c>
      <c r="D763" s="6" t="s">
        <v>1234</v>
      </c>
      <c r="E763" s="9">
        <v>-6520867</v>
      </c>
      <c r="F763" s="10" t="s">
        <v>12</v>
      </c>
      <c r="G763" s="9">
        <v>-652087</v>
      </c>
      <c r="H763" s="9">
        <f t="shared" si="59"/>
        <v>-7172954</v>
      </c>
      <c r="I763" s="6" t="s">
        <v>13</v>
      </c>
      <c r="J763" s="6" t="s">
        <v>14</v>
      </c>
      <c r="K763" s="5">
        <f t="shared" ref="K763:K769" si="64">35+A763</f>
        <v>45117</v>
      </c>
      <c r="L763" s="9">
        <f>+VLOOKUP(B763,'[2]TT 2023'!F$666:K$785,2,0)</f>
        <v>-7172954</v>
      </c>
      <c r="M763" s="9">
        <f t="shared" ref="M763:M769" si="65">+L763-H763</f>
        <v>0</v>
      </c>
      <c r="N763" s="5">
        <f>+VLOOKUP(B763,'[2]TT 2023'!F$666:K$785,6,0)</f>
        <v>45103</v>
      </c>
      <c r="O763" t="s">
        <v>1253</v>
      </c>
      <c r="P763"/>
      <c r="Q763"/>
      <c r="R763" s="14"/>
    </row>
    <row r="764" spans="1:19" ht="15" hidden="1" customHeight="1" x14ac:dyDescent="0.2">
      <c r="A764" s="5">
        <v>45082</v>
      </c>
      <c r="B764" s="6">
        <v>24516</v>
      </c>
      <c r="D764" s="6" t="s">
        <v>1235</v>
      </c>
      <c r="E764" s="9">
        <v>-34560596</v>
      </c>
      <c r="F764" s="10" t="s">
        <v>12</v>
      </c>
      <c r="G764" s="9">
        <v>-3456060</v>
      </c>
      <c r="H764" s="9">
        <f t="shared" si="59"/>
        <v>-38016656</v>
      </c>
      <c r="I764" s="6" t="s">
        <v>13</v>
      </c>
      <c r="J764" s="6" t="s">
        <v>14</v>
      </c>
      <c r="K764" s="5">
        <f t="shared" si="64"/>
        <v>45117</v>
      </c>
      <c r="L764" s="9">
        <f>+VLOOKUP(B764,'[2]TT 2023'!F$666:K$785,2,0)</f>
        <v>-38016656</v>
      </c>
      <c r="M764" s="9">
        <f t="shared" si="65"/>
        <v>0</v>
      </c>
      <c r="N764" s="5">
        <f>+VLOOKUP(B764,'[2]TT 2023'!F$666:K$785,6,0)</f>
        <v>45103</v>
      </c>
      <c r="O764" t="s">
        <v>1253</v>
      </c>
      <c r="P764"/>
      <c r="Q764"/>
      <c r="R764" s="14"/>
    </row>
    <row r="765" spans="1:19" ht="15" hidden="1" customHeight="1" x14ac:dyDescent="0.2">
      <c r="A765" s="5">
        <v>45082</v>
      </c>
      <c r="B765" s="6">
        <v>24517</v>
      </c>
      <c r="D765" s="6" t="s">
        <v>1236</v>
      </c>
      <c r="E765" s="9">
        <v>-14671951</v>
      </c>
      <c r="F765" s="10" t="s">
        <v>12</v>
      </c>
      <c r="G765" s="9">
        <v>-1467195</v>
      </c>
      <c r="H765" s="9">
        <f t="shared" si="59"/>
        <v>-16139146</v>
      </c>
      <c r="I765" s="6" t="s">
        <v>13</v>
      </c>
      <c r="J765" s="6" t="s">
        <v>14</v>
      </c>
      <c r="K765" s="5">
        <f t="shared" si="64"/>
        <v>45117</v>
      </c>
      <c r="L765" s="9">
        <f>+VLOOKUP(B765,'[2]TT 2023'!F$666:K$785,2,0)</f>
        <v>-16139146</v>
      </c>
      <c r="M765" s="9">
        <f t="shared" si="65"/>
        <v>0</v>
      </c>
      <c r="N765" s="5">
        <f>+VLOOKUP(B765,'[2]TT 2023'!F$666:K$785,6,0)</f>
        <v>45103</v>
      </c>
      <c r="O765" t="s">
        <v>1253</v>
      </c>
      <c r="P765"/>
      <c r="Q765"/>
      <c r="R765" s="14"/>
    </row>
    <row r="766" spans="1:19" ht="15" hidden="1" customHeight="1" x14ac:dyDescent="0.2">
      <c r="A766" s="5">
        <v>45082</v>
      </c>
      <c r="B766" s="6">
        <v>24518</v>
      </c>
      <c r="D766" s="6" t="s">
        <v>1237</v>
      </c>
      <c r="E766" s="9">
        <v>-22823035</v>
      </c>
      <c r="F766" s="10" t="s">
        <v>12</v>
      </c>
      <c r="G766" s="9">
        <v>-2282304</v>
      </c>
      <c r="H766" s="9">
        <f t="shared" si="59"/>
        <v>-25105339</v>
      </c>
      <c r="I766" s="6" t="s">
        <v>13</v>
      </c>
      <c r="J766" s="6" t="s">
        <v>14</v>
      </c>
      <c r="K766" s="5">
        <f t="shared" si="64"/>
        <v>45117</v>
      </c>
      <c r="L766" s="9">
        <f>+VLOOKUP(B766,'[2]TT 2023'!F$666:K$785,2,0)</f>
        <v>-25105339</v>
      </c>
      <c r="M766" s="9">
        <f t="shared" si="65"/>
        <v>0</v>
      </c>
      <c r="N766" s="5">
        <f>+VLOOKUP(B766,'[2]TT 2023'!F$666:K$785,6,0)</f>
        <v>45103</v>
      </c>
      <c r="O766" t="s">
        <v>1253</v>
      </c>
      <c r="P766"/>
      <c r="Q766"/>
      <c r="R766" s="14"/>
    </row>
    <row r="767" spans="1:19" ht="15" hidden="1" customHeight="1" x14ac:dyDescent="0.2">
      <c r="A767" s="5">
        <v>45082</v>
      </c>
      <c r="B767" s="6">
        <v>24519</v>
      </c>
      <c r="D767" s="6" t="s">
        <v>1238</v>
      </c>
      <c r="E767" s="9">
        <v>-13041734</v>
      </c>
      <c r="F767" s="10" t="s">
        <v>12</v>
      </c>
      <c r="G767" s="9">
        <v>-1304173</v>
      </c>
      <c r="H767" s="9">
        <f t="shared" si="59"/>
        <v>-14345907</v>
      </c>
      <c r="I767" s="6" t="s">
        <v>13</v>
      </c>
      <c r="J767" s="6" t="s">
        <v>14</v>
      </c>
      <c r="K767" s="5">
        <f t="shared" si="64"/>
        <v>45117</v>
      </c>
      <c r="L767" s="9">
        <f>+VLOOKUP(B767,'[2]TT 2023'!F$666:K$785,2,0)</f>
        <v>-14345907</v>
      </c>
      <c r="M767" s="9">
        <f t="shared" si="65"/>
        <v>0</v>
      </c>
      <c r="N767" s="5">
        <f>+VLOOKUP(B767,'[2]TT 2023'!F$666:K$785,6,0)</f>
        <v>45103</v>
      </c>
      <c r="O767" t="s">
        <v>1253</v>
      </c>
      <c r="P767"/>
      <c r="Q767"/>
      <c r="R767" s="14"/>
    </row>
    <row r="768" spans="1:19" ht="15" hidden="1" customHeight="1" x14ac:dyDescent="0.2">
      <c r="A768" s="5">
        <v>45082</v>
      </c>
      <c r="B768" s="6">
        <v>24520</v>
      </c>
      <c r="D768" s="6" t="s">
        <v>1239</v>
      </c>
      <c r="E768" s="9">
        <v>-3260434</v>
      </c>
      <c r="F768" s="10" t="s">
        <v>12</v>
      </c>
      <c r="G768" s="9">
        <v>-326043</v>
      </c>
      <c r="H768" s="9">
        <f t="shared" si="59"/>
        <v>-3586477</v>
      </c>
      <c r="I768" s="6" t="s">
        <v>13</v>
      </c>
      <c r="J768" s="6" t="s">
        <v>14</v>
      </c>
      <c r="K768" s="5">
        <f t="shared" si="64"/>
        <v>45117</v>
      </c>
      <c r="L768" s="9">
        <f>+VLOOKUP(B768,'[2]TT 2023'!F$666:K$785,2,0)</f>
        <v>-3586477</v>
      </c>
      <c r="M768" s="9">
        <f t="shared" si="65"/>
        <v>0</v>
      </c>
      <c r="N768" s="5">
        <f>+VLOOKUP(B768,'[2]TT 2023'!F$666:K$785,6,0)</f>
        <v>45103</v>
      </c>
      <c r="O768" t="s">
        <v>1253</v>
      </c>
      <c r="P768"/>
      <c r="Q768"/>
      <c r="R768" s="14"/>
    </row>
    <row r="769" spans="1:21" ht="15" hidden="1" customHeight="1" x14ac:dyDescent="0.2">
      <c r="A769" s="5">
        <v>45097</v>
      </c>
      <c r="B769" s="6">
        <v>5478</v>
      </c>
      <c r="D769" s="6" t="s">
        <v>1240</v>
      </c>
      <c r="E769" s="9">
        <v>-3273681</v>
      </c>
      <c r="F769" s="10" t="s">
        <v>12</v>
      </c>
      <c r="G769" s="9">
        <v>-327369</v>
      </c>
      <c r="H769" s="9">
        <f t="shared" si="59"/>
        <v>-3601050</v>
      </c>
      <c r="I769" s="6" t="s">
        <v>13</v>
      </c>
      <c r="J769" s="6" t="s">
        <v>14</v>
      </c>
      <c r="K769" s="5">
        <f t="shared" si="64"/>
        <v>45132</v>
      </c>
      <c r="L769" s="9">
        <f>+VLOOKUP(B769,'[2]TT 2023'!F$666:K$785,2,0)</f>
        <v>-3601049</v>
      </c>
      <c r="M769" s="9">
        <f t="shared" si="65"/>
        <v>1</v>
      </c>
      <c r="N769" s="5">
        <f>+VLOOKUP(B769,'[2]TT 2023'!F$666:K$785,6,0)</f>
        <v>45103</v>
      </c>
      <c r="O769" t="s">
        <v>1253</v>
      </c>
      <c r="P769"/>
      <c r="Q769"/>
      <c r="R769" s="14"/>
    </row>
    <row r="770" spans="1:21" ht="15" hidden="1" customHeight="1" x14ac:dyDescent="0.2">
      <c r="A770" s="5">
        <v>45091</v>
      </c>
      <c r="B770" s="6">
        <v>267</v>
      </c>
      <c r="C770" s="6" t="s">
        <v>987</v>
      </c>
      <c r="D770" s="6" t="s">
        <v>1241</v>
      </c>
      <c r="E770" s="9">
        <v>-282039</v>
      </c>
      <c r="F770" s="10" t="s">
        <v>12</v>
      </c>
      <c r="G770" s="9">
        <v>-28204</v>
      </c>
      <c r="H770" s="9">
        <f t="shared" si="59"/>
        <v>-310243</v>
      </c>
      <c r="I770" s="6" t="s">
        <v>175</v>
      </c>
      <c r="J770" s="6" t="s">
        <v>176</v>
      </c>
      <c r="K770" s="5">
        <f t="shared" ref="K770:K780" si="66">35+A770</f>
        <v>45126</v>
      </c>
      <c r="L770" s="9">
        <f>+VLOOKUP(B770,'[2]TT 2023'!F$666:K$785,2,0)</f>
        <v>-310243</v>
      </c>
      <c r="M770" s="9">
        <f t="shared" ref="M770:M780" si="67">+L770-H770</f>
        <v>0</v>
      </c>
      <c r="N770" s="5">
        <f>+VLOOKUP(B770,'[2]TT 2023'!F$666:K$785,6,0)</f>
        <v>45103</v>
      </c>
      <c r="O770" t="s">
        <v>1253</v>
      </c>
      <c r="P770"/>
      <c r="Q770"/>
      <c r="R770" s="14"/>
    </row>
    <row r="771" spans="1:21" ht="15" hidden="1" customHeight="1" x14ac:dyDescent="0.2">
      <c r="A771" s="5">
        <v>45091</v>
      </c>
      <c r="B771" s="6">
        <v>271</v>
      </c>
      <c r="C771" s="6" t="s">
        <v>987</v>
      </c>
      <c r="D771" s="6" t="s">
        <v>1242</v>
      </c>
      <c r="E771" s="9">
        <v>-433853</v>
      </c>
      <c r="F771" s="10" t="s">
        <v>12</v>
      </c>
      <c r="G771" s="9">
        <v>-43385</v>
      </c>
      <c r="H771" s="9">
        <f t="shared" si="59"/>
        <v>-477238</v>
      </c>
      <c r="I771" s="6" t="s">
        <v>175</v>
      </c>
      <c r="J771" s="6" t="s">
        <v>176</v>
      </c>
      <c r="K771" s="5">
        <f t="shared" si="66"/>
        <v>45126</v>
      </c>
      <c r="L771" s="9">
        <f>+VLOOKUP(B771,'[2]TT 2023'!F$666:K$785,2,0)</f>
        <v>-477238</v>
      </c>
      <c r="M771" s="9">
        <f t="shared" si="67"/>
        <v>0</v>
      </c>
      <c r="N771" s="5">
        <f>+VLOOKUP(B771,'[2]TT 2023'!F$666:K$785,6,0)</f>
        <v>45103</v>
      </c>
      <c r="O771" t="s">
        <v>1253</v>
      </c>
      <c r="P771"/>
      <c r="Q771"/>
      <c r="R771" s="14"/>
    </row>
    <row r="772" spans="1:21" ht="15" hidden="1" customHeight="1" x14ac:dyDescent="0.2">
      <c r="A772" s="5">
        <v>45093</v>
      </c>
      <c r="B772" s="6">
        <v>204</v>
      </c>
      <c r="C772" s="6" t="s">
        <v>980</v>
      </c>
      <c r="D772" s="6" t="s">
        <v>1243</v>
      </c>
      <c r="E772" s="9">
        <v>-1222169</v>
      </c>
      <c r="F772" s="10" t="s">
        <v>12</v>
      </c>
      <c r="G772" s="9">
        <v>-122217</v>
      </c>
      <c r="H772" s="9">
        <f t="shared" si="59"/>
        <v>-1344386</v>
      </c>
      <c r="I772" s="6" t="s">
        <v>107</v>
      </c>
      <c r="J772" s="6" t="s">
        <v>108</v>
      </c>
      <c r="K772" s="5">
        <f t="shared" si="66"/>
        <v>45128</v>
      </c>
      <c r="L772" s="9">
        <f>+VLOOKUP(B772,'[2]TT 2023'!F$666:K$785,2,0)</f>
        <v>-1344386</v>
      </c>
      <c r="M772" s="9">
        <f t="shared" si="67"/>
        <v>0</v>
      </c>
      <c r="N772" s="5">
        <f>+VLOOKUP(B772,'[2]TT 2023'!F$666:K$785,6,0)</f>
        <v>45103</v>
      </c>
      <c r="O772" t="s">
        <v>1253</v>
      </c>
      <c r="P772"/>
      <c r="Q772"/>
      <c r="R772" s="14"/>
    </row>
    <row r="773" spans="1:21" ht="15" hidden="1" customHeight="1" x14ac:dyDescent="0.2">
      <c r="A773" s="5">
        <v>45099</v>
      </c>
      <c r="B773" s="6">
        <v>279</v>
      </c>
      <c r="C773" s="6" t="s">
        <v>987</v>
      </c>
      <c r="D773" s="6" t="s">
        <v>1244</v>
      </c>
      <c r="E773" s="9">
        <v>-305967</v>
      </c>
      <c r="F773" s="10" t="s">
        <v>12</v>
      </c>
      <c r="G773" s="9">
        <v>-30597</v>
      </c>
      <c r="H773" s="9">
        <f t="shared" si="59"/>
        <v>-336564</v>
      </c>
      <c r="I773" s="6" t="s">
        <v>175</v>
      </c>
      <c r="J773" s="6" t="s">
        <v>176</v>
      </c>
      <c r="K773" s="5">
        <f t="shared" si="66"/>
        <v>45134</v>
      </c>
      <c r="L773" s="9">
        <f>+VLOOKUP(B773,'[2]TT 2023'!F$666:K$785,2,0)</f>
        <v>-336564</v>
      </c>
      <c r="M773" s="9">
        <f t="shared" si="67"/>
        <v>0</v>
      </c>
      <c r="N773" s="5">
        <f>+VLOOKUP(B773,'[2]TT 2023'!F$666:K$785,6,0)</f>
        <v>45103</v>
      </c>
      <c r="O773" t="s">
        <v>1253</v>
      </c>
      <c r="P773"/>
      <c r="Q773"/>
      <c r="R773" s="14"/>
    </row>
    <row r="774" spans="1:21" ht="15" hidden="1" customHeight="1" x14ac:dyDescent="0.2">
      <c r="A774" s="5">
        <v>45099</v>
      </c>
      <c r="B774" s="6">
        <v>281</v>
      </c>
      <c r="C774" s="6" t="s">
        <v>987</v>
      </c>
      <c r="D774" s="6" t="s">
        <v>1245</v>
      </c>
      <c r="E774" s="9">
        <v>-571061</v>
      </c>
      <c r="F774" s="10" t="s">
        <v>12</v>
      </c>
      <c r="G774" s="9">
        <v>-57106</v>
      </c>
      <c r="H774" s="9">
        <f t="shared" si="59"/>
        <v>-628167</v>
      </c>
      <c r="I774" s="6" t="s">
        <v>175</v>
      </c>
      <c r="J774" s="6" t="s">
        <v>176</v>
      </c>
      <c r="K774" s="5">
        <f t="shared" si="66"/>
        <v>45134</v>
      </c>
      <c r="L774" s="9">
        <f>+VLOOKUP(B774,'[2]TT 2023'!F$666:K$785,2,0)</f>
        <v>-628167</v>
      </c>
      <c r="M774" s="9">
        <f t="shared" si="67"/>
        <v>0</v>
      </c>
      <c r="N774" s="5">
        <f>+VLOOKUP(B774,'[2]TT 2023'!F$666:K$785,6,0)</f>
        <v>45103</v>
      </c>
      <c r="O774" t="s">
        <v>1253</v>
      </c>
      <c r="P774"/>
      <c r="Q774"/>
      <c r="R774" s="14"/>
    </row>
    <row r="775" spans="1:21" ht="15" hidden="1" customHeight="1" x14ac:dyDescent="0.2">
      <c r="A775" s="5">
        <v>45099</v>
      </c>
      <c r="B775" s="6">
        <v>376</v>
      </c>
      <c r="C775" s="6" t="s">
        <v>686</v>
      </c>
      <c r="D775" s="6" t="s">
        <v>1246</v>
      </c>
      <c r="E775" s="9">
        <v>-2398380</v>
      </c>
      <c r="F775" s="10" t="s">
        <v>12</v>
      </c>
      <c r="G775" s="9">
        <v>-239838</v>
      </c>
      <c r="H775" s="9">
        <f t="shared" si="59"/>
        <v>-2638218</v>
      </c>
      <c r="I775" s="6" t="s">
        <v>131</v>
      </c>
      <c r="J775" s="6" t="s">
        <v>132</v>
      </c>
      <c r="K775" s="5">
        <f t="shared" si="66"/>
        <v>45134</v>
      </c>
      <c r="L775" s="9">
        <f>+VLOOKUP(B775,'[2]TT 2023'!F$666:K$785,2,0)</f>
        <v>-2638218</v>
      </c>
      <c r="M775" s="9">
        <f t="shared" si="67"/>
        <v>0</v>
      </c>
      <c r="N775" s="5">
        <f>+VLOOKUP(B775,'[2]TT 2023'!F$666:K$785,6,0)</f>
        <v>45103</v>
      </c>
      <c r="O775" t="s">
        <v>1253</v>
      </c>
      <c r="P775"/>
      <c r="Q775"/>
      <c r="R775" s="14"/>
    </row>
    <row r="776" spans="1:21" ht="15" hidden="1" customHeight="1" x14ac:dyDescent="0.2">
      <c r="A776" s="5">
        <v>45100</v>
      </c>
      <c r="B776" s="6">
        <v>181</v>
      </c>
      <c r="C776" s="6" t="s">
        <v>1247</v>
      </c>
      <c r="D776" s="6" t="s">
        <v>1248</v>
      </c>
      <c r="E776" s="9">
        <v>-5588143</v>
      </c>
      <c r="F776" s="10" t="s">
        <v>12</v>
      </c>
      <c r="G776" s="9">
        <v>-558815</v>
      </c>
      <c r="H776" s="9">
        <f t="shared" si="59"/>
        <v>-6146958</v>
      </c>
      <c r="I776" s="6" t="s">
        <v>89</v>
      </c>
      <c r="J776" s="6" t="s">
        <v>90</v>
      </c>
      <c r="K776" s="5">
        <f t="shared" si="66"/>
        <v>45135</v>
      </c>
      <c r="L776" s="9">
        <f>+VLOOKUP(B776,'[2]TT 2023'!F$786:K$899,2,0)</f>
        <v>-6146957</v>
      </c>
      <c r="M776" s="9">
        <f t="shared" si="67"/>
        <v>1</v>
      </c>
      <c r="N776" s="5">
        <f>+VLOOKUP(B776,'[2]TT 2023'!F$786:K$899,6,0)</f>
        <v>45117</v>
      </c>
      <c r="O776" t="s">
        <v>1410</v>
      </c>
      <c r="P776"/>
      <c r="Q776"/>
      <c r="R776" s="14" t="e">
        <f>+VLOOKUP(B776,[5]ExportInvoiceList!$D:$O,3,0)</f>
        <v>#N/A</v>
      </c>
      <c r="S776" s="14" t="e">
        <f t="shared" ref="S776:S780" si="68">+R776-H776</f>
        <v>#N/A</v>
      </c>
      <c r="T776" t="e">
        <f>+VLOOKUP(B776,[5]ExportInvoiceList!$D:$O,12,0)</f>
        <v>#N/A</v>
      </c>
      <c r="U776" s="4" t="e">
        <f>+VLOOKUP(B776,[5]ExportInvoiceList!$D:$O,6,0)</f>
        <v>#N/A</v>
      </c>
    </row>
    <row r="777" spans="1:21" ht="15" hidden="1" customHeight="1" x14ac:dyDescent="0.2">
      <c r="A777" s="5">
        <v>45100</v>
      </c>
      <c r="B777" s="6">
        <v>245</v>
      </c>
      <c r="C777" s="6" t="s">
        <v>683</v>
      </c>
      <c r="D777" s="6" t="s">
        <v>1249</v>
      </c>
      <c r="E777" s="9">
        <v>-1832172</v>
      </c>
      <c r="F777" s="10" t="s">
        <v>12</v>
      </c>
      <c r="G777" s="9">
        <v>-183217</v>
      </c>
      <c r="H777" s="9">
        <f t="shared" si="59"/>
        <v>-2015389</v>
      </c>
      <c r="I777" s="6" t="s">
        <v>147</v>
      </c>
      <c r="J777" s="6" t="s">
        <v>148</v>
      </c>
      <c r="K777" s="5">
        <f t="shared" si="66"/>
        <v>45135</v>
      </c>
      <c r="L777" s="9">
        <f>+VLOOKUP(B777,'[2]TT 2023'!F$786:K$899,2,0)</f>
        <v>-2015389</v>
      </c>
      <c r="M777" s="9">
        <f t="shared" si="67"/>
        <v>0</v>
      </c>
      <c r="N777" s="5">
        <f>+VLOOKUP(B777,'[2]TT 2023'!F$786:K$899,6,0)</f>
        <v>45117</v>
      </c>
      <c r="O777" t="s">
        <v>1410</v>
      </c>
      <c r="P777"/>
      <c r="Q777"/>
      <c r="R777" s="14" t="e">
        <f>+VLOOKUP(B777,[5]ExportInvoiceList!$D:$O,3,0)</f>
        <v>#N/A</v>
      </c>
      <c r="S777" s="14" t="e">
        <f t="shared" si="68"/>
        <v>#N/A</v>
      </c>
      <c r="T777" t="e">
        <f>+VLOOKUP(B777,[5]ExportInvoiceList!$D:$O,12,0)</f>
        <v>#N/A</v>
      </c>
      <c r="U777" s="4" t="e">
        <f>+VLOOKUP(B777,[5]ExportInvoiceList!$D:$O,6,0)</f>
        <v>#N/A</v>
      </c>
    </row>
    <row r="778" spans="1:21" ht="15" hidden="1" customHeight="1" x14ac:dyDescent="0.2">
      <c r="A778" s="5">
        <v>45100</v>
      </c>
      <c r="B778" s="6">
        <v>262</v>
      </c>
      <c r="C778" s="6" t="s">
        <v>985</v>
      </c>
      <c r="D778" s="6" t="s">
        <v>1250</v>
      </c>
      <c r="E778" s="9">
        <v>-2585590</v>
      </c>
      <c r="F778" s="10" t="s">
        <v>12</v>
      </c>
      <c r="G778" s="9">
        <v>-258559</v>
      </c>
      <c r="H778" s="9">
        <f t="shared" si="59"/>
        <v>-2844149</v>
      </c>
      <c r="I778" s="6" t="s">
        <v>101</v>
      </c>
      <c r="J778" s="6" t="s">
        <v>102</v>
      </c>
      <c r="K778" s="5">
        <f t="shared" si="66"/>
        <v>45135</v>
      </c>
      <c r="L778" s="9">
        <f>+VLOOKUP(B778,'[2]TT 2023'!F$786:K$899,2,0)</f>
        <v>-2844149</v>
      </c>
      <c r="M778" s="9">
        <f t="shared" si="67"/>
        <v>0</v>
      </c>
      <c r="N778" s="5">
        <f>+VLOOKUP(B778,'[2]TT 2023'!F$786:K$899,6,0)</f>
        <v>45117</v>
      </c>
      <c r="O778" t="s">
        <v>1410</v>
      </c>
      <c r="P778"/>
      <c r="Q778"/>
      <c r="R778" s="14" t="e">
        <f>+VLOOKUP(B778,[5]ExportInvoiceList!$D:$O,3,0)</f>
        <v>#N/A</v>
      </c>
      <c r="S778" s="14" t="e">
        <f t="shared" si="68"/>
        <v>#N/A</v>
      </c>
      <c r="T778" t="e">
        <f>+VLOOKUP(B778,[5]ExportInvoiceList!$D:$O,12,0)</f>
        <v>#N/A</v>
      </c>
      <c r="U778" s="4" t="e">
        <f>+VLOOKUP(B778,[5]ExportInvoiceList!$D:$O,6,0)</f>
        <v>#N/A</v>
      </c>
    </row>
    <row r="779" spans="1:21" ht="15" hidden="1" customHeight="1" x14ac:dyDescent="0.2">
      <c r="A779" s="5">
        <v>45100</v>
      </c>
      <c r="B779" s="6">
        <v>263</v>
      </c>
      <c r="C779" s="6" t="s">
        <v>985</v>
      </c>
      <c r="D779" s="6" t="s">
        <v>1251</v>
      </c>
      <c r="E779" s="9">
        <v>-3257421</v>
      </c>
      <c r="F779" s="10" t="s">
        <v>12</v>
      </c>
      <c r="G779" s="9">
        <v>-325743</v>
      </c>
      <c r="H779" s="9">
        <f t="shared" si="59"/>
        <v>-3583164</v>
      </c>
      <c r="I779" s="6" t="s">
        <v>101</v>
      </c>
      <c r="J779" s="6" t="s">
        <v>102</v>
      </c>
      <c r="K779" s="5">
        <f t="shared" si="66"/>
        <v>45135</v>
      </c>
      <c r="L779" s="9">
        <f>+VLOOKUP(B779,'[2]TT 2023'!F$786:K$899,2,0)</f>
        <v>-3583163</v>
      </c>
      <c r="M779" s="9">
        <f t="shared" si="67"/>
        <v>1</v>
      </c>
      <c r="N779" s="5">
        <f>+VLOOKUP(B779,'[2]TT 2023'!F$786:K$899,6,0)</f>
        <v>45117</v>
      </c>
      <c r="O779" t="s">
        <v>1410</v>
      </c>
      <c r="P779"/>
      <c r="Q779"/>
      <c r="R779" s="14" t="e">
        <f>+VLOOKUP(B779,[5]ExportInvoiceList!$D:$O,3,0)</f>
        <v>#N/A</v>
      </c>
      <c r="S779" s="14" t="e">
        <f t="shared" si="68"/>
        <v>#N/A</v>
      </c>
      <c r="T779" t="e">
        <f>+VLOOKUP(B779,[5]ExportInvoiceList!$D:$O,12,0)</f>
        <v>#N/A</v>
      </c>
      <c r="U779" s="4" t="e">
        <f>+VLOOKUP(B779,[5]ExportInvoiceList!$D:$O,6,0)</f>
        <v>#N/A</v>
      </c>
    </row>
    <row r="780" spans="1:21" ht="15" hidden="1" customHeight="1" x14ac:dyDescent="0.2">
      <c r="A780" s="5">
        <v>45100</v>
      </c>
      <c r="B780" s="6">
        <v>269</v>
      </c>
      <c r="C780" s="6" t="s">
        <v>687</v>
      </c>
      <c r="D780" s="6" t="s">
        <v>1252</v>
      </c>
      <c r="E780" s="9">
        <v>-1113903</v>
      </c>
      <c r="F780" s="10" t="s">
        <v>12</v>
      </c>
      <c r="G780" s="9">
        <v>-111390</v>
      </c>
      <c r="H780" s="9">
        <f t="shared" si="59"/>
        <v>-1225293</v>
      </c>
      <c r="I780" s="6" t="s">
        <v>73</v>
      </c>
      <c r="J780" s="6" t="s">
        <v>74</v>
      </c>
      <c r="K780" s="5">
        <f t="shared" si="66"/>
        <v>45135</v>
      </c>
      <c r="L780" s="9">
        <f>+VLOOKUP(B780,'[2]TT 2023'!F$786:K$899,2,0)</f>
        <v>-1225293</v>
      </c>
      <c r="M780" s="9">
        <f t="shared" si="67"/>
        <v>0</v>
      </c>
      <c r="N780" s="5">
        <f>+VLOOKUP(B780,'[2]TT 2023'!F$786:K$899,6,0)</f>
        <v>45117</v>
      </c>
      <c r="O780" t="s">
        <v>1410</v>
      </c>
      <c r="P780"/>
      <c r="Q780"/>
      <c r="R780" s="14" t="e">
        <f>+VLOOKUP(B780,[5]ExportInvoiceList!$D:$O,3,0)</f>
        <v>#N/A</v>
      </c>
      <c r="S780" s="14" t="e">
        <f t="shared" si="68"/>
        <v>#N/A</v>
      </c>
      <c r="T780" t="e">
        <f>+VLOOKUP(B780,[5]ExportInvoiceList!$D:$O,12,0)</f>
        <v>#N/A</v>
      </c>
      <c r="U780" s="4" t="e">
        <f>+VLOOKUP(B780,[5]ExportInvoiceList!$D:$O,6,0)</f>
        <v>#N/A</v>
      </c>
    </row>
    <row r="781" spans="1:21" ht="15" hidden="1" customHeight="1" x14ac:dyDescent="0.2">
      <c r="A781" s="5">
        <v>45087</v>
      </c>
      <c r="B781" s="6">
        <v>34495</v>
      </c>
      <c r="C781" s="6" t="s">
        <v>10</v>
      </c>
      <c r="D781" s="6" t="s">
        <v>1254</v>
      </c>
      <c r="E781" s="9">
        <v>2618440</v>
      </c>
      <c r="F781" s="10" t="s">
        <v>12</v>
      </c>
      <c r="G781" s="9">
        <v>261844</v>
      </c>
      <c r="H781" s="9">
        <f t="shared" ref="H781:H832" si="69">+E781+G781</f>
        <v>2880284</v>
      </c>
      <c r="I781" s="6" t="s">
        <v>131</v>
      </c>
      <c r="J781" s="6" t="s">
        <v>132</v>
      </c>
      <c r="K781" s="5">
        <f t="shared" ref="K781:K841" si="70">35+A781</f>
        <v>45122</v>
      </c>
      <c r="L781" s="9">
        <f>+VLOOKUP(B781,'[2]TT 2023'!F$786:K$899,2,0)</f>
        <v>2880284</v>
      </c>
      <c r="M781" s="9">
        <f t="shared" ref="M781:M841" si="71">+L781-H781</f>
        <v>0</v>
      </c>
      <c r="N781" s="5">
        <f>+VLOOKUP(B781,'[2]TT 2023'!F$786:K$899,6,0)</f>
        <v>45117</v>
      </c>
      <c r="O781" t="s">
        <v>1410</v>
      </c>
      <c r="P781"/>
      <c r="Q781"/>
      <c r="R781" s="14">
        <f>+VLOOKUP(B781,[5]ExportInvoiceList!$D:$O,3,0)</f>
        <v>2880284</v>
      </c>
      <c r="S781" s="14">
        <f t="shared" ref="S781:S844" si="72">+R781-H781</f>
        <v>0</v>
      </c>
      <c r="T781" t="str">
        <f>+VLOOKUP(B781,[5]ExportInvoiceList!$D:$O,12,0)</f>
        <v>Lịch thanh toán: Monthly at 10 &amp; 24</v>
      </c>
      <c r="U781" s="4">
        <f>+VLOOKUP(B781,[5]ExportInvoiceList!$D:$O,6,0)</f>
        <v>45114.000347222223</v>
      </c>
    </row>
    <row r="782" spans="1:21" ht="15" hidden="1" customHeight="1" x14ac:dyDescent="0.2">
      <c r="A782" s="5">
        <v>45087</v>
      </c>
      <c r="B782" s="6">
        <v>34496</v>
      </c>
      <c r="C782" s="6" t="s">
        <v>10</v>
      </c>
      <c r="D782" s="6" t="s">
        <v>1255</v>
      </c>
      <c r="E782" s="9">
        <v>2531869</v>
      </c>
      <c r="F782" s="10" t="s">
        <v>12</v>
      </c>
      <c r="G782" s="9">
        <v>253187</v>
      </c>
      <c r="H782" s="9">
        <f t="shared" si="69"/>
        <v>2785056</v>
      </c>
      <c r="I782" s="6" t="s">
        <v>53</v>
      </c>
      <c r="J782" s="6" t="s">
        <v>54</v>
      </c>
      <c r="K782" s="5">
        <f t="shared" si="70"/>
        <v>45122</v>
      </c>
      <c r="L782" s="9">
        <f>+VLOOKUP(B782,'[2]TT 2023'!F$786:K$899,2,0)</f>
        <v>2785057</v>
      </c>
      <c r="M782" s="9">
        <f t="shared" si="71"/>
        <v>1</v>
      </c>
      <c r="N782" s="5">
        <f>+VLOOKUP(B782,'[2]TT 2023'!F$786:K$899,6,0)</f>
        <v>45117</v>
      </c>
      <c r="O782" t="s">
        <v>1410</v>
      </c>
      <c r="P782"/>
      <c r="Q782"/>
      <c r="R782" s="14">
        <f>+VLOOKUP(B782,[5]ExportInvoiceList!$D:$O,3,0)</f>
        <v>2785056</v>
      </c>
      <c r="S782" s="14">
        <f t="shared" si="72"/>
        <v>0</v>
      </c>
      <c r="T782" t="str">
        <f>+VLOOKUP(B782,[5]ExportInvoiceList!$D:$O,12,0)</f>
        <v>Lịch thanh toán: Monthly at 10 &amp; 24</v>
      </c>
      <c r="U782" s="4">
        <f>+VLOOKUP(B782,[5]ExportInvoiceList!$D:$O,6,0)</f>
        <v>45117.000347222223</v>
      </c>
    </row>
    <row r="783" spans="1:21" ht="15" hidden="1" customHeight="1" x14ac:dyDescent="0.2">
      <c r="A783" s="5">
        <v>45087</v>
      </c>
      <c r="B783" s="6">
        <v>34497</v>
      </c>
      <c r="C783" s="6" t="s">
        <v>10</v>
      </c>
      <c r="D783" s="6" t="s">
        <v>1256</v>
      </c>
      <c r="E783" s="9">
        <v>4244303</v>
      </c>
      <c r="F783" s="10" t="s">
        <v>12</v>
      </c>
      <c r="G783" s="9">
        <v>424430</v>
      </c>
      <c r="H783" s="9">
        <f t="shared" si="69"/>
        <v>4668733</v>
      </c>
      <c r="I783" s="6" t="s">
        <v>139</v>
      </c>
      <c r="J783" s="6" t="s">
        <v>140</v>
      </c>
      <c r="K783" s="5">
        <f t="shared" si="70"/>
        <v>45122</v>
      </c>
      <c r="L783" s="9">
        <f>+VLOOKUP(B783,'[2]TT 2023'!F$786:K$899,2,0)</f>
        <v>4668730</v>
      </c>
      <c r="M783" s="9">
        <f t="shared" si="71"/>
        <v>-3</v>
      </c>
      <c r="N783" s="5">
        <f>+VLOOKUP(B783,'[2]TT 2023'!F$786:K$899,6,0)</f>
        <v>45117</v>
      </c>
      <c r="O783" t="s">
        <v>1410</v>
      </c>
      <c r="P783"/>
      <c r="Q783"/>
      <c r="R783" s="14">
        <f>+VLOOKUP(B783,[5]ExportInvoiceList!$D:$O,3,0)</f>
        <v>4668733</v>
      </c>
      <c r="S783" s="14">
        <f t="shared" si="72"/>
        <v>0</v>
      </c>
      <c r="T783" t="str">
        <f>+VLOOKUP(B783,[5]ExportInvoiceList!$D:$O,12,0)</f>
        <v>Lịch thanh toán: Monthly at 10 &amp; 24</v>
      </c>
      <c r="U783" s="4">
        <f>+VLOOKUP(B783,[5]ExportInvoiceList!$D:$O,6,0)</f>
        <v>45115.000347222223</v>
      </c>
    </row>
    <row r="784" spans="1:21" ht="15" hidden="1" customHeight="1" x14ac:dyDescent="0.2">
      <c r="A784" s="5">
        <v>45087</v>
      </c>
      <c r="B784" s="6">
        <v>34498</v>
      </c>
      <c r="C784" s="6" t="s">
        <v>10</v>
      </c>
      <c r="D784" s="6" t="s">
        <v>1257</v>
      </c>
      <c r="E784" s="9">
        <v>1294062</v>
      </c>
      <c r="F784" s="10" t="s">
        <v>12</v>
      </c>
      <c r="G784" s="9">
        <v>129406</v>
      </c>
      <c r="H784" s="9">
        <f t="shared" si="69"/>
        <v>1423468</v>
      </c>
      <c r="I784" s="6" t="s">
        <v>291</v>
      </c>
      <c r="J784" s="6" t="s">
        <v>292</v>
      </c>
      <c r="K784" s="5">
        <f t="shared" si="70"/>
        <v>45122</v>
      </c>
      <c r="L784" s="9">
        <f>+VLOOKUP(B784,'[2]TT 2023'!F$786:K$899,2,0)</f>
        <v>1423466</v>
      </c>
      <c r="M784" s="9">
        <f t="shared" si="71"/>
        <v>-2</v>
      </c>
      <c r="N784" s="5">
        <f>+VLOOKUP(B784,'[2]TT 2023'!F$786:K$899,6,0)</f>
        <v>45117</v>
      </c>
      <c r="O784" t="s">
        <v>1410</v>
      </c>
      <c r="P784"/>
      <c r="Q784"/>
      <c r="R784" s="14">
        <f>+VLOOKUP(B784,[5]ExportInvoiceList!$D:$O,3,0)</f>
        <v>1423468</v>
      </c>
      <c r="S784" s="14">
        <f t="shared" si="72"/>
        <v>0</v>
      </c>
      <c r="T784" t="str">
        <f>+VLOOKUP(B784,[5]ExportInvoiceList!$D:$O,12,0)</f>
        <v>Lịch thanh toán: Monthly at 10 &amp; 24</v>
      </c>
      <c r="U784" s="4">
        <f>+VLOOKUP(B784,[5]ExportInvoiceList!$D:$O,6,0)</f>
        <v>45117.000347222223</v>
      </c>
    </row>
    <row r="785" spans="1:22" ht="15" hidden="1" customHeight="1" x14ac:dyDescent="0.2">
      <c r="A785" s="5">
        <v>45087</v>
      </c>
      <c r="B785" s="6">
        <v>34499</v>
      </c>
      <c r="C785" s="6" t="s">
        <v>10</v>
      </c>
      <c r="D785" s="6" t="s">
        <v>1258</v>
      </c>
      <c r="E785" s="9">
        <v>1078385</v>
      </c>
      <c r="F785" s="10" t="s">
        <v>12</v>
      </c>
      <c r="G785" s="9">
        <v>107839</v>
      </c>
      <c r="H785" s="9">
        <f t="shared" si="69"/>
        <v>1186224</v>
      </c>
      <c r="I785" s="6" t="s">
        <v>107</v>
      </c>
      <c r="J785" s="6" t="s">
        <v>108</v>
      </c>
      <c r="K785" s="5">
        <f t="shared" si="70"/>
        <v>45122</v>
      </c>
      <c r="L785" s="9">
        <f>+VLOOKUP(B785,'[2]TT 2023'!F$786:K$899,2,0)</f>
        <v>1186229</v>
      </c>
      <c r="M785" s="9">
        <f t="shared" si="71"/>
        <v>5</v>
      </c>
      <c r="N785" s="5">
        <f>+VLOOKUP(B785,'[2]TT 2023'!F$786:K$899,6,0)</f>
        <v>45117</v>
      </c>
      <c r="O785" t="s">
        <v>1410</v>
      </c>
      <c r="P785"/>
      <c r="Q785"/>
      <c r="R785" s="14">
        <f>+VLOOKUP(B785,[5]ExportInvoiceList!$D:$O,3,0)</f>
        <v>1186224</v>
      </c>
      <c r="S785" s="14">
        <f t="shared" si="72"/>
        <v>0</v>
      </c>
      <c r="T785" t="str">
        <f>+VLOOKUP(B785,[5]ExportInvoiceList!$D:$O,12,0)</f>
        <v>Lịch thanh toán: Monthly at 10 &amp; 24</v>
      </c>
      <c r="U785" s="4">
        <f>+VLOOKUP(B785,[5]ExportInvoiceList!$D:$O,6,0)</f>
        <v>45115.000347222223</v>
      </c>
    </row>
    <row r="786" spans="1:22" ht="15" hidden="1" customHeight="1" x14ac:dyDescent="0.2">
      <c r="A786" s="5">
        <v>45087</v>
      </c>
      <c r="B786" s="6">
        <v>34500</v>
      </c>
      <c r="C786" s="6" t="s">
        <v>10</v>
      </c>
      <c r="D786" s="6" t="s">
        <v>1259</v>
      </c>
      <c r="E786" s="9">
        <v>1715280</v>
      </c>
      <c r="F786" s="10" t="s">
        <v>12</v>
      </c>
      <c r="G786" s="9">
        <v>171528</v>
      </c>
      <c r="H786" s="9">
        <f t="shared" si="69"/>
        <v>1886808</v>
      </c>
      <c r="I786" s="6" t="s">
        <v>107</v>
      </c>
      <c r="J786" s="6" t="s">
        <v>108</v>
      </c>
      <c r="K786" s="5">
        <f t="shared" si="70"/>
        <v>45122</v>
      </c>
      <c r="L786" s="9">
        <f>+VLOOKUP(B786,'[2]TT 2023'!F$786:K$899,2,0)</f>
        <v>1886808</v>
      </c>
      <c r="M786" s="9">
        <f t="shared" si="71"/>
        <v>0</v>
      </c>
      <c r="N786" s="5">
        <f>+VLOOKUP(B786,'[2]TT 2023'!F$786:K$899,6,0)</f>
        <v>45117</v>
      </c>
      <c r="O786" t="s">
        <v>1410</v>
      </c>
      <c r="P786"/>
      <c r="Q786"/>
      <c r="R786" s="14">
        <f>+VLOOKUP(B786,[5]ExportInvoiceList!$D:$O,3,0)</f>
        <v>1886808</v>
      </c>
      <c r="S786" s="14">
        <f t="shared" si="72"/>
        <v>0</v>
      </c>
      <c r="T786" t="str">
        <f>+VLOOKUP(B786,[5]ExportInvoiceList!$D:$O,12,0)</f>
        <v>Lịch thanh toán: Monthly at 10 &amp; 24</v>
      </c>
      <c r="U786" s="4">
        <f>+VLOOKUP(B786,[5]ExportInvoiceList!$D:$O,6,0)</f>
        <v>45115.000347222223</v>
      </c>
    </row>
    <row r="787" spans="1:22" ht="15" hidden="1" customHeight="1" x14ac:dyDescent="0.2">
      <c r="A787" s="5">
        <v>45087</v>
      </c>
      <c r="B787" s="6">
        <v>34501</v>
      </c>
      <c r="C787" s="6" t="s">
        <v>10</v>
      </c>
      <c r="D787" s="6" t="s">
        <v>1260</v>
      </c>
      <c r="E787" s="9">
        <v>1468620</v>
      </c>
      <c r="F787" s="10" t="s">
        <v>12</v>
      </c>
      <c r="G787" s="9">
        <v>146862</v>
      </c>
      <c r="H787" s="9">
        <f t="shared" si="69"/>
        <v>1615482</v>
      </c>
      <c r="I787" s="6" t="s">
        <v>93</v>
      </c>
      <c r="J787" s="6" t="s">
        <v>94</v>
      </c>
      <c r="K787" s="5">
        <f t="shared" si="70"/>
        <v>45122</v>
      </c>
      <c r="L787" s="9">
        <f>+VLOOKUP(B787,'[2]TT 2023'!F$786:K$899,2,0)</f>
        <v>1615482</v>
      </c>
      <c r="M787" s="9">
        <f t="shared" si="71"/>
        <v>0</v>
      </c>
      <c r="N787" s="5">
        <f>+VLOOKUP(B787,'[2]TT 2023'!F$786:K$899,6,0)</f>
        <v>45117</v>
      </c>
      <c r="O787" t="s">
        <v>1410</v>
      </c>
      <c r="P787"/>
      <c r="Q787"/>
      <c r="R787" s="14">
        <f>+VLOOKUP(B787,[5]ExportInvoiceList!$D:$O,3,0)</f>
        <v>1615482</v>
      </c>
      <c r="S787" s="14">
        <f t="shared" si="72"/>
        <v>0</v>
      </c>
      <c r="T787" t="str">
        <f>+VLOOKUP(B787,[5]ExportInvoiceList!$D:$O,12,0)</f>
        <v>Lịch thanh toán: Monthly at 10 &amp; 24</v>
      </c>
      <c r="U787" s="4">
        <f>+VLOOKUP(B787,[5]ExportInvoiceList!$D:$O,6,0)</f>
        <v>45115.000347222223</v>
      </c>
    </row>
    <row r="788" spans="1:22" ht="15" hidden="1" customHeight="1" x14ac:dyDescent="0.2">
      <c r="A788" s="5">
        <v>45087</v>
      </c>
      <c r="B788" s="6">
        <v>34502</v>
      </c>
      <c r="C788" s="6" t="s">
        <v>10</v>
      </c>
      <c r="D788" s="6" t="s">
        <v>1261</v>
      </c>
      <c r="E788" s="9">
        <v>3040396</v>
      </c>
      <c r="F788" s="10" t="s">
        <v>12</v>
      </c>
      <c r="G788" s="9">
        <v>304040</v>
      </c>
      <c r="H788" s="9">
        <f t="shared" si="69"/>
        <v>3344436</v>
      </c>
      <c r="I788" s="6" t="s">
        <v>93</v>
      </c>
      <c r="J788" s="6" t="s">
        <v>94</v>
      </c>
      <c r="K788" s="5">
        <f t="shared" si="70"/>
        <v>45122</v>
      </c>
      <c r="L788" s="9">
        <f>+VLOOKUP(B788,'[2]TT 2023'!F$786:K$899,2,0)</f>
        <v>3344440</v>
      </c>
      <c r="M788" s="9">
        <f t="shared" si="71"/>
        <v>4</v>
      </c>
      <c r="N788" s="5">
        <f>+VLOOKUP(B788,'[2]TT 2023'!F$786:K$899,6,0)</f>
        <v>45117</v>
      </c>
      <c r="O788" t="s">
        <v>1410</v>
      </c>
      <c r="P788"/>
      <c r="Q788"/>
      <c r="R788" s="14">
        <f>+VLOOKUP(B788,[5]ExportInvoiceList!$D:$O,3,0)</f>
        <v>3344436</v>
      </c>
      <c r="S788" s="14">
        <f t="shared" si="72"/>
        <v>0</v>
      </c>
      <c r="T788" t="str">
        <f>+VLOOKUP(B788,[5]ExportInvoiceList!$D:$O,12,0)</f>
        <v>Lịch thanh toán: Monthly at 10 &amp; 24</v>
      </c>
      <c r="U788" s="4">
        <f>+VLOOKUP(B788,[5]ExportInvoiceList!$D:$O,6,0)</f>
        <v>45115.000347222223</v>
      </c>
    </row>
    <row r="789" spans="1:22" ht="15" hidden="1" customHeight="1" x14ac:dyDescent="0.2">
      <c r="A789" s="5">
        <v>45087</v>
      </c>
      <c r="B789" s="6">
        <v>34503</v>
      </c>
      <c r="C789" s="6" t="s">
        <v>10</v>
      </c>
      <c r="D789" s="6" t="s">
        <v>1262</v>
      </c>
      <c r="E789" s="9">
        <v>2841147</v>
      </c>
      <c r="F789" s="10" t="s">
        <v>12</v>
      </c>
      <c r="G789" s="9">
        <v>284115</v>
      </c>
      <c r="H789" s="9">
        <f t="shared" si="69"/>
        <v>3125262</v>
      </c>
      <c r="I789" s="6" t="s">
        <v>83</v>
      </c>
      <c r="J789" s="6" t="s">
        <v>84</v>
      </c>
      <c r="K789" s="5">
        <f t="shared" si="70"/>
        <v>45122</v>
      </c>
      <c r="L789" s="9">
        <f>+VLOOKUP(B789,'[2]TT 2023'!F$786:K$899,2,0)</f>
        <v>3125265</v>
      </c>
      <c r="M789" s="9">
        <f t="shared" si="71"/>
        <v>3</v>
      </c>
      <c r="N789" s="5">
        <f>+VLOOKUP(B789,'[2]TT 2023'!F$786:K$899,6,0)</f>
        <v>45117</v>
      </c>
      <c r="O789" t="s">
        <v>1410</v>
      </c>
      <c r="P789"/>
      <c r="Q789"/>
      <c r="R789" s="14">
        <f>+VLOOKUP(B789,[5]ExportInvoiceList!$D:$O,3,0)</f>
        <v>3125262</v>
      </c>
      <c r="S789" s="14">
        <f t="shared" si="72"/>
        <v>0</v>
      </c>
      <c r="T789" t="str">
        <f>+VLOOKUP(B789,[5]ExportInvoiceList!$D:$O,12,0)</f>
        <v>Lịch thanh toán: Monthly at 10 &amp; 24</v>
      </c>
      <c r="U789" s="4">
        <f>+VLOOKUP(B789,[5]ExportInvoiceList!$D:$O,6,0)</f>
        <v>45117.000347222223</v>
      </c>
    </row>
    <row r="790" spans="1:22" ht="15" hidden="1" customHeight="1" x14ac:dyDescent="0.2">
      <c r="A790" s="5">
        <v>45087</v>
      </c>
      <c r="B790" s="6">
        <v>34504</v>
      </c>
      <c r="C790" s="6" t="s">
        <v>10</v>
      </c>
      <c r="D790" s="6" t="s">
        <v>1263</v>
      </c>
      <c r="E790" s="9">
        <v>2582052</v>
      </c>
      <c r="F790" s="10" t="s">
        <v>12</v>
      </c>
      <c r="G790" s="9">
        <v>258205</v>
      </c>
      <c r="H790" s="9">
        <f t="shared" si="69"/>
        <v>2840257</v>
      </c>
      <c r="I790" s="6" t="s">
        <v>175</v>
      </c>
      <c r="J790" s="6" t="s">
        <v>176</v>
      </c>
      <c r="K790" s="5">
        <f t="shared" si="70"/>
        <v>45122</v>
      </c>
      <c r="L790" s="9">
        <f>+VLOOKUP(B790,'[2]TT 2023'!F$786:K$899,2,0)</f>
        <v>2840255</v>
      </c>
      <c r="M790" s="9">
        <f t="shared" si="71"/>
        <v>-2</v>
      </c>
      <c r="N790" s="5">
        <f>+VLOOKUP(B790,'[2]TT 2023'!F$786:K$899,6,0)</f>
        <v>45117</v>
      </c>
      <c r="O790" t="s">
        <v>1410</v>
      </c>
      <c r="P790"/>
      <c r="Q790"/>
      <c r="R790" s="14">
        <f>+VLOOKUP(B790,[5]ExportInvoiceList!$D:$O,3,0)</f>
        <v>2840257</v>
      </c>
      <c r="S790" s="14">
        <f t="shared" si="72"/>
        <v>0</v>
      </c>
      <c r="T790" t="str">
        <f>+VLOOKUP(B790,[5]ExportInvoiceList!$D:$O,12,0)</f>
        <v>Lịch thanh toán: Monthly at 10 &amp; 24</v>
      </c>
      <c r="U790" s="4">
        <f>+VLOOKUP(B790,[5]ExportInvoiceList!$D:$O,6,0)</f>
        <v>45114.000347222223</v>
      </c>
    </row>
    <row r="791" spans="1:22" ht="15" hidden="1" customHeight="1" x14ac:dyDescent="0.2">
      <c r="A791" s="5">
        <v>45087</v>
      </c>
      <c r="B791" s="6">
        <v>34505</v>
      </c>
      <c r="C791" s="6" t="s">
        <v>10</v>
      </c>
      <c r="D791" s="6" t="s">
        <v>1264</v>
      </c>
      <c r="E791" s="9">
        <v>7291800</v>
      </c>
      <c r="F791" s="10" t="s">
        <v>12</v>
      </c>
      <c r="G791" s="9">
        <v>729180</v>
      </c>
      <c r="H791" s="9">
        <f t="shared" si="69"/>
        <v>8020980</v>
      </c>
      <c r="I791" s="6" t="s">
        <v>13</v>
      </c>
      <c r="J791" s="6" t="s">
        <v>14</v>
      </c>
      <c r="K791" s="5">
        <f t="shared" si="70"/>
        <v>45122</v>
      </c>
      <c r="L791" s="9">
        <f>+VLOOKUP(B791,'[2]TT 2023'!F$786:K$899,2,0)</f>
        <v>8020980</v>
      </c>
      <c r="M791" s="9">
        <f t="shared" si="71"/>
        <v>0</v>
      </c>
      <c r="N791" s="5">
        <f>+VLOOKUP(B791,'[2]TT 2023'!F$786:K$899,6,0)</f>
        <v>45117</v>
      </c>
      <c r="O791" t="s">
        <v>1410</v>
      </c>
      <c r="P791"/>
      <c r="Q791"/>
      <c r="R791" s="14">
        <f>+VLOOKUP(B791,[5]ExportInvoiceList!$D:$O,3,0)</f>
        <v>8020980</v>
      </c>
      <c r="S791" s="14">
        <f t="shared" si="72"/>
        <v>0</v>
      </c>
      <c r="T791" t="str">
        <f>+VLOOKUP(B791,[5]ExportInvoiceList!$D:$O,12,0)</f>
        <v>Lịch thanh toán: Monthly at 10 &amp; 24</v>
      </c>
      <c r="U791" s="4">
        <f>+VLOOKUP(B791,[5]ExportInvoiceList!$D:$O,6,0)</f>
        <v>45114.000347222223</v>
      </c>
    </row>
    <row r="792" spans="1:22" ht="15" hidden="1" customHeight="1" x14ac:dyDescent="0.2">
      <c r="A792" s="5">
        <v>45087</v>
      </c>
      <c r="B792" s="6">
        <v>34506</v>
      </c>
      <c r="C792" s="6" t="s">
        <v>10</v>
      </c>
      <c r="D792" s="6" t="s">
        <v>1265</v>
      </c>
      <c r="E792" s="9">
        <v>4442320</v>
      </c>
      <c r="F792" s="10" t="s">
        <v>12</v>
      </c>
      <c r="G792" s="9">
        <v>444232</v>
      </c>
      <c r="H792" s="9">
        <f t="shared" si="69"/>
        <v>4886552</v>
      </c>
      <c r="I792" s="6" t="s">
        <v>13</v>
      </c>
      <c r="J792" s="6" t="s">
        <v>14</v>
      </c>
      <c r="K792" s="5">
        <f t="shared" si="70"/>
        <v>45122</v>
      </c>
      <c r="L792" s="9">
        <f>+VLOOKUP(B792,'[2]TT 2023'!F$786:K$899,2,0)</f>
        <v>4886552</v>
      </c>
      <c r="M792" s="9">
        <f t="shared" si="71"/>
        <v>0</v>
      </c>
      <c r="N792" s="5">
        <f>+VLOOKUP(B792,'[2]TT 2023'!F$786:K$899,6,0)</f>
        <v>45117</v>
      </c>
      <c r="O792" t="s">
        <v>1410</v>
      </c>
      <c r="P792"/>
      <c r="Q792"/>
      <c r="R792" s="14">
        <f>+VLOOKUP(B792,[5]ExportInvoiceList!$D:$O,3,0)</f>
        <v>4886552</v>
      </c>
      <c r="S792" s="14">
        <f t="shared" si="72"/>
        <v>0</v>
      </c>
      <c r="T792" t="str">
        <f>+VLOOKUP(B792,[5]ExportInvoiceList!$D:$O,12,0)</f>
        <v>Lịch thanh toán: Monthly at 10 &amp; 24</v>
      </c>
      <c r="U792" s="4">
        <f>+VLOOKUP(B792,[5]ExportInvoiceList!$D:$O,6,0)</f>
        <v>45114.000347222223</v>
      </c>
    </row>
    <row r="793" spans="1:22" ht="15" hidden="1" customHeight="1" x14ac:dyDescent="0.2">
      <c r="A793" s="5">
        <v>45087</v>
      </c>
      <c r="B793" s="6">
        <v>34507</v>
      </c>
      <c r="C793" s="6" t="s">
        <v>10</v>
      </c>
      <c r="D793" s="6" t="s">
        <v>1266</v>
      </c>
      <c r="E793" s="9">
        <v>2221160</v>
      </c>
      <c r="F793" s="10" t="s">
        <v>12</v>
      </c>
      <c r="G793" s="9">
        <v>222116</v>
      </c>
      <c r="H793" s="9">
        <f t="shared" si="69"/>
        <v>2443276</v>
      </c>
      <c r="I793" s="6" t="s">
        <v>13</v>
      </c>
      <c r="J793" s="6" t="s">
        <v>14</v>
      </c>
      <c r="K793" s="5">
        <f t="shared" si="70"/>
        <v>45122</v>
      </c>
      <c r="L793" s="9">
        <f>+VLOOKUP(B793,'[2]TT 2023'!F$786:K$899,2,0)</f>
        <v>2443276</v>
      </c>
      <c r="M793" s="9">
        <f t="shared" si="71"/>
        <v>0</v>
      </c>
      <c r="N793" s="5">
        <f>+VLOOKUP(B793,'[2]TT 2023'!F$786:K$899,6,0)</f>
        <v>45117</v>
      </c>
      <c r="O793" t="s">
        <v>1410</v>
      </c>
      <c r="P793"/>
      <c r="Q793"/>
      <c r="R793" s="14">
        <f>+VLOOKUP(B793,[5]ExportInvoiceList!$D:$O,3,0)</f>
        <v>2443276</v>
      </c>
      <c r="S793" s="14">
        <f t="shared" si="72"/>
        <v>0</v>
      </c>
      <c r="T793" t="str">
        <f>+VLOOKUP(B793,[5]ExportInvoiceList!$D:$O,12,0)</f>
        <v>Lịch thanh toán: Monthly at 10 &amp; 24</v>
      </c>
      <c r="U793" s="4">
        <f>+VLOOKUP(B793,[5]ExportInvoiceList!$D:$O,6,0)</f>
        <v>45115.000347222223</v>
      </c>
    </row>
    <row r="794" spans="1:22" ht="15" hidden="1" customHeight="1" x14ac:dyDescent="0.2">
      <c r="A794" s="5">
        <v>45087</v>
      </c>
      <c r="B794" s="6">
        <v>34508</v>
      </c>
      <c r="C794" s="6" t="s">
        <v>10</v>
      </c>
      <c r="D794" s="6" t="s">
        <v>1267</v>
      </c>
      <c r="E794" s="9">
        <v>2940030</v>
      </c>
      <c r="F794" s="10" t="s">
        <v>12</v>
      </c>
      <c r="G794" s="9">
        <v>294003</v>
      </c>
      <c r="H794" s="9">
        <f t="shared" si="69"/>
        <v>3234033</v>
      </c>
      <c r="I794" s="6" t="s">
        <v>13</v>
      </c>
      <c r="J794" s="6" t="s">
        <v>14</v>
      </c>
      <c r="K794" s="5">
        <f t="shared" si="70"/>
        <v>45122</v>
      </c>
      <c r="L794" s="9">
        <f>+VLOOKUP(B794,'[2]TT 2023'!F$786:K$899,2,0)</f>
        <v>3234033</v>
      </c>
      <c r="M794" s="9">
        <f t="shared" si="71"/>
        <v>0</v>
      </c>
      <c r="N794" s="5">
        <f>+VLOOKUP(B794,'[2]TT 2023'!F$786:K$899,6,0)</f>
        <v>45117</v>
      </c>
      <c r="O794" t="s">
        <v>1410</v>
      </c>
      <c r="P794"/>
      <c r="Q794"/>
      <c r="R794" s="14">
        <f>+VLOOKUP(B794,[5]ExportInvoiceList!$D:$O,3,0)</f>
        <v>3234033</v>
      </c>
      <c r="S794" s="14">
        <f t="shared" si="72"/>
        <v>0</v>
      </c>
      <c r="T794" t="str">
        <f>+VLOOKUP(B794,[5]ExportInvoiceList!$D:$O,12,0)</f>
        <v>Lịch thanh toán: Monthly at 10 &amp; 24</v>
      </c>
      <c r="U794" s="4">
        <f>+VLOOKUP(B794,[5]ExportInvoiceList!$D:$O,6,0)</f>
        <v>45115.000347222223</v>
      </c>
    </row>
    <row r="795" spans="1:22" ht="15" hidden="1" customHeight="1" x14ac:dyDescent="0.2">
      <c r="A795" s="5">
        <v>45087</v>
      </c>
      <c r="B795" s="6">
        <v>34509</v>
      </c>
      <c r="C795" s="6" t="s">
        <v>10</v>
      </c>
      <c r="D795" s="6" t="s">
        <v>1268</v>
      </c>
      <c r="E795" s="9">
        <v>2221160</v>
      </c>
      <c r="F795" s="10" t="s">
        <v>12</v>
      </c>
      <c r="G795" s="9">
        <v>222116</v>
      </c>
      <c r="H795" s="9">
        <f t="shared" si="69"/>
        <v>2443276</v>
      </c>
      <c r="I795" s="6" t="s">
        <v>13</v>
      </c>
      <c r="J795" s="6" t="s">
        <v>14</v>
      </c>
      <c r="K795" s="5">
        <f t="shared" si="70"/>
        <v>45122</v>
      </c>
      <c r="L795" s="9">
        <f>+VLOOKUP(B795,'[2]TT 2023'!F$786:K$899,2,0)</f>
        <v>2443276</v>
      </c>
      <c r="M795" s="9">
        <f t="shared" si="71"/>
        <v>0</v>
      </c>
      <c r="N795" s="5">
        <f>+VLOOKUP(B795,'[2]TT 2023'!F$786:K$899,6,0)</f>
        <v>45117</v>
      </c>
      <c r="O795" t="s">
        <v>1410</v>
      </c>
      <c r="P795"/>
      <c r="Q795"/>
      <c r="R795" s="14">
        <f>+VLOOKUP(B795,[5]ExportInvoiceList!$D:$O,3,0)</f>
        <v>2443276</v>
      </c>
      <c r="S795" s="14">
        <f t="shared" si="72"/>
        <v>0</v>
      </c>
      <c r="T795" t="str">
        <f>+VLOOKUP(B795,[5]ExportInvoiceList!$D:$O,12,0)</f>
        <v>Lịch thanh toán: Monthly at 10 &amp; 24</v>
      </c>
      <c r="U795" s="4">
        <f>+VLOOKUP(B795,[5]ExportInvoiceList!$D:$O,6,0)</f>
        <v>45115.000347222223</v>
      </c>
    </row>
    <row r="796" spans="1:22" ht="15" hidden="1" customHeight="1" x14ac:dyDescent="0.2">
      <c r="A796" s="5">
        <v>45087</v>
      </c>
      <c r="B796" s="6">
        <v>34510</v>
      </c>
      <c r="C796" s="6" t="s">
        <v>10</v>
      </c>
      <c r="D796" s="6" t="s">
        <v>1269</v>
      </c>
      <c r="E796" s="9">
        <v>1110580</v>
      </c>
      <c r="F796" s="10" t="s">
        <v>12</v>
      </c>
      <c r="G796" s="9">
        <v>111058</v>
      </c>
      <c r="H796" s="9">
        <f t="shared" si="69"/>
        <v>1221638</v>
      </c>
      <c r="I796" s="6" t="s">
        <v>117</v>
      </c>
      <c r="J796" s="6" t="s">
        <v>118</v>
      </c>
      <c r="K796" s="5">
        <f t="shared" si="70"/>
        <v>45122</v>
      </c>
      <c r="L796" s="9">
        <f>+VLOOKUP(B796,'[2]TT 2023'!F$786:K$899,2,0)</f>
        <v>1221638</v>
      </c>
      <c r="M796" s="9">
        <f t="shared" si="71"/>
        <v>0</v>
      </c>
      <c r="N796" s="5">
        <f>+VLOOKUP(B796,'[2]TT 2023'!F$786:K$899,6,0)</f>
        <v>45117</v>
      </c>
      <c r="O796" t="s">
        <v>1410</v>
      </c>
      <c r="P796"/>
      <c r="Q796"/>
      <c r="R796" s="14">
        <f>+VLOOKUP(B796,[5]ExportInvoiceList!$D:$O,3,0)</f>
        <v>1221638</v>
      </c>
      <c r="S796" s="14">
        <f t="shared" si="72"/>
        <v>0</v>
      </c>
      <c r="T796" t="str">
        <f>+VLOOKUP(B796,[5]ExportInvoiceList!$D:$O,12,0)</f>
        <v>Lịch thanh toán: Monthly at 10 &amp; 24</v>
      </c>
      <c r="U796" s="4">
        <f>+VLOOKUP(B796,[5]ExportInvoiceList!$D:$O,6,0)</f>
        <v>45115.000347222223</v>
      </c>
    </row>
    <row r="797" spans="1:22" ht="15" hidden="1" customHeight="1" x14ac:dyDescent="0.2">
      <c r="A797" s="5">
        <v>45087</v>
      </c>
      <c r="B797" s="6">
        <v>34511</v>
      </c>
      <c r="C797" s="6" t="s">
        <v>10</v>
      </c>
      <c r="D797" s="6" t="s">
        <v>1270</v>
      </c>
      <c r="E797" s="9">
        <v>1468620</v>
      </c>
      <c r="F797" s="10" t="s">
        <v>12</v>
      </c>
      <c r="G797" s="9">
        <v>146862</v>
      </c>
      <c r="H797" s="9">
        <f t="shared" si="69"/>
        <v>1615482</v>
      </c>
      <c r="I797" s="6" t="s">
        <v>13</v>
      </c>
      <c r="J797" s="6" t="s">
        <v>14</v>
      </c>
      <c r="K797" s="5">
        <f t="shared" si="70"/>
        <v>45122</v>
      </c>
      <c r="L797" s="9">
        <f>+VLOOKUP(B797,'[2]TT 2023'!F$786:K$899,2,0)</f>
        <v>1615482</v>
      </c>
      <c r="M797" s="9">
        <f t="shared" si="71"/>
        <v>0</v>
      </c>
      <c r="N797" s="5">
        <f>+VLOOKUP(B797,'[2]TT 2023'!F$786:K$899,6,0)</f>
        <v>45117</v>
      </c>
      <c r="O797" t="s">
        <v>1410</v>
      </c>
      <c r="P797"/>
      <c r="Q797"/>
      <c r="R797" s="14">
        <f>+VLOOKUP(B797,[5]ExportInvoiceList!$D:$O,3,0)</f>
        <v>1615482</v>
      </c>
      <c r="S797" s="14">
        <f t="shared" si="72"/>
        <v>0</v>
      </c>
      <c r="T797" t="str">
        <f>+VLOOKUP(B797,[5]ExportInvoiceList!$D:$O,12,0)</f>
        <v>Lịch thanh toán: Monthly at 10 &amp; 24</v>
      </c>
      <c r="U797" s="4">
        <f>+VLOOKUP(B797,[5]ExportInvoiceList!$D:$O,6,0)</f>
        <v>45112.000347222223</v>
      </c>
    </row>
    <row r="798" spans="1:22" ht="15" hidden="1" customHeight="1" x14ac:dyDescent="0.2">
      <c r="A798" s="5">
        <v>45087</v>
      </c>
      <c r="B798" s="6">
        <v>34512</v>
      </c>
      <c r="C798" s="6" t="s">
        <v>10</v>
      </c>
      <c r="D798" s="6" t="s">
        <v>1271</v>
      </c>
      <c r="E798" s="9">
        <v>1110580</v>
      </c>
      <c r="F798" s="10" t="s">
        <v>12</v>
      </c>
      <c r="G798" s="9">
        <v>111058</v>
      </c>
      <c r="H798" s="9">
        <f t="shared" si="69"/>
        <v>1221638</v>
      </c>
      <c r="I798" s="6" t="s">
        <v>101</v>
      </c>
      <c r="J798" s="6" t="s">
        <v>102</v>
      </c>
      <c r="K798" s="5">
        <f t="shared" si="70"/>
        <v>45122</v>
      </c>
      <c r="L798" s="9">
        <f>+VLOOKUP(B798,'[2]TT 2023'!F$786:K$899,2,0)</f>
        <v>1221638</v>
      </c>
      <c r="M798" s="9">
        <f t="shared" si="71"/>
        <v>0</v>
      </c>
      <c r="N798" s="5">
        <f>+VLOOKUP(B798,'[2]TT 2023'!F$786:K$899,6,0)</f>
        <v>45117</v>
      </c>
      <c r="O798" t="s">
        <v>1410</v>
      </c>
      <c r="P798"/>
      <c r="Q798"/>
      <c r="R798" s="14">
        <f>+VLOOKUP(B798,[5]ExportInvoiceList!$D:$O,3,0)</f>
        <v>1221638</v>
      </c>
      <c r="S798" s="14">
        <f t="shared" si="72"/>
        <v>0</v>
      </c>
      <c r="T798" t="str">
        <f>+VLOOKUP(B798,[5]ExportInvoiceList!$D:$O,12,0)</f>
        <v>Lịch thanh toán: Monthly at 10 &amp; 24</v>
      </c>
      <c r="U798" s="4">
        <f>+VLOOKUP(B798,[5]ExportInvoiceList!$D:$O,6,0)</f>
        <v>45117.000347222223</v>
      </c>
    </row>
    <row r="799" spans="1:22" ht="15" hidden="1" customHeight="1" x14ac:dyDescent="0.2">
      <c r="A799" s="5">
        <v>45087</v>
      </c>
      <c r="B799" s="6">
        <v>34513</v>
      </c>
      <c r="C799" s="6" t="s">
        <v>10</v>
      </c>
      <c r="D799" s="6" t="s">
        <v>1272</v>
      </c>
      <c r="E799" s="9">
        <v>2221160</v>
      </c>
      <c r="F799" s="10" t="s">
        <v>12</v>
      </c>
      <c r="G799" s="9">
        <v>222116</v>
      </c>
      <c r="H799" s="9">
        <f t="shared" si="69"/>
        <v>2443276</v>
      </c>
      <c r="I799" s="6" t="s">
        <v>73</v>
      </c>
      <c r="J799" s="6" t="s">
        <v>74</v>
      </c>
      <c r="K799" s="5">
        <f t="shared" si="70"/>
        <v>45122</v>
      </c>
      <c r="L799" s="9">
        <f>+VLOOKUP(B799,'[2]TT 2023'!F$900:K$982,2,0)</f>
        <v>2443276</v>
      </c>
      <c r="M799" s="9">
        <f t="shared" si="71"/>
        <v>0</v>
      </c>
      <c r="N799" s="5">
        <f>+VLOOKUP(B799,'[2]TT 2023'!F$900:K$982,6,0)</f>
        <v>45131</v>
      </c>
      <c r="O799" t="s">
        <v>1443</v>
      </c>
      <c r="P799"/>
      <c r="Q799"/>
      <c r="R799" s="14">
        <f>+VLOOKUP(B799,[4]ExportInvoiceList!$D:$O,3,0)</f>
        <v>2443276</v>
      </c>
      <c r="S799" s="14">
        <f t="shared" si="72"/>
        <v>0</v>
      </c>
      <c r="T799" t="str">
        <f>+VLOOKUP(B799,[4]ExportInvoiceList!$D:$O,12,0)</f>
        <v>Lịch thanh toán: Monthly at 10 &amp; 24</v>
      </c>
      <c r="U799" s="4">
        <f>+VLOOKUP(B799,[4]ExportInvoiceList!$D:$O,6,0)</f>
        <v>45119.000347222223</v>
      </c>
      <c r="V799" t="s">
        <v>1411</v>
      </c>
    </row>
    <row r="800" spans="1:22" ht="15" hidden="1" customHeight="1" x14ac:dyDescent="0.2">
      <c r="A800" s="5">
        <v>45087</v>
      </c>
      <c r="B800" s="6">
        <v>34514</v>
      </c>
      <c r="C800" s="6" t="s">
        <v>10</v>
      </c>
      <c r="D800" s="6" t="s">
        <v>1273</v>
      </c>
      <c r="E800" s="9">
        <v>2221160</v>
      </c>
      <c r="F800" s="10" t="s">
        <v>12</v>
      </c>
      <c r="G800" s="9">
        <v>222116</v>
      </c>
      <c r="H800" s="9">
        <f t="shared" si="69"/>
        <v>2443276</v>
      </c>
      <c r="I800" s="6" t="s">
        <v>53</v>
      </c>
      <c r="J800" s="6" t="s">
        <v>54</v>
      </c>
      <c r="K800" s="5">
        <f t="shared" si="70"/>
        <v>45122</v>
      </c>
      <c r="L800" s="9">
        <f>+VLOOKUP(B800,'[2]TT 2023'!F$900:K$982,2,0)</f>
        <v>2443276</v>
      </c>
      <c r="M800" s="9">
        <f t="shared" si="71"/>
        <v>0</v>
      </c>
      <c r="N800" s="5">
        <f>+VLOOKUP(B800,'[2]TT 2023'!F$900:K$982,6,0)</f>
        <v>45131</v>
      </c>
      <c r="O800" t="s">
        <v>1443</v>
      </c>
      <c r="P800"/>
      <c r="Q800"/>
      <c r="R800" s="14">
        <f>+VLOOKUP(B800,[4]ExportInvoiceList!$D:$O,3,0)</f>
        <v>2443276</v>
      </c>
      <c r="S800" s="14">
        <f t="shared" si="72"/>
        <v>0</v>
      </c>
      <c r="T800" t="str">
        <f>+VLOOKUP(B800,[4]ExportInvoiceList!$D:$O,12,0)</f>
        <v>Lịch thanh toán: Monthly at 10 &amp; 24</v>
      </c>
      <c r="U800" s="4">
        <f>+VLOOKUP(B800,[4]ExportInvoiceList!$D:$O,6,0)</f>
        <v>45121.000347222223</v>
      </c>
      <c r="V800" t="s">
        <v>1411</v>
      </c>
    </row>
    <row r="801" spans="1:22" ht="15" hidden="1" customHeight="1" x14ac:dyDescent="0.2">
      <c r="A801" s="5">
        <v>45087</v>
      </c>
      <c r="B801" s="6">
        <v>34515</v>
      </c>
      <c r="C801" s="6" t="s">
        <v>10</v>
      </c>
      <c r="D801" s="6" t="s">
        <v>1274</v>
      </c>
      <c r="E801" s="9">
        <v>2221160</v>
      </c>
      <c r="F801" s="10" t="s">
        <v>12</v>
      </c>
      <c r="G801" s="9">
        <v>222116</v>
      </c>
      <c r="H801" s="9">
        <f t="shared" si="69"/>
        <v>2443276</v>
      </c>
      <c r="I801" s="6" t="s">
        <v>73</v>
      </c>
      <c r="J801" s="6" t="s">
        <v>74</v>
      </c>
      <c r="K801" s="5">
        <f t="shared" si="70"/>
        <v>45122</v>
      </c>
      <c r="L801" s="9">
        <f>+VLOOKUP(B801,'[2]TT 2023'!F$900:K$982,2,0)</f>
        <v>2443276</v>
      </c>
      <c r="M801" s="9">
        <f t="shared" si="71"/>
        <v>0</v>
      </c>
      <c r="N801" s="5">
        <f>+VLOOKUP(B801,'[2]TT 2023'!F$900:K$982,6,0)</f>
        <v>45131</v>
      </c>
      <c r="O801" t="s">
        <v>1443</v>
      </c>
      <c r="P801"/>
      <c r="Q801"/>
      <c r="R801" s="14">
        <f>+VLOOKUP(B801,[4]ExportInvoiceList!$D:$O,3,0)</f>
        <v>2443276</v>
      </c>
      <c r="S801" s="14">
        <f t="shared" si="72"/>
        <v>0</v>
      </c>
      <c r="T801" t="str">
        <f>+VLOOKUP(B801,[4]ExportInvoiceList!$D:$O,12,0)</f>
        <v>Lịch thanh toán: Monthly at 10 &amp; 24</v>
      </c>
      <c r="U801" s="4">
        <f>+VLOOKUP(B801,[4]ExportInvoiceList!$D:$O,6,0)</f>
        <v>45119.000347222223</v>
      </c>
      <c r="V801" t="s">
        <v>1411</v>
      </c>
    </row>
    <row r="802" spans="1:22" ht="15" hidden="1" customHeight="1" x14ac:dyDescent="0.2">
      <c r="A802" s="5">
        <v>45087</v>
      </c>
      <c r="B802" s="6">
        <v>34516</v>
      </c>
      <c r="C802" s="6" t="s">
        <v>10</v>
      </c>
      <c r="D802" s="6" t="s">
        <v>1275</v>
      </c>
      <c r="E802" s="9">
        <v>1110580</v>
      </c>
      <c r="F802" s="10" t="s">
        <v>12</v>
      </c>
      <c r="G802" s="9">
        <v>111058</v>
      </c>
      <c r="H802" s="9">
        <f t="shared" si="69"/>
        <v>1221638</v>
      </c>
      <c r="I802" s="6" t="s">
        <v>113</v>
      </c>
      <c r="J802" s="6" t="s">
        <v>114</v>
      </c>
      <c r="K802" s="5">
        <f t="shared" si="70"/>
        <v>45122</v>
      </c>
      <c r="L802" s="9">
        <f>+VLOOKUP(B802,'[2]TT 2023'!F$900:K$982,2,0)</f>
        <v>1221638</v>
      </c>
      <c r="M802" s="9">
        <f t="shared" si="71"/>
        <v>0</v>
      </c>
      <c r="N802" s="5">
        <f>+VLOOKUP(B802,'[2]TT 2023'!F$900:K$982,6,0)</f>
        <v>45131</v>
      </c>
      <c r="O802" t="s">
        <v>1443</v>
      </c>
      <c r="P802"/>
      <c r="Q802"/>
      <c r="R802" s="14">
        <f>+VLOOKUP(B802,[4]ExportInvoiceList!$D:$O,3,0)</f>
        <v>1221638</v>
      </c>
      <c r="S802" s="14">
        <f t="shared" si="72"/>
        <v>0</v>
      </c>
      <c r="T802" t="str">
        <f>+VLOOKUP(B802,[4]ExportInvoiceList!$D:$O,12,0)</f>
        <v>Lịch thanh toán: Monthly at 10 &amp; 24</v>
      </c>
      <c r="U802" s="4">
        <f>+VLOOKUP(B802,[4]ExportInvoiceList!$D:$O,6,0)</f>
        <v>45118.000347222223</v>
      </c>
      <c r="V802" t="s">
        <v>1411</v>
      </c>
    </row>
    <row r="803" spans="1:22" ht="15" hidden="1" customHeight="1" x14ac:dyDescent="0.2">
      <c r="A803" s="5">
        <v>45087</v>
      </c>
      <c r="B803" s="6">
        <v>34517</v>
      </c>
      <c r="C803" s="6" t="s">
        <v>10</v>
      </c>
      <c r="D803" s="6" t="s">
        <v>1276</v>
      </c>
      <c r="E803" s="9">
        <v>4091239</v>
      </c>
      <c r="F803" s="10" t="s">
        <v>12</v>
      </c>
      <c r="G803" s="9">
        <v>409124</v>
      </c>
      <c r="H803" s="9">
        <f t="shared" si="69"/>
        <v>4500363</v>
      </c>
      <c r="I803" s="6" t="s">
        <v>83</v>
      </c>
      <c r="J803" s="6" t="s">
        <v>84</v>
      </c>
      <c r="K803" s="5">
        <f t="shared" si="70"/>
        <v>45122</v>
      </c>
      <c r="L803" s="9">
        <f>+VLOOKUP(B803,'[2]TT 2023'!F$900:K$982,2,0)</f>
        <v>4500364</v>
      </c>
      <c r="M803" s="9">
        <f t="shared" si="71"/>
        <v>1</v>
      </c>
      <c r="N803" s="5">
        <f>+VLOOKUP(B803,'[2]TT 2023'!F$900:K$982,6,0)</f>
        <v>45131</v>
      </c>
      <c r="O803" t="s">
        <v>1443</v>
      </c>
      <c r="P803"/>
      <c r="Q803"/>
      <c r="R803" s="14">
        <f>+VLOOKUP(B803,[4]ExportInvoiceList!$D:$O,3,0)</f>
        <v>4500363</v>
      </c>
      <c r="S803" s="14">
        <f t="shared" si="72"/>
        <v>0</v>
      </c>
      <c r="T803" t="str">
        <f>+VLOOKUP(B803,[4]ExportInvoiceList!$D:$O,12,0)</f>
        <v>Lịch thanh toán: Monthly at 10 &amp; 24</v>
      </c>
      <c r="U803" s="4">
        <f>+VLOOKUP(B803,[4]ExportInvoiceList!$D:$O,6,0)</f>
        <v>45122.000347222223</v>
      </c>
      <c r="V803" t="s">
        <v>1411</v>
      </c>
    </row>
    <row r="804" spans="1:22" ht="15" hidden="1" customHeight="1" x14ac:dyDescent="0.2">
      <c r="A804" s="5">
        <v>45087</v>
      </c>
      <c r="B804" s="6">
        <v>34518</v>
      </c>
      <c r="C804" s="6" t="s">
        <v>10</v>
      </c>
      <c r="D804" s="6" t="s">
        <v>1277</v>
      </c>
      <c r="E804" s="9">
        <v>501830</v>
      </c>
      <c r="F804" s="10" t="s">
        <v>12</v>
      </c>
      <c r="G804" s="9">
        <v>50183</v>
      </c>
      <c r="H804" s="9">
        <f t="shared" si="69"/>
        <v>552013</v>
      </c>
      <c r="I804" s="6" t="s">
        <v>93</v>
      </c>
      <c r="J804" s="6" t="s">
        <v>94</v>
      </c>
      <c r="K804" s="5">
        <f t="shared" si="70"/>
        <v>45122</v>
      </c>
      <c r="L804" s="9">
        <f>+VLOOKUP(B804,'[2]TT 2023'!F$900:K$982,2,0)</f>
        <v>552013</v>
      </c>
      <c r="M804" s="9">
        <f t="shared" si="71"/>
        <v>0</v>
      </c>
      <c r="N804" s="5">
        <f>+VLOOKUP(B804,'[2]TT 2023'!F$900:K$982,6,0)</f>
        <v>45131</v>
      </c>
      <c r="O804" t="s">
        <v>1443</v>
      </c>
      <c r="P804"/>
      <c r="Q804"/>
      <c r="R804" s="14">
        <f>+VLOOKUP(B804,[4]ExportInvoiceList!$D:$O,3,0)</f>
        <v>552013</v>
      </c>
      <c r="S804" s="14">
        <f t="shared" si="72"/>
        <v>0</v>
      </c>
      <c r="T804" t="str">
        <f>+VLOOKUP(B804,[4]ExportInvoiceList!$D:$O,12,0)</f>
        <v>Lịch thanh toán: Monthly at 10 &amp; 24</v>
      </c>
      <c r="U804" s="4">
        <f>+VLOOKUP(B804,[4]ExportInvoiceList!$D:$O,6,0)</f>
        <v>45118.000347222223</v>
      </c>
      <c r="V804" t="s">
        <v>1411</v>
      </c>
    </row>
    <row r="805" spans="1:22" ht="15" hidden="1" customHeight="1" x14ac:dyDescent="0.2">
      <c r="A805" s="5">
        <v>45087</v>
      </c>
      <c r="B805" s="6">
        <v>34519</v>
      </c>
      <c r="C805" s="6" t="s">
        <v>10</v>
      </c>
      <c r="D805" s="6" t="s">
        <v>1278</v>
      </c>
      <c r="E805" s="9">
        <v>3331740</v>
      </c>
      <c r="F805" s="10" t="s">
        <v>12</v>
      </c>
      <c r="G805" s="9">
        <v>333174</v>
      </c>
      <c r="H805" s="9">
        <f t="shared" si="69"/>
        <v>3664914</v>
      </c>
      <c r="I805" s="6" t="s">
        <v>139</v>
      </c>
      <c r="J805" s="6" t="s">
        <v>140</v>
      </c>
      <c r="K805" s="5">
        <f t="shared" si="70"/>
        <v>45122</v>
      </c>
      <c r="L805" s="9">
        <f>+VLOOKUP(B805,'[2]TT 2023'!F$900:K$982,2,0)</f>
        <v>3664914</v>
      </c>
      <c r="M805" s="9">
        <f t="shared" si="71"/>
        <v>0</v>
      </c>
      <c r="N805" s="5">
        <f>+VLOOKUP(B805,'[2]TT 2023'!F$900:K$982,6,0)</f>
        <v>45131</v>
      </c>
      <c r="O805" t="s">
        <v>1443</v>
      </c>
      <c r="P805"/>
      <c r="Q805"/>
      <c r="R805" s="14">
        <f>+VLOOKUP(B805,[4]ExportInvoiceList!$D:$O,3,0)</f>
        <v>3664914</v>
      </c>
      <c r="S805" s="14">
        <f t="shared" si="72"/>
        <v>0</v>
      </c>
      <c r="T805" t="str">
        <f>+VLOOKUP(B805,[4]ExportInvoiceList!$D:$O,12,0)</f>
        <v>Lịch thanh toán: Monthly at 10 &amp; 24</v>
      </c>
      <c r="U805" s="4">
        <f>+VLOOKUP(B805,[4]ExportInvoiceList!$D:$O,6,0)</f>
        <v>45119.000347222223</v>
      </c>
      <c r="V805" t="s">
        <v>1411</v>
      </c>
    </row>
    <row r="806" spans="1:22" ht="15" hidden="1" customHeight="1" x14ac:dyDescent="0.2">
      <c r="A806" s="5">
        <v>45087</v>
      </c>
      <c r="B806" s="6">
        <v>34520</v>
      </c>
      <c r="C806" s="6" t="s">
        <v>10</v>
      </c>
      <c r="D806" s="6" t="s">
        <v>1279</v>
      </c>
      <c r="E806" s="9">
        <v>1966195</v>
      </c>
      <c r="F806" s="10" t="s">
        <v>12</v>
      </c>
      <c r="G806" s="9">
        <v>196620</v>
      </c>
      <c r="H806" s="9">
        <f t="shared" si="69"/>
        <v>2162815</v>
      </c>
      <c r="I806" s="6" t="s">
        <v>139</v>
      </c>
      <c r="J806" s="6" t="s">
        <v>140</v>
      </c>
      <c r="K806" s="5">
        <f t="shared" si="70"/>
        <v>45122</v>
      </c>
      <c r="L806" s="9">
        <f>+VLOOKUP(B806,'[2]TT 2023'!F$900:K$982,2,0)</f>
        <v>2162820</v>
      </c>
      <c r="M806" s="9">
        <f t="shared" si="71"/>
        <v>5</v>
      </c>
      <c r="N806" s="5">
        <f>+VLOOKUP(B806,'[2]TT 2023'!F$900:K$982,6,0)</f>
        <v>45131</v>
      </c>
      <c r="O806" t="s">
        <v>1443</v>
      </c>
      <c r="P806"/>
      <c r="Q806"/>
      <c r="R806" s="14">
        <f>+VLOOKUP(B806,[4]ExportInvoiceList!$D:$O,3,0)</f>
        <v>2162815</v>
      </c>
      <c r="S806" s="14">
        <f t="shared" si="72"/>
        <v>0</v>
      </c>
      <c r="T806" t="str">
        <f>+VLOOKUP(B806,[4]ExportInvoiceList!$D:$O,12,0)</f>
        <v>Lịch thanh toán: Monthly at 10 &amp; 24</v>
      </c>
      <c r="U806" s="4">
        <f>+VLOOKUP(B806,[4]ExportInvoiceList!$D:$O,6,0)</f>
        <v>45119.000347222223</v>
      </c>
      <c r="V806" t="s">
        <v>1411</v>
      </c>
    </row>
    <row r="807" spans="1:22" ht="15" hidden="1" customHeight="1" x14ac:dyDescent="0.2">
      <c r="A807" s="5">
        <v>45087</v>
      </c>
      <c r="B807" s="6">
        <v>34521</v>
      </c>
      <c r="C807" s="6" t="s">
        <v>10</v>
      </c>
      <c r="D807" s="6" t="s">
        <v>1280</v>
      </c>
      <c r="E807" s="9">
        <v>1719535</v>
      </c>
      <c r="F807" s="10" t="s">
        <v>12</v>
      </c>
      <c r="G807" s="9">
        <v>171954</v>
      </c>
      <c r="H807" s="9">
        <f t="shared" si="69"/>
        <v>1891489</v>
      </c>
      <c r="I807" s="6" t="s">
        <v>53</v>
      </c>
      <c r="J807" s="6" t="s">
        <v>54</v>
      </c>
      <c r="K807" s="5">
        <f t="shared" si="70"/>
        <v>45122</v>
      </c>
      <c r="L807" s="9">
        <f>+VLOOKUP(B807,'[2]TT 2023'!F$900:K$982,2,0)</f>
        <v>1891494</v>
      </c>
      <c r="M807" s="9">
        <f t="shared" si="71"/>
        <v>5</v>
      </c>
      <c r="N807" s="5">
        <f>+VLOOKUP(B807,'[2]TT 2023'!F$900:K$982,6,0)</f>
        <v>45131</v>
      </c>
      <c r="O807" t="s">
        <v>1443</v>
      </c>
      <c r="P807"/>
      <c r="Q807"/>
      <c r="R807" s="14">
        <f>+VLOOKUP(B807,[4]ExportInvoiceList!$D:$O,3,0)</f>
        <v>1891489</v>
      </c>
      <c r="S807" s="14">
        <f t="shared" si="72"/>
        <v>0</v>
      </c>
      <c r="T807" t="str">
        <f>+VLOOKUP(B807,[4]ExportInvoiceList!$D:$O,12,0)</f>
        <v>Lịch thanh toán: Monthly at 10 &amp; 24</v>
      </c>
      <c r="U807" s="4">
        <f>+VLOOKUP(B807,[4]ExportInvoiceList!$D:$O,6,0)</f>
        <v>45121.000347222223</v>
      </c>
      <c r="V807" t="s">
        <v>1411</v>
      </c>
    </row>
    <row r="808" spans="1:22" ht="15" hidden="1" customHeight="1" x14ac:dyDescent="0.2">
      <c r="A808" s="5">
        <v>45087</v>
      </c>
      <c r="B808" s="6">
        <v>34522</v>
      </c>
      <c r="C808" s="6" t="s">
        <v>10</v>
      </c>
      <c r="D808" s="6" t="s">
        <v>1281</v>
      </c>
      <c r="E808" s="9">
        <v>2381320</v>
      </c>
      <c r="F808" s="10" t="s">
        <v>12</v>
      </c>
      <c r="G808" s="9">
        <v>238132</v>
      </c>
      <c r="H808" s="9">
        <f t="shared" si="69"/>
        <v>2619452</v>
      </c>
      <c r="I808" s="6" t="s">
        <v>117</v>
      </c>
      <c r="J808" s="6" t="s">
        <v>118</v>
      </c>
      <c r="K808" s="5">
        <f t="shared" si="70"/>
        <v>45122</v>
      </c>
      <c r="L808" s="9">
        <f>+VLOOKUP(B808,'[2]TT 2023'!F$900:K$982,2,0)</f>
        <v>2619452</v>
      </c>
      <c r="M808" s="9">
        <f t="shared" si="71"/>
        <v>0</v>
      </c>
      <c r="N808" s="5">
        <f>+VLOOKUP(B808,'[2]TT 2023'!F$900:K$982,6,0)</f>
        <v>45131</v>
      </c>
      <c r="O808" t="s">
        <v>1443</v>
      </c>
      <c r="P808"/>
      <c r="Q808"/>
      <c r="R808" s="14">
        <f>+VLOOKUP(B808,[4]ExportInvoiceList!$D:$O,3,0)</f>
        <v>2619452</v>
      </c>
      <c r="S808" s="14">
        <f t="shared" si="72"/>
        <v>0</v>
      </c>
      <c r="T808" t="str">
        <f>+VLOOKUP(B808,[4]ExportInvoiceList!$D:$O,12,0)</f>
        <v>Lịch thanh toán: Monthly at 10 &amp; 24</v>
      </c>
      <c r="U808" s="4">
        <f>+VLOOKUP(B808,[4]ExportInvoiceList!$D:$O,6,0)</f>
        <v>45118.000347222223</v>
      </c>
      <c r="V808" t="s">
        <v>1411</v>
      </c>
    </row>
    <row r="809" spans="1:22" ht="15" hidden="1" customHeight="1" x14ac:dyDescent="0.2">
      <c r="A809" s="5">
        <v>45087</v>
      </c>
      <c r="B809" s="6">
        <v>34523</v>
      </c>
      <c r="C809" s="6" t="s">
        <v>10</v>
      </c>
      <c r="D809" s="6" t="s">
        <v>1282</v>
      </c>
      <c r="E809" s="9">
        <v>4232704</v>
      </c>
      <c r="F809" s="10" t="s">
        <v>12</v>
      </c>
      <c r="G809" s="9">
        <v>423270</v>
      </c>
      <c r="H809" s="9">
        <f t="shared" si="69"/>
        <v>4655974</v>
      </c>
      <c r="I809" s="6" t="s">
        <v>13</v>
      </c>
      <c r="J809" s="6" t="s">
        <v>14</v>
      </c>
      <c r="K809" s="5">
        <f t="shared" si="70"/>
        <v>45122</v>
      </c>
      <c r="L809" s="9">
        <f>+VLOOKUP(B809,'[2]TT 2023'!F$900:K$982,2,0)</f>
        <v>4655970</v>
      </c>
      <c r="M809" s="9">
        <f t="shared" si="71"/>
        <v>-4</v>
      </c>
      <c r="N809" s="5">
        <f>+VLOOKUP(B809,'[2]TT 2023'!F$900:K$982,6,0)</f>
        <v>45131</v>
      </c>
      <c r="O809" t="s">
        <v>1443</v>
      </c>
      <c r="P809"/>
      <c r="Q809"/>
      <c r="R809" s="14">
        <f>+VLOOKUP(B809,[4]ExportInvoiceList!$D:$O,3,0)</f>
        <v>4655974</v>
      </c>
      <c r="S809" s="14">
        <f t="shared" si="72"/>
        <v>0</v>
      </c>
      <c r="T809" t="str">
        <f>+VLOOKUP(B809,[4]ExportInvoiceList!$D:$O,12,0)</f>
        <v>Lịch thanh toán: Monthly at 10 &amp; 24</v>
      </c>
      <c r="U809" s="4">
        <f>+VLOOKUP(B809,[4]ExportInvoiceList!$D:$O,6,0)</f>
        <v>45119.000347222223</v>
      </c>
      <c r="V809" t="s">
        <v>1411</v>
      </c>
    </row>
    <row r="810" spans="1:22" ht="15" hidden="1" customHeight="1" x14ac:dyDescent="0.2">
      <c r="A810" s="5">
        <v>45087</v>
      </c>
      <c r="B810" s="6">
        <v>34524</v>
      </c>
      <c r="C810" s="6" t="s">
        <v>10</v>
      </c>
      <c r="D810" s="6" t="s">
        <v>1283</v>
      </c>
      <c r="E810" s="9">
        <v>1190660</v>
      </c>
      <c r="F810" s="10" t="s">
        <v>12</v>
      </c>
      <c r="G810" s="9">
        <v>119066</v>
      </c>
      <c r="H810" s="9">
        <f t="shared" si="69"/>
        <v>1309726</v>
      </c>
      <c r="I810" s="6" t="s">
        <v>89</v>
      </c>
      <c r="J810" s="6" t="s">
        <v>90</v>
      </c>
      <c r="K810" s="5">
        <f t="shared" si="70"/>
        <v>45122</v>
      </c>
      <c r="L810" s="9">
        <f>+VLOOKUP(B810,'[2]TT 2023'!F$900:K$982,2,0)</f>
        <v>1309726</v>
      </c>
      <c r="M810" s="9">
        <f t="shared" si="71"/>
        <v>0</v>
      </c>
      <c r="N810" s="5">
        <f>+VLOOKUP(B810,'[2]TT 2023'!F$900:K$982,6,0)</f>
        <v>45131</v>
      </c>
      <c r="O810" t="s">
        <v>1443</v>
      </c>
      <c r="P810"/>
      <c r="Q810"/>
      <c r="R810" s="14">
        <f>+VLOOKUP(B810,[4]ExportInvoiceList!$D:$O,3,0)</f>
        <v>1309726</v>
      </c>
      <c r="S810" s="14">
        <f t="shared" si="72"/>
        <v>0</v>
      </c>
      <c r="T810" t="str">
        <f>+VLOOKUP(B810,[4]ExportInvoiceList!$D:$O,12,0)</f>
        <v>Lịch thanh toán: Monthly at 10 &amp; 24</v>
      </c>
      <c r="U810" s="4">
        <f>+VLOOKUP(B810,[4]ExportInvoiceList!$D:$O,6,0)</f>
        <v>45122.000347222223</v>
      </c>
      <c r="V810" t="s">
        <v>1411</v>
      </c>
    </row>
    <row r="811" spans="1:22" ht="15" hidden="1" customHeight="1" x14ac:dyDescent="0.2">
      <c r="A811" s="5">
        <v>45087</v>
      </c>
      <c r="B811" s="6">
        <v>34525</v>
      </c>
      <c r="C811" s="6" t="s">
        <v>10</v>
      </c>
      <c r="D811" s="6" t="s">
        <v>1284</v>
      </c>
      <c r="E811" s="9">
        <v>704665</v>
      </c>
      <c r="F811" s="10" t="s">
        <v>12</v>
      </c>
      <c r="G811" s="9">
        <v>70467</v>
      </c>
      <c r="H811" s="9">
        <f t="shared" si="69"/>
        <v>775132</v>
      </c>
      <c r="I811" s="6" t="s">
        <v>113</v>
      </c>
      <c r="J811" s="6" t="s">
        <v>114</v>
      </c>
      <c r="K811" s="5">
        <f t="shared" si="70"/>
        <v>45122</v>
      </c>
      <c r="L811" s="9">
        <f>+VLOOKUP(B811,'[2]TT 2023'!F$900:K$982,2,0)</f>
        <v>775137</v>
      </c>
      <c r="M811" s="9">
        <f t="shared" si="71"/>
        <v>5</v>
      </c>
      <c r="N811" s="5">
        <f>+VLOOKUP(B811,'[2]TT 2023'!F$900:K$982,6,0)</f>
        <v>45131</v>
      </c>
      <c r="O811" t="s">
        <v>1443</v>
      </c>
      <c r="P811"/>
      <c r="Q811"/>
      <c r="R811" s="14">
        <f>+VLOOKUP(B811,[4]ExportInvoiceList!$D:$O,3,0)</f>
        <v>775132</v>
      </c>
      <c r="S811" s="14">
        <f t="shared" si="72"/>
        <v>0</v>
      </c>
      <c r="T811" t="str">
        <f>+VLOOKUP(B811,[4]ExportInvoiceList!$D:$O,12,0)</f>
        <v>Lịch thanh toán: Monthly at 10 &amp; 24</v>
      </c>
      <c r="U811" s="4">
        <f>+VLOOKUP(B811,[4]ExportInvoiceList!$D:$O,6,0)</f>
        <v>45122.000347222223</v>
      </c>
      <c r="V811" t="s">
        <v>1411</v>
      </c>
    </row>
    <row r="812" spans="1:22" ht="15" hidden="1" customHeight="1" x14ac:dyDescent="0.2">
      <c r="A812" s="5">
        <v>45087</v>
      </c>
      <c r="B812" s="6">
        <v>34526</v>
      </c>
      <c r="C812" s="6" t="s">
        <v>10</v>
      </c>
      <c r="D812" s="6" t="s">
        <v>1285</v>
      </c>
      <c r="E812" s="9">
        <v>2156770</v>
      </c>
      <c r="F812" s="10" t="s">
        <v>12</v>
      </c>
      <c r="G812" s="9">
        <v>215677</v>
      </c>
      <c r="H812" s="9">
        <f t="shared" si="69"/>
        <v>2372447</v>
      </c>
      <c r="I812" s="6" t="s">
        <v>139</v>
      </c>
      <c r="J812" s="6" t="s">
        <v>140</v>
      </c>
      <c r="K812" s="5">
        <f t="shared" si="70"/>
        <v>45122</v>
      </c>
      <c r="L812" s="9">
        <f>+VLOOKUP(B812,'[2]TT 2023'!F$900:K$982,2,0)</f>
        <v>2372447</v>
      </c>
      <c r="M812" s="9">
        <f t="shared" si="71"/>
        <v>0</v>
      </c>
      <c r="N812" s="5">
        <f>+VLOOKUP(B812,'[2]TT 2023'!F$900:K$982,6,0)</f>
        <v>45131</v>
      </c>
      <c r="O812" t="s">
        <v>1443</v>
      </c>
      <c r="P812"/>
      <c r="Q812"/>
      <c r="R812" s="14">
        <f>+VLOOKUP(B812,[4]ExportInvoiceList!$D:$O,3,0)</f>
        <v>2372447</v>
      </c>
      <c r="S812" s="14">
        <f t="shared" si="72"/>
        <v>0</v>
      </c>
      <c r="T812" t="str">
        <f>+VLOOKUP(B812,[4]ExportInvoiceList!$D:$O,12,0)</f>
        <v>Lịch thanh toán: Monthly at 10 &amp; 24</v>
      </c>
      <c r="U812" s="4">
        <f>+VLOOKUP(B812,[4]ExportInvoiceList!$D:$O,6,0)</f>
        <v>45122.000347222223</v>
      </c>
      <c r="V812" t="s">
        <v>1411</v>
      </c>
    </row>
    <row r="813" spans="1:22" ht="15" hidden="1" customHeight="1" x14ac:dyDescent="0.2">
      <c r="A813" s="5">
        <v>45087</v>
      </c>
      <c r="B813" s="6">
        <v>34527</v>
      </c>
      <c r="C813" s="6" t="s">
        <v>10</v>
      </c>
      <c r="D813" s="6" t="s">
        <v>1286</v>
      </c>
      <c r="E813" s="9">
        <v>1740870</v>
      </c>
      <c r="F813" s="10" t="s">
        <v>12</v>
      </c>
      <c r="G813" s="9">
        <v>174087</v>
      </c>
      <c r="H813" s="9">
        <f t="shared" si="69"/>
        <v>1914957</v>
      </c>
      <c r="I813" s="6" t="s">
        <v>53</v>
      </c>
      <c r="J813" s="6" t="s">
        <v>54</v>
      </c>
      <c r="K813" s="5">
        <f t="shared" si="70"/>
        <v>45122</v>
      </c>
      <c r="L813" s="9">
        <f>+VLOOKUP(B813,'[2]TT 2023'!F$900:K$982,2,0)</f>
        <v>1914957</v>
      </c>
      <c r="M813" s="9">
        <f t="shared" si="71"/>
        <v>0</v>
      </c>
      <c r="N813" s="5">
        <f>+VLOOKUP(B813,'[2]TT 2023'!F$900:K$982,6,0)</f>
        <v>45131</v>
      </c>
      <c r="O813" t="s">
        <v>1443</v>
      </c>
      <c r="P813"/>
      <c r="Q813"/>
      <c r="R813" s="14">
        <f>+VLOOKUP(B813,[4]ExportInvoiceList!$D:$O,3,0)</f>
        <v>1914957</v>
      </c>
      <c r="S813" s="14">
        <f t="shared" si="72"/>
        <v>0</v>
      </c>
      <c r="T813" t="str">
        <f>+VLOOKUP(B813,[4]ExportInvoiceList!$D:$O,12,0)</f>
        <v>Lịch thanh toán: Monthly at 10 &amp; 24</v>
      </c>
      <c r="U813" s="4">
        <f>+VLOOKUP(B813,[4]ExportInvoiceList!$D:$O,6,0)</f>
        <v>45124.000347222223</v>
      </c>
      <c r="V813" t="s">
        <v>1411</v>
      </c>
    </row>
    <row r="814" spans="1:22" ht="15" hidden="1" customHeight="1" x14ac:dyDescent="0.2">
      <c r="A814" s="5">
        <v>45087</v>
      </c>
      <c r="B814" s="6">
        <v>34528</v>
      </c>
      <c r="C814" s="6" t="s">
        <v>10</v>
      </c>
      <c r="D814" s="6" t="s">
        <v>1287</v>
      </c>
      <c r="E814" s="9">
        <v>2156770</v>
      </c>
      <c r="F814" s="10" t="s">
        <v>12</v>
      </c>
      <c r="G814" s="9">
        <v>215677</v>
      </c>
      <c r="H814" s="9">
        <f t="shared" si="69"/>
        <v>2372447</v>
      </c>
      <c r="I814" s="6" t="s">
        <v>131</v>
      </c>
      <c r="J814" s="6" t="s">
        <v>132</v>
      </c>
      <c r="K814" s="5">
        <f t="shared" si="70"/>
        <v>45122</v>
      </c>
      <c r="L814" s="9">
        <f>+VLOOKUP(B814,'[2]TT 2023'!F$900:K$982,2,0)</f>
        <v>2372447</v>
      </c>
      <c r="M814" s="9">
        <f t="shared" si="71"/>
        <v>0</v>
      </c>
      <c r="N814" s="5">
        <f>+VLOOKUP(B814,'[2]TT 2023'!F$900:K$982,6,0)</f>
        <v>45131</v>
      </c>
      <c r="O814" t="s">
        <v>1443</v>
      </c>
      <c r="P814"/>
      <c r="Q814"/>
      <c r="R814" s="14">
        <f>+VLOOKUP(B814,[4]ExportInvoiceList!$D:$O,3,0)</f>
        <v>2372447</v>
      </c>
      <c r="S814" s="14">
        <f t="shared" si="72"/>
        <v>0</v>
      </c>
      <c r="T814" t="str">
        <f>+VLOOKUP(B814,[4]ExportInvoiceList!$D:$O,12,0)</f>
        <v>Lịch thanh toán: Monthly at 10 &amp; 24</v>
      </c>
      <c r="U814" s="4">
        <f>+VLOOKUP(B814,[4]ExportInvoiceList!$D:$O,6,0)</f>
        <v>45121.000347222223</v>
      </c>
      <c r="V814" t="s">
        <v>1411</v>
      </c>
    </row>
    <row r="815" spans="1:22" ht="15" hidden="1" customHeight="1" x14ac:dyDescent="0.2">
      <c r="A815" s="5">
        <v>45087</v>
      </c>
      <c r="B815" s="6">
        <v>34529</v>
      </c>
      <c r="C815" s="6" t="s">
        <v>10</v>
      </c>
      <c r="D815" s="6" t="s">
        <v>1288</v>
      </c>
      <c r="E815" s="9">
        <v>2138895</v>
      </c>
      <c r="F815" s="10" t="s">
        <v>12</v>
      </c>
      <c r="G815" s="9">
        <v>213890</v>
      </c>
      <c r="H815" s="9">
        <f t="shared" si="69"/>
        <v>2352785</v>
      </c>
      <c r="I815" s="6" t="s">
        <v>131</v>
      </c>
      <c r="J815" s="6" t="s">
        <v>132</v>
      </c>
      <c r="K815" s="5">
        <f t="shared" si="70"/>
        <v>45122</v>
      </c>
      <c r="L815" s="9">
        <f>+VLOOKUP(B815,'[2]TT 2023'!F$900:K$982,2,0)</f>
        <v>2352790</v>
      </c>
      <c r="M815" s="9">
        <f t="shared" si="71"/>
        <v>5</v>
      </c>
      <c r="N815" s="5">
        <f>+VLOOKUP(B815,'[2]TT 2023'!F$900:K$982,6,0)</f>
        <v>45131</v>
      </c>
      <c r="O815" t="s">
        <v>1443</v>
      </c>
      <c r="P815"/>
      <c r="Q815"/>
      <c r="R815" s="14">
        <f>+VLOOKUP(B815,[4]ExportInvoiceList!$D:$O,3,0)</f>
        <v>2352785</v>
      </c>
      <c r="S815" s="14">
        <f t="shared" si="72"/>
        <v>0</v>
      </c>
      <c r="T815" t="str">
        <f>+VLOOKUP(B815,[4]ExportInvoiceList!$D:$O,12,0)</f>
        <v>Lịch thanh toán: Monthly at 10 &amp; 24</v>
      </c>
      <c r="U815" s="4">
        <f>+VLOOKUP(B815,[4]ExportInvoiceList!$D:$O,6,0)</f>
        <v>45121.000347222223</v>
      </c>
      <c r="V815" t="s">
        <v>1411</v>
      </c>
    </row>
    <row r="816" spans="1:22" ht="15" hidden="1" customHeight="1" x14ac:dyDescent="0.2">
      <c r="A816" s="5">
        <v>45087</v>
      </c>
      <c r="B816" s="6">
        <v>34557</v>
      </c>
      <c r="C816" s="6" t="s">
        <v>10</v>
      </c>
      <c r="D816" s="6" t="s">
        <v>1289</v>
      </c>
      <c r="E816" s="9">
        <v>1715280</v>
      </c>
      <c r="F816" s="10" t="s">
        <v>12</v>
      </c>
      <c r="G816" s="9">
        <v>171528</v>
      </c>
      <c r="H816" s="9">
        <f t="shared" si="69"/>
        <v>1886808</v>
      </c>
      <c r="I816" s="6" t="s">
        <v>13</v>
      </c>
      <c r="J816" s="6" t="s">
        <v>14</v>
      </c>
      <c r="K816" s="5">
        <f t="shared" si="70"/>
        <v>45122</v>
      </c>
      <c r="L816" s="9">
        <f>+VLOOKUP(B816,'[2]TT 2023'!F$900:K$982,2,0)</f>
        <v>1886808</v>
      </c>
      <c r="M816" s="9">
        <f t="shared" si="71"/>
        <v>0</v>
      </c>
      <c r="N816" s="5">
        <f>+VLOOKUP(B816,'[2]TT 2023'!F$900:K$982,6,0)</f>
        <v>45131</v>
      </c>
      <c r="O816" t="s">
        <v>1443</v>
      </c>
      <c r="P816"/>
      <c r="Q816"/>
      <c r="R816" s="14">
        <f>+VLOOKUP(B816,[4]ExportInvoiceList!$D:$O,3,0)</f>
        <v>1886808</v>
      </c>
      <c r="S816" s="14">
        <f t="shared" si="72"/>
        <v>0</v>
      </c>
      <c r="T816" t="str">
        <f>+VLOOKUP(B816,[4]ExportInvoiceList!$D:$O,12,0)</f>
        <v>Lịch thanh toán: Monthly at 10 &amp; 24</v>
      </c>
      <c r="U816" s="4">
        <f>+VLOOKUP(B816,[4]ExportInvoiceList!$D:$O,6,0)</f>
        <v>45121.000347222223</v>
      </c>
      <c r="V816" t="s">
        <v>1411</v>
      </c>
    </row>
    <row r="817" spans="1:22" ht="15" hidden="1" customHeight="1" x14ac:dyDescent="0.2">
      <c r="A817" s="5">
        <v>45087</v>
      </c>
      <c r="B817" s="6">
        <v>34558</v>
      </c>
      <c r="C817" s="6" t="s">
        <v>10</v>
      </c>
      <c r="D817" s="6" t="s">
        <v>1290</v>
      </c>
      <c r="E817" s="9">
        <v>1970450</v>
      </c>
      <c r="F817" s="10" t="s">
        <v>12</v>
      </c>
      <c r="G817" s="9">
        <v>197045</v>
      </c>
      <c r="H817" s="9">
        <f t="shared" si="69"/>
        <v>2167495</v>
      </c>
      <c r="I817" s="6" t="s">
        <v>13</v>
      </c>
      <c r="J817" s="6" t="s">
        <v>14</v>
      </c>
      <c r="K817" s="5">
        <f t="shared" si="70"/>
        <v>45122</v>
      </c>
      <c r="L817" s="9">
        <f>+VLOOKUP(B817,'[2]TT 2023'!F$900:K$982,2,0)</f>
        <v>2167495</v>
      </c>
      <c r="M817" s="9">
        <f t="shared" si="71"/>
        <v>0</v>
      </c>
      <c r="N817" s="5">
        <f>+VLOOKUP(B817,'[2]TT 2023'!F$900:K$982,6,0)</f>
        <v>45131</v>
      </c>
      <c r="O817" t="s">
        <v>1443</v>
      </c>
      <c r="P817"/>
      <c r="Q817"/>
      <c r="R817" s="14">
        <f>+VLOOKUP(B817,[4]ExportInvoiceList!$D:$O,3,0)</f>
        <v>2167495</v>
      </c>
      <c r="S817" s="14">
        <f t="shared" si="72"/>
        <v>0</v>
      </c>
      <c r="T817" t="str">
        <f>+VLOOKUP(B817,[4]ExportInvoiceList!$D:$O,12,0)</f>
        <v>Lịch thanh toán: Monthly at 10 &amp; 24</v>
      </c>
      <c r="U817" s="4">
        <f>+VLOOKUP(B817,[4]ExportInvoiceList!$D:$O,6,0)</f>
        <v>45121.000347222223</v>
      </c>
      <c r="V817" t="s">
        <v>1411</v>
      </c>
    </row>
    <row r="818" spans="1:22" ht="15" hidden="1" customHeight="1" x14ac:dyDescent="0.2">
      <c r="A818" s="5">
        <v>45094</v>
      </c>
      <c r="B818" s="6">
        <v>36143</v>
      </c>
      <c r="C818" s="6" t="s">
        <v>10</v>
      </c>
      <c r="D818" s="6" t="s">
        <v>1291</v>
      </c>
      <c r="E818" s="9">
        <v>4320460</v>
      </c>
      <c r="F818" s="10" t="s">
        <v>12</v>
      </c>
      <c r="G818" s="9">
        <v>432046</v>
      </c>
      <c r="H818" s="9">
        <f t="shared" si="69"/>
        <v>4752506</v>
      </c>
      <c r="I818" s="6" t="s">
        <v>13</v>
      </c>
      <c r="J818" s="6" t="s">
        <v>14</v>
      </c>
      <c r="K818" s="5">
        <f t="shared" si="70"/>
        <v>45129</v>
      </c>
      <c r="L818" s="9">
        <f>+VLOOKUP(B818,'[2]TT 2023'!F$900:K$982,2,0)</f>
        <v>4752506</v>
      </c>
      <c r="M818" s="9">
        <f t="shared" si="71"/>
        <v>0</v>
      </c>
      <c r="N818" s="5">
        <f>+VLOOKUP(B818,'[2]TT 2023'!F$900:K$982,6,0)</f>
        <v>45131</v>
      </c>
      <c r="O818" t="s">
        <v>1443</v>
      </c>
      <c r="P818"/>
      <c r="Q818"/>
      <c r="R818" s="14">
        <f>+VLOOKUP(B818,[4]ExportInvoiceList!$D:$O,3,0)</f>
        <v>4752506</v>
      </c>
      <c r="S818" s="14">
        <f t="shared" si="72"/>
        <v>0</v>
      </c>
      <c r="T818" t="str">
        <f>+VLOOKUP(B818,[4]ExportInvoiceList!$D:$O,12,0)</f>
        <v>Lịch thanh toán: Monthly at 10 &amp; 24</v>
      </c>
      <c r="U818" s="4">
        <f>+VLOOKUP(B818,[4]ExportInvoiceList!$D:$O,6,0)</f>
        <v>45124.000347222223</v>
      </c>
      <c r="V818" t="s">
        <v>1411</v>
      </c>
    </row>
    <row r="819" spans="1:22" ht="15" hidden="1" customHeight="1" x14ac:dyDescent="0.2">
      <c r="A819" s="5">
        <v>45094</v>
      </c>
      <c r="B819" s="6">
        <v>36144</v>
      </c>
      <c r="C819" s="6" t="s">
        <v>10</v>
      </c>
      <c r="D819" s="6" t="s">
        <v>1292</v>
      </c>
      <c r="E819" s="9">
        <v>943990</v>
      </c>
      <c r="F819" s="10" t="s">
        <v>12</v>
      </c>
      <c r="G819" s="9">
        <v>94399</v>
      </c>
      <c r="H819" s="9">
        <f t="shared" si="69"/>
        <v>1038389</v>
      </c>
      <c r="I819" s="6" t="s">
        <v>53</v>
      </c>
      <c r="J819" s="6" t="s">
        <v>54</v>
      </c>
      <c r="K819" s="5">
        <f t="shared" si="70"/>
        <v>45129</v>
      </c>
      <c r="L819" s="9">
        <f>+VLOOKUP(B819,'[2]TT 2023'!F$900:K$982,2,0)</f>
        <v>1038389</v>
      </c>
      <c r="M819" s="9">
        <f t="shared" si="71"/>
        <v>0</v>
      </c>
      <c r="N819" s="5">
        <f>+VLOOKUP(B819,'[2]TT 2023'!F$900:K$982,6,0)</f>
        <v>45131</v>
      </c>
      <c r="O819" t="s">
        <v>1443</v>
      </c>
      <c r="P819"/>
      <c r="Q819"/>
      <c r="R819" s="14">
        <f>+VLOOKUP(B819,[4]ExportInvoiceList!$D:$O,3,0)</f>
        <v>1038389</v>
      </c>
      <c r="S819" s="14">
        <f t="shared" si="72"/>
        <v>0</v>
      </c>
      <c r="T819" t="str">
        <f>+VLOOKUP(B819,[4]ExportInvoiceList!$D:$O,12,0)</f>
        <v>Lịch thanh toán: Monthly at 10 &amp; 24</v>
      </c>
      <c r="U819" s="4">
        <f>+VLOOKUP(B819,[4]ExportInvoiceList!$D:$O,6,0)</f>
        <v>45128.000347222223</v>
      </c>
      <c r="V819" t="s">
        <v>1411</v>
      </c>
    </row>
    <row r="820" spans="1:22" ht="15" hidden="1" customHeight="1" x14ac:dyDescent="0.2">
      <c r="A820" s="5">
        <v>45094</v>
      </c>
      <c r="B820" s="6">
        <v>36145</v>
      </c>
      <c r="C820" s="6" t="s">
        <v>10</v>
      </c>
      <c r="D820" s="6" t="s">
        <v>1293</v>
      </c>
      <c r="E820" s="9">
        <v>4999760</v>
      </c>
      <c r="F820" s="10" t="s">
        <v>12</v>
      </c>
      <c r="G820" s="9">
        <v>499976</v>
      </c>
      <c r="H820" s="9">
        <f t="shared" si="69"/>
        <v>5499736</v>
      </c>
      <c r="I820" s="6" t="s">
        <v>53</v>
      </c>
      <c r="J820" s="6" t="s">
        <v>54</v>
      </c>
      <c r="K820" s="5">
        <f t="shared" si="70"/>
        <v>45129</v>
      </c>
      <c r="L820" s="9">
        <f>+VLOOKUP(B820,'[2]TT 2023'!F$900:K$982,2,0)</f>
        <v>5499736</v>
      </c>
      <c r="M820" s="9">
        <f t="shared" si="71"/>
        <v>0</v>
      </c>
      <c r="N820" s="5">
        <f>+VLOOKUP(B820,'[2]TT 2023'!F$900:K$982,6,0)</f>
        <v>45131</v>
      </c>
      <c r="O820" t="s">
        <v>1443</v>
      </c>
      <c r="P820"/>
      <c r="Q820"/>
      <c r="R820" s="14">
        <f>+VLOOKUP(B820,[4]ExportInvoiceList!$D:$O,3,0)</f>
        <v>5499736</v>
      </c>
      <c r="S820" s="14">
        <f t="shared" si="72"/>
        <v>0</v>
      </c>
      <c r="T820" t="str">
        <f>+VLOOKUP(B820,[4]ExportInvoiceList!$D:$O,12,0)</f>
        <v>Lịch thanh toán: Monthly at 10 &amp; 24</v>
      </c>
      <c r="U820" s="4">
        <f>+VLOOKUP(B820,[4]ExportInvoiceList!$D:$O,6,0)</f>
        <v>45128.000347222223</v>
      </c>
      <c r="V820" t="s">
        <v>1411</v>
      </c>
    </row>
    <row r="821" spans="1:22" ht="15" hidden="1" customHeight="1" x14ac:dyDescent="0.2">
      <c r="A821" s="5">
        <v>45094</v>
      </c>
      <c r="B821" s="6">
        <v>36146</v>
      </c>
      <c r="C821" s="6" t="s">
        <v>10</v>
      </c>
      <c r="D821" s="6" t="s">
        <v>1294</v>
      </c>
      <c r="E821" s="9">
        <v>1468620</v>
      </c>
      <c r="F821" s="10" t="s">
        <v>12</v>
      </c>
      <c r="G821" s="9">
        <v>146862</v>
      </c>
      <c r="H821" s="9">
        <f t="shared" si="69"/>
        <v>1615482</v>
      </c>
      <c r="I821" s="6" t="s">
        <v>73</v>
      </c>
      <c r="J821" s="6" t="s">
        <v>74</v>
      </c>
      <c r="K821" s="5">
        <f t="shared" si="70"/>
        <v>45129</v>
      </c>
      <c r="L821" s="9">
        <f>+VLOOKUP(B821,'[2]TT 2023'!F$900:K$982,2,0)</f>
        <v>1615482</v>
      </c>
      <c r="M821" s="9">
        <f t="shared" si="71"/>
        <v>0</v>
      </c>
      <c r="N821" s="5">
        <f>+VLOOKUP(B821,'[2]TT 2023'!F$900:K$982,6,0)</f>
        <v>45131</v>
      </c>
      <c r="O821" t="s">
        <v>1443</v>
      </c>
      <c r="P821"/>
      <c r="Q821"/>
      <c r="R821" s="14">
        <f>+VLOOKUP(B821,[4]ExportInvoiceList!$D:$O,3,0)</f>
        <v>1615482</v>
      </c>
      <c r="S821" s="14">
        <f t="shared" si="72"/>
        <v>0</v>
      </c>
      <c r="T821" t="str">
        <f>+VLOOKUP(B821,[4]ExportInvoiceList!$D:$O,12,0)</f>
        <v>Lịch thanh toán: Monthly at 10 &amp; 24</v>
      </c>
      <c r="U821" s="4">
        <f>+VLOOKUP(B821,[4]ExportInvoiceList!$D:$O,6,0)</f>
        <v>45126.000347222223</v>
      </c>
      <c r="V821" t="s">
        <v>1411</v>
      </c>
    </row>
    <row r="822" spans="1:22" ht="15" hidden="1" customHeight="1" x14ac:dyDescent="0.2">
      <c r="A822" s="5">
        <v>45094</v>
      </c>
      <c r="B822" s="6">
        <v>36147</v>
      </c>
      <c r="C822" s="6" t="s">
        <v>10</v>
      </c>
      <c r="D822" s="6" t="s">
        <v>1295</v>
      </c>
      <c r="E822" s="9">
        <v>943990</v>
      </c>
      <c r="F822" s="10" t="s">
        <v>12</v>
      </c>
      <c r="G822" s="9">
        <v>94399</v>
      </c>
      <c r="H822" s="9">
        <f t="shared" si="69"/>
        <v>1038389</v>
      </c>
      <c r="I822" s="6" t="s">
        <v>83</v>
      </c>
      <c r="J822" s="6" t="s">
        <v>84</v>
      </c>
      <c r="K822" s="5">
        <f t="shared" si="70"/>
        <v>45129</v>
      </c>
      <c r="L822" s="9">
        <f>+VLOOKUP(B822,'[2]TT 2023'!F$900:K$982,2,0)</f>
        <v>1038389</v>
      </c>
      <c r="M822" s="9">
        <f t="shared" si="71"/>
        <v>0</v>
      </c>
      <c r="N822" s="5">
        <f>+VLOOKUP(B822,'[2]TT 2023'!F$900:K$982,6,0)</f>
        <v>45131</v>
      </c>
      <c r="O822" t="s">
        <v>1443</v>
      </c>
      <c r="P822"/>
      <c r="Q822"/>
      <c r="R822" s="14">
        <f>+VLOOKUP(B822,[4]ExportInvoiceList!$D:$O,3,0)</f>
        <v>1038389</v>
      </c>
      <c r="S822" s="14">
        <f t="shared" si="72"/>
        <v>0</v>
      </c>
      <c r="T822" t="str">
        <f>+VLOOKUP(B822,[4]ExportInvoiceList!$D:$O,12,0)</f>
        <v>Lịch thanh toán: Monthly at 10 &amp; 24</v>
      </c>
      <c r="U822" s="4">
        <f>+VLOOKUP(B822,[4]ExportInvoiceList!$D:$O,6,0)</f>
        <v>45128.000347222223</v>
      </c>
      <c r="V822" t="s">
        <v>1411</v>
      </c>
    </row>
    <row r="823" spans="1:22" ht="15" hidden="1" customHeight="1" x14ac:dyDescent="0.2">
      <c r="A823" s="5">
        <v>45094</v>
      </c>
      <c r="B823" s="6">
        <v>36148</v>
      </c>
      <c r="C823" s="6" t="s">
        <v>10</v>
      </c>
      <c r="D823" s="6" t="s">
        <v>1296</v>
      </c>
      <c r="E823" s="9">
        <v>1920267</v>
      </c>
      <c r="F823" s="10" t="s">
        <v>12</v>
      </c>
      <c r="G823" s="9">
        <v>192027</v>
      </c>
      <c r="H823" s="9">
        <f t="shared" si="69"/>
        <v>2112294</v>
      </c>
      <c r="I823" s="6" t="s">
        <v>83</v>
      </c>
      <c r="J823" s="6" t="s">
        <v>84</v>
      </c>
      <c r="K823" s="5">
        <f t="shared" si="70"/>
        <v>45129</v>
      </c>
      <c r="L823" s="9">
        <f>+VLOOKUP(B823,'[2]TT 2023'!F$900:K$982,2,0)</f>
        <v>2112297</v>
      </c>
      <c r="M823" s="9">
        <f t="shared" si="71"/>
        <v>3</v>
      </c>
      <c r="N823" s="5">
        <f>+VLOOKUP(B823,'[2]TT 2023'!F$900:K$982,6,0)</f>
        <v>45131</v>
      </c>
      <c r="O823" t="s">
        <v>1443</v>
      </c>
      <c r="P823"/>
      <c r="Q823"/>
      <c r="R823" s="14">
        <f>+VLOOKUP(B823,[4]ExportInvoiceList!$D:$O,3,0)</f>
        <v>2112294</v>
      </c>
      <c r="S823" s="14">
        <f t="shared" si="72"/>
        <v>0</v>
      </c>
      <c r="T823" t="str">
        <f>+VLOOKUP(B823,[4]ExportInvoiceList!$D:$O,12,0)</f>
        <v>Lịch thanh toán: Monthly at 10 &amp; 24</v>
      </c>
      <c r="U823" s="4">
        <f>+VLOOKUP(B823,[4]ExportInvoiceList!$D:$O,6,0)</f>
        <v>45128.000347222223</v>
      </c>
      <c r="V823" t="s">
        <v>1411</v>
      </c>
    </row>
    <row r="824" spans="1:22" ht="15" hidden="1" customHeight="1" x14ac:dyDescent="0.2">
      <c r="A824" s="5">
        <v>45094</v>
      </c>
      <c r="B824" s="6">
        <v>36149</v>
      </c>
      <c r="C824" s="6" t="s">
        <v>10</v>
      </c>
      <c r="D824" s="6" t="s">
        <v>1297</v>
      </c>
      <c r="E824" s="9">
        <v>2381320</v>
      </c>
      <c r="F824" s="10" t="s">
        <v>12</v>
      </c>
      <c r="G824" s="9">
        <v>238132</v>
      </c>
      <c r="H824" s="9">
        <f t="shared" si="69"/>
        <v>2619452</v>
      </c>
      <c r="I824" s="6" t="s">
        <v>175</v>
      </c>
      <c r="J824" s="6" t="s">
        <v>176</v>
      </c>
      <c r="K824" s="5">
        <f t="shared" si="70"/>
        <v>45129</v>
      </c>
      <c r="L824" s="9">
        <f>+VLOOKUP(B824,'[2]TT 2023'!F$900:K$982,2,0)</f>
        <v>2619452</v>
      </c>
      <c r="M824" s="9">
        <f t="shared" si="71"/>
        <v>0</v>
      </c>
      <c r="N824" s="5">
        <f>+VLOOKUP(B824,'[2]TT 2023'!F$900:K$982,6,0)</f>
        <v>45131</v>
      </c>
      <c r="O824" t="s">
        <v>1443</v>
      </c>
      <c r="P824"/>
      <c r="Q824"/>
      <c r="R824" s="14">
        <f>+VLOOKUP(B824,[4]ExportInvoiceList!$D:$O,3,0)</f>
        <v>2619452</v>
      </c>
      <c r="S824" s="14">
        <f t="shared" si="72"/>
        <v>0</v>
      </c>
      <c r="T824" t="str">
        <f>+VLOOKUP(B824,[4]ExportInvoiceList!$D:$O,12,0)</f>
        <v>Lịch thanh toán: Monthly at 10 &amp; 24</v>
      </c>
      <c r="U824" s="4">
        <f>+VLOOKUP(B824,[4]ExportInvoiceList!$D:$O,6,0)</f>
        <v>45125.000347222223</v>
      </c>
      <c r="V824" t="s">
        <v>1411</v>
      </c>
    </row>
    <row r="825" spans="1:22" ht="15" hidden="1" customHeight="1" x14ac:dyDescent="0.2">
      <c r="A825" s="5">
        <v>45094</v>
      </c>
      <c r="B825" s="6">
        <v>36150</v>
      </c>
      <c r="C825" s="6" t="s">
        <v>10</v>
      </c>
      <c r="D825" s="6" t="s">
        <v>1298</v>
      </c>
      <c r="E825" s="9">
        <v>3775960</v>
      </c>
      <c r="F825" s="10" t="s">
        <v>12</v>
      </c>
      <c r="G825" s="9">
        <v>377596</v>
      </c>
      <c r="H825" s="9">
        <f t="shared" si="69"/>
        <v>4153556</v>
      </c>
      <c r="I825" s="6" t="s">
        <v>13</v>
      </c>
      <c r="J825" s="6" t="s">
        <v>14</v>
      </c>
      <c r="K825" s="5">
        <f t="shared" si="70"/>
        <v>45129</v>
      </c>
      <c r="L825" s="9">
        <f>+VLOOKUP(B825,'[2]TT 2023'!F$900:K$982,2,0)</f>
        <v>4153556</v>
      </c>
      <c r="M825" s="9">
        <f t="shared" si="71"/>
        <v>0</v>
      </c>
      <c r="N825" s="5">
        <f>+VLOOKUP(B825,'[2]TT 2023'!F$900:K$982,6,0)</f>
        <v>45131</v>
      </c>
      <c r="O825" t="s">
        <v>1443</v>
      </c>
      <c r="P825"/>
      <c r="Q825"/>
      <c r="R825" s="14">
        <f>+VLOOKUP(B825,[4]ExportInvoiceList!$D:$O,3,0)</f>
        <v>4153556</v>
      </c>
      <c r="S825" s="14">
        <f t="shared" si="72"/>
        <v>0</v>
      </c>
      <c r="T825" t="str">
        <f>+VLOOKUP(B825,[4]ExportInvoiceList!$D:$O,12,0)</f>
        <v>Lịch thanh toán: Monthly at 10 &amp; 24</v>
      </c>
      <c r="U825" s="4">
        <f>+VLOOKUP(B825,[4]ExportInvoiceList!$D:$O,6,0)</f>
        <v>45125.000347222223</v>
      </c>
      <c r="V825" t="s">
        <v>1411</v>
      </c>
    </row>
    <row r="826" spans="1:22" ht="15" hidden="1" customHeight="1" x14ac:dyDescent="0.2">
      <c r="A826" s="5">
        <v>45094</v>
      </c>
      <c r="B826" s="6">
        <v>36152</v>
      </c>
      <c r="C826" s="6" t="s">
        <v>10</v>
      </c>
      <c r="D826" s="6" t="s">
        <v>1299</v>
      </c>
      <c r="E826" s="9">
        <v>2381320</v>
      </c>
      <c r="F826" s="10" t="s">
        <v>12</v>
      </c>
      <c r="G826" s="9">
        <v>238132</v>
      </c>
      <c r="H826" s="9">
        <f t="shared" si="69"/>
        <v>2619452</v>
      </c>
      <c r="I826" s="6" t="s">
        <v>13</v>
      </c>
      <c r="J826" s="6" t="s">
        <v>14</v>
      </c>
      <c r="K826" s="5">
        <f t="shared" si="70"/>
        <v>45129</v>
      </c>
      <c r="L826" s="9">
        <f>+VLOOKUP(B826,'[2]TT 2023'!F$900:K$982,2,0)</f>
        <v>2619452</v>
      </c>
      <c r="M826" s="9">
        <f t="shared" si="71"/>
        <v>0</v>
      </c>
      <c r="N826" s="5">
        <f>+VLOOKUP(B826,'[2]TT 2023'!F$900:K$982,6,0)</f>
        <v>45131</v>
      </c>
      <c r="O826" t="s">
        <v>1443</v>
      </c>
      <c r="P826"/>
      <c r="Q826"/>
      <c r="R826" s="14">
        <f>+VLOOKUP(B826,[4]ExportInvoiceList!$D:$O,3,0)</f>
        <v>2619452</v>
      </c>
      <c r="S826" s="14">
        <f t="shared" si="72"/>
        <v>0</v>
      </c>
      <c r="T826" t="str">
        <f>+VLOOKUP(B826,[4]ExportInvoiceList!$D:$O,12,0)</f>
        <v>Lịch thanh toán: Monthly at 10 &amp; 24</v>
      </c>
      <c r="U826" s="4">
        <f>+VLOOKUP(B826,[4]ExportInvoiceList!$D:$O,6,0)</f>
        <v>45125.000347222223</v>
      </c>
      <c r="V826" t="s">
        <v>1411</v>
      </c>
    </row>
    <row r="827" spans="1:22" ht="15" hidden="1" customHeight="1" x14ac:dyDescent="0.2">
      <c r="A827" s="5">
        <v>45094</v>
      </c>
      <c r="B827" s="6">
        <v>36154</v>
      </c>
      <c r="C827" s="6" t="s">
        <v>10</v>
      </c>
      <c r="D827" s="6" t="s">
        <v>1300</v>
      </c>
      <c r="E827" s="9">
        <v>2831970</v>
      </c>
      <c r="F827" s="10" t="s">
        <v>12</v>
      </c>
      <c r="G827" s="9">
        <v>283197</v>
      </c>
      <c r="H827" s="9">
        <f t="shared" si="69"/>
        <v>3115167</v>
      </c>
      <c r="I827" s="6" t="s">
        <v>13</v>
      </c>
      <c r="J827" s="6" t="s">
        <v>14</v>
      </c>
      <c r="K827" s="5">
        <f t="shared" si="70"/>
        <v>45129</v>
      </c>
      <c r="L827" s="9">
        <f>+VLOOKUP(B827,'[2]TT 2023'!F$900:K$982,2,0)</f>
        <v>3115167</v>
      </c>
      <c r="M827" s="9">
        <f t="shared" si="71"/>
        <v>0</v>
      </c>
      <c r="N827" s="5">
        <f>+VLOOKUP(B827,'[2]TT 2023'!F$900:K$982,6,0)</f>
        <v>45131</v>
      </c>
      <c r="O827" t="s">
        <v>1443</v>
      </c>
      <c r="P827"/>
      <c r="Q827"/>
      <c r="R827" s="14">
        <f>+VLOOKUP(B827,[4]ExportInvoiceList!$D:$O,3,0)</f>
        <v>3115167</v>
      </c>
      <c r="S827" s="14">
        <f t="shared" si="72"/>
        <v>0</v>
      </c>
      <c r="T827" t="str">
        <f>+VLOOKUP(B827,[4]ExportInvoiceList!$D:$O,12,0)</f>
        <v>Lịch thanh toán: Monthly at 10 &amp; 24</v>
      </c>
      <c r="U827" s="4">
        <f>+VLOOKUP(B827,[4]ExportInvoiceList!$D:$O,6,0)</f>
        <v>45125.000347222223</v>
      </c>
      <c r="V827" t="s">
        <v>1411</v>
      </c>
    </row>
    <row r="828" spans="1:22" ht="15" hidden="1" customHeight="1" x14ac:dyDescent="0.2">
      <c r="A828" s="5">
        <v>45094</v>
      </c>
      <c r="B828" s="6">
        <v>36156</v>
      </c>
      <c r="C828" s="6" t="s">
        <v>10</v>
      </c>
      <c r="D828" s="6" t="s">
        <v>1301</v>
      </c>
      <c r="E828" s="9">
        <v>2722795</v>
      </c>
      <c r="F828" s="10" t="s">
        <v>12</v>
      </c>
      <c r="G828" s="9">
        <v>272280</v>
      </c>
      <c r="H828" s="9">
        <f t="shared" si="69"/>
        <v>2995075</v>
      </c>
      <c r="I828" s="6" t="s">
        <v>101</v>
      </c>
      <c r="J828" s="6" t="s">
        <v>102</v>
      </c>
      <c r="K828" s="5">
        <f t="shared" si="70"/>
        <v>45129</v>
      </c>
      <c r="L828" s="9">
        <f>+VLOOKUP(B828,'[2]TT 2023'!F$900:K$982,2,0)</f>
        <v>2995080</v>
      </c>
      <c r="M828" s="9">
        <f t="shared" si="71"/>
        <v>5</v>
      </c>
      <c r="N828" s="5">
        <f>+VLOOKUP(B828,'[2]TT 2023'!F$900:K$982,6,0)</f>
        <v>45131</v>
      </c>
      <c r="O828" t="s">
        <v>1443</v>
      </c>
      <c r="P828"/>
      <c r="Q828"/>
      <c r="R828" s="14">
        <f>+VLOOKUP(B828,[4]ExportInvoiceList!$D:$O,3,0)</f>
        <v>2995075</v>
      </c>
      <c r="S828" s="14">
        <f t="shared" si="72"/>
        <v>0</v>
      </c>
      <c r="T828" t="str">
        <f>+VLOOKUP(B828,[4]ExportInvoiceList!$D:$O,12,0)</f>
        <v>Lịch thanh toán: Monthly at 10 &amp; 24</v>
      </c>
      <c r="U828" s="4">
        <f>+VLOOKUP(B828,[4]ExportInvoiceList!$D:$O,6,0)</f>
        <v>45126.000347222223</v>
      </c>
      <c r="V828" t="s">
        <v>1411</v>
      </c>
    </row>
    <row r="829" spans="1:22" ht="15" hidden="1" customHeight="1" x14ac:dyDescent="0.2">
      <c r="A829" s="5">
        <v>45094</v>
      </c>
      <c r="B829" s="6">
        <v>36158</v>
      </c>
      <c r="C829" s="6" t="s">
        <v>10</v>
      </c>
      <c r="D829" s="6" t="s">
        <v>1302</v>
      </c>
      <c r="E829" s="9">
        <v>1468620</v>
      </c>
      <c r="F829" s="10" t="s">
        <v>12</v>
      </c>
      <c r="G829" s="9">
        <v>146862</v>
      </c>
      <c r="H829" s="9">
        <f t="shared" si="69"/>
        <v>1615482</v>
      </c>
      <c r="I829" s="6" t="s">
        <v>291</v>
      </c>
      <c r="J829" s="6" t="s">
        <v>292</v>
      </c>
      <c r="K829" s="5">
        <f t="shared" si="70"/>
        <v>45129</v>
      </c>
      <c r="L829" s="9">
        <f>+VLOOKUP(B829,'[2]TT 2023'!F$900:K$982,2,0)</f>
        <v>1615482</v>
      </c>
      <c r="M829" s="9">
        <f t="shared" si="71"/>
        <v>0</v>
      </c>
      <c r="N829" s="5">
        <f>+VLOOKUP(B829,'[2]TT 2023'!F$900:K$982,6,0)</f>
        <v>45131</v>
      </c>
      <c r="O829" t="s">
        <v>1443</v>
      </c>
      <c r="P829"/>
      <c r="Q829"/>
      <c r="R829" s="14">
        <f>+VLOOKUP(B829,[4]ExportInvoiceList!$D:$O,3,0)</f>
        <v>1615482</v>
      </c>
      <c r="S829" s="14">
        <f t="shared" si="72"/>
        <v>0</v>
      </c>
      <c r="T829" t="str">
        <f>+VLOOKUP(B829,[4]ExportInvoiceList!$D:$O,12,0)</f>
        <v>Lịch thanh toán: Monthly at 10 &amp; 24</v>
      </c>
      <c r="U829" s="4">
        <f>+VLOOKUP(B829,[4]ExportInvoiceList!$D:$O,6,0)</f>
        <v>45130.000347222223</v>
      </c>
      <c r="V829" t="s">
        <v>1411</v>
      </c>
    </row>
    <row r="830" spans="1:22" ht="15" hidden="1" customHeight="1" x14ac:dyDescent="0.2">
      <c r="A830" s="5">
        <v>45094</v>
      </c>
      <c r="B830" s="6">
        <v>36159</v>
      </c>
      <c r="C830" s="6" t="s">
        <v>10</v>
      </c>
      <c r="D830" s="6" t="s">
        <v>1303</v>
      </c>
      <c r="E830" s="9">
        <v>3849940</v>
      </c>
      <c r="F830" s="10" t="s">
        <v>12</v>
      </c>
      <c r="G830" s="9">
        <v>384994</v>
      </c>
      <c r="H830" s="9">
        <f t="shared" si="69"/>
        <v>4234934</v>
      </c>
      <c r="I830" s="6" t="s">
        <v>53</v>
      </c>
      <c r="J830" s="6" t="s">
        <v>54</v>
      </c>
      <c r="K830" s="5">
        <f t="shared" si="70"/>
        <v>45129</v>
      </c>
      <c r="L830" s="9">
        <f>+VLOOKUP(B830,'[2]TT 2023'!F$900:K$982,2,0)</f>
        <v>4234934</v>
      </c>
      <c r="M830" s="9">
        <f t="shared" si="71"/>
        <v>0</v>
      </c>
      <c r="N830" s="5">
        <f>+VLOOKUP(B830,'[2]TT 2023'!F$900:K$982,6,0)</f>
        <v>45131</v>
      </c>
      <c r="O830" t="s">
        <v>1443</v>
      </c>
      <c r="P830"/>
      <c r="Q830"/>
      <c r="R830" s="14">
        <f>+VLOOKUP(B830,[4]ExportInvoiceList!$D:$O,3,0)</f>
        <v>4234934</v>
      </c>
      <c r="S830" s="14">
        <f t="shared" si="72"/>
        <v>0</v>
      </c>
      <c r="T830" t="str">
        <f>+VLOOKUP(B830,[4]ExportInvoiceList!$D:$O,12,0)</f>
        <v>Lịch thanh toán: Monthly at 10 &amp; 24</v>
      </c>
      <c r="U830" s="4">
        <f>+VLOOKUP(B830,[4]ExportInvoiceList!$D:$O,6,0)</f>
        <v>45131.000347222223</v>
      </c>
      <c r="V830" t="s">
        <v>1411</v>
      </c>
    </row>
    <row r="831" spans="1:22" ht="15" hidden="1" customHeight="1" x14ac:dyDescent="0.2">
      <c r="A831" s="5">
        <v>45094</v>
      </c>
      <c r="B831" s="6">
        <v>36160</v>
      </c>
      <c r="C831" s="6" t="s">
        <v>10</v>
      </c>
      <c r="D831" s="6" t="s">
        <v>1304</v>
      </c>
      <c r="E831" s="9">
        <v>943990</v>
      </c>
      <c r="F831" s="10" t="s">
        <v>12</v>
      </c>
      <c r="G831" s="9">
        <v>94399</v>
      </c>
      <c r="H831" s="9">
        <f t="shared" si="69"/>
        <v>1038389</v>
      </c>
      <c r="I831" s="6" t="s">
        <v>53</v>
      </c>
      <c r="J831" s="6" t="s">
        <v>54</v>
      </c>
      <c r="K831" s="5">
        <f t="shared" si="70"/>
        <v>45129</v>
      </c>
      <c r="L831" s="9">
        <f>+VLOOKUP(B831,'[2]TT 2023'!F$900:K$982,2,0)</f>
        <v>1038389</v>
      </c>
      <c r="M831" s="9">
        <f t="shared" si="71"/>
        <v>0</v>
      </c>
      <c r="N831" s="5">
        <f>+VLOOKUP(B831,'[2]TT 2023'!F$900:K$982,6,0)</f>
        <v>45131</v>
      </c>
      <c r="O831" t="s">
        <v>1443</v>
      </c>
      <c r="P831"/>
      <c r="Q831"/>
      <c r="R831" s="14">
        <f>+VLOOKUP(B831,[4]ExportInvoiceList!$D:$O,3,0)</f>
        <v>1038389</v>
      </c>
      <c r="S831" s="14">
        <f t="shared" si="72"/>
        <v>0</v>
      </c>
      <c r="T831" t="str">
        <f>+VLOOKUP(B831,[4]ExportInvoiceList!$D:$O,12,0)</f>
        <v>Lịch thanh toán: Monthly at 10 &amp; 24</v>
      </c>
      <c r="U831" s="4">
        <f>+VLOOKUP(B831,[4]ExportInvoiceList!$D:$O,6,0)</f>
        <v>45131.000347222223</v>
      </c>
      <c r="V831" t="s">
        <v>1411</v>
      </c>
    </row>
    <row r="832" spans="1:22" ht="15" hidden="1" customHeight="1" x14ac:dyDescent="0.2">
      <c r="A832" s="5">
        <v>45094</v>
      </c>
      <c r="B832" s="6">
        <v>36161</v>
      </c>
      <c r="C832" s="6" t="s">
        <v>10</v>
      </c>
      <c r="D832" s="6" t="s">
        <v>1305</v>
      </c>
      <c r="E832" s="9">
        <v>1887980</v>
      </c>
      <c r="F832" s="10" t="s">
        <v>12</v>
      </c>
      <c r="G832" s="9">
        <v>188798</v>
      </c>
      <c r="H832" s="9">
        <f t="shared" si="69"/>
        <v>2076778</v>
      </c>
      <c r="I832" s="6" t="s">
        <v>73</v>
      </c>
      <c r="J832" s="6" t="s">
        <v>74</v>
      </c>
      <c r="K832" s="5">
        <f t="shared" si="70"/>
        <v>45129</v>
      </c>
      <c r="L832" s="9">
        <f>+VLOOKUP(B832,'[2]TT 2023'!F$900:K$982,2,0)</f>
        <v>2076778</v>
      </c>
      <c r="M832" s="9">
        <f t="shared" si="71"/>
        <v>0</v>
      </c>
      <c r="N832" s="5">
        <f>+VLOOKUP(B832,'[2]TT 2023'!F$900:K$982,6,0)</f>
        <v>45131</v>
      </c>
      <c r="O832" t="s">
        <v>1443</v>
      </c>
      <c r="P832"/>
      <c r="Q832"/>
      <c r="R832" s="14">
        <f>+VLOOKUP(B832,[4]ExportInvoiceList!$D:$O,3,0)</f>
        <v>2076778</v>
      </c>
      <c r="S832" s="14">
        <f t="shared" si="72"/>
        <v>0</v>
      </c>
      <c r="T832" t="str">
        <f>+VLOOKUP(B832,[4]ExportInvoiceList!$D:$O,12,0)</f>
        <v>Lịch thanh toán: Monthly at 10 &amp; 24</v>
      </c>
      <c r="U832" s="4">
        <f>+VLOOKUP(B832,[4]ExportInvoiceList!$D:$O,6,0)</f>
        <v>45129.000347222223</v>
      </c>
      <c r="V832" t="s">
        <v>1411</v>
      </c>
    </row>
    <row r="833" spans="1:22" ht="15" hidden="1" customHeight="1" x14ac:dyDescent="0.2">
      <c r="A833" s="5">
        <v>45094</v>
      </c>
      <c r="B833" s="6">
        <v>36162</v>
      </c>
      <c r="C833" s="6" t="s">
        <v>10</v>
      </c>
      <c r="D833" s="6" t="s">
        <v>1306</v>
      </c>
      <c r="E833" s="9">
        <v>2588124</v>
      </c>
      <c r="F833" s="10" t="s">
        <v>12</v>
      </c>
      <c r="G833" s="9">
        <v>258812</v>
      </c>
      <c r="H833" s="9">
        <f t="shared" ref="H833:H888" si="73">+E833+G833</f>
        <v>2846936</v>
      </c>
      <c r="I833" s="6" t="s">
        <v>73</v>
      </c>
      <c r="J833" s="6" t="s">
        <v>74</v>
      </c>
      <c r="K833" s="5">
        <f t="shared" si="70"/>
        <v>45129</v>
      </c>
      <c r="L833" s="9">
        <f>+VLOOKUP(B833,'[2]TT 2023'!F$900:K$982,2,0)</f>
        <v>2846932</v>
      </c>
      <c r="M833" s="9">
        <f t="shared" si="71"/>
        <v>-4</v>
      </c>
      <c r="N833" s="5">
        <f>+VLOOKUP(B833,'[2]TT 2023'!F$900:K$982,6,0)</f>
        <v>45131</v>
      </c>
      <c r="O833" t="s">
        <v>1443</v>
      </c>
      <c r="P833"/>
      <c r="Q833"/>
      <c r="R833" s="14">
        <f>+VLOOKUP(B833,[4]ExportInvoiceList!$D:$O,3,0)</f>
        <v>2846936</v>
      </c>
      <c r="S833" s="14">
        <f t="shared" si="72"/>
        <v>0</v>
      </c>
      <c r="T833" t="str">
        <f>+VLOOKUP(B833,[4]ExportInvoiceList!$D:$O,12,0)</f>
        <v>Lịch thanh toán: Monthly at 10 &amp; 24</v>
      </c>
      <c r="U833" s="4">
        <f>+VLOOKUP(B833,[4]ExportInvoiceList!$D:$O,6,0)</f>
        <v>45129.000347222223</v>
      </c>
      <c r="V833" t="s">
        <v>1411</v>
      </c>
    </row>
    <row r="834" spans="1:22" ht="15" hidden="1" customHeight="1" x14ac:dyDescent="0.2">
      <c r="A834" s="5">
        <v>45094</v>
      </c>
      <c r="B834" s="6">
        <v>36164</v>
      </c>
      <c r="C834" s="6" t="s">
        <v>10</v>
      </c>
      <c r="D834" s="6" t="s">
        <v>1307</v>
      </c>
      <c r="E834" s="9">
        <v>2618440</v>
      </c>
      <c r="F834" s="10" t="s">
        <v>12</v>
      </c>
      <c r="G834" s="9">
        <v>261844</v>
      </c>
      <c r="H834" s="9">
        <f t="shared" si="73"/>
        <v>2880284</v>
      </c>
      <c r="I834" s="6" t="s">
        <v>83</v>
      </c>
      <c r="J834" s="6" t="s">
        <v>84</v>
      </c>
      <c r="K834" s="5">
        <f t="shared" si="70"/>
        <v>45129</v>
      </c>
      <c r="L834" s="9">
        <f>+VLOOKUP(B834,'[2]TT 2023'!F$900:K$982,2,0)</f>
        <v>2880284</v>
      </c>
      <c r="M834" s="9">
        <f t="shared" si="71"/>
        <v>0</v>
      </c>
      <c r="N834" s="5">
        <f>+VLOOKUP(B834,'[2]TT 2023'!F$900:K$982,6,0)</f>
        <v>45131</v>
      </c>
      <c r="O834" t="s">
        <v>1443</v>
      </c>
      <c r="P834"/>
      <c r="Q834"/>
      <c r="R834" s="14">
        <f>+VLOOKUP(B834,[4]ExportInvoiceList!$D:$O,3,0)</f>
        <v>2880284</v>
      </c>
      <c r="S834" s="14">
        <f t="shared" si="72"/>
        <v>0</v>
      </c>
      <c r="T834" t="str">
        <f>+VLOOKUP(B834,[4]ExportInvoiceList!$D:$O,12,0)</f>
        <v>Lịch thanh toán: Monthly at 10 &amp; 24</v>
      </c>
      <c r="U834" s="4">
        <f>+VLOOKUP(B834,[4]ExportInvoiceList!$D:$O,6,0)</f>
        <v>45131.000347222223</v>
      </c>
      <c r="V834" t="s">
        <v>1411</v>
      </c>
    </row>
    <row r="835" spans="1:22" ht="15" hidden="1" customHeight="1" x14ac:dyDescent="0.2">
      <c r="A835" s="5">
        <v>45094</v>
      </c>
      <c r="B835" s="6">
        <v>36166</v>
      </c>
      <c r="C835" s="6" t="s">
        <v>10</v>
      </c>
      <c r="D835" s="6" t="s">
        <v>1308</v>
      </c>
      <c r="E835" s="9">
        <v>943990</v>
      </c>
      <c r="F835" s="10" t="s">
        <v>12</v>
      </c>
      <c r="G835" s="9">
        <v>94399</v>
      </c>
      <c r="H835" s="9">
        <f t="shared" si="73"/>
        <v>1038389</v>
      </c>
      <c r="I835" s="6" t="s">
        <v>89</v>
      </c>
      <c r="J835" s="6" t="s">
        <v>90</v>
      </c>
      <c r="K835" s="5">
        <f t="shared" si="70"/>
        <v>45129</v>
      </c>
      <c r="L835" s="9">
        <f>+VLOOKUP(B835,'[2]TT 2023'!F$900:K$982,2,0)</f>
        <v>1038389</v>
      </c>
      <c r="M835" s="9">
        <f t="shared" si="71"/>
        <v>0</v>
      </c>
      <c r="N835" s="5">
        <f>+VLOOKUP(B835,'[2]TT 2023'!F$900:K$982,6,0)</f>
        <v>45131</v>
      </c>
      <c r="O835" t="s">
        <v>1443</v>
      </c>
      <c r="P835"/>
      <c r="Q835"/>
      <c r="R835" s="14">
        <f>+VLOOKUP(B835,[4]ExportInvoiceList!$D:$O,3,0)</f>
        <v>1038389</v>
      </c>
      <c r="S835" s="14">
        <f t="shared" si="72"/>
        <v>0</v>
      </c>
      <c r="T835" t="str">
        <f>+VLOOKUP(B835,[4]ExportInvoiceList!$D:$O,12,0)</f>
        <v>Lịch thanh toán: Monthly at 10 &amp; 24</v>
      </c>
      <c r="U835" s="4">
        <f>+VLOOKUP(B835,[4]ExportInvoiceList!$D:$O,6,0)</f>
        <v>45129.000347222223</v>
      </c>
      <c r="V835" t="s">
        <v>1411</v>
      </c>
    </row>
    <row r="836" spans="1:22" ht="15" hidden="1" customHeight="1" x14ac:dyDescent="0.2">
      <c r="A836" s="5">
        <v>45094</v>
      </c>
      <c r="B836" s="6">
        <v>36167</v>
      </c>
      <c r="C836" s="6" t="s">
        <v>10</v>
      </c>
      <c r="D836" s="6" t="s">
        <v>1309</v>
      </c>
      <c r="E836" s="9">
        <v>523165</v>
      </c>
      <c r="F836" s="10" t="s">
        <v>12</v>
      </c>
      <c r="G836" s="9">
        <v>52317</v>
      </c>
      <c r="H836" s="9">
        <f t="shared" si="73"/>
        <v>575482</v>
      </c>
      <c r="I836" s="6" t="s">
        <v>89</v>
      </c>
      <c r="J836" s="6" t="s">
        <v>90</v>
      </c>
      <c r="K836" s="5">
        <f t="shared" si="70"/>
        <v>45129</v>
      </c>
      <c r="L836" s="9">
        <f>+VLOOKUP(B836,'[2]TT 2023'!F$900:K$982,2,0)</f>
        <v>575487</v>
      </c>
      <c r="M836" s="9">
        <f t="shared" si="71"/>
        <v>5</v>
      </c>
      <c r="N836" s="5">
        <f>+VLOOKUP(B836,'[2]TT 2023'!F$900:K$982,6,0)</f>
        <v>45131</v>
      </c>
      <c r="O836" t="s">
        <v>1443</v>
      </c>
      <c r="P836"/>
      <c r="Q836"/>
      <c r="R836" s="14">
        <f>+VLOOKUP(B836,[4]ExportInvoiceList!$D:$O,3,0)</f>
        <v>575482</v>
      </c>
      <c r="S836" s="14">
        <f t="shared" si="72"/>
        <v>0</v>
      </c>
      <c r="T836" t="str">
        <f>+VLOOKUP(B836,[4]ExportInvoiceList!$D:$O,12,0)</f>
        <v>Lịch thanh toán: Monthly at 10 &amp; 24</v>
      </c>
      <c r="U836" s="4">
        <f>+VLOOKUP(B836,[4]ExportInvoiceList!$D:$O,6,0)</f>
        <v>45129.000347222223</v>
      </c>
      <c r="V836" t="s">
        <v>1411</v>
      </c>
    </row>
    <row r="837" spans="1:22" ht="15" hidden="1" customHeight="1" x14ac:dyDescent="0.2">
      <c r="A837" s="5">
        <v>45094</v>
      </c>
      <c r="B837" s="6">
        <v>36169</v>
      </c>
      <c r="C837" s="6" t="s">
        <v>10</v>
      </c>
      <c r="D837" s="6" t="s">
        <v>1310</v>
      </c>
      <c r="E837" s="9">
        <v>3325310</v>
      </c>
      <c r="F837" s="10" t="s">
        <v>12</v>
      </c>
      <c r="G837" s="9">
        <v>332531</v>
      </c>
      <c r="H837" s="9">
        <f t="shared" si="73"/>
        <v>3657841</v>
      </c>
      <c r="I837" s="6" t="s">
        <v>93</v>
      </c>
      <c r="J837" s="6" t="s">
        <v>94</v>
      </c>
      <c r="K837" s="5">
        <f t="shared" si="70"/>
        <v>45129</v>
      </c>
      <c r="L837" s="9">
        <f>+VLOOKUP(B837,'[2]TT 2023'!F$900:K$982,2,0)</f>
        <v>3657841</v>
      </c>
      <c r="M837" s="9">
        <f t="shared" si="71"/>
        <v>0</v>
      </c>
      <c r="N837" s="5">
        <f>+VLOOKUP(B837,'[2]TT 2023'!F$900:K$982,6,0)</f>
        <v>45131</v>
      </c>
      <c r="O837" t="s">
        <v>1443</v>
      </c>
      <c r="P837"/>
      <c r="Q837"/>
      <c r="R837" s="14">
        <f>+VLOOKUP(B837,[4]ExportInvoiceList!$D:$O,3,0)</f>
        <v>3657841</v>
      </c>
      <c r="S837" s="14">
        <f t="shared" si="72"/>
        <v>0</v>
      </c>
      <c r="T837" t="str">
        <f>+VLOOKUP(B837,[4]ExportInvoiceList!$D:$O,12,0)</f>
        <v>Lịch thanh toán: Monthly at 10 &amp; 24</v>
      </c>
      <c r="U837" s="4">
        <f>+VLOOKUP(B837,[4]ExportInvoiceList!$D:$O,6,0)</f>
        <v>45128.000347222223</v>
      </c>
      <c r="V837" t="s">
        <v>1411</v>
      </c>
    </row>
    <row r="838" spans="1:22" ht="15" hidden="1" customHeight="1" x14ac:dyDescent="0.2">
      <c r="A838" s="5">
        <v>45094</v>
      </c>
      <c r="B838" s="6">
        <v>36170</v>
      </c>
      <c r="C838" s="6" t="s">
        <v>10</v>
      </c>
      <c r="D838" s="6" t="s">
        <v>1311</v>
      </c>
      <c r="E838" s="9">
        <v>1468620</v>
      </c>
      <c r="F838" s="10" t="s">
        <v>12</v>
      </c>
      <c r="G838" s="9">
        <v>146862</v>
      </c>
      <c r="H838" s="9">
        <f t="shared" si="73"/>
        <v>1615482</v>
      </c>
      <c r="I838" s="6" t="s">
        <v>107</v>
      </c>
      <c r="J838" s="6" t="s">
        <v>108</v>
      </c>
      <c r="K838" s="5">
        <f t="shared" si="70"/>
        <v>45129</v>
      </c>
      <c r="L838" s="9">
        <f>+VLOOKUP(B838,'[2]TT 2023'!F$900:K$982,2,0)</f>
        <v>1615482</v>
      </c>
      <c r="M838" s="9">
        <f t="shared" si="71"/>
        <v>0</v>
      </c>
      <c r="N838" s="5">
        <f>+VLOOKUP(B838,'[2]TT 2023'!F$900:K$982,6,0)</f>
        <v>45131</v>
      </c>
      <c r="O838" t="s">
        <v>1443</v>
      </c>
      <c r="P838"/>
      <c r="Q838"/>
      <c r="R838" s="14">
        <f>+VLOOKUP(B838,[4]ExportInvoiceList!$D:$O,3,0)</f>
        <v>1615482</v>
      </c>
      <c r="S838" s="14">
        <f t="shared" si="72"/>
        <v>0</v>
      </c>
      <c r="T838" t="str">
        <f>+VLOOKUP(B838,[4]ExportInvoiceList!$D:$O,12,0)</f>
        <v>Lịch thanh toán: Monthly at 10 &amp; 24</v>
      </c>
      <c r="U838" s="4">
        <f>+VLOOKUP(B838,[4]ExportInvoiceList!$D:$O,6,0)</f>
        <v>45129.000347222223</v>
      </c>
      <c r="V838" t="s">
        <v>1411</v>
      </c>
    </row>
    <row r="839" spans="1:22" ht="15" hidden="1" customHeight="1" x14ac:dyDescent="0.2">
      <c r="A839" s="5">
        <v>45094</v>
      </c>
      <c r="B839" s="6">
        <v>36171</v>
      </c>
      <c r="C839" s="6" t="s">
        <v>10</v>
      </c>
      <c r="D839" s="6" t="s">
        <v>1312</v>
      </c>
      <c r="E839" s="9">
        <v>1468620</v>
      </c>
      <c r="F839" s="10" t="s">
        <v>12</v>
      </c>
      <c r="G839" s="9">
        <v>146862</v>
      </c>
      <c r="H839" s="9">
        <f t="shared" si="73"/>
        <v>1615482</v>
      </c>
      <c r="I839" s="6" t="s">
        <v>113</v>
      </c>
      <c r="J839" s="6" t="s">
        <v>114</v>
      </c>
      <c r="K839" s="5">
        <f t="shared" si="70"/>
        <v>45129</v>
      </c>
      <c r="L839" s="9">
        <f>+VLOOKUP(B839,'[2]TT 2023'!F$900:K$982,2,0)</f>
        <v>1615482</v>
      </c>
      <c r="M839" s="9">
        <f t="shared" si="71"/>
        <v>0</v>
      </c>
      <c r="N839" s="5">
        <f>+VLOOKUP(B839,'[2]TT 2023'!F$900:K$982,6,0)</f>
        <v>45131</v>
      </c>
      <c r="O839" t="s">
        <v>1443</v>
      </c>
      <c r="P839"/>
      <c r="Q839"/>
      <c r="R839" s="14">
        <f>+VLOOKUP(B839,[4]ExportInvoiceList!$D:$O,3,0)</f>
        <v>1615482</v>
      </c>
      <c r="S839" s="14">
        <f t="shared" si="72"/>
        <v>0</v>
      </c>
      <c r="T839" t="str">
        <f>+VLOOKUP(B839,[4]ExportInvoiceList!$D:$O,12,0)</f>
        <v>Lịch thanh toán: Monthly at 10 &amp; 24</v>
      </c>
      <c r="U839" s="4">
        <f>+VLOOKUP(B839,[4]ExportInvoiceList!$D:$O,6,0)</f>
        <v>45129.000347222223</v>
      </c>
      <c r="V839" t="s">
        <v>1411</v>
      </c>
    </row>
    <row r="840" spans="1:22" ht="15" hidden="1" customHeight="1" x14ac:dyDescent="0.2">
      <c r="A840" s="5">
        <v>45094</v>
      </c>
      <c r="B840" s="6">
        <v>36172</v>
      </c>
      <c r="C840" s="6" t="s">
        <v>10</v>
      </c>
      <c r="D840" s="6" t="s">
        <v>1313</v>
      </c>
      <c r="E840" s="9">
        <v>943990</v>
      </c>
      <c r="F840" s="10" t="s">
        <v>12</v>
      </c>
      <c r="G840" s="9">
        <v>94399</v>
      </c>
      <c r="H840" s="9">
        <f t="shared" si="73"/>
        <v>1038389</v>
      </c>
      <c r="I840" s="6" t="s">
        <v>113</v>
      </c>
      <c r="J840" s="6" t="s">
        <v>114</v>
      </c>
      <c r="K840" s="5">
        <f t="shared" si="70"/>
        <v>45129</v>
      </c>
      <c r="L840" s="9">
        <f>+VLOOKUP(B840,'[2]TT 2023'!F$900:K$982,2,0)</f>
        <v>1038389</v>
      </c>
      <c r="M840" s="9">
        <f t="shared" si="71"/>
        <v>0</v>
      </c>
      <c r="N840" s="5">
        <f>+VLOOKUP(B840,'[2]TT 2023'!F$900:K$982,6,0)</f>
        <v>45131</v>
      </c>
      <c r="O840" t="s">
        <v>1443</v>
      </c>
      <c r="P840"/>
      <c r="Q840"/>
      <c r="R840" s="14">
        <f>+VLOOKUP(B840,[4]ExportInvoiceList!$D:$O,3,0)</f>
        <v>1038389</v>
      </c>
      <c r="S840" s="14">
        <f t="shared" si="72"/>
        <v>0</v>
      </c>
      <c r="T840" t="str">
        <f>+VLOOKUP(B840,[4]ExportInvoiceList!$D:$O,12,0)</f>
        <v>Lịch thanh toán: Monthly at 10 &amp; 24</v>
      </c>
      <c r="U840" s="4">
        <f>+VLOOKUP(B840,[4]ExportInvoiceList!$D:$O,6,0)</f>
        <v>45129.000347222223</v>
      </c>
      <c r="V840" t="s">
        <v>1411</v>
      </c>
    </row>
    <row r="841" spans="1:22" ht="15" hidden="1" customHeight="1" x14ac:dyDescent="0.2">
      <c r="A841" s="5">
        <v>45094</v>
      </c>
      <c r="B841" s="6">
        <v>36173</v>
      </c>
      <c r="C841" s="6" t="s">
        <v>10</v>
      </c>
      <c r="D841" s="6" t="s">
        <v>1314</v>
      </c>
      <c r="E841" s="9">
        <v>2481686</v>
      </c>
      <c r="F841" s="10" t="s">
        <v>12</v>
      </c>
      <c r="G841" s="9">
        <v>248169</v>
      </c>
      <c r="H841" s="9">
        <f t="shared" si="73"/>
        <v>2729855</v>
      </c>
      <c r="I841" s="6" t="s">
        <v>139</v>
      </c>
      <c r="J841" s="6" t="s">
        <v>140</v>
      </c>
      <c r="K841" s="5">
        <f t="shared" si="70"/>
        <v>45129</v>
      </c>
      <c r="L841" s="9">
        <f>+VLOOKUP(B841,'[2]TT 2023'!F$900:K$982,2,0)</f>
        <v>2729859</v>
      </c>
      <c r="M841" s="9">
        <f t="shared" si="71"/>
        <v>4</v>
      </c>
      <c r="N841" s="5">
        <f>+VLOOKUP(B841,'[2]TT 2023'!F$900:K$982,6,0)</f>
        <v>45131</v>
      </c>
      <c r="O841" t="s">
        <v>1443</v>
      </c>
      <c r="P841"/>
      <c r="Q841"/>
      <c r="R841" s="14">
        <f>+VLOOKUP(B841,[4]ExportInvoiceList!$D:$O,3,0)</f>
        <v>2729855</v>
      </c>
      <c r="S841" s="14">
        <f t="shared" si="72"/>
        <v>0</v>
      </c>
      <c r="T841" t="str">
        <f>+VLOOKUP(B841,[4]ExportInvoiceList!$D:$O,12,0)</f>
        <v>Lịch thanh toán: Monthly at 10 &amp; 24</v>
      </c>
      <c r="U841" s="4">
        <f>+VLOOKUP(B841,[4]ExportInvoiceList!$D:$O,6,0)</f>
        <v>45129.000347222223</v>
      </c>
      <c r="V841" t="s">
        <v>1411</v>
      </c>
    </row>
    <row r="842" spans="1:22" ht="15" hidden="1" customHeight="1" x14ac:dyDescent="0.2">
      <c r="A842" s="5">
        <v>45094</v>
      </c>
      <c r="B842" s="6">
        <v>36174</v>
      </c>
      <c r="C842" s="6" t="s">
        <v>10</v>
      </c>
      <c r="D842" s="6" t="s">
        <v>1315</v>
      </c>
      <c r="E842" s="9">
        <v>1887980</v>
      </c>
      <c r="F842" s="10" t="s">
        <v>12</v>
      </c>
      <c r="G842" s="9">
        <v>188798</v>
      </c>
      <c r="H842" s="9">
        <f t="shared" si="73"/>
        <v>2076778</v>
      </c>
      <c r="I842" s="6" t="s">
        <v>139</v>
      </c>
      <c r="J842" s="6" t="s">
        <v>140</v>
      </c>
      <c r="K842" s="5">
        <f t="shared" ref="K842:K897" si="74">35+A842</f>
        <v>45129</v>
      </c>
      <c r="L842" s="9">
        <f>+VLOOKUP(B842,'[2]TT 2023'!F$900:K$982,2,0)</f>
        <v>2076778</v>
      </c>
      <c r="M842" s="9">
        <f t="shared" ref="M842:M897" si="75">+L842-H842</f>
        <v>0</v>
      </c>
      <c r="N842" s="5">
        <f>+VLOOKUP(B842,'[2]TT 2023'!F$900:K$982,6,0)</f>
        <v>45131</v>
      </c>
      <c r="O842" t="s">
        <v>1443</v>
      </c>
      <c r="P842"/>
      <c r="Q842"/>
      <c r="R842" s="14">
        <f>+VLOOKUP(B842,[4]ExportInvoiceList!$D:$O,3,0)</f>
        <v>2076778</v>
      </c>
      <c r="S842" s="14">
        <f t="shared" si="72"/>
        <v>0</v>
      </c>
      <c r="T842" t="str">
        <f>+VLOOKUP(B842,[4]ExportInvoiceList!$D:$O,12,0)</f>
        <v>Lịch thanh toán: Monthly at 10 &amp; 24</v>
      </c>
      <c r="U842" s="4">
        <f>+VLOOKUP(B842,[4]ExportInvoiceList!$D:$O,6,0)</f>
        <v>45129.000347222223</v>
      </c>
      <c r="V842" t="s">
        <v>1411</v>
      </c>
    </row>
    <row r="843" spans="1:22" ht="15" hidden="1" customHeight="1" x14ac:dyDescent="0.2">
      <c r="A843" s="5">
        <v>45094</v>
      </c>
      <c r="B843" s="6">
        <v>36175</v>
      </c>
      <c r="C843" s="6" t="s">
        <v>10</v>
      </c>
      <c r="D843" s="6" t="s">
        <v>1316</v>
      </c>
      <c r="E843" s="9">
        <v>943990</v>
      </c>
      <c r="F843" s="10" t="s">
        <v>12</v>
      </c>
      <c r="G843" s="9">
        <v>94399</v>
      </c>
      <c r="H843" s="9">
        <f t="shared" si="73"/>
        <v>1038389</v>
      </c>
      <c r="I843" s="6" t="s">
        <v>175</v>
      </c>
      <c r="J843" s="6" t="s">
        <v>176</v>
      </c>
      <c r="K843" s="5">
        <f t="shared" si="74"/>
        <v>45129</v>
      </c>
      <c r="L843" s="9">
        <f>+VLOOKUP(B843,'[2]TT 2023'!F$900:K$982,2,0)</f>
        <v>1038389</v>
      </c>
      <c r="M843" s="9">
        <f t="shared" si="75"/>
        <v>0</v>
      </c>
      <c r="N843" s="5">
        <f>+VLOOKUP(B843,'[2]TT 2023'!F$900:K$982,6,0)</f>
        <v>45131</v>
      </c>
      <c r="O843" t="s">
        <v>1443</v>
      </c>
      <c r="P843"/>
      <c r="Q843"/>
      <c r="R843" s="14">
        <f>+VLOOKUP(B843,[4]ExportInvoiceList!$D:$O,3,0)</f>
        <v>1038389</v>
      </c>
      <c r="S843" s="14">
        <f t="shared" si="72"/>
        <v>0</v>
      </c>
      <c r="T843" t="str">
        <f>+VLOOKUP(B843,[4]ExportInvoiceList!$D:$O,12,0)</f>
        <v>Lịch thanh toán: Monthly at 10 &amp; 24</v>
      </c>
      <c r="U843" s="4">
        <f>+VLOOKUP(B843,[4]ExportInvoiceList!$D:$O,6,0)</f>
        <v>45128.000347222223</v>
      </c>
      <c r="V843" t="s">
        <v>1411</v>
      </c>
    </row>
    <row r="844" spans="1:22" ht="15" hidden="1" customHeight="1" x14ac:dyDescent="0.2">
      <c r="A844" s="5">
        <v>45094</v>
      </c>
      <c r="B844" s="6">
        <v>36176</v>
      </c>
      <c r="C844" s="6" t="s">
        <v>10</v>
      </c>
      <c r="D844" s="6" t="s">
        <v>1317</v>
      </c>
      <c r="E844" s="9">
        <v>6231260</v>
      </c>
      <c r="F844" s="10" t="s">
        <v>12</v>
      </c>
      <c r="G844" s="9">
        <v>623126</v>
      </c>
      <c r="H844" s="9">
        <f t="shared" si="73"/>
        <v>6854386</v>
      </c>
      <c r="I844" s="6" t="s">
        <v>175</v>
      </c>
      <c r="J844" s="6" t="s">
        <v>176</v>
      </c>
      <c r="K844" s="5">
        <f t="shared" si="74"/>
        <v>45129</v>
      </c>
      <c r="L844" s="9">
        <f>+VLOOKUP(B844,'[2]TT 2023'!F$900:K$982,2,0)</f>
        <v>6854386</v>
      </c>
      <c r="M844" s="9">
        <f t="shared" si="75"/>
        <v>0</v>
      </c>
      <c r="N844" s="5">
        <f>+VLOOKUP(B844,'[2]TT 2023'!F$900:K$982,6,0)</f>
        <v>45131</v>
      </c>
      <c r="O844" t="s">
        <v>1443</v>
      </c>
      <c r="P844"/>
      <c r="Q844"/>
      <c r="R844" s="14">
        <f>+VLOOKUP(B844,[4]ExportInvoiceList!$D:$O,3,0)</f>
        <v>6854386</v>
      </c>
      <c r="S844" s="14">
        <f t="shared" si="72"/>
        <v>0</v>
      </c>
      <c r="T844" t="str">
        <f>+VLOOKUP(B844,[4]ExportInvoiceList!$D:$O,12,0)</f>
        <v>Lịch thanh toán: Monthly at 10 &amp; 24</v>
      </c>
      <c r="U844" s="4">
        <f>+VLOOKUP(B844,[4]ExportInvoiceList!$D:$O,6,0)</f>
        <v>45128.000347222223</v>
      </c>
      <c r="V844" t="s">
        <v>1411</v>
      </c>
    </row>
    <row r="845" spans="1:22" ht="15" hidden="1" customHeight="1" x14ac:dyDescent="0.2">
      <c r="A845" s="5">
        <v>45094</v>
      </c>
      <c r="B845" s="6">
        <v>36177</v>
      </c>
      <c r="C845" s="6" t="s">
        <v>10</v>
      </c>
      <c r="D845" s="6" t="s">
        <v>1318</v>
      </c>
      <c r="E845" s="9">
        <v>6000363</v>
      </c>
      <c r="F845" s="10" t="s">
        <v>12</v>
      </c>
      <c r="G845" s="9">
        <v>600036</v>
      </c>
      <c r="H845" s="9">
        <f t="shared" si="73"/>
        <v>6600399</v>
      </c>
      <c r="I845" s="6" t="s">
        <v>147</v>
      </c>
      <c r="J845" s="6" t="s">
        <v>148</v>
      </c>
      <c r="K845" s="5">
        <f t="shared" si="74"/>
        <v>45129</v>
      </c>
      <c r="L845" s="9">
        <f>+VLOOKUP(B845,'[2]TT 2023'!F$786:K$899,2,0)</f>
        <v>6600396</v>
      </c>
      <c r="M845" s="9">
        <f t="shared" si="75"/>
        <v>-3</v>
      </c>
      <c r="N845" s="5">
        <f>+VLOOKUP(B845,'[2]TT 2023'!F$786:K$899,6,0)</f>
        <v>45117</v>
      </c>
      <c r="O845" t="s">
        <v>1410</v>
      </c>
      <c r="P845"/>
      <c r="Q845"/>
      <c r="R845" s="14">
        <f>+VLOOKUP(B845,[5]ExportInvoiceList!$D:$O,3,0)</f>
        <v>6600399</v>
      </c>
      <c r="S845" s="14">
        <f t="shared" ref="S845:S908" si="76">+R845-H845</f>
        <v>0</v>
      </c>
      <c r="T845" t="str">
        <f>+VLOOKUP(B845,[5]ExportInvoiceList!$D:$O,12,0)</f>
        <v>Lịch thanh toán: Monthly at 10 &amp; 24</v>
      </c>
      <c r="U845" s="4">
        <f>+VLOOKUP(B845,[5]ExportInvoiceList!$D:$O,6,0)</f>
        <v>45114.000347222223</v>
      </c>
    </row>
    <row r="846" spans="1:22" ht="15" hidden="1" customHeight="1" x14ac:dyDescent="0.2">
      <c r="A846" s="5">
        <v>45094</v>
      </c>
      <c r="B846" s="6">
        <v>36178</v>
      </c>
      <c r="C846" s="6" t="s">
        <v>10</v>
      </c>
      <c r="D846" s="6" t="s">
        <v>1319</v>
      </c>
      <c r="E846" s="9">
        <v>4362250</v>
      </c>
      <c r="F846" s="10" t="s">
        <v>12</v>
      </c>
      <c r="G846" s="9">
        <v>436225</v>
      </c>
      <c r="H846" s="9">
        <f t="shared" si="73"/>
        <v>4798475</v>
      </c>
      <c r="I846" s="6" t="s">
        <v>147</v>
      </c>
      <c r="J846" s="6" t="s">
        <v>148</v>
      </c>
      <c r="K846" s="5">
        <f t="shared" si="74"/>
        <v>45129</v>
      </c>
      <c r="L846" s="9">
        <f>+VLOOKUP(B846,'[2]TT 2023'!F$786:K$899,2,0)</f>
        <v>4798475</v>
      </c>
      <c r="M846" s="9">
        <f t="shared" si="75"/>
        <v>0</v>
      </c>
      <c r="N846" s="5">
        <f>+VLOOKUP(B846,'[2]TT 2023'!F$786:K$899,6,0)</f>
        <v>45117</v>
      </c>
      <c r="O846" t="s">
        <v>1410</v>
      </c>
      <c r="P846"/>
      <c r="Q846"/>
      <c r="R846" s="14">
        <f>+VLOOKUP(B846,[5]ExportInvoiceList!$D:$O,3,0)</f>
        <v>4798475</v>
      </c>
      <c r="S846" s="14">
        <f t="shared" si="76"/>
        <v>0</v>
      </c>
      <c r="T846" t="str">
        <f>+VLOOKUP(B846,[5]ExportInvoiceList!$D:$O,12,0)</f>
        <v>Lịch thanh toán: Monthly at 10 &amp; 24</v>
      </c>
      <c r="U846" s="4">
        <f>+VLOOKUP(B846,[5]ExportInvoiceList!$D:$O,6,0)</f>
        <v>45114.000347222223</v>
      </c>
    </row>
    <row r="847" spans="1:22" ht="15" hidden="1" customHeight="1" x14ac:dyDescent="0.2">
      <c r="A847" s="5">
        <v>45094</v>
      </c>
      <c r="B847" s="6">
        <v>36179</v>
      </c>
      <c r="C847" s="6" t="s">
        <v>10</v>
      </c>
      <c r="D847" s="6" t="s">
        <v>1320</v>
      </c>
      <c r="E847" s="9">
        <v>2221160</v>
      </c>
      <c r="F847" s="10" t="s">
        <v>12</v>
      </c>
      <c r="G847" s="9">
        <v>222116</v>
      </c>
      <c r="H847" s="9">
        <f t="shared" si="73"/>
        <v>2443276</v>
      </c>
      <c r="I847" s="6" t="s">
        <v>147</v>
      </c>
      <c r="J847" s="6" t="s">
        <v>148</v>
      </c>
      <c r="K847" s="5">
        <f t="shared" si="74"/>
        <v>45129</v>
      </c>
      <c r="L847" s="9">
        <f>+VLOOKUP(B847,'[2]TT 2023'!F$786:K$899,2,0)</f>
        <v>2443276</v>
      </c>
      <c r="M847" s="9">
        <f t="shared" si="75"/>
        <v>0</v>
      </c>
      <c r="N847" s="5">
        <f>+VLOOKUP(B847,'[2]TT 2023'!F$786:K$899,6,0)</f>
        <v>45117</v>
      </c>
      <c r="O847" t="s">
        <v>1410</v>
      </c>
      <c r="P847"/>
      <c r="Q847"/>
      <c r="R847" s="14">
        <f>+VLOOKUP(B847,[5]ExportInvoiceList!$D:$O,3,0)</f>
        <v>2443276</v>
      </c>
      <c r="S847" s="14">
        <f t="shared" si="76"/>
        <v>0</v>
      </c>
      <c r="T847" t="str">
        <f>+VLOOKUP(B847,[5]ExportInvoiceList!$D:$O,12,0)</f>
        <v>Lịch thanh toán: Monthly at 10 &amp; 24</v>
      </c>
      <c r="U847" s="4">
        <f>+VLOOKUP(B847,[5]ExportInvoiceList!$D:$O,6,0)</f>
        <v>45115.000347222223</v>
      </c>
    </row>
    <row r="848" spans="1:22" ht="15" hidden="1" customHeight="1" x14ac:dyDescent="0.2">
      <c r="A848" s="5">
        <v>45094</v>
      </c>
      <c r="B848" s="6">
        <v>36181</v>
      </c>
      <c r="C848" s="6" t="s">
        <v>10</v>
      </c>
      <c r="D848" s="6" t="s">
        <v>1321</v>
      </c>
      <c r="E848" s="9">
        <v>3331740</v>
      </c>
      <c r="F848" s="10" t="s">
        <v>12</v>
      </c>
      <c r="G848" s="9">
        <v>333174</v>
      </c>
      <c r="H848" s="9">
        <f t="shared" si="73"/>
        <v>3664914</v>
      </c>
      <c r="I848" s="6" t="s">
        <v>147</v>
      </c>
      <c r="J848" s="6" t="s">
        <v>148</v>
      </c>
      <c r="K848" s="5">
        <f t="shared" si="74"/>
        <v>45129</v>
      </c>
      <c r="L848" s="9">
        <f>+VLOOKUP(B848,'[2]TT 2023'!F$786:K$899,2,0)</f>
        <v>3664914</v>
      </c>
      <c r="M848" s="9">
        <f t="shared" si="75"/>
        <v>0</v>
      </c>
      <c r="N848" s="5">
        <f>+VLOOKUP(B848,'[2]TT 2023'!F$786:K$899,6,0)</f>
        <v>45117</v>
      </c>
      <c r="O848" t="s">
        <v>1410</v>
      </c>
      <c r="P848"/>
      <c r="Q848"/>
      <c r="R848" s="14">
        <f>+VLOOKUP(B848,[5]ExportInvoiceList!$D:$O,3,0)</f>
        <v>3664914</v>
      </c>
      <c r="S848" s="14">
        <f t="shared" si="76"/>
        <v>0</v>
      </c>
      <c r="T848" t="str">
        <f>+VLOOKUP(B848,[5]ExportInvoiceList!$D:$O,12,0)</f>
        <v>Lịch thanh toán: Monthly at 10 &amp; 24</v>
      </c>
      <c r="U848" s="4">
        <f>+VLOOKUP(B848,[5]ExportInvoiceList!$D:$O,6,0)</f>
        <v>45115.000347222223</v>
      </c>
    </row>
    <row r="849" spans="1:22" ht="15" hidden="1" customHeight="1" x14ac:dyDescent="0.2">
      <c r="A849" s="5">
        <v>45094</v>
      </c>
      <c r="B849" s="6">
        <v>36182</v>
      </c>
      <c r="C849" s="6" t="s">
        <v>10</v>
      </c>
      <c r="D849" s="6" t="s">
        <v>1322</v>
      </c>
      <c r="E849" s="9">
        <v>566400</v>
      </c>
      <c r="F849" s="10" t="s">
        <v>12</v>
      </c>
      <c r="G849" s="9">
        <v>56640</v>
      </c>
      <c r="H849" s="9">
        <f t="shared" si="73"/>
        <v>623040</v>
      </c>
      <c r="I849" s="6" t="s">
        <v>147</v>
      </c>
      <c r="J849" s="6" t="s">
        <v>148</v>
      </c>
      <c r="K849" s="5">
        <f t="shared" si="74"/>
        <v>45129</v>
      </c>
      <c r="L849" s="9">
        <f>+VLOOKUP(B849,'[2]TT 2023'!F$786:K$899,2,0)</f>
        <v>623040</v>
      </c>
      <c r="M849" s="9">
        <f t="shared" si="75"/>
        <v>0</v>
      </c>
      <c r="N849" s="5">
        <f>+VLOOKUP(B849,'[2]TT 2023'!F$786:K$899,6,0)</f>
        <v>45117</v>
      </c>
      <c r="O849" t="s">
        <v>1410</v>
      </c>
      <c r="P849"/>
      <c r="Q849"/>
      <c r="R849" s="14">
        <f>+VLOOKUP(B849,[5]ExportInvoiceList!$D:$O,3,0)</f>
        <v>623040</v>
      </c>
      <c r="S849" s="14">
        <f t="shared" si="76"/>
        <v>0</v>
      </c>
      <c r="T849" t="str">
        <f>+VLOOKUP(B849,[5]ExportInvoiceList!$D:$O,12,0)</f>
        <v>Lịch thanh toán: Monthly at 10 &amp; 24</v>
      </c>
      <c r="U849" s="4">
        <f>+VLOOKUP(B849,[5]ExportInvoiceList!$D:$O,6,0)</f>
        <v>45117.000347222223</v>
      </c>
    </row>
    <row r="850" spans="1:22" ht="15" hidden="1" customHeight="1" x14ac:dyDescent="0.2">
      <c r="A850" s="5">
        <v>45094</v>
      </c>
      <c r="B850" s="6">
        <v>36183</v>
      </c>
      <c r="C850" s="6" t="s">
        <v>10</v>
      </c>
      <c r="D850" s="6" t="s">
        <v>1323</v>
      </c>
      <c r="E850" s="9">
        <v>428820</v>
      </c>
      <c r="F850" s="10" t="s">
        <v>12</v>
      </c>
      <c r="G850" s="9">
        <v>42882</v>
      </c>
      <c r="H850" s="9">
        <f t="shared" si="73"/>
        <v>471702</v>
      </c>
      <c r="I850" s="6" t="s">
        <v>147</v>
      </c>
      <c r="J850" s="6" t="s">
        <v>148</v>
      </c>
      <c r="K850" s="5">
        <f t="shared" si="74"/>
        <v>45129</v>
      </c>
      <c r="L850" s="9">
        <f>+VLOOKUP(B850,'[2]TT 2023'!F$786:K$899,2,0)</f>
        <v>471702</v>
      </c>
      <c r="M850" s="9">
        <f t="shared" si="75"/>
        <v>0</v>
      </c>
      <c r="N850" s="5">
        <f>+VLOOKUP(B850,'[2]TT 2023'!F$786:K$899,6,0)</f>
        <v>45117</v>
      </c>
      <c r="O850" t="s">
        <v>1410</v>
      </c>
      <c r="P850"/>
      <c r="Q850"/>
      <c r="R850" s="14">
        <f>+VLOOKUP(B850,[5]ExportInvoiceList!$D:$O,3,0)</f>
        <v>471702</v>
      </c>
      <c r="S850" s="14">
        <f t="shared" si="76"/>
        <v>0</v>
      </c>
      <c r="T850" t="str">
        <f>+VLOOKUP(B850,[5]ExportInvoiceList!$D:$O,12,0)</f>
        <v>Lịch thanh toán: Monthly at 10 &amp; 24</v>
      </c>
      <c r="U850" s="4">
        <f>+VLOOKUP(B850,[5]ExportInvoiceList!$D:$O,6,0)</f>
        <v>45117.000347222223</v>
      </c>
    </row>
    <row r="851" spans="1:22" ht="15" hidden="1" customHeight="1" x14ac:dyDescent="0.2">
      <c r="A851" s="5">
        <v>45094</v>
      </c>
      <c r="B851" s="6">
        <v>36184</v>
      </c>
      <c r="C851" s="6" t="s">
        <v>10</v>
      </c>
      <c r="D851" s="6" t="s">
        <v>1324</v>
      </c>
      <c r="E851" s="9">
        <v>3305791</v>
      </c>
      <c r="F851" s="10" t="s">
        <v>12</v>
      </c>
      <c r="G851" s="9">
        <v>330579</v>
      </c>
      <c r="H851" s="9">
        <f t="shared" si="73"/>
        <v>3636370</v>
      </c>
      <c r="I851" s="6" t="s">
        <v>147</v>
      </c>
      <c r="J851" s="6" t="s">
        <v>148</v>
      </c>
      <c r="K851" s="5">
        <f t="shared" si="74"/>
        <v>45129</v>
      </c>
      <c r="L851" s="9">
        <f>+VLOOKUP(B851,'[2]TT 2023'!F$900:K$982,2,0)</f>
        <v>3636369</v>
      </c>
      <c r="M851" s="9">
        <f t="shared" si="75"/>
        <v>-1</v>
      </c>
      <c r="N851" s="5">
        <f>+VLOOKUP(B851,'[2]TT 2023'!F$900:K$982,6,0)</f>
        <v>45131</v>
      </c>
      <c r="O851" t="s">
        <v>1443</v>
      </c>
      <c r="P851"/>
      <c r="Q851"/>
      <c r="R851" s="14">
        <f>+VLOOKUP(B851,[4]ExportInvoiceList!$D:$O,3,0)</f>
        <v>3636370</v>
      </c>
      <c r="S851" s="14">
        <f t="shared" si="76"/>
        <v>0</v>
      </c>
      <c r="T851" t="str">
        <f>+VLOOKUP(B851,[4]ExportInvoiceList!$D:$O,12,0)</f>
        <v>Lịch thanh toán: Monthly at 10 &amp; 24</v>
      </c>
      <c r="U851" s="4">
        <f>+VLOOKUP(B851,[4]ExportInvoiceList!$D:$O,6,0)</f>
        <v>45121.000347222223</v>
      </c>
      <c r="V851" t="s">
        <v>1411</v>
      </c>
    </row>
    <row r="852" spans="1:22" ht="15" hidden="1" customHeight="1" x14ac:dyDescent="0.2">
      <c r="A852" s="5">
        <v>45094</v>
      </c>
      <c r="B852" s="6">
        <v>36185</v>
      </c>
      <c r="C852" s="6" t="s">
        <v>10</v>
      </c>
      <c r="D852" s="6" t="s">
        <v>1325</v>
      </c>
      <c r="E852" s="9">
        <v>257292</v>
      </c>
      <c r="F852" s="10" t="s">
        <v>12</v>
      </c>
      <c r="G852" s="9">
        <v>25729</v>
      </c>
      <c r="H852" s="9">
        <f t="shared" si="73"/>
        <v>283021</v>
      </c>
      <c r="I852" s="6" t="s">
        <v>147</v>
      </c>
      <c r="J852" s="6" t="s">
        <v>148</v>
      </c>
      <c r="K852" s="5">
        <f t="shared" si="74"/>
        <v>45129</v>
      </c>
      <c r="L852" s="9">
        <f>+VLOOKUP(B852,'[2]TT 2023'!F$900:K$982,2,0)</f>
        <v>283019</v>
      </c>
      <c r="M852" s="9">
        <f t="shared" si="75"/>
        <v>-2</v>
      </c>
      <c r="N852" s="5">
        <f>+VLOOKUP(B852,'[2]TT 2023'!F$900:K$982,6,0)</f>
        <v>45131</v>
      </c>
      <c r="O852" t="s">
        <v>1443</v>
      </c>
      <c r="P852"/>
      <c r="Q852"/>
      <c r="R852" s="14">
        <f>+VLOOKUP(B852,[4]ExportInvoiceList!$D:$O,3,0)</f>
        <v>283021</v>
      </c>
      <c r="S852" s="14">
        <f t="shared" si="76"/>
        <v>0</v>
      </c>
      <c r="T852" t="str">
        <f>+VLOOKUP(B852,[4]ExportInvoiceList!$D:$O,12,0)</f>
        <v>Lịch thanh toán: Monthly at 10 &amp; 24</v>
      </c>
      <c r="U852" s="4">
        <f>+VLOOKUP(B852,[4]ExportInvoiceList!$D:$O,6,0)</f>
        <v>45121.000347222223</v>
      </c>
      <c r="V852" t="s">
        <v>1411</v>
      </c>
    </row>
    <row r="853" spans="1:22" ht="15" hidden="1" customHeight="1" x14ac:dyDescent="0.2">
      <c r="A853" s="5">
        <v>45094</v>
      </c>
      <c r="B853" s="6">
        <v>36186</v>
      </c>
      <c r="C853" s="6" t="s">
        <v>10</v>
      </c>
      <c r="D853" s="6" t="s">
        <v>1326</v>
      </c>
      <c r="E853" s="9">
        <v>2331451</v>
      </c>
      <c r="F853" s="10" t="s">
        <v>12</v>
      </c>
      <c r="G853" s="9">
        <v>233145</v>
      </c>
      <c r="H853" s="9">
        <f t="shared" si="73"/>
        <v>2564596</v>
      </c>
      <c r="I853" s="6" t="s">
        <v>147</v>
      </c>
      <c r="J853" s="6" t="s">
        <v>148</v>
      </c>
      <c r="K853" s="5">
        <f t="shared" si="74"/>
        <v>45129</v>
      </c>
      <c r="L853" s="9">
        <f>+VLOOKUP(B853,'[2]TT 2023'!F$900:K$982,2,0)</f>
        <v>2564595</v>
      </c>
      <c r="M853" s="9">
        <f t="shared" si="75"/>
        <v>-1</v>
      </c>
      <c r="N853" s="5">
        <f>+VLOOKUP(B853,'[2]TT 2023'!F$900:K$982,6,0)</f>
        <v>45131</v>
      </c>
      <c r="O853" t="s">
        <v>1443</v>
      </c>
      <c r="P853"/>
      <c r="Q853"/>
      <c r="R853" s="14">
        <f>+VLOOKUP(B853,[4]ExportInvoiceList!$D:$O,3,0)</f>
        <v>2564596</v>
      </c>
      <c r="S853" s="14">
        <f t="shared" si="76"/>
        <v>0</v>
      </c>
      <c r="T853" t="str">
        <f>+VLOOKUP(B853,[4]ExportInvoiceList!$D:$O,12,0)</f>
        <v>Lịch thanh toán: Monthly at 10 &amp; 24</v>
      </c>
      <c r="U853" s="4">
        <f>+VLOOKUP(B853,[4]ExportInvoiceList!$D:$O,6,0)</f>
        <v>45121.000347222223</v>
      </c>
      <c r="V853" t="s">
        <v>1411</v>
      </c>
    </row>
    <row r="854" spans="1:22" ht="15" hidden="1" customHeight="1" x14ac:dyDescent="0.2">
      <c r="A854" s="5">
        <v>45094</v>
      </c>
      <c r="B854" s="6">
        <v>36187</v>
      </c>
      <c r="C854" s="6" t="s">
        <v>10</v>
      </c>
      <c r="D854" s="6" t="s">
        <v>1327</v>
      </c>
      <c r="E854" s="9">
        <v>428820</v>
      </c>
      <c r="F854" s="10" t="s">
        <v>12</v>
      </c>
      <c r="G854" s="9">
        <v>42882</v>
      </c>
      <c r="H854" s="9">
        <f t="shared" si="73"/>
        <v>471702</v>
      </c>
      <c r="I854" s="6" t="s">
        <v>147</v>
      </c>
      <c r="J854" s="6" t="s">
        <v>148</v>
      </c>
      <c r="K854" s="5">
        <f t="shared" si="74"/>
        <v>45129</v>
      </c>
      <c r="L854" s="9">
        <f>+VLOOKUP(B854,'[2]TT 2023'!F$900:K$982,2,0)</f>
        <v>471702</v>
      </c>
      <c r="M854" s="9">
        <f t="shared" si="75"/>
        <v>0</v>
      </c>
      <c r="N854" s="5">
        <f>+VLOOKUP(B854,'[2]TT 2023'!F$900:K$982,6,0)</f>
        <v>45131</v>
      </c>
      <c r="O854" t="s">
        <v>1443</v>
      </c>
      <c r="P854"/>
      <c r="Q854"/>
      <c r="R854" s="14">
        <f>+VLOOKUP(B854,[4]ExportInvoiceList!$D:$O,3,0)</f>
        <v>471702</v>
      </c>
      <c r="S854" s="14">
        <f t="shared" si="76"/>
        <v>0</v>
      </c>
      <c r="T854" t="str">
        <f>+VLOOKUP(B854,[4]ExportInvoiceList!$D:$O,12,0)</f>
        <v>Lịch thanh toán: Monthly at 10 &amp; 24</v>
      </c>
      <c r="U854" s="4">
        <f>+VLOOKUP(B854,[4]ExportInvoiceList!$D:$O,6,0)</f>
        <v>45121.000347222223</v>
      </c>
      <c r="V854" t="s">
        <v>1411</v>
      </c>
    </row>
    <row r="855" spans="1:22" ht="15" hidden="1" customHeight="1" x14ac:dyDescent="0.2">
      <c r="A855" s="5">
        <v>45099</v>
      </c>
      <c r="B855" s="6">
        <v>37440</v>
      </c>
      <c r="C855" s="6" t="s">
        <v>10</v>
      </c>
      <c r="D855" s="6" t="s">
        <v>727</v>
      </c>
      <c r="E855" s="9">
        <v>-111058</v>
      </c>
      <c r="F855" s="10" t="s">
        <v>12</v>
      </c>
      <c r="G855" s="9">
        <v>-11106</v>
      </c>
      <c r="H855" s="9">
        <f t="shared" si="73"/>
        <v>-122164</v>
      </c>
      <c r="I855" s="6" t="s">
        <v>147</v>
      </c>
      <c r="J855" s="6" t="s">
        <v>148</v>
      </c>
      <c r="K855" s="5">
        <f t="shared" si="74"/>
        <v>45134</v>
      </c>
      <c r="L855" s="9" t="e">
        <f>+VLOOKUP(B855,'[2]TT 2023'!F$786:K$899,2,0)</f>
        <v>#N/A</v>
      </c>
      <c r="M855" s="9" t="e">
        <f t="shared" si="75"/>
        <v>#N/A</v>
      </c>
      <c r="N855" s="5" t="e">
        <f>+VLOOKUP(B855,'[2]TT 2023'!F$786:K$899,6,0)</f>
        <v>#N/A</v>
      </c>
      <c r="O855" t="s">
        <v>1218</v>
      </c>
      <c r="P855"/>
      <c r="Q855"/>
      <c r="R855" s="14" t="e">
        <f>+VLOOKUP(B855,[3]ExportInvoiceList!$D:$O,3,0)</f>
        <v>#N/A</v>
      </c>
      <c r="S855" s="14" t="e">
        <f t="shared" si="76"/>
        <v>#N/A</v>
      </c>
      <c r="T855" t="e">
        <f>+VLOOKUP(B855,[3]ExportInvoiceList!$D:$O,12,0)</f>
        <v>#N/A</v>
      </c>
      <c r="U855" s="4" t="e">
        <f>+VLOOKUP(B855,[3]ExportInvoiceList!$D:$O,6,0)</f>
        <v>#N/A</v>
      </c>
    </row>
    <row r="856" spans="1:22" ht="15" hidden="1" customHeight="1" x14ac:dyDescent="0.2">
      <c r="A856" s="5">
        <v>45099</v>
      </c>
      <c r="B856" s="6">
        <v>37478</v>
      </c>
      <c r="C856" s="6" t="s">
        <v>10</v>
      </c>
      <c r="D856" s="6" t="s">
        <v>727</v>
      </c>
      <c r="E856" s="9">
        <v>-2472070</v>
      </c>
      <c r="F856" s="10" t="s">
        <v>12</v>
      </c>
      <c r="G856" s="9">
        <v>-247207</v>
      </c>
      <c r="H856" s="9">
        <f t="shared" si="73"/>
        <v>-2719277</v>
      </c>
      <c r="I856" s="6" t="s">
        <v>175</v>
      </c>
      <c r="J856" s="6" t="s">
        <v>176</v>
      </c>
      <c r="K856" s="5">
        <f t="shared" si="74"/>
        <v>45134</v>
      </c>
      <c r="L856" s="9" t="e">
        <f>+VLOOKUP(B856,'[2]TT 2023'!F$786:K$899,2,0)</f>
        <v>#N/A</v>
      </c>
      <c r="M856" s="9" t="e">
        <f t="shared" si="75"/>
        <v>#N/A</v>
      </c>
      <c r="N856" s="5" t="e">
        <f>+VLOOKUP(B856,'[2]TT 2023'!F$786:K$899,6,0)</f>
        <v>#N/A</v>
      </c>
      <c r="O856" t="s">
        <v>1218</v>
      </c>
      <c r="P856"/>
      <c r="Q856"/>
      <c r="R856" s="14" t="e">
        <f>+VLOOKUP(B856,[3]ExportInvoiceList!$D:$O,3,0)</f>
        <v>#N/A</v>
      </c>
      <c r="S856" s="14" t="e">
        <f t="shared" si="76"/>
        <v>#N/A</v>
      </c>
      <c r="T856" t="e">
        <f>+VLOOKUP(B856,[3]ExportInvoiceList!$D:$O,12,0)</f>
        <v>#N/A</v>
      </c>
      <c r="U856" s="4" t="e">
        <f>+VLOOKUP(B856,[3]ExportInvoiceList!$D:$O,6,0)</f>
        <v>#N/A</v>
      </c>
    </row>
    <row r="857" spans="1:22" ht="15" hidden="1" customHeight="1" x14ac:dyDescent="0.2">
      <c r="A857" s="5">
        <v>45100</v>
      </c>
      <c r="B857" s="6">
        <v>37509</v>
      </c>
      <c r="C857" s="6" t="s">
        <v>10</v>
      </c>
      <c r="D857" s="6" t="s">
        <v>1328</v>
      </c>
      <c r="E857" s="9">
        <v>2831970</v>
      </c>
      <c r="F857" s="10" t="s">
        <v>12</v>
      </c>
      <c r="G857" s="9">
        <v>283197</v>
      </c>
      <c r="H857" s="9">
        <f t="shared" si="73"/>
        <v>3115167</v>
      </c>
      <c r="I857" s="6" t="s">
        <v>147</v>
      </c>
      <c r="J857" s="6" t="s">
        <v>148</v>
      </c>
      <c r="K857" s="5">
        <f t="shared" si="74"/>
        <v>45135</v>
      </c>
      <c r="L857" s="9">
        <f>+VLOOKUP(B857,'[2]TT 2023'!F$786:K$899,2,0)</f>
        <v>3115167</v>
      </c>
      <c r="M857" s="9">
        <f t="shared" si="75"/>
        <v>0</v>
      </c>
      <c r="N857" s="5">
        <f>+VLOOKUP(B857,'[2]TT 2023'!F$786:K$899,6,0)</f>
        <v>45117</v>
      </c>
      <c r="O857" t="s">
        <v>1410</v>
      </c>
      <c r="P857"/>
      <c r="Q857"/>
      <c r="R857" s="14">
        <f>+VLOOKUP(B857,[5]ExportInvoiceList!$D:$O,3,0)</f>
        <v>3115167</v>
      </c>
      <c r="S857" s="14">
        <f t="shared" si="76"/>
        <v>0</v>
      </c>
      <c r="T857" t="str">
        <f>+VLOOKUP(B857,[5]ExportInvoiceList!$D:$O,12,0)</f>
        <v>Lịch thanh toán: Monthly at 10 &amp; 24</v>
      </c>
      <c r="U857" s="4">
        <f>+VLOOKUP(B857,[5]ExportInvoiceList!$D:$O,6,0)</f>
        <v>45024.000347222223</v>
      </c>
    </row>
    <row r="858" spans="1:22" ht="15" hidden="1" customHeight="1" x14ac:dyDescent="0.2">
      <c r="A858" s="5">
        <v>45100</v>
      </c>
      <c r="B858" s="6">
        <v>37510</v>
      </c>
      <c r="C858" s="6" t="s">
        <v>10</v>
      </c>
      <c r="D858" s="6" t="s">
        <v>1329</v>
      </c>
      <c r="E858" s="9">
        <v>2409805</v>
      </c>
      <c r="F858" s="10" t="s">
        <v>12</v>
      </c>
      <c r="G858" s="9">
        <v>240981</v>
      </c>
      <c r="H858" s="9">
        <f t="shared" si="73"/>
        <v>2650786</v>
      </c>
      <c r="I858" s="6" t="s">
        <v>147</v>
      </c>
      <c r="J858" s="6" t="s">
        <v>148</v>
      </c>
      <c r="K858" s="5">
        <f t="shared" si="74"/>
        <v>45135</v>
      </c>
      <c r="L858" s="9">
        <f>+VLOOKUP(B858,'[2]TT 2023'!F$900:K$982,2,0)</f>
        <v>2650791</v>
      </c>
      <c r="M858" s="9">
        <f t="shared" si="75"/>
        <v>5</v>
      </c>
      <c r="N858" s="5">
        <f>+VLOOKUP(B858,'[2]TT 2023'!F$900:K$982,6,0)</f>
        <v>45131</v>
      </c>
      <c r="O858" t="s">
        <v>1443</v>
      </c>
      <c r="P858"/>
      <c r="Q858"/>
      <c r="R858" s="14">
        <f>+VLOOKUP(B858,[4]ExportInvoiceList!$D:$O,3,0)</f>
        <v>2650786</v>
      </c>
      <c r="S858" s="14">
        <f t="shared" si="76"/>
        <v>0</v>
      </c>
      <c r="T858" t="str">
        <f>+VLOOKUP(B858,[4]ExportInvoiceList!$D:$O,12,0)</f>
        <v>Lịch thanh toán: Monthly at 10 &amp; 24</v>
      </c>
      <c r="U858" s="4">
        <f>+VLOOKUP(B858,[4]ExportInvoiceList!$D:$O,6,0)</f>
        <v>44958.000347222223</v>
      </c>
      <c r="V858" t="s">
        <v>1411</v>
      </c>
    </row>
    <row r="859" spans="1:22" ht="15" hidden="1" customHeight="1" x14ac:dyDescent="0.2">
      <c r="A859" s="5">
        <v>45100</v>
      </c>
      <c r="B859" s="6">
        <v>37536</v>
      </c>
      <c r="C859" s="6" t="s">
        <v>10</v>
      </c>
      <c r="D859" s="6" t="s">
        <v>1330</v>
      </c>
      <c r="E859" s="9">
        <v>2101258</v>
      </c>
      <c r="F859" s="10" t="s">
        <v>12</v>
      </c>
      <c r="G859" s="9">
        <v>210126</v>
      </c>
      <c r="H859" s="9">
        <f t="shared" si="73"/>
        <v>2311384</v>
      </c>
      <c r="I859" s="6" t="s">
        <v>175</v>
      </c>
      <c r="J859" s="6" t="s">
        <v>176</v>
      </c>
      <c r="K859" s="5">
        <f t="shared" si="74"/>
        <v>45135</v>
      </c>
      <c r="L859" s="9">
        <f>+VLOOKUP(B859,'[2]TT 2023'!F$786:K$899,2,0)</f>
        <v>2311386</v>
      </c>
      <c r="M859" s="9">
        <f t="shared" si="75"/>
        <v>2</v>
      </c>
      <c r="N859" s="5">
        <f>+VLOOKUP(B859,'[2]TT 2023'!F$786:K$899,6,0)</f>
        <v>45117</v>
      </c>
      <c r="O859" t="s">
        <v>1410</v>
      </c>
      <c r="P859"/>
      <c r="Q859"/>
      <c r="R859" s="14">
        <f>+VLOOKUP(B859,[5]ExportInvoiceList!$D:$O,3,0)</f>
        <v>2311384</v>
      </c>
      <c r="S859" s="14">
        <f t="shared" si="76"/>
        <v>0</v>
      </c>
      <c r="T859" t="str">
        <f>+VLOOKUP(B859,[5]ExportInvoiceList!$D:$O,12,0)</f>
        <v>Lịch thanh toán: Monthly at 10 &amp; 24</v>
      </c>
      <c r="U859" s="4">
        <f>+VLOOKUP(B859,[5]ExportInvoiceList!$D:$O,6,0)</f>
        <v>44853.000347222223</v>
      </c>
    </row>
    <row r="860" spans="1:22" ht="15" hidden="1" customHeight="1" x14ac:dyDescent="0.2">
      <c r="A860" s="5">
        <v>45100</v>
      </c>
      <c r="B860" s="6">
        <v>37546</v>
      </c>
      <c r="C860" s="6" t="s">
        <v>10</v>
      </c>
      <c r="D860" s="6" t="s">
        <v>727</v>
      </c>
      <c r="E860" s="9">
        <v>-4613305</v>
      </c>
      <c r="F860" s="10" t="s">
        <v>12</v>
      </c>
      <c r="G860" s="9">
        <v>-461331</v>
      </c>
      <c r="H860" s="9">
        <f t="shared" si="73"/>
        <v>-5074636</v>
      </c>
      <c r="I860" s="6" t="s">
        <v>147</v>
      </c>
      <c r="J860" s="6" t="s">
        <v>148</v>
      </c>
      <c r="K860" s="5">
        <f t="shared" si="74"/>
        <v>45135</v>
      </c>
      <c r="L860" s="9" t="e">
        <f>+VLOOKUP(B860,'[2]TT 2023'!F$786:K$899,2,0)</f>
        <v>#N/A</v>
      </c>
      <c r="M860" s="9" t="e">
        <f t="shared" si="75"/>
        <v>#N/A</v>
      </c>
      <c r="N860" s="5" t="e">
        <f>+VLOOKUP(B860,'[2]TT 2023'!F$786:K$899,6,0)</f>
        <v>#N/A</v>
      </c>
      <c r="O860" t="s">
        <v>1218</v>
      </c>
      <c r="P860"/>
      <c r="Q860"/>
      <c r="R860" s="14" t="e">
        <f>+VLOOKUP(B860,[3]ExportInvoiceList!$D:$O,3,0)</f>
        <v>#N/A</v>
      </c>
      <c r="S860" s="14" t="e">
        <f t="shared" si="76"/>
        <v>#N/A</v>
      </c>
      <c r="T860" t="e">
        <f>+VLOOKUP(B860,[3]ExportInvoiceList!$D:$O,12,0)</f>
        <v>#N/A</v>
      </c>
      <c r="U860" s="4" t="e">
        <f>+VLOOKUP(B860,[3]ExportInvoiceList!$D:$O,6,0)</f>
        <v>#N/A</v>
      </c>
    </row>
    <row r="861" spans="1:22" ht="15" hidden="1" customHeight="1" x14ac:dyDescent="0.2">
      <c r="A861" s="5">
        <v>45100</v>
      </c>
      <c r="B861" s="6">
        <v>37547</v>
      </c>
      <c r="C861" s="6" t="s">
        <v>10</v>
      </c>
      <c r="D861" s="6" t="s">
        <v>727</v>
      </c>
      <c r="E861" s="9">
        <v>-4578791</v>
      </c>
      <c r="F861" s="10" t="s">
        <v>12</v>
      </c>
      <c r="G861" s="9">
        <v>-457881</v>
      </c>
      <c r="H861" s="9">
        <f t="shared" si="73"/>
        <v>-5036672</v>
      </c>
      <c r="I861" s="6" t="s">
        <v>147</v>
      </c>
      <c r="J861" s="6" t="s">
        <v>148</v>
      </c>
      <c r="K861" s="5">
        <f t="shared" si="74"/>
        <v>45135</v>
      </c>
      <c r="L861" s="9" t="e">
        <f>+VLOOKUP(B861,'[2]TT 2023'!F$786:K$899,2,0)</f>
        <v>#N/A</v>
      </c>
      <c r="M861" s="9" t="e">
        <f t="shared" si="75"/>
        <v>#N/A</v>
      </c>
      <c r="N861" s="5" t="e">
        <f>+VLOOKUP(B861,'[2]TT 2023'!F$786:K$899,6,0)</f>
        <v>#N/A</v>
      </c>
      <c r="O861" t="s">
        <v>1218</v>
      </c>
      <c r="P861"/>
      <c r="Q861"/>
      <c r="R861" s="14" t="e">
        <f>+VLOOKUP(B861,[3]ExportInvoiceList!$D:$O,3,0)</f>
        <v>#N/A</v>
      </c>
      <c r="S861" s="14" t="e">
        <f t="shared" si="76"/>
        <v>#N/A</v>
      </c>
      <c r="T861" t="e">
        <f>+VLOOKUP(B861,[3]ExportInvoiceList!$D:$O,12,0)</f>
        <v>#N/A</v>
      </c>
      <c r="U861" s="4" t="e">
        <f>+VLOOKUP(B861,[3]ExportInvoiceList!$D:$O,6,0)</f>
        <v>#N/A</v>
      </c>
    </row>
    <row r="862" spans="1:22" ht="15" hidden="1" customHeight="1" x14ac:dyDescent="0.2">
      <c r="A862" s="5">
        <v>45100</v>
      </c>
      <c r="B862" s="6">
        <v>37550</v>
      </c>
      <c r="C862" s="6" t="s">
        <v>10</v>
      </c>
      <c r="D862" s="6" t="s">
        <v>727</v>
      </c>
      <c r="E862" s="9">
        <v>-10553485</v>
      </c>
      <c r="F862" s="10" t="s">
        <v>12</v>
      </c>
      <c r="G862" s="9">
        <v>-1055349</v>
      </c>
      <c r="H862" s="9">
        <f t="shared" si="73"/>
        <v>-11608834</v>
      </c>
      <c r="I862" s="6" t="s">
        <v>73</v>
      </c>
      <c r="J862" s="6" t="s">
        <v>74</v>
      </c>
      <c r="K862" s="5">
        <f t="shared" si="74"/>
        <v>45135</v>
      </c>
      <c r="L862" s="9" t="e">
        <f>+VLOOKUP(B862,'[2]TT 2023'!F$786:K$899,2,0)</f>
        <v>#N/A</v>
      </c>
      <c r="M862" s="9" t="e">
        <f t="shared" si="75"/>
        <v>#N/A</v>
      </c>
      <c r="N862" s="5" t="e">
        <f>+VLOOKUP(B862,'[2]TT 2023'!F$786:K$899,6,0)</f>
        <v>#N/A</v>
      </c>
      <c r="O862" t="s">
        <v>1218</v>
      </c>
      <c r="P862"/>
      <c r="Q862"/>
      <c r="R862" s="14" t="e">
        <f>+VLOOKUP(B862,[3]ExportInvoiceList!$D:$O,3,0)</f>
        <v>#N/A</v>
      </c>
      <c r="S862" s="14" t="e">
        <f t="shared" si="76"/>
        <v>#N/A</v>
      </c>
      <c r="T862" t="e">
        <f>+VLOOKUP(B862,[3]ExportInvoiceList!$D:$O,12,0)</f>
        <v>#N/A</v>
      </c>
      <c r="U862" s="4" t="e">
        <f>+VLOOKUP(B862,[3]ExportInvoiceList!$D:$O,6,0)</f>
        <v>#N/A</v>
      </c>
    </row>
    <row r="863" spans="1:22" ht="15" hidden="1" customHeight="1" x14ac:dyDescent="0.2">
      <c r="A863" s="5">
        <v>45100</v>
      </c>
      <c r="B863" s="6">
        <v>37551</v>
      </c>
      <c r="C863" s="6" t="s">
        <v>10</v>
      </c>
      <c r="D863" s="6" t="s">
        <v>727</v>
      </c>
      <c r="E863" s="9">
        <v>-2381320</v>
      </c>
      <c r="F863" s="10" t="s">
        <v>12</v>
      </c>
      <c r="G863" s="9">
        <v>-238132</v>
      </c>
      <c r="H863" s="9">
        <f t="shared" si="73"/>
        <v>-2619452</v>
      </c>
      <c r="I863" s="6" t="s">
        <v>89</v>
      </c>
      <c r="J863" s="6" t="s">
        <v>90</v>
      </c>
      <c r="K863" s="5">
        <f t="shared" si="74"/>
        <v>45135</v>
      </c>
      <c r="L863" s="9" t="e">
        <f>+VLOOKUP(B863,'[2]TT 2023'!F$786:K$899,2,0)</f>
        <v>#N/A</v>
      </c>
      <c r="M863" s="9" t="e">
        <f t="shared" si="75"/>
        <v>#N/A</v>
      </c>
      <c r="N863" s="5" t="e">
        <f>+VLOOKUP(B863,'[2]TT 2023'!F$786:K$899,6,0)</f>
        <v>#N/A</v>
      </c>
      <c r="O863" t="s">
        <v>1218</v>
      </c>
      <c r="P863"/>
      <c r="Q863"/>
      <c r="R863" s="14" t="e">
        <f>+VLOOKUP(B863,[3]ExportInvoiceList!$D:$O,3,0)</f>
        <v>#N/A</v>
      </c>
      <c r="S863" s="14" t="e">
        <f t="shared" si="76"/>
        <v>#N/A</v>
      </c>
      <c r="T863" t="e">
        <f>+VLOOKUP(B863,[3]ExportInvoiceList!$D:$O,12,0)</f>
        <v>#N/A</v>
      </c>
      <c r="U863" s="4" t="e">
        <f>+VLOOKUP(B863,[3]ExportInvoiceList!$D:$O,6,0)</f>
        <v>#N/A</v>
      </c>
    </row>
    <row r="864" spans="1:22" ht="15" hidden="1" customHeight="1" x14ac:dyDescent="0.2">
      <c r="A864" s="5">
        <v>45100</v>
      </c>
      <c r="B864" s="6">
        <v>37552</v>
      </c>
      <c r="C864" s="6" t="s">
        <v>10</v>
      </c>
      <c r="D864" s="6" t="s">
        <v>727</v>
      </c>
      <c r="E864" s="9">
        <v>-1110580</v>
      </c>
      <c r="F864" s="10" t="s">
        <v>12</v>
      </c>
      <c r="G864" s="9">
        <v>-111058</v>
      </c>
      <c r="H864" s="9">
        <f t="shared" si="73"/>
        <v>-1221638</v>
      </c>
      <c r="I864" s="6" t="s">
        <v>93</v>
      </c>
      <c r="J864" s="6" t="s">
        <v>94</v>
      </c>
      <c r="K864" s="5">
        <f t="shared" si="74"/>
        <v>45135</v>
      </c>
      <c r="L864" s="9" t="e">
        <f>+VLOOKUP(B864,'[2]TT 2023'!F$786:K$899,2,0)</f>
        <v>#N/A</v>
      </c>
      <c r="M864" s="9" t="e">
        <f t="shared" si="75"/>
        <v>#N/A</v>
      </c>
      <c r="N864" s="5" t="e">
        <f>+VLOOKUP(B864,'[2]TT 2023'!F$786:K$899,6,0)</f>
        <v>#N/A</v>
      </c>
      <c r="O864" t="s">
        <v>1218</v>
      </c>
      <c r="P864"/>
      <c r="Q864"/>
      <c r="R864" s="14" t="e">
        <f>+VLOOKUP(B864,[3]ExportInvoiceList!$D:$O,3,0)</f>
        <v>#N/A</v>
      </c>
      <c r="S864" s="14" t="e">
        <f t="shared" si="76"/>
        <v>#N/A</v>
      </c>
      <c r="T864" t="e">
        <f>+VLOOKUP(B864,[3]ExportInvoiceList!$D:$O,12,0)</f>
        <v>#N/A</v>
      </c>
      <c r="U864" s="4" t="e">
        <f>+VLOOKUP(B864,[3]ExportInvoiceList!$D:$O,6,0)</f>
        <v>#N/A</v>
      </c>
    </row>
    <row r="865" spans="1:22" ht="15" hidden="1" customHeight="1" x14ac:dyDescent="0.2">
      <c r="A865" s="5">
        <v>45100</v>
      </c>
      <c r="B865" s="6">
        <v>37553</v>
      </c>
      <c r="C865" s="6" t="s">
        <v>10</v>
      </c>
      <c r="D865" s="6" t="s">
        <v>1331</v>
      </c>
      <c r="E865" s="9">
        <v>4508635</v>
      </c>
      <c r="F865" s="10" t="s">
        <v>12</v>
      </c>
      <c r="G865" s="9">
        <v>450864</v>
      </c>
      <c r="H865" s="9">
        <f t="shared" si="73"/>
        <v>4959499</v>
      </c>
      <c r="I865" s="6" t="s">
        <v>147</v>
      </c>
      <c r="J865" s="6" t="s">
        <v>148</v>
      </c>
      <c r="K865" s="5">
        <f t="shared" si="74"/>
        <v>45135</v>
      </c>
      <c r="L865" s="9">
        <f>+VLOOKUP(B865,'[2]TT 2023'!F$786:K$899,2,0)</f>
        <v>4959504</v>
      </c>
      <c r="M865" s="9">
        <f t="shared" si="75"/>
        <v>5</v>
      </c>
      <c r="N865" s="5">
        <f>+VLOOKUP(B865,'[2]TT 2023'!F$786:K$899,6,0)</f>
        <v>45117</v>
      </c>
      <c r="O865" t="s">
        <v>1410</v>
      </c>
      <c r="P865"/>
      <c r="Q865"/>
      <c r="R865" s="14">
        <f>+VLOOKUP(B865,[5]ExportInvoiceList!$D:$O,3,0)</f>
        <v>4959499</v>
      </c>
      <c r="S865" s="14">
        <f t="shared" si="76"/>
        <v>0</v>
      </c>
      <c r="T865" t="str">
        <f>+VLOOKUP(B865,[5]ExportInvoiceList!$D:$O,12,0)</f>
        <v>Lịch thanh toán: Monthly at 10 &amp; 24</v>
      </c>
      <c r="U865" s="4">
        <f>+VLOOKUP(B865,[5]ExportInvoiceList!$D:$O,6,0)</f>
        <v>45015.000347222223</v>
      </c>
    </row>
    <row r="866" spans="1:22" ht="15" hidden="1" customHeight="1" x14ac:dyDescent="0.2">
      <c r="A866" s="5">
        <v>45100</v>
      </c>
      <c r="B866" s="6">
        <v>37554</v>
      </c>
      <c r="C866" s="6" t="s">
        <v>10</v>
      </c>
      <c r="D866" s="6" t="s">
        <v>1332</v>
      </c>
      <c r="E866" s="9">
        <v>4474121</v>
      </c>
      <c r="F866" s="10" t="s">
        <v>12</v>
      </c>
      <c r="G866" s="9">
        <v>447412</v>
      </c>
      <c r="H866" s="9">
        <f t="shared" si="73"/>
        <v>4921533</v>
      </c>
      <c r="I866" s="6" t="s">
        <v>147</v>
      </c>
      <c r="J866" s="6" t="s">
        <v>148</v>
      </c>
      <c r="K866" s="5">
        <f t="shared" si="74"/>
        <v>45135</v>
      </c>
      <c r="L866" s="9">
        <f>+VLOOKUP(B866,'[2]TT 2023'!F$786:K$899,2,0)</f>
        <v>4921532</v>
      </c>
      <c r="M866" s="9">
        <f t="shared" si="75"/>
        <v>-1</v>
      </c>
      <c r="N866" s="5">
        <f>+VLOOKUP(B866,'[2]TT 2023'!F$786:K$899,6,0)</f>
        <v>45117</v>
      </c>
      <c r="O866" t="s">
        <v>1410</v>
      </c>
      <c r="P866"/>
      <c r="Q866"/>
      <c r="R866" s="14">
        <f>+VLOOKUP(B866,[5]ExportInvoiceList!$D:$O,3,0)</f>
        <v>4921533</v>
      </c>
      <c r="S866" s="14">
        <f t="shared" si="76"/>
        <v>0</v>
      </c>
      <c r="T866" t="str">
        <f>+VLOOKUP(B866,[5]ExportInvoiceList!$D:$O,12,0)</f>
        <v>Lịch thanh toán: Monthly at 10 &amp; 24</v>
      </c>
      <c r="U866" s="4">
        <f>+VLOOKUP(B866,[5]ExportInvoiceList!$D:$O,6,0)</f>
        <v>45033.000347222223</v>
      </c>
    </row>
    <row r="867" spans="1:22" ht="15" hidden="1" customHeight="1" x14ac:dyDescent="0.2">
      <c r="A867" s="5">
        <v>45100</v>
      </c>
      <c r="B867" s="6">
        <v>37555</v>
      </c>
      <c r="C867" s="6" t="s">
        <v>10</v>
      </c>
      <c r="D867" s="6" t="s">
        <v>1333</v>
      </c>
      <c r="E867" s="9">
        <v>10196285</v>
      </c>
      <c r="F867" s="10" t="s">
        <v>12</v>
      </c>
      <c r="G867" s="9">
        <v>1019629</v>
      </c>
      <c r="H867" s="9">
        <f t="shared" si="73"/>
        <v>11215914</v>
      </c>
      <c r="I867" s="6" t="s">
        <v>73</v>
      </c>
      <c r="J867" s="6" t="s">
        <v>74</v>
      </c>
      <c r="K867" s="5">
        <f t="shared" si="74"/>
        <v>45135</v>
      </c>
      <c r="L867" s="9">
        <f>+VLOOKUP(B867,'[2]TT 2023'!F$786:K$899,2,0)</f>
        <v>11215919</v>
      </c>
      <c r="M867" s="9">
        <f t="shared" si="75"/>
        <v>5</v>
      </c>
      <c r="N867" s="5">
        <f>+VLOOKUP(B867,'[2]TT 2023'!F$786:K$899,6,0)</f>
        <v>45117</v>
      </c>
      <c r="O867" t="s">
        <v>1410</v>
      </c>
      <c r="P867"/>
      <c r="Q867"/>
      <c r="R867" s="14">
        <f>+VLOOKUP(B867,[5]ExportInvoiceList!$D:$O,3,0)</f>
        <v>11215914</v>
      </c>
      <c r="S867" s="14">
        <f t="shared" si="76"/>
        <v>0</v>
      </c>
      <c r="T867" t="str">
        <f>+VLOOKUP(B867,[5]ExportInvoiceList!$D:$O,12,0)</f>
        <v>Lịch thanh toán: Monthly at 10 &amp; 24</v>
      </c>
      <c r="U867" s="4">
        <f>+VLOOKUP(B867,[5]ExportInvoiceList!$D:$O,6,0)</f>
        <v>44854.000347222223</v>
      </c>
    </row>
    <row r="868" spans="1:22" ht="15" hidden="1" customHeight="1" x14ac:dyDescent="0.2">
      <c r="A868" s="5">
        <v>45100</v>
      </c>
      <c r="B868" s="6">
        <v>37556</v>
      </c>
      <c r="C868" s="6" t="s">
        <v>10</v>
      </c>
      <c r="D868" s="6" t="s">
        <v>1334</v>
      </c>
      <c r="E868" s="9">
        <v>2024120</v>
      </c>
      <c r="F868" s="10" t="s">
        <v>12</v>
      </c>
      <c r="G868" s="9">
        <v>202412</v>
      </c>
      <c r="H868" s="9">
        <f t="shared" si="73"/>
        <v>2226532</v>
      </c>
      <c r="I868" s="6" t="s">
        <v>89</v>
      </c>
      <c r="J868" s="6" t="s">
        <v>90</v>
      </c>
      <c r="K868" s="5">
        <f t="shared" si="74"/>
        <v>45135</v>
      </c>
      <c r="L868" s="9">
        <f>+VLOOKUP(B868,'[2]TT 2023'!F$786:K$899,2,0)</f>
        <v>2226532</v>
      </c>
      <c r="M868" s="9">
        <f t="shared" si="75"/>
        <v>0</v>
      </c>
      <c r="N868" s="5">
        <f>+VLOOKUP(B868,'[2]TT 2023'!F$786:K$899,6,0)</f>
        <v>45117</v>
      </c>
      <c r="O868" t="s">
        <v>1410</v>
      </c>
      <c r="P868"/>
      <c r="Q868"/>
      <c r="R868" s="14">
        <f>+VLOOKUP(B868,[5]ExportInvoiceList!$D:$O,3,0)</f>
        <v>2226532</v>
      </c>
      <c r="S868" s="14">
        <f t="shared" si="76"/>
        <v>0</v>
      </c>
      <c r="T868" t="str">
        <f>+VLOOKUP(B868,[5]ExportInvoiceList!$D:$O,12,0)</f>
        <v>Lịch thanh toán: Monthly at 10 &amp; 24</v>
      </c>
      <c r="U868" s="4">
        <f>+VLOOKUP(B868,[5]ExportInvoiceList!$D:$O,6,0)</f>
        <v>44852.000347222223</v>
      </c>
    </row>
    <row r="869" spans="1:22" ht="15" hidden="1" customHeight="1" x14ac:dyDescent="0.2">
      <c r="A869" s="5">
        <v>45100</v>
      </c>
      <c r="B869" s="6">
        <v>37557</v>
      </c>
      <c r="C869" s="6" t="s">
        <v>10</v>
      </c>
      <c r="D869" s="6" t="s">
        <v>1335</v>
      </c>
      <c r="E869" s="9">
        <v>888460</v>
      </c>
      <c r="F869" s="10" t="s">
        <v>12</v>
      </c>
      <c r="G869" s="9">
        <v>88846</v>
      </c>
      <c r="H869" s="9">
        <f t="shared" si="73"/>
        <v>977306</v>
      </c>
      <c r="I869" s="6" t="s">
        <v>93</v>
      </c>
      <c r="J869" s="6" t="s">
        <v>94</v>
      </c>
      <c r="K869" s="5">
        <f t="shared" si="74"/>
        <v>45135</v>
      </c>
      <c r="L869" s="9">
        <f>+VLOOKUP(B869,'[2]TT 2023'!F$786:K$899,2,0)</f>
        <v>977306</v>
      </c>
      <c r="M869" s="9">
        <f t="shared" si="75"/>
        <v>0</v>
      </c>
      <c r="N869" s="5">
        <f>+VLOOKUP(B869,'[2]TT 2023'!F$786:K$899,6,0)</f>
        <v>45117</v>
      </c>
      <c r="O869" t="s">
        <v>1410</v>
      </c>
      <c r="P869"/>
      <c r="Q869"/>
      <c r="R869" s="14">
        <f>+VLOOKUP(B869,[5]ExportInvoiceList!$D:$O,3,0)</f>
        <v>977306</v>
      </c>
      <c r="S869" s="14">
        <f t="shared" si="76"/>
        <v>0</v>
      </c>
      <c r="T869" t="str">
        <f>+VLOOKUP(B869,[5]ExportInvoiceList!$D:$O,12,0)</f>
        <v>Lịch thanh toán: Monthly at 10 &amp; 24</v>
      </c>
      <c r="U869" s="4">
        <f>+VLOOKUP(B869,[5]ExportInvoiceList!$D:$O,6,0)</f>
        <v>45079.000347222223</v>
      </c>
    </row>
    <row r="870" spans="1:22" ht="15" hidden="1" customHeight="1" x14ac:dyDescent="0.2">
      <c r="A870" s="5">
        <v>45101</v>
      </c>
      <c r="B870" s="6">
        <v>37619</v>
      </c>
      <c r="C870" s="6" t="s">
        <v>10</v>
      </c>
      <c r="D870" s="6" t="s">
        <v>1336</v>
      </c>
      <c r="E870" s="9">
        <v>1887980</v>
      </c>
      <c r="F870" s="10" t="s">
        <v>12</v>
      </c>
      <c r="G870" s="9">
        <v>188798</v>
      </c>
      <c r="H870" s="9">
        <f t="shared" si="73"/>
        <v>2076778</v>
      </c>
      <c r="I870" s="6" t="s">
        <v>13</v>
      </c>
      <c r="J870" s="6" t="s">
        <v>14</v>
      </c>
      <c r="K870" s="5">
        <f t="shared" si="74"/>
        <v>45136</v>
      </c>
      <c r="L870" s="9">
        <f>+VLOOKUP(B870,'[2]TT 2023'!F$900:K$982,2,0)</f>
        <v>2076778</v>
      </c>
      <c r="M870" s="9">
        <f t="shared" si="75"/>
        <v>0</v>
      </c>
      <c r="N870" s="5">
        <f>+VLOOKUP(B870,'[2]TT 2023'!F$900:K$982,6,0)</f>
        <v>45131</v>
      </c>
      <c r="O870" t="s">
        <v>1443</v>
      </c>
      <c r="P870"/>
      <c r="Q870"/>
      <c r="R870" s="14">
        <f>+VLOOKUP(B870,[4]ExportInvoiceList!$D:$O,3,0)</f>
        <v>2076778</v>
      </c>
      <c r="S870" s="14">
        <f t="shared" si="76"/>
        <v>0</v>
      </c>
      <c r="T870" t="str">
        <f>+VLOOKUP(B870,[4]ExportInvoiceList!$D:$O,12,0)</f>
        <v>Lịch thanh toán: Monthly at 10 &amp; 24</v>
      </c>
      <c r="U870" s="4">
        <f>+VLOOKUP(B870,[4]ExportInvoiceList!$D:$O,6,0)</f>
        <v>45124.000347222223</v>
      </c>
      <c r="V870" t="s">
        <v>1411</v>
      </c>
    </row>
    <row r="871" spans="1:22" ht="15" hidden="1" customHeight="1" x14ac:dyDescent="0.2">
      <c r="A871" s="5">
        <v>45101</v>
      </c>
      <c r="B871" s="6">
        <v>37620</v>
      </c>
      <c r="C871" s="6" t="s">
        <v>10</v>
      </c>
      <c r="D871" s="6" t="s">
        <v>1337</v>
      </c>
      <c r="E871" s="9">
        <v>5318560</v>
      </c>
      <c r="F871" s="10" t="s">
        <v>12</v>
      </c>
      <c r="G871" s="9">
        <v>531856</v>
      </c>
      <c r="H871" s="9">
        <f t="shared" si="73"/>
        <v>5850416</v>
      </c>
      <c r="I871" s="6" t="s">
        <v>13</v>
      </c>
      <c r="J871" s="6" t="s">
        <v>14</v>
      </c>
      <c r="K871" s="5">
        <f t="shared" si="74"/>
        <v>45136</v>
      </c>
      <c r="L871" s="9">
        <f>+VLOOKUP(B871,'[2]TT 2023'!F$900:K$982,2,0)</f>
        <v>5850416</v>
      </c>
      <c r="M871" s="9">
        <f t="shared" si="75"/>
        <v>0</v>
      </c>
      <c r="N871" s="5">
        <f>+VLOOKUP(B871,'[2]TT 2023'!F$900:K$982,6,0)</f>
        <v>45131</v>
      </c>
      <c r="O871" t="s">
        <v>1443</v>
      </c>
      <c r="P871"/>
      <c r="Q871"/>
      <c r="R871" s="14">
        <f>+VLOOKUP(B871,[4]ExportInvoiceList!$D:$O,3,0)</f>
        <v>5850416</v>
      </c>
      <c r="S871" s="14">
        <f t="shared" si="76"/>
        <v>0</v>
      </c>
      <c r="T871" t="str">
        <f>+VLOOKUP(B871,[4]ExportInvoiceList!$D:$O,12,0)</f>
        <v>Lịch thanh toán: Monthly at 10 &amp; 24</v>
      </c>
      <c r="U871" s="4">
        <f>+VLOOKUP(B871,[4]ExportInvoiceList!$D:$O,6,0)</f>
        <v>45129.000347222223</v>
      </c>
      <c r="V871" t="s">
        <v>1411</v>
      </c>
    </row>
    <row r="872" spans="1:22" ht="15" hidden="1" customHeight="1" x14ac:dyDescent="0.2">
      <c r="A872" s="5">
        <v>45101</v>
      </c>
      <c r="B872" s="6">
        <v>37621</v>
      </c>
      <c r="C872" s="6" t="s">
        <v>10</v>
      </c>
      <c r="D872" s="6" t="s">
        <v>1338</v>
      </c>
      <c r="E872" s="9">
        <v>943990</v>
      </c>
      <c r="F872" s="10" t="s">
        <v>12</v>
      </c>
      <c r="G872" s="9">
        <v>94399</v>
      </c>
      <c r="H872" s="9">
        <f t="shared" si="73"/>
        <v>1038389</v>
      </c>
      <c r="I872" s="6" t="s">
        <v>117</v>
      </c>
      <c r="J872" s="6" t="s">
        <v>118</v>
      </c>
      <c r="K872" s="5">
        <f t="shared" si="74"/>
        <v>45136</v>
      </c>
      <c r="L872" s="9">
        <f>+VLOOKUP(B872,'[2]TT 2023'!F$900:K$982,2,0)</f>
        <v>1038389</v>
      </c>
      <c r="M872" s="9">
        <f t="shared" si="75"/>
        <v>0</v>
      </c>
      <c r="N872" s="5">
        <f>+VLOOKUP(B872,'[2]TT 2023'!F$900:K$982,6,0)</f>
        <v>45131</v>
      </c>
      <c r="O872" t="s">
        <v>1443</v>
      </c>
      <c r="P872"/>
      <c r="Q872"/>
      <c r="R872" s="14">
        <f>+VLOOKUP(B872,[4]ExportInvoiceList!$D:$O,3,0)</f>
        <v>1038389</v>
      </c>
      <c r="S872" s="14">
        <f t="shared" si="76"/>
        <v>0</v>
      </c>
      <c r="T872" t="str">
        <f>+VLOOKUP(B872,[4]ExportInvoiceList!$D:$O,12,0)</f>
        <v>Lịch thanh toán: Monthly at 10 &amp; 24</v>
      </c>
      <c r="U872" s="4">
        <f>+VLOOKUP(B872,[4]ExportInvoiceList!$D:$O,6,0)</f>
        <v>45129.000347222223</v>
      </c>
      <c r="V872" t="s">
        <v>1411</v>
      </c>
    </row>
    <row r="873" spans="1:22" ht="15" hidden="1" customHeight="1" x14ac:dyDescent="0.2">
      <c r="A873" s="5">
        <v>45101</v>
      </c>
      <c r="B873" s="6">
        <v>37622</v>
      </c>
      <c r="C873" s="6" t="s">
        <v>10</v>
      </c>
      <c r="D873" s="6" t="s">
        <v>1339</v>
      </c>
      <c r="E873" s="9">
        <v>4719950</v>
      </c>
      <c r="F873" s="10" t="s">
        <v>12</v>
      </c>
      <c r="G873" s="9">
        <v>471995</v>
      </c>
      <c r="H873" s="9">
        <f t="shared" si="73"/>
        <v>5191945</v>
      </c>
      <c r="I873" s="6" t="s">
        <v>13</v>
      </c>
      <c r="J873" s="6" t="s">
        <v>14</v>
      </c>
      <c r="K873" s="5">
        <f t="shared" si="74"/>
        <v>45136</v>
      </c>
      <c r="L873" s="9">
        <f>+VLOOKUP(B873,'[2]TT 2023'!F$900:K$982,2,0)</f>
        <v>5191945</v>
      </c>
      <c r="M873" s="9">
        <f t="shared" si="75"/>
        <v>0</v>
      </c>
      <c r="N873" s="5">
        <f>+VLOOKUP(B873,'[2]TT 2023'!F$900:K$982,6,0)</f>
        <v>45131</v>
      </c>
      <c r="O873" t="s">
        <v>1443</v>
      </c>
      <c r="P873"/>
      <c r="Q873"/>
      <c r="R873" s="14">
        <f>+VLOOKUP(B873,[4]ExportInvoiceList!$D:$O,3,0)</f>
        <v>5191945</v>
      </c>
      <c r="S873" s="14">
        <f t="shared" si="76"/>
        <v>0</v>
      </c>
      <c r="T873" t="str">
        <f>+VLOOKUP(B873,[4]ExportInvoiceList!$D:$O,12,0)</f>
        <v>Lịch thanh toán: Monthly at 10 &amp; 24</v>
      </c>
      <c r="U873" s="4">
        <f>+VLOOKUP(B873,[4]ExportInvoiceList!$D:$O,6,0)</f>
        <v>45131.000347222223</v>
      </c>
      <c r="V873" t="s">
        <v>1411</v>
      </c>
    </row>
    <row r="874" spans="1:22" ht="15" hidden="1" customHeight="1" x14ac:dyDescent="0.2">
      <c r="A874" s="5">
        <v>45101</v>
      </c>
      <c r="B874" s="6">
        <v>37623</v>
      </c>
      <c r="C874" s="6" t="s">
        <v>10</v>
      </c>
      <c r="D874" s="6" t="s">
        <v>1340</v>
      </c>
      <c r="E874" s="9">
        <v>940130</v>
      </c>
      <c r="F874" s="10" t="s">
        <v>12</v>
      </c>
      <c r="G874" s="9">
        <v>94013</v>
      </c>
      <c r="H874" s="9">
        <f t="shared" si="73"/>
        <v>1034143</v>
      </c>
      <c r="I874" s="6" t="s">
        <v>107</v>
      </c>
      <c r="J874" s="6" t="s">
        <v>108</v>
      </c>
      <c r="K874" s="5">
        <f t="shared" si="74"/>
        <v>45136</v>
      </c>
      <c r="L874" s="9">
        <f>+VLOOKUP(B874,'[2]TT 2023'!F$983:K$1048,2,0)</f>
        <v>1034143</v>
      </c>
      <c r="M874" s="9">
        <f t="shared" si="75"/>
        <v>0</v>
      </c>
      <c r="N874" s="5">
        <f>+VLOOKUP(B874,'[2]TT 2023'!F$983:K$1048,6,0)</f>
        <v>45148</v>
      </c>
      <c r="O874" t="s">
        <v>1576</v>
      </c>
      <c r="P874"/>
      <c r="Q874"/>
      <c r="R874" s="14">
        <f>VLOOKUP(B874,[7]ExportInvoiceList!$D:$O,3,0)</f>
        <v>1034143</v>
      </c>
      <c r="S874" s="14">
        <f t="shared" si="76"/>
        <v>0</v>
      </c>
      <c r="T874" t="str">
        <f>VLOOKUP(B874,[7]ExportInvoiceList!$D:$O,12,0)</f>
        <v>Lịch thanh toán: Monthly at 10 &amp; 24</v>
      </c>
      <c r="U874" s="4">
        <f>VLOOKUP(B874,[7]ExportInvoiceList!$D:$O,6,0)</f>
        <v>45134.000347222223</v>
      </c>
      <c r="V874" t="s">
        <v>1411</v>
      </c>
    </row>
    <row r="875" spans="1:22" ht="15" hidden="1" customHeight="1" x14ac:dyDescent="0.2">
      <c r="A875" s="5">
        <v>45101</v>
      </c>
      <c r="B875" s="6">
        <v>37624</v>
      </c>
      <c r="C875" s="6" t="s">
        <v>10</v>
      </c>
      <c r="D875" s="6" t="s">
        <v>1341</v>
      </c>
      <c r="E875" s="9">
        <v>3356600</v>
      </c>
      <c r="F875" s="10" t="s">
        <v>12</v>
      </c>
      <c r="G875" s="9">
        <v>335660</v>
      </c>
      <c r="H875" s="9">
        <f t="shared" si="73"/>
        <v>3692260</v>
      </c>
      <c r="I875" s="6" t="s">
        <v>139</v>
      </c>
      <c r="J875" s="6" t="s">
        <v>140</v>
      </c>
      <c r="K875" s="5">
        <f t="shared" si="74"/>
        <v>45136</v>
      </c>
      <c r="L875" s="9">
        <f>+VLOOKUP(B875,'[2]TT 2023'!F$983:K$1048,2,0)</f>
        <v>3692260</v>
      </c>
      <c r="M875" s="9">
        <f t="shared" si="75"/>
        <v>0</v>
      </c>
      <c r="N875" s="5">
        <f>+VLOOKUP(B875,'[2]TT 2023'!F$983:K$1048,6,0)</f>
        <v>45148</v>
      </c>
      <c r="O875" t="s">
        <v>1576</v>
      </c>
      <c r="P875"/>
      <c r="Q875"/>
      <c r="R875" s="14">
        <f>VLOOKUP(B875,[7]ExportInvoiceList!$D:$O,3,0)</f>
        <v>3692260</v>
      </c>
      <c r="S875" s="14">
        <f t="shared" si="76"/>
        <v>0</v>
      </c>
      <c r="T875" t="str">
        <f>VLOOKUP(B875,[7]ExportInvoiceList!$D:$O,12,0)</f>
        <v>Lịch thanh toán: Monthly at 10 &amp; 24</v>
      </c>
      <c r="U875" s="4">
        <f>VLOOKUP(B875,[7]ExportInvoiceList!$D:$O,6,0)</f>
        <v>45133.000347222223</v>
      </c>
      <c r="V875" t="s">
        <v>1411</v>
      </c>
    </row>
    <row r="876" spans="1:22" ht="15" hidden="1" customHeight="1" x14ac:dyDescent="0.2">
      <c r="A876" s="5">
        <v>45101</v>
      </c>
      <c r="B876" s="6">
        <v>37626</v>
      </c>
      <c r="C876" s="6" t="s">
        <v>10</v>
      </c>
      <c r="D876" s="6" t="s">
        <v>1342</v>
      </c>
      <c r="E876" s="9">
        <v>1719535</v>
      </c>
      <c r="F876" s="10" t="s">
        <v>12</v>
      </c>
      <c r="G876" s="9">
        <v>171954</v>
      </c>
      <c r="H876" s="9">
        <f t="shared" si="73"/>
        <v>1891489</v>
      </c>
      <c r="I876" s="6" t="s">
        <v>53</v>
      </c>
      <c r="J876" s="6" t="s">
        <v>54</v>
      </c>
      <c r="K876" s="5">
        <f t="shared" si="74"/>
        <v>45136</v>
      </c>
      <c r="L876" s="9">
        <f>+VLOOKUP(B876,'[2]TT 2023'!F$983:K$1048,2,0)</f>
        <v>1891494</v>
      </c>
      <c r="M876" s="9">
        <f t="shared" si="75"/>
        <v>5</v>
      </c>
      <c r="N876" s="5">
        <f>+VLOOKUP(B876,'[2]TT 2023'!F$983:K$1048,6,0)</f>
        <v>45148</v>
      </c>
      <c r="O876" t="s">
        <v>1576</v>
      </c>
      <c r="P876"/>
      <c r="Q876"/>
      <c r="R876" s="14">
        <f>VLOOKUP(B876,[7]ExportInvoiceList!$D:$O,3,0)</f>
        <v>1891489</v>
      </c>
      <c r="S876" s="14">
        <f t="shared" si="76"/>
        <v>0</v>
      </c>
      <c r="T876" t="str">
        <f>VLOOKUP(B876,[7]ExportInvoiceList!$D:$O,12,0)</f>
        <v>Lịch thanh toán: Monthly at 10 &amp; 24</v>
      </c>
      <c r="U876" s="4">
        <f>VLOOKUP(B876,[7]ExportInvoiceList!$D:$O,6,0)</f>
        <v>45135.000347222223</v>
      </c>
      <c r="V876" t="s">
        <v>1411</v>
      </c>
    </row>
    <row r="877" spans="1:22" ht="15" hidden="1" customHeight="1" x14ac:dyDescent="0.2">
      <c r="A877" s="5">
        <v>45101</v>
      </c>
      <c r="B877" s="6">
        <v>37627</v>
      </c>
      <c r="C877" s="6" t="s">
        <v>10</v>
      </c>
      <c r="D877" s="6" t="s">
        <v>1343</v>
      </c>
      <c r="E877" s="9">
        <v>2831970</v>
      </c>
      <c r="F877" s="10" t="s">
        <v>12</v>
      </c>
      <c r="G877" s="9">
        <v>283197</v>
      </c>
      <c r="H877" s="9">
        <f t="shared" si="73"/>
        <v>3115167</v>
      </c>
      <c r="I877" s="6" t="s">
        <v>53</v>
      </c>
      <c r="J877" s="6" t="s">
        <v>54</v>
      </c>
      <c r="K877" s="5">
        <f t="shared" si="74"/>
        <v>45136</v>
      </c>
      <c r="L877" s="9">
        <f>+VLOOKUP(B877,'[2]TT 2023'!F$983:K$1048,2,0)</f>
        <v>3115167</v>
      </c>
      <c r="M877" s="9">
        <f t="shared" si="75"/>
        <v>0</v>
      </c>
      <c r="N877" s="5">
        <f>+VLOOKUP(B877,'[2]TT 2023'!F$983:K$1048,6,0)</f>
        <v>45148</v>
      </c>
      <c r="O877" t="s">
        <v>1576</v>
      </c>
      <c r="P877"/>
      <c r="Q877"/>
      <c r="R877" s="14">
        <f>VLOOKUP(B877,[7]ExportInvoiceList!$D:$O,3,0)</f>
        <v>3115167</v>
      </c>
      <c r="S877" s="14">
        <f t="shared" si="76"/>
        <v>0</v>
      </c>
      <c r="T877" t="str">
        <f>VLOOKUP(B877,[7]ExportInvoiceList!$D:$O,12,0)</f>
        <v>Lịch thanh toán: Monthly at 10 &amp; 24</v>
      </c>
      <c r="U877" s="4">
        <f>VLOOKUP(B877,[7]ExportInvoiceList!$D:$O,6,0)</f>
        <v>45135.000347222223</v>
      </c>
      <c r="V877" t="s">
        <v>1411</v>
      </c>
    </row>
    <row r="878" spans="1:22" ht="15" hidden="1" customHeight="1" x14ac:dyDescent="0.2">
      <c r="A878" s="5">
        <v>45101</v>
      </c>
      <c r="B878" s="6">
        <v>37628</v>
      </c>
      <c r="C878" s="6" t="s">
        <v>10</v>
      </c>
      <c r="D878" s="6" t="s">
        <v>1344</v>
      </c>
      <c r="E878" s="9">
        <v>1960020</v>
      </c>
      <c r="F878" s="10" t="s">
        <v>12</v>
      </c>
      <c r="G878" s="9">
        <v>196002</v>
      </c>
      <c r="H878" s="9">
        <f t="shared" si="73"/>
        <v>2156022</v>
      </c>
      <c r="I878" s="6" t="s">
        <v>131</v>
      </c>
      <c r="J878" s="6" t="s">
        <v>132</v>
      </c>
      <c r="K878" s="5">
        <f t="shared" si="74"/>
        <v>45136</v>
      </c>
      <c r="L878" s="9">
        <f>+VLOOKUP(B878,'[2]TT 2023'!F$983:K$1048,2,0)</f>
        <v>2156022</v>
      </c>
      <c r="M878" s="9">
        <f t="shared" si="75"/>
        <v>0</v>
      </c>
      <c r="N878" s="5">
        <f>+VLOOKUP(B878,'[2]TT 2023'!F$983:K$1048,6,0)</f>
        <v>45148</v>
      </c>
      <c r="O878" t="s">
        <v>1576</v>
      </c>
      <c r="P878"/>
      <c r="Q878"/>
      <c r="R878" s="14">
        <f>VLOOKUP(B878,[7]ExportInvoiceList!$D:$O,3,0)</f>
        <v>2156022</v>
      </c>
      <c r="S878" s="14">
        <f t="shared" si="76"/>
        <v>0</v>
      </c>
      <c r="T878" t="str">
        <f>VLOOKUP(B878,[7]ExportInvoiceList!$D:$O,12,0)</f>
        <v>Lịch thanh toán: Monthly at 10 &amp; 24</v>
      </c>
      <c r="U878" s="4">
        <f>VLOOKUP(B878,[7]ExportInvoiceList!$D:$O,6,0)</f>
        <v>45132.000347222223</v>
      </c>
      <c r="V878" t="s">
        <v>1411</v>
      </c>
    </row>
    <row r="879" spans="1:22" ht="15" hidden="1" customHeight="1" x14ac:dyDescent="0.2">
      <c r="A879" s="5">
        <v>45101</v>
      </c>
      <c r="B879" s="6">
        <v>37629</v>
      </c>
      <c r="C879" s="6" t="s">
        <v>10</v>
      </c>
      <c r="D879" s="6" t="s">
        <v>1345</v>
      </c>
      <c r="E879" s="9">
        <v>1970450</v>
      </c>
      <c r="F879" s="10" t="s">
        <v>12</v>
      </c>
      <c r="G879" s="9">
        <v>197045</v>
      </c>
      <c r="H879" s="9">
        <f t="shared" si="73"/>
        <v>2167495</v>
      </c>
      <c r="I879" s="6" t="s">
        <v>13</v>
      </c>
      <c r="J879" s="6" t="s">
        <v>14</v>
      </c>
      <c r="K879" s="5">
        <f t="shared" si="74"/>
        <v>45136</v>
      </c>
      <c r="L879" s="9">
        <f>+VLOOKUP(B879,'[2]TT 2023'!F$983:K$1048,2,0)</f>
        <v>2167495</v>
      </c>
      <c r="M879" s="9">
        <f t="shared" si="75"/>
        <v>0</v>
      </c>
      <c r="N879" s="5">
        <f>+VLOOKUP(B879,'[2]TT 2023'!F$983:K$1048,6,0)</f>
        <v>45148</v>
      </c>
      <c r="O879" t="s">
        <v>1576</v>
      </c>
      <c r="P879"/>
      <c r="Q879"/>
      <c r="R879" s="14">
        <f>VLOOKUP(B879,[7]ExportInvoiceList!$D:$O,3,0)</f>
        <v>2167495</v>
      </c>
      <c r="S879" s="14">
        <f t="shared" si="76"/>
        <v>0</v>
      </c>
      <c r="T879" t="str">
        <f>VLOOKUP(B879,[7]ExportInvoiceList!$D:$O,12,0)</f>
        <v>Lịch thanh toán: Monthly at 10 &amp; 24</v>
      </c>
      <c r="U879" s="4">
        <f>VLOOKUP(B879,[7]ExportInvoiceList!$D:$O,6,0)</f>
        <v>45132.000347222223</v>
      </c>
      <c r="V879" t="s">
        <v>1411</v>
      </c>
    </row>
    <row r="880" spans="1:22" ht="15" hidden="1" customHeight="1" x14ac:dyDescent="0.2">
      <c r="A880" s="5">
        <v>45101</v>
      </c>
      <c r="B880" s="6">
        <v>37630</v>
      </c>
      <c r="C880" s="6" t="s">
        <v>10</v>
      </c>
      <c r="D880" s="6" t="s">
        <v>1346</v>
      </c>
      <c r="E880" s="9">
        <v>4719950</v>
      </c>
      <c r="F880" s="10" t="s">
        <v>12</v>
      </c>
      <c r="G880" s="9">
        <v>471995</v>
      </c>
      <c r="H880" s="9">
        <f t="shared" si="73"/>
        <v>5191945</v>
      </c>
      <c r="I880" s="6" t="s">
        <v>13</v>
      </c>
      <c r="J880" s="6" t="s">
        <v>14</v>
      </c>
      <c r="K880" s="5">
        <f t="shared" si="74"/>
        <v>45136</v>
      </c>
      <c r="L880" s="9">
        <f>+VLOOKUP(B880,'[2]TT 2023'!F$983:K$1048,2,0)</f>
        <v>5191945</v>
      </c>
      <c r="M880" s="9">
        <f t="shared" si="75"/>
        <v>0</v>
      </c>
      <c r="N880" s="5">
        <f>+VLOOKUP(B880,'[2]TT 2023'!F$983:K$1048,6,0)</f>
        <v>45148</v>
      </c>
      <c r="O880" t="s">
        <v>1576</v>
      </c>
      <c r="P880"/>
      <c r="Q880"/>
      <c r="R880" s="14">
        <f>VLOOKUP(B880,[7]ExportInvoiceList!$D:$O,3,0)</f>
        <v>5191945</v>
      </c>
      <c r="S880" s="14">
        <f t="shared" si="76"/>
        <v>0</v>
      </c>
      <c r="T880" t="str">
        <f>VLOOKUP(B880,[7]ExportInvoiceList!$D:$O,12,0)</f>
        <v>Lịch thanh toán: Monthly at 10 &amp; 24</v>
      </c>
      <c r="U880" s="4">
        <f>VLOOKUP(B880,[7]ExportInvoiceList!$D:$O,6,0)</f>
        <v>45133.000347222223</v>
      </c>
      <c r="V880" t="s">
        <v>1411</v>
      </c>
    </row>
    <row r="881" spans="1:22" ht="15" hidden="1" customHeight="1" x14ac:dyDescent="0.2">
      <c r="A881" s="5">
        <v>45101</v>
      </c>
      <c r="B881" s="6">
        <v>37631</v>
      </c>
      <c r="C881" s="6" t="s">
        <v>10</v>
      </c>
      <c r="D881" s="6" t="s">
        <v>1347</v>
      </c>
      <c r="E881" s="9">
        <v>5117975</v>
      </c>
      <c r="F881" s="10" t="s">
        <v>12</v>
      </c>
      <c r="G881" s="9">
        <v>511798</v>
      </c>
      <c r="H881" s="9">
        <f t="shared" si="73"/>
        <v>5629773</v>
      </c>
      <c r="I881" s="6" t="s">
        <v>13</v>
      </c>
      <c r="J881" s="6" t="s">
        <v>14</v>
      </c>
      <c r="K881" s="5">
        <f t="shared" si="74"/>
        <v>45136</v>
      </c>
      <c r="L881" s="9">
        <f>+VLOOKUP(B881,'[2]TT 2023'!F$983:K$1048,2,0)</f>
        <v>5629778</v>
      </c>
      <c r="M881" s="9">
        <f t="shared" si="75"/>
        <v>5</v>
      </c>
      <c r="N881" s="5">
        <f>+VLOOKUP(B881,'[2]TT 2023'!F$983:K$1048,6,0)</f>
        <v>45148</v>
      </c>
      <c r="O881" t="s">
        <v>1576</v>
      </c>
      <c r="P881"/>
      <c r="Q881"/>
      <c r="R881" s="14">
        <f>VLOOKUP(B881,[7]ExportInvoiceList!$D:$O,3,0)</f>
        <v>5629773</v>
      </c>
      <c r="S881" s="14">
        <f t="shared" si="76"/>
        <v>0</v>
      </c>
      <c r="T881" t="str">
        <f>VLOOKUP(B881,[7]ExportInvoiceList!$D:$O,12,0)</f>
        <v>Lịch thanh toán: Monthly at 10 &amp; 24</v>
      </c>
      <c r="U881" s="4">
        <f>VLOOKUP(B881,[7]ExportInvoiceList!$D:$O,6,0)</f>
        <v>45133.000347222223</v>
      </c>
      <c r="V881" t="s">
        <v>1411</v>
      </c>
    </row>
    <row r="882" spans="1:22" ht="15" hidden="1" customHeight="1" x14ac:dyDescent="0.2">
      <c r="A882" s="5">
        <v>45101</v>
      </c>
      <c r="B882" s="6">
        <v>37632</v>
      </c>
      <c r="C882" s="6" t="s">
        <v>10</v>
      </c>
      <c r="D882" s="6" t="s">
        <v>1348</v>
      </c>
      <c r="E882" s="9">
        <v>2381320</v>
      </c>
      <c r="F882" s="10" t="s">
        <v>12</v>
      </c>
      <c r="G882" s="9">
        <v>238132</v>
      </c>
      <c r="H882" s="9">
        <f t="shared" si="73"/>
        <v>2619452</v>
      </c>
      <c r="I882" s="6" t="s">
        <v>117</v>
      </c>
      <c r="J882" s="6" t="s">
        <v>118</v>
      </c>
      <c r="K882" s="5">
        <f t="shared" si="74"/>
        <v>45136</v>
      </c>
      <c r="L882" s="9">
        <f>+VLOOKUP(B882,'[2]TT 2023'!F$983:K$1048,2,0)</f>
        <v>2619452</v>
      </c>
      <c r="M882" s="9">
        <f t="shared" si="75"/>
        <v>0</v>
      </c>
      <c r="N882" s="5">
        <f>+VLOOKUP(B882,'[2]TT 2023'!F$983:K$1048,6,0)</f>
        <v>45148</v>
      </c>
      <c r="O882" t="s">
        <v>1576</v>
      </c>
      <c r="P882"/>
      <c r="Q882"/>
      <c r="R882" s="14">
        <f>VLOOKUP(B882,[7]ExportInvoiceList!$D:$O,3,0)</f>
        <v>2619452</v>
      </c>
      <c r="S882" s="14">
        <f t="shared" si="76"/>
        <v>0</v>
      </c>
      <c r="T882" t="str">
        <f>VLOOKUP(B882,[7]ExportInvoiceList!$D:$O,12,0)</f>
        <v>Lịch thanh toán: Monthly at 10 &amp; 24</v>
      </c>
      <c r="U882" s="4">
        <f>VLOOKUP(B882,[7]ExportInvoiceList!$D:$O,6,0)</f>
        <v>45133.000347222223</v>
      </c>
      <c r="V882" t="s">
        <v>1411</v>
      </c>
    </row>
    <row r="883" spans="1:22" ht="15" hidden="1" customHeight="1" x14ac:dyDescent="0.2">
      <c r="A883" s="5">
        <v>45101</v>
      </c>
      <c r="B883" s="6">
        <v>37633</v>
      </c>
      <c r="C883" s="6" t="s">
        <v>10</v>
      </c>
      <c r="D883" s="6" t="s">
        <v>1349</v>
      </c>
      <c r="E883" s="9">
        <v>1887980</v>
      </c>
      <c r="F883" s="10" t="s">
        <v>12</v>
      </c>
      <c r="G883" s="9">
        <v>188798</v>
      </c>
      <c r="H883" s="9">
        <f t="shared" si="73"/>
        <v>2076778</v>
      </c>
      <c r="I883" s="6" t="s">
        <v>117</v>
      </c>
      <c r="J883" s="6" t="s">
        <v>118</v>
      </c>
      <c r="K883" s="5">
        <f t="shared" si="74"/>
        <v>45136</v>
      </c>
      <c r="L883" s="9">
        <f>+VLOOKUP(B883,'[2]TT 2023'!F$983:K$1048,2,0)</f>
        <v>2076778</v>
      </c>
      <c r="M883" s="9">
        <f t="shared" si="75"/>
        <v>0</v>
      </c>
      <c r="N883" s="5">
        <f>+VLOOKUP(B883,'[2]TT 2023'!F$983:K$1048,6,0)</f>
        <v>45148</v>
      </c>
      <c r="O883" t="s">
        <v>1576</v>
      </c>
      <c r="P883"/>
      <c r="Q883"/>
      <c r="R883" s="14">
        <f>VLOOKUP(B883,[7]ExportInvoiceList!$D:$O,3,0)</f>
        <v>2076778</v>
      </c>
      <c r="S883" s="14">
        <f t="shared" si="76"/>
        <v>0</v>
      </c>
      <c r="T883" t="str">
        <f>VLOOKUP(B883,[7]ExportInvoiceList!$D:$O,12,0)</f>
        <v>Lịch thanh toán: Monthly at 10 &amp; 24</v>
      </c>
      <c r="U883" s="4">
        <f>VLOOKUP(B883,[7]ExportInvoiceList!$D:$O,6,0)</f>
        <v>45133.000347222223</v>
      </c>
      <c r="V883" t="s">
        <v>1411</v>
      </c>
    </row>
    <row r="884" spans="1:22" ht="15" hidden="1" customHeight="1" x14ac:dyDescent="0.2">
      <c r="A884" s="5">
        <v>45101</v>
      </c>
      <c r="B884" s="6">
        <v>37634</v>
      </c>
      <c r="C884" s="6" t="s">
        <v>10</v>
      </c>
      <c r="D884" s="6" t="s">
        <v>1350</v>
      </c>
      <c r="E884" s="9">
        <v>1887980</v>
      </c>
      <c r="F884" s="10" t="s">
        <v>12</v>
      </c>
      <c r="G884" s="9">
        <v>188798</v>
      </c>
      <c r="H884" s="9">
        <f t="shared" si="73"/>
        <v>2076778</v>
      </c>
      <c r="I884" s="6" t="s">
        <v>117</v>
      </c>
      <c r="J884" s="6" t="s">
        <v>118</v>
      </c>
      <c r="K884" s="5">
        <f t="shared" si="74"/>
        <v>45136</v>
      </c>
      <c r="L884" s="9">
        <f>+VLOOKUP(B884,'[2]TT 2023'!F$983:K$1048,2,0)</f>
        <v>2076778</v>
      </c>
      <c r="M884" s="9">
        <f t="shared" si="75"/>
        <v>0</v>
      </c>
      <c r="N884" s="5">
        <f>+VLOOKUP(B884,'[2]TT 2023'!F$983:K$1048,6,0)</f>
        <v>45148</v>
      </c>
      <c r="O884" t="s">
        <v>1576</v>
      </c>
      <c r="P884"/>
      <c r="Q884"/>
      <c r="R884" s="14">
        <f>VLOOKUP(B884,[7]ExportInvoiceList!$D:$O,3,0)</f>
        <v>2076778</v>
      </c>
      <c r="S884" s="14">
        <f t="shared" si="76"/>
        <v>0</v>
      </c>
      <c r="T884" t="str">
        <f>VLOOKUP(B884,[7]ExportInvoiceList!$D:$O,12,0)</f>
        <v>Lịch thanh toán: Monthly at 10 &amp; 24</v>
      </c>
      <c r="U884" s="4">
        <f>VLOOKUP(B884,[7]ExportInvoiceList!$D:$O,6,0)</f>
        <v>45133.000347222223</v>
      </c>
      <c r="V884" t="s">
        <v>1411</v>
      </c>
    </row>
    <row r="885" spans="1:22" ht="15" hidden="1" customHeight="1" x14ac:dyDescent="0.2">
      <c r="A885" s="5">
        <v>45101</v>
      </c>
      <c r="B885" s="6">
        <v>37635</v>
      </c>
      <c r="C885" s="6" t="s">
        <v>10</v>
      </c>
      <c r="D885" s="6" t="s">
        <v>1351</v>
      </c>
      <c r="E885" s="9">
        <v>943990</v>
      </c>
      <c r="F885" s="10" t="s">
        <v>12</v>
      </c>
      <c r="G885" s="9">
        <v>94399</v>
      </c>
      <c r="H885" s="9">
        <f t="shared" si="73"/>
        <v>1038389</v>
      </c>
      <c r="I885" s="6" t="s">
        <v>13</v>
      </c>
      <c r="J885" s="6" t="s">
        <v>14</v>
      </c>
      <c r="K885" s="5">
        <f t="shared" si="74"/>
        <v>45136</v>
      </c>
      <c r="L885" s="9">
        <f>+VLOOKUP(B885,'[2]TT 2023'!F$983:K$1048,2,0)</f>
        <v>1038389</v>
      </c>
      <c r="M885" s="9">
        <f t="shared" si="75"/>
        <v>0</v>
      </c>
      <c r="N885" s="5">
        <f>+VLOOKUP(B885,'[2]TT 2023'!F$983:K$1048,6,0)</f>
        <v>45148</v>
      </c>
      <c r="O885" t="s">
        <v>1576</v>
      </c>
      <c r="P885"/>
      <c r="Q885"/>
      <c r="R885" s="14">
        <f>VLOOKUP(B885,[7]ExportInvoiceList!$D:$O,3,0)</f>
        <v>1038389</v>
      </c>
      <c r="S885" s="14">
        <f t="shared" si="76"/>
        <v>0</v>
      </c>
      <c r="T885" t="str">
        <f>VLOOKUP(B885,[7]ExportInvoiceList!$D:$O,12,0)</f>
        <v>Lịch thanh toán: Monthly at 10 &amp; 24</v>
      </c>
      <c r="U885" s="4">
        <f>VLOOKUP(B885,[7]ExportInvoiceList!$D:$O,6,0)</f>
        <v>45133.000347222223</v>
      </c>
      <c r="V885" t="s">
        <v>1411</v>
      </c>
    </row>
    <row r="886" spans="1:22" ht="15" hidden="1" customHeight="1" x14ac:dyDescent="0.2">
      <c r="A886" s="5">
        <v>45101</v>
      </c>
      <c r="B886" s="6">
        <v>37636</v>
      </c>
      <c r="C886" s="6" t="s">
        <v>10</v>
      </c>
      <c r="D886" s="6" t="s">
        <v>1352</v>
      </c>
      <c r="E886" s="9">
        <v>7363122</v>
      </c>
      <c r="F886" s="10" t="s">
        <v>12</v>
      </c>
      <c r="G886" s="9">
        <v>736312</v>
      </c>
      <c r="H886" s="9">
        <f t="shared" si="73"/>
        <v>8099434</v>
      </c>
      <c r="I886" s="6" t="s">
        <v>13</v>
      </c>
      <c r="J886" s="6" t="s">
        <v>14</v>
      </c>
      <c r="K886" s="5">
        <f t="shared" si="74"/>
        <v>45136</v>
      </c>
      <c r="L886" s="9">
        <f>+VLOOKUP(B886,'[2]TT 2023'!F$983:K$1048,2,0)</f>
        <v>8099432</v>
      </c>
      <c r="M886" s="9">
        <f t="shared" si="75"/>
        <v>-2</v>
      </c>
      <c r="N886" s="5">
        <f>+VLOOKUP(B886,'[2]TT 2023'!F$983:K$1048,6,0)</f>
        <v>45148</v>
      </c>
      <c r="O886" t="s">
        <v>1576</v>
      </c>
      <c r="P886"/>
      <c r="Q886"/>
      <c r="R886" s="14">
        <f>VLOOKUP(B886,[7]ExportInvoiceList!$D:$O,3,0)</f>
        <v>8099434</v>
      </c>
      <c r="S886" s="14">
        <f t="shared" si="76"/>
        <v>0</v>
      </c>
      <c r="T886" t="str">
        <f>VLOOKUP(B886,[7]ExportInvoiceList!$D:$O,12,0)</f>
        <v>Lịch thanh toán: Monthly at 10 &amp; 24</v>
      </c>
      <c r="U886" s="4">
        <f>VLOOKUP(B886,[7]ExportInvoiceList!$D:$O,6,0)</f>
        <v>45133.000347222223</v>
      </c>
      <c r="V886" t="s">
        <v>1411</v>
      </c>
    </row>
    <row r="887" spans="1:22" ht="15" hidden="1" customHeight="1" x14ac:dyDescent="0.2">
      <c r="A887" s="5">
        <v>45101</v>
      </c>
      <c r="B887" s="6">
        <v>37637</v>
      </c>
      <c r="C887" s="6" t="s">
        <v>10</v>
      </c>
      <c r="D887" s="6" t="s">
        <v>1353</v>
      </c>
      <c r="E887" s="9">
        <v>3764990</v>
      </c>
      <c r="F887" s="10" t="s">
        <v>12</v>
      </c>
      <c r="G887" s="9">
        <v>376499</v>
      </c>
      <c r="H887" s="9">
        <f t="shared" si="73"/>
        <v>4141489</v>
      </c>
      <c r="I887" s="6" t="s">
        <v>53</v>
      </c>
      <c r="J887" s="6" t="s">
        <v>54</v>
      </c>
      <c r="K887" s="5">
        <f t="shared" si="74"/>
        <v>45136</v>
      </c>
      <c r="L887" s="9">
        <f>+VLOOKUP(B887,'[2]TT 2023'!F$983:K$1048,2,0)</f>
        <v>4141489</v>
      </c>
      <c r="M887" s="9">
        <f t="shared" si="75"/>
        <v>0</v>
      </c>
      <c r="N887" s="5">
        <f>+VLOOKUP(B887,'[2]TT 2023'!F$983:K$1048,6,0)</f>
        <v>45148</v>
      </c>
      <c r="O887" t="s">
        <v>1576</v>
      </c>
      <c r="P887"/>
      <c r="Q887"/>
      <c r="R887" s="14">
        <f>VLOOKUP(B887,[7]ExportInvoiceList!$D:$O,3,0)</f>
        <v>4141489</v>
      </c>
      <c r="S887" s="14">
        <f t="shared" si="76"/>
        <v>0</v>
      </c>
      <c r="T887" t="str">
        <f>VLOOKUP(B887,[7]ExportInvoiceList!$D:$O,12,0)</f>
        <v>Lịch thanh toán: Monthly at 10 &amp; 24</v>
      </c>
      <c r="U887" s="4">
        <f>VLOOKUP(B887,[7]ExportInvoiceList!$D:$O,6,0)</f>
        <v>45138.000347222223</v>
      </c>
      <c r="V887" t="s">
        <v>1411</v>
      </c>
    </row>
    <row r="888" spans="1:22" ht="15" hidden="1" customHeight="1" x14ac:dyDescent="0.2">
      <c r="A888" s="5">
        <v>45101</v>
      </c>
      <c r="B888" s="6">
        <v>37638</v>
      </c>
      <c r="C888" s="6" t="s">
        <v>10</v>
      </c>
      <c r="D888" s="6" t="s">
        <v>1354</v>
      </c>
      <c r="E888" s="9">
        <v>943990</v>
      </c>
      <c r="F888" s="10" t="s">
        <v>12</v>
      </c>
      <c r="G888" s="9">
        <v>94399</v>
      </c>
      <c r="H888" s="9">
        <f t="shared" si="73"/>
        <v>1038389</v>
      </c>
      <c r="I888" s="6" t="s">
        <v>175</v>
      </c>
      <c r="J888" s="6" t="s">
        <v>176</v>
      </c>
      <c r="K888" s="5">
        <f t="shared" si="74"/>
        <v>45136</v>
      </c>
      <c r="L888" s="9">
        <f>+VLOOKUP(B888,'[2]TT 2023'!F$983:K$1048,2,0)</f>
        <v>1038389</v>
      </c>
      <c r="M888" s="9">
        <f t="shared" si="75"/>
        <v>0</v>
      </c>
      <c r="N888" s="5">
        <f>+VLOOKUP(B888,'[2]TT 2023'!F$983:K$1048,6,0)</f>
        <v>45148</v>
      </c>
      <c r="O888" t="s">
        <v>1576</v>
      </c>
      <c r="P888"/>
      <c r="Q888"/>
      <c r="R888" s="14">
        <f>VLOOKUP(B888,[7]ExportInvoiceList!$D:$O,3,0)</f>
        <v>1038389</v>
      </c>
      <c r="S888" s="14">
        <f t="shared" si="76"/>
        <v>0</v>
      </c>
      <c r="T888" t="str">
        <f>VLOOKUP(B888,[7]ExportInvoiceList!$D:$O,12,0)</f>
        <v>Lịch thanh toán: Monthly at 10 &amp; 24</v>
      </c>
      <c r="U888" s="4">
        <f>VLOOKUP(B888,[7]ExportInvoiceList!$D:$O,6,0)</f>
        <v>45135.000347222223</v>
      </c>
      <c r="V888" t="s">
        <v>1411</v>
      </c>
    </row>
    <row r="889" spans="1:22" ht="15" hidden="1" customHeight="1" x14ac:dyDescent="0.2">
      <c r="A889" s="5">
        <v>45101</v>
      </c>
      <c r="B889" s="6">
        <v>37639</v>
      </c>
      <c r="C889" s="6" t="s">
        <v>10</v>
      </c>
      <c r="D889" s="6" t="s">
        <v>1355</v>
      </c>
      <c r="E889" s="9">
        <v>3798466</v>
      </c>
      <c r="F889" s="10" t="s">
        <v>12</v>
      </c>
      <c r="G889" s="9">
        <v>379847</v>
      </c>
      <c r="H889" s="9">
        <f t="shared" ref="H889:H947" si="77">+E889+G889</f>
        <v>4178313</v>
      </c>
      <c r="I889" s="6" t="s">
        <v>175</v>
      </c>
      <c r="J889" s="6" t="s">
        <v>176</v>
      </c>
      <c r="K889" s="5">
        <f t="shared" si="74"/>
        <v>45136</v>
      </c>
      <c r="L889" s="9">
        <f>+VLOOKUP(B889,'[2]TT 2023'!F$983:K$1048,2,0)</f>
        <v>4178317</v>
      </c>
      <c r="M889" s="9">
        <f t="shared" si="75"/>
        <v>4</v>
      </c>
      <c r="N889" s="5">
        <f>+VLOOKUP(B889,'[2]TT 2023'!F$983:K$1048,6,0)</f>
        <v>45148</v>
      </c>
      <c r="O889" t="s">
        <v>1576</v>
      </c>
      <c r="P889"/>
      <c r="Q889"/>
      <c r="R889" s="14">
        <f>VLOOKUP(B889,[7]ExportInvoiceList!$D:$O,3,0)</f>
        <v>4178313</v>
      </c>
      <c r="S889" s="14">
        <f t="shared" si="76"/>
        <v>0</v>
      </c>
      <c r="T889" t="str">
        <f>VLOOKUP(B889,[7]ExportInvoiceList!$D:$O,12,0)</f>
        <v>Lịch thanh toán: Monthly at 10 &amp; 24</v>
      </c>
      <c r="U889" s="4">
        <f>VLOOKUP(B889,[7]ExportInvoiceList!$D:$O,6,0)</f>
        <v>45135.000347222223</v>
      </c>
      <c r="V889" t="s">
        <v>1411</v>
      </c>
    </row>
    <row r="890" spans="1:22" ht="15" hidden="1" customHeight="1" x14ac:dyDescent="0.2">
      <c r="A890" s="5">
        <v>45101</v>
      </c>
      <c r="B890" s="6">
        <v>37640</v>
      </c>
      <c r="C890" s="6" t="s">
        <v>10</v>
      </c>
      <c r="D890" s="6" t="s">
        <v>1356</v>
      </c>
      <c r="E890" s="9">
        <v>2831970</v>
      </c>
      <c r="F890" s="10" t="s">
        <v>12</v>
      </c>
      <c r="G890" s="9">
        <v>283197</v>
      </c>
      <c r="H890" s="9">
        <f t="shared" si="77"/>
        <v>3115167</v>
      </c>
      <c r="I890" s="6" t="s">
        <v>147</v>
      </c>
      <c r="J890" s="6" t="s">
        <v>148</v>
      </c>
      <c r="K890" s="5">
        <f t="shared" si="74"/>
        <v>45136</v>
      </c>
      <c r="L890" s="9">
        <f>+VLOOKUP(B890,'[2]TT 2023'!F$900:K$982,2,0)</f>
        <v>3115167</v>
      </c>
      <c r="M890" s="9">
        <f t="shared" si="75"/>
        <v>0</v>
      </c>
      <c r="N890" s="5">
        <f>+VLOOKUP(B890,'[2]TT 2023'!F$900:K$982,6,0)</f>
        <v>45131</v>
      </c>
      <c r="O890" t="s">
        <v>1443</v>
      </c>
      <c r="P890"/>
      <c r="Q890"/>
      <c r="R890" s="14">
        <f>+VLOOKUP(B890,[4]ExportInvoiceList!$D:$O,3,0)</f>
        <v>3115167</v>
      </c>
      <c r="S890" s="14">
        <f t="shared" si="76"/>
        <v>0</v>
      </c>
      <c r="T890" t="str">
        <f>+VLOOKUP(B890,[4]ExportInvoiceList!$D:$O,12,0)</f>
        <v>Lịch thanh toán: Monthly at 10 &amp; 24</v>
      </c>
      <c r="U890" s="4">
        <f>+VLOOKUP(B890,[4]ExportInvoiceList!$D:$O,6,0)</f>
        <v>45124.000347222223</v>
      </c>
      <c r="V890" t="s">
        <v>1411</v>
      </c>
    </row>
    <row r="891" spans="1:22" ht="15" hidden="1" customHeight="1" x14ac:dyDescent="0.2">
      <c r="A891" s="5">
        <v>45101</v>
      </c>
      <c r="B891" s="6">
        <v>37641</v>
      </c>
      <c r="C891" s="6" t="s">
        <v>10</v>
      </c>
      <c r="D891" s="6" t="s">
        <v>1357</v>
      </c>
      <c r="E891" s="9">
        <v>451647</v>
      </c>
      <c r="F891" s="10" t="s">
        <v>12</v>
      </c>
      <c r="G891" s="9">
        <v>45165</v>
      </c>
      <c r="H891" s="9">
        <f t="shared" si="77"/>
        <v>496812</v>
      </c>
      <c r="I891" s="6" t="s">
        <v>147</v>
      </c>
      <c r="J891" s="6" t="s">
        <v>148</v>
      </c>
      <c r="K891" s="5">
        <f t="shared" si="74"/>
        <v>45136</v>
      </c>
      <c r="L891" s="9">
        <f>+VLOOKUP(B891,'[2]TT 2023'!F$900:K$982,2,0)</f>
        <v>496815</v>
      </c>
      <c r="M891" s="9">
        <f t="shared" si="75"/>
        <v>3</v>
      </c>
      <c r="N891" s="5">
        <f>+VLOOKUP(B891,'[2]TT 2023'!F$900:K$982,6,0)</f>
        <v>45131</v>
      </c>
      <c r="O891" t="s">
        <v>1443</v>
      </c>
      <c r="P891"/>
      <c r="Q891"/>
      <c r="R891" s="14">
        <f>+VLOOKUP(B891,[4]ExportInvoiceList!$D:$O,3,0)</f>
        <v>496812</v>
      </c>
      <c r="S891" s="14">
        <f t="shared" si="76"/>
        <v>0</v>
      </c>
      <c r="T891" t="str">
        <f>+VLOOKUP(B891,[4]ExportInvoiceList!$D:$O,12,0)</f>
        <v>Lịch thanh toán: Monthly at 10 &amp; 24</v>
      </c>
      <c r="U891" s="4">
        <f>+VLOOKUP(B891,[4]ExportInvoiceList!$D:$O,6,0)</f>
        <v>45124.000347222223</v>
      </c>
      <c r="V891" t="s">
        <v>1411</v>
      </c>
    </row>
    <row r="892" spans="1:22" ht="15" hidden="1" customHeight="1" x14ac:dyDescent="0.2">
      <c r="A892" s="5">
        <v>45101</v>
      </c>
      <c r="B892" s="6">
        <v>37642</v>
      </c>
      <c r="C892" s="6" t="s">
        <v>10</v>
      </c>
      <c r="D892" s="6" t="s">
        <v>1358</v>
      </c>
      <c r="E892" s="9">
        <v>943990</v>
      </c>
      <c r="F892" s="10" t="s">
        <v>12</v>
      </c>
      <c r="G892" s="9">
        <v>94399</v>
      </c>
      <c r="H892" s="9">
        <f t="shared" si="77"/>
        <v>1038389</v>
      </c>
      <c r="I892" s="6" t="s">
        <v>147</v>
      </c>
      <c r="J892" s="6" t="s">
        <v>148</v>
      </c>
      <c r="K892" s="5">
        <f t="shared" si="74"/>
        <v>45136</v>
      </c>
      <c r="L892" s="9">
        <f>+VLOOKUP(B892,'[2]TT 2023'!F$900:K$982,2,0)</f>
        <v>1038389</v>
      </c>
      <c r="M892" s="9">
        <f t="shared" si="75"/>
        <v>0</v>
      </c>
      <c r="N892" s="5">
        <f>+VLOOKUP(B892,'[2]TT 2023'!F$900:K$982,6,0)</f>
        <v>45131</v>
      </c>
      <c r="O892" t="s">
        <v>1443</v>
      </c>
      <c r="P892"/>
      <c r="Q892"/>
      <c r="R892" s="14">
        <f>+VLOOKUP(B892,[4]ExportInvoiceList!$D:$O,3,0)</f>
        <v>1038389</v>
      </c>
      <c r="S892" s="14">
        <f t="shared" si="76"/>
        <v>0</v>
      </c>
      <c r="T892" t="str">
        <f>+VLOOKUP(B892,[4]ExportInvoiceList!$D:$O,12,0)</f>
        <v>Lịch thanh toán: Monthly at 10 &amp; 24</v>
      </c>
      <c r="U892" s="4">
        <f>+VLOOKUP(B892,[4]ExportInvoiceList!$D:$O,6,0)</f>
        <v>45126.000347222223</v>
      </c>
      <c r="V892" t="s">
        <v>1411</v>
      </c>
    </row>
    <row r="893" spans="1:22" ht="15" hidden="1" customHeight="1" x14ac:dyDescent="0.2">
      <c r="A893" s="5">
        <v>45101</v>
      </c>
      <c r="B893" s="6">
        <v>37643</v>
      </c>
      <c r="C893" s="6" t="s">
        <v>10</v>
      </c>
      <c r="D893" s="6" t="s">
        <v>1359</v>
      </c>
      <c r="E893" s="9">
        <v>943990</v>
      </c>
      <c r="F893" s="10" t="s">
        <v>12</v>
      </c>
      <c r="G893" s="9">
        <v>94399</v>
      </c>
      <c r="H893" s="9">
        <f t="shared" si="77"/>
        <v>1038389</v>
      </c>
      <c r="I893" s="6" t="s">
        <v>147</v>
      </c>
      <c r="J893" s="6" t="s">
        <v>148</v>
      </c>
      <c r="K893" s="5">
        <f t="shared" si="74"/>
        <v>45136</v>
      </c>
      <c r="L893" s="9">
        <f>+VLOOKUP(B893,'[2]TT 2023'!F$900:K$982,2,0)</f>
        <v>1038389</v>
      </c>
      <c r="M893" s="9">
        <f t="shared" si="75"/>
        <v>0</v>
      </c>
      <c r="N893" s="5">
        <f>+VLOOKUP(B893,'[2]TT 2023'!F$900:K$982,6,0)</f>
        <v>45131</v>
      </c>
      <c r="O893" t="s">
        <v>1443</v>
      </c>
      <c r="P893"/>
      <c r="Q893"/>
      <c r="R893" s="14">
        <f>+VLOOKUP(B893,[4]ExportInvoiceList!$D:$O,3,0)</f>
        <v>1038389</v>
      </c>
      <c r="S893" s="14">
        <f t="shared" si="76"/>
        <v>0</v>
      </c>
      <c r="T893" t="str">
        <f>+VLOOKUP(B893,[4]ExportInvoiceList!$D:$O,12,0)</f>
        <v>Lịch thanh toán: Monthly at 10 &amp; 24</v>
      </c>
      <c r="U893" s="4">
        <f>+VLOOKUP(B893,[4]ExportInvoiceList!$D:$O,6,0)</f>
        <v>45126.000347222223</v>
      </c>
      <c r="V893" t="s">
        <v>1411</v>
      </c>
    </row>
    <row r="894" spans="1:22" ht="15" hidden="1" customHeight="1" x14ac:dyDescent="0.2">
      <c r="A894" s="5">
        <v>45101</v>
      </c>
      <c r="B894" s="6">
        <v>37644</v>
      </c>
      <c r="C894" s="6" t="s">
        <v>10</v>
      </c>
      <c r="D894" s="6" t="s">
        <v>1360</v>
      </c>
      <c r="E894" s="9">
        <v>2596904</v>
      </c>
      <c r="F894" s="10" t="s">
        <v>12</v>
      </c>
      <c r="G894" s="9">
        <v>259690</v>
      </c>
      <c r="H894" s="9">
        <f t="shared" si="77"/>
        <v>2856594</v>
      </c>
      <c r="I894" s="6" t="s">
        <v>147</v>
      </c>
      <c r="J894" s="6" t="s">
        <v>148</v>
      </c>
      <c r="K894" s="5">
        <f t="shared" si="74"/>
        <v>45136</v>
      </c>
      <c r="L894" s="9">
        <f>+VLOOKUP(B894,'[2]TT 2023'!F$900:K$982,2,0)</f>
        <v>2856590</v>
      </c>
      <c r="M894" s="9">
        <f t="shared" si="75"/>
        <v>-4</v>
      </c>
      <c r="N894" s="5">
        <f>+VLOOKUP(B894,'[2]TT 2023'!F$900:K$982,6,0)</f>
        <v>45131</v>
      </c>
      <c r="O894" t="s">
        <v>1443</v>
      </c>
      <c r="P894"/>
      <c r="Q894"/>
      <c r="R894" s="14">
        <f>+VLOOKUP(B894,[4]ExportInvoiceList!$D:$O,3,0)</f>
        <v>2856594</v>
      </c>
      <c r="S894" s="14">
        <f t="shared" si="76"/>
        <v>0</v>
      </c>
      <c r="T894" t="str">
        <f>+VLOOKUP(B894,[4]ExportInvoiceList!$D:$O,12,0)</f>
        <v>Lịch thanh toán: Monthly at 10 &amp; 24</v>
      </c>
      <c r="U894" s="4">
        <f>+VLOOKUP(B894,[4]ExportInvoiceList!$D:$O,6,0)</f>
        <v>45127.000347222223</v>
      </c>
      <c r="V894" t="s">
        <v>1411</v>
      </c>
    </row>
    <row r="895" spans="1:22" ht="15" hidden="1" customHeight="1" x14ac:dyDescent="0.2">
      <c r="A895" s="5">
        <v>45101</v>
      </c>
      <c r="B895" s="6">
        <v>37645</v>
      </c>
      <c r="C895" s="6" t="s">
        <v>10</v>
      </c>
      <c r="D895" s="6" t="s">
        <v>1361</v>
      </c>
      <c r="E895" s="9">
        <v>1887980</v>
      </c>
      <c r="F895" s="10" t="s">
        <v>12</v>
      </c>
      <c r="G895" s="9">
        <v>188798</v>
      </c>
      <c r="H895" s="9">
        <f t="shared" si="77"/>
        <v>2076778</v>
      </c>
      <c r="I895" s="6" t="s">
        <v>147</v>
      </c>
      <c r="J895" s="6" t="s">
        <v>148</v>
      </c>
      <c r="K895" s="5">
        <f t="shared" si="74"/>
        <v>45136</v>
      </c>
      <c r="L895" s="9">
        <f>+VLOOKUP(B895,'[2]TT 2023'!F$900:K$982,2,0)</f>
        <v>2076778</v>
      </c>
      <c r="M895" s="9">
        <f t="shared" si="75"/>
        <v>0</v>
      </c>
      <c r="N895" s="5">
        <f>+VLOOKUP(B895,'[2]TT 2023'!F$900:K$982,6,0)</f>
        <v>45131</v>
      </c>
      <c r="O895" t="s">
        <v>1443</v>
      </c>
      <c r="P895"/>
      <c r="Q895"/>
      <c r="R895" s="14">
        <f>+VLOOKUP(B895,[4]ExportInvoiceList!$D:$O,3,0)</f>
        <v>2076778</v>
      </c>
      <c r="S895" s="14">
        <f t="shared" si="76"/>
        <v>0</v>
      </c>
      <c r="T895" t="str">
        <f>+VLOOKUP(B895,[4]ExportInvoiceList!$D:$O,12,0)</f>
        <v>Lịch thanh toán: Monthly at 10 &amp; 24</v>
      </c>
      <c r="U895" s="4">
        <f>+VLOOKUP(B895,[4]ExportInvoiceList!$D:$O,6,0)</f>
        <v>45128.000347222223</v>
      </c>
      <c r="V895" t="s">
        <v>1411</v>
      </c>
    </row>
    <row r="896" spans="1:22" ht="15" hidden="1" customHeight="1" x14ac:dyDescent="0.2">
      <c r="A896" s="5">
        <v>45101</v>
      </c>
      <c r="B896" s="6">
        <v>37646</v>
      </c>
      <c r="C896" s="6" t="s">
        <v>10</v>
      </c>
      <c r="D896" s="6" t="s">
        <v>1362</v>
      </c>
      <c r="E896" s="9">
        <v>943990</v>
      </c>
      <c r="F896" s="10" t="s">
        <v>12</v>
      </c>
      <c r="G896" s="9">
        <v>94399</v>
      </c>
      <c r="H896" s="9">
        <f t="shared" si="77"/>
        <v>1038389</v>
      </c>
      <c r="I896" s="6" t="s">
        <v>147</v>
      </c>
      <c r="J896" s="6" t="s">
        <v>148</v>
      </c>
      <c r="K896" s="5">
        <f t="shared" si="74"/>
        <v>45136</v>
      </c>
      <c r="L896" s="9">
        <f>+VLOOKUP(B896,'[2]TT 2023'!F$900:K$982,2,0)</f>
        <v>1038389</v>
      </c>
      <c r="M896" s="9">
        <f t="shared" si="75"/>
        <v>0</v>
      </c>
      <c r="N896" s="5">
        <f>+VLOOKUP(B896,'[2]TT 2023'!F$900:K$982,6,0)</f>
        <v>45131</v>
      </c>
      <c r="O896" t="s">
        <v>1443</v>
      </c>
      <c r="P896"/>
      <c r="Q896"/>
      <c r="R896" s="14">
        <f>+VLOOKUP(B896,[4]ExportInvoiceList!$D:$O,3,0)</f>
        <v>1038389</v>
      </c>
      <c r="S896" s="14">
        <f t="shared" si="76"/>
        <v>0</v>
      </c>
      <c r="T896" t="str">
        <f>+VLOOKUP(B896,[4]ExportInvoiceList!$D:$O,12,0)</f>
        <v>Lịch thanh toán: Monthly at 10 &amp; 24</v>
      </c>
      <c r="U896" s="4">
        <f>+VLOOKUP(B896,[4]ExportInvoiceList!$D:$O,6,0)</f>
        <v>45128.000347222223</v>
      </c>
      <c r="V896" t="s">
        <v>1411</v>
      </c>
    </row>
    <row r="897" spans="1:22" ht="15" hidden="1" customHeight="1" x14ac:dyDescent="0.2">
      <c r="A897" s="5">
        <v>45101</v>
      </c>
      <c r="B897" s="6">
        <v>37647</v>
      </c>
      <c r="C897" s="6" t="s">
        <v>10</v>
      </c>
      <c r="D897" s="6" t="s">
        <v>1363</v>
      </c>
      <c r="E897" s="9">
        <v>3465990</v>
      </c>
      <c r="F897" s="10" t="s">
        <v>12</v>
      </c>
      <c r="G897" s="9">
        <v>346599</v>
      </c>
      <c r="H897" s="9">
        <f t="shared" si="77"/>
        <v>3812589</v>
      </c>
      <c r="I897" s="6" t="s">
        <v>117</v>
      </c>
      <c r="J897" s="6" t="s">
        <v>118</v>
      </c>
      <c r="K897" s="5">
        <f t="shared" si="74"/>
        <v>45136</v>
      </c>
      <c r="L897" s="9">
        <f>+VLOOKUP(B897,'[2]TT 2023'!F$983:K$1048,2,0)</f>
        <v>3812589</v>
      </c>
      <c r="M897" s="9">
        <f t="shared" si="75"/>
        <v>0</v>
      </c>
      <c r="N897" s="5">
        <f>+VLOOKUP(B897,'[2]TT 2023'!F$983:K$1048,6,0)</f>
        <v>45148</v>
      </c>
      <c r="O897" t="s">
        <v>1576</v>
      </c>
      <c r="P897"/>
      <c r="Q897"/>
      <c r="R897" s="14">
        <f>VLOOKUP(B897,[7]ExportInvoiceList!$D:$O,3,0)</f>
        <v>3812589</v>
      </c>
      <c r="S897" s="14">
        <f t="shared" si="76"/>
        <v>0</v>
      </c>
      <c r="T897" t="str">
        <f>VLOOKUP(B897,[7]ExportInvoiceList!$D:$O,12,0)</f>
        <v>Lịch thanh toán: Monthly at 10 &amp; 24</v>
      </c>
      <c r="U897" s="4">
        <f>VLOOKUP(B897,[7]ExportInvoiceList!$D:$O,6,0)</f>
        <v>45135.000347222223</v>
      </c>
      <c r="V897" t="s">
        <v>1411</v>
      </c>
    </row>
    <row r="898" spans="1:22" ht="15" hidden="1" customHeight="1" x14ac:dyDescent="0.2">
      <c r="A898" s="5">
        <v>45101</v>
      </c>
      <c r="B898" s="6">
        <v>37648</v>
      </c>
      <c r="C898" s="6" t="s">
        <v>10</v>
      </c>
      <c r="D898" s="6" t="s">
        <v>1364</v>
      </c>
      <c r="E898" s="9">
        <v>501830</v>
      </c>
      <c r="F898" s="10" t="s">
        <v>12</v>
      </c>
      <c r="G898" s="9">
        <v>50183</v>
      </c>
      <c r="H898" s="9">
        <f t="shared" si="77"/>
        <v>552013</v>
      </c>
      <c r="I898" s="6" t="s">
        <v>13</v>
      </c>
      <c r="J898" s="6" t="s">
        <v>14</v>
      </c>
      <c r="K898" s="5">
        <f t="shared" ref="K898:K939" si="78">35+A898</f>
        <v>45136</v>
      </c>
      <c r="L898" s="9">
        <f>+VLOOKUP(B898,'[2]TT 2023'!F$983:K$1048,2,0)</f>
        <v>552013</v>
      </c>
      <c r="M898" s="9">
        <f t="shared" ref="M898:M939" si="79">+L898-H898</f>
        <v>0</v>
      </c>
      <c r="N898" s="5">
        <f>+VLOOKUP(B898,'[2]TT 2023'!F$983:K$1048,6,0)</f>
        <v>45148</v>
      </c>
      <c r="O898" t="s">
        <v>1576</v>
      </c>
      <c r="P898"/>
      <c r="Q898"/>
      <c r="R898" s="14">
        <f>VLOOKUP(B898,[7]ExportInvoiceList!$D:$O,3,0)</f>
        <v>552013</v>
      </c>
      <c r="S898" s="14">
        <f t="shared" si="76"/>
        <v>0</v>
      </c>
      <c r="T898" t="str">
        <f>VLOOKUP(B898,[7]ExportInvoiceList!$D:$O,12,0)</f>
        <v>Lịch thanh toán: Monthly at 10 &amp; 24</v>
      </c>
      <c r="U898" s="4">
        <f>VLOOKUP(B898,[7]ExportInvoiceList!$D:$O,6,0)</f>
        <v>45135.000347222223</v>
      </c>
      <c r="V898" t="s">
        <v>1411</v>
      </c>
    </row>
    <row r="899" spans="1:22" ht="15" hidden="1" customHeight="1" x14ac:dyDescent="0.2">
      <c r="A899" s="5">
        <v>45101</v>
      </c>
      <c r="B899" s="6">
        <v>37649</v>
      </c>
      <c r="C899" s="6" t="s">
        <v>10</v>
      </c>
      <c r="D899" s="6" t="s">
        <v>1365</v>
      </c>
      <c r="E899" s="9">
        <v>2381320</v>
      </c>
      <c r="F899" s="10" t="s">
        <v>12</v>
      </c>
      <c r="G899" s="9">
        <v>238132</v>
      </c>
      <c r="H899" s="9">
        <f t="shared" si="77"/>
        <v>2619452</v>
      </c>
      <c r="I899" s="6" t="s">
        <v>13</v>
      </c>
      <c r="J899" s="6" t="s">
        <v>14</v>
      </c>
      <c r="K899" s="5">
        <f t="shared" si="78"/>
        <v>45136</v>
      </c>
      <c r="L899" s="9">
        <f>+VLOOKUP(B899,'[2]TT 2023'!F$983:K$1048,2,0)</f>
        <v>2619452</v>
      </c>
      <c r="M899" s="9">
        <f t="shared" si="79"/>
        <v>0</v>
      </c>
      <c r="N899" s="5">
        <f>+VLOOKUP(B899,'[2]TT 2023'!F$983:K$1048,6,0)</f>
        <v>45148</v>
      </c>
      <c r="O899" t="s">
        <v>1576</v>
      </c>
      <c r="P899"/>
      <c r="Q899"/>
      <c r="R899" s="14">
        <f>VLOOKUP(B899,[7]ExportInvoiceList!$D:$O,3,0)</f>
        <v>2619452</v>
      </c>
      <c r="S899" s="14">
        <f t="shared" si="76"/>
        <v>0</v>
      </c>
      <c r="T899" t="str">
        <f>VLOOKUP(B899,[7]ExportInvoiceList!$D:$O,12,0)</f>
        <v>Lịch thanh toán: Monthly at 10 &amp; 24</v>
      </c>
      <c r="U899" s="4">
        <f>VLOOKUP(B899,[7]ExportInvoiceList!$D:$O,6,0)</f>
        <v>45135.000347222223</v>
      </c>
      <c r="V899" t="s">
        <v>1411</v>
      </c>
    </row>
    <row r="900" spans="1:22" ht="15" hidden="1" customHeight="1" x14ac:dyDescent="0.2">
      <c r="A900" s="5">
        <v>45104</v>
      </c>
      <c r="B900" s="6">
        <v>4002</v>
      </c>
      <c r="C900" s="6" t="s">
        <v>1366</v>
      </c>
      <c r="D900" s="6" t="s">
        <v>1367</v>
      </c>
      <c r="E900" s="9">
        <v>-2016045</v>
      </c>
      <c r="F900" s="10" t="s">
        <v>12</v>
      </c>
      <c r="G900" s="9">
        <v>-201604</v>
      </c>
      <c r="H900" s="9">
        <f t="shared" si="77"/>
        <v>-2217649</v>
      </c>
      <c r="I900" s="6" t="s">
        <v>13</v>
      </c>
      <c r="J900" s="6" t="s">
        <v>14</v>
      </c>
      <c r="K900" s="5">
        <f t="shared" si="78"/>
        <v>45139</v>
      </c>
      <c r="L900" s="9">
        <f>+VLOOKUP(B900,'[2]TT 2023'!F$786:K$899,2,0)</f>
        <v>-2217650</v>
      </c>
      <c r="M900" s="9">
        <f t="shared" si="79"/>
        <v>-1</v>
      </c>
      <c r="N900" s="5">
        <f>+VLOOKUP(B900,'[2]TT 2023'!F$786:K$899,6,0)</f>
        <v>45117</v>
      </c>
      <c r="O900" t="s">
        <v>1410</v>
      </c>
      <c r="P900"/>
      <c r="Q900"/>
      <c r="R900" s="14" t="e">
        <f>+VLOOKUP(B900,[5]ExportInvoiceList!$D:$O,3,0)</f>
        <v>#N/A</v>
      </c>
      <c r="S900" s="14" t="e">
        <f t="shared" si="76"/>
        <v>#N/A</v>
      </c>
      <c r="T900" t="e">
        <f>+VLOOKUP(B900,[5]ExportInvoiceList!$D:$O,12,0)</f>
        <v>#N/A</v>
      </c>
      <c r="U900" s="4" t="e">
        <f>+VLOOKUP(B900,[5]ExportInvoiceList!$D:$O,6,0)</f>
        <v>#N/A</v>
      </c>
    </row>
    <row r="901" spans="1:22" ht="15" hidden="1" customHeight="1" x14ac:dyDescent="0.2">
      <c r="A901" s="5">
        <v>45107</v>
      </c>
      <c r="B901" s="6">
        <v>39047</v>
      </c>
      <c r="C901" s="6" t="s">
        <v>10</v>
      </c>
      <c r="D901" s="6" t="s">
        <v>1368</v>
      </c>
      <c r="E901" s="9">
        <v>467521</v>
      </c>
      <c r="F901" s="10" t="s">
        <v>12</v>
      </c>
      <c r="G901" s="9">
        <v>46752</v>
      </c>
      <c r="H901" s="9">
        <f t="shared" si="77"/>
        <v>514273</v>
      </c>
      <c r="I901" s="6" t="s">
        <v>147</v>
      </c>
      <c r="J901" s="6" t="s">
        <v>148</v>
      </c>
      <c r="K901" s="5">
        <f t="shared" si="78"/>
        <v>45142</v>
      </c>
      <c r="L901" s="9">
        <f>+VLOOKUP(B901,'[2]TT 2023'!F$900:K$982,2,0)</f>
        <v>514272</v>
      </c>
      <c r="M901" s="9">
        <f t="shared" si="79"/>
        <v>-1</v>
      </c>
      <c r="N901" s="5">
        <f>+VLOOKUP(B901,'[2]TT 2023'!F$900:K$982,6,0)</f>
        <v>45131</v>
      </c>
      <c r="O901" t="s">
        <v>1443</v>
      </c>
      <c r="P901"/>
      <c r="Q901"/>
      <c r="R901" s="14">
        <f>+VLOOKUP(B901,[4]ExportInvoiceList!$D:$O,3,0)</f>
        <v>514273</v>
      </c>
      <c r="S901" s="14">
        <f t="shared" si="76"/>
        <v>0</v>
      </c>
      <c r="T901" t="str">
        <f>+VLOOKUP(B901,[4]ExportInvoiceList!$D:$O,12,0)</f>
        <v>Lịch thanh toán: Monthly at 10 &amp; 24</v>
      </c>
      <c r="U901" s="4">
        <f>+VLOOKUP(B901,[4]ExportInvoiceList!$D:$O,6,0)</f>
        <v>45129.000347222223</v>
      </c>
      <c r="V901" t="s">
        <v>1411</v>
      </c>
    </row>
    <row r="902" spans="1:22" ht="15" hidden="1" customHeight="1" x14ac:dyDescent="0.2">
      <c r="A902" s="5">
        <v>45107</v>
      </c>
      <c r="B902" s="6">
        <v>39048</v>
      </c>
      <c r="C902" s="6" t="s">
        <v>10</v>
      </c>
      <c r="D902" s="6" t="s">
        <v>1369</v>
      </c>
      <c r="E902" s="9">
        <v>1793581</v>
      </c>
      <c r="F902" s="10" t="s">
        <v>12</v>
      </c>
      <c r="G902" s="9">
        <v>179358</v>
      </c>
      <c r="H902" s="9">
        <f t="shared" si="77"/>
        <v>1972939</v>
      </c>
      <c r="I902" s="6" t="s">
        <v>147</v>
      </c>
      <c r="J902" s="6" t="s">
        <v>148</v>
      </c>
      <c r="K902" s="5">
        <f t="shared" si="78"/>
        <v>45142</v>
      </c>
      <c r="L902" s="9">
        <f>+VLOOKUP(B902,'[2]TT 2023'!F$900:K$982,2,0)</f>
        <v>1972938</v>
      </c>
      <c r="M902" s="9">
        <f t="shared" si="79"/>
        <v>-1</v>
      </c>
      <c r="N902" s="5">
        <f>+VLOOKUP(B902,'[2]TT 2023'!F$900:K$982,6,0)</f>
        <v>45131</v>
      </c>
      <c r="O902" t="s">
        <v>1443</v>
      </c>
      <c r="P902"/>
      <c r="Q902"/>
      <c r="R902" s="14">
        <f>+VLOOKUP(B902,[4]ExportInvoiceList!$D:$O,3,0)</f>
        <v>1972939</v>
      </c>
      <c r="S902" s="14">
        <f t="shared" si="76"/>
        <v>0</v>
      </c>
      <c r="T902" t="str">
        <f>+VLOOKUP(B902,[4]ExportInvoiceList!$D:$O,12,0)</f>
        <v>Lịch thanh toán: Monthly at 10 &amp; 24</v>
      </c>
      <c r="U902" s="4">
        <f>+VLOOKUP(B902,[4]ExportInvoiceList!$D:$O,6,0)</f>
        <v>45129.000347222223</v>
      </c>
      <c r="V902" t="s">
        <v>1411</v>
      </c>
    </row>
    <row r="903" spans="1:22" ht="15" hidden="1" customHeight="1" x14ac:dyDescent="0.2">
      <c r="A903" s="5">
        <v>45107</v>
      </c>
      <c r="B903" s="6">
        <v>39049</v>
      </c>
      <c r="C903" s="6" t="s">
        <v>10</v>
      </c>
      <c r="D903" s="6" t="s">
        <v>1370</v>
      </c>
      <c r="E903" s="9">
        <v>4719950</v>
      </c>
      <c r="F903" s="10" t="s">
        <v>12</v>
      </c>
      <c r="G903" s="9">
        <v>471995</v>
      </c>
      <c r="H903" s="9">
        <f t="shared" si="77"/>
        <v>5191945</v>
      </c>
      <c r="I903" s="6" t="s">
        <v>147</v>
      </c>
      <c r="J903" s="6" t="s">
        <v>148</v>
      </c>
      <c r="K903" s="5">
        <f t="shared" si="78"/>
        <v>45142</v>
      </c>
      <c r="L903" s="9">
        <f>+VLOOKUP(B903,'[2]TT 2023'!F$983:K$1048,2,0)</f>
        <v>5191945</v>
      </c>
      <c r="M903" s="9">
        <f t="shared" si="79"/>
        <v>0</v>
      </c>
      <c r="N903" s="5">
        <f>+VLOOKUP(B903,'[2]TT 2023'!F$983:K$1048,6,0)</f>
        <v>45148</v>
      </c>
      <c r="O903" t="s">
        <v>1576</v>
      </c>
      <c r="P903"/>
      <c r="Q903"/>
      <c r="R903" s="14">
        <f>VLOOKUP(B903,[7]ExportInvoiceList!$D:$O,3,0)</f>
        <v>5191945</v>
      </c>
      <c r="S903" s="14">
        <f t="shared" si="76"/>
        <v>0</v>
      </c>
      <c r="T903" t="str">
        <f>VLOOKUP(B903,[7]ExportInvoiceList!$D:$O,12,0)</f>
        <v>Lịch thanh toán: Monthly at 10 &amp; 24</v>
      </c>
      <c r="U903" s="4">
        <f>VLOOKUP(B903,[7]ExportInvoiceList!$D:$O,6,0)</f>
        <v>45132.000347222223</v>
      </c>
      <c r="V903" t="s">
        <v>1411</v>
      </c>
    </row>
    <row r="904" spans="1:22" ht="15" hidden="1" customHeight="1" x14ac:dyDescent="0.2">
      <c r="A904" s="5">
        <v>45107</v>
      </c>
      <c r="B904" s="6">
        <v>39050</v>
      </c>
      <c r="C904" s="6" t="s">
        <v>10</v>
      </c>
      <c r="D904" s="6" t="s">
        <v>1371</v>
      </c>
      <c r="E904" s="9">
        <v>4456268</v>
      </c>
      <c r="F904" s="10" t="s">
        <v>12</v>
      </c>
      <c r="G904" s="9">
        <v>445627</v>
      </c>
      <c r="H904" s="9">
        <f t="shared" si="77"/>
        <v>4901895</v>
      </c>
      <c r="I904" s="6" t="s">
        <v>147</v>
      </c>
      <c r="J904" s="6" t="s">
        <v>148</v>
      </c>
      <c r="K904" s="5">
        <f t="shared" si="78"/>
        <v>45142</v>
      </c>
      <c r="L904" s="9" t="e">
        <f>+VLOOKUP(B904,'[2]TT 2023'!F$900:K$982,2,0)</f>
        <v>#N/A</v>
      </c>
      <c r="M904" s="9" t="e">
        <f t="shared" si="79"/>
        <v>#N/A</v>
      </c>
      <c r="N904" s="5" t="e">
        <f>+VLOOKUP(B904,'[2]TT 2023'!F$900:K$982,6,0)</f>
        <v>#N/A</v>
      </c>
      <c r="O904" t="s">
        <v>1218</v>
      </c>
      <c r="P904"/>
      <c r="Q904"/>
      <c r="R904" s="14">
        <f>+VLOOKUP(B904,[4]ExportInvoiceList!$D:$O,3,0)</f>
        <v>4901895</v>
      </c>
      <c r="S904" s="14">
        <f t="shared" si="76"/>
        <v>0</v>
      </c>
      <c r="T904" t="str">
        <f>+VLOOKUP(B904,[4]ExportInvoiceList!$D:$O,12,0)</f>
        <v>Chúng tôi đang xử lý hóa đơn, vui lòng liên hệ Do Thi Bich Lieu</v>
      </c>
      <c r="U904" s="4">
        <f>+VLOOKUP(B904,[4]ExportInvoiceList!$D:$O,6,0)</f>
        <v>0</v>
      </c>
    </row>
    <row r="905" spans="1:22" ht="15" hidden="1" customHeight="1" x14ac:dyDescent="0.2">
      <c r="A905" s="5">
        <v>45107</v>
      </c>
      <c r="B905" s="6">
        <v>39051</v>
      </c>
      <c r="C905" s="6" t="s">
        <v>10</v>
      </c>
      <c r="D905" s="6" t="s">
        <v>1372</v>
      </c>
      <c r="E905" s="9">
        <v>857640</v>
      </c>
      <c r="F905" s="10" t="s">
        <v>12</v>
      </c>
      <c r="G905" s="9">
        <v>85764</v>
      </c>
      <c r="H905" s="9">
        <f t="shared" si="77"/>
        <v>943404</v>
      </c>
      <c r="I905" s="6" t="s">
        <v>147</v>
      </c>
      <c r="J905" s="6" t="s">
        <v>148</v>
      </c>
      <c r="K905" s="5">
        <f t="shared" si="78"/>
        <v>45142</v>
      </c>
      <c r="L905" s="9">
        <f>+VLOOKUP(B905,'[2]TT 2023'!F$983:K$1048,2,0)</f>
        <v>943404</v>
      </c>
      <c r="M905" s="9">
        <f t="shared" si="79"/>
        <v>0</v>
      </c>
      <c r="N905" s="5">
        <f>+VLOOKUP(B905,'[2]TT 2023'!F$983:K$1048,6,0)</f>
        <v>45148</v>
      </c>
      <c r="O905" t="s">
        <v>1576</v>
      </c>
      <c r="P905"/>
      <c r="Q905"/>
      <c r="R905" s="14">
        <f>VLOOKUP(B905,[7]ExportInvoiceList!$D:$O,3,0)</f>
        <v>943404</v>
      </c>
      <c r="S905" s="14">
        <f t="shared" si="76"/>
        <v>0</v>
      </c>
      <c r="T905" t="str">
        <f>VLOOKUP(B905,[7]ExportInvoiceList!$D:$O,12,0)</f>
        <v>Lịch thanh toán: Monthly at 10 &amp; 24</v>
      </c>
      <c r="U905" s="4">
        <f>VLOOKUP(B905,[7]ExportInvoiceList!$D:$O,6,0)</f>
        <v>45134.000347222223</v>
      </c>
      <c r="V905" t="s">
        <v>1411</v>
      </c>
    </row>
    <row r="906" spans="1:22" ht="15" hidden="1" customHeight="1" x14ac:dyDescent="0.2">
      <c r="A906" s="5">
        <v>45107</v>
      </c>
      <c r="B906" s="6">
        <v>39052</v>
      </c>
      <c r="C906" s="6" t="s">
        <v>10</v>
      </c>
      <c r="D906" s="6" t="s">
        <v>1373</v>
      </c>
      <c r="E906" s="9">
        <v>3775960</v>
      </c>
      <c r="F906" s="10" t="s">
        <v>12</v>
      </c>
      <c r="G906" s="9">
        <v>377596</v>
      </c>
      <c r="H906" s="9">
        <f t="shared" si="77"/>
        <v>4153556</v>
      </c>
      <c r="I906" s="6" t="s">
        <v>147</v>
      </c>
      <c r="J906" s="6" t="s">
        <v>148</v>
      </c>
      <c r="K906" s="5">
        <f t="shared" si="78"/>
        <v>45142</v>
      </c>
      <c r="L906" s="9">
        <f>+VLOOKUP(B906,'[2]TT 2023'!F$983:K$1048,2,0)</f>
        <v>4153556</v>
      </c>
      <c r="M906" s="9">
        <f t="shared" si="79"/>
        <v>0</v>
      </c>
      <c r="N906" s="5">
        <f>+VLOOKUP(B906,'[2]TT 2023'!F$983:K$1048,6,0)</f>
        <v>45148</v>
      </c>
      <c r="O906" t="s">
        <v>1576</v>
      </c>
      <c r="P906"/>
      <c r="Q906"/>
      <c r="R906" s="14">
        <f>VLOOKUP(B906,[7]ExportInvoiceList!$D:$O,3,0)</f>
        <v>4153556</v>
      </c>
      <c r="S906" s="14">
        <f t="shared" si="76"/>
        <v>0</v>
      </c>
      <c r="T906" t="str">
        <f>VLOOKUP(B906,[7]ExportInvoiceList!$D:$O,12,0)</f>
        <v>Lịch thanh toán: Monthly at 10 &amp; 24</v>
      </c>
      <c r="U906" s="4">
        <f>VLOOKUP(B906,[7]ExportInvoiceList!$D:$O,6,0)</f>
        <v>45134.000347222223</v>
      </c>
      <c r="V906" t="s">
        <v>1411</v>
      </c>
    </row>
    <row r="907" spans="1:22" ht="15" hidden="1" customHeight="1" x14ac:dyDescent="0.2">
      <c r="A907" s="5">
        <v>45107</v>
      </c>
      <c r="B907" s="6">
        <v>39053</v>
      </c>
      <c r="C907" s="6" t="s">
        <v>10</v>
      </c>
      <c r="D907" s="6" t="s">
        <v>1374</v>
      </c>
      <c r="E907" s="9">
        <v>1924970</v>
      </c>
      <c r="F907" s="10" t="s">
        <v>12</v>
      </c>
      <c r="G907" s="9">
        <v>192497</v>
      </c>
      <c r="H907" s="9">
        <f t="shared" si="77"/>
        <v>2117467</v>
      </c>
      <c r="I907" s="6" t="s">
        <v>147</v>
      </c>
      <c r="J907" s="6" t="s">
        <v>148</v>
      </c>
      <c r="K907" s="5">
        <f t="shared" si="78"/>
        <v>45142</v>
      </c>
      <c r="L907" s="9">
        <f>+VLOOKUP(B907,'[2]TT 2023'!F$983:K$1048,2,0)</f>
        <v>2117467</v>
      </c>
      <c r="M907" s="9">
        <f t="shared" si="79"/>
        <v>0</v>
      </c>
      <c r="N907" s="5">
        <f>+VLOOKUP(B907,'[2]TT 2023'!F$983:K$1048,6,0)</f>
        <v>45148</v>
      </c>
      <c r="O907" t="s">
        <v>1576</v>
      </c>
      <c r="P907"/>
      <c r="Q907"/>
      <c r="R907" s="14">
        <f>VLOOKUP(B907,[7]ExportInvoiceList!$D:$O,3,0)</f>
        <v>2117467</v>
      </c>
      <c r="S907" s="14">
        <f t="shared" si="76"/>
        <v>0</v>
      </c>
      <c r="T907" t="str">
        <f>VLOOKUP(B907,[7]ExportInvoiceList!$D:$O,12,0)</f>
        <v>Lịch thanh toán: Monthly at 10 &amp; 24</v>
      </c>
      <c r="U907" s="4">
        <f>VLOOKUP(B907,[7]ExportInvoiceList!$D:$O,6,0)</f>
        <v>45135.000347222223</v>
      </c>
      <c r="V907" t="s">
        <v>1411</v>
      </c>
    </row>
    <row r="908" spans="1:22" ht="15" hidden="1" customHeight="1" x14ac:dyDescent="0.2">
      <c r="A908" s="5">
        <v>45107</v>
      </c>
      <c r="B908" s="6">
        <v>39054</v>
      </c>
      <c r="C908" s="6" t="s">
        <v>10</v>
      </c>
      <c r="D908" s="6" t="s">
        <v>1375</v>
      </c>
      <c r="E908" s="9">
        <v>1887980</v>
      </c>
      <c r="F908" s="10" t="s">
        <v>12</v>
      </c>
      <c r="G908" s="9">
        <v>188798</v>
      </c>
      <c r="H908" s="9">
        <f t="shared" si="77"/>
        <v>2076778</v>
      </c>
      <c r="I908" s="6" t="s">
        <v>147</v>
      </c>
      <c r="J908" s="6" t="s">
        <v>148</v>
      </c>
      <c r="K908" s="5">
        <f t="shared" si="78"/>
        <v>45142</v>
      </c>
      <c r="L908" s="9">
        <f>+VLOOKUP(B908,'[2]TT 2023'!F$983:K$1048,2,0)</f>
        <v>2076778</v>
      </c>
      <c r="M908" s="9">
        <f t="shared" si="79"/>
        <v>0</v>
      </c>
      <c r="N908" s="5">
        <f>+VLOOKUP(B908,'[2]TT 2023'!F$983:K$1048,6,0)</f>
        <v>45148</v>
      </c>
      <c r="O908" t="s">
        <v>1576</v>
      </c>
      <c r="P908"/>
      <c r="Q908"/>
      <c r="R908" s="14">
        <f>VLOOKUP(B908,[7]ExportInvoiceList!$D:$O,3,0)</f>
        <v>2076778</v>
      </c>
      <c r="S908" s="14">
        <f t="shared" si="76"/>
        <v>0</v>
      </c>
      <c r="T908" t="str">
        <f>VLOOKUP(B908,[7]ExportInvoiceList!$D:$O,12,0)</f>
        <v>Lịch thanh toán: Monthly at 10 &amp; 24</v>
      </c>
      <c r="U908" s="4">
        <f>VLOOKUP(B908,[7]ExportInvoiceList!$D:$O,6,0)</f>
        <v>45136.000347222223</v>
      </c>
      <c r="V908" t="s">
        <v>1411</v>
      </c>
    </row>
    <row r="909" spans="1:22" ht="15" hidden="1" customHeight="1" x14ac:dyDescent="0.2">
      <c r="A909" s="5">
        <v>45107</v>
      </c>
      <c r="B909" s="6">
        <v>39055</v>
      </c>
      <c r="C909" s="6" t="s">
        <v>10</v>
      </c>
      <c r="D909" s="6" t="s">
        <v>1376</v>
      </c>
      <c r="E909" s="9">
        <v>1480015</v>
      </c>
      <c r="F909" s="10" t="s">
        <v>12</v>
      </c>
      <c r="G909" s="9">
        <v>148002</v>
      </c>
      <c r="H909" s="9">
        <f t="shared" si="77"/>
        <v>1628017</v>
      </c>
      <c r="I909" s="6" t="s">
        <v>147</v>
      </c>
      <c r="J909" s="6" t="s">
        <v>148</v>
      </c>
      <c r="K909" s="5">
        <f t="shared" si="78"/>
        <v>45142</v>
      </c>
      <c r="L909" s="9" t="e">
        <f>+VLOOKUP(B909,'[2]TT 2023'!F$900:K$982,2,0)</f>
        <v>#N/A</v>
      </c>
      <c r="M909" s="9" t="e">
        <f t="shared" si="79"/>
        <v>#N/A</v>
      </c>
      <c r="N909" s="5" t="e">
        <f>+VLOOKUP(B909,'[2]TT 2023'!F$900:K$982,6,0)</f>
        <v>#N/A</v>
      </c>
      <c r="O909" t="s">
        <v>1218</v>
      </c>
      <c r="P909"/>
      <c r="Q909"/>
      <c r="R909" s="14">
        <f>+VLOOKUP(B909,[4]ExportInvoiceList!$D:$O,3,0)</f>
        <v>1628017</v>
      </c>
      <c r="S909" s="14">
        <f t="shared" ref="S909:S944" si="80">+R909-H909</f>
        <v>0</v>
      </c>
      <c r="T909" t="str">
        <f>+VLOOKUP(B909,[4]ExportInvoiceList!$D:$O,12,0)</f>
        <v>Chúng tôi đang xử lý hóa đơn, vui lòng liên hệ Do Thi Bich Lieu</v>
      </c>
      <c r="U909" s="4">
        <f>+VLOOKUP(B909,[4]ExportInvoiceList!$D:$O,6,0)</f>
        <v>0</v>
      </c>
    </row>
    <row r="910" spans="1:22" ht="15" hidden="1" customHeight="1" x14ac:dyDescent="0.2">
      <c r="A910" s="5">
        <v>45107</v>
      </c>
      <c r="B910" s="6">
        <v>39056</v>
      </c>
      <c r="C910" s="6" t="s">
        <v>10</v>
      </c>
      <c r="D910" s="6" t="s">
        <v>1377</v>
      </c>
      <c r="E910" s="9">
        <v>395910</v>
      </c>
      <c r="F910" s="10" t="s">
        <v>12</v>
      </c>
      <c r="G910" s="9">
        <v>39591</v>
      </c>
      <c r="H910" s="9">
        <f t="shared" si="77"/>
        <v>435501</v>
      </c>
      <c r="I910" s="6" t="s">
        <v>147</v>
      </c>
      <c r="J910" s="6" t="s">
        <v>148</v>
      </c>
      <c r="K910" s="5">
        <f t="shared" si="78"/>
        <v>45142</v>
      </c>
      <c r="L910" s="9">
        <f>+VLOOKUP(B910,'[2]TT 2023'!F$983:K$1048,2,0)</f>
        <v>435501</v>
      </c>
      <c r="M910" s="9">
        <f t="shared" si="79"/>
        <v>0</v>
      </c>
      <c r="N910" s="5">
        <f>+VLOOKUP(B910,'[2]TT 2023'!F$983:K$1048,6,0)</f>
        <v>45148</v>
      </c>
      <c r="O910" t="s">
        <v>1576</v>
      </c>
      <c r="P910"/>
      <c r="Q910"/>
      <c r="R910" s="14">
        <f>VLOOKUP(B910,[7]ExportInvoiceList!$D:$O,3,0)</f>
        <v>435501</v>
      </c>
      <c r="S910" s="14">
        <f t="shared" si="80"/>
        <v>0</v>
      </c>
      <c r="T910" t="str">
        <f>VLOOKUP(B910,[7]ExportInvoiceList!$D:$O,12,0)</f>
        <v>Lịch thanh toán: Monthly at 10 &amp; 24</v>
      </c>
      <c r="U910" s="4">
        <f>VLOOKUP(B910,[7]ExportInvoiceList!$D:$O,6,0)</f>
        <v>45136.000347222223</v>
      </c>
      <c r="V910" t="s">
        <v>1411</v>
      </c>
    </row>
    <row r="911" spans="1:22" ht="15" hidden="1" customHeight="1" x14ac:dyDescent="0.2">
      <c r="A911" s="5">
        <v>45107</v>
      </c>
      <c r="B911" s="6">
        <v>39057</v>
      </c>
      <c r="C911" s="6" t="s">
        <v>10</v>
      </c>
      <c r="D911" s="6" t="s">
        <v>1378</v>
      </c>
      <c r="E911" s="9">
        <v>367155</v>
      </c>
      <c r="F911" s="10" t="s">
        <v>12</v>
      </c>
      <c r="G911" s="9">
        <v>36716</v>
      </c>
      <c r="H911" s="9">
        <f t="shared" si="77"/>
        <v>403871</v>
      </c>
      <c r="I911" s="6" t="s">
        <v>147</v>
      </c>
      <c r="J911" s="6" t="s">
        <v>148</v>
      </c>
      <c r="K911" s="5">
        <f t="shared" si="78"/>
        <v>45142</v>
      </c>
      <c r="L911" s="9">
        <f>+VLOOKUP(B911,'[2]TT 2023'!F$983:K$1048,2,0)</f>
        <v>403876</v>
      </c>
      <c r="M911" s="9">
        <f t="shared" si="79"/>
        <v>5</v>
      </c>
      <c r="N911" s="5">
        <f>+VLOOKUP(B911,'[2]TT 2023'!F$983:K$1048,6,0)</f>
        <v>45148</v>
      </c>
      <c r="O911" t="s">
        <v>1576</v>
      </c>
      <c r="P911"/>
      <c r="Q911"/>
      <c r="R911" s="14">
        <f>VLOOKUP(B911,[7]ExportInvoiceList!$D:$O,3,0)</f>
        <v>403871</v>
      </c>
      <c r="S911" s="14">
        <f t="shared" si="80"/>
        <v>0</v>
      </c>
      <c r="T911" t="str">
        <f>VLOOKUP(B911,[7]ExportInvoiceList!$D:$O,12,0)</f>
        <v>Lịch thanh toán: Monthly at 10 &amp; 24</v>
      </c>
      <c r="U911" s="4">
        <f>VLOOKUP(B911,[7]ExportInvoiceList!$D:$O,6,0)</f>
        <v>45136.000347222223</v>
      </c>
      <c r="V911" t="s">
        <v>1411</v>
      </c>
    </row>
    <row r="912" spans="1:22" ht="15" hidden="1" customHeight="1" x14ac:dyDescent="0.2">
      <c r="A912" s="5">
        <v>45107</v>
      </c>
      <c r="B912" s="6">
        <v>39058</v>
      </c>
      <c r="C912" s="6" t="s">
        <v>10</v>
      </c>
      <c r="D912" s="6" t="s">
        <v>1379</v>
      </c>
      <c r="E912" s="9">
        <v>980010</v>
      </c>
      <c r="F912" s="10" t="s">
        <v>12</v>
      </c>
      <c r="G912" s="9">
        <v>98001</v>
      </c>
      <c r="H912" s="9">
        <f t="shared" si="77"/>
        <v>1078011</v>
      </c>
      <c r="I912" s="6" t="s">
        <v>147</v>
      </c>
      <c r="J912" s="6" t="s">
        <v>148</v>
      </c>
      <c r="K912" s="5">
        <f t="shared" si="78"/>
        <v>45142</v>
      </c>
      <c r="L912" s="9">
        <f>+VLOOKUP(B912,'[2]TT 2023'!F$983:K$1048,2,0)</f>
        <v>1078011</v>
      </c>
      <c r="M912" s="9">
        <f t="shared" si="79"/>
        <v>0</v>
      </c>
      <c r="N912" s="5">
        <f>+VLOOKUP(B912,'[2]TT 2023'!F$983:K$1048,6,0)</f>
        <v>45148</v>
      </c>
      <c r="O912" t="s">
        <v>1576</v>
      </c>
      <c r="P912"/>
      <c r="Q912"/>
      <c r="R912" s="14">
        <f>VLOOKUP(B912,[7]ExportInvoiceList!$D:$O,3,0)</f>
        <v>1078011</v>
      </c>
      <c r="S912" s="14">
        <f t="shared" si="80"/>
        <v>0</v>
      </c>
      <c r="T912" t="str">
        <f>VLOOKUP(B912,[7]ExportInvoiceList!$D:$O,12,0)</f>
        <v>Lịch thanh toán: Monthly at 10 &amp; 24</v>
      </c>
      <c r="U912" s="4">
        <f>VLOOKUP(B912,[7]ExportInvoiceList!$D:$O,6,0)</f>
        <v>45141.000347222223</v>
      </c>
      <c r="V912" t="s">
        <v>1411</v>
      </c>
    </row>
    <row r="913" spans="1:22" ht="15" hidden="1" customHeight="1" x14ac:dyDescent="0.2">
      <c r="A913" s="5">
        <v>45107</v>
      </c>
      <c r="B913" s="6">
        <v>39059</v>
      </c>
      <c r="C913" s="6" t="s">
        <v>10</v>
      </c>
      <c r="D913" s="6" t="s">
        <v>1380</v>
      </c>
      <c r="E913" s="9">
        <v>1230925</v>
      </c>
      <c r="F913" s="10" t="s">
        <v>12</v>
      </c>
      <c r="G913" s="9">
        <v>123093</v>
      </c>
      <c r="H913" s="9">
        <f t="shared" si="77"/>
        <v>1354018</v>
      </c>
      <c r="I913" s="6" t="s">
        <v>147</v>
      </c>
      <c r="J913" s="6" t="s">
        <v>148</v>
      </c>
      <c r="K913" s="5">
        <f t="shared" si="78"/>
        <v>45142</v>
      </c>
      <c r="L913" s="9">
        <f>+VLOOKUP(B913,'[2]TT 2023'!F$983:K$1048,2,0)</f>
        <v>1354023</v>
      </c>
      <c r="M913" s="9">
        <f t="shared" si="79"/>
        <v>5</v>
      </c>
      <c r="N913" s="5">
        <f>+VLOOKUP(B913,'[2]TT 2023'!F$983:K$1048,6,0)</f>
        <v>45148</v>
      </c>
      <c r="O913" t="s">
        <v>1576</v>
      </c>
      <c r="P913"/>
      <c r="Q913"/>
      <c r="R913" s="14">
        <f>VLOOKUP(B913,[7]ExportInvoiceList!$D:$O,3,0)</f>
        <v>1354018</v>
      </c>
      <c r="S913" s="14">
        <f t="shared" si="80"/>
        <v>0</v>
      </c>
      <c r="T913" t="str">
        <f>VLOOKUP(B913,[7]ExportInvoiceList!$D:$O,12,0)</f>
        <v>Lịch thanh toán: Monthly at 10 &amp; 24</v>
      </c>
      <c r="U913" s="4">
        <f>VLOOKUP(B913,[7]ExportInvoiceList!$D:$O,6,0)</f>
        <v>45140.000347222223</v>
      </c>
      <c r="V913" t="s">
        <v>1411</v>
      </c>
    </row>
    <row r="914" spans="1:22" ht="15" hidden="1" customHeight="1" x14ac:dyDescent="0.2">
      <c r="A914" s="5">
        <v>45107</v>
      </c>
      <c r="B914" s="6">
        <v>39060</v>
      </c>
      <c r="C914" s="6" t="s">
        <v>10</v>
      </c>
      <c r="D914" s="6" t="s">
        <v>1381</v>
      </c>
      <c r="E914" s="9">
        <v>0</v>
      </c>
      <c r="F914" s="10" t="s">
        <v>12</v>
      </c>
      <c r="G914" s="9">
        <v>0</v>
      </c>
      <c r="H914" s="9">
        <f t="shared" si="77"/>
        <v>0</v>
      </c>
      <c r="I914" s="6" t="s">
        <v>147</v>
      </c>
      <c r="J914" s="6" t="s">
        <v>148</v>
      </c>
      <c r="K914" s="5">
        <f t="shared" si="78"/>
        <v>45142</v>
      </c>
      <c r="L914" s="9" t="e">
        <f>+VLOOKUP(B914,'[2]TT 2023'!F$666:K$785,2,0)</f>
        <v>#N/A</v>
      </c>
      <c r="M914" s="9" t="e">
        <f t="shared" si="79"/>
        <v>#N/A</v>
      </c>
      <c r="N914" s="5" t="e">
        <f>+VLOOKUP(B914,'[2]TT 2023'!F$666:K$785,6,0)</f>
        <v>#N/A</v>
      </c>
      <c r="O914" t="s">
        <v>1407</v>
      </c>
      <c r="P914"/>
      <c r="Q914"/>
      <c r="R914" s="14">
        <f>+VLOOKUP(B914,[5]ExportInvoiceList!$D:$O,3,0)</f>
        <v>6108190</v>
      </c>
      <c r="S914" s="14">
        <f t="shared" si="80"/>
        <v>6108190</v>
      </c>
      <c r="T914" t="str">
        <f>+VLOOKUP(B914,[5]ExportInvoiceList!$D:$O,12,0)</f>
        <v>Chúng tôi đang xử lý hóa đơn, vui lòng liên hệ Do Thi Bich Lieu</v>
      </c>
      <c r="U914" s="4">
        <f>+VLOOKUP(B914,[5]ExportInvoiceList!$D:$O,6,0)</f>
        <v>0</v>
      </c>
    </row>
    <row r="915" spans="1:22" ht="15" hidden="1" customHeight="1" x14ac:dyDescent="0.2">
      <c r="A915" s="5">
        <v>45107</v>
      </c>
      <c r="B915" s="6">
        <v>39067</v>
      </c>
      <c r="C915" s="6" t="s">
        <v>10</v>
      </c>
      <c r="D915" s="6" t="s">
        <v>1382</v>
      </c>
      <c r="E915" s="9">
        <v>5864729</v>
      </c>
      <c r="F915" s="10" t="s">
        <v>12</v>
      </c>
      <c r="G915" s="9">
        <v>586473</v>
      </c>
      <c r="H915" s="9">
        <f t="shared" si="77"/>
        <v>6451202</v>
      </c>
      <c r="I915" s="6" t="s">
        <v>13</v>
      </c>
      <c r="J915" s="6" t="s">
        <v>14</v>
      </c>
      <c r="K915" s="5">
        <f t="shared" si="78"/>
        <v>45142</v>
      </c>
      <c r="L915" s="9">
        <f>+VLOOKUP(B915,'[2]TT 2023'!F$983:K$1048,2,0)</f>
        <v>6451203</v>
      </c>
      <c r="M915" s="9">
        <f t="shared" si="79"/>
        <v>1</v>
      </c>
      <c r="N915" s="5">
        <f>+VLOOKUP(B915,'[2]TT 2023'!F$983:K$1048,6,0)</f>
        <v>45148</v>
      </c>
      <c r="O915" t="s">
        <v>1576</v>
      </c>
      <c r="P915"/>
      <c r="Q915"/>
      <c r="R915" s="14">
        <f>VLOOKUP(B915,[7]ExportInvoiceList!$D:$O,3,0)</f>
        <v>6451202</v>
      </c>
      <c r="S915" s="14">
        <f t="shared" si="80"/>
        <v>0</v>
      </c>
      <c r="T915" t="str">
        <f>VLOOKUP(B915,[7]ExportInvoiceList!$D:$O,12,0)</f>
        <v>Lịch thanh toán: Monthly at 10 &amp; 24</v>
      </c>
      <c r="U915" s="4">
        <f>VLOOKUP(B915,[7]ExportInvoiceList!$D:$O,6,0)</f>
        <v>45136.000347222223</v>
      </c>
      <c r="V915" t="s">
        <v>1411</v>
      </c>
    </row>
    <row r="916" spans="1:22" ht="15" hidden="1" customHeight="1" x14ac:dyDescent="0.2">
      <c r="A916" s="5">
        <v>45107</v>
      </c>
      <c r="B916" s="6">
        <v>39068</v>
      </c>
      <c r="C916" s="6" t="s">
        <v>10</v>
      </c>
      <c r="D916" s="6" t="s">
        <v>1383</v>
      </c>
      <c r="E916" s="9">
        <v>2432076</v>
      </c>
      <c r="F916" s="10" t="s">
        <v>12</v>
      </c>
      <c r="G916" s="9">
        <v>243208</v>
      </c>
      <c r="H916" s="9">
        <f t="shared" si="77"/>
        <v>2675284</v>
      </c>
      <c r="I916" s="6" t="s">
        <v>73</v>
      </c>
      <c r="J916" s="6" t="s">
        <v>74</v>
      </c>
      <c r="K916" s="5">
        <f t="shared" si="78"/>
        <v>45142</v>
      </c>
      <c r="L916" s="9">
        <f>+VLOOKUP(B916,'[2]TT 2023'!F$983:K$1048,2,0)</f>
        <v>2675288</v>
      </c>
      <c r="M916" s="9">
        <f t="shared" si="79"/>
        <v>4</v>
      </c>
      <c r="N916" s="5">
        <f>+VLOOKUP(B916,'[2]TT 2023'!F$983:K$1048,6,0)</f>
        <v>45148</v>
      </c>
      <c r="O916" t="s">
        <v>1576</v>
      </c>
      <c r="P916"/>
      <c r="Q916"/>
      <c r="R916" s="14">
        <f>VLOOKUP(B916,[7]ExportInvoiceList!$D:$O,3,0)</f>
        <v>2675284</v>
      </c>
      <c r="S916" s="14">
        <f t="shared" si="80"/>
        <v>0</v>
      </c>
      <c r="T916" t="str">
        <f>VLOOKUP(B916,[7]ExportInvoiceList!$D:$O,12,0)</f>
        <v>Lịch thanh toán: Monthly at 10 &amp; 24</v>
      </c>
      <c r="U916" s="4">
        <f>VLOOKUP(B916,[7]ExportInvoiceList!$D:$O,6,0)</f>
        <v>45139.000347222223</v>
      </c>
      <c r="V916" t="s">
        <v>1411</v>
      </c>
    </row>
    <row r="917" spans="1:22" ht="15" hidden="1" customHeight="1" x14ac:dyDescent="0.2">
      <c r="A917" s="5">
        <v>45107</v>
      </c>
      <c r="B917" s="6">
        <v>39069</v>
      </c>
      <c r="C917" s="6" t="s">
        <v>10</v>
      </c>
      <c r="D917" s="6" t="s">
        <v>1384</v>
      </c>
      <c r="E917" s="9">
        <v>2395015</v>
      </c>
      <c r="F917" s="10" t="s">
        <v>12</v>
      </c>
      <c r="G917" s="9">
        <v>239502</v>
      </c>
      <c r="H917" s="9">
        <f t="shared" si="77"/>
        <v>2634517</v>
      </c>
      <c r="I917" s="6" t="s">
        <v>53</v>
      </c>
      <c r="J917" s="6" t="s">
        <v>54</v>
      </c>
      <c r="K917" s="5">
        <f t="shared" si="78"/>
        <v>45142</v>
      </c>
      <c r="L917" s="9">
        <f>+VLOOKUP(B917,'[2]TT 2023'!F$983:K$1048,2,0)</f>
        <v>2634522</v>
      </c>
      <c r="M917" s="9">
        <f t="shared" si="79"/>
        <v>5</v>
      </c>
      <c r="N917" s="5">
        <f>+VLOOKUP(B917,'[2]TT 2023'!F$983:K$1048,6,0)</f>
        <v>45148</v>
      </c>
      <c r="O917" t="s">
        <v>1576</v>
      </c>
      <c r="P917"/>
      <c r="Q917"/>
      <c r="R917" s="14">
        <f>VLOOKUP(B917,[7]ExportInvoiceList!$D:$O,3,0)</f>
        <v>2634517</v>
      </c>
      <c r="S917" s="14">
        <f t="shared" si="80"/>
        <v>0</v>
      </c>
      <c r="T917" t="str">
        <f>VLOOKUP(B917,[7]ExportInvoiceList!$D:$O,12,0)</f>
        <v>Lịch thanh toán: Monthly at 10 &amp; 24</v>
      </c>
      <c r="U917" s="4">
        <f>VLOOKUP(B917,[7]ExportInvoiceList!$D:$O,6,0)</f>
        <v>45142.000347222223</v>
      </c>
      <c r="V917" t="s">
        <v>1411</v>
      </c>
    </row>
    <row r="918" spans="1:22" ht="15" hidden="1" customHeight="1" x14ac:dyDescent="0.2">
      <c r="A918" s="5">
        <v>45107</v>
      </c>
      <c r="B918" s="6">
        <v>39070</v>
      </c>
      <c r="C918" s="6" t="s">
        <v>10</v>
      </c>
      <c r="D918" s="6" t="s">
        <v>1385</v>
      </c>
      <c r="E918" s="9">
        <v>0</v>
      </c>
      <c r="F918" s="10" t="s">
        <v>12</v>
      </c>
      <c r="G918" s="9">
        <v>0</v>
      </c>
      <c r="H918" s="9">
        <f t="shared" si="77"/>
        <v>0</v>
      </c>
      <c r="I918" s="6" t="s">
        <v>83</v>
      </c>
      <c r="J918" s="6" t="s">
        <v>84</v>
      </c>
      <c r="K918" s="5">
        <f t="shared" si="78"/>
        <v>45142</v>
      </c>
      <c r="L918" s="9" t="e">
        <f>+VLOOKUP(B918,'[2]TT 2023'!F$666:K$785,2,0)</f>
        <v>#N/A</v>
      </c>
      <c r="M918" s="9" t="e">
        <f t="shared" si="79"/>
        <v>#N/A</v>
      </c>
      <c r="N918" s="5" t="e">
        <f>+VLOOKUP(B918,'[2]TT 2023'!F$666:K$785,6,0)</f>
        <v>#N/A</v>
      </c>
      <c r="O918" t="s">
        <v>1407</v>
      </c>
      <c r="P918"/>
      <c r="Q918"/>
      <c r="R918" s="14">
        <f>+VLOOKUP(B918,[5]ExportInvoiceList!$D:$O,3,0)</f>
        <v>3448170</v>
      </c>
      <c r="S918" s="14">
        <f t="shared" si="80"/>
        <v>3448170</v>
      </c>
      <c r="T918" t="str">
        <f>+VLOOKUP(B918,[5]ExportInvoiceList!$D:$O,12,0)</f>
        <v>Chúng tôi đang xử lý hóa đơn, vui lòng liên hệ Do Thi Bich Lieu</v>
      </c>
      <c r="U918" s="4">
        <f>+VLOOKUP(B918,[5]ExportInvoiceList!$D:$O,6,0)</f>
        <v>0</v>
      </c>
    </row>
    <row r="919" spans="1:22" ht="15" hidden="1" customHeight="1" x14ac:dyDescent="0.2">
      <c r="A919" s="5">
        <v>45107</v>
      </c>
      <c r="B919" s="6">
        <v>39071</v>
      </c>
      <c r="C919" s="6" t="s">
        <v>10</v>
      </c>
      <c r="D919" s="6" t="s">
        <v>1386</v>
      </c>
      <c r="E919" s="9">
        <v>2038529</v>
      </c>
      <c r="F919" s="10" t="s">
        <v>12</v>
      </c>
      <c r="G919" s="9">
        <v>203853</v>
      </c>
      <c r="H919" s="9">
        <f t="shared" si="77"/>
        <v>2242382</v>
      </c>
      <c r="I919" s="6" t="s">
        <v>139</v>
      </c>
      <c r="J919" s="6" t="s">
        <v>140</v>
      </c>
      <c r="K919" s="5">
        <f t="shared" si="78"/>
        <v>45142</v>
      </c>
      <c r="L919" s="9">
        <f>+VLOOKUP(B919,'[2]TT 2023'!F$983:K$1048,2,0)</f>
        <v>2242383</v>
      </c>
      <c r="M919" s="9">
        <f t="shared" si="79"/>
        <v>1</v>
      </c>
      <c r="N919" s="5">
        <f>+VLOOKUP(B919,'[2]TT 2023'!F$983:K$1048,6,0)</f>
        <v>45148</v>
      </c>
      <c r="O919" t="s">
        <v>1576</v>
      </c>
      <c r="P919"/>
      <c r="Q919"/>
      <c r="R919" s="14">
        <f>VLOOKUP(B919,[7]ExportInvoiceList!$D:$O,3,0)</f>
        <v>2242382</v>
      </c>
      <c r="S919" s="14">
        <f t="shared" si="80"/>
        <v>0</v>
      </c>
      <c r="T919" t="str">
        <f>VLOOKUP(B919,[7]ExportInvoiceList!$D:$O,12,0)</f>
        <v>Lịch thanh toán: Monthly at 10 &amp; 24</v>
      </c>
      <c r="U919" s="4">
        <f>VLOOKUP(B919,[7]ExportInvoiceList!$D:$O,6,0)</f>
        <v>45140.000347222223</v>
      </c>
      <c r="V919" t="s">
        <v>1411</v>
      </c>
    </row>
    <row r="920" spans="1:22" ht="15" hidden="1" customHeight="1" x14ac:dyDescent="0.2">
      <c r="A920" s="5">
        <v>45107</v>
      </c>
      <c r="B920" s="6">
        <v>39072</v>
      </c>
      <c r="C920" s="6" t="s">
        <v>10</v>
      </c>
      <c r="D920" s="6" t="s">
        <v>1387</v>
      </c>
      <c r="E920" s="9">
        <v>1938685</v>
      </c>
      <c r="F920" s="10" t="s">
        <v>12</v>
      </c>
      <c r="G920" s="9">
        <v>193869</v>
      </c>
      <c r="H920" s="9">
        <f t="shared" si="77"/>
        <v>2132554</v>
      </c>
      <c r="I920" s="6" t="s">
        <v>291</v>
      </c>
      <c r="J920" s="6" t="s">
        <v>292</v>
      </c>
      <c r="K920" s="5">
        <f t="shared" si="78"/>
        <v>45142</v>
      </c>
      <c r="L920" s="9">
        <f>+VLOOKUP(B920,'[2]TT 2023'!F$983:K$1048,2,0)</f>
        <v>2132559</v>
      </c>
      <c r="M920" s="9">
        <f t="shared" si="79"/>
        <v>5</v>
      </c>
      <c r="N920" s="5">
        <f>+VLOOKUP(B920,'[2]TT 2023'!F$983:K$1048,6,0)</f>
        <v>45148</v>
      </c>
      <c r="O920" t="s">
        <v>1576</v>
      </c>
      <c r="P920"/>
      <c r="Q920"/>
      <c r="R920" s="14">
        <f>VLOOKUP(B920,[7]ExportInvoiceList!$D:$O,3,0)</f>
        <v>2132554</v>
      </c>
      <c r="S920" s="14">
        <f t="shared" si="80"/>
        <v>0</v>
      </c>
      <c r="T920" t="str">
        <f>VLOOKUP(B920,[7]ExportInvoiceList!$D:$O,12,0)</f>
        <v>Lịch thanh toán: Monthly at 10 &amp; 24</v>
      </c>
      <c r="U920" s="4">
        <f>VLOOKUP(B920,[7]ExportInvoiceList!$D:$O,6,0)</f>
        <v>45143.000347222223</v>
      </c>
      <c r="V920" t="s">
        <v>1411</v>
      </c>
    </row>
    <row r="921" spans="1:22" ht="15" hidden="1" customHeight="1" x14ac:dyDescent="0.2">
      <c r="A921" s="5">
        <v>45107</v>
      </c>
      <c r="B921" s="6">
        <v>39073</v>
      </c>
      <c r="C921" s="6" t="s">
        <v>10</v>
      </c>
      <c r="D921" s="6" t="s">
        <v>1388</v>
      </c>
      <c r="E921" s="9">
        <v>2395015</v>
      </c>
      <c r="F921" s="10" t="s">
        <v>12</v>
      </c>
      <c r="G921" s="9">
        <v>239502</v>
      </c>
      <c r="H921" s="9">
        <f t="shared" si="77"/>
        <v>2634517</v>
      </c>
      <c r="I921" s="6" t="s">
        <v>89</v>
      </c>
      <c r="J921" s="6" t="s">
        <v>90</v>
      </c>
      <c r="K921" s="5">
        <f t="shared" si="78"/>
        <v>45142</v>
      </c>
      <c r="L921" s="9">
        <f>+VLOOKUP(B921,'[2]TT 2023'!F$983:K$1048,2,0)</f>
        <v>2634522</v>
      </c>
      <c r="M921" s="9">
        <f t="shared" si="79"/>
        <v>5</v>
      </c>
      <c r="N921" s="5">
        <f>+VLOOKUP(B921,'[2]TT 2023'!F$983:K$1048,6,0)</f>
        <v>45148</v>
      </c>
      <c r="O921" t="s">
        <v>1576</v>
      </c>
      <c r="P921"/>
      <c r="Q921"/>
      <c r="R921" s="14">
        <f>VLOOKUP(B921,[7]ExportInvoiceList!$D:$O,3,0)</f>
        <v>2634517</v>
      </c>
      <c r="S921" s="14">
        <f t="shared" si="80"/>
        <v>0</v>
      </c>
      <c r="T921" t="str">
        <f>VLOOKUP(B921,[7]ExportInvoiceList!$D:$O,12,0)</f>
        <v>Lịch thanh toán: Monthly at 10 &amp; 24</v>
      </c>
      <c r="U921" s="4">
        <f>VLOOKUP(B921,[7]ExportInvoiceList!$D:$O,6,0)</f>
        <v>45139.000347222223</v>
      </c>
      <c r="V921" t="s">
        <v>1411</v>
      </c>
    </row>
    <row r="922" spans="1:22" ht="15" hidden="1" customHeight="1" x14ac:dyDescent="0.2">
      <c r="A922" s="5">
        <v>45107</v>
      </c>
      <c r="B922" s="6">
        <v>39074</v>
      </c>
      <c r="C922" s="6" t="s">
        <v>10</v>
      </c>
      <c r="D922" s="6" t="s">
        <v>1389</v>
      </c>
      <c r="E922" s="9">
        <v>2024120</v>
      </c>
      <c r="F922" s="10" t="s">
        <v>12</v>
      </c>
      <c r="G922" s="9">
        <v>202412</v>
      </c>
      <c r="H922" s="9">
        <f t="shared" si="77"/>
        <v>2226532</v>
      </c>
      <c r="I922" s="6" t="s">
        <v>89</v>
      </c>
      <c r="J922" s="6" t="s">
        <v>90</v>
      </c>
      <c r="K922" s="5">
        <f t="shared" si="78"/>
        <v>45142</v>
      </c>
      <c r="L922" s="9">
        <f>+VLOOKUP(B922,'[2]TT 2023'!F$983:K$1048,2,0)</f>
        <v>2226532</v>
      </c>
      <c r="M922" s="9">
        <f t="shared" si="79"/>
        <v>0</v>
      </c>
      <c r="N922" s="5">
        <f>+VLOOKUP(B922,'[2]TT 2023'!F$983:K$1048,6,0)</f>
        <v>45148</v>
      </c>
      <c r="O922" t="s">
        <v>1576</v>
      </c>
      <c r="P922"/>
      <c r="Q922"/>
      <c r="R922" s="14">
        <f>VLOOKUP(B922,[7]ExportInvoiceList!$D:$O,3,0)</f>
        <v>2226532</v>
      </c>
      <c r="S922" s="14">
        <f t="shared" si="80"/>
        <v>0</v>
      </c>
      <c r="T922" t="str">
        <f>VLOOKUP(B922,[7]ExportInvoiceList!$D:$O,12,0)</f>
        <v>Lịch thanh toán: Monthly at 10 &amp; 24</v>
      </c>
      <c r="U922" s="4">
        <f>VLOOKUP(B922,[7]ExportInvoiceList!$D:$O,6,0)</f>
        <v>45139.000347222223</v>
      </c>
      <c r="V922" t="s">
        <v>1411</v>
      </c>
    </row>
    <row r="923" spans="1:22" ht="15" hidden="1" customHeight="1" x14ac:dyDescent="0.2">
      <c r="A923" s="5">
        <v>45107</v>
      </c>
      <c r="B923" s="6">
        <v>39075</v>
      </c>
      <c r="C923" s="6" t="s">
        <v>10</v>
      </c>
      <c r="D923" s="6" t="s">
        <v>1390</v>
      </c>
      <c r="E923" s="9">
        <v>1468620</v>
      </c>
      <c r="F923" s="10" t="s">
        <v>12</v>
      </c>
      <c r="G923" s="9">
        <v>146862</v>
      </c>
      <c r="H923" s="9">
        <f t="shared" si="77"/>
        <v>1615482</v>
      </c>
      <c r="I923" s="6" t="s">
        <v>89</v>
      </c>
      <c r="J923" s="6" t="s">
        <v>90</v>
      </c>
      <c r="K923" s="5">
        <f t="shared" si="78"/>
        <v>45142</v>
      </c>
      <c r="L923" s="9">
        <f>+VLOOKUP(B923,'[2]TT 2023'!F$983:K$1048,2,0)</f>
        <v>1615482</v>
      </c>
      <c r="M923" s="9">
        <f t="shared" si="79"/>
        <v>0</v>
      </c>
      <c r="N923" s="5">
        <f>+VLOOKUP(B923,'[2]TT 2023'!F$983:K$1048,6,0)</f>
        <v>45148</v>
      </c>
      <c r="O923" t="s">
        <v>1576</v>
      </c>
      <c r="P923"/>
      <c r="Q923"/>
      <c r="R923" s="14">
        <f>VLOOKUP(B923,[7]ExportInvoiceList!$D:$O,3,0)</f>
        <v>1615482</v>
      </c>
      <c r="S923" s="14">
        <f t="shared" si="80"/>
        <v>0</v>
      </c>
      <c r="T923" t="str">
        <f>VLOOKUP(B923,[7]ExportInvoiceList!$D:$O,12,0)</f>
        <v>Lịch thanh toán: Monthly at 10 &amp; 24</v>
      </c>
      <c r="U923" s="4">
        <f>VLOOKUP(B923,[7]ExportInvoiceList!$D:$O,6,0)</f>
        <v>45139.000347222223</v>
      </c>
      <c r="V923" t="s">
        <v>1411</v>
      </c>
    </row>
    <row r="924" spans="1:22" ht="15" hidden="1" customHeight="1" x14ac:dyDescent="0.2">
      <c r="A924" s="5">
        <v>45107</v>
      </c>
      <c r="B924" s="6">
        <v>39076</v>
      </c>
      <c r="C924" s="6" t="s">
        <v>10</v>
      </c>
      <c r="D924" s="6" t="s">
        <v>1391</v>
      </c>
      <c r="E924" s="9">
        <v>0</v>
      </c>
      <c r="F924" s="10" t="s">
        <v>12</v>
      </c>
      <c r="G924" s="9">
        <v>0</v>
      </c>
      <c r="H924" s="9">
        <f t="shared" si="77"/>
        <v>0</v>
      </c>
      <c r="I924" s="6" t="s">
        <v>131</v>
      </c>
      <c r="J924" s="6" t="s">
        <v>132</v>
      </c>
      <c r="K924" s="5">
        <f t="shared" si="78"/>
        <v>45142</v>
      </c>
      <c r="L924" s="9" t="e">
        <f>+VLOOKUP(B924,'[2]TT 2023'!F$666:K$785,2,0)</f>
        <v>#N/A</v>
      </c>
      <c r="M924" s="9" t="e">
        <f t="shared" si="79"/>
        <v>#N/A</v>
      </c>
      <c r="N924" s="5" t="e">
        <f>+VLOOKUP(B924,'[2]TT 2023'!F$666:K$785,6,0)</f>
        <v>#N/A</v>
      </c>
      <c r="O924" t="s">
        <v>1407</v>
      </c>
      <c r="P924"/>
      <c r="Q924"/>
      <c r="R924" s="14">
        <f>+VLOOKUP(B924,[5]ExportInvoiceList!$D:$O,3,0)</f>
        <v>4669808</v>
      </c>
      <c r="S924" s="14">
        <f t="shared" si="80"/>
        <v>4669808</v>
      </c>
      <c r="T924" t="str">
        <f>+VLOOKUP(B924,[5]ExportInvoiceList!$D:$O,12,0)</f>
        <v>Chúng tôi đang xử lý hóa đơn, vui lòng liên hệ Do Thi Bich Lieu</v>
      </c>
      <c r="U924" s="4">
        <f>+VLOOKUP(B924,[5]ExportInvoiceList!$D:$O,6,0)</f>
        <v>0</v>
      </c>
    </row>
    <row r="925" spans="1:22" ht="15" hidden="1" customHeight="1" x14ac:dyDescent="0.2">
      <c r="A925" s="5">
        <v>45107</v>
      </c>
      <c r="B925" s="6">
        <v>39077</v>
      </c>
      <c r="C925" s="6" t="s">
        <v>10</v>
      </c>
      <c r="D925" s="6" t="s">
        <v>1392</v>
      </c>
      <c r="E925" s="9">
        <v>2586305</v>
      </c>
      <c r="F925" s="10" t="s">
        <v>12</v>
      </c>
      <c r="G925" s="9">
        <v>258631</v>
      </c>
      <c r="H925" s="9">
        <f t="shared" si="77"/>
        <v>2844936</v>
      </c>
      <c r="I925" s="6" t="s">
        <v>101</v>
      </c>
      <c r="J925" s="6" t="s">
        <v>102</v>
      </c>
      <c r="K925" s="5">
        <f t="shared" si="78"/>
        <v>45142</v>
      </c>
      <c r="L925" s="9">
        <f>+VLOOKUP(B925,'[2]TT 2023'!F$983:K$1048,2,0)</f>
        <v>2844941</v>
      </c>
      <c r="M925" s="9">
        <f t="shared" si="79"/>
        <v>5</v>
      </c>
      <c r="N925" s="5">
        <f>+VLOOKUP(B925,'[2]TT 2023'!F$983:K$1048,6,0)</f>
        <v>45148</v>
      </c>
      <c r="O925" t="s">
        <v>1576</v>
      </c>
      <c r="P925"/>
      <c r="Q925"/>
      <c r="R925" s="14">
        <f>VLOOKUP(B925,[7]ExportInvoiceList!$D:$O,3,0)</f>
        <v>2844936</v>
      </c>
      <c r="S925" s="14">
        <f t="shared" si="80"/>
        <v>0</v>
      </c>
      <c r="T925" t="str">
        <f>VLOOKUP(B925,[7]ExportInvoiceList!$D:$O,12,0)</f>
        <v>Lịch thanh toán: Monthly at 10 &amp; 24</v>
      </c>
      <c r="U925" s="4">
        <f>VLOOKUP(B925,[7]ExportInvoiceList!$D:$O,6,0)</f>
        <v>45138.000347222223</v>
      </c>
      <c r="V925" t="s">
        <v>1411</v>
      </c>
    </row>
    <row r="926" spans="1:22" ht="15" hidden="1" customHeight="1" x14ac:dyDescent="0.2">
      <c r="A926" s="5">
        <v>45107</v>
      </c>
      <c r="B926" s="6">
        <v>39078</v>
      </c>
      <c r="C926" s="6" t="s">
        <v>10</v>
      </c>
      <c r="D926" s="6" t="s">
        <v>1393</v>
      </c>
      <c r="E926" s="9">
        <v>2024120</v>
      </c>
      <c r="F926" s="10" t="s">
        <v>12</v>
      </c>
      <c r="G926" s="9">
        <v>202412</v>
      </c>
      <c r="H926" s="9">
        <f t="shared" si="77"/>
        <v>2226532</v>
      </c>
      <c r="I926" s="6" t="s">
        <v>101</v>
      </c>
      <c r="J926" s="6" t="s">
        <v>102</v>
      </c>
      <c r="K926" s="5">
        <f t="shared" si="78"/>
        <v>45142</v>
      </c>
      <c r="L926" s="9">
        <f>+VLOOKUP(B926,'[2]TT 2023'!F$983:K$1048,2,0)</f>
        <v>2226532</v>
      </c>
      <c r="M926" s="9">
        <f t="shared" si="79"/>
        <v>0</v>
      </c>
      <c r="N926" s="5">
        <f>+VLOOKUP(B926,'[2]TT 2023'!F$983:K$1048,6,0)</f>
        <v>45148</v>
      </c>
      <c r="O926" t="s">
        <v>1576</v>
      </c>
      <c r="P926"/>
      <c r="Q926"/>
      <c r="R926" s="14">
        <f>VLOOKUP(B926,[7]ExportInvoiceList!$D:$O,3,0)</f>
        <v>2226532</v>
      </c>
      <c r="S926" s="14">
        <f t="shared" si="80"/>
        <v>0</v>
      </c>
      <c r="T926" t="str">
        <f>VLOOKUP(B926,[7]ExportInvoiceList!$D:$O,12,0)</f>
        <v>Lịch thanh toán: Monthly at 10 &amp; 24</v>
      </c>
      <c r="U926" s="4">
        <f>VLOOKUP(B926,[7]ExportInvoiceList!$D:$O,6,0)</f>
        <v>45138.000347222223</v>
      </c>
      <c r="V926" t="s">
        <v>1411</v>
      </c>
    </row>
    <row r="927" spans="1:22" ht="15" hidden="1" customHeight="1" x14ac:dyDescent="0.2">
      <c r="A927" s="5">
        <v>45107</v>
      </c>
      <c r="B927" s="6">
        <v>39079</v>
      </c>
      <c r="C927" s="6" t="s">
        <v>10</v>
      </c>
      <c r="D927" s="6" t="s">
        <v>1394</v>
      </c>
      <c r="E927" s="9">
        <v>2030439</v>
      </c>
      <c r="F927" s="10" t="s">
        <v>12</v>
      </c>
      <c r="G927" s="9">
        <v>203044</v>
      </c>
      <c r="H927" s="9">
        <f t="shared" si="77"/>
        <v>2233483</v>
      </c>
      <c r="I927" s="6" t="s">
        <v>13</v>
      </c>
      <c r="J927" s="6" t="s">
        <v>14</v>
      </c>
      <c r="K927" s="5">
        <f t="shared" si="78"/>
        <v>45142</v>
      </c>
      <c r="L927" s="9">
        <f>+VLOOKUP(B927,'[2]TT 2023'!F$983:K$1048,2,0)</f>
        <v>2233484</v>
      </c>
      <c r="M927" s="9">
        <f t="shared" si="79"/>
        <v>1</v>
      </c>
      <c r="N927" s="5">
        <f>+VLOOKUP(B927,'[2]TT 2023'!F$983:K$1048,6,0)</f>
        <v>45148</v>
      </c>
      <c r="O927" t="s">
        <v>1576</v>
      </c>
      <c r="P927"/>
      <c r="Q927"/>
      <c r="R927" s="14">
        <f>VLOOKUP(B927,[7]ExportInvoiceList!$D:$O,3,0)</f>
        <v>2233483</v>
      </c>
      <c r="S927" s="14">
        <f t="shared" si="80"/>
        <v>0</v>
      </c>
      <c r="T927" t="str">
        <f>VLOOKUP(B927,[7]ExportInvoiceList!$D:$O,12,0)</f>
        <v>Lịch thanh toán: Monthly at 10 &amp; 24</v>
      </c>
      <c r="U927" s="4">
        <f>VLOOKUP(B927,[7]ExportInvoiceList!$D:$O,6,0)</f>
        <v>45139.000347222223</v>
      </c>
      <c r="V927" t="s">
        <v>1411</v>
      </c>
    </row>
    <row r="928" spans="1:22" ht="15" hidden="1" customHeight="1" x14ac:dyDescent="0.2">
      <c r="A928" s="5">
        <v>45107</v>
      </c>
      <c r="B928" s="6">
        <v>39080</v>
      </c>
      <c r="C928" s="6" t="s">
        <v>10</v>
      </c>
      <c r="D928" s="6" t="s">
        <v>1395</v>
      </c>
      <c r="E928" s="9">
        <v>0</v>
      </c>
      <c r="F928" s="10" t="s">
        <v>12</v>
      </c>
      <c r="G928" s="9">
        <v>0</v>
      </c>
      <c r="H928" s="9">
        <f t="shared" si="77"/>
        <v>0</v>
      </c>
      <c r="I928" s="6" t="s">
        <v>13</v>
      </c>
      <c r="J928" s="6" t="s">
        <v>14</v>
      </c>
      <c r="K928" s="5">
        <f t="shared" si="78"/>
        <v>45142</v>
      </c>
      <c r="L928" s="9" t="e">
        <f>+VLOOKUP(B928,'[2]TT 2023'!F$666:K$785,2,0)</f>
        <v>#N/A</v>
      </c>
      <c r="M928" s="9" t="e">
        <f t="shared" si="79"/>
        <v>#N/A</v>
      </c>
      <c r="N928" s="5" t="e">
        <f>+VLOOKUP(B928,'[2]TT 2023'!F$666:K$785,6,0)</f>
        <v>#N/A</v>
      </c>
      <c r="O928" t="s">
        <v>1407</v>
      </c>
      <c r="P928"/>
      <c r="Q928"/>
      <c r="R928" s="14">
        <f>+VLOOKUP(B928,[5]ExportInvoiceList!$D:$O,3,0)</f>
        <v>3420586</v>
      </c>
      <c r="S928" s="14">
        <f t="shared" si="80"/>
        <v>3420586</v>
      </c>
      <c r="T928" t="str">
        <f>+VLOOKUP(B928,[5]ExportInvoiceList!$D:$O,12,0)</f>
        <v>Chúng tôi đang xử lý hóa đơn, vui lòng liên hệ Do Thi Bich Lieu</v>
      </c>
      <c r="U928" s="4">
        <f>+VLOOKUP(B928,[5]ExportInvoiceList!$D:$O,6,0)</f>
        <v>0</v>
      </c>
    </row>
    <row r="929" spans="1:22" ht="15" hidden="1" customHeight="1" x14ac:dyDescent="0.2">
      <c r="A929" s="5">
        <v>45107</v>
      </c>
      <c r="B929" s="6">
        <v>39081</v>
      </c>
      <c r="C929" s="6" t="s">
        <v>10</v>
      </c>
      <c r="D929" s="6" t="s">
        <v>1396</v>
      </c>
      <c r="E929" s="9">
        <v>2024120</v>
      </c>
      <c r="F929" s="10" t="s">
        <v>12</v>
      </c>
      <c r="G929" s="9">
        <v>202412</v>
      </c>
      <c r="H929" s="9">
        <f t="shared" si="77"/>
        <v>2226532</v>
      </c>
      <c r="I929" s="6" t="s">
        <v>13</v>
      </c>
      <c r="J929" s="6" t="s">
        <v>14</v>
      </c>
      <c r="K929" s="5">
        <f t="shared" si="78"/>
        <v>45142</v>
      </c>
      <c r="L929" s="9">
        <f>+VLOOKUP(B929,'[2]TT 2023'!F$983:K$1048,2,0)</f>
        <v>2226532</v>
      </c>
      <c r="M929" s="9">
        <f t="shared" si="79"/>
        <v>0</v>
      </c>
      <c r="N929" s="5">
        <f>+VLOOKUP(B929,'[2]TT 2023'!F$983:K$1048,6,0)</f>
        <v>45148</v>
      </c>
      <c r="O929" t="s">
        <v>1576</v>
      </c>
      <c r="P929"/>
      <c r="Q929"/>
      <c r="R929" s="14">
        <f>VLOOKUP(B929,[7]ExportInvoiceList!$D:$O,3,0)</f>
        <v>2226532</v>
      </c>
      <c r="S929" s="14">
        <f t="shared" si="80"/>
        <v>0</v>
      </c>
      <c r="T929" t="str">
        <f>VLOOKUP(B929,[7]ExportInvoiceList!$D:$O,12,0)</f>
        <v>Lịch thanh toán: Monthly at 10 &amp; 24</v>
      </c>
      <c r="U929" s="4">
        <f>VLOOKUP(B929,[7]ExportInvoiceList!$D:$O,6,0)</f>
        <v>45139.000347222223</v>
      </c>
      <c r="V929" t="s">
        <v>1411</v>
      </c>
    </row>
    <row r="930" spans="1:22" ht="15" hidden="1" customHeight="1" x14ac:dyDescent="0.2">
      <c r="A930" s="5">
        <v>45107</v>
      </c>
      <c r="B930" s="6">
        <v>39082</v>
      </c>
      <c r="C930" s="6" t="s">
        <v>10</v>
      </c>
      <c r="D930" s="6" t="s">
        <v>1397</v>
      </c>
      <c r="E930" s="9">
        <v>1110580</v>
      </c>
      <c r="F930" s="10" t="s">
        <v>12</v>
      </c>
      <c r="G930" s="9">
        <v>111058</v>
      </c>
      <c r="H930" s="9">
        <f t="shared" si="77"/>
        <v>1221638</v>
      </c>
      <c r="I930" s="6" t="s">
        <v>13</v>
      </c>
      <c r="J930" s="6" t="s">
        <v>14</v>
      </c>
      <c r="K930" s="5">
        <f t="shared" si="78"/>
        <v>45142</v>
      </c>
      <c r="L930" s="9">
        <f>+VLOOKUP(B930,'[2]TT 2023'!F$983:K$1048,2,0)</f>
        <v>1221638</v>
      </c>
      <c r="M930" s="9">
        <f t="shared" si="79"/>
        <v>0</v>
      </c>
      <c r="N930" s="5">
        <f>+VLOOKUP(B930,'[2]TT 2023'!F$983:K$1048,6,0)</f>
        <v>45148</v>
      </c>
      <c r="O930" t="s">
        <v>1576</v>
      </c>
      <c r="P930"/>
      <c r="Q930"/>
      <c r="R930" s="14">
        <f>VLOOKUP(B930,[7]ExportInvoiceList!$D:$O,3,0)</f>
        <v>1221638</v>
      </c>
      <c r="S930" s="14">
        <f t="shared" si="80"/>
        <v>0</v>
      </c>
      <c r="T930" t="str">
        <f>VLOOKUP(B930,[7]ExportInvoiceList!$D:$O,12,0)</f>
        <v>Lịch thanh toán: Monthly at 10 &amp; 24</v>
      </c>
      <c r="U930" s="4">
        <f>VLOOKUP(B930,[7]ExportInvoiceList!$D:$O,6,0)</f>
        <v>45141.000347222223</v>
      </c>
      <c r="V930" t="s">
        <v>1411</v>
      </c>
    </row>
    <row r="931" spans="1:22" ht="15" hidden="1" customHeight="1" x14ac:dyDescent="0.2">
      <c r="A931" s="5">
        <v>45107</v>
      </c>
      <c r="B931" s="6">
        <v>39083</v>
      </c>
      <c r="C931" s="6" t="s">
        <v>10</v>
      </c>
      <c r="D931" s="6" t="s">
        <v>1398</v>
      </c>
      <c r="E931" s="9">
        <v>2024120</v>
      </c>
      <c r="F931" s="10" t="s">
        <v>12</v>
      </c>
      <c r="G931" s="9">
        <v>202412</v>
      </c>
      <c r="H931" s="9">
        <f t="shared" si="77"/>
        <v>2226532</v>
      </c>
      <c r="I931" s="6" t="s">
        <v>131</v>
      </c>
      <c r="J931" s="6" t="s">
        <v>132</v>
      </c>
      <c r="K931" s="5">
        <f t="shared" si="78"/>
        <v>45142</v>
      </c>
      <c r="L931" s="9">
        <f>+VLOOKUP(B931,'[2]TT 2023'!F$983:K$1048,2,0)</f>
        <v>2226532</v>
      </c>
      <c r="M931" s="9">
        <f t="shared" si="79"/>
        <v>0</v>
      </c>
      <c r="N931" s="5">
        <f>+VLOOKUP(B931,'[2]TT 2023'!F$983:K$1048,6,0)</f>
        <v>45148</v>
      </c>
      <c r="O931" t="s">
        <v>1576</v>
      </c>
      <c r="P931"/>
      <c r="Q931"/>
      <c r="R931" s="14">
        <f>VLOOKUP(B931,[7]ExportInvoiceList!$D:$O,3,0)</f>
        <v>2226532</v>
      </c>
      <c r="S931" s="14">
        <f t="shared" si="80"/>
        <v>0</v>
      </c>
      <c r="T931" t="str">
        <f>VLOOKUP(B931,[7]ExportInvoiceList!$D:$O,12,0)</f>
        <v>Lịch thanh toán: Monthly at 10 &amp; 24</v>
      </c>
      <c r="U931" s="4">
        <f>VLOOKUP(B931,[7]ExportInvoiceList!$D:$O,6,0)</f>
        <v>45142.000347222223</v>
      </c>
      <c r="V931" t="s">
        <v>1411</v>
      </c>
    </row>
    <row r="932" spans="1:22" ht="15" hidden="1" customHeight="1" x14ac:dyDescent="0.2">
      <c r="A932" s="5">
        <v>45107</v>
      </c>
      <c r="B932" s="6">
        <v>39084</v>
      </c>
      <c r="C932" s="6" t="s">
        <v>10</v>
      </c>
      <c r="D932" s="6" t="s">
        <v>1399</v>
      </c>
      <c r="E932" s="9">
        <v>0</v>
      </c>
      <c r="F932" s="10" t="s">
        <v>12</v>
      </c>
      <c r="G932" s="9">
        <v>0</v>
      </c>
      <c r="H932" s="9">
        <f t="shared" si="77"/>
        <v>0</v>
      </c>
      <c r="I932" s="6" t="s">
        <v>53</v>
      </c>
      <c r="J932" s="6" t="s">
        <v>54</v>
      </c>
      <c r="K932" s="5">
        <f t="shared" si="78"/>
        <v>45142</v>
      </c>
      <c r="L932" s="9" t="e">
        <f>+VLOOKUP(B932,'[2]TT 2023'!F$666:K$785,2,0)</f>
        <v>#N/A</v>
      </c>
      <c r="M932" s="9" t="e">
        <f t="shared" si="79"/>
        <v>#N/A</v>
      </c>
      <c r="N932" s="5" t="e">
        <f>+VLOOKUP(B932,'[2]TT 2023'!F$666:K$785,6,0)</f>
        <v>#N/A</v>
      </c>
      <c r="O932" t="s">
        <v>1407</v>
      </c>
      <c r="P932"/>
      <c r="Q932"/>
      <c r="R932" s="14" t="e">
        <f>+VLOOKUP(B932,[5]ExportInvoiceList!$D:$O,3,0)</f>
        <v>#N/A</v>
      </c>
      <c r="S932" s="14" t="e">
        <f t="shared" si="80"/>
        <v>#N/A</v>
      </c>
      <c r="T932" t="e">
        <f>+VLOOKUP(B932,[5]ExportInvoiceList!$D:$O,12,0)</f>
        <v>#N/A</v>
      </c>
      <c r="U932" s="4" t="e">
        <f>+VLOOKUP(B932,[5]ExportInvoiceList!$D:$O,6,0)</f>
        <v>#N/A</v>
      </c>
    </row>
    <row r="933" spans="1:22" ht="15" hidden="1" customHeight="1" x14ac:dyDescent="0.2">
      <c r="A933" s="5">
        <v>45107</v>
      </c>
      <c r="B933" s="6">
        <v>39085</v>
      </c>
      <c r="C933" s="6" t="s">
        <v>10</v>
      </c>
      <c r="D933" s="6" t="s">
        <v>1400</v>
      </c>
      <c r="E933" s="9">
        <v>2024120</v>
      </c>
      <c r="F933" s="10" t="s">
        <v>12</v>
      </c>
      <c r="G933" s="9">
        <v>202412</v>
      </c>
      <c r="H933" s="9">
        <f t="shared" si="77"/>
        <v>2226532</v>
      </c>
      <c r="I933" s="6" t="s">
        <v>53</v>
      </c>
      <c r="J933" s="6" t="s">
        <v>54</v>
      </c>
      <c r="K933" s="5">
        <f t="shared" si="78"/>
        <v>45142</v>
      </c>
      <c r="L933" s="9">
        <f>+VLOOKUP(B933,'[2]TT 2023'!F$983:K$1048,2,0)</f>
        <v>2226532</v>
      </c>
      <c r="M933" s="9">
        <f t="shared" si="79"/>
        <v>0</v>
      </c>
      <c r="N933" s="5">
        <f>+VLOOKUP(B933,'[2]TT 2023'!F$983:K$1048,6,0)</f>
        <v>45148</v>
      </c>
      <c r="O933" t="s">
        <v>1576</v>
      </c>
      <c r="P933"/>
      <c r="Q933"/>
      <c r="R933" s="14" t="e">
        <f>VLOOKUP(B933,[7]ExportInvoiceList!$D:$O,3,0)</f>
        <v>#N/A</v>
      </c>
      <c r="S933" s="14" t="e">
        <f t="shared" si="80"/>
        <v>#N/A</v>
      </c>
      <c r="T933" t="e">
        <f>VLOOKUP(B933,[7]ExportInvoiceList!$D:$O,12,0)</f>
        <v>#N/A</v>
      </c>
      <c r="U933" s="4" t="e">
        <f>VLOOKUP(B933,[7]ExportInvoiceList!$D:$O,6,0)</f>
        <v>#N/A</v>
      </c>
    </row>
    <row r="934" spans="1:22" ht="15" hidden="1" customHeight="1" x14ac:dyDescent="0.2">
      <c r="A934" s="5">
        <v>45107</v>
      </c>
      <c r="B934" s="6">
        <v>39086</v>
      </c>
      <c r="C934" s="6" t="s">
        <v>10</v>
      </c>
      <c r="D934" s="6" t="s">
        <v>1401</v>
      </c>
      <c r="E934" s="9">
        <v>0</v>
      </c>
      <c r="F934" s="10" t="s">
        <v>12</v>
      </c>
      <c r="G934" s="9">
        <v>0</v>
      </c>
      <c r="H934" s="9">
        <f t="shared" si="77"/>
        <v>0</v>
      </c>
      <c r="I934" s="6" t="s">
        <v>139</v>
      </c>
      <c r="J934" s="6" t="s">
        <v>140</v>
      </c>
      <c r="K934" s="5">
        <f t="shared" si="78"/>
        <v>45142</v>
      </c>
      <c r="L934" s="9" t="e">
        <f>+VLOOKUP(B934,'[2]TT 2023'!F$666:K$785,2,0)</f>
        <v>#N/A</v>
      </c>
      <c r="M934" s="9" t="e">
        <f t="shared" si="79"/>
        <v>#N/A</v>
      </c>
      <c r="N934" s="5" t="e">
        <f>+VLOOKUP(B934,'[2]TT 2023'!F$666:K$785,6,0)</f>
        <v>#N/A</v>
      </c>
      <c r="O934" t="s">
        <v>1407</v>
      </c>
      <c r="P934"/>
      <c r="Q934"/>
      <c r="R934" s="14">
        <f>+VLOOKUP(B934,[5]ExportInvoiceList!$D:$O,3,0)</f>
        <v>5063652</v>
      </c>
      <c r="S934" s="14">
        <f t="shared" si="80"/>
        <v>5063652</v>
      </c>
      <c r="T934" t="str">
        <f>+VLOOKUP(B934,[5]ExportInvoiceList!$D:$O,12,0)</f>
        <v>Chúng tôi đang xử lý hóa đơn, vui lòng liên hệ Do Thi Bich Lieu</v>
      </c>
      <c r="U934" s="4">
        <f>+VLOOKUP(B934,[5]ExportInvoiceList!$D:$O,6,0)</f>
        <v>0</v>
      </c>
    </row>
    <row r="935" spans="1:22" ht="15" hidden="1" customHeight="1" x14ac:dyDescent="0.2">
      <c r="A935" s="5">
        <v>45107</v>
      </c>
      <c r="B935" s="6">
        <v>39087</v>
      </c>
      <c r="C935" s="6" t="s">
        <v>10</v>
      </c>
      <c r="D935" s="6" t="s">
        <v>1402</v>
      </c>
      <c r="E935" s="9">
        <v>1468620</v>
      </c>
      <c r="F935" s="10" t="s">
        <v>12</v>
      </c>
      <c r="G935" s="9">
        <v>146862</v>
      </c>
      <c r="H935" s="9">
        <f t="shared" si="77"/>
        <v>1615482</v>
      </c>
      <c r="I935" s="6" t="s">
        <v>107</v>
      </c>
      <c r="J935" s="6" t="s">
        <v>108</v>
      </c>
      <c r="K935" s="5">
        <f t="shared" si="78"/>
        <v>45142</v>
      </c>
      <c r="L935" s="9">
        <f>+VLOOKUP(B935,'[2]TT 2023'!F$983:K$1048,2,0)</f>
        <v>1615482</v>
      </c>
      <c r="M935" s="9">
        <f t="shared" si="79"/>
        <v>0</v>
      </c>
      <c r="N935" s="5">
        <f>+VLOOKUP(B935,'[2]TT 2023'!F$983:K$1048,6,0)</f>
        <v>45148</v>
      </c>
      <c r="O935" t="s">
        <v>1576</v>
      </c>
      <c r="P935"/>
      <c r="Q935"/>
      <c r="R935" s="14">
        <f>VLOOKUP(B935,[7]ExportInvoiceList!$D:$O,3,0)</f>
        <v>1615482</v>
      </c>
      <c r="S935" s="14">
        <f t="shared" si="80"/>
        <v>0</v>
      </c>
      <c r="T935" t="str">
        <f>VLOOKUP(B935,[7]ExportInvoiceList!$D:$O,12,0)</f>
        <v>Lịch thanh toán: Monthly at 10 &amp; 24</v>
      </c>
      <c r="U935" s="4">
        <f>VLOOKUP(B935,[7]ExportInvoiceList!$D:$O,6,0)</f>
        <v>45143.000347222223</v>
      </c>
      <c r="V935" t="s">
        <v>1411</v>
      </c>
    </row>
    <row r="936" spans="1:22" ht="15" hidden="1" customHeight="1" x14ac:dyDescent="0.2">
      <c r="A936" s="5">
        <v>45107</v>
      </c>
      <c r="B936" s="6">
        <v>39088</v>
      </c>
      <c r="C936" s="6" t="s">
        <v>10</v>
      </c>
      <c r="D936" s="6" t="s">
        <v>1403</v>
      </c>
      <c r="E936" s="9">
        <v>1920267</v>
      </c>
      <c r="F936" s="10" t="s">
        <v>12</v>
      </c>
      <c r="G936" s="9">
        <v>192027</v>
      </c>
      <c r="H936" s="9">
        <f t="shared" si="77"/>
        <v>2112294</v>
      </c>
      <c r="I936" s="6" t="s">
        <v>83</v>
      </c>
      <c r="J936" s="6" t="s">
        <v>84</v>
      </c>
      <c r="K936" s="5">
        <f t="shared" si="78"/>
        <v>45142</v>
      </c>
      <c r="L936" s="9">
        <f>+VLOOKUP(B936,'[2]TT 2023'!F$983:K$1048,2,0)</f>
        <v>2112297</v>
      </c>
      <c r="M936" s="9">
        <f t="shared" si="79"/>
        <v>3</v>
      </c>
      <c r="N936" s="5">
        <f>+VLOOKUP(B936,'[2]TT 2023'!F$983:K$1048,6,0)</f>
        <v>45148</v>
      </c>
      <c r="O936" t="s">
        <v>1576</v>
      </c>
      <c r="P936"/>
      <c r="Q936"/>
      <c r="R936" s="14" t="e">
        <f>VLOOKUP(B936,[7]ExportInvoiceList!$D:$O,3,0)</f>
        <v>#N/A</v>
      </c>
      <c r="S936" s="14" t="e">
        <f t="shared" si="80"/>
        <v>#N/A</v>
      </c>
      <c r="T936" t="e">
        <f>VLOOKUP(B936,[7]ExportInvoiceList!$D:$O,12,0)</f>
        <v>#N/A</v>
      </c>
      <c r="U936" s="4" t="e">
        <f>VLOOKUP(B936,[7]ExportInvoiceList!$D:$O,6,0)</f>
        <v>#N/A</v>
      </c>
    </row>
    <row r="937" spans="1:22" ht="15" hidden="1" customHeight="1" x14ac:dyDescent="0.2">
      <c r="A937" s="5">
        <v>45107</v>
      </c>
      <c r="B937" s="6">
        <v>39089</v>
      </c>
      <c r="C937" s="6" t="s">
        <v>10</v>
      </c>
      <c r="D937" s="6" t="s">
        <v>1404</v>
      </c>
      <c r="E937" s="9">
        <v>2024120</v>
      </c>
      <c r="F937" s="10" t="s">
        <v>12</v>
      </c>
      <c r="G937" s="9">
        <v>202412</v>
      </c>
      <c r="H937" s="9">
        <f t="shared" si="77"/>
        <v>2226532</v>
      </c>
      <c r="I937" s="6" t="s">
        <v>175</v>
      </c>
      <c r="J937" s="6" t="s">
        <v>176</v>
      </c>
      <c r="K937" s="5">
        <f t="shared" si="78"/>
        <v>45142</v>
      </c>
      <c r="L937" s="9">
        <f>+VLOOKUP(B937,'[2]TT 2023'!F$983:K$1048,2,0)</f>
        <v>2226532</v>
      </c>
      <c r="M937" s="9">
        <f t="shared" si="79"/>
        <v>0</v>
      </c>
      <c r="N937" s="5">
        <f>+VLOOKUP(B937,'[2]TT 2023'!F$983:K$1048,6,0)</f>
        <v>45148</v>
      </c>
      <c r="O937" t="s">
        <v>1576</v>
      </c>
      <c r="P937"/>
      <c r="Q937"/>
      <c r="R937" s="14">
        <f>VLOOKUP(B937,[7]ExportInvoiceList!$D:$O,3,0)</f>
        <v>2226532</v>
      </c>
      <c r="S937" s="14">
        <f t="shared" si="80"/>
        <v>0</v>
      </c>
      <c r="T937" t="str">
        <f>VLOOKUP(B937,[7]ExportInvoiceList!$D:$O,12,0)</f>
        <v>Lịch thanh toán: Monthly at 10 &amp; 24</v>
      </c>
      <c r="U937" s="4">
        <f>VLOOKUP(B937,[7]ExportInvoiceList!$D:$O,6,0)</f>
        <v>45142.000347222223</v>
      </c>
      <c r="V937" t="s">
        <v>1411</v>
      </c>
    </row>
    <row r="938" spans="1:22" ht="15" hidden="1" customHeight="1" x14ac:dyDescent="0.2">
      <c r="A938" s="5">
        <v>45107</v>
      </c>
      <c r="B938" s="6">
        <v>39090</v>
      </c>
      <c r="C938" s="6" t="s">
        <v>10</v>
      </c>
      <c r="D938" s="6" t="s">
        <v>1405</v>
      </c>
      <c r="E938" s="9">
        <v>1180742</v>
      </c>
      <c r="F938" s="10" t="s">
        <v>12</v>
      </c>
      <c r="G938" s="9">
        <v>118074</v>
      </c>
      <c r="H938" s="9">
        <f t="shared" si="77"/>
        <v>1298816</v>
      </c>
      <c r="I938" s="6" t="s">
        <v>175</v>
      </c>
      <c r="J938" s="6" t="s">
        <v>176</v>
      </c>
      <c r="K938" s="5">
        <f t="shared" si="78"/>
        <v>45142</v>
      </c>
      <c r="L938" s="9">
        <f>+VLOOKUP(B938,'[2]TT 2023'!F$983:K$1048,2,0)</f>
        <v>1298814</v>
      </c>
      <c r="M938" s="9">
        <f t="shared" si="79"/>
        <v>-2</v>
      </c>
      <c r="N938" s="5">
        <f>+VLOOKUP(B938,'[2]TT 2023'!F$983:K$1048,6,0)</f>
        <v>45148</v>
      </c>
      <c r="O938" t="s">
        <v>1576</v>
      </c>
      <c r="P938"/>
      <c r="Q938"/>
      <c r="R938" s="14">
        <f>VLOOKUP(B938,[7]ExportInvoiceList!$D:$O,3,0)</f>
        <v>1298816</v>
      </c>
      <c r="S938" s="14">
        <f t="shared" si="80"/>
        <v>0</v>
      </c>
      <c r="T938" t="str">
        <f>VLOOKUP(B938,[7]ExportInvoiceList!$D:$O,12,0)</f>
        <v>Lịch thanh toán: Monthly at 10 &amp; 24</v>
      </c>
      <c r="U938" s="4">
        <f>VLOOKUP(B938,[7]ExportInvoiceList!$D:$O,6,0)</f>
        <v>45142.000347222223</v>
      </c>
      <c r="V938" t="s">
        <v>1411</v>
      </c>
    </row>
    <row r="939" spans="1:22" ht="15" hidden="1" customHeight="1" x14ac:dyDescent="0.2">
      <c r="A939" s="5">
        <v>45107</v>
      </c>
      <c r="B939" s="6">
        <v>39091</v>
      </c>
      <c r="C939" s="6" t="s">
        <v>10</v>
      </c>
      <c r="D939" s="6" t="s">
        <v>1406</v>
      </c>
      <c r="E939" s="9">
        <v>0</v>
      </c>
      <c r="F939" s="10" t="s">
        <v>12</v>
      </c>
      <c r="G939" s="9">
        <v>0</v>
      </c>
      <c r="H939" s="9">
        <f t="shared" si="77"/>
        <v>0</v>
      </c>
      <c r="I939" s="6" t="s">
        <v>73</v>
      </c>
      <c r="J939" s="6" t="s">
        <v>74</v>
      </c>
      <c r="K939" s="5">
        <f t="shared" si="78"/>
        <v>45142</v>
      </c>
      <c r="L939" s="9" t="e">
        <f>+VLOOKUP(B939,'[2]TT 2023'!F$666:K$785,2,0)</f>
        <v>#N/A</v>
      </c>
      <c r="M939" s="9" t="e">
        <f t="shared" si="79"/>
        <v>#N/A</v>
      </c>
      <c r="N939" s="5" t="e">
        <f>+VLOOKUP(B939,'[2]TT 2023'!F$666:K$785,6,0)</f>
        <v>#N/A</v>
      </c>
      <c r="O939" t="s">
        <v>1407</v>
      </c>
      <c r="P939"/>
      <c r="Q939"/>
      <c r="R939" s="14">
        <f>+VLOOKUP(B939,[5]ExportInvoiceList!$D:$O,3,0)</f>
        <v>1738710</v>
      </c>
      <c r="S939" s="14">
        <f t="shared" si="80"/>
        <v>1738710</v>
      </c>
      <c r="T939" t="str">
        <f>+VLOOKUP(B939,[5]ExportInvoiceList!$D:$O,12,0)</f>
        <v>Chúng tôi đang xử lý hóa đơn, vui lòng liên hệ Do Thi Bich Lieu</v>
      </c>
      <c r="U939" s="4">
        <f>+VLOOKUP(B939,[5]ExportInvoiceList!$D:$O,6,0)</f>
        <v>0</v>
      </c>
    </row>
    <row r="940" spans="1:22" ht="15" hidden="1" customHeight="1" x14ac:dyDescent="0.2">
      <c r="A940" s="5">
        <v>45111</v>
      </c>
      <c r="B940" s="6">
        <v>182</v>
      </c>
      <c r="C940" s="6" t="s">
        <v>1220</v>
      </c>
      <c r="D940" s="6" t="s">
        <v>1408</v>
      </c>
      <c r="E940" s="9">
        <v>-303150</v>
      </c>
      <c r="F940" s="10" t="s">
        <v>12</v>
      </c>
      <c r="G940" s="9">
        <v>-30315</v>
      </c>
      <c r="H940" s="9">
        <f t="shared" si="77"/>
        <v>-333465</v>
      </c>
      <c r="I940" s="6" t="s">
        <v>139</v>
      </c>
      <c r="J940" s="6" t="s">
        <v>140</v>
      </c>
      <c r="K940" s="5">
        <f t="shared" ref="K940:K944" si="81">35+A940</f>
        <v>45146</v>
      </c>
      <c r="L940" s="9">
        <f>+VLOOKUP(B940,'[2]TT 2023'!F$786:K$899,2,0)</f>
        <v>-333465</v>
      </c>
      <c r="M940" s="9">
        <f t="shared" ref="M940:M944" si="82">+L940-H940</f>
        <v>0</v>
      </c>
      <c r="N940" s="5">
        <f>+VLOOKUP(B940,'[2]TT 2023'!F$786:K$899,6,0)</f>
        <v>45117</v>
      </c>
      <c r="O940" t="s">
        <v>1410</v>
      </c>
      <c r="P940"/>
      <c r="Q940"/>
      <c r="R940" s="14" t="e">
        <f>+VLOOKUP(B940,[5]ExportInvoiceList!$D:$O,3,0)</f>
        <v>#N/A</v>
      </c>
      <c r="S940" s="14" t="e">
        <f t="shared" si="80"/>
        <v>#N/A</v>
      </c>
      <c r="T940" t="e">
        <f>+VLOOKUP(B940,[5]ExportInvoiceList!$D:$O,12,0)</f>
        <v>#N/A</v>
      </c>
      <c r="U940" s="4" t="e">
        <f>+VLOOKUP(B940,[5]ExportInvoiceList!$D:$O,6,0)</f>
        <v>#N/A</v>
      </c>
    </row>
    <row r="941" spans="1:22" ht="15" hidden="1" customHeight="1" x14ac:dyDescent="0.2">
      <c r="A941" s="5">
        <v>45111</v>
      </c>
      <c r="B941" s="6">
        <v>318</v>
      </c>
      <c r="C941" s="6" t="s">
        <v>987</v>
      </c>
      <c r="D941" s="6" t="s">
        <v>988</v>
      </c>
      <c r="E941" s="9">
        <v>-1128156</v>
      </c>
      <c r="F941" s="10" t="s">
        <v>1409</v>
      </c>
      <c r="G941" s="9">
        <v>-90252</v>
      </c>
      <c r="H941" s="9">
        <f t="shared" si="77"/>
        <v>-1218408</v>
      </c>
      <c r="I941" s="6" t="s">
        <v>175</v>
      </c>
      <c r="J941" s="6" t="s">
        <v>176</v>
      </c>
      <c r="K941" s="5">
        <f t="shared" si="81"/>
        <v>45146</v>
      </c>
      <c r="L941" s="9">
        <f>+VLOOKUP(B941,'[2]TT 2023'!F$786:K$899,2,0)</f>
        <v>-1218408</v>
      </c>
      <c r="M941" s="9">
        <f t="shared" si="82"/>
        <v>0</v>
      </c>
      <c r="N941" s="5">
        <f>+VLOOKUP(B941,'[2]TT 2023'!F$786:K$899,6,0)</f>
        <v>45117</v>
      </c>
      <c r="O941" t="s">
        <v>1410</v>
      </c>
      <c r="P941"/>
      <c r="Q941"/>
      <c r="R941" s="14" t="e">
        <f>+VLOOKUP(B941,[5]ExportInvoiceList!$D:$O,3,0)</f>
        <v>#N/A</v>
      </c>
      <c r="S941" s="14" t="e">
        <f t="shared" si="80"/>
        <v>#N/A</v>
      </c>
      <c r="T941" t="e">
        <f>+VLOOKUP(B941,[5]ExportInvoiceList!$D:$O,12,0)</f>
        <v>#N/A</v>
      </c>
      <c r="U941" s="4" t="e">
        <f>+VLOOKUP(B941,[5]ExportInvoiceList!$D:$O,6,0)</f>
        <v>#N/A</v>
      </c>
    </row>
    <row r="942" spans="1:22" ht="15" hidden="1" customHeight="1" x14ac:dyDescent="0.2">
      <c r="A942" s="5">
        <v>45111</v>
      </c>
      <c r="B942" s="6">
        <v>401</v>
      </c>
      <c r="C942" s="6" t="s">
        <v>686</v>
      </c>
      <c r="D942" s="6" t="s">
        <v>645</v>
      </c>
      <c r="E942" s="9">
        <v>-2806445</v>
      </c>
      <c r="F942" s="10" t="s">
        <v>12</v>
      </c>
      <c r="G942" s="9">
        <v>-280645</v>
      </c>
      <c r="H942" s="9">
        <f t="shared" si="77"/>
        <v>-3087090</v>
      </c>
      <c r="I942" s="6" t="s">
        <v>131</v>
      </c>
      <c r="J942" s="6" t="s">
        <v>132</v>
      </c>
      <c r="K942" s="5">
        <f t="shared" si="81"/>
        <v>45146</v>
      </c>
      <c r="L942" s="9">
        <f>+VLOOKUP(B942,'[2]TT 2023'!F$786:K$899,2,0)</f>
        <v>-3087090</v>
      </c>
      <c r="M942" s="9">
        <f t="shared" si="82"/>
        <v>0</v>
      </c>
      <c r="N942" s="5">
        <f>+VLOOKUP(B942,'[2]TT 2023'!F$786:K$899,6,0)</f>
        <v>45117</v>
      </c>
      <c r="O942" t="s">
        <v>1410</v>
      </c>
      <c r="P942"/>
      <c r="Q942"/>
      <c r="R942" s="14" t="e">
        <f>+VLOOKUP(B942,[5]ExportInvoiceList!$D:$O,3,0)</f>
        <v>#N/A</v>
      </c>
      <c r="S942" s="14" t="e">
        <f t="shared" si="80"/>
        <v>#N/A</v>
      </c>
      <c r="T942" t="e">
        <f>+VLOOKUP(B942,[5]ExportInvoiceList!$D:$O,12,0)</f>
        <v>#N/A</v>
      </c>
      <c r="U942" s="4" t="e">
        <f>+VLOOKUP(B942,[5]ExportInvoiceList!$D:$O,6,0)</f>
        <v>#N/A</v>
      </c>
    </row>
    <row r="943" spans="1:22" ht="15" hidden="1" customHeight="1" x14ac:dyDescent="0.2">
      <c r="A943" s="5">
        <v>45111</v>
      </c>
      <c r="B943" s="6">
        <v>413</v>
      </c>
      <c r="C943" s="6" t="s">
        <v>686</v>
      </c>
      <c r="D943" s="6" t="s">
        <v>645</v>
      </c>
      <c r="E943" s="9">
        <v>-220293</v>
      </c>
      <c r="F943" s="10" t="s">
        <v>1409</v>
      </c>
      <c r="G943" s="9">
        <v>-17623</v>
      </c>
      <c r="H943" s="9">
        <f t="shared" si="77"/>
        <v>-237916</v>
      </c>
      <c r="I943" s="6" t="s">
        <v>131</v>
      </c>
      <c r="J943" s="6" t="s">
        <v>132</v>
      </c>
      <c r="K943" s="5">
        <f t="shared" si="81"/>
        <v>45146</v>
      </c>
      <c r="L943" s="9">
        <f>+VLOOKUP(B943,'[2]TT 2023'!F$786:K$899,2,0)</f>
        <v>-237916</v>
      </c>
      <c r="M943" s="9">
        <f t="shared" si="82"/>
        <v>0</v>
      </c>
      <c r="N943" s="5">
        <f>+VLOOKUP(B943,'[2]TT 2023'!F$786:K$899,6,0)</f>
        <v>45117</v>
      </c>
      <c r="O943" t="s">
        <v>1410</v>
      </c>
      <c r="P943"/>
      <c r="Q943"/>
      <c r="R943" s="14" t="e">
        <f>+VLOOKUP(B943,[5]ExportInvoiceList!$D:$O,3,0)</f>
        <v>#N/A</v>
      </c>
      <c r="S943" s="14" t="e">
        <f t="shared" si="80"/>
        <v>#N/A</v>
      </c>
      <c r="T943" t="e">
        <f>+VLOOKUP(B943,[5]ExportInvoiceList!$D:$O,12,0)</f>
        <v>#N/A</v>
      </c>
      <c r="U943" s="4" t="e">
        <f>+VLOOKUP(B943,[5]ExportInvoiceList!$D:$O,6,0)</f>
        <v>#N/A</v>
      </c>
    </row>
    <row r="944" spans="1:22" ht="15" hidden="1" customHeight="1" x14ac:dyDescent="0.2">
      <c r="A944" s="5">
        <v>45111</v>
      </c>
      <c r="B944" s="6">
        <v>1973</v>
      </c>
      <c r="C944" s="6" t="s">
        <v>1229</v>
      </c>
      <c r="D944" s="6" t="s">
        <v>589</v>
      </c>
      <c r="E944" s="9">
        <v>-1606157</v>
      </c>
      <c r="F944" s="10" t="s">
        <v>12</v>
      </c>
      <c r="G944" s="9">
        <v>-160616</v>
      </c>
      <c r="H944" s="9">
        <f t="shared" si="77"/>
        <v>-1766773</v>
      </c>
      <c r="I944" s="6" t="s">
        <v>13</v>
      </c>
      <c r="J944" s="6" t="s">
        <v>14</v>
      </c>
      <c r="K944" s="5">
        <f t="shared" si="81"/>
        <v>45146</v>
      </c>
      <c r="L944" s="9">
        <f>+VLOOKUP(B944,'[2]TT 2023'!F$786:K$899,2,0)</f>
        <v>-1766773</v>
      </c>
      <c r="M944" s="9">
        <f t="shared" si="82"/>
        <v>0</v>
      </c>
      <c r="N944" s="5">
        <f>+VLOOKUP(B944,'[2]TT 2023'!F$786:K$899,6,0)</f>
        <v>45117</v>
      </c>
      <c r="O944" t="s">
        <v>1410</v>
      </c>
      <c r="P944"/>
      <c r="Q944"/>
      <c r="R944" s="14" t="e">
        <f>+VLOOKUP(B944,[5]ExportInvoiceList!$D:$O,3,0)</f>
        <v>#N/A</v>
      </c>
      <c r="S944" s="14" t="e">
        <f t="shared" si="80"/>
        <v>#N/A</v>
      </c>
      <c r="T944" t="e">
        <f>+VLOOKUP(B944,[5]ExportInvoiceList!$D:$O,12,0)</f>
        <v>#N/A</v>
      </c>
      <c r="U944" s="4" t="e">
        <f>+VLOOKUP(B944,[5]ExportInvoiceList!$D:$O,6,0)</f>
        <v>#N/A</v>
      </c>
    </row>
    <row r="945" spans="1:18" ht="15" hidden="1" customHeight="1" x14ac:dyDescent="0.2">
      <c r="A945" s="5">
        <v>45117</v>
      </c>
      <c r="B945" s="6">
        <v>202</v>
      </c>
      <c r="C945" s="6" t="s">
        <v>1247</v>
      </c>
      <c r="D945" s="6" t="s">
        <v>1426</v>
      </c>
      <c r="E945" s="9">
        <v>-4884151</v>
      </c>
      <c r="F945" s="10" t="s">
        <v>1409</v>
      </c>
      <c r="G945" s="9">
        <v>-390731</v>
      </c>
      <c r="H945" s="9">
        <f t="shared" si="77"/>
        <v>-5274882</v>
      </c>
      <c r="I945" s="6" t="s">
        <v>89</v>
      </c>
      <c r="J945" s="6" t="s">
        <v>90</v>
      </c>
      <c r="K945" s="5">
        <f t="shared" ref="K945:K961" si="83">35+A945</f>
        <v>45152</v>
      </c>
      <c r="L945" s="9">
        <f>+VLOOKUP(B945,'[2]TT 2023'!F$900:K$982,2,0)</f>
        <v>-5274883</v>
      </c>
      <c r="M945" s="9">
        <f t="shared" ref="M945:M961" si="84">+L945-H945</f>
        <v>-1</v>
      </c>
      <c r="N945" s="5">
        <f>+VLOOKUP(B945,'[2]TT 2023'!F$900:K$982,6,0)</f>
        <v>45131</v>
      </c>
      <c r="O945" t="s">
        <v>1443</v>
      </c>
      <c r="P945"/>
      <c r="Q945"/>
      <c r="R945" s="14"/>
    </row>
    <row r="946" spans="1:18" ht="15" hidden="1" customHeight="1" x14ac:dyDescent="0.2">
      <c r="A946" s="5">
        <v>45117</v>
      </c>
      <c r="B946" s="6">
        <v>281</v>
      </c>
      <c r="C946" s="6" t="s">
        <v>982</v>
      </c>
      <c r="D946" s="6" t="s">
        <v>1427</v>
      </c>
      <c r="E946" s="9">
        <v>-190702</v>
      </c>
      <c r="F946" s="10" t="s">
        <v>1409</v>
      </c>
      <c r="G946" s="9">
        <v>-15256</v>
      </c>
      <c r="H946" s="9">
        <f t="shared" si="77"/>
        <v>-205958</v>
      </c>
      <c r="I946" s="6" t="s">
        <v>53</v>
      </c>
      <c r="J946" s="6" t="s">
        <v>54</v>
      </c>
      <c r="K946" s="5">
        <f t="shared" si="83"/>
        <v>45152</v>
      </c>
      <c r="L946" s="9">
        <f>+VLOOKUP(B946,'[2]TT 2023'!F$900:K$982,2,0)</f>
        <v>-205958</v>
      </c>
      <c r="M946" s="9">
        <f t="shared" si="84"/>
        <v>0</v>
      </c>
      <c r="N946" s="5">
        <f>+VLOOKUP(B946,'[2]TT 2023'!F$900:K$982,6,0)</f>
        <v>45131</v>
      </c>
      <c r="O946" t="s">
        <v>1443</v>
      </c>
      <c r="P946"/>
      <c r="Q946"/>
      <c r="R946" s="14"/>
    </row>
    <row r="947" spans="1:18" ht="15" hidden="1" customHeight="1" x14ac:dyDescent="0.2">
      <c r="A947" s="5">
        <v>45117</v>
      </c>
      <c r="B947" s="6">
        <v>311</v>
      </c>
      <c r="C947" s="6" t="s">
        <v>985</v>
      </c>
      <c r="D947" s="6" t="s">
        <v>1428</v>
      </c>
      <c r="E947" s="9">
        <v>-2851872</v>
      </c>
      <c r="F947" s="10" t="s">
        <v>1409</v>
      </c>
      <c r="G947" s="9">
        <v>-228149</v>
      </c>
      <c r="H947" s="9">
        <f t="shared" si="77"/>
        <v>-3080021</v>
      </c>
      <c r="I947" s="6" t="s">
        <v>101</v>
      </c>
      <c r="J947" s="6" t="s">
        <v>102</v>
      </c>
      <c r="K947" s="5">
        <f t="shared" si="83"/>
        <v>45152</v>
      </c>
      <c r="L947" s="9">
        <f>+VLOOKUP(B947,'[2]TT 2023'!F$900:K$982,2,0)</f>
        <v>-3080022</v>
      </c>
      <c r="M947" s="9">
        <f t="shared" si="84"/>
        <v>-1</v>
      </c>
      <c r="N947" s="5">
        <f>+VLOOKUP(B947,'[2]TT 2023'!F$900:K$982,6,0)</f>
        <v>45131</v>
      </c>
      <c r="O947" t="s">
        <v>1443</v>
      </c>
      <c r="P947"/>
      <c r="Q947"/>
      <c r="R947" s="14"/>
    </row>
    <row r="948" spans="1:18" ht="15" hidden="1" customHeight="1" x14ac:dyDescent="0.2">
      <c r="A948" s="5">
        <v>45117</v>
      </c>
      <c r="B948" s="6">
        <v>328</v>
      </c>
      <c r="C948" s="6" t="s">
        <v>987</v>
      </c>
      <c r="D948" s="6" t="s">
        <v>1429</v>
      </c>
      <c r="E948" s="9">
        <v>-1068859</v>
      </c>
      <c r="F948" s="10" t="s">
        <v>1409</v>
      </c>
      <c r="G948" s="9">
        <v>-85509</v>
      </c>
      <c r="H948" s="9">
        <f t="shared" ref="H948:H1011" si="85">+E948+G948</f>
        <v>-1154368</v>
      </c>
      <c r="I948" s="6" t="s">
        <v>175</v>
      </c>
      <c r="J948" s="6" t="s">
        <v>176</v>
      </c>
      <c r="K948" s="5">
        <f t="shared" si="83"/>
        <v>45152</v>
      </c>
      <c r="L948" s="9">
        <f>+VLOOKUP(B948,'[2]TT 2023'!F$900:K$982,2,0)</f>
        <v>-1154368</v>
      </c>
      <c r="M948" s="9">
        <f t="shared" si="84"/>
        <v>0</v>
      </c>
      <c r="N948" s="5">
        <f>+VLOOKUP(B948,'[2]TT 2023'!F$900:K$982,6,0)</f>
        <v>45131</v>
      </c>
      <c r="O948" t="s">
        <v>1443</v>
      </c>
      <c r="P948"/>
      <c r="Q948"/>
      <c r="R948" s="14"/>
    </row>
    <row r="949" spans="1:18" ht="15" hidden="1" customHeight="1" x14ac:dyDescent="0.2">
      <c r="A949" s="5">
        <v>45117</v>
      </c>
      <c r="B949" s="6">
        <v>417</v>
      </c>
      <c r="C949" s="6" t="s">
        <v>686</v>
      </c>
      <c r="D949" s="6" t="s">
        <v>1430</v>
      </c>
      <c r="E949" s="9">
        <v>-506030</v>
      </c>
      <c r="F949" s="10" t="s">
        <v>1409</v>
      </c>
      <c r="G949" s="9">
        <v>-40482</v>
      </c>
      <c r="H949" s="9">
        <f t="shared" si="85"/>
        <v>-546512</v>
      </c>
      <c r="I949" s="6" t="s">
        <v>131</v>
      </c>
      <c r="J949" s="6" t="s">
        <v>132</v>
      </c>
      <c r="K949" s="5">
        <f t="shared" si="83"/>
        <v>45152</v>
      </c>
      <c r="L949" s="9">
        <f>+VLOOKUP(B949,'[2]TT 2023'!F$900:K$982,2,0)</f>
        <v>-546512</v>
      </c>
      <c r="M949" s="9">
        <f t="shared" si="84"/>
        <v>0</v>
      </c>
      <c r="N949" s="5">
        <f>+VLOOKUP(B949,'[2]TT 2023'!F$900:K$982,6,0)</f>
        <v>45131</v>
      </c>
      <c r="O949" t="s">
        <v>1443</v>
      </c>
      <c r="P949"/>
      <c r="Q949"/>
      <c r="R949" s="14"/>
    </row>
    <row r="950" spans="1:18" ht="15" hidden="1" customHeight="1" x14ac:dyDescent="0.2">
      <c r="A950" s="5">
        <v>45117</v>
      </c>
      <c r="B950" s="6">
        <v>429</v>
      </c>
      <c r="C950" s="6" t="s">
        <v>686</v>
      </c>
      <c r="D950" s="6" t="s">
        <v>1431</v>
      </c>
      <c r="E950" s="9">
        <v>-357277</v>
      </c>
      <c r="F950" s="10" t="s">
        <v>1409</v>
      </c>
      <c r="G950" s="9">
        <v>-28582</v>
      </c>
      <c r="H950" s="9">
        <f t="shared" si="85"/>
        <v>-385859</v>
      </c>
      <c r="I950" s="6" t="s">
        <v>131</v>
      </c>
      <c r="J950" s="6" t="s">
        <v>132</v>
      </c>
      <c r="K950" s="5">
        <f t="shared" si="83"/>
        <v>45152</v>
      </c>
      <c r="L950" s="9">
        <f>+VLOOKUP(B950,'[2]TT 2023'!F$900:K$982,2,0)</f>
        <v>-385859</v>
      </c>
      <c r="M950" s="9">
        <f t="shared" si="84"/>
        <v>0</v>
      </c>
      <c r="N950" s="5">
        <f>+VLOOKUP(B950,'[2]TT 2023'!F$900:K$982,6,0)</f>
        <v>45131</v>
      </c>
      <c r="O950" t="s">
        <v>1443</v>
      </c>
      <c r="P950"/>
      <c r="Q950"/>
      <c r="R950" s="14"/>
    </row>
    <row r="951" spans="1:18" ht="15" hidden="1" customHeight="1" x14ac:dyDescent="0.2">
      <c r="A951" s="5">
        <v>45120</v>
      </c>
      <c r="B951" s="6">
        <v>265</v>
      </c>
      <c r="C951" s="6" t="s">
        <v>1225</v>
      </c>
      <c r="D951" s="6" t="s">
        <v>1432</v>
      </c>
      <c r="E951" s="9">
        <v>-708000</v>
      </c>
      <c r="F951" s="10" t="s">
        <v>1409</v>
      </c>
      <c r="G951" s="9">
        <v>-56640</v>
      </c>
      <c r="H951" s="9">
        <f t="shared" si="85"/>
        <v>-764640</v>
      </c>
      <c r="I951" s="6" t="s">
        <v>13</v>
      </c>
      <c r="J951" s="6" t="s">
        <v>14</v>
      </c>
      <c r="K951" s="5">
        <f t="shared" si="83"/>
        <v>45155</v>
      </c>
      <c r="L951" s="9">
        <f>+VLOOKUP(B951,'[2]TT 2023'!F$900:K$982,2,0)</f>
        <v>-764640</v>
      </c>
      <c r="M951" s="9">
        <f t="shared" si="84"/>
        <v>0</v>
      </c>
      <c r="N951" s="5">
        <f>+VLOOKUP(B951,'[2]TT 2023'!F$900:K$982,6,0)</f>
        <v>45131</v>
      </c>
      <c r="O951" t="s">
        <v>1443</v>
      </c>
      <c r="P951"/>
      <c r="Q951"/>
      <c r="R951" s="14"/>
    </row>
    <row r="952" spans="1:18" ht="15" hidden="1" customHeight="1" x14ac:dyDescent="0.2">
      <c r="A952" s="5">
        <v>45120</v>
      </c>
      <c r="B952" s="6">
        <v>334</v>
      </c>
      <c r="C952" s="6" t="s">
        <v>987</v>
      </c>
      <c r="D952" s="6" t="s">
        <v>1433</v>
      </c>
      <c r="E952" s="9">
        <v>-90750</v>
      </c>
      <c r="F952" s="10" t="s">
        <v>1409</v>
      </c>
      <c r="G952" s="9">
        <v>-7260</v>
      </c>
      <c r="H952" s="9">
        <f t="shared" si="85"/>
        <v>-98010</v>
      </c>
      <c r="I952" s="6" t="s">
        <v>175</v>
      </c>
      <c r="J952" s="6" t="s">
        <v>176</v>
      </c>
      <c r="K952" s="5">
        <f t="shared" si="83"/>
        <v>45155</v>
      </c>
      <c r="L952" s="9">
        <f>+VLOOKUP(B952,'[2]TT 2023'!F$900:K$982,2,0)</f>
        <v>-98010</v>
      </c>
      <c r="M952" s="9">
        <f t="shared" si="84"/>
        <v>0</v>
      </c>
      <c r="N952" s="5">
        <f>+VLOOKUP(B952,'[2]TT 2023'!F$900:K$982,6,0)</f>
        <v>45131</v>
      </c>
      <c r="O952" t="s">
        <v>1443</v>
      </c>
      <c r="P952"/>
      <c r="Q952"/>
      <c r="R952" s="14"/>
    </row>
    <row r="953" spans="1:18" ht="15" hidden="1" customHeight="1" x14ac:dyDescent="0.2">
      <c r="A953" s="5">
        <v>45124</v>
      </c>
      <c r="B953" s="6">
        <v>284</v>
      </c>
      <c r="C953" s="6" t="s">
        <v>682</v>
      </c>
      <c r="D953" s="6" t="s">
        <v>1434</v>
      </c>
      <c r="E953" s="9">
        <v>-2842561</v>
      </c>
      <c r="F953" s="10" t="s">
        <v>1409</v>
      </c>
      <c r="G953" s="9">
        <v>-227405</v>
      </c>
      <c r="H953" s="9">
        <f t="shared" si="85"/>
        <v>-3069966</v>
      </c>
      <c r="I953" s="6" t="s">
        <v>93</v>
      </c>
      <c r="J953" s="6" t="s">
        <v>94</v>
      </c>
      <c r="K953" s="5">
        <f t="shared" si="83"/>
        <v>45159</v>
      </c>
      <c r="L953" s="9">
        <f>+VLOOKUP(B953,'[2]TT 2023'!F$900:K$982,2,0)</f>
        <v>-3069966</v>
      </c>
      <c r="M953" s="9">
        <f t="shared" si="84"/>
        <v>0</v>
      </c>
      <c r="N953" s="5">
        <f>+VLOOKUP(B953,'[2]TT 2023'!F$900:K$982,6,0)</f>
        <v>45131</v>
      </c>
      <c r="O953" t="s">
        <v>1443</v>
      </c>
      <c r="P953"/>
      <c r="Q953"/>
      <c r="R953" s="14"/>
    </row>
    <row r="954" spans="1:18" ht="15" hidden="1" customHeight="1" x14ac:dyDescent="0.2">
      <c r="A954" s="11">
        <v>45112</v>
      </c>
      <c r="B954" s="12">
        <v>30152</v>
      </c>
      <c r="D954" s="12" t="s">
        <v>1435</v>
      </c>
      <c r="E954" s="13">
        <v>-22580654</v>
      </c>
      <c r="F954" s="37">
        <v>9.9999982285721226E-2</v>
      </c>
      <c r="G954" s="13">
        <v>-2258065</v>
      </c>
      <c r="H954" s="9">
        <f t="shared" si="85"/>
        <v>-24838719</v>
      </c>
      <c r="I954" s="12" t="s">
        <v>13</v>
      </c>
      <c r="J954" s="6" t="s">
        <v>14</v>
      </c>
      <c r="K954" s="5">
        <f t="shared" si="83"/>
        <v>45147</v>
      </c>
      <c r="L954" s="9">
        <f>+VLOOKUP(B954,'[2]TT 2023'!F$900:K$982,2,0)</f>
        <v>-24838719</v>
      </c>
      <c r="M954" s="9">
        <f t="shared" si="84"/>
        <v>0</v>
      </c>
      <c r="N954" s="5">
        <f>+VLOOKUP(B954,'[2]TT 2023'!F$900:K$982,6,0)</f>
        <v>45131</v>
      </c>
      <c r="O954" t="s">
        <v>1443</v>
      </c>
      <c r="P954"/>
      <c r="Q954"/>
      <c r="R954" s="14"/>
    </row>
    <row r="955" spans="1:18" ht="15" hidden="1" customHeight="1" x14ac:dyDescent="0.2">
      <c r="A955" s="11">
        <v>45112</v>
      </c>
      <c r="B955" s="12">
        <v>30151</v>
      </c>
      <c r="D955" s="12" t="s">
        <v>1436</v>
      </c>
      <c r="E955" s="13">
        <v>-4260501</v>
      </c>
      <c r="F955" s="37">
        <v>9.9999976528581974E-2</v>
      </c>
      <c r="G955" s="13">
        <v>-426050</v>
      </c>
      <c r="H955" s="9">
        <f t="shared" si="85"/>
        <v>-4686551</v>
      </c>
      <c r="I955" s="12" t="s">
        <v>13</v>
      </c>
      <c r="J955" s="6" t="s">
        <v>14</v>
      </c>
      <c r="K955" s="5">
        <f t="shared" si="83"/>
        <v>45147</v>
      </c>
      <c r="L955" s="9">
        <f>+VLOOKUP(B955,'[2]TT 2023'!F$900:K$982,2,0)</f>
        <v>-4686551</v>
      </c>
      <c r="M955" s="9">
        <f t="shared" si="84"/>
        <v>0</v>
      </c>
      <c r="N955" s="5">
        <f>+VLOOKUP(B955,'[2]TT 2023'!F$900:K$982,6,0)</f>
        <v>45131</v>
      </c>
      <c r="O955" t="s">
        <v>1443</v>
      </c>
      <c r="P955"/>
      <c r="Q955"/>
      <c r="R955" s="14"/>
    </row>
    <row r="956" spans="1:18" ht="15" hidden="1" customHeight="1" x14ac:dyDescent="0.2">
      <c r="A956" s="11">
        <v>45112</v>
      </c>
      <c r="B956" s="12">
        <v>30155</v>
      </c>
      <c r="D956" s="12" t="s">
        <v>1437</v>
      </c>
      <c r="E956" s="13">
        <v>-13894781</v>
      </c>
      <c r="F956" s="37">
        <v>9.9999992803053175E-2</v>
      </c>
      <c r="G956" s="13">
        <v>-1389478</v>
      </c>
      <c r="H956" s="9">
        <f t="shared" si="85"/>
        <v>-15284259</v>
      </c>
      <c r="I956" s="12" t="s">
        <v>13</v>
      </c>
      <c r="J956" s="6" t="s">
        <v>14</v>
      </c>
      <c r="K956" s="5">
        <f t="shared" si="83"/>
        <v>45147</v>
      </c>
      <c r="L956" s="9">
        <f>+VLOOKUP(B956,'[2]TT 2023'!F$900:K$982,2,0)</f>
        <v>-15284259</v>
      </c>
      <c r="M956" s="9">
        <f t="shared" si="84"/>
        <v>0</v>
      </c>
      <c r="N956" s="5">
        <f>+VLOOKUP(B956,'[2]TT 2023'!F$900:K$982,6,0)</f>
        <v>45131</v>
      </c>
      <c r="O956" t="s">
        <v>1443</v>
      </c>
      <c r="P956"/>
      <c r="Q956"/>
      <c r="R956" s="14"/>
    </row>
    <row r="957" spans="1:18" ht="15" hidden="1" customHeight="1" x14ac:dyDescent="0.2">
      <c r="A957" s="11">
        <v>45112</v>
      </c>
      <c r="B957" s="12">
        <v>30156</v>
      </c>
      <c r="D957" s="12" t="s">
        <v>1438</v>
      </c>
      <c r="E957" s="13">
        <v>-2130250</v>
      </c>
      <c r="F957" s="37">
        <v>0.1</v>
      </c>
      <c r="G957" s="13">
        <v>-213025</v>
      </c>
      <c r="H957" s="9">
        <f t="shared" si="85"/>
        <v>-2343275</v>
      </c>
      <c r="I957" s="12" t="s">
        <v>13</v>
      </c>
      <c r="J957" s="6" t="s">
        <v>14</v>
      </c>
      <c r="K957" s="5">
        <f t="shared" si="83"/>
        <v>45147</v>
      </c>
      <c r="L957" s="9">
        <f>+VLOOKUP(B957,'[2]TT 2023'!F$900:K$982,2,0)</f>
        <v>-2343275</v>
      </c>
      <c r="M957" s="9">
        <f t="shared" si="84"/>
        <v>0</v>
      </c>
      <c r="N957" s="5">
        <f>+VLOOKUP(B957,'[2]TT 2023'!F$900:K$982,6,0)</f>
        <v>45131</v>
      </c>
      <c r="O957" t="s">
        <v>1443</v>
      </c>
      <c r="P957"/>
      <c r="Q957"/>
      <c r="R957" s="14"/>
    </row>
    <row r="958" spans="1:18" ht="15" hidden="1" customHeight="1" x14ac:dyDescent="0.2">
      <c r="A958" s="11">
        <v>45112</v>
      </c>
      <c r="B958" s="12">
        <v>30154</v>
      </c>
      <c r="D958" s="12" t="s">
        <v>1439</v>
      </c>
      <c r="E958" s="13">
        <v>-23868052</v>
      </c>
      <c r="F958" s="37">
        <v>9.9999991620598111E-2</v>
      </c>
      <c r="G958" s="13">
        <v>-2386805</v>
      </c>
      <c r="H958" s="9">
        <f t="shared" si="85"/>
        <v>-26254857</v>
      </c>
      <c r="I958" s="12" t="s">
        <v>13</v>
      </c>
      <c r="J958" s="6" t="s">
        <v>14</v>
      </c>
      <c r="K958" s="5">
        <f t="shared" si="83"/>
        <v>45147</v>
      </c>
      <c r="L958" s="9">
        <f>+VLOOKUP(B958,'[2]TT 2023'!F$900:K$982,2,0)</f>
        <v>-26254857</v>
      </c>
      <c r="M958" s="9">
        <f t="shared" si="84"/>
        <v>0</v>
      </c>
      <c r="N958" s="5">
        <f>+VLOOKUP(B958,'[2]TT 2023'!F$900:K$982,6,0)</f>
        <v>45131</v>
      </c>
      <c r="O958" t="s">
        <v>1443</v>
      </c>
      <c r="P958"/>
      <c r="Q958"/>
      <c r="R958" s="14"/>
    </row>
    <row r="959" spans="1:18" ht="15" hidden="1" customHeight="1" x14ac:dyDescent="0.2">
      <c r="A959" s="11">
        <v>45112</v>
      </c>
      <c r="B959" s="12">
        <v>30153</v>
      </c>
      <c r="D959" s="12" t="s">
        <v>1440</v>
      </c>
      <c r="E959" s="13">
        <v>-9586127</v>
      </c>
      <c r="F959" s="37">
        <v>0.10000003129522486</v>
      </c>
      <c r="G959" s="13">
        <v>-958613</v>
      </c>
      <c r="H959" s="9">
        <f t="shared" si="85"/>
        <v>-10544740</v>
      </c>
      <c r="I959" s="12" t="s">
        <v>13</v>
      </c>
      <c r="J959" s="6" t="s">
        <v>14</v>
      </c>
      <c r="K959" s="5">
        <f t="shared" si="83"/>
        <v>45147</v>
      </c>
      <c r="L959" s="9">
        <f>+VLOOKUP(B959,'[2]TT 2023'!F$900:K$982,2,0)</f>
        <v>-10544740</v>
      </c>
      <c r="M959" s="9">
        <f t="shared" si="84"/>
        <v>0</v>
      </c>
      <c r="N959" s="5">
        <f>+VLOOKUP(B959,'[2]TT 2023'!F$900:K$982,6,0)</f>
        <v>45131</v>
      </c>
      <c r="O959" t="s">
        <v>1443</v>
      </c>
      <c r="P959"/>
      <c r="Q959"/>
      <c r="R959" s="14"/>
    </row>
    <row r="960" spans="1:18" ht="15" hidden="1" customHeight="1" x14ac:dyDescent="0.2">
      <c r="A960" s="11">
        <v>45113</v>
      </c>
      <c r="B960" s="12">
        <v>31730</v>
      </c>
      <c r="D960" s="12" t="s">
        <v>1441</v>
      </c>
      <c r="E960" s="13">
        <v>-40000000</v>
      </c>
      <c r="F960" s="37">
        <v>0.1</v>
      </c>
      <c r="G960" s="13">
        <v>-4000000</v>
      </c>
      <c r="H960" s="9">
        <f t="shared" si="85"/>
        <v>-44000000</v>
      </c>
      <c r="I960" s="12" t="s">
        <v>13</v>
      </c>
      <c r="J960" s="6" t="s">
        <v>14</v>
      </c>
      <c r="K960" s="5">
        <f t="shared" si="83"/>
        <v>45148</v>
      </c>
      <c r="L960" s="9">
        <f>+VLOOKUP(B960,'[2]TT 2023'!F$900:K$982,2,0)</f>
        <v>-44000000</v>
      </c>
      <c r="M960" s="9">
        <f t="shared" si="84"/>
        <v>0</v>
      </c>
      <c r="N960" s="5">
        <f>+VLOOKUP(B960,'[2]TT 2023'!F$900:K$982,6,0)</f>
        <v>45131</v>
      </c>
      <c r="O960" t="s">
        <v>1443</v>
      </c>
      <c r="P960"/>
      <c r="Q960"/>
      <c r="R960" s="14"/>
    </row>
    <row r="961" spans="1:23" ht="15" hidden="1" customHeight="1" x14ac:dyDescent="0.2">
      <c r="A961" s="11">
        <v>45127</v>
      </c>
      <c r="B961" s="12">
        <v>6480</v>
      </c>
      <c r="D961" s="12" t="s">
        <v>1442</v>
      </c>
      <c r="E961" s="13">
        <v>-3978832</v>
      </c>
      <c r="F961" s="37">
        <v>0.10000020106403085</v>
      </c>
      <c r="G961" s="13">
        <v>-397884</v>
      </c>
      <c r="H961" s="9">
        <f t="shared" si="85"/>
        <v>-4376716</v>
      </c>
      <c r="I961" s="12" t="s">
        <v>13</v>
      </c>
      <c r="J961" s="6" t="s">
        <v>14</v>
      </c>
      <c r="K961" s="5">
        <f t="shared" si="83"/>
        <v>45162</v>
      </c>
      <c r="L961" s="9">
        <f>+VLOOKUP(B961,'[2]TT 2023'!F$983:K$1048,2,0)</f>
        <v>-4376715</v>
      </c>
      <c r="M961" s="9">
        <f t="shared" si="84"/>
        <v>1</v>
      </c>
      <c r="N961" s="5">
        <f>+VLOOKUP(B961,'[2]TT 2023'!F$983:K$1048,6,0)</f>
        <v>45148</v>
      </c>
      <c r="O961" t="s">
        <v>1576</v>
      </c>
      <c r="P961"/>
      <c r="Q961"/>
      <c r="R961" s="14" t="e">
        <f>VLOOKUP(B961,[7]ExportInvoiceList!$D:$O,3,0)</f>
        <v>#N/A</v>
      </c>
      <c r="S961" s="14" t="e">
        <f t="shared" ref="S961:S1024" si="86">+R961-H961</f>
        <v>#N/A</v>
      </c>
      <c r="T961" t="e">
        <f>VLOOKUP(B961,[7]ExportInvoiceList!$D:$O,12,0)</f>
        <v>#N/A</v>
      </c>
      <c r="U961" s="4" t="e">
        <f>VLOOKUP(B961,[7]ExportInvoiceList!$D:$O,6,0)</f>
        <v>#N/A</v>
      </c>
    </row>
    <row r="962" spans="1:23" ht="15" hidden="1" customHeight="1" x14ac:dyDescent="0.2">
      <c r="A962" s="5">
        <v>45111</v>
      </c>
      <c r="B962" s="6">
        <v>39427</v>
      </c>
      <c r="C962" s="6" t="s">
        <v>10</v>
      </c>
      <c r="D962" s="6" t="s">
        <v>1444</v>
      </c>
      <c r="E962" s="9">
        <v>4114550</v>
      </c>
      <c r="F962" s="10" t="s">
        <v>1409</v>
      </c>
      <c r="G962" s="9">
        <v>329164</v>
      </c>
      <c r="H962" s="9">
        <f t="shared" si="85"/>
        <v>4443714</v>
      </c>
      <c r="I962" s="6" t="s">
        <v>13</v>
      </c>
      <c r="J962" s="6" t="s">
        <v>14</v>
      </c>
      <c r="K962" s="5">
        <f t="shared" ref="K962:K1025" si="87">35+A962</f>
        <v>45146</v>
      </c>
      <c r="L962" s="9">
        <f>+VLOOKUP(B962,'[2]TT 2023'!F$983:K$1048,2,0)</f>
        <v>4443714</v>
      </c>
      <c r="M962" s="9">
        <f t="shared" ref="M962:M1025" si="88">+L962-H962</f>
        <v>0</v>
      </c>
      <c r="N962" s="5">
        <f>+VLOOKUP(B962,'[2]TT 2023'!F$983:K$1048,6,0)</f>
        <v>45148</v>
      </c>
      <c r="O962" t="s">
        <v>1576</v>
      </c>
      <c r="P962"/>
      <c r="Q962"/>
      <c r="R962" s="14">
        <f>VLOOKUP(B962,[7]ExportInvoiceList!$D:$O,3,0)</f>
        <v>4443714</v>
      </c>
      <c r="S962" s="14">
        <f t="shared" si="86"/>
        <v>0</v>
      </c>
      <c r="T962" t="str">
        <f>VLOOKUP(B962,[7]ExportInvoiceList!$D:$O,12,0)</f>
        <v>Lịch thanh toán: Monthly at 10 &amp; 24</v>
      </c>
      <c r="U962" s="4">
        <f>VLOOKUP(B962,[7]ExportInvoiceList!$D:$O,6,0)</f>
        <v>45142.000347222223</v>
      </c>
      <c r="V962" t="s">
        <v>1411</v>
      </c>
    </row>
    <row r="963" spans="1:23" ht="15" hidden="1" customHeight="1" x14ac:dyDescent="0.2">
      <c r="A963" s="5">
        <v>45111</v>
      </c>
      <c r="B963" s="6">
        <v>39439</v>
      </c>
      <c r="C963" s="6" t="s">
        <v>10</v>
      </c>
      <c r="D963" s="6" t="s">
        <v>1445</v>
      </c>
      <c r="E963" s="9">
        <v>453750</v>
      </c>
      <c r="F963" s="10" t="s">
        <v>1409</v>
      </c>
      <c r="G963" s="9">
        <v>36300</v>
      </c>
      <c r="H963" s="9">
        <f t="shared" si="85"/>
        <v>490050</v>
      </c>
      <c r="I963" s="6" t="s">
        <v>13</v>
      </c>
      <c r="J963" s="6" t="s">
        <v>14</v>
      </c>
      <c r="K963" s="5">
        <f t="shared" si="87"/>
        <v>45146</v>
      </c>
      <c r="L963" s="9">
        <f>+VLOOKUP(B963,'[2]TT 2023'!F$983:K$1048,2,0)</f>
        <v>490050</v>
      </c>
      <c r="M963" s="9">
        <f t="shared" si="88"/>
        <v>0</v>
      </c>
      <c r="N963" s="5">
        <f>+VLOOKUP(B963,'[2]TT 2023'!F$983:K$1048,6,0)</f>
        <v>45148</v>
      </c>
      <c r="O963" t="s">
        <v>1576</v>
      </c>
      <c r="P963"/>
      <c r="Q963"/>
      <c r="R963" s="14">
        <f>VLOOKUP(B963,[7]ExportInvoiceList!$D:$O,3,0)</f>
        <v>490050</v>
      </c>
      <c r="S963" s="14">
        <f t="shared" si="86"/>
        <v>0</v>
      </c>
      <c r="T963" t="str">
        <f>VLOOKUP(B963,[7]ExportInvoiceList!$D:$O,12,0)</f>
        <v>Lịch thanh toán: Monthly at 10 &amp; 24</v>
      </c>
      <c r="U963" s="4">
        <f>VLOOKUP(B963,[7]ExportInvoiceList!$D:$O,6,0)</f>
        <v>45145.000347222223</v>
      </c>
      <c r="V963" t="s">
        <v>1411</v>
      </c>
    </row>
    <row r="964" spans="1:23" ht="15" hidden="1" customHeight="1" x14ac:dyDescent="0.2">
      <c r="A964" s="5">
        <v>45111</v>
      </c>
      <c r="B964" s="6">
        <v>39441</v>
      </c>
      <c r="C964" s="6" t="s">
        <v>10</v>
      </c>
      <c r="D964" s="6" t="s">
        <v>1446</v>
      </c>
      <c r="E964" s="9">
        <v>2614165</v>
      </c>
      <c r="F964" s="10" t="s">
        <v>1409</v>
      </c>
      <c r="G964" s="9">
        <v>209133</v>
      </c>
      <c r="H964" s="9">
        <f t="shared" si="85"/>
        <v>2823298</v>
      </c>
      <c r="I964" s="6" t="s">
        <v>139</v>
      </c>
      <c r="J964" s="6" t="s">
        <v>140</v>
      </c>
      <c r="K964" s="5">
        <f t="shared" si="87"/>
        <v>45146</v>
      </c>
      <c r="L964" s="9">
        <f>+VLOOKUP(B964,'[2]TT 2023'!F$983:K$1048,2,0)</f>
        <v>2823296</v>
      </c>
      <c r="M964" s="9">
        <f t="shared" si="88"/>
        <v>-2</v>
      </c>
      <c r="N964" s="5">
        <f>+VLOOKUP(B964,'[2]TT 2023'!F$983:K$1048,6,0)</f>
        <v>45148</v>
      </c>
      <c r="O964" t="s">
        <v>1576</v>
      </c>
      <c r="P964"/>
      <c r="Q964"/>
      <c r="R964" s="14" t="e">
        <f>VLOOKUP(B964,[7]ExportInvoiceList!$D:$O,3,0)</f>
        <v>#N/A</v>
      </c>
      <c r="S964" s="14" t="e">
        <f t="shared" si="86"/>
        <v>#N/A</v>
      </c>
      <c r="T964" t="e">
        <f>VLOOKUP(B964,[7]ExportInvoiceList!$D:$O,12,0)</f>
        <v>#N/A</v>
      </c>
      <c r="U964" s="4" t="e">
        <f>VLOOKUP(B964,[7]ExportInvoiceList!$D:$O,6,0)</f>
        <v>#N/A</v>
      </c>
    </row>
    <row r="965" spans="1:23" ht="15" hidden="1" customHeight="1" x14ac:dyDescent="0.2">
      <c r="A965" s="5">
        <v>45111</v>
      </c>
      <c r="B965" s="6">
        <v>39442</v>
      </c>
      <c r="C965" s="6" t="s">
        <v>10</v>
      </c>
      <c r="D965" s="6" t="s">
        <v>1447</v>
      </c>
      <c r="E965" s="9">
        <v>1468620</v>
      </c>
      <c r="F965" s="10" t="s">
        <v>1409</v>
      </c>
      <c r="G965" s="9">
        <v>117490</v>
      </c>
      <c r="H965" s="9">
        <f t="shared" si="85"/>
        <v>1586110</v>
      </c>
      <c r="I965" s="6" t="s">
        <v>53</v>
      </c>
      <c r="J965" s="6" t="s">
        <v>54</v>
      </c>
      <c r="K965" s="5">
        <f t="shared" si="87"/>
        <v>45146</v>
      </c>
      <c r="L965" s="9">
        <f>+VLOOKUP(B965,'[2]TT 2023'!F$1049:K$1159,2,0)</f>
        <v>1586115</v>
      </c>
      <c r="M965" s="9">
        <f t="shared" si="88"/>
        <v>5</v>
      </c>
      <c r="N965" s="5">
        <f>+VLOOKUP(B965,'[2]TT 2023'!F$1049:K$1159,6,0)</f>
        <v>45162</v>
      </c>
      <c r="O965" t="s">
        <v>1615</v>
      </c>
      <c r="P965"/>
      <c r="Q965"/>
      <c r="R965" s="14">
        <f>+VLOOKUP(B965,[9]ExportInvoiceList!$D:$O,3,0)</f>
        <v>1586110</v>
      </c>
      <c r="S965" s="14">
        <f t="shared" si="86"/>
        <v>0</v>
      </c>
      <c r="T965" t="str">
        <f>+VLOOKUP(B965,[9]ExportInvoiceList!$D:$O,12,0)</f>
        <v>Lịch thanh toán: Monthly at 10 &amp; 24</v>
      </c>
      <c r="U965" s="4">
        <f>+VLOOKUP(B965,[9]ExportInvoiceList!$D:$O,6,0)</f>
        <v>45149.000347222223</v>
      </c>
      <c r="V965" t="s">
        <v>1411</v>
      </c>
    </row>
    <row r="966" spans="1:23" ht="15" hidden="1" customHeight="1" x14ac:dyDescent="0.2">
      <c r="A966" s="5">
        <v>45111</v>
      </c>
      <c r="B966" s="6">
        <v>39443</v>
      </c>
      <c r="C966" s="6" t="s">
        <v>10</v>
      </c>
      <c r="D966" s="6" t="s">
        <v>1448</v>
      </c>
      <c r="E966" s="9">
        <v>8687120</v>
      </c>
      <c r="F966" s="10" t="s">
        <v>1409</v>
      </c>
      <c r="G966" s="9">
        <v>694970</v>
      </c>
      <c r="H966" s="9">
        <f t="shared" si="85"/>
        <v>9382090</v>
      </c>
      <c r="I966" s="6" t="s">
        <v>131</v>
      </c>
      <c r="J966" s="6" t="s">
        <v>132</v>
      </c>
      <c r="K966" s="5">
        <f t="shared" si="87"/>
        <v>45146</v>
      </c>
      <c r="L966" s="9">
        <f>+VLOOKUP(B966,'[2]TT 2023'!F$983:K$1048,2,0)</f>
        <v>9382095</v>
      </c>
      <c r="M966" s="9">
        <f t="shared" si="88"/>
        <v>5</v>
      </c>
      <c r="N966" s="5">
        <f>+VLOOKUP(B966,'[2]TT 2023'!F$983:K$1048,6,0)</f>
        <v>45148</v>
      </c>
      <c r="O966" t="s">
        <v>1576</v>
      </c>
      <c r="P966"/>
      <c r="Q966"/>
      <c r="R966" s="14">
        <f>VLOOKUP(B966,[7]ExportInvoiceList!$D:$O,3,0)</f>
        <v>9382090</v>
      </c>
      <c r="S966" s="14">
        <f t="shared" si="86"/>
        <v>0</v>
      </c>
      <c r="T966" t="str">
        <f>VLOOKUP(B966,[7]ExportInvoiceList!$D:$O,12,0)</f>
        <v>Lịch thanh toán: Monthly at 10 &amp; 24</v>
      </c>
      <c r="U966" s="4">
        <f>VLOOKUP(B966,[7]ExportInvoiceList!$D:$O,6,0)</f>
        <v>45146.000347222223</v>
      </c>
      <c r="V966" t="s">
        <v>1411</v>
      </c>
    </row>
    <row r="967" spans="1:23" ht="15" hidden="1" customHeight="1" x14ac:dyDescent="0.2">
      <c r="A967" s="5">
        <v>45113</v>
      </c>
      <c r="B967" s="6">
        <v>39749</v>
      </c>
      <c r="C967" s="6" t="s">
        <v>10</v>
      </c>
      <c r="D967" s="6" t="s">
        <v>1381</v>
      </c>
      <c r="E967" s="9">
        <v>4719950</v>
      </c>
      <c r="F967" s="10" t="s">
        <v>12</v>
      </c>
      <c r="G967" s="9">
        <v>471995</v>
      </c>
      <c r="H967" s="9">
        <f t="shared" si="85"/>
        <v>5191945</v>
      </c>
      <c r="I967" s="6" t="s">
        <v>147</v>
      </c>
      <c r="J967" s="6" t="s">
        <v>148</v>
      </c>
      <c r="K967" s="5">
        <f t="shared" si="87"/>
        <v>45148</v>
      </c>
      <c r="L967" s="9">
        <f>+VLOOKUP(B967,'[2]TT 2023'!F$1160:K$1246,2,0)</f>
        <v>5191945</v>
      </c>
      <c r="M967" s="9">
        <f t="shared" si="88"/>
        <v>0</v>
      </c>
      <c r="N967" s="5">
        <f>+VLOOKUP(B967,'[2]TT 2023'!F$1160:K$1246,6,0)</f>
        <v>45180</v>
      </c>
      <c r="O967" t="s">
        <v>1758</v>
      </c>
      <c r="P967"/>
      <c r="Q967"/>
      <c r="R967" s="42">
        <f>+VLOOKUP(B967,[10]ExportInvoiceList!$D:$O,3,0)</f>
        <v>5191945</v>
      </c>
      <c r="S967" s="42">
        <f t="shared" si="86"/>
        <v>0</v>
      </c>
      <c r="T967" t="str">
        <f>+VLOOKUP(B967,[10]ExportInvoiceList!$D:$O,12,0)</f>
        <v>Lịch thanh toán: Monthly at 10 &amp; 24</v>
      </c>
      <c r="U967" s="4">
        <f>+VLOOKUP(B967,[10]ExportInvoiceList!$D:$O,6,0)</f>
        <v>45142.000347222223</v>
      </c>
      <c r="V967" t="s">
        <v>1616</v>
      </c>
      <c r="W967" t="str">
        <f>+VLOOKUP(B967,[11]Sheet1!C$1:J$9,8,0)</f>
        <v>HD xuất sai thuế, chờ OM confirm giá</v>
      </c>
    </row>
    <row r="968" spans="1:23" ht="15" hidden="1" customHeight="1" x14ac:dyDescent="0.2">
      <c r="A968" s="5">
        <v>45113</v>
      </c>
      <c r="B968" s="6">
        <v>39772</v>
      </c>
      <c r="C968" s="6" t="s">
        <v>10</v>
      </c>
      <c r="D968" s="6" t="s">
        <v>1385</v>
      </c>
      <c r="E968" s="9">
        <v>2968110</v>
      </c>
      <c r="F968" s="10" t="s">
        <v>12</v>
      </c>
      <c r="G968" s="9">
        <v>296811</v>
      </c>
      <c r="H968" s="9">
        <f t="shared" si="85"/>
        <v>3264921</v>
      </c>
      <c r="I968" s="6" t="s">
        <v>83</v>
      </c>
      <c r="J968" s="6" t="s">
        <v>84</v>
      </c>
      <c r="K968" s="5">
        <f t="shared" si="87"/>
        <v>45148</v>
      </c>
      <c r="L968" s="9">
        <f>+VLOOKUP(B968,'[2]TT 2023'!F$1160:K$1246,2,0)</f>
        <v>3264921</v>
      </c>
      <c r="M968" s="9">
        <f t="shared" si="88"/>
        <v>0</v>
      </c>
      <c r="N968" s="5">
        <f>+VLOOKUP(B968,'[2]TT 2023'!F$1160:K$1246,6,0)</f>
        <v>45180</v>
      </c>
      <c r="O968" t="s">
        <v>1758</v>
      </c>
      <c r="P968"/>
      <c r="Q968"/>
      <c r="R968" s="42">
        <f>+VLOOKUP(B968,[10]ExportInvoiceList!$D:$O,3,0)</f>
        <v>3264921</v>
      </c>
      <c r="S968" s="42">
        <f t="shared" si="86"/>
        <v>0</v>
      </c>
      <c r="T968" t="str">
        <f>+VLOOKUP(B968,[10]ExportInvoiceList!$D:$O,12,0)</f>
        <v>Lịch thanh toán: Monthly at 10 &amp; 24</v>
      </c>
      <c r="U968" s="4">
        <f>+VLOOKUP(B968,[10]ExportInvoiceList!$D:$O,6,0)</f>
        <v>45143.000347222223</v>
      </c>
      <c r="V968" t="s">
        <v>1616</v>
      </c>
      <c r="W968" t="str">
        <f>+VLOOKUP(B968,[11]Sheet1!C$1:J$9,8,0)</f>
        <v>Done</v>
      </c>
    </row>
    <row r="969" spans="1:23" ht="15" hidden="1" customHeight="1" x14ac:dyDescent="0.2">
      <c r="A969" s="5">
        <v>45113</v>
      </c>
      <c r="B969" s="6">
        <v>39794</v>
      </c>
      <c r="C969" s="6" t="s">
        <v>10</v>
      </c>
      <c r="D969" s="6" t="s">
        <v>1391</v>
      </c>
      <c r="E969" s="9">
        <v>3912100</v>
      </c>
      <c r="F969" s="10" t="s">
        <v>12</v>
      </c>
      <c r="G969" s="9">
        <v>391210</v>
      </c>
      <c r="H969" s="9">
        <f t="shared" si="85"/>
        <v>4303310</v>
      </c>
      <c r="I969" s="6" t="s">
        <v>131</v>
      </c>
      <c r="J969" s="6" t="s">
        <v>132</v>
      </c>
      <c r="K969" s="5">
        <f t="shared" si="87"/>
        <v>45148</v>
      </c>
      <c r="L969" s="9">
        <f>+VLOOKUP(B969,'[2]TT 2023'!F$983:K$1048,2,0)</f>
        <v>4303310</v>
      </c>
      <c r="M969" s="9">
        <f t="shared" si="88"/>
        <v>0</v>
      </c>
      <c r="N969" s="5">
        <f>+VLOOKUP(B969,'[2]TT 2023'!F$983:K$1048,6,0)</f>
        <v>45148</v>
      </c>
      <c r="O969" t="s">
        <v>1576</v>
      </c>
      <c r="P969"/>
      <c r="Q969"/>
      <c r="R969" s="14" t="e">
        <f>VLOOKUP(B969,[7]ExportInvoiceList!$D:$O,3,0)</f>
        <v>#N/A</v>
      </c>
      <c r="S969" s="14" t="e">
        <f t="shared" si="86"/>
        <v>#N/A</v>
      </c>
      <c r="T969" t="e">
        <f>VLOOKUP(B969,[7]ExportInvoiceList!$D:$O,12,0)</f>
        <v>#N/A</v>
      </c>
      <c r="U969" s="4" t="e">
        <f>VLOOKUP(B969,[7]ExportInvoiceList!$D:$O,6,0)</f>
        <v>#N/A</v>
      </c>
    </row>
    <row r="970" spans="1:23" ht="15" hidden="1" customHeight="1" x14ac:dyDescent="0.2">
      <c r="A970" s="5">
        <v>45113</v>
      </c>
      <c r="B970" s="6">
        <v>39795</v>
      </c>
      <c r="C970" s="6" t="s">
        <v>10</v>
      </c>
      <c r="D970" s="6" t="s">
        <v>1395</v>
      </c>
      <c r="E970" s="9">
        <v>2643172</v>
      </c>
      <c r="F970" s="10" t="s">
        <v>12</v>
      </c>
      <c r="G970" s="9">
        <v>264317</v>
      </c>
      <c r="H970" s="9">
        <f t="shared" si="85"/>
        <v>2907489</v>
      </c>
      <c r="I970" s="6" t="s">
        <v>13</v>
      </c>
      <c r="J970" s="6" t="s">
        <v>14</v>
      </c>
      <c r="K970" s="5">
        <f t="shared" si="87"/>
        <v>45148</v>
      </c>
      <c r="L970" s="9">
        <f>+VLOOKUP(B970,'[2]TT 2023'!F$983:K$1048,2,0)</f>
        <v>2907487</v>
      </c>
      <c r="M970" s="9">
        <f t="shared" si="88"/>
        <v>-2</v>
      </c>
      <c r="N970" s="5">
        <f>+VLOOKUP(B970,'[2]TT 2023'!F$983:K$1048,6,0)</f>
        <v>45148</v>
      </c>
      <c r="O970" t="s">
        <v>1576</v>
      </c>
      <c r="P970"/>
      <c r="Q970"/>
      <c r="R970" s="14" t="e">
        <f>VLOOKUP(B970,[7]ExportInvoiceList!$D:$O,3,0)</f>
        <v>#N/A</v>
      </c>
      <c r="S970" s="14" t="e">
        <f t="shared" si="86"/>
        <v>#N/A</v>
      </c>
      <c r="T970" t="e">
        <f>VLOOKUP(B970,[7]ExportInvoiceList!$D:$O,12,0)</f>
        <v>#N/A</v>
      </c>
      <c r="U970" s="4" t="e">
        <f>VLOOKUP(B970,[7]ExportInvoiceList!$D:$O,6,0)</f>
        <v>#N/A</v>
      </c>
    </row>
    <row r="971" spans="1:23" ht="15" hidden="1" customHeight="1" x14ac:dyDescent="0.2">
      <c r="A971" s="5">
        <v>45113</v>
      </c>
      <c r="B971" s="6">
        <v>39817</v>
      </c>
      <c r="C971" s="6" t="s">
        <v>10</v>
      </c>
      <c r="D971" s="6" t="s">
        <v>1399</v>
      </c>
      <c r="E971" s="9">
        <v>2968110</v>
      </c>
      <c r="F971" s="10" t="s">
        <v>12</v>
      </c>
      <c r="G971" s="9">
        <v>296811</v>
      </c>
      <c r="H971" s="9">
        <f t="shared" si="85"/>
        <v>3264921</v>
      </c>
      <c r="I971" s="6" t="s">
        <v>53</v>
      </c>
      <c r="J971" s="6" t="s">
        <v>54</v>
      </c>
      <c r="K971" s="5">
        <f t="shared" si="87"/>
        <v>45148</v>
      </c>
      <c r="L971" s="9">
        <f>+VLOOKUP(B971,'[2]TT 2023'!F$983:K$1048,2,0)</f>
        <v>3264921</v>
      </c>
      <c r="M971" s="9">
        <f t="shared" si="88"/>
        <v>0</v>
      </c>
      <c r="N971" s="5">
        <f>+VLOOKUP(B971,'[2]TT 2023'!F$983:K$1048,6,0)</f>
        <v>45148</v>
      </c>
      <c r="O971" t="s">
        <v>1576</v>
      </c>
      <c r="P971"/>
      <c r="Q971"/>
      <c r="R971" s="14" t="e">
        <f>VLOOKUP(B971,[7]ExportInvoiceList!$D:$O,3,0)</f>
        <v>#N/A</v>
      </c>
      <c r="S971" s="14" t="e">
        <f t="shared" si="86"/>
        <v>#N/A</v>
      </c>
      <c r="T971" t="e">
        <f>VLOOKUP(B971,[7]ExportInvoiceList!$D:$O,12,0)</f>
        <v>#N/A</v>
      </c>
      <c r="U971" s="4" t="e">
        <f>VLOOKUP(B971,[7]ExportInvoiceList!$D:$O,6,0)</f>
        <v>#N/A</v>
      </c>
    </row>
    <row r="972" spans="1:23" ht="15" hidden="1" customHeight="1" x14ac:dyDescent="0.2">
      <c r="A972" s="5">
        <v>45113</v>
      </c>
      <c r="B972" s="6">
        <v>39818</v>
      </c>
      <c r="C972" s="6" t="s">
        <v>10</v>
      </c>
      <c r="D972" s="6" t="s">
        <v>1401</v>
      </c>
      <c r="E972" s="9">
        <v>4436730</v>
      </c>
      <c r="F972" s="10" t="s">
        <v>12</v>
      </c>
      <c r="G972" s="9">
        <v>443673</v>
      </c>
      <c r="H972" s="9">
        <f t="shared" si="85"/>
        <v>4880403</v>
      </c>
      <c r="I972" s="6" t="s">
        <v>139</v>
      </c>
      <c r="J972" s="6" t="s">
        <v>140</v>
      </c>
      <c r="K972" s="5">
        <f t="shared" si="87"/>
        <v>45148</v>
      </c>
      <c r="L972" s="9">
        <f>+VLOOKUP(B972,'[2]TT 2023'!F$983:K$1048,2,0)</f>
        <v>4880403</v>
      </c>
      <c r="M972" s="9">
        <f t="shared" si="88"/>
        <v>0</v>
      </c>
      <c r="N972" s="5">
        <f>+VLOOKUP(B972,'[2]TT 2023'!F$983:K$1048,6,0)</f>
        <v>45148</v>
      </c>
      <c r="O972" t="s">
        <v>1576</v>
      </c>
      <c r="P972"/>
      <c r="Q972"/>
      <c r="R972" s="14" t="e">
        <f>VLOOKUP(B972,[7]ExportInvoiceList!$D:$O,3,0)</f>
        <v>#N/A</v>
      </c>
      <c r="S972" s="14" t="e">
        <f t="shared" si="86"/>
        <v>#N/A</v>
      </c>
      <c r="T972" t="e">
        <f>VLOOKUP(B972,[7]ExportInvoiceList!$D:$O,12,0)</f>
        <v>#N/A</v>
      </c>
      <c r="U972" s="4" t="e">
        <f>VLOOKUP(B972,[7]ExportInvoiceList!$D:$O,6,0)</f>
        <v>#N/A</v>
      </c>
    </row>
    <row r="973" spans="1:23" ht="15" hidden="1" customHeight="1" x14ac:dyDescent="0.2">
      <c r="A973" s="5">
        <v>45113</v>
      </c>
      <c r="B973" s="6">
        <v>39909</v>
      </c>
      <c r="C973" s="6" t="s">
        <v>10</v>
      </c>
      <c r="D973" s="6" t="s">
        <v>1406</v>
      </c>
      <c r="E973" s="9">
        <v>1414055</v>
      </c>
      <c r="F973" s="10" t="s">
        <v>12</v>
      </c>
      <c r="G973" s="9">
        <v>141406</v>
      </c>
      <c r="H973" s="9">
        <f t="shared" si="85"/>
        <v>1555461</v>
      </c>
      <c r="I973" s="6" t="s">
        <v>73</v>
      </c>
      <c r="J973" s="6" t="s">
        <v>74</v>
      </c>
      <c r="K973" s="5">
        <f t="shared" si="87"/>
        <v>45148</v>
      </c>
      <c r="L973" s="9">
        <f>+VLOOKUP(B973,'[2]TT 2023'!F$1160:K$1246,2,0)</f>
        <v>1555466</v>
      </c>
      <c r="M973" s="9">
        <f t="shared" si="88"/>
        <v>5</v>
      </c>
      <c r="N973" s="5">
        <f>+VLOOKUP(B973,'[2]TT 2023'!F$1160:K$1246,6,0)</f>
        <v>45180</v>
      </c>
      <c r="O973" t="s">
        <v>1758</v>
      </c>
      <c r="P973"/>
      <c r="Q973"/>
      <c r="R973" s="42">
        <f>+VLOOKUP(B973,[10]ExportInvoiceList!$D:$O,3,0)</f>
        <v>1555461</v>
      </c>
      <c r="S973" s="42">
        <f t="shared" si="86"/>
        <v>0</v>
      </c>
      <c r="T973" t="str">
        <f>+VLOOKUP(B973,[10]ExportInvoiceList!$D:$O,12,0)</f>
        <v>Lịch thanh toán: Monthly at 10 &amp; 24</v>
      </c>
      <c r="U973" s="4">
        <f>+VLOOKUP(B973,[10]ExportInvoiceList!$D:$O,6,0)</f>
        <v>45143.000347222223</v>
      </c>
      <c r="V973" t="s">
        <v>1616</v>
      </c>
      <c r="W973" t="str">
        <f>+VLOOKUP(B973,[11]Sheet1!C$1:J$9,8,0)</f>
        <v>HD xuất sai thuế, chờ OM confirm giá</v>
      </c>
    </row>
    <row r="974" spans="1:23" ht="15" hidden="1" customHeight="1" x14ac:dyDescent="0.2">
      <c r="A974" s="5">
        <v>45115</v>
      </c>
      <c r="B974" s="6">
        <v>40815</v>
      </c>
      <c r="C974" s="6" t="s">
        <v>10</v>
      </c>
      <c r="D974" s="6" t="s">
        <v>1449</v>
      </c>
      <c r="E974" s="9">
        <v>4344730</v>
      </c>
      <c r="F974" s="10" t="s">
        <v>1409</v>
      </c>
      <c r="G974" s="9">
        <v>347578</v>
      </c>
      <c r="H974" s="9">
        <f t="shared" si="85"/>
        <v>4692308</v>
      </c>
      <c r="I974" s="6" t="s">
        <v>13</v>
      </c>
      <c r="J974" s="6" t="s">
        <v>14</v>
      </c>
      <c r="K974" s="5">
        <f t="shared" si="87"/>
        <v>45150</v>
      </c>
      <c r="L974" s="9">
        <f>+VLOOKUP(B974,'[2]TT 2023'!F$983:K$1048,2,0)</f>
        <v>4692303</v>
      </c>
      <c r="M974" s="9">
        <f t="shared" si="88"/>
        <v>-5</v>
      </c>
      <c r="N974" s="5">
        <f>+VLOOKUP(B974,'[2]TT 2023'!F$983:K$1048,6,0)</f>
        <v>45148</v>
      </c>
      <c r="O974" t="s">
        <v>1576</v>
      </c>
      <c r="P974"/>
      <c r="Q974"/>
      <c r="R974" s="14">
        <f>VLOOKUP(B974,[7]ExportInvoiceList!$D:$O,3,0)</f>
        <v>4692308</v>
      </c>
      <c r="S974" s="14">
        <f t="shared" si="86"/>
        <v>0</v>
      </c>
      <c r="T974" t="str">
        <f>VLOOKUP(B974,[7]ExportInvoiceList!$D:$O,12,0)</f>
        <v>Lịch thanh toán: Monthly at 10 &amp; 24</v>
      </c>
      <c r="U974" s="4">
        <f>VLOOKUP(B974,[7]ExportInvoiceList!$D:$O,6,0)</f>
        <v>45148.000347222223</v>
      </c>
      <c r="V974" t="s">
        <v>1411</v>
      </c>
    </row>
    <row r="975" spans="1:23" ht="15" hidden="1" customHeight="1" x14ac:dyDescent="0.2">
      <c r="A975" s="5">
        <v>45115</v>
      </c>
      <c r="B975" s="6">
        <v>40816</v>
      </c>
      <c r="C975" s="6" t="s">
        <v>10</v>
      </c>
      <c r="D975" s="6" t="s">
        <v>1450</v>
      </c>
      <c r="E975" s="9">
        <v>5355860</v>
      </c>
      <c r="F975" s="10" t="s">
        <v>1409</v>
      </c>
      <c r="G975" s="9">
        <v>428469</v>
      </c>
      <c r="H975" s="9">
        <f t="shared" si="85"/>
        <v>5784329</v>
      </c>
      <c r="I975" s="6" t="s">
        <v>13</v>
      </c>
      <c r="J975" s="6" t="s">
        <v>14</v>
      </c>
      <c r="K975" s="5">
        <f t="shared" si="87"/>
        <v>45150</v>
      </c>
      <c r="L975" s="9">
        <f>+VLOOKUP(B975,'[2]TT 2023'!F$1160:K$1246,2,0)</f>
        <v>5784332</v>
      </c>
      <c r="M975" s="9">
        <f t="shared" si="88"/>
        <v>3</v>
      </c>
      <c r="N975" s="5">
        <f>+VLOOKUP(B975,'[2]TT 2023'!F$1160:K$1246,6,0)</f>
        <v>45180</v>
      </c>
      <c r="O975" t="s">
        <v>1758</v>
      </c>
      <c r="P975"/>
      <c r="Q975"/>
      <c r="R975" s="42">
        <f>+VLOOKUP(B975,[10]ExportInvoiceList!$D:$O,3,0)</f>
        <v>5784329</v>
      </c>
      <c r="S975" s="42">
        <f t="shared" si="86"/>
        <v>0</v>
      </c>
      <c r="T975" t="str">
        <f>+VLOOKUP(B975,[10]ExportInvoiceList!$D:$O,12,0)</f>
        <v>Lịch thanh toán: Monthly at 10 &amp; 24</v>
      </c>
      <c r="U975" s="4">
        <f>+VLOOKUP(B975,[10]ExportInvoiceList!$D:$O,6,0)</f>
        <v>45148.000347222223</v>
      </c>
      <c r="V975" t="s">
        <v>1616</v>
      </c>
      <c r="W975" t="str">
        <f>+VLOOKUP(B975,[11]Sheet1!C$1:J$9,8,0)</f>
        <v>Done</v>
      </c>
    </row>
    <row r="976" spans="1:23" ht="15" hidden="1" customHeight="1" x14ac:dyDescent="0.2">
      <c r="A976" s="5">
        <v>45115</v>
      </c>
      <c r="B976" s="6">
        <v>40817</v>
      </c>
      <c r="C976" s="6" t="s">
        <v>10</v>
      </c>
      <c r="D976" s="6" t="s">
        <v>1451</v>
      </c>
      <c r="E976" s="9">
        <v>2576980</v>
      </c>
      <c r="F976" s="10" t="s">
        <v>1409</v>
      </c>
      <c r="G976" s="9">
        <v>206158</v>
      </c>
      <c r="H976" s="9">
        <f t="shared" si="85"/>
        <v>2783138</v>
      </c>
      <c r="I976" s="6" t="s">
        <v>13</v>
      </c>
      <c r="J976" s="6" t="s">
        <v>14</v>
      </c>
      <c r="K976" s="5">
        <f t="shared" si="87"/>
        <v>45150</v>
      </c>
      <c r="L976" s="9">
        <f>+VLOOKUP(B976,'[2]TT 2023'!F$983:K$1048,2,0)</f>
        <v>2783133</v>
      </c>
      <c r="M976" s="9">
        <f t="shared" si="88"/>
        <v>-5</v>
      </c>
      <c r="N976" s="5">
        <f>+VLOOKUP(B976,'[2]TT 2023'!F$983:K$1048,6,0)</f>
        <v>45148</v>
      </c>
      <c r="O976" t="s">
        <v>1576</v>
      </c>
      <c r="P976"/>
      <c r="Q976"/>
      <c r="R976" s="14">
        <f>VLOOKUP(B976,[7]ExportInvoiceList!$D:$O,3,0)</f>
        <v>2783138</v>
      </c>
      <c r="S976" s="14">
        <f t="shared" si="86"/>
        <v>0</v>
      </c>
      <c r="T976" t="str">
        <f>VLOOKUP(B976,[7]ExportInvoiceList!$D:$O,12,0)</f>
        <v>Lịch thanh toán: Monthly at 10 &amp; 24</v>
      </c>
      <c r="U976" s="4">
        <f>VLOOKUP(B976,[7]ExportInvoiceList!$D:$O,6,0)</f>
        <v>45148.000347222223</v>
      </c>
      <c r="V976" t="s">
        <v>1411</v>
      </c>
    </row>
    <row r="977" spans="1:23" ht="15" hidden="1" customHeight="1" x14ac:dyDescent="0.2">
      <c r="A977" s="5">
        <v>45115</v>
      </c>
      <c r="B977" s="6">
        <v>40818</v>
      </c>
      <c r="C977" s="6" t="s">
        <v>10</v>
      </c>
      <c r="D977" s="6" t="s">
        <v>1452</v>
      </c>
      <c r="E977" s="9">
        <v>4048240</v>
      </c>
      <c r="F977" s="10" t="s">
        <v>1409</v>
      </c>
      <c r="G977" s="9">
        <v>323859</v>
      </c>
      <c r="H977" s="9">
        <f t="shared" si="85"/>
        <v>4372099</v>
      </c>
      <c r="I977" s="6" t="s">
        <v>53</v>
      </c>
      <c r="J977" s="6" t="s">
        <v>54</v>
      </c>
      <c r="K977" s="5">
        <f t="shared" si="87"/>
        <v>45150</v>
      </c>
      <c r="L977" s="9">
        <f>+VLOOKUP(B977,'[2]TT 2023'!F$1049:K$1159,2,0)</f>
        <v>4372097</v>
      </c>
      <c r="M977" s="9">
        <f t="shared" si="88"/>
        <v>-2</v>
      </c>
      <c r="N977" s="5">
        <f>+VLOOKUP(B977,'[2]TT 2023'!F$1049:K$1159,6,0)</f>
        <v>45162</v>
      </c>
      <c r="O977" t="s">
        <v>1615</v>
      </c>
      <c r="P977"/>
      <c r="Q977"/>
      <c r="R977" s="14">
        <f>+VLOOKUP(B977,[9]ExportInvoiceList!$D:$O,3,0)</f>
        <v>4372099</v>
      </c>
      <c r="S977" s="14">
        <f t="shared" si="86"/>
        <v>0</v>
      </c>
      <c r="T977" t="str">
        <f>+VLOOKUP(B977,[9]ExportInvoiceList!$D:$O,12,0)</f>
        <v>Lịch thanh toán: Monthly at 10 &amp; 24</v>
      </c>
      <c r="U977" s="4">
        <f>+VLOOKUP(B977,[9]ExportInvoiceList!$D:$O,6,0)</f>
        <v>45152.000347222223</v>
      </c>
      <c r="V977" t="s">
        <v>1411</v>
      </c>
    </row>
    <row r="978" spans="1:23" ht="15" hidden="1" customHeight="1" x14ac:dyDescent="0.2">
      <c r="A978" s="5">
        <v>45115</v>
      </c>
      <c r="B978" s="6">
        <v>40819</v>
      </c>
      <c r="C978" s="6" t="s">
        <v>10</v>
      </c>
      <c r="D978" s="6" t="s">
        <v>1453</v>
      </c>
      <c r="E978" s="9">
        <v>1110580</v>
      </c>
      <c r="F978" s="10" t="s">
        <v>1409</v>
      </c>
      <c r="G978" s="9">
        <v>88846</v>
      </c>
      <c r="H978" s="9">
        <f t="shared" si="85"/>
        <v>1199426</v>
      </c>
      <c r="I978" s="6" t="s">
        <v>53</v>
      </c>
      <c r="J978" s="6" t="s">
        <v>54</v>
      </c>
      <c r="K978" s="5">
        <f t="shared" si="87"/>
        <v>45150</v>
      </c>
      <c r="L978" s="9">
        <f>+VLOOKUP(B978,'[2]TT 2023'!F$1049:K$1159,2,0)</f>
        <v>1199421</v>
      </c>
      <c r="M978" s="9">
        <f t="shared" si="88"/>
        <v>-5</v>
      </c>
      <c r="N978" s="5">
        <f>+VLOOKUP(B978,'[2]TT 2023'!F$1049:K$1159,6,0)</f>
        <v>45162</v>
      </c>
      <c r="O978" t="s">
        <v>1615</v>
      </c>
      <c r="P978"/>
      <c r="Q978"/>
      <c r="R978" s="14">
        <f>+VLOOKUP(B978,[9]ExportInvoiceList!$D:$O,3,0)</f>
        <v>1199426</v>
      </c>
      <c r="S978" s="14">
        <f t="shared" si="86"/>
        <v>0</v>
      </c>
      <c r="T978" t="str">
        <f>+VLOOKUP(B978,[9]ExportInvoiceList!$D:$O,12,0)</f>
        <v>Lịch thanh toán: Monthly at 10 &amp; 24</v>
      </c>
      <c r="U978" s="4">
        <f>+VLOOKUP(B978,[9]ExportInvoiceList!$D:$O,6,0)</f>
        <v>45152.000347222223</v>
      </c>
      <c r="V978" t="s">
        <v>1411</v>
      </c>
    </row>
    <row r="979" spans="1:23" ht="15" hidden="1" customHeight="1" x14ac:dyDescent="0.2">
      <c r="A979" s="5">
        <v>45115</v>
      </c>
      <c r="B979" s="6">
        <v>40820</v>
      </c>
      <c r="C979" s="6" t="s">
        <v>10</v>
      </c>
      <c r="D979" s="6" t="s">
        <v>1454</v>
      </c>
      <c r="E979" s="9">
        <v>3134700</v>
      </c>
      <c r="F979" s="10" t="s">
        <v>1409</v>
      </c>
      <c r="G979" s="9">
        <v>250776</v>
      </c>
      <c r="H979" s="9">
        <f t="shared" si="85"/>
        <v>3385476</v>
      </c>
      <c r="I979" s="6" t="s">
        <v>131</v>
      </c>
      <c r="J979" s="6" t="s">
        <v>132</v>
      </c>
      <c r="K979" s="5">
        <f t="shared" si="87"/>
        <v>45150</v>
      </c>
      <c r="L979" s="9">
        <f>+VLOOKUP(B979,'[2]TT 2023'!F$1160:K$1246,2,0)</f>
        <v>3385476</v>
      </c>
      <c r="M979" s="9">
        <f t="shared" si="88"/>
        <v>0</v>
      </c>
      <c r="N979" s="5">
        <f>+VLOOKUP(B979,'[2]TT 2023'!F$1160:K$1246,6,0)</f>
        <v>45180</v>
      </c>
      <c r="O979" t="s">
        <v>1758</v>
      </c>
      <c r="P979"/>
      <c r="Q979"/>
      <c r="R979" s="42">
        <f>+VLOOKUP(B979,[10]ExportInvoiceList!$D:$O,3,0)</f>
        <v>3385476</v>
      </c>
      <c r="S979" s="42">
        <f t="shared" si="86"/>
        <v>0</v>
      </c>
      <c r="T979" t="str">
        <f>+VLOOKUP(B979,[10]ExportInvoiceList!$D:$O,12,0)</f>
        <v>Lịch thanh toán: Monthly at 10 &amp; 24</v>
      </c>
      <c r="U979" s="4">
        <f>+VLOOKUP(B979,[10]ExportInvoiceList!$D:$O,6,0)</f>
        <v>45149.000347222223</v>
      </c>
      <c r="V979" t="s">
        <v>1616</v>
      </c>
      <c r="W979" t="str">
        <f>+VLOOKUP(B979,[11]Sheet1!C$1:J$9,8,0)</f>
        <v>Done</v>
      </c>
    </row>
    <row r="980" spans="1:23" ht="15" hidden="1" customHeight="1" x14ac:dyDescent="0.2">
      <c r="A980" s="5">
        <v>45115</v>
      </c>
      <c r="B980" s="6">
        <v>40821</v>
      </c>
      <c r="C980" s="6" t="s">
        <v>10</v>
      </c>
      <c r="D980" s="6" t="s">
        <v>1455</v>
      </c>
      <c r="E980" s="9">
        <v>1468620</v>
      </c>
      <c r="F980" s="10" t="s">
        <v>1409</v>
      </c>
      <c r="G980" s="9">
        <v>117490</v>
      </c>
      <c r="H980" s="9">
        <f t="shared" si="85"/>
        <v>1586110</v>
      </c>
      <c r="I980" s="6" t="s">
        <v>107</v>
      </c>
      <c r="J980" s="6" t="s">
        <v>108</v>
      </c>
      <c r="K980" s="5">
        <f t="shared" si="87"/>
        <v>45150</v>
      </c>
      <c r="L980" s="9">
        <f>+VLOOKUP(B980,'[2]TT 2023'!F$1049:K$1159,2,0)</f>
        <v>1586115</v>
      </c>
      <c r="M980" s="9">
        <f t="shared" si="88"/>
        <v>5</v>
      </c>
      <c r="N980" s="5">
        <f>+VLOOKUP(B980,'[2]TT 2023'!F$1049:K$1159,6,0)</f>
        <v>45162</v>
      </c>
      <c r="O980" t="s">
        <v>1615</v>
      </c>
      <c r="P980"/>
      <c r="Q980"/>
      <c r="R980" s="14">
        <f>+VLOOKUP(B980,[9]ExportInvoiceList!$D:$O,3,0)</f>
        <v>1586110</v>
      </c>
      <c r="S980" s="14">
        <f t="shared" si="86"/>
        <v>0</v>
      </c>
      <c r="T980" t="str">
        <f>+VLOOKUP(B980,[9]ExportInvoiceList!$D:$O,12,0)</f>
        <v>Lịch thanh toán: Monthly at 10 &amp; 24</v>
      </c>
      <c r="U980" s="4">
        <f>+VLOOKUP(B980,[9]ExportInvoiceList!$D:$O,6,0)</f>
        <v>45150.000347222223</v>
      </c>
      <c r="V980" t="s">
        <v>1411</v>
      </c>
    </row>
    <row r="981" spans="1:23" ht="15" hidden="1" customHeight="1" x14ac:dyDescent="0.2">
      <c r="A981" s="5">
        <v>45115</v>
      </c>
      <c r="B981" s="6">
        <v>40822</v>
      </c>
      <c r="C981" s="6" t="s">
        <v>10</v>
      </c>
      <c r="D981" s="6" t="s">
        <v>1456</v>
      </c>
      <c r="E981" s="9">
        <v>509945</v>
      </c>
      <c r="F981" s="10" t="s">
        <v>1409</v>
      </c>
      <c r="G981" s="9">
        <v>40796</v>
      </c>
      <c r="H981" s="9">
        <f t="shared" si="85"/>
        <v>550741</v>
      </c>
      <c r="I981" s="6" t="s">
        <v>83</v>
      </c>
      <c r="J981" s="6" t="s">
        <v>84</v>
      </c>
      <c r="K981" s="5">
        <f t="shared" si="87"/>
        <v>45150</v>
      </c>
      <c r="L981" s="9">
        <f>+VLOOKUP(B981,'[2]TT 2023'!F$1049:K$1159,2,0)</f>
        <v>550746</v>
      </c>
      <c r="M981" s="9">
        <f t="shared" si="88"/>
        <v>5</v>
      </c>
      <c r="N981" s="5">
        <f>+VLOOKUP(B981,'[2]TT 2023'!F$1049:K$1159,6,0)</f>
        <v>45162</v>
      </c>
      <c r="O981" t="s">
        <v>1615</v>
      </c>
      <c r="P981"/>
      <c r="Q981"/>
      <c r="R981" s="14">
        <f>+VLOOKUP(B981,[9]ExportInvoiceList!$D:$O,3,0)</f>
        <v>550741</v>
      </c>
      <c r="S981" s="14">
        <f t="shared" si="86"/>
        <v>0</v>
      </c>
      <c r="T981" t="str">
        <f>+VLOOKUP(B981,[9]ExportInvoiceList!$D:$O,12,0)</f>
        <v>Lịch thanh toán: Monthly at 10 &amp; 24</v>
      </c>
      <c r="U981" s="4">
        <f>+VLOOKUP(B981,[9]ExportInvoiceList!$D:$O,6,0)</f>
        <v>45152.000347222223</v>
      </c>
      <c r="V981" t="s">
        <v>1411</v>
      </c>
    </row>
    <row r="982" spans="1:23" ht="15" hidden="1" customHeight="1" x14ac:dyDescent="0.2">
      <c r="A982" s="5">
        <v>45115</v>
      </c>
      <c r="B982" s="6">
        <v>40823</v>
      </c>
      <c r="C982" s="6" t="s">
        <v>10</v>
      </c>
      <c r="D982" s="6" t="s">
        <v>1457</v>
      </c>
      <c r="E982" s="9">
        <v>4245280</v>
      </c>
      <c r="F982" s="10" t="s">
        <v>1409</v>
      </c>
      <c r="G982" s="9">
        <v>339622</v>
      </c>
      <c r="H982" s="9">
        <f t="shared" si="85"/>
        <v>4584902</v>
      </c>
      <c r="I982" s="6" t="s">
        <v>175</v>
      </c>
      <c r="J982" s="6" t="s">
        <v>176</v>
      </c>
      <c r="K982" s="5">
        <f t="shared" si="87"/>
        <v>45150</v>
      </c>
      <c r="L982" s="9">
        <f>+VLOOKUP(B982,'[2]TT 2023'!F$1160:K$1246,2,0)</f>
        <v>4584897</v>
      </c>
      <c r="M982" s="9">
        <f t="shared" si="88"/>
        <v>-5</v>
      </c>
      <c r="N982" s="5">
        <f>+VLOOKUP(B982,'[2]TT 2023'!F$1160:K$1246,6,0)</f>
        <v>45180</v>
      </c>
      <c r="O982" t="s">
        <v>1758</v>
      </c>
      <c r="P982"/>
      <c r="Q982"/>
      <c r="R982" s="42">
        <f>+VLOOKUP(B982,[10]ExportInvoiceList!$D:$O,3,0)</f>
        <v>4584902</v>
      </c>
      <c r="S982" s="42">
        <f t="shared" si="86"/>
        <v>0</v>
      </c>
      <c r="T982" t="str">
        <f>+VLOOKUP(B982,[10]ExportInvoiceList!$D:$O,12,0)</f>
        <v>Lịch thanh toán: Monthly at 10 &amp; 24</v>
      </c>
      <c r="U982" s="4">
        <f>+VLOOKUP(B982,[10]ExportInvoiceList!$D:$O,6,0)</f>
        <v>45152.000347222223</v>
      </c>
      <c r="V982" t="s">
        <v>1616</v>
      </c>
      <c r="W982" t="str">
        <f>+VLOOKUP(B982,[11]Sheet1!C$1:J$9,8,0)</f>
        <v>Done</v>
      </c>
    </row>
    <row r="983" spans="1:23" ht="15" hidden="1" customHeight="1" x14ac:dyDescent="0.2">
      <c r="A983" s="5">
        <v>45115</v>
      </c>
      <c r="B983" s="6">
        <v>40824</v>
      </c>
      <c r="C983" s="6" t="s">
        <v>10</v>
      </c>
      <c r="D983" s="6" t="s">
        <v>1458</v>
      </c>
      <c r="E983" s="9">
        <v>2221160</v>
      </c>
      <c r="F983" s="10" t="s">
        <v>1409</v>
      </c>
      <c r="G983" s="9">
        <v>177693</v>
      </c>
      <c r="H983" s="9">
        <f t="shared" si="85"/>
        <v>2398853</v>
      </c>
      <c r="I983" s="6" t="s">
        <v>73</v>
      </c>
      <c r="J983" s="6" t="s">
        <v>74</v>
      </c>
      <c r="K983" s="5">
        <f t="shared" si="87"/>
        <v>45150</v>
      </c>
      <c r="L983" s="9">
        <f>+VLOOKUP(B983,'[2]TT 2023'!F$1049:K$1159,2,0)</f>
        <v>2398856</v>
      </c>
      <c r="M983" s="9">
        <f t="shared" si="88"/>
        <v>3</v>
      </c>
      <c r="N983" s="5">
        <f>+VLOOKUP(B983,'[2]TT 2023'!F$1049:K$1159,6,0)</f>
        <v>45162</v>
      </c>
      <c r="O983" t="s">
        <v>1615</v>
      </c>
      <c r="P983"/>
      <c r="Q983"/>
      <c r="R983" s="14">
        <f>+VLOOKUP(B983,[9]ExportInvoiceList!$D:$O,3,0)</f>
        <v>2398853</v>
      </c>
      <c r="S983" s="14">
        <f t="shared" si="86"/>
        <v>0</v>
      </c>
      <c r="T983" t="str">
        <f>+VLOOKUP(B983,[9]ExportInvoiceList!$D:$O,12,0)</f>
        <v>Lịch thanh toán: Monthly at 10 &amp; 24</v>
      </c>
      <c r="U983" s="4">
        <f>+VLOOKUP(B983,[9]ExportInvoiceList!$D:$O,6,0)</f>
        <v>45150.000347222223</v>
      </c>
      <c r="V983" t="s">
        <v>1411</v>
      </c>
    </row>
    <row r="984" spans="1:23" ht="15" hidden="1" customHeight="1" x14ac:dyDescent="0.2">
      <c r="A984" s="5">
        <v>45115</v>
      </c>
      <c r="B984" s="6">
        <v>40825</v>
      </c>
      <c r="C984" s="6" t="s">
        <v>10</v>
      </c>
      <c r="D984" s="6" t="s">
        <v>1459</v>
      </c>
      <c r="E984" s="9">
        <v>2144100</v>
      </c>
      <c r="F984" s="10" t="s">
        <v>1409</v>
      </c>
      <c r="G984" s="9">
        <v>171528</v>
      </c>
      <c r="H984" s="9">
        <f t="shared" si="85"/>
        <v>2315628</v>
      </c>
      <c r="I984" s="6" t="s">
        <v>73</v>
      </c>
      <c r="J984" s="6" t="s">
        <v>74</v>
      </c>
      <c r="K984" s="5">
        <f t="shared" si="87"/>
        <v>45150</v>
      </c>
      <c r="L984" s="9">
        <f>+VLOOKUP(B984,'[2]TT 2023'!F$1049:K$1159,2,0)</f>
        <v>2315628</v>
      </c>
      <c r="M984" s="9">
        <f t="shared" si="88"/>
        <v>0</v>
      </c>
      <c r="N984" s="5">
        <f>+VLOOKUP(B984,'[2]TT 2023'!F$1049:K$1159,6,0)</f>
        <v>45162</v>
      </c>
      <c r="O984" t="s">
        <v>1615</v>
      </c>
      <c r="P984"/>
      <c r="Q984"/>
      <c r="R984" s="14">
        <f>+VLOOKUP(B984,[9]ExportInvoiceList!$D:$O,3,0)</f>
        <v>2315628</v>
      </c>
      <c r="S984" s="14">
        <f t="shared" si="86"/>
        <v>0</v>
      </c>
      <c r="T984" t="str">
        <f>+VLOOKUP(B984,[9]ExportInvoiceList!$D:$O,12,0)</f>
        <v>Lịch thanh toán: Monthly at 10 &amp; 24</v>
      </c>
      <c r="U984" s="4">
        <f>+VLOOKUP(B984,[9]ExportInvoiceList!$D:$O,6,0)</f>
        <v>45150.000347222223</v>
      </c>
      <c r="V984" t="s">
        <v>1411</v>
      </c>
    </row>
    <row r="985" spans="1:23" ht="15" hidden="1" customHeight="1" x14ac:dyDescent="0.2">
      <c r="A985" s="5">
        <v>45115</v>
      </c>
      <c r="B985" s="6">
        <v>40826</v>
      </c>
      <c r="C985" s="6" t="s">
        <v>10</v>
      </c>
      <c r="D985" s="6" t="s">
        <v>1460</v>
      </c>
      <c r="E985" s="9">
        <v>3444270</v>
      </c>
      <c r="F985" s="10" t="s">
        <v>1409</v>
      </c>
      <c r="G985" s="9">
        <v>275542</v>
      </c>
      <c r="H985" s="9">
        <f t="shared" si="85"/>
        <v>3719812</v>
      </c>
      <c r="I985" s="6" t="s">
        <v>139</v>
      </c>
      <c r="J985" s="6" t="s">
        <v>140</v>
      </c>
      <c r="K985" s="5">
        <f t="shared" si="87"/>
        <v>45150</v>
      </c>
      <c r="L985" s="9">
        <f>+VLOOKUP(B985,'[2]TT 2023'!F$1049:K$1159,2,0)</f>
        <v>3719817</v>
      </c>
      <c r="M985" s="9">
        <f t="shared" si="88"/>
        <v>5</v>
      </c>
      <c r="N985" s="5">
        <f>+VLOOKUP(B985,'[2]TT 2023'!F$1049:K$1159,6,0)</f>
        <v>45162</v>
      </c>
      <c r="O985" t="s">
        <v>1615</v>
      </c>
      <c r="P985"/>
      <c r="Q985"/>
      <c r="R985" s="14">
        <f>+VLOOKUP(B985,[9]ExportInvoiceList!$D:$O,3,0)</f>
        <v>3719812</v>
      </c>
      <c r="S985" s="14">
        <f t="shared" si="86"/>
        <v>0</v>
      </c>
      <c r="T985" t="str">
        <f>+VLOOKUP(B985,[9]ExportInvoiceList!$D:$O,12,0)</f>
        <v>Lịch thanh toán: Monthly at 10 &amp; 24</v>
      </c>
      <c r="U985" s="4">
        <f>+VLOOKUP(B985,[9]ExportInvoiceList!$D:$O,6,0)</f>
        <v>45150.000347222223</v>
      </c>
      <c r="V985" t="s">
        <v>1411</v>
      </c>
    </row>
    <row r="986" spans="1:23" ht="15" hidden="1" customHeight="1" x14ac:dyDescent="0.2">
      <c r="A986" s="5">
        <v>45115</v>
      </c>
      <c r="B986" s="6">
        <v>40827</v>
      </c>
      <c r="C986" s="6" t="s">
        <v>10</v>
      </c>
      <c r="D986" s="6" t="s">
        <v>1461</v>
      </c>
      <c r="E986" s="9">
        <v>963695</v>
      </c>
      <c r="F986" s="10" t="s">
        <v>1409</v>
      </c>
      <c r="G986" s="9">
        <v>77096</v>
      </c>
      <c r="H986" s="9">
        <f t="shared" si="85"/>
        <v>1040791</v>
      </c>
      <c r="I986" s="6" t="s">
        <v>139</v>
      </c>
      <c r="J986" s="6" t="s">
        <v>140</v>
      </c>
      <c r="K986" s="5">
        <f t="shared" si="87"/>
        <v>45150</v>
      </c>
      <c r="L986" s="9">
        <f>+VLOOKUP(B986,'[2]TT 2023'!F$1049:K$1159,2,0)</f>
        <v>1040796</v>
      </c>
      <c r="M986" s="9">
        <f t="shared" si="88"/>
        <v>5</v>
      </c>
      <c r="N986" s="5">
        <f>+VLOOKUP(B986,'[2]TT 2023'!F$1049:K$1159,6,0)</f>
        <v>45162</v>
      </c>
      <c r="O986" t="s">
        <v>1615</v>
      </c>
      <c r="P986"/>
      <c r="Q986"/>
      <c r="R986" s="14">
        <f>+VLOOKUP(B986,[9]ExportInvoiceList!$D:$O,3,0)</f>
        <v>1040791</v>
      </c>
      <c r="S986" s="14">
        <f t="shared" si="86"/>
        <v>0</v>
      </c>
      <c r="T986" t="str">
        <f>+VLOOKUP(B986,[9]ExportInvoiceList!$D:$O,12,0)</f>
        <v>Lịch thanh toán: Monthly at 10 &amp; 24</v>
      </c>
      <c r="U986" s="4">
        <f>+VLOOKUP(B986,[9]ExportInvoiceList!$D:$O,6,0)</f>
        <v>45150.000347222223</v>
      </c>
      <c r="V986" t="s">
        <v>1411</v>
      </c>
    </row>
    <row r="987" spans="1:23" ht="15" hidden="1" customHeight="1" x14ac:dyDescent="0.2">
      <c r="A987" s="5">
        <v>45115</v>
      </c>
      <c r="B987" s="6">
        <v>40828</v>
      </c>
      <c r="C987" s="6" t="s">
        <v>10</v>
      </c>
      <c r="D987" s="6" t="s">
        <v>1462</v>
      </c>
      <c r="E987" s="9">
        <v>5158820</v>
      </c>
      <c r="F987" s="10" t="s">
        <v>1409</v>
      </c>
      <c r="G987" s="9">
        <v>412706</v>
      </c>
      <c r="H987" s="9">
        <f t="shared" si="85"/>
        <v>5571526</v>
      </c>
      <c r="I987" s="6" t="s">
        <v>53</v>
      </c>
      <c r="J987" s="6" t="s">
        <v>54</v>
      </c>
      <c r="K987" s="5">
        <f t="shared" si="87"/>
        <v>45150</v>
      </c>
      <c r="L987" s="9">
        <f>+VLOOKUP(B987,'[2]TT 2023'!F$1049:K$1159,2,0)</f>
        <v>5571531</v>
      </c>
      <c r="M987" s="9">
        <f t="shared" si="88"/>
        <v>5</v>
      </c>
      <c r="N987" s="5">
        <f>+VLOOKUP(B987,'[2]TT 2023'!F$1049:K$1159,6,0)</f>
        <v>45162</v>
      </c>
      <c r="O987" t="s">
        <v>1615</v>
      </c>
      <c r="P987"/>
      <c r="Q987"/>
      <c r="R987" s="14">
        <f>+VLOOKUP(B987,[9]ExportInvoiceList!$D:$O,3,0)</f>
        <v>5571526</v>
      </c>
      <c r="S987" s="14">
        <f t="shared" si="86"/>
        <v>0</v>
      </c>
      <c r="T987" t="str">
        <f>+VLOOKUP(B987,[9]ExportInvoiceList!$D:$O,12,0)</f>
        <v>Lịch thanh toán: Monthly at 10 &amp; 24</v>
      </c>
      <c r="U987" s="4">
        <f>+VLOOKUP(B987,[9]ExportInvoiceList!$D:$O,6,0)</f>
        <v>45152.000347222223</v>
      </c>
      <c r="V987" t="s">
        <v>1411</v>
      </c>
    </row>
    <row r="988" spans="1:23" ht="15" hidden="1" customHeight="1" x14ac:dyDescent="0.2">
      <c r="A988" s="5">
        <v>45115</v>
      </c>
      <c r="B988" s="6">
        <v>40829</v>
      </c>
      <c r="C988" s="6" t="s">
        <v>10</v>
      </c>
      <c r="D988" s="6" t="s">
        <v>1463</v>
      </c>
      <c r="E988" s="9">
        <v>3188155</v>
      </c>
      <c r="F988" s="10" t="s">
        <v>1409</v>
      </c>
      <c r="G988" s="9">
        <v>255052</v>
      </c>
      <c r="H988" s="9">
        <f t="shared" si="85"/>
        <v>3443207</v>
      </c>
      <c r="I988" s="6" t="s">
        <v>53</v>
      </c>
      <c r="J988" s="6" t="s">
        <v>54</v>
      </c>
      <c r="K988" s="5">
        <f t="shared" si="87"/>
        <v>45150</v>
      </c>
      <c r="L988" s="9">
        <f>+VLOOKUP(B988,'[2]TT 2023'!F$1049:K$1159,2,0)</f>
        <v>3443202</v>
      </c>
      <c r="M988" s="9">
        <f t="shared" si="88"/>
        <v>-5</v>
      </c>
      <c r="N988" s="5">
        <f>+VLOOKUP(B988,'[2]TT 2023'!F$1049:K$1159,6,0)</f>
        <v>45162</v>
      </c>
      <c r="O988" t="s">
        <v>1615</v>
      </c>
      <c r="P988"/>
      <c r="Q988"/>
      <c r="R988" s="14">
        <f>+VLOOKUP(B988,[9]ExportInvoiceList!$D:$O,3,0)</f>
        <v>3443207</v>
      </c>
      <c r="S988" s="14">
        <f t="shared" si="86"/>
        <v>0</v>
      </c>
      <c r="T988" t="str">
        <f>+VLOOKUP(B988,[9]ExportInvoiceList!$D:$O,12,0)</f>
        <v>Lịch thanh toán: Monthly at 10 &amp; 24</v>
      </c>
      <c r="U988" s="4">
        <f>+VLOOKUP(B988,[9]ExportInvoiceList!$D:$O,6,0)</f>
        <v>45152.000347222223</v>
      </c>
      <c r="V988" t="s">
        <v>1411</v>
      </c>
    </row>
    <row r="989" spans="1:23" ht="15" hidden="1" customHeight="1" x14ac:dyDescent="0.2">
      <c r="A989" s="5">
        <v>45117</v>
      </c>
      <c r="B989" s="6">
        <v>40873</v>
      </c>
      <c r="C989" s="6" t="s">
        <v>10</v>
      </c>
      <c r="D989" s="6" t="s">
        <v>1464</v>
      </c>
      <c r="E989" s="9">
        <v>1887980</v>
      </c>
      <c r="F989" s="10" t="s">
        <v>1409</v>
      </c>
      <c r="G989" s="9">
        <v>151038</v>
      </c>
      <c r="H989" s="9">
        <f t="shared" si="85"/>
        <v>2039018</v>
      </c>
      <c r="I989" s="6" t="s">
        <v>13</v>
      </c>
      <c r="J989" s="6" t="s">
        <v>14</v>
      </c>
      <c r="K989" s="5">
        <f t="shared" si="87"/>
        <v>45152</v>
      </c>
      <c r="L989" s="9">
        <f>+VLOOKUP(B989,'[2]TT 2023'!F$1160:K$1246,2,0)</f>
        <v>2039013</v>
      </c>
      <c r="M989" s="9">
        <f t="shared" si="88"/>
        <v>-5</v>
      </c>
      <c r="N989" s="5">
        <f>+VLOOKUP(B989,'[2]TT 2023'!F$1160:K$1246,6,0)</f>
        <v>45180</v>
      </c>
      <c r="O989" t="s">
        <v>1758</v>
      </c>
      <c r="P989"/>
      <c r="Q989"/>
      <c r="R989" s="42">
        <f>+VLOOKUP(B989,[10]ExportInvoiceList!$D:$O,3,0)</f>
        <v>2039018</v>
      </c>
      <c r="S989" s="42">
        <f t="shared" si="86"/>
        <v>0</v>
      </c>
      <c r="T989" t="str">
        <f>+VLOOKUP(B989,[10]ExportInvoiceList!$D:$O,12,0)</f>
        <v>Lịch thanh toán: Monthly at 10 &amp; 24</v>
      </c>
      <c r="U989" s="4">
        <f>+VLOOKUP(B989,[10]ExportInvoiceList!$D:$O,6,0)</f>
        <v>45142.000347222223</v>
      </c>
      <c r="V989" t="s">
        <v>1616</v>
      </c>
      <c r="W989" t="str">
        <f>+VLOOKUP(B989,[11]Sheet1!C$1:J$9,8,0)</f>
        <v>HD xuất sai thuế, chờ OM confirm giá</v>
      </c>
    </row>
    <row r="990" spans="1:23" ht="15" hidden="1" customHeight="1" x14ac:dyDescent="0.2">
      <c r="A990" s="5">
        <v>45117</v>
      </c>
      <c r="B990" s="6">
        <v>40874</v>
      </c>
      <c r="C990" s="6" t="s">
        <v>10</v>
      </c>
      <c r="D990" s="6" t="s">
        <v>1465</v>
      </c>
      <c r="E990" s="9">
        <v>943990</v>
      </c>
      <c r="F990" s="10" t="s">
        <v>1409</v>
      </c>
      <c r="G990" s="9">
        <v>75519</v>
      </c>
      <c r="H990" s="9">
        <f t="shared" si="85"/>
        <v>1019509</v>
      </c>
      <c r="I990" s="6" t="s">
        <v>93</v>
      </c>
      <c r="J990" s="6" t="s">
        <v>94</v>
      </c>
      <c r="K990" s="5">
        <f t="shared" si="87"/>
        <v>45152</v>
      </c>
      <c r="L990" s="9">
        <f>+VLOOKUP(B990,'[2]TT 2023'!F$1160:K$1246,2,0)</f>
        <v>1019507</v>
      </c>
      <c r="M990" s="9">
        <f t="shared" si="88"/>
        <v>-2</v>
      </c>
      <c r="N990" s="5">
        <f>+VLOOKUP(B990,'[2]TT 2023'!F$1160:K$1246,6,0)</f>
        <v>45180</v>
      </c>
      <c r="O990" t="s">
        <v>1758</v>
      </c>
      <c r="P990"/>
      <c r="Q990"/>
      <c r="R990" s="42">
        <f>+VLOOKUP(B990,[10]ExportInvoiceList!$D:$O,3,0)</f>
        <v>1019509</v>
      </c>
      <c r="S990" s="42">
        <f t="shared" si="86"/>
        <v>0</v>
      </c>
      <c r="T990" t="str">
        <f>+VLOOKUP(B990,[10]ExportInvoiceList!$D:$O,12,0)</f>
        <v>Lịch thanh toán: Monthly at 10 &amp; 24</v>
      </c>
      <c r="U990" s="4">
        <f>+VLOOKUP(B990,[10]ExportInvoiceList!$D:$O,6,0)</f>
        <v>45146.000347222223</v>
      </c>
      <c r="V990" t="s">
        <v>1616</v>
      </c>
      <c r="W990" t="str">
        <f>+VLOOKUP(B990,[11]Sheet1!C$1:J$9,8,0)</f>
        <v>HD xuất sai thuế, chờ OM confirm giá</v>
      </c>
    </row>
    <row r="991" spans="1:23" ht="15" hidden="1" customHeight="1" x14ac:dyDescent="0.2">
      <c r="A991" s="5">
        <v>45119</v>
      </c>
      <c r="B991" s="6">
        <v>41092</v>
      </c>
      <c r="C991" s="6" t="s">
        <v>10</v>
      </c>
      <c r="D991" s="6" t="s">
        <v>1466</v>
      </c>
      <c r="E991" s="9">
        <v>6085000</v>
      </c>
      <c r="F991" s="10" t="s">
        <v>1409</v>
      </c>
      <c r="G991" s="9">
        <v>486800</v>
      </c>
      <c r="H991" s="9">
        <f t="shared" si="85"/>
        <v>6571800</v>
      </c>
      <c r="I991" s="6" t="s">
        <v>13</v>
      </c>
      <c r="J991" s="6" t="s">
        <v>14</v>
      </c>
      <c r="K991" s="5">
        <f t="shared" si="87"/>
        <v>45154</v>
      </c>
      <c r="L991" s="9">
        <f>+VLOOKUP(B991,'[2]TT 2023'!F$1049:K$1159,2,0)</f>
        <v>6571800</v>
      </c>
      <c r="M991" s="9">
        <f t="shared" si="88"/>
        <v>0</v>
      </c>
      <c r="N991" s="5">
        <f>+VLOOKUP(B991,'[2]TT 2023'!F$1049:K$1159,6,0)</f>
        <v>45162</v>
      </c>
      <c r="O991" t="s">
        <v>1615</v>
      </c>
      <c r="P991"/>
      <c r="Q991"/>
      <c r="R991" s="14">
        <f>+VLOOKUP(B991,[9]ExportInvoiceList!$D:$O,3,0)</f>
        <v>6571800</v>
      </c>
      <c r="S991" s="14">
        <f t="shared" si="86"/>
        <v>0</v>
      </c>
      <c r="T991" t="str">
        <f>+VLOOKUP(B991,[9]ExportInvoiceList!$D:$O,12,0)</f>
        <v>Lịch thanh toán: Monthly at 10 &amp; 24</v>
      </c>
      <c r="U991" s="4">
        <f>+VLOOKUP(B991,[9]ExportInvoiceList!$D:$O,6,0)</f>
        <v>45150.000347222223</v>
      </c>
      <c r="V991" t="s">
        <v>1411</v>
      </c>
    </row>
    <row r="992" spans="1:23" ht="15" hidden="1" customHeight="1" x14ac:dyDescent="0.2">
      <c r="A992" s="5">
        <v>45119</v>
      </c>
      <c r="B992" s="6">
        <v>41093</v>
      </c>
      <c r="C992" s="6" t="s">
        <v>10</v>
      </c>
      <c r="D992" s="6" t="s">
        <v>1467</v>
      </c>
      <c r="E992" s="9">
        <v>3331740</v>
      </c>
      <c r="F992" s="10" t="s">
        <v>1409</v>
      </c>
      <c r="G992" s="9">
        <v>266539</v>
      </c>
      <c r="H992" s="9">
        <f t="shared" si="85"/>
        <v>3598279</v>
      </c>
      <c r="I992" s="6" t="s">
        <v>13</v>
      </c>
      <c r="J992" s="6" t="s">
        <v>14</v>
      </c>
      <c r="K992" s="5">
        <f t="shared" si="87"/>
        <v>45154</v>
      </c>
      <c r="L992" s="9">
        <f>+VLOOKUP(B992,'[2]TT 2023'!F$1049:K$1159,2,0)</f>
        <v>3598277</v>
      </c>
      <c r="M992" s="9">
        <f t="shared" si="88"/>
        <v>-2</v>
      </c>
      <c r="N992" s="5">
        <f>+VLOOKUP(B992,'[2]TT 2023'!F$1049:K$1159,6,0)</f>
        <v>45162</v>
      </c>
      <c r="O992" t="s">
        <v>1615</v>
      </c>
      <c r="P992"/>
      <c r="Q992"/>
      <c r="R992" s="14">
        <f>+VLOOKUP(B992,[9]ExportInvoiceList!$D:$O,3,0)</f>
        <v>3598279</v>
      </c>
      <c r="S992" s="14">
        <f t="shared" si="86"/>
        <v>0</v>
      </c>
      <c r="T992" t="str">
        <f>+VLOOKUP(B992,[9]ExportInvoiceList!$D:$O,12,0)</f>
        <v>Lịch thanh toán: Monthly at 10 &amp; 24</v>
      </c>
      <c r="U992" s="4">
        <f>+VLOOKUP(B992,[9]ExportInvoiceList!$D:$O,6,0)</f>
        <v>45150.000347222223</v>
      </c>
      <c r="V992" t="s">
        <v>1411</v>
      </c>
    </row>
    <row r="993" spans="1:22" ht="15" hidden="1" customHeight="1" x14ac:dyDescent="0.2">
      <c r="A993" s="5">
        <v>45119</v>
      </c>
      <c r="B993" s="6">
        <v>41094</v>
      </c>
      <c r="C993" s="6" t="s">
        <v>10</v>
      </c>
      <c r="D993" s="6" t="s">
        <v>1468</v>
      </c>
      <c r="E993" s="9">
        <v>1019890</v>
      </c>
      <c r="F993" s="10" t="s">
        <v>1409</v>
      </c>
      <c r="G993" s="9">
        <v>81591</v>
      </c>
      <c r="H993" s="9">
        <f t="shared" si="85"/>
        <v>1101481</v>
      </c>
      <c r="I993" s="6" t="s">
        <v>101</v>
      </c>
      <c r="J993" s="6" t="s">
        <v>102</v>
      </c>
      <c r="K993" s="5">
        <f t="shared" si="87"/>
        <v>45154</v>
      </c>
      <c r="L993" s="9">
        <f>+VLOOKUP(B993,'[2]TT 2023'!F$1049:K$1159,2,0)</f>
        <v>1101479</v>
      </c>
      <c r="M993" s="9">
        <f t="shared" si="88"/>
        <v>-2</v>
      </c>
      <c r="N993" s="5">
        <f>+VLOOKUP(B993,'[2]TT 2023'!F$1049:K$1159,6,0)</f>
        <v>45162</v>
      </c>
      <c r="O993" t="s">
        <v>1615</v>
      </c>
      <c r="P993"/>
      <c r="Q993"/>
      <c r="R993" s="14">
        <f>+VLOOKUP(B993,[9]ExportInvoiceList!$D:$O,3,0)</f>
        <v>1101481</v>
      </c>
      <c r="S993" s="14">
        <f t="shared" si="86"/>
        <v>0</v>
      </c>
      <c r="T993" t="str">
        <f>+VLOOKUP(B993,[9]ExportInvoiceList!$D:$O,12,0)</f>
        <v>Lịch thanh toán: Monthly at 10 &amp; 24</v>
      </c>
      <c r="U993" s="4">
        <f>+VLOOKUP(B993,[9]ExportInvoiceList!$D:$O,6,0)</f>
        <v>45150.000347222223</v>
      </c>
      <c r="V993" t="s">
        <v>1411</v>
      </c>
    </row>
    <row r="994" spans="1:22" ht="15" hidden="1" customHeight="1" x14ac:dyDescent="0.2">
      <c r="A994" s="5">
        <v>45119</v>
      </c>
      <c r="B994" s="6">
        <v>41095</v>
      </c>
      <c r="C994" s="6" t="s">
        <v>10</v>
      </c>
      <c r="D994" s="6" t="s">
        <v>1469</v>
      </c>
      <c r="E994" s="9">
        <v>2024120</v>
      </c>
      <c r="F994" s="10" t="s">
        <v>1409</v>
      </c>
      <c r="G994" s="9">
        <v>161930</v>
      </c>
      <c r="H994" s="9">
        <f t="shared" si="85"/>
        <v>2186050</v>
      </c>
      <c r="I994" s="6" t="s">
        <v>131</v>
      </c>
      <c r="J994" s="6" t="s">
        <v>132</v>
      </c>
      <c r="K994" s="5">
        <f t="shared" si="87"/>
        <v>45154</v>
      </c>
      <c r="L994" s="9">
        <f>+VLOOKUP(B994,'[2]TT 2023'!F$1049:K$1159,2,0)</f>
        <v>2186055</v>
      </c>
      <c r="M994" s="9">
        <f t="shared" si="88"/>
        <v>5</v>
      </c>
      <c r="N994" s="5">
        <f>+VLOOKUP(B994,'[2]TT 2023'!F$1049:K$1159,6,0)</f>
        <v>45162</v>
      </c>
      <c r="O994" t="s">
        <v>1615</v>
      </c>
      <c r="P994"/>
      <c r="Q994"/>
      <c r="R994" s="14">
        <f>+VLOOKUP(B994,[9]ExportInvoiceList!$D:$O,3,0)</f>
        <v>2186050</v>
      </c>
      <c r="S994" s="14">
        <f t="shared" si="86"/>
        <v>0</v>
      </c>
      <c r="T994" t="str">
        <f>+VLOOKUP(B994,[9]ExportInvoiceList!$D:$O,12,0)</f>
        <v>Lịch thanh toán: Monthly at 10 &amp; 24</v>
      </c>
      <c r="U994" s="4">
        <f>+VLOOKUP(B994,[9]ExportInvoiceList!$D:$O,6,0)</f>
        <v>45154.000347222223</v>
      </c>
      <c r="V994" t="s">
        <v>1411</v>
      </c>
    </row>
    <row r="995" spans="1:22" ht="15" hidden="1" customHeight="1" x14ac:dyDescent="0.2">
      <c r="A995" s="5">
        <v>45119</v>
      </c>
      <c r="B995" s="6">
        <v>41096</v>
      </c>
      <c r="C995" s="6" t="s">
        <v>10</v>
      </c>
      <c r="D995" s="6" t="s">
        <v>1470</v>
      </c>
      <c r="E995" s="9">
        <v>453750</v>
      </c>
      <c r="F995" s="10" t="s">
        <v>1409</v>
      </c>
      <c r="G995" s="9">
        <v>36300</v>
      </c>
      <c r="H995" s="9">
        <f t="shared" si="85"/>
        <v>490050</v>
      </c>
      <c r="I995" s="6" t="s">
        <v>131</v>
      </c>
      <c r="J995" s="6" t="s">
        <v>132</v>
      </c>
      <c r="K995" s="5">
        <f t="shared" si="87"/>
        <v>45154</v>
      </c>
      <c r="L995" s="9">
        <f>+VLOOKUP(B995,'[2]TT 2023'!F$1049:K$1159,2,0)</f>
        <v>490050</v>
      </c>
      <c r="M995" s="9">
        <f t="shared" si="88"/>
        <v>0</v>
      </c>
      <c r="N995" s="5">
        <f>+VLOOKUP(B995,'[2]TT 2023'!F$1049:K$1159,6,0)</f>
        <v>45162</v>
      </c>
      <c r="O995" t="s">
        <v>1615</v>
      </c>
      <c r="P995"/>
      <c r="Q995"/>
      <c r="R995" s="14">
        <f>+VLOOKUP(B995,[9]ExportInvoiceList!$D:$O,3,0)</f>
        <v>490050</v>
      </c>
      <c r="S995" s="14">
        <f t="shared" si="86"/>
        <v>0</v>
      </c>
      <c r="T995" t="str">
        <f>+VLOOKUP(B995,[9]ExportInvoiceList!$D:$O,12,0)</f>
        <v>Lịch thanh toán: Monthly at 10 &amp; 24</v>
      </c>
      <c r="U995" s="4">
        <f>+VLOOKUP(B995,[9]ExportInvoiceList!$D:$O,6,0)</f>
        <v>45154.000347222223</v>
      </c>
      <c r="V995" t="s">
        <v>1411</v>
      </c>
    </row>
    <row r="996" spans="1:22" ht="15" hidden="1" customHeight="1" x14ac:dyDescent="0.2">
      <c r="A996" s="5">
        <v>45119</v>
      </c>
      <c r="B996" s="6">
        <v>41097</v>
      </c>
      <c r="C996" s="6" t="s">
        <v>10</v>
      </c>
      <c r="D996" s="6" t="s">
        <v>1471</v>
      </c>
      <c r="E996" s="9">
        <v>4048240</v>
      </c>
      <c r="F996" s="10" t="s">
        <v>1409</v>
      </c>
      <c r="G996" s="9">
        <v>323859</v>
      </c>
      <c r="H996" s="9">
        <f t="shared" si="85"/>
        <v>4372099</v>
      </c>
      <c r="I996" s="6" t="s">
        <v>53</v>
      </c>
      <c r="J996" s="6" t="s">
        <v>54</v>
      </c>
      <c r="K996" s="5">
        <f t="shared" si="87"/>
        <v>45154</v>
      </c>
      <c r="L996" s="9">
        <f>+VLOOKUP(B996,'[2]TT 2023'!F$1049:K$1159,2,0)</f>
        <v>4372097</v>
      </c>
      <c r="M996" s="9">
        <f t="shared" si="88"/>
        <v>-2</v>
      </c>
      <c r="N996" s="5">
        <f>+VLOOKUP(B996,'[2]TT 2023'!F$1049:K$1159,6,0)</f>
        <v>45162</v>
      </c>
      <c r="O996" t="s">
        <v>1615</v>
      </c>
      <c r="P996"/>
      <c r="Q996"/>
      <c r="R996" s="14">
        <f>+VLOOKUP(B996,[9]ExportInvoiceList!$D:$O,3,0)</f>
        <v>4372099</v>
      </c>
      <c r="S996" s="14">
        <f t="shared" si="86"/>
        <v>0</v>
      </c>
      <c r="T996" t="str">
        <f>+VLOOKUP(B996,[9]ExportInvoiceList!$D:$O,12,0)</f>
        <v>Lịch thanh toán: Monthly at 10 &amp; 24</v>
      </c>
      <c r="U996" s="4">
        <f>+VLOOKUP(B996,[9]ExportInvoiceList!$D:$O,6,0)</f>
        <v>45156.000347222223</v>
      </c>
      <c r="V996" t="s">
        <v>1411</v>
      </c>
    </row>
    <row r="997" spans="1:22" ht="15" hidden="1" customHeight="1" x14ac:dyDescent="0.2">
      <c r="A997" s="5">
        <v>45119</v>
      </c>
      <c r="B997" s="6">
        <v>41098</v>
      </c>
      <c r="C997" s="6" t="s">
        <v>10</v>
      </c>
      <c r="D997" s="6" t="s">
        <v>1472</v>
      </c>
      <c r="E997" s="9">
        <v>4735970</v>
      </c>
      <c r="F997" s="10" t="s">
        <v>1409</v>
      </c>
      <c r="G997" s="9">
        <v>378878</v>
      </c>
      <c r="H997" s="9">
        <f t="shared" si="85"/>
        <v>5114848</v>
      </c>
      <c r="I997" s="6" t="s">
        <v>53</v>
      </c>
      <c r="J997" s="6" t="s">
        <v>54</v>
      </c>
      <c r="K997" s="5">
        <f t="shared" si="87"/>
        <v>45154</v>
      </c>
      <c r="L997" s="9">
        <f>+VLOOKUP(B997,'[2]TT 2023'!F$1049:K$1159,2,0)</f>
        <v>5114853</v>
      </c>
      <c r="M997" s="9">
        <f t="shared" si="88"/>
        <v>5</v>
      </c>
      <c r="N997" s="5">
        <f>+VLOOKUP(B997,'[2]TT 2023'!F$1049:K$1159,6,0)</f>
        <v>45162</v>
      </c>
      <c r="O997" t="s">
        <v>1615</v>
      </c>
      <c r="P997"/>
      <c r="Q997"/>
      <c r="R997" s="14">
        <f>+VLOOKUP(B997,[9]ExportInvoiceList!$D:$O,3,0)</f>
        <v>5114848</v>
      </c>
      <c r="S997" s="14">
        <f t="shared" si="86"/>
        <v>0</v>
      </c>
      <c r="T997" t="str">
        <f>+VLOOKUP(B997,[9]ExportInvoiceList!$D:$O,12,0)</f>
        <v>Lịch thanh toán: Monthly at 10 &amp; 24</v>
      </c>
      <c r="U997" s="4">
        <f>+VLOOKUP(B997,[9]ExportInvoiceList!$D:$O,6,0)</f>
        <v>45156.000347222223</v>
      </c>
      <c r="V997" t="s">
        <v>1411</v>
      </c>
    </row>
    <row r="998" spans="1:22" ht="15" hidden="1" customHeight="1" x14ac:dyDescent="0.2">
      <c r="A998" s="5">
        <v>45119</v>
      </c>
      <c r="B998" s="6">
        <v>41099</v>
      </c>
      <c r="C998" s="6" t="s">
        <v>10</v>
      </c>
      <c r="D998" s="6" t="s">
        <v>1473</v>
      </c>
      <c r="E998" s="9">
        <v>6072360</v>
      </c>
      <c r="F998" s="10" t="s">
        <v>1409</v>
      </c>
      <c r="G998" s="9">
        <v>485789</v>
      </c>
      <c r="H998" s="9">
        <f t="shared" si="85"/>
        <v>6558149</v>
      </c>
      <c r="I998" s="6" t="s">
        <v>53</v>
      </c>
      <c r="J998" s="6" t="s">
        <v>54</v>
      </c>
      <c r="K998" s="5">
        <f t="shared" si="87"/>
        <v>45154</v>
      </c>
      <c r="L998" s="9">
        <f>+VLOOKUP(B998,'[2]TT 2023'!F$1049:K$1159,2,0)</f>
        <v>6558152</v>
      </c>
      <c r="M998" s="9">
        <f t="shared" si="88"/>
        <v>3</v>
      </c>
      <c r="N998" s="5">
        <f>+VLOOKUP(B998,'[2]TT 2023'!F$1049:K$1159,6,0)</f>
        <v>45162</v>
      </c>
      <c r="O998" t="s">
        <v>1615</v>
      </c>
      <c r="P998"/>
      <c r="Q998"/>
      <c r="R998" s="14">
        <f>+VLOOKUP(B998,[9]ExportInvoiceList!$D:$O,3,0)</f>
        <v>6558149</v>
      </c>
      <c r="S998" s="14">
        <f t="shared" si="86"/>
        <v>0</v>
      </c>
      <c r="T998" t="str">
        <f>+VLOOKUP(B998,[9]ExportInvoiceList!$D:$O,12,0)</f>
        <v>Lịch thanh toán: Monthly at 10 &amp; 24</v>
      </c>
      <c r="U998" s="4">
        <f>+VLOOKUP(B998,[9]ExportInvoiceList!$D:$O,6,0)</f>
        <v>45156.000347222223</v>
      </c>
      <c r="V998" t="s">
        <v>1411</v>
      </c>
    </row>
    <row r="999" spans="1:22" ht="15" hidden="1" customHeight="1" x14ac:dyDescent="0.2">
      <c r="A999" s="5">
        <v>45119</v>
      </c>
      <c r="B999" s="6">
        <v>41100</v>
      </c>
      <c r="C999" s="6" t="s">
        <v>10</v>
      </c>
      <c r="D999" s="6" t="s">
        <v>1474</v>
      </c>
      <c r="E999" s="9">
        <v>1110580</v>
      </c>
      <c r="F999" s="10" t="s">
        <v>1409</v>
      </c>
      <c r="G999" s="9">
        <v>88846</v>
      </c>
      <c r="H999" s="9">
        <f t="shared" si="85"/>
        <v>1199426</v>
      </c>
      <c r="I999" s="6" t="s">
        <v>89</v>
      </c>
      <c r="J999" s="6" t="s">
        <v>90</v>
      </c>
      <c r="K999" s="5">
        <f t="shared" si="87"/>
        <v>45154</v>
      </c>
      <c r="L999" s="9">
        <f>+VLOOKUP(B999,'[2]TT 2023'!F$1049:K$1159,2,0)</f>
        <v>1199421</v>
      </c>
      <c r="M999" s="9">
        <f t="shared" si="88"/>
        <v>-5</v>
      </c>
      <c r="N999" s="5">
        <f>+VLOOKUP(B999,'[2]TT 2023'!F$1049:K$1159,6,0)</f>
        <v>45162</v>
      </c>
      <c r="O999" t="s">
        <v>1615</v>
      </c>
      <c r="P999"/>
      <c r="Q999"/>
      <c r="R999" s="14">
        <f>+VLOOKUP(B999,[9]ExportInvoiceList!$D:$O,3,0)</f>
        <v>1199426</v>
      </c>
      <c r="S999" s="14">
        <f t="shared" si="86"/>
        <v>0</v>
      </c>
      <c r="T999" t="str">
        <f>+VLOOKUP(B999,[9]ExportInvoiceList!$D:$O,12,0)</f>
        <v>Lịch thanh toán: Monthly at 10 &amp; 24</v>
      </c>
      <c r="U999" s="4">
        <f>+VLOOKUP(B999,[9]ExportInvoiceList!$D:$O,6,0)</f>
        <v>45153.000347222223</v>
      </c>
      <c r="V999" t="s">
        <v>1411</v>
      </c>
    </row>
    <row r="1000" spans="1:22" ht="15" hidden="1" customHeight="1" x14ac:dyDescent="0.2">
      <c r="A1000" s="5">
        <v>45119</v>
      </c>
      <c r="B1000" s="6">
        <v>41101</v>
      </c>
      <c r="C1000" s="6" t="s">
        <v>10</v>
      </c>
      <c r="D1000" s="6" t="s">
        <v>1475</v>
      </c>
      <c r="E1000" s="9">
        <v>1468620</v>
      </c>
      <c r="F1000" s="10" t="s">
        <v>1409</v>
      </c>
      <c r="G1000" s="9">
        <v>117490</v>
      </c>
      <c r="H1000" s="9">
        <f t="shared" si="85"/>
        <v>1586110</v>
      </c>
      <c r="I1000" s="6" t="s">
        <v>107</v>
      </c>
      <c r="J1000" s="6" t="s">
        <v>108</v>
      </c>
      <c r="K1000" s="5">
        <f t="shared" si="87"/>
        <v>45154</v>
      </c>
      <c r="L1000" s="9">
        <f>+VLOOKUP(B1000,'[2]TT 2023'!F$1049:K$1159,2,0)</f>
        <v>1586115</v>
      </c>
      <c r="M1000" s="9">
        <f t="shared" si="88"/>
        <v>5</v>
      </c>
      <c r="N1000" s="5">
        <f>+VLOOKUP(B1000,'[2]TT 2023'!F$1049:K$1159,6,0)</f>
        <v>45162</v>
      </c>
      <c r="O1000" t="s">
        <v>1615</v>
      </c>
      <c r="P1000"/>
      <c r="Q1000"/>
      <c r="R1000" s="14">
        <f>+VLOOKUP(B1000,[9]ExportInvoiceList!$D:$O,3,0)</f>
        <v>1586110</v>
      </c>
      <c r="S1000" s="14">
        <f t="shared" si="86"/>
        <v>0</v>
      </c>
      <c r="T1000" t="str">
        <f>+VLOOKUP(B1000,[9]ExportInvoiceList!$D:$O,12,0)</f>
        <v>Lịch thanh toán: Monthly at 10 &amp; 24</v>
      </c>
      <c r="U1000" s="4">
        <f>+VLOOKUP(B1000,[9]ExportInvoiceList!$D:$O,6,0)</f>
        <v>45155.000347222223</v>
      </c>
      <c r="V1000" t="s">
        <v>1411</v>
      </c>
    </row>
    <row r="1001" spans="1:22" ht="15" hidden="1" customHeight="1" x14ac:dyDescent="0.2">
      <c r="A1001" s="5">
        <v>45119</v>
      </c>
      <c r="B1001" s="6">
        <v>41102</v>
      </c>
      <c r="C1001" s="6" t="s">
        <v>10</v>
      </c>
      <c r="D1001" s="6" t="s">
        <v>1476</v>
      </c>
      <c r="E1001" s="9">
        <v>2024120</v>
      </c>
      <c r="F1001" s="10" t="s">
        <v>1409</v>
      </c>
      <c r="G1001" s="9">
        <v>161930</v>
      </c>
      <c r="H1001" s="9">
        <f t="shared" si="85"/>
        <v>2186050</v>
      </c>
      <c r="I1001" s="6" t="s">
        <v>175</v>
      </c>
      <c r="J1001" s="6" t="s">
        <v>176</v>
      </c>
      <c r="K1001" s="5">
        <f t="shared" si="87"/>
        <v>45154</v>
      </c>
      <c r="L1001" s="9">
        <f>+VLOOKUP(B1001,'[2]TT 2023'!F$1049:K$1159,2,0)</f>
        <v>2186055</v>
      </c>
      <c r="M1001" s="9">
        <f t="shared" si="88"/>
        <v>5</v>
      </c>
      <c r="N1001" s="5">
        <f>+VLOOKUP(B1001,'[2]TT 2023'!F$1049:K$1159,6,0)</f>
        <v>45162</v>
      </c>
      <c r="O1001" t="s">
        <v>1615</v>
      </c>
      <c r="P1001"/>
      <c r="Q1001"/>
      <c r="R1001" s="14">
        <f>+VLOOKUP(B1001,[9]ExportInvoiceList!$D:$O,3,0)</f>
        <v>2186050</v>
      </c>
      <c r="S1001" s="14">
        <f t="shared" si="86"/>
        <v>0</v>
      </c>
      <c r="T1001" t="str">
        <f>+VLOOKUP(B1001,[9]ExportInvoiceList!$D:$O,12,0)</f>
        <v>Lịch thanh toán: Monthly at 10 &amp; 24</v>
      </c>
      <c r="U1001" s="4">
        <f>+VLOOKUP(B1001,[9]ExportInvoiceList!$D:$O,6,0)</f>
        <v>45154.000347222223</v>
      </c>
      <c r="V1001" t="s">
        <v>1411</v>
      </c>
    </row>
    <row r="1002" spans="1:22" ht="15" hidden="1" customHeight="1" x14ac:dyDescent="0.2">
      <c r="A1002" s="5">
        <v>45119</v>
      </c>
      <c r="B1002" s="6">
        <v>41103</v>
      </c>
      <c r="C1002" s="6" t="s">
        <v>10</v>
      </c>
      <c r="D1002" s="6" t="s">
        <v>1477</v>
      </c>
      <c r="E1002" s="9">
        <v>509760</v>
      </c>
      <c r="F1002" s="10" t="s">
        <v>1409</v>
      </c>
      <c r="G1002" s="9">
        <v>40781</v>
      </c>
      <c r="H1002" s="9">
        <f t="shared" si="85"/>
        <v>550541</v>
      </c>
      <c r="I1002" s="6" t="s">
        <v>73</v>
      </c>
      <c r="J1002" s="6" t="s">
        <v>74</v>
      </c>
      <c r="K1002" s="5">
        <f t="shared" si="87"/>
        <v>45154</v>
      </c>
      <c r="L1002" s="9">
        <f>+VLOOKUP(B1002,'[2]TT 2023'!F$1049:K$1159,2,0)</f>
        <v>550544</v>
      </c>
      <c r="M1002" s="9">
        <f t="shared" si="88"/>
        <v>3</v>
      </c>
      <c r="N1002" s="5">
        <f>+VLOOKUP(B1002,'[2]TT 2023'!F$1049:K$1159,6,0)</f>
        <v>45162</v>
      </c>
      <c r="O1002" t="s">
        <v>1615</v>
      </c>
      <c r="P1002"/>
      <c r="Q1002"/>
      <c r="R1002" s="14">
        <f>+VLOOKUP(B1002,[9]ExportInvoiceList!$D:$O,3,0)</f>
        <v>550541</v>
      </c>
      <c r="S1002" s="14">
        <f t="shared" si="86"/>
        <v>0</v>
      </c>
      <c r="T1002" t="str">
        <f>+VLOOKUP(B1002,[9]ExportInvoiceList!$D:$O,12,0)</f>
        <v>Lịch thanh toán: Monthly at 10 &amp; 24</v>
      </c>
      <c r="U1002" s="4">
        <f>+VLOOKUP(B1002,[9]ExportInvoiceList!$D:$O,6,0)</f>
        <v>45153.000347222223</v>
      </c>
      <c r="V1002" t="s">
        <v>1411</v>
      </c>
    </row>
    <row r="1003" spans="1:22" ht="15" hidden="1" customHeight="1" x14ac:dyDescent="0.2">
      <c r="A1003" s="5">
        <v>45119</v>
      </c>
      <c r="B1003" s="6">
        <v>41107</v>
      </c>
      <c r="C1003" s="6" t="s">
        <v>10</v>
      </c>
      <c r="D1003" s="6" t="s">
        <v>1478</v>
      </c>
      <c r="E1003" s="9">
        <v>3056744</v>
      </c>
      <c r="F1003" s="10" t="s">
        <v>1409</v>
      </c>
      <c r="G1003" s="9">
        <v>244540</v>
      </c>
      <c r="H1003" s="9">
        <f t="shared" si="85"/>
        <v>3301284</v>
      </c>
      <c r="I1003" s="6" t="s">
        <v>147</v>
      </c>
      <c r="J1003" s="6" t="s">
        <v>148</v>
      </c>
      <c r="K1003" s="5">
        <f t="shared" si="87"/>
        <v>45154</v>
      </c>
      <c r="L1003" s="9">
        <f>+VLOOKUP(B1003,'[2]TT 2023'!F$983:K$1048,2,0)</f>
        <v>3301290</v>
      </c>
      <c r="M1003" s="9">
        <f t="shared" si="88"/>
        <v>6</v>
      </c>
      <c r="N1003" s="5">
        <f>+VLOOKUP(B1003,'[2]TT 2023'!F$983:K$1048,6,0)</f>
        <v>45148</v>
      </c>
      <c r="O1003" t="s">
        <v>1576</v>
      </c>
      <c r="P1003"/>
      <c r="Q1003"/>
      <c r="R1003" s="14">
        <f>VLOOKUP(B1003,[7]ExportInvoiceList!$D:$O,3,0)</f>
        <v>3301284</v>
      </c>
      <c r="S1003" s="14">
        <f t="shared" si="86"/>
        <v>0</v>
      </c>
      <c r="T1003" t="str">
        <f>VLOOKUP(B1003,[7]ExportInvoiceList!$D:$O,12,0)</f>
        <v>Lịch thanh toán: Monthly at 10 &amp; 24</v>
      </c>
      <c r="U1003" s="4">
        <f>VLOOKUP(B1003,[7]ExportInvoiceList!$D:$O,6,0)</f>
        <v>45146.000347222223</v>
      </c>
      <c r="V1003" t="s">
        <v>1411</v>
      </c>
    </row>
    <row r="1004" spans="1:22" ht="15" hidden="1" customHeight="1" x14ac:dyDescent="0.2">
      <c r="A1004" s="5">
        <v>45120</v>
      </c>
      <c r="B1004" s="6">
        <v>42069</v>
      </c>
      <c r="C1004" s="6" t="s">
        <v>10</v>
      </c>
      <c r="D1004" s="6" t="s">
        <v>1479</v>
      </c>
      <c r="E1004" s="9">
        <v>5552900</v>
      </c>
      <c r="F1004" s="10" t="s">
        <v>1409</v>
      </c>
      <c r="G1004" s="9">
        <v>444232</v>
      </c>
      <c r="H1004" s="9">
        <f t="shared" si="85"/>
        <v>5997132</v>
      </c>
      <c r="I1004" s="6" t="s">
        <v>13</v>
      </c>
      <c r="J1004" s="6" t="s">
        <v>14</v>
      </c>
      <c r="K1004" s="5">
        <f t="shared" si="87"/>
        <v>45155</v>
      </c>
      <c r="L1004" s="9">
        <f>+VLOOKUP(B1004,'[2]TT 2023'!F$1049:K$1159,2,0)</f>
        <v>5997132</v>
      </c>
      <c r="M1004" s="9">
        <f t="shared" si="88"/>
        <v>0</v>
      </c>
      <c r="N1004" s="5">
        <f>+VLOOKUP(B1004,'[2]TT 2023'!F$1049:K$1159,6,0)</f>
        <v>45162</v>
      </c>
      <c r="O1004" t="s">
        <v>1615</v>
      </c>
      <c r="P1004"/>
      <c r="Q1004"/>
      <c r="R1004" s="14">
        <f>+VLOOKUP(B1004,[9]ExportInvoiceList!$D:$O,3,0)</f>
        <v>5997132</v>
      </c>
      <c r="S1004" s="14">
        <f t="shared" si="86"/>
        <v>0</v>
      </c>
      <c r="T1004" t="str">
        <f>+VLOOKUP(B1004,[9]ExportInvoiceList!$D:$O,12,0)</f>
        <v>Lịch thanh toán: Monthly at 10 &amp; 24</v>
      </c>
      <c r="U1004" s="4">
        <f>+VLOOKUP(B1004,[9]ExportInvoiceList!$D:$O,6,0)</f>
        <v>45154.000347222223</v>
      </c>
      <c r="V1004" t="s">
        <v>1411</v>
      </c>
    </row>
    <row r="1005" spans="1:22" ht="15" hidden="1" customHeight="1" x14ac:dyDescent="0.2">
      <c r="A1005" s="5">
        <v>45120</v>
      </c>
      <c r="B1005" s="6">
        <v>42070</v>
      </c>
      <c r="C1005" s="6" t="s">
        <v>10</v>
      </c>
      <c r="D1005" s="6" t="s">
        <v>1480</v>
      </c>
      <c r="E1005" s="9">
        <v>453750</v>
      </c>
      <c r="F1005" s="10" t="s">
        <v>1409</v>
      </c>
      <c r="G1005" s="9">
        <v>36300</v>
      </c>
      <c r="H1005" s="9">
        <f t="shared" si="85"/>
        <v>490050</v>
      </c>
      <c r="I1005" s="6" t="s">
        <v>13</v>
      </c>
      <c r="J1005" s="6" t="s">
        <v>14</v>
      </c>
      <c r="K1005" s="5">
        <f t="shared" si="87"/>
        <v>45155</v>
      </c>
      <c r="L1005" s="9">
        <f>+VLOOKUP(B1005,'[2]TT 2023'!F$1049:K$1159,2,0)</f>
        <v>490050</v>
      </c>
      <c r="M1005" s="9">
        <f t="shared" si="88"/>
        <v>0</v>
      </c>
      <c r="N1005" s="5">
        <f>+VLOOKUP(B1005,'[2]TT 2023'!F$1049:K$1159,6,0)</f>
        <v>45162</v>
      </c>
      <c r="O1005" t="s">
        <v>1615</v>
      </c>
      <c r="P1005"/>
      <c r="Q1005"/>
      <c r="R1005" s="14">
        <f>+VLOOKUP(B1005,[9]ExportInvoiceList!$D:$O,3,0)</f>
        <v>490050</v>
      </c>
      <c r="S1005" s="14">
        <f t="shared" si="86"/>
        <v>0</v>
      </c>
      <c r="T1005" t="str">
        <f>+VLOOKUP(B1005,[9]ExportInvoiceList!$D:$O,12,0)</f>
        <v>Lịch thanh toán: Monthly at 10 &amp; 24</v>
      </c>
      <c r="U1005" s="4">
        <f>+VLOOKUP(B1005,[9]ExportInvoiceList!$D:$O,6,0)</f>
        <v>45154.000347222223</v>
      </c>
      <c r="V1005" t="s">
        <v>1411</v>
      </c>
    </row>
    <row r="1006" spans="1:22" ht="15" hidden="1" customHeight="1" x14ac:dyDescent="0.2">
      <c r="A1006" s="5">
        <v>45120</v>
      </c>
      <c r="B1006" s="6">
        <v>42071</v>
      </c>
      <c r="C1006" s="6" t="s">
        <v>10</v>
      </c>
      <c r="D1006" s="6" t="s">
        <v>1481</v>
      </c>
      <c r="E1006" s="9">
        <v>2548800</v>
      </c>
      <c r="F1006" s="10" t="s">
        <v>1409</v>
      </c>
      <c r="G1006" s="9">
        <v>203904</v>
      </c>
      <c r="H1006" s="9">
        <f t="shared" si="85"/>
        <v>2752704</v>
      </c>
      <c r="I1006" s="6" t="s">
        <v>13</v>
      </c>
      <c r="J1006" s="6" t="s">
        <v>14</v>
      </c>
      <c r="K1006" s="5">
        <f t="shared" si="87"/>
        <v>45155</v>
      </c>
      <c r="L1006" s="9">
        <f>+VLOOKUP(B1006,'[2]TT 2023'!F$1049:K$1159,2,0)</f>
        <v>2752704</v>
      </c>
      <c r="M1006" s="9">
        <f t="shared" si="88"/>
        <v>0</v>
      </c>
      <c r="N1006" s="5">
        <f>+VLOOKUP(B1006,'[2]TT 2023'!F$1049:K$1159,6,0)</f>
        <v>45162</v>
      </c>
      <c r="O1006" t="s">
        <v>1615</v>
      </c>
      <c r="P1006"/>
      <c r="Q1006"/>
      <c r="R1006" s="14">
        <f>+VLOOKUP(B1006,[9]ExportInvoiceList!$D:$O,3,0)</f>
        <v>2752704</v>
      </c>
      <c r="S1006" s="14">
        <f t="shared" si="86"/>
        <v>0</v>
      </c>
      <c r="T1006" t="str">
        <f>+VLOOKUP(B1006,[9]ExportInvoiceList!$D:$O,12,0)</f>
        <v>Lịch thanh toán: Monthly at 10 &amp; 24</v>
      </c>
      <c r="U1006" s="4">
        <f>+VLOOKUP(B1006,[9]ExportInvoiceList!$D:$O,6,0)</f>
        <v>45154.000347222223</v>
      </c>
      <c r="V1006" t="s">
        <v>1411</v>
      </c>
    </row>
    <row r="1007" spans="1:22" ht="15" hidden="1" customHeight="1" x14ac:dyDescent="0.2">
      <c r="A1007" s="5">
        <v>45120</v>
      </c>
      <c r="B1007" s="6">
        <v>42072</v>
      </c>
      <c r="C1007" s="6" t="s">
        <v>10</v>
      </c>
      <c r="D1007" s="6" t="s">
        <v>1482</v>
      </c>
      <c r="E1007" s="9">
        <v>536025</v>
      </c>
      <c r="F1007" s="10" t="s">
        <v>1409</v>
      </c>
      <c r="G1007" s="9">
        <v>42882</v>
      </c>
      <c r="H1007" s="9">
        <f t="shared" si="85"/>
        <v>578907</v>
      </c>
      <c r="I1007" s="6" t="s">
        <v>13</v>
      </c>
      <c r="J1007" s="6" t="s">
        <v>14</v>
      </c>
      <c r="K1007" s="5">
        <f t="shared" si="87"/>
        <v>45155</v>
      </c>
      <c r="L1007" s="9">
        <f>+VLOOKUP(B1007,'[2]TT 2023'!F$1049:K$1159,2,0)</f>
        <v>578907</v>
      </c>
      <c r="M1007" s="9">
        <f t="shared" si="88"/>
        <v>0</v>
      </c>
      <c r="N1007" s="5">
        <f>+VLOOKUP(B1007,'[2]TT 2023'!F$1049:K$1159,6,0)</f>
        <v>45162</v>
      </c>
      <c r="O1007" t="s">
        <v>1615</v>
      </c>
      <c r="P1007"/>
      <c r="Q1007"/>
      <c r="R1007" s="14">
        <f>+VLOOKUP(B1007,[9]ExportInvoiceList!$D:$O,3,0)</f>
        <v>578907</v>
      </c>
      <c r="S1007" s="14">
        <f t="shared" si="86"/>
        <v>0</v>
      </c>
      <c r="T1007" t="str">
        <f>+VLOOKUP(B1007,[9]ExportInvoiceList!$D:$O,12,0)</f>
        <v>Lịch thanh toán: Monthly at 10 &amp; 24</v>
      </c>
      <c r="U1007" s="4">
        <f>+VLOOKUP(B1007,[9]ExportInvoiceList!$D:$O,6,0)</f>
        <v>45154.000347222223</v>
      </c>
      <c r="V1007" t="s">
        <v>1411</v>
      </c>
    </row>
    <row r="1008" spans="1:22" ht="15" hidden="1" customHeight="1" x14ac:dyDescent="0.2">
      <c r="A1008" s="5">
        <v>45120</v>
      </c>
      <c r="B1008" s="6">
        <v>42073</v>
      </c>
      <c r="C1008" s="6" t="s">
        <v>10</v>
      </c>
      <c r="D1008" s="6" t="s">
        <v>1483</v>
      </c>
      <c r="E1008" s="9">
        <v>1785990</v>
      </c>
      <c r="F1008" s="10" t="s">
        <v>1409</v>
      </c>
      <c r="G1008" s="9">
        <v>142879</v>
      </c>
      <c r="H1008" s="9">
        <f t="shared" si="85"/>
        <v>1928869</v>
      </c>
      <c r="I1008" s="6" t="s">
        <v>13</v>
      </c>
      <c r="J1008" s="6" t="s">
        <v>14</v>
      </c>
      <c r="K1008" s="5">
        <f t="shared" si="87"/>
        <v>45155</v>
      </c>
      <c r="L1008" s="9">
        <f>+VLOOKUP(B1008,'[2]TT 2023'!F$1049:K$1159,2,0)</f>
        <v>1928867</v>
      </c>
      <c r="M1008" s="9">
        <f t="shared" si="88"/>
        <v>-2</v>
      </c>
      <c r="N1008" s="5">
        <f>+VLOOKUP(B1008,'[2]TT 2023'!F$1049:K$1159,6,0)</f>
        <v>45162</v>
      </c>
      <c r="O1008" t="s">
        <v>1615</v>
      </c>
      <c r="P1008"/>
      <c r="Q1008"/>
      <c r="R1008" s="14">
        <f>+VLOOKUP(B1008,[9]ExportInvoiceList!$D:$O,3,0)</f>
        <v>1928869</v>
      </c>
      <c r="S1008" s="14">
        <f t="shared" si="86"/>
        <v>0</v>
      </c>
      <c r="T1008" t="str">
        <f>+VLOOKUP(B1008,[9]ExportInvoiceList!$D:$O,12,0)</f>
        <v>Lịch thanh toán: Monthly at 10 &amp; 24</v>
      </c>
      <c r="U1008" s="4">
        <f>+VLOOKUP(B1008,[9]ExportInvoiceList!$D:$O,6,0)</f>
        <v>45154.000347222223</v>
      </c>
      <c r="V1008" t="s">
        <v>1411</v>
      </c>
    </row>
    <row r="1009" spans="1:22" ht="15" hidden="1" customHeight="1" x14ac:dyDescent="0.2">
      <c r="A1009" s="5">
        <v>45120</v>
      </c>
      <c r="B1009" s="6">
        <v>42074</v>
      </c>
      <c r="C1009" s="6" t="s">
        <v>10</v>
      </c>
      <c r="D1009" s="6" t="s">
        <v>1484</v>
      </c>
      <c r="E1009" s="9">
        <v>3398400</v>
      </c>
      <c r="F1009" s="10" t="s">
        <v>1409</v>
      </c>
      <c r="G1009" s="9">
        <v>271872</v>
      </c>
      <c r="H1009" s="9">
        <f t="shared" si="85"/>
        <v>3670272</v>
      </c>
      <c r="I1009" s="6" t="s">
        <v>13</v>
      </c>
      <c r="J1009" s="6" t="s">
        <v>14</v>
      </c>
      <c r="K1009" s="5">
        <f t="shared" si="87"/>
        <v>45155</v>
      </c>
      <c r="L1009" s="9">
        <f>+VLOOKUP(B1009,'[2]TT 2023'!F$1049:K$1159,2,0)</f>
        <v>3670272</v>
      </c>
      <c r="M1009" s="9">
        <f t="shared" si="88"/>
        <v>0</v>
      </c>
      <c r="N1009" s="5">
        <f>+VLOOKUP(B1009,'[2]TT 2023'!F$1049:K$1159,6,0)</f>
        <v>45162</v>
      </c>
      <c r="O1009" t="s">
        <v>1615</v>
      </c>
      <c r="P1009"/>
      <c r="Q1009"/>
      <c r="R1009" s="14">
        <f>+VLOOKUP(B1009,[9]ExportInvoiceList!$D:$O,3,0)</f>
        <v>3670272</v>
      </c>
      <c r="S1009" s="14">
        <f t="shared" si="86"/>
        <v>0</v>
      </c>
      <c r="T1009" t="str">
        <f>+VLOOKUP(B1009,[9]ExportInvoiceList!$D:$O,12,0)</f>
        <v>Lịch thanh toán: Monthly at 10 &amp; 24</v>
      </c>
      <c r="U1009" s="4">
        <f>+VLOOKUP(B1009,[9]ExportInvoiceList!$D:$O,6,0)</f>
        <v>45154.000347222223</v>
      </c>
      <c r="V1009" t="s">
        <v>1411</v>
      </c>
    </row>
    <row r="1010" spans="1:22" ht="15" hidden="1" customHeight="1" x14ac:dyDescent="0.2">
      <c r="A1010" s="5">
        <v>45121</v>
      </c>
      <c r="B1010" s="6">
        <v>42160</v>
      </c>
      <c r="C1010" s="6" t="s">
        <v>10</v>
      </c>
      <c r="D1010" s="6" t="s">
        <v>1485</v>
      </c>
      <c r="E1010" s="9">
        <v>1110580</v>
      </c>
      <c r="F1010" s="10" t="s">
        <v>1409</v>
      </c>
      <c r="G1010" s="9">
        <v>88846</v>
      </c>
      <c r="H1010" s="9">
        <f t="shared" si="85"/>
        <v>1199426</v>
      </c>
      <c r="I1010" s="6" t="s">
        <v>53</v>
      </c>
      <c r="J1010" s="6" t="s">
        <v>54</v>
      </c>
      <c r="K1010" s="5">
        <f t="shared" si="87"/>
        <v>45156</v>
      </c>
      <c r="L1010" s="9">
        <f>+VLOOKUP(B1010,'[2]TT 2023'!F$1049:K$1159,2,0)</f>
        <v>1199421</v>
      </c>
      <c r="M1010" s="9">
        <f t="shared" si="88"/>
        <v>-5</v>
      </c>
      <c r="N1010" s="5">
        <f>+VLOOKUP(B1010,'[2]TT 2023'!F$1049:K$1159,6,0)</f>
        <v>45162</v>
      </c>
      <c r="O1010" t="s">
        <v>1615</v>
      </c>
      <c r="P1010"/>
      <c r="Q1010"/>
      <c r="R1010" s="14">
        <f>+VLOOKUP(B1010,[9]ExportInvoiceList!$D:$O,3,0)</f>
        <v>1199426</v>
      </c>
      <c r="S1010" s="14">
        <f t="shared" si="86"/>
        <v>0</v>
      </c>
      <c r="T1010" t="str">
        <f>+VLOOKUP(B1010,[9]ExportInvoiceList!$D:$O,12,0)</f>
        <v>Lịch thanh toán: Monthly at 10 &amp; 24</v>
      </c>
      <c r="U1010" s="4">
        <f>+VLOOKUP(B1010,[9]ExportInvoiceList!$D:$O,6,0)</f>
        <v>45160.000347222223</v>
      </c>
      <c r="V1010" t="s">
        <v>1411</v>
      </c>
    </row>
    <row r="1011" spans="1:22" ht="15" hidden="1" customHeight="1" x14ac:dyDescent="0.2">
      <c r="A1011" s="5">
        <v>45121</v>
      </c>
      <c r="B1011" s="6">
        <v>42161</v>
      </c>
      <c r="C1011" s="6" t="s">
        <v>10</v>
      </c>
      <c r="D1011" s="6" t="s">
        <v>1486</v>
      </c>
      <c r="E1011" s="9">
        <v>1699200</v>
      </c>
      <c r="F1011" s="10" t="s">
        <v>1409</v>
      </c>
      <c r="G1011" s="9">
        <v>135936</v>
      </c>
      <c r="H1011" s="9">
        <f t="shared" si="85"/>
        <v>1835136</v>
      </c>
      <c r="I1011" s="6" t="s">
        <v>73</v>
      </c>
      <c r="J1011" s="6" t="s">
        <v>74</v>
      </c>
      <c r="K1011" s="5">
        <f t="shared" si="87"/>
        <v>45156</v>
      </c>
      <c r="L1011" s="9">
        <f>+VLOOKUP(B1011,'[2]TT 2023'!F$1049:K$1159,2,0)</f>
        <v>1835136</v>
      </c>
      <c r="M1011" s="9">
        <f t="shared" si="88"/>
        <v>0</v>
      </c>
      <c r="N1011" s="5">
        <f>+VLOOKUP(B1011,'[2]TT 2023'!F$1049:K$1159,6,0)</f>
        <v>45162</v>
      </c>
      <c r="O1011" t="s">
        <v>1615</v>
      </c>
      <c r="P1011"/>
      <c r="Q1011"/>
      <c r="R1011" s="14">
        <f>+VLOOKUP(B1011,[9]ExportInvoiceList!$D:$O,3,0)</f>
        <v>1835136</v>
      </c>
      <c r="S1011" s="14">
        <f t="shared" si="86"/>
        <v>0</v>
      </c>
      <c r="T1011" t="str">
        <f>+VLOOKUP(B1011,[9]ExportInvoiceList!$D:$O,12,0)</f>
        <v>Lịch thanh toán: Monthly at 10 &amp; 24</v>
      </c>
      <c r="U1011" s="4">
        <f>+VLOOKUP(B1011,[9]ExportInvoiceList!$D:$O,6,0)</f>
        <v>45157.000347222223</v>
      </c>
      <c r="V1011" t="s">
        <v>1411</v>
      </c>
    </row>
    <row r="1012" spans="1:22" ht="15" hidden="1" customHeight="1" x14ac:dyDescent="0.2">
      <c r="A1012" s="5">
        <v>45121</v>
      </c>
      <c r="B1012" s="6">
        <v>42162</v>
      </c>
      <c r="C1012" s="6" t="s">
        <v>10</v>
      </c>
      <c r="D1012" s="6" t="s">
        <v>1487</v>
      </c>
      <c r="E1012" s="9">
        <v>742315</v>
      </c>
      <c r="F1012" s="10" t="s">
        <v>1409</v>
      </c>
      <c r="G1012" s="9">
        <v>59385</v>
      </c>
      <c r="H1012" s="9">
        <f t="shared" ref="H1012:H1075" si="89">+E1012+G1012</f>
        <v>801700</v>
      </c>
      <c r="I1012" s="6" t="s">
        <v>175</v>
      </c>
      <c r="J1012" s="6" t="s">
        <v>176</v>
      </c>
      <c r="K1012" s="5">
        <f t="shared" si="87"/>
        <v>45156</v>
      </c>
      <c r="L1012" s="9">
        <f>+VLOOKUP(B1012,'[2]TT 2023'!F$1049:K$1159,2,0)</f>
        <v>801698</v>
      </c>
      <c r="M1012" s="9">
        <f t="shared" si="88"/>
        <v>-2</v>
      </c>
      <c r="N1012" s="5">
        <f>+VLOOKUP(B1012,'[2]TT 2023'!F$1049:K$1159,6,0)</f>
        <v>45162</v>
      </c>
      <c r="O1012" t="s">
        <v>1615</v>
      </c>
      <c r="P1012"/>
      <c r="Q1012"/>
      <c r="R1012" s="14">
        <f>+VLOOKUP(B1012,[9]ExportInvoiceList!$D:$O,3,0)</f>
        <v>801700</v>
      </c>
      <c r="S1012" s="14">
        <f t="shared" si="86"/>
        <v>0</v>
      </c>
      <c r="T1012" t="str">
        <f>+VLOOKUP(B1012,[9]ExportInvoiceList!$D:$O,12,0)</f>
        <v>Lịch thanh toán: Monthly at 10 &amp; 24</v>
      </c>
      <c r="U1012" s="4">
        <f>+VLOOKUP(B1012,[9]ExportInvoiceList!$D:$O,6,0)</f>
        <v>45156.000347222223</v>
      </c>
      <c r="V1012" t="s">
        <v>1411</v>
      </c>
    </row>
    <row r="1013" spans="1:22" ht="15" hidden="1" customHeight="1" x14ac:dyDescent="0.2">
      <c r="A1013" s="5">
        <v>45121</v>
      </c>
      <c r="B1013" s="6">
        <v>42163</v>
      </c>
      <c r="C1013" s="6" t="s">
        <v>10</v>
      </c>
      <c r="D1013" s="6" t="s">
        <v>1488</v>
      </c>
      <c r="E1013" s="9">
        <v>2024120</v>
      </c>
      <c r="F1013" s="10" t="s">
        <v>1409</v>
      </c>
      <c r="G1013" s="9">
        <v>161930</v>
      </c>
      <c r="H1013" s="9">
        <f t="shared" si="89"/>
        <v>2186050</v>
      </c>
      <c r="I1013" s="6" t="s">
        <v>175</v>
      </c>
      <c r="J1013" s="6" t="s">
        <v>176</v>
      </c>
      <c r="K1013" s="5">
        <f t="shared" si="87"/>
        <v>45156</v>
      </c>
      <c r="L1013" s="9">
        <f>+VLOOKUP(B1013,'[2]TT 2023'!F$1049:K$1159,2,0)</f>
        <v>2186055</v>
      </c>
      <c r="M1013" s="9">
        <f t="shared" si="88"/>
        <v>5</v>
      </c>
      <c r="N1013" s="5">
        <f>+VLOOKUP(B1013,'[2]TT 2023'!F$1049:K$1159,6,0)</f>
        <v>45162</v>
      </c>
      <c r="O1013" t="s">
        <v>1615</v>
      </c>
      <c r="P1013"/>
      <c r="Q1013"/>
      <c r="R1013" s="14">
        <f>+VLOOKUP(B1013,[9]ExportInvoiceList!$D:$O,3,0)</f>
        <v>2186050</v>
      </c>
      <c r="S1013" s="14">
        <f t="shared" si="86"/>
        <v>0</v>
      </c>
      <c r="T1013" t="str">
        <f>+VLOOKUP(B1013,[9]ExportInvoiceList!$D:$O,12,0)</f>
        <v>Lịch thanh toán: Monthly at 10 &amp; 24</v>
      </c>
      <c r="U1013" s="4">
        <f>+VLOOKUP(B1013,[9]ExportInvoiceList!$D:$O,6,0)</f>
        <v>45156.000347222223</v>
      </c>
      <c r="V1013" t="s">
        <v>1411</v>
      </c>
    </row>
    <row r="1014" spans="1:22" ht="15" hidden="1" customHeight="1" x14ac:dyDescent="0.2">
      <c r="A1014" s="5">
        <v>45121</v>
      </c>
      <c r="B1014" s="6">
        <v>42164</v>
      </c>
      <c r="C1014" s="6" t="s">
        <v>10</v>
      </c>
      <c r="D1014" s="6" t="s">
        <v>1489</v>
      </c>
      <c r="E1014" s="9">
        <v>1468620</v>
      </c>
      <c r="F1014" s="10" t="s">
        <v>1409</v>
      </c>
      <c r="G1014" s="9">
        <v>117490</v>
      </c>
      <c r="H1014" s="9">
        <f t="shared" si="89"/>
        <v>1586110</v>
      </c>
      <c r="I1014" s="6" t="s">
        <v>93</v>
      </c>
      <c r="J1014" s="6" t="s">
        <v>94</v>
      </c>
      <c r="K1014" s="5">
        <f t="shared" si="87"/>
        <v>45156</v>
      </c>
      <c r="L1014" s="9">
        <f>+VLOOKUP(B1014,'[2]TT 2023'!F$1049:K$1159,2,0)</f>
        <v>1586115</v>
      </c>
      <c r="M1014" s="9">
        <f t="shared" si="88"/>
        <v>5</v>
      </c>
      <c r="N1014" s="5">
        <f>+VLOOKUP(B1014,'[2]TT 2023'!F$1049:K$1159,6,0)</f>
        <v>45162</v>
      </c>
      <c r="O1014" t="s">
        <v>1615</v>
      </c>
      <c r="P1014"/>
      <c r="Q1014"/>
      <c r="R1014" s="14">
        <f>+VLOOKUP(B1014,[9]ExportInvoiceList!$D:$O,3,0)</f>
        <v>1586110</v>
      </c>
      <c r="S1014" s="14">
        <f t="shared" si="86"/>
        <v>0</v>
      </c>
      <c r="T1014" t="str">
        <f>+VLOOKUP(B1014,[9]ExportInvoiceList!$D:$O,12,0)</f>
        <v>Lịch thanh toán: Monthly at 10 &amp; 24</v>
      </c>
      <c r="U1014" s="4">
        <f>+VLOOKUP(B1014,[9]ExportInvoiceList!$D:$O,6,0)</f>
        <v>45156.000347222223</v>
      </c>
      <c r="V1014" t="s">
        <v>1411</v>
      </c>
    </row>
    <row r="1015" spans="1:22" ht="15" hidden="1" customHeight="1" x14ac:dyDescent="0.2">
      <c r="A1015" s="5">
        <v>45121</v>
      </c>
      <c r="B1015" s="6">
        <v>42165</v>
      </c>
      <c r="C1015" s="6" t="s">
        <v>10</v>
      </c>
      <c r="D1015" s="6" t="s">
        <v>1490</v>
      </c>
      <c r="E1015" s="9">
        <v>2830115</v>
      </c>
      <c r="F1015" s="10" t="s">
        <v>1409</v>
      </c>
      <c r="G1015" s="9">
        <v>226409</v>
      </c>
      <c r="H1015" s="9">
        <f t="shared" si="89"/>
        <v>3056524</v>
      </c>
      <c r="I1015" s="6" t="s">
        <v>89</v>
      </c>
      <c r="J1015" s="6" t="s">
        <v>90</v>
      </c>
      <c r="K1015" s="5">
        <f t="shared" si="87"/>
        <v>45156</v>
      </c>
      <c r="L1015" s="9">
        <f>+VLOOKUP(B1015,'[2]TT 2023'!F$1049:K$1159,2,0)</f>
        <v>3056522</v>
      </c>
      <c r="M1015" s="9">
        <f t="shared" si="88"/>
        <v>-2</v>
      </c>
      <c r="N1015" s="5">
        <f>+VLOOKUP(B1015,'[2]TT 2023'!F$1049:K$1159,6,0)</f>
        <v>45162</v>
      </c>
      <c r="O1015" t="s">
        <v>1615</v>
      </c>
      <c r="P1015"/>
      <c r="Q1015"/>
      <c r="R1015" s="14">
        <f>+VLOOKUP(B1015,[9]ExportInvoiceList!$D:$O,3,0)</f>
        <v>3056524</v>
      </c>
      <c r="S1015" s="14">
        <f t="shared" si="86"/>
        <v>0</v>
      </c>
      <c r="T1015" t="str">
        <f>+VLOOKUP(B1015,[9]ExportInvoiceList!$D:$O,12,0)</f>
        <v>Lịch thanh toán: Monthly at 10 &amp; 24</v>
      </c>
      <c r="U1015" s="4">
        <f>+VLOOKUP(B1015,[9]ExportInvoiceList!$D:$O,6,0)</f>
        <v>45157.000347222223</v>
      </c>
      <c r="V1015" t="s">
        <v>1411</v>
      </c>
    </row>
    <row r="1016" spans="1:22" ht="15" hidden="1" customHeight="1" x14ac:dyDescent="0.2">
      <c r="A1016" s="5">
        <v>45121</v>
      </c>
      <c r="B1016" s="6">
        <v>42166</v>
      </c>
      <c r="C1016" s="6" t="s">
        <v>10</v>
      </c>
      <c r="D1016" s="6" t="s">
        <v>1491</v>
      </c>
      <c r="E1016" s="9">
        <v>3910295</v>
      </c>
      <c r="F1016" s="10" t="s">
        <v>1409</v>
      </c>
      <c r="G1016" s="9">
        <v>312824</v>
      </c>
      <c r="H1016" s="9">
        <f t="shared" si="89"/>
        <v>4223119</v>
      </c>
      <c r="I1016" s="6" t="s">
        <v>139</v>
      </c>
      <c r="J1016" s="6" t="s">
        <v>140</v>
      </c>
      <c r="K1016" s="5">
        <f t="shared" si="87"/>
        <v>45156</v>
      </c>
      <c r="L1016" s="9">
        <f>+VLOOKUP(B1016,'[2]TT 2023'!F$1049:K$1159,2,0)</f>
        <v>4223124</v>
      </c>
      <c r="M1016" s="9">
        <f t="shared" si="88"/>
        <v>5</v>
      </c>
      <c r="N1016" s="5">
        <f>+VLOOKUP(B1016,'[2]TT 2023'!F$1049:K$1159,6,0)</f>
        <v>45162</v>
      </c>
      <c r="O1016" t="s">
        <v>1615</v>
      </c>
      <c r="P1016"/>
      <c r="Q1016"/>
      <c r="R1016" s="14">
        <f>+VLOOKUP(B1016,[9]ExportInvoiceList!$D:$O,3,0)</f>
        <v>4223119</v>
      </c>
      <c r="S1016" s="14">
        <f t="shared" si="86"/>
        <v>0</v>
      </c>
      <c r="T1016" t="str">
        <f>+VLOOKUP(B1016,[9]ExportInvoiceList!$D:$O,12,0)</f>
        <v>Lịch thanh toán: Monthly at 10 &amp; 24</v>
      </c>
      <c r="U1016" s="4">
        <f>+VLOOKUP(B1016,[9]ExportInvoiceList!$D:$O,6,0)</f>
        <v>45157.000347222223</v>
      </c>
      <c r="V1016" t="s">
        <v>1411</v>
      </c>
    </row>
    <row r="1017" spans="1:22" ht="15" hidden="1" customHeight="1" x14ac:dyDescent="0.2">
      <c r="A1017" s="5">
        <v>45121</v>
      </c>
      <c r="B1017" s="6">
        <v>42167</v>
      </c>
      <c r="C1017" s="6" t="s">
        <v>10</v>
      </c>
      <c r="D1017" s="6" t="s">
        <v>1492</v>
      </c>
      <c r="E1017" s="9">
        <v>1580645</v>
      </c>
      <c r="F1017" s="10" t="s">
        <v>1409</v>
      </c>
      <c r="G1017" s="9">
        <v>126452</v>
      </c>
      <c r="H1017" s="9">
        <f t="shared" si="89"/>
        <v>1707097</v>
      </c>
      <c r="I1017" s="6" t="s">
        <v>139</v>
      </c>
      <c r="J1017" s="6" t="s">
        <v>140</v>
      </c>
      <c r="K1017" s="5">
        <f t="shared" si="87"/>
        <v>45156</v>
      </c>
      <c r="L1017" s="9">
        <f>+VLOOKUP(B1017,'[2]TT 2023'!F$1049:K$1159,2,0)</f>
        <v>1707102</v>
      </c>
      <c r="M1017" s="9">
        <f t="shared" si="88"/>
        <v>5</v>
      </c>
      <c r="N1017" s="5">
        <f>+VLOOKUP(B1017,'[2]TT 2023'!F$1049:K$1159,6,0)</f>
        <v>45162</v>
      </c>
      <c r="O1017" t="s">
        <v>1615</v>
      </c>
      <c r="P1017"/>
      <c r="Q1017"/>
      <c r="R1017" s="14">
        <f>+VLOOKUP(B1017,[9]ExportInvoiceList!$D:$O,3,0)</f>
        <v>1707097</v>
      </c>
      <c r="S1017" s="14">
        <f t="shared" si="86"/>
        <v>0</v>
      </c>
      <c r="T1017" t="str">
        <f>+VLOOKUP(B1017,[9]ExportInvoiceList!$D:$O,12,0)</f>
        <v>Lịch thanh toán: Monthly at 10 &amp; 24</v>
      </c>
      <c r="U1017" s="4">
        <f>+VLOOKUP(B1017,[9]ExportInvoiceList!$D:$O,6,0)</f>
        <v>45157.000347222223</v>
      </c>
      <c r="V1017" t="s">
        <v>1411</v>
      </c>
    </row>
    <row r="1018" spans="1:22" ht="15" hidden="1" customHeight="1" x14ac:dyDescent="0.2">
      <c r="A1018" s="5">
        <v>45121</v>
      </c>
      <c r="B1018" s="6">
        <v>42168</v>
      </c>
      <c r="C1018" s="6" t="s">
        <v>10</v>
      </c>
      <c r="D1018" s="6" t="s">
        <v>1493</v>
      </c>
      <c r="E1018" s="9">
        <v>1699200</v>
      </c>
      <c r="F1018" s="10" t="s">
        <v>1409</v>
      </c>
      <c r="G1018" s="9">
        <v>135936</v>
      </c>
      <c r="H1018" s="9">
        <f t="shared" si="89"/>
        <v>1835136</v>
      </c>
      <c r="I1018" s="6" t="s">
        <v>117</v>
      </c>
      <c r="J1018" s="6" t="s">
        <v>118</v>
      </c>
      <c r="K1018" s="5">
        <f t="shared" si="87"/>
        <v>45156</v>
      </c>
      <c r="L1018" s="9">
        <f>+VLOOKUP(B1018,'[2]TT 2023'!F$1049:K$1159,2,0)</f>
        <v>1835136</v>
      </c>
      <c r="M1018" s="9">
        <f t="shared" si="88"/>
        <v>0</v>
      </c>
      <c r="N1018" s="5">
        <f>+VLOOKUP(B1018,'[2]TT 2023'!F$1049:K$1159,6,0)</f>
        <v>45162</v>
      </c>
      <c r="O1018" t="s">
        <v>1615</v>
      </c>
      <c r="P1018"/>
      <c r="Q1018"/>
      <c r="R1018" s="14">
        <f>+VLOOKUP(B1018,[9]ExportInvoiceList!$D:$O,3,0)</f>
        <v>1835136</v>
      </c>
      <c r="S1018" s="14">
        <f t="shared" si="86"/>
        <v>0</v>
      </c>
      <c r="T1018" t="str">
        <f>+VLOOKUP(B1018,[9]ExportInvoiceList!$D:$O,12,0)</f>
        <v>Lịch thanh toán: Monthly at 10 &amp; 24</v>
      </c>
      <c r="U1018" s="4">
        <f>+VLOOKUP(B1018,[9]ExportInvoiceList!$D:$O,6,0)</f>
        <v>45155.000347222223</v>
      </c>
      <c r="V1018" t="s">
        <v>1411</v>
      </c>
    </row>
    <row r="1019" spans="1:22" ht="15" hidden="1" customHeight="1" x14ac:dyDescent="0.2">
      <c r="A1019" s="5">
        <v>45121</v>
      </c>
      <c r="B1019" s="6">
        <v>42170</v>
      </c>
      <c r="C1019" s="6" t="s">
        <v>10</v>
      </c>
      <c r="D1019" s="6" t="s">
        <v>1494</v>
      </c>
      <c r="E1019" s="9">
        <v>3891585</v>
      </c>
      <c r="F1019" s="10" t="s">
        <v>1409</v>
      </c>
      <c r="G1019" s="9">
        <v>311327</v>
      </c>
      <c r="H1019" s="9">
        <f t="shared" si="89"/>
        <v>4202912</v>
      </c>
      <c r="I1019" s="6" t="s">
        <v>117</v>
      </c>
      <c r="J1019" s="6" t="s">
        <v>118</v>
      </c>
      <c r="K1019" s="5">
        <f t="shared" si="87"/>
        <v>45156</v>
      </c>
      <c r="L1019" s="9">
        <f>+VLOOKUP(B1019,'[2]TT 2023'!F$1049:K$1159,2,0)</f>
        <v>4202915</v>
      </c>
      <c r="M1019" s="9">
        <f t="shared" si="88"/>
        <v>3</v>
      </c>
      <c r="N1019" s="5">
        <f>+VLOOKUP(B1019,'[2]TT 2023'!F$1049:K$1159,6,0)</f>
        <v>45162</v>
      </c>
      <c r="O1019" t="s">
        <v>1615</v>
      </c>
      <c r="P1019"/>
      <c r="Q1019"/>
      <c r="R1019" s="14">
        <f>+VLOOKUP(B1019,[9]ExportInvoiceList!$D:$O,3,0)</f>
        <v>4202912</v>
      </c>
      <c r="S1019" s="14">
        <f t="shared" si="86"/>
        <v>0</v>
      </c>
      <c r="T1019" t="str">
        <f>+VLOOKUP(B1019,[9]ExportInvoiceList!$D:$O,12,0)</f>
        <v>Lịch thanh toán: Monthly at 10 &amp; 24</v>
      </c>
      <c r="U1019" s="4">
        <f>+VLOOKUP(B1019,[9]ExportInvoiceList!$D:$O,6,0)</f>
        <v>45155.000347222223</v>
      </c>
      <c r="V1019" t="s">
        <v>1411</v>
      </c>
    </row>
    <row r="1020" spans="1:22" ht="15" hidden="1" customHeight="1" x14ac:dyDescent="0.2">
      <c r="A1020" s="5">
        <v>45121</v>
      </c>
      <c r="B1020" s="6">
        <v>42171</v>
      </c>
      <c r="C1020" s="6" t="s">
        <v>10</v>
      </c>
      <c r="D1020" s="6" t="s">
        <v>1495</v>
      </c>
      <c r="E1020" s="9">
        <v>1614410</v>
      </c>
      <c r="F1020" s="10" t="s">
        <v>1409</v>
      </c>
      <c r="G1020" s="9">
        <v>129153</v>
      </c>
      <c r="H1020" s="9">
        <f t="shared" si="89"/>
        <v>1743563</v>
      </c>
      <c r="I1020" s="6" t="s">
        <v>101</v>
      </c>
      <c r="J1020" s="6" t="s">
        <v>102</v>
      </c>
      <c r="K1020" s="5">
        <f t="shared" si="87"/>
        <v>45156</v>
      </c>
      <c r="L1020" s="9">
        <f>+VLOOKUP(B1020,'[2]TT 2023'!F$1049:K$1159,2,0)</f>
        <v>1743566</v>
      </c>
      <c r="M1020" s="9">
        <f t="shared" si="88"/>
        <v>3</v>
      </c>
      <c r="N1020" s="5">
        <f>+VLOOKUP(B1020,'[2]TT 2023'!F$1049:K$1159,6,0)</f>
        <v>45162</v>
      </c>
      <c r="O1020" t="s">
        <v>1615</v>
      </c>
      <c r="P1020"/>
      <c r="Q1020"/>
      <c r="R1020" s="14">
        <f>+VLOOKUP(B1020,[9]ExportInvoiceList!$D:$O,3,0)</f>
        <v>1743563</v>
      </c>
      <c r="S1020" s="14">
        <f t="shared" si="86"/>
        <v>0</v>
      </c>
      <c r="T1020" t="str">
        <f>+VLOOKUP(B1020,[9]ExportInvoiceList!$D:$O,12,0)</f>
        <v>Lịch thanh toán: Monthly at 10 &amp; 24</v>
      </c>
      <c r="U1020" s="4">
        <f>+VLOOKUP(B1020,[9]ExportInvoiceList!$D:$O,6,0)</f>
        <v>45155.000347222223</v>
      </c>
      <c r="V1020" t="s">
        <v>1411</v>
      </c>
    </row>
    <row r="1021" spans="1:22" ht="15" hidden="1" customHeight="1" x14ac:dyDescent="0.2">
      <c r="A1021" s="5">
        <v>45124</v>
      </c>
      <c r="B1021" s="6">
        <v>42273</v>
      </c>
      <c r="C1021" s="6" t="s">
        <v>10</v>
      </c>
      <c r="D1021" s="6" t="s">
        <v>1496</v>
      </c>
      <c r="E1021" s="9">
        <v>4502114</v>
      </c>
      <c r="F1021" s="10" t="s">
        <v>1409</v>
      </c>
      <c r="G1021" s="9">
        <v>360169</v>
      </c>
      <c r="H1021" s="9">
        <f t="shared" si="89"/>
        <v>4862283</v>
      </c>
      <c r="I1021" s="6" t="s">
        <v>147</v>
      </c>
      <c r="J1021" s="6" t="s">
        <v>148</v>
      </c>
      <c r="K1021" s="5">
        <f t="shared" si="87"/>
        <v>45159</v>
      </c>
      <c r="L1021" s="9">
        <f>+VLOOKUP(B1021,'[2]TT 2023'!F$1049:K$1159,2,0)</f>
        <v>4862282</v>
      </c>
      <c r="M1021" s="9">
        <f t="shared" si="88"/>
        <v>-1</v>
      </c>
      <c r="N1021" s="5">
        <f>+VLOOKUP(B1021,'[2]TT 2023'!F$1049:K$1159,6,0)</f>
        <v>45162</v>
      </c>
      <c r="O1021" t="s">
        <v>1615</v>
      </c>
      <c r="P1021"/>
      <c r="Q1021"/>
      <c r="R1021" s="14">
        <f>+VLOOKUP(B1021,[9]ExportInvoiceList!$D:$O,3,0)</f>
        <v>4862283</v>
      </c>
      <c r="S1021" s="14">
        <f t="shared" si="86"/>
        <v>0</v>
      </c>
      <c r="T1021" t="str">
        <f>+VLOOKUP(B1021,[9]ExportInvoiceList!$D:$O,12,0)</f>
        <v>Lịch thanh toán: Monthly at 10 &amp; 24</v>
      </c>
      <c r="U1021" s="4">
        <f>+VLOOKUP(B1021,[9]ExportInvoiceList!$D:$O,6,0)</f>
        <v>45154.000347222223</v>
      </c>
      <c r="V1021" t="s">
        <v>1411</v>
      </c>
    </row>
    <row r="1022" spans="1:22" ht="15" hidden="1" customHeight="1" x14ac:dyDescent="0.2">
      <c r="A1022" s="5">
        <v>45124</v>
      </c>
      <c r="B1022" s="6">
        <v>42274</v>
      </c>
      <c r="C1022" s="6" t="s">
        <v>10</v>
      </c>
      <c r="D1022" s="6" t="s">
        <v>1497</v>
      </c>
      <c r="E1022" s="9">
        <v>506030</v>
      </c>
      <c r="F1022" s="10" t="s">
        <v>1409</v>
      </c>
      <c r="G1022" s="9">
        <v>40482</v>
      </c>
      <c r="H1022" s="9">
        <f t="shared" si="89"/>
        <v>546512</v>
      </c>
      <c r="I1022" s="6" t="s">
        <v>147</v>
      </c>
      <c r="J1022" s="6" t="s">
        <v>148</v>
      </c>
      <c r="K1022" s="5">
        <f t="shared" si="87"/>
        <v>45159</v>
      </c>
      <c r="L1022" s="9">
        <f>+VLOOKUP(B1022,'[2]TT 2023'!F$1049:K$1159,2,0)</f>
        <v>546507</v>
      </c>
      <c r="M1022" s="9">
        <f t="shared" si="88"/>
        <v>-5</v>
      </c>
      <c r="N1022" s="5">
        <f>+VLOOKUP(B1022,'[2]TT 2023'!F$1049:K$1159,6,0)</f>
        <v>45162</v>
      </c>
      <c r="O1022" t="s">
        <v>1615</v>
      </c>
      <c r="P1022"/>
      <c r="Q1022"/>
      <c r="R1022" s="14">
        <f>+VLOOKUP(B1022,[9]ExportInvoiceList!$D:$O,3,0)</f>
        <v>546512</v>
      </c>
      <c r="S1022" s="14">
        <f t="shared" si="86"/>
        <v>0</v>
      </c>
      <c r="T1022" t="str">
        <f>+VLOOKUP(B1022,[9]ExportInvoiceList!$D:$O,12,0)</f>
        <v>Lịch thanh toán: Monthly at 10 &amp; 24</v>
      </c>
      <c r="U1022" s="4">
        <f>+VLOOKUP(B1022,[9]ExportInvoiceList!$D:$O,6,0)</f>
        <v>45154.000347222223</v>
      </c>
      <c r="V1022" t="s">
        <v>1411</v>
      </c>
    </row>
    <row r="1023" spans="1:22" ht="15" hidden="1" customHeight="1" x14ac:dyDescent="0.2">
      <c r="A1023" s="5">
        <v>45124</v>
      </c>
      <c r="B1023" s="6">
        <v>42275</v>
      </c>
      <c r="C1023" s="6" t="s">
        <v>10</v>
      </c>
      <c r="D1023" s="6" t="s">
        <v>1498</v>
      </c>
      <c r="E1023" s="9">
        <v>1785380</v>
      </c>
      <c r="F1023" s="10" t="s">
        <v>1409</v>
      </c>
      <c r="G1023" s="9">
        <v>142830</v>
      </c>
      <c r="H1023" s="9">
        <f t="shared" si="89"/>
        <v>1928210</v>
      </c>
      <c r="I1023" s="6" t="s">
        <v>147</v>
      </c>
      <c r="J1023" s="6" t="s">
        <v>148</v>
      </c>
      <c r="K1023" s="5">
        <f t="shared" si="87"/>
        <v>45159</v>
      </c>
      <c r="L1023" s="9">
        <f>+VLOOKUP(B1023,'[2]TT 2023'!F$1049:K$1159,2,0)</f>
        <v>1928205</v>
      </c>
      <c r="M1023" s="9">
        <f t="shared" si="88"/>
        <v>-5</v>
      </c>
      <c r="N1023" s="5">
        <f>+VLOOKUP(B1023,'[2]TT 2023'!F$1049:K$1159,6,0)</f>
        <v>45162</v>
      </c>
      <c r="O1023" t="s">
        <v>1615</v>
      </c>
      <c r="P1023"/>
      <c r="Q1023"/>
      <c r="R1023" s="14">
        <f>+VLOOKUP(B1023,[9]ExportInvoiceList!$D:$O,3,0)</f>
        <v>1928210</v>
      </c>
      <c r="S1023" s="14">
        <f t="shared" si="86"/>
        <v>0</v>
      </c>
      <c r="T1023" t="str">
        <f>+VLOOKUP(B1023,[9]ExportInvoiceList!$D:$O,12,0)</f>
        <v>Lịch thanh toán: Monthly at 10 &amp; 24</v>
      </c>
      <c r="U1023" s="4">
        <f>+VLOOKUP(B1023,[9]ExportInvoiceList!$D:$O,6,0)</f>
        <v>45154.000347222223</v>
      </c>
      <c r="V1023" t="s">
        <v>1411</v>
      </c>
    </row>
    <row r="1024" spans="1:22" ht="15" hidden="1" customHeight="1" x14ac:dyDescent="0.2">
      <c r="A1024" s="5">
        <v>45124</v>
      </c>
      <c r="B1024" s="6">
        <v>42276</v>
      </c>
      <c r="C1024" s="6" t="s">
        <v>10</v>
      </c>
      <c r="D1024" s="6" t="s">
        <v>1499</v>
      </c>
      <c r="E1024" s="9">
        <v>2471615</v>
      </c>
      <c r="F1024" s="10" t="s">
        <v>1409</v>
      </c>
      <c r="G1024" s="9">
        <v>197729</v>
      </c>
      <c r="H1024" s="9">
        <f t="shared" si="89"/>
        <v>2669344</v>
      </c>
      <c r="I1024" s="6" t="s">
        <v>147</v>
      </c>
      <c r="J1024" s="6" t="s">
        <v>148</v>
      </c>
      <c r="K1024" s="5">
        <f t="shared" si="87"/>
        <v>45159</v>
      </c>
      <c r="L1024" s="9">
        <f>+VLOOKUP(B1024,'[2]TT 2023'!F$1049:K$1159,2,0)</f>
        <v>2669342</v>
      </c>
      <c r="M1024" s="9">
        <f t="shared" si="88"/>
        <v>-2</v>
      </c>
      <c r="N1024" s="5">
        <f>+VLOOKUP(B1024,'[2]TT 2023'!F$1049:K$1159,6,0)</f>
        <v>45162</v>
      </c>
      <c r="O1024" t="s">
        <v>1615</v>
      </c>
      <c r="P1024"/>
      <c r="Q1024"/>
      <c r="R1024" s="14">
        <f>+VLOOKUP(B1024,[9]ExportInvoiceList!$D:$O,3,0)</f>
        <v>2669344</v>
      </c>
      <c r="S1024" s="14">
        <f t="shared" si="86"/>
        <v>0</v>
      </c>
      <c r="T1024" t="str">
        <f>+VLOOKUP(B1024,[9]ExportInvoiceList!$D:$O,12,0)</f>
        <v>Lịch thanh toán: Monthly at 10 &amp; 24</v>
      </c>
      <c r="U1024" s="4">
        <f>+VLOOKUP(B1024,[9]ExportInvoiceList!$D:$O,6,0)</f>
        <v>45152.000347222223</v>
      </c>
      <c r="V1024" t="s">
        <v>1411</v>
      </c>
    </row>
    <row r="1025" spans="1:22" ht="15" hidden="1" customHeight="1" x14ac:dyDescent="0.2">
      <c r="A1025" s="5">
        <v>45124</v>
      </c>
      <c r="B1025" s="6">
        <v>42277</v>
      </c>
      <c r="C1025" s="6" t="s">
        <v>10</v>
      </c>
      <c r="D1025" s="6" t="s">
        <v>1500</v>
      </c>
      <c r="E1025" s="9">
        <v>5552900</v>
      </c>
      <c r="F1025" s="10" t="s">
        <v>1409</v>
      </c>
      <c r="G1025" s="9">
        <v>444232</v>
      </c>
      <c r="H1025" s="9">
        <f t="shared" si="89"/>
        <v>5997132</v>
      </c>
      <c r="I1025" s="6" t="s">
        <v>147</v>
      </c>
      <c r="J1025" s="6" t="s">
        <v>148</v>
      </c>
      <c r="K1025" s="5">
        <f t="shared" si="87"/>
        <v>45159</v>
      </c>
      <c r="L1025" s="9">
        <f>+VLOOKUP(B1025,'[2]TT 2023'!F$1049:K$1159,2,0)</f>
        <v>5997132</v>
      </c>
      <c r="M1025" s="9">
        <f t="shared" si="88"/>
        <v>0</v>
      </c>
      <c r="N1025" s="5">
        <f>+VLOOKUP(B1025,'[2]TT 2023'!F$1049:K$1159,6,0)</f>
        <v>45162</v>
      </c>
      <c r="O1025" t="s">
        <v>1615</v>
      </c>
      <c r="P1025"/>
      <c r="Q1025"/>
      <c r="R1025" s="14">
        <f>+VLOOKUP(B1025,[9]ExportInvoiceList!$D:$O,3,0)</f>
        <v>5997132</v>
      </c>
      <c r="S1025" s="14">
        <f t="shared" ref="S1025:S1028" si="90">+R1025-H1025</f>
        <v>0</v>
      </c>
      <c r="T1025" t="str">
        <f>+VLOOKUP(B1025,[9]ExportInvoiceList!$D:$O,12,0)</f>
        <v>Lịch thanh toán: Monthly at 10 &amp; 24</v>
      </c>
      <c r="U1025" s="4">
        <f>+VLOOKUP(B1025,[9]ExportInvoiceList!$D:$O,6,0)</f>
        <v>45150.000347222223</v>
      </c>
      <c r="V1025" t="s">
        <v>1411</v>
      </c>
    </row>
    <row r="1026" spans="1:22" ht="15" hidden="1" customHeight="1" x14ac:dyDescent="0.2">
      <c r="A1026" s="5">
        <v>45124</v>
      </c>
      <c r="B1026" s="6">
        <v>42278</v>
      </c>
      <c r="C1026" s="6" t="s">
        <v>10</v>
      </c>
      <c r="D1026" s="6" t="s">
        <v>1501</v>
      </c>
      <c r="E1026" s="9">
        <v>1699200</v>
      </c>
      <c r="F1026" s="10" t="s">
        <v>1409</v>
      </c>
      <c r="G1026" s="9">
        <v>135936</v>
      </c>
      <c r="H1026" s="9">
        <f t="shared" si="89"/>
        <v>1835136</v>
      </c>
      <c r="I1026" s="6" t="s">
        <v>101</v>
      </c>
      <c r="J1026" s="6" t="s">
        <v>102</v>
      </c>
      <c r="K1026" s="5">
        <f t="shared" ref="K1026:K1089" si="91">35+A1026</f>
        <v>45159</v>
      </c>
      <c r="L1026" s="9">
        <f>+VLOOKUP(B1026,'[2]TT 2023'!F$1049:K$1159,2,0)</f>
        <v>1835136</v>
      </c>
      <c r="M1026" s="9">
        <f t="shared" ref="M1026:M1089" si="92">+L1026-H1026</f>
        <v>0</v>
      </c>
      <c r="N1026" s="5">
        <f>+VLOOKUP(B1026,'[2]TT 2023'!F$1049:K$1159,6,0)</f>
        <v>45162</v>
      </c>
      <c r="O1026" t="s">
        <v>1615</v>
      </c>
      <c r="P1026"/>
      <c r="Q1026"/>
      <c r="R1026" s="14">
        <f>+VLOOKUP(B1026,[9]ExportInvoiceList!$D:$O,3,0)</f>
        <v>1835136</v>
      </c>
      <c r="S1026" s="14">
        <f t="shared" si="90"/>
        <v>0</v>
      </c>
      <c r="T1026" t="str">
        <f>+VLOOKUP(B1026,[9]ExportInvoiceList!$D:$O,12,0)</f>
        <v>Lịch thanh toán: Monthly at 10 &amp; 24</v>
      </c>
      <c r="U1026" s="4">
        <f>+VLOOKUP(B1026,[9]ExportInvoiceList!$D:$O,6,0)</f>
        <v>45157.000347222223</v>
      </c>
      <c r="V1026" t="s">
        <v>1411</v>
      </c>
    </row>
    <row r="1027" spans="1:22" ht="15" hidden="1" customHeight="1" x14ac:dyDescent="0.2">
      <c r="A1027" s="5">
        <v>45124</v>
      </c>
      <c r="B1027" s="6">
        <v>42279</v>
      </c>
      <c r="C1027" s="6" t="s">
        <v>10</v>
      </c>
      <c r="D1027" s="6" t="s">
        <v>1502</v>
      </c>
      <c r="E1027" s="9">
        <v>181500</v>
      </c>
      <c r="F1027" s="10" t="s">
        <v>1409</v>
      </c>
      <c r="G1027" s="9">
        <v>14520</v>
      </c>
      <c r="H1027" s="9">
        <f t="shared" si="89"/>
        <v>196020</v>
      </c>
      <c r="I1027" s="6" t="s">
        <v>101</v>
      </c>
      <c r="J1027" s="6" t="s">
        <v>102</v>
      </c>
      <c r="K1027" s="5">
        <f t="shared" si="91"/>
        <v>45159</v>
      </c>
      <c r="L1027" s="9">
        <f>+VLOOKUP(B1027,'[2]TT 2023'!F$1049:K$1159,2,0)</f>
        <v>196020</v>
      </c>
      <c r="M1027" s="9">
        <f t="shared" si="92"/>
        <v>0</v>
      </c>
      <c r="N1027" s="5">
        <f>+VLOOKUP(B1027,'[2]TT 2023'!F$1049:K$1159,6,0)</f>
        <v>45162</v>
      </c>
      <c r="O1027" t="s">
        <v>1615</v>
      </c>
      <c r="P1027"/>
      <c r="Q1027"/>
      <c r="R1027" s="14">
        <f>+VLOOKUP(B1027,[9]ExportInvoiceList!$D:$O,3,0)</f>
        <v>196020</v>
      </c>
      <c r="S1027" s="14">
        <f t="shared" si="90"/>
        <v>0</v>
      </c>
      <c r="T1027" t="str">
        <f>+VLOOKUP(B1027,[9]ExportInvoiceList!$D:$O,12,0)</f>
        <v>Lịch thanh toán: Monthly at 10 &amp; 24</v>
      </c>
      <c r="U1027" s="4">
        <f>+VLOOKUP(B1027,[9]ExportInvoiceList!$D:$O,6,0)</f>
        <v>45157.000347222223</v>
      </c>
      <c r="V1027" t="s">
        <v>1411</v>
      </c>
    </row>
    <row r="1028" spans="1:22" ht="15" hidden="1" customHeight="1" x14ac:dyDescent="0.2">
      <c r="A1028" s="5">
        <v>45124</v>
      </c>
      <c r="B1028" s="6">
        <v>42280</v>
      </c>
      <c r="C1028" s="6" t="s">
        <v>10</v>
      </c>
      <c r="D1028" s="6" t="s">
        <v>1503</v>
      </c>
      <c r="E1028" s="9">
        <v>1012060</v>
      </c>
      <c r="F1028" s="10" t="s">
        <v>1409</v>
      </c>
      <c r="G1028" s="9">
        <v>80965</v>
      </c>
      <c r="H1028" s="9">
        <f t="shared" si="89"/>
        <v>1093025</v>
      </c>
      <c r="I1028" s="6" t="s">
        <v>101</v>
      </c>
      <c r="J1028" s="6" t="s">
        <v>102</v>
      </c>
      <c r="K1028" s="5">
        <f t="shared" si="91"/>
        <v>45159</v>
      </c>
      <c r="L1028" s="9">
        <f>+VLOOKUP(B1028,'[2]TT 2023'!F$1049:K$1159,2,0)</f>
        <v>1093028</v>
      </c>
      <c r="M1028" s="9">
        <f t="shared" si="92"/>
        <v>3</v>
      </c>
      <c r="N1028" s="5">
        <f>+VLOOKUP(B1028,'[2]TT 2023'!F$1049:K$1159,6,0)</f>
        <v>45162</v>
      </c>
      <c r="O1028" t="s">
        <v>1615</v>
      </c>
      <c r="P1028"/>
      <c r="Q1028"/>
      <c r="R1028" s="14">
        <f>+VLOOKUP(B1028,[9]ExportInvoiceList!$D:$O,3,0)</f>
        <v>1093025</v>
      </c>
      <c r="S1028" s="14">
        <f t="shared" si="90"/>
        <v>0</v>
      </c>
      <c r="T1028" t="str">
        <f>+VLOOKUP(B1028,[9]ExportInvoiceList!$D:$O,12,0)</f>
        <v>Lịch thanh toán: Monthly at 10 &amp; 24</v>
      </c>
      <c r="U1028" s="4">
        <f>+VLOOKUP(B1028,[9]ExportInvoiceList!$D:$O,6,0)</f>
        <v>45157.000347222223</v>
      </c>
      <c r="V1028" t="s">
        <v>1411</v>
      </c>
    </row>
    <row r="1029" spans="1:22" ht="15" hidden="1" customHeight="1" x14ac:dyDescent="0.2">
      <c r="A1029" s="5">
        <v>45126</v>
      </c>
      <c r="B1029" s="6">
        <v>42472</v>
      </c>
      <c r="C1029" s="6" t="s">
        <v>10</v>
      </c>
      <c r="D1029" s="6" t="s">
        <v>727</v>
      </c>
      <c r="E1029" s="9">
        <v>-4456268</v>
      </c>
      <c r="F1029" s="10" t="s">
        <v>12</v>
      </c>
      <c r="G1029" s="9">
        <v>-445627</v>
      </c>
      <c r="H1029" s="9">
        <f t="shared" si="89"/>
        <v>-4901895</v>
      </c>
      <c r="I1029" s="6" t="s">
        <v>147</v>
      </c>
      <c r="J1029" s="6" t="s">
        <v>148</v>
      </c>
      <c r="K1029" s="5">
        <f t="shared" si="91"/>
        <v>45161</v>
      </c>
      <c r="L1029" s="9" t="e">
        <f>+VLOOKUP(B1029,'[2]TT 2023'!F$900:K$982,2,0)</f>
        <v>#N/A</v>
      </c>
      <c r="M1029" s="9" t="e">
        <f t="shared" si="92"/>
        <v>#N/A</v>
      </c>
      <c r="N1029" s="5" t="e">
        <f>+VLOOKUP(B1029,'[2]TT 2023'!F$900:K$982,6,0)</f>
        <v>#N/A</v>
      </c>
      <c r="O1029" t="s">
        <v>1218</v>
      </c>
      <c r="P1029"/>
      <c r="Q1029"/>
      <c r="R1029" s="14"/>
    </row>
    <row r="1030" spans="1:22" ht="15" hidden="1" customHeight="1" x14ac:dyDescent="0.2">
      <c r="A1030" s="5">
        <v>45126</v>
      </c>
      <c r="B1030" s="6">
        <v>42473</v>
      </c>
      <c r="C1030" s="6" t="s">
        <v>10</v>
      </c>
      <c r="D1030" s="6" t="s">
        <v>1371</v>
      </c>
      <c r="E1030" s="9">
        <v>4832320</v>
      </c>
      <c r="F1030" s="10" t="s">
        <v>1409</v>
      </c>
      <c r="G1030" s="9">
        <v>386586</v>
      </c>
      <c r="H1030" s="9">
        <f t="shared" si="89"/>
        <v>5218906</v>
      </c>
      <c r="I1030" s="6" t="s">
        <v>147</v>
      </c>
      <c r="J1030" s="6" t="s">
        <v>148</v>
      </c>
      <c r="K1030" s="5">
        <f t="shared" si="91"/>
        <v>45161</v>
      </c>
      <c r="L1030" s="9">
        <f>+VLOOKUP(B1030,'[2]TT 2023'!F$983:K$1048,2,0)</f>
        <v>5218911</v>
      </c>
      <c r="M1030" s="9">
        <f t="shared" si="92"/>
        <v>5</v>
      </c>
      <c r="N1030" s="5">
        <f>+VLOOKUP(B1030,'[2]TT 2023'!F$983:K$1048,6,0)</f>
        <v>45148</v>
      </c>
      <c r="O1030" t="s">
        <v>1576</v>
      </c>
      <c r="P1030"/>
      <c r="Q1030"/>
      <c r="R1030" s="14">
        <f>VLOOKUP(B1030,[7]ExportInvoiceList!$D:$O,3,0)</f>
        <v>5218906</v>
      </c>
      <c r="S1030" s="14">
        <f t="shared" ref="S1030:S1064" si="93">+R1030-H1030</f>
        <v>0</v>
      </c>
      <c r="T1030" t="str">
        <f>VLOOKUP(B1030,[7]ExportInvoiceList!$D:$O,12,0)</f>
        <v>Lịch thanh toán: Monthly at 10 &amp; 24</v>
      </c>
      <c r="U1030" s="4">
        <f>VLOOKUP(B1030,[7]ExportInvoiceList!$D:$O,6,0)</f>
        <v>45134.000347222223</v>
      </c>
      <c r="V1030" t="s">
        <v>1411</v>
      </c>
    </row>
    <row r="1031" spans="1:22" ht="15" hidden="1" customHeight="1" x14ac:dyDescent="0.2">
      <c r="A1031" s="5">
        <v>45129</v>
      </c>
      <c r="B1031" s="6">
        <v>43778</v>
      </c>
      <c r="C1031" s="6" t="s">
        <v>10</v>
      </c>
      <c r="D1031" s="6" t="s">
        <v>1504</v>
      </c>
      <c r="E1031" s="9">
        <v>3398400</v>
      </c>
      <c r="F1031" s="10" t="s">
        <v>1409</v>
      </c>
      <c r="G1031" s="9">
        <v>271872</v>
      </c>
      <c r="H1031" s="9">
        <f t="shared" si="89"/>
        <v>3670272</v>
      </c>
      <c r="I1031" s="6" t="s">
        <v>13</v>
      </c>
      <c r="J1031" s="6" t="s">
        <v>14</v>
      </c>
      <c r="K1031" s="5">
        <f t="shared" si="91"/>
        <v>45164</v>
      </c>
      <c r="L1031" s="9">
        <f>+VLOOKUP(B1031,'[2]TT 2023'!F$1049:K$1159,2,0)</f>
        <v>3670272</v>
      </c>
      <c r="M1031" s="9">
        <f t="shared" si="92"/>
        <v>0</v>
      </c>
      <c r="N1031" s="5">
        <f>+VLOOKUP(B1031,'[2]TT 2023'!F$1049:K$1159,6,0)</f>
        <v>45162</v>
      </c>
      <c r="O1031" t="s">
        <v>1615</v>
      </c>
      <c r="P1031"/>
      <c r="Q1031"/>
      <c r="R1031" s="14">
        <f>+VLOOKUP(B1031,[9]ExportInvoiceList!$D:$O,3,0)</f>
        <v>3670272</v>
      </c>
      <c r="S1031" s="14">
        <f t="shared" si="93"/>
        <v>0</v>
      </c>
      <c r="T1031" t="str">
        <f>+VLOOKUP(B1031,[9]ExportInvoiceList!$D:$O,12,0)</f>
        <v>Lịch thanh toán: Monthly at 10 &amp; 24</v>
      </c>
      <c r="U1031" s="4">
        <f>+VLOOKUP(B1031,[9]ExportInvoiceList!$D:$O,6,0)</f>
        <v>45159.000347222223</v>
      </c>
      <c r="V1031" t="s">
        <v>1411</v>
      </c>
    </row>
    <row r="1032" spans="1:22" ht="15" hidden="1" customHeight="1" x14ac:dyDescent="0.2">
      <c r="A1032" s="5">
        <v>45129</v>
      </c>
      <c r="B1032" s="6">
        <v>43779</v>
      </c>
      <c r="C1032" s="6" t="s">
        <v>10</v>
      </c>
      <c r="D1032" s="6" t="s">
        <v>1505</v>
      </c>
      <c r="E1032" s="9">
        <v>704665</v>
      </c>
      <c r="F1032" s="10" t="s">
        <v>1409</v>
      </c>
      <c r="G1032" s="9">
        <v>56373</v>
      </c>
      <c r="H1032" s="9">
        <f t="shared" si="89"/>
        <v>761038</v>
      </c>
      <c r="I1032" s="6" t="s">
        <v>73</v>
      </c>
      <c r="J1032" s="6" t="s">
        <v>74</v>
      </c>
      <c r="K1032" s="5">
        <f t="shared" si="91"/>
        <v>45164</v>
      </c>
      <c r="L1032" s="9">
        <f>+VLOOKUP(B1032,'[2]TT 2023'!F$1049:K$1159,2,0)</f>
        <v>761036</v>
      </c>
      <c r="M1032" s="9">
        <f t="shared" si="92"/>
        <v>-2</v>
      </c>
      <c r="N1032" s="5">
        <f>+VLOOKUP(B1032,'[2]TT 2023'!F$1049:K$1159,6,0)</f>
        <v>45162</v>
      </c>
      <c r="O1032" t="s">
        <v>1615</v>
      </c>
      <c r="P1032"/>
      <c r="Q1032"/>
      <c r="R1032" s="14">
        <f>+VLOOKUP(B1032,[9]ExportInvoiceList!$D:$O,3,0)</f>
        <v>761038</v>
      </c>
      <c r="S1032" s="14">
        <f t="shared" si="93"/>
        <v>0</v>
      </c>
      <c r="T1032" t="str">
        <f>+VLOOKUP(B1032,[9]ExportInvoiceList!$D:$O,12,0)</f>
        <v>Lịch thanh toán: Monthly at 10 &amp; 24</v>
      </c>
      <c r="U1032" s="4">
        <f>+VLOOKUP(B1032,[9]ExportInvoiceList!$D:$O,6,0)</f>
        <v>45161.000347222223</v>
      </c>
      <c r="V1032" t="s">
        <v>1411</v>
      </c>
    </row>
    <row r="1033" spans="1:22" ht="15" hidden="1" customHeight="1" x14ac:dyDescent="0.2">
      <c r="A1033" s="5">
        <v>45129</v>
      </c>
      <c r="B1033" s="6">
        <v>43780</v>
      </c>
      <c r="C1033" s="6" t="s">
        <v>10</v>
      </c>
      <c r="D1033" s="6" t="s">
        <v>1506</v>
      </c>
      <c r="E1033" s="9">
        <v>1468620</v>
      </c>
      <c r="F1033" s="10" t="s">
        <v>1409</v>
      </c>
      <c r="G1033" s="9">
        <v>117490</v>
      </c>
      <c r="H1033" s="9">
        <f t="shared" si="89"/>
        <v>1586110</v>
      </c>
      <c r="I1033" s="6" t="s">
        <v>131</v>
      </c>
      <c r="J1033" s="6" t="s">
        <v>132</v>
      </c>
      <c r="K1033" s="5">
        <f t="shared" si="91"/>
        <v>45164</v>
      </c>
      <c r="L1033" s="9">
        <f>+VLOOKUP(B1033,'[2]TT 2023'!F$1049:K$1159,2,0)</f>
        <v>1586115</v>
      </c>
      <c r="M1033" s="9">
        <f t="shared" si="92"/>
        <v>5</v>
      </c>
      <c r="N1033" s="5">
        <f>+VLOOKUP(B1033,'[2]TT 2023'!F$1049:K$1159,6,0)</f>
        <v>45162</v>
      </c>
      <c r="O1033" t="s">
        <v>1615</v>
      </c>
      <c r="P1033"/>
      <c r="Q1033"/>
      <c r="R1033" s="14">
        <f>+VLOOKUP(B1033,[9]ExportInvoiceList!$D:$O,3,0)</f>
        <v>1586110</v>
      </c>
      <c r="S1033" s="14">
        <f t="shared" si="93"/>
        <v>0</v>
      </c>
      <c r="T1033" t="str">
        <f>+VLOOKUP(B1033,[9]ExportInvoiceList!$D:$O,12,0)</f>
        <v>Lịch thanh toán: Monthly at 10 &amp; 24</v>
      </c>
      <c r="U1033" s="4">
        <f>+VLOOKUP(B1033,[9]ExportInvoiceList!$D:$O,6,0)</f>
        <v>45160.000347222223</v>
      </c>
      <c r="V1033" t="s">
        <v>1411</v>
      </c>
    </row>
    <row r="1034" spans="1:22" ht="15" hidden="1" customHeight="1" x14ac:dyDescent="0.2">
      <c r="A1034" s="5">
        <v>45129</v>
      </c>
      <c r="B1034" s="6">
        <v>43781</v>
      </c>
      <c r="C1034" s="6" t="s">
        <v>10</v>
      </c>
      <c r="D1034" s="6" t="s">
        <v>1507</v>
      </c>
      <c r="E1034" s="9">
        <v>1699200</v>
      </c>
      <c r="F1034" s="10" t="s">
        <v>1409</v>
      </c>
      <c r="G1034" s="9">
        <v>135936</v>
      </c>
      <c r="H1034" s="9">
        <f t="shared" si="89"/>
        <v>1835136</v>
      </c>
      <c r="I1034" s="6" t="s">
        <v>131</v>
      </c>
      <c r="J1034" s="6" t="s">
        <v>132</v>
      </c>
      <c r="K1034" s="5">
        <f t="shared" si="91"/>
        <v>45164</v>
      </c>
      <c r="L1034" s="9">
        <f>+VLOOKUP(B1034,'[2]TT 2023'!F$1049:K$1159,2,0)</f>
        <v>1835136</v>
      </c>
      <c r="M1034" s="9">
        <f t="shared" si="92"/>
        <v>0</v>
      </c>
      <c r="N1034" s="5">
        <f>+VLOOKUP(B1034,'[2]TT 2023'!F$1049:K$1159,6,0)</f>
        <v>45162</v>
      </c>
      <c r="O1034" t="s">
        <v>1615</v>
      </c>
      <c r="P1034"/>
      <c r="Q1034"/>
      <c r="R1034" s="14">
        <f>+VLOOKUP(B1034,[9]ExportInvoiceList!$D:$O,3,0)</f>
        <v>1835136</v>
      </c>
      <c r="S1034" s="14">
        <f t="shared" si="93"/>
        <v>0</v>
      </c>
      <c r="T1034" t="str">
        <f>+VLOOKUP(B1034,[9]ExportInvoiceList!$D:$O,12,0)</f>
        <v>Lịch thanh toán: Monthly at 10 &amp; 24</v>
      </c>
      <c r="U1034" s="4">
        <f>+VLOOKUP(B1034,[9]ExportInvoiceList!$D:$O,6,0)</f>
        <v>45160.000347222223</v>
      </c>
      <c r="V1034" t="s">
        <v>1411</v>
      </c>
    </row>
    <row r="1035" spans="1:22" ht="15" hidden="1" customHeight="1" x14ac:dyDescent="0.2">
      <c r="A1035" s="5">
        <v>45129</v>
      </c>
      <c r="B1035" s="6">
        <v>43782</v>
      </c>
      <c r="C1035" s="6" t="s">
        <v>10</v>
      </c>
      <c r="D1035" s="6" t="s">
        <v>1508</v>
      </c>
      <c r="E1035" s="9">
        <v>1699200</v>
      </c>
      <c r="F1035" s="10" t="s">
        <v>1409</v>
      </c>
      <c r="G1035" s="9">
        <v>135936</v>
      </c>
      <c r="H1035" s="9">
        <f t="shared" si="89"/>
        <v>1835136</v>
      </c>
      <c r="I1035" s="6" t="s">
        <v>53</v>
      </c>
      <c r="J1035" s="6" t="s">
        <v>54</v>
      </c>
      <c r="K1035" s="5">
        <f t="shared" si="91"/>
        <v>45164</v>
      </c>
      <c r="L1035" s="9">
        <f>+VLOOKUP(B1035,'[2]TT 2023'!F$1160:K$1246,2,0)</f>
        <v>1835136</v>
      </c>
      <c r="M1035" s="9">
        <f t="shared" si="92"/>
        <v>0</v>
      </c>
      <c r="N1035" s="5">
        <f>+VLOOKUP(B1035,'[2]TT 2023'!F$1160:K$1246,6,0)</f>
        <v>45180</v>
      </c>
      <c r="O1035" t="s">
        <v>1758</v>
      </c>
      <c r="P1035"/>
      <c r="Q1035"/>
      <c r="R1035" s="42">
        <f>+VLOOKUP(B1035,[10]ExportInvoiceList!$D:$O,3,0)</f>
        <v>1835136</v>
      </c>
      <c r="S1035" s="14">
        <f t="shared" si="93"/>
        <v>0</v>
      </c>
      <c r="T1035" t="str">
        <f>+VLOOKUP(B1035,[10]ExportInvoiceList!$D:$O,12,0)</f>
        <v>Lịch thanh toán: Monthly at 10 &amp; 24</v>
      </c>
      <c r="U1035" s="4">
        <f>+VLOOKUP(B1035,[10]ExportInvoiceList!$D:$O,6,0)</f>
        <v>45163.000347222223</v>
      </c>
      <c r="V1035" t="s">
        <v>1411</v>
      </c>
    </row>
    <row r="1036" spans="1:22" ht="15" hidden="1" customHeight="1" x14ac:dyDescent="0.2">
      <c r="A1036" s="5">
        <v>45129</v>
      </c>
      <c r="B1036" s="6">
        <v>43783</v>
      </c>
      <c r="C1036" s="6" t="s">
        <v>10</v>
      </c>
      <c r="D1036" s="6" t="s">
        <v>1509</v>
      </c>
      <c r="E1036" s="9">
        <v>1468620</v>
      </c>
      <c r="F1036" s="10" t="s">
        <v>1409</v>
      </c>
      <c r="G1036" s="9">
        <v>117490</v>
      </c>
      <c r="H1036" s="9">
        <f t="shared" si="89"/>
        <v>1586110</v>
      </c>
      <c r="I1036" s="6" t="s">
        <v>53</v>
      </c>
      <c r="J1036" s="6" t="s">
        <v>54</v>
      </c>
      <c r="K1036" s="5">
        <f t="shared" si="91"/>
        <v>45164</v>
      </c>
      <c r="L1036" s="9">
        <f>+VLOOKUP(B1036,'[2]TT 2023'!F$1160:K$1246,2,0)</f>
        <v>1586115</v>
      </c>
      <c r="M1036" s="9">
        <f t="shared" si="92"/>
        <v>5</v>
      </c>
      <c r="N1036" s="5">
        <f>+VLOOKUP(B1036,'[2]TT 2023'!F$1160:K$1246,6,0)</f>
        <v>45180</v>
      </c>
      <c r="O1036" t="s">
        <v>1758</v>
      </c>
      <c r="P1036"/>
      <c r="Q1036"/>
      <c r="R1036" s="42">
        <f>+VLOOKUP(B1036,[10]ExportInvoiceList!$D:$O,3,0)</f>
        <v>1586110</v>
      </c>
      <c r="S1036" s="14">
        <f t="shared" si="93"/>
        <v>0</v>
      </c>
      <c r="T1036" t="str">
        <f>+VLOOKUP(B1036,[10]ExportInvoiceList!$D:$O,12,0)</f>
        <v>Lịch thanh toán: Monthly at 10 &amp; 24</v>
      </c>
      <c r="U1036" s="4">
        <f>+VLOOKUP(B1036,[10]ExportInvoiceList!$D:$O,6,0)</f>
        <v>45163.000347222223</v>
      </c>
      <c r="V1036" t="s">
        <v>1411</v>
      </c>
    </row>
    <row r="1037" spans="1:22" ht="15" hidden="1" customHeight="1" x14ac:dyDescent="0.2">
      <c r="A1037" s="5">
        <v>45129</v>
      </c>
      <c r="B1037" s="6">
        <v>43784</v>
      </c>
      <c r="C1037" s="6" t="s">
        <v>10</v>
      </c>
      <c r="D1037" s="6" t="s">
        <v>1510</v>
      </c>
      <c r="E1037" s="9">
        <v>2024120</v>
      </c>
      <c r="F1037" s="10" t="s">
        <v>1409</v>
      </c>
      <c r="G1037" s="9">
        <v>161930</v>
      </c>
      <c r="H1037" s="9">
        <f t="shared" si="89"/>
        <v>2186050</v>
      </c>
      <c r="I1037" s="6" t="s">
        <v>53</v>
      </c>
      <c r="J1037" s="6" t="s">
        <v>54</v>
      </c>
      <c r="K1037" s="5">
        <f t="shared" si="91"/>
        <v>45164</v>
      </c>
      <c r="L1037" s="9">
        <f>+VLOOKUP(B1037,'[2]TT 2023'!F$1160:K$1246,2,0)</f>
        <v>2186055</v>
      </c>
      <c r="M1037" s="9">
        <f t="shared" si="92"/>
        <v>5</v>
      </c>
      <c r="N1037" s="5">
        <f>+VLOOKUP(B1037,'[2]TT 2023'!F$1160:K$1246,6,0)</f>
        <v>45180</v>
      </c>
      <c r="O1037" t="s">
        <v>1758</v>
      </c>
      <c r="P1037"/>
      <c r="Q1037"/>
      <c r="R1037" s="42">
        <f>+VLOOKUP(B1037,[10]ExportInvoiceList!$D:$O,3,0)</f>
        <v>2186050</v>
      </c>
      <c r="S1037" s="14">
        <f t="shared" si="93"/>
        <v>0</v>
      </c>
      <c r="T1037" t="str">
        <f>+VLOOKUP(B1037,[10]ExportInvoiceList!$D:$O,12,0)</f>
        <v>Lịch thanh toán: Monthly at 10 &amp; 24</v>
      </c>
      <c r="U1037" s="4">
        <f>+VLOOKUP(B1037,[10]ExportInvoiceList!$D:$O,6,0)</f>
        <v>45163.000347222223</v>
      </c>
      <c r="V1037" t="s">
        <v>1411</v>
      </c>
    </row>
    <row r="1038" spans="1:22" ht="15" hidden="1" customHeight="1" x14ac:dyDescent="0.2">
      <c r="A1038" s="5">
        <v>45129</v>
      </c>
      <c r="B1038" s="6">
        <v>43785</v>
      </c>
      <c r="C1038" s="6" t="s">
        <v>10</v>
      </c>
      <c r="D1038" s="6" t="s">
        <v>1511</v>
      </c>
      <c r="E1038" s="9">
        <v>1699200</v>
      </c>
      <c r="F1038" s="10" t="s">
        <v>1409</v>
      </c>
      <c r="G1038" s="9">
        <v>135936</v>
      </c>
      <c r="H1038" s="9">
        <f t="shared" si="89"/>
        <v>1835136</v>
      </c>
      <c r="I1038" s="6" t="s">
        <v>89</v>
      </c>
      <c r="J1038" s="6" t="s">
        <v>90</v>
      </c>
      <c r="K1038" s="5">
        <f t="shared" si="91"/>
        <v>45164</v>
      </c>
      <c r="L1038" s="9">
        <f>+VLOOKUP(B1038,'[2]TT 2023'!F$1049:K$1159,2,0)</f>
        <v>1835136</v>
      </c>
      <c r="M1038" s="9">
        <f t="shared" si="92"/>
        <v>0</v>
      </c>
      <c r="N1038" s="5">
        <f>+VLOOKUP(B1038,'[2]TT 2023'!F$1049:K$1159,6,0)</f>
        <v>45162</v>
      </c>
      <c r="O1038" t="s">
        <v>1615</v>
      </c>
      <c r="P1038"/>
      <c r="Q1038"/>
      <c r="R1038" s="14">
        <f>+VLOOKUP(B1038,[9]ExportInvoiceList!$D:$O,3,0)</f>
        <v>1835136</v>
      </c>
      <c r="S1038" s="14">
        <f t="shared" si="93"/>
        <v>0</v>
      </c>
      <c r="T1038" t="str">
        <f>+VLOOKUP(B1038,[9]ExportInvoiceList!$D:$O,12,0)</f>
        <v>Lịch thanh toán: Monthly at 10 &amp; 24</v>
      </c>
      <c r="U1038" s="4">
        <f>+VLOOKUP(B1038,[9]ExportInvoiceList!$D:$O,6,0)</f>
        <v>45160.000347222223</v>
      </c>
      <c r="V1038" t="s">
        <v>1411</v>
      </c>
    </row>
    <row r="1039" spans="1:22" ht="15" hidden="1" customHeight="1" x14ac:dyDescent="0.2">
      <c r="A1039" s="5">
        <v>45129</v>
      </c>
      <c r="B1039" s="6">
        <v>43786</v>
      </c>
      <c r="C1039" s="6" t="s">
        <v>10</v>
      </c>
      <c r="D1039" s="6" t="s">
        <v>1512</v>
      </c>
      <c r="E1039" s="9">
        <v>1699200</v>
      </c>
      <c r="F1039" s="10" t="s">
        <v>1409</v>
      </c>
      <c r="G1039" s="9">
        <v>135936</v>
      </c>
      <c r="H1039" s="9">
        <f t="shared" si="89"/>
        <v>1835136</v>
      </c>
      <c r="I1039" s="6" t="s">
        <v>89</v>
      </c>
      <c r="J1039" s="6" t="s">
        <v>90</v>
      </c>
      <c r="K1039" s="5">
        <f t="shared" si="91"/>
        <v>45164</v>
      </c>
      <c r="L1039" s="9">
        <f>+VLOOKUP(B1039,'[2]TT 2023'!F$1049:K$1159,2,0)</f>
        <v>1835136</v>
      </c>
      <c r="M1039" s="9">
        <f t="shared" si="92"/>
        <v>0</v>
      </c>
      <c r="N1039" s="5">
        <f>+VLOOKUP(B1039,'[2]TT 2023'!F$1049:K$1159,6,0)</f>
        <v>45162</v>
      </c>
      <c r="O1039" t="s">
        <v>1615</v>
      </c>
      <c r="P1039"/>
      <c r="Q1039"/>
      <c r="R1039" s="14">
        <f>+VLOOKUP(B1039,[9]ExportInvoiceList!$D:$O,3,0)</f>
        <v>1835136</v>
      </c>
      <c r="S1039" s="14">
        <f t="shared" si="93"/>
        <v>0</v>
      </c>
      <c r="T1039" t="str">
        <f>+VLOOKUP(B1039,[9]ExportInvoiceList!$D:$O,12,0)</f>
        <v>Lịch thanh toán: Monthly at 10 &amp; 24</v>
      </c>
      <c r="U1039" s="4">
        <f>+VLOOKUP(B1039,[9]ExportInvoiceList!$D:$O,6,0)</f>
        <v>45160.000347222223</v>
      </c>
      <c r="V1039" t="s">
        <v>1411</v>
      </c>
    </row>
    <row r="1040" spans="1:22" ht="15" hidden="1" customHeight="1" x14ac:dyDescent="0.2">
      <c r="A1040" s="5">
        <v>45129</v>
      </c>
      <c r="B1040" s="6">
        <v>43787</v>
      </c>
      <c r="C1040" s="6" t="s">
        <v>10</v>
      </c>
      <c r="D1040" s="6" t="s">
        <v>1513</v>
      </c>
      <c r="E1040" s="9">
        <v>1699200</v>
      </c>
      <c r="F1040" s="10" t="s">
        <v>1409</v>
      </c>
      <c r="G1040" s="9">
        <v>135936</v>
      </c>
      <c r="H1040" s="9">
        <f t="shared" si="89"/>
        <v>1835136</v>
      </c>
      <c r="I1040" s="6" t="s">
        <v>93</v>
      </c>
      <c r="J1040" s="6" t="s">
        <v>94</v>
      </c>
      <c r="K1040" s="5">
        <f t="shared" si="91"/>
        <v>45164</v>
      </c>
      <c r="L1040" s="9">
        <f>+VLOOKUP(B1040,'[2]TT 2023'!F$1049:K$1159,2,0)</f>
        <v>1835136</v>
      </c>
      <c r="M1040" s="9">
        <f t="shared" si="92"/>
        <v>0</v>
      </c>
      <c r="N1040" s="5">
        <f>+VLOOKUP(B1040,'[2]TT 2023'!F$1049:K$1159,6,0)</f>
        <v>45162</v>
      </c>
      <c r="O1040" t="s">
        <v>1615</v>
      </c>
      <c r="P1040"/>
      <c r="Q1040"/>
      <c r="R1040" s="14">
        <f>+VLOOKUP(B1040,[9]ExportInvoiceList!$D:$O,3,0)</f>
        <v>1835136</v>
      </c>
      <c r="S1040" s="14">
        <f t="shared" si="93"/>
        <v>0</v>
      </c>
      <c r="T1040" t="str">
        <f>+VLOOKUP(B1040,[9]ExportInvoiceList!$D:$O,12,0)</f>
        <v>Lịch thanh toán: Monthly at 10 &amp; 24</v>
      </c>
      <c r="U1040" s="4">
        <f>+VLOOKUP(B1040,[9]ExportInvoiceList!$D:$O,6,0)</f>
        <v>45161.000347222223</v>
      </c>
      <c r="V1040" t="s">
        <v>1411</v>
      </c>
    </row>
    <row r="1041" spans="1:22" ht="15" hidden="1" customHeight="1" x14ac:dyDescent="0.2">
      <c r="A1041" s="5">
        <v>45129</v>
      </c>
      <c r="B1041" s="6">
        <v>43788</v>
      </c>
      <c r="C1041" s="6" t="s">
        <v>10</v>
      </c>
      <c r="D1041" s="6" t="s">
        <v>1514</v>
      </c>
      <c r="E1041" s="9">
        <v>1468620</v>
      </c>
      <c r="F1041" s="10" t="s">
        <v>1409</v>
      </c>
      <c r="G1041" s="9">
        <v>117490</v>
      </c>
      <c r="H1041" s="9">
        <f t="shared" si="89"/>
        <v>1586110</v>
      </c>
      <c r="I1041" s="6" t="s">
        <v>291</v>
      </c>
      <c r="J1041" s="6" t="s">
        <v>292</v>
      </c>
      <c r="K1041" s="5">
        <f t="shared" si="91"/>
        <v>45164</v>
      </c>
      <c r="L1041" s="9">
        <f>+VLOOKUP(B1041,'[2]TT 2023'!F$1160:K$1246,2,0)</f>
        <v>1586115</v>
      </c>
      <c r="M1041" s="9">
        <f t="shared" si="92"/>
        <v>5</v>
      </c>
      <c r="N1041" s="5">
        <f>+VLOOKUP(B1041,'[2]TT 2023'!F$1160:K$1246,6,0)</f>
        <v>45180</v>
      </c>
      <c r="O1041" t="s">
        <v>1758</v>
      </c>
      <c r="P1041"/>
      <c r="Q1041"/>
      <c r="R1041" s="42">
        <f>+VLOOKUP(B1041,[10]ExportInvoiceList!$D:$O,3,0)</f>
        <v>1586110</v>
      </c>
      <c r="S1041" s="14">
        <f t="shared" si="93"/>
        <v>0</v>
      </c>
      <c r="T1041" t="str">
        <f>+VLOOKUP(B1041,[10]ExportInvoiceList!$D:$O,12,0)</f>
        <v>Lịch thanh toán: Monthly at 10 &amp; 24</v>
      </c>
      <c r="U1041" s="4">
        <f>+VLOOKUP(B1041,[10]ExportInvoiceList!$D:$O,6,0)</f>
        <v>45163.000347222223</v>
      </c>
      <c r="V1041" t="s">
        <v>1411</v>
      </c>
    </row>
    <row r="1042" spans="1:22" ht="15" hidden="1" customHeight="1" x14ac:dyDescent="0.2">
      <c r="A1042" s="5">
        <v>45129</v>
      </c>
      <c r="B1042" s="6">
        <v>43789</v>
      </c>
      <c r="C1042" s="6" t="s">
        <v>10</v>
      </c>
      <c r="D1042" s="6" t="s">
        <v>1515</v>
      </c>
      <c r="E1042" s="9">
        <v>1699200</v>
      </c>
      <c r="F1042" s="10" t="s">
        <v>1409</v>
      </c>
      <c r="G1042" s="9">
        <v>135936</v>
      </c>
      <c r="H1042" s="9">
        <f t="shared" si="89"/>
        <v>1835136</v>
      </c>
      <c r="I1042" s="6" t="s">
        <v>83</v>
      </c>
      <c r="J1042" s="6" t="s">
        <v>84</v>
      </c>
      <c r="K1042" s="5">
        <f t="shared" si="91"/>
        <v>45164</v>
      </c>
      <c r="L1042" s="9">
        <f>+VLOOKUP(B1042,'[2]TT 2023'!F$1160:K$1246,2,0)</f>
        <v>1835136</v>
      </c>
      <c r="M1042" s="9">
        <f t="shared" si="92"/>
        <v>0</v>
      </c>
      <c r="N1042" s="5">
        <f>+VLOOKUP(B1042,'[2]TT 2023'!F$1160:K$1246,6,0)</f>
        <v>45180</v>
      </c>
      <c r="O1042" t="s">
        <v>1758</v>
      </c>
      <c r="P1042"/>
      <c r="Q1042"/>
      <c r="R1042" s="42">
        <f>+VLOOKUP(B1042,[10]ExportInvoiceList!$D:$O,3,0)</f>
        <v>1835136</v>
      </c>
      <c r="S1042" s="14">
        <f t="shared" si="93"/>
        <v>0</v>
      </c>
      <c r="T1042" t="str">
        <f>+VLOOKUP(B1042,[10]ExportInvoiceList!$D:$O,12,0)</f>
        <v>Lịch thanh toán: Monthly at 10 &amp; 24</v>
      </c>
      <c r="U1042" s="4">
        <f>+VLOOKUP(B1042,[10]ExportInvoiceList!$D:$O,6,0)</f>
        <v>45163.000347222223</v>
      </c>
      <c r="V1042" t="s">
        <v>1411</v>
      </c>
    </row>
    <row r="1043" spans="1:22" ht="15" hidden="1" customHeight="1" x14ac:dyDescent="0.2">
      <c r="A1043" s="5">
        <v>45129</v>
      </c>
      <c r="B1043" s="6">
        <v>43790</v>
      </c>
      <c r="C1043" s="6" t="s">
        <v>10</v>
      </c>
      <c r="D1043" s="6" t="s">
        <v>1516</v>
      </c>
      <c r="E1043" s="9">
        <v>1110580</v>
      </c>
      <c r="F1043" s="10" t="s">
        <v>1409</v>
      </c>
      <c r="G1043" s="9">
        <v>88846</v>
      </c>
      <c r="H1043" s="9">
        <f t="shared" si="89"/>
        <v>1199426</v>
      </c>
      <c r="I1043" s="6" t="s">
        <v>83</v>
      </c>
      <c r="J1043" s="6" t="s">
        <v>84</v>
      </c>
      <c r="K1043" s="5">
        <f t="shared" si="91"/>
        <v>45164</v>
      </c>
      <c r="L1043" s="9">
        <f>+VLOOKUP(B1043,'[2]TT 2023'!F$1160:K$1246,2,0)</f>
        <v>1199421</v>
      </c>
      <c r="M1043" s="9">
        <f t="shared" si="92"/>
        <v>-5</v>
      </c>
      <c r="N1043" s="5">
        <f>+VLOOKUP(B1043,'[2]TT 2023'!F$1160:K$1246,6,0)</f>
        <v>45180</v>
      </c>
      <c r="O1043" t="s">
        <v>1758</v>
      </c>
      <c r="P1043"/>
      <c r="Q1043"/>
      <c r="R1043" s="42">
        <f>+VLOOKUP(B1043,[10]ExportInvoiceList!$D:$O,3,0)</f>
        <v>1199426</v>
      </c>
      <c r="S1043" s="14">
        <f t="shared" si="93"/>
        <v>0</v>
      </c>
      <c r="T1043" t="str">
        <f>+VLOOKUP(B1043,[10]ExportInvoiceList!$D:$O,12,0)</f>
        <v>Lịch thanh toán: Monthly at 10 &amp; 24</v>
      </c>
      <c r="U1043" s="4">
        <f>+VLOOKUP(B1043,[10]ExportInvoiceList!$D:$O,6,0)</f>
        <v>45163.000347222223</v>
      </c>
      <c r="V1043" t="s">
        <v>1411</v>
      </c>
    </row>
    <row r="1044" spans="1:22" ht="15" hidden="1" customHeight="1" x14ac:dyDescent="0.2">
      <c r="A1044" s="5">
        <v>45129</v>
      </c>
      <c r="B1044" s="6">
        <v>43791</v>
      </c>
      <c r="C1044" s="6" t="s">
        <v>10</v>
      </c>
      <c r="D1044" s="6" t="s">
        <v>1517</v>
      </c>
      <c r="E1044" s="9">
        <v>1110580</v>
      </c>
      <c r="F1044" s="10" t="s">
        <v>1409</v>
      </c>
      <c r="G1044" s="9">
        <v>88846</v>
      </c>
      <c r="H1044" s="9">
        <f t="shared" si="89"/>
        <v>1199426</v>
      </c>
      <c r="I1044" s="6" t="s">
        <v>175</v>
      </c>
      <c r="J1044" s="6" t="s">
        <v>176</v>
      </c>
      <c r="K1044" s="5">
        <f t="shared" si="91"/>
        <v>45164</v>
      </c>
      <c r="L1044" s="9">
        <f>+VLOOKUP(B1044,'[2]TT 2023'!F$1049:K$1159,2,0)</f>
        <v>1199421</v>
      </c>
      <c r="M1044" s="9">
        <f t="shared" si="92"/>
        <v>-5</v>
      </c>
      <c r="N1044" s="5">
        <f>+VLOOKUP(B1044,'[2]TT 2023'!F$1049:K$1159,6,0)</f>
        <v>45162</v>
      </c>
      <c r="O1044" t="s">
        <v>1615</v>
      </c>
      <c r="P1044"/>
      <c r="Q1044"/>
      <c r="R1044" s="14">
        <f>+VLOOKUP(B1044,[9]ExportInvoiceList!$D:$O,3,0)</f>
        <v>1199426</v>
      </c>
      <c r="S1044" s="14">
        <f t="shared" si="93"/>
        <v>0</v>
      </c>
      <c r="T1044" t="str">
        <f>+VLOOKUP(B1044,[9]ExportInvoiceList!$D:$O,12,0)</f>
        <v>Lịch thanh toán: Monthly at 10 &amp; 24</v>
      </c>
      <c r="U1044" s="4">
        <f>+VLOOKUP(B1044,[9]ExportInvoiceList!$D:$O,6,0)</f>
        <v>45161.000347222223</v>
      </c>
      <c r="V1044" t="s">
        <v>1411</v>
      </c>
    </row>
    <row r="1045" spans="1:22" ht="15" hidden="1" customHeight="1" x14ac:dyDescent="0.2">
      <c r="A1045" s="5">
        <v>45129</v>
      </c>
      <c r="B1045" s="6">
        <v>43792</v>
      </c>
      <c r="C1045" s="6" t="s">
        <v>10</v>
      </c>
      <c r="D1045" s="6" t="s">
        <v>1518</v>
      </c>
      <c r="E1045" s="9">
        <v>1699200</v>
      </c>
      <c r="F1045" s="10" t="s">
        <v>1409</v>
      </c>
      <c r="G1045" s="9">
        <v>135936</v>
      </c>
      <c r="H1045" s="9">
        <f t="shared" si="89"/>
        <v>1835136</v>
      </c>
      <c r="I1045" s="6" t="s">
        <v>113</v>
      </c>
      <c r="J1045" s="6" t="s">
        <v>114</v>
      </c>
      <c r="K1045" s="5">
        <f t="shared" si="91"/>
        <v>45164</v>
      </c>
      <c r="L1045" s="9">
        <f>+VLOOKUP(B1045,'[2]TT 2023'!F$1049:K$1159,2,0)</f>
        <v>1835136</v>
      </c>
      <c r="M1045" s="9">
        <f t="shared" si="92"/>
        <v>0</v>
      </c>
      <c r="N1045" s="5">
        <f>+VLOOKUP(B1045,'[2]TT 2023'!F$1049:K$1159,6,0)</f>
        <v>45162</v>
      </c>
      <c r="O1045" t="s">
        <v>1615</v>
      </c>
      <c r="P1045"/>
      <c r="Q1045"/>
      <c r="R1045" s="14">
        <f>+VLOOKUP(B1045,[9]ExportInvoiceList!$D:$O,3,0)</f>
        <v>1835136</v>
      </c>
      <c r="S1045" s="14">
        <f t="shared" si="93"/>
        <v>0</v>
      </c>
      <c r="T1045" t="str">
        <f>+VLOOKUP(B1045,[9]ExportInvoiceList!$D:$O,12,0)</f>
        <v>Lịch thanh toán: Monthly at 10 &amp; 24</v>
      </c>
      <c r="U1045" s="4">
        <f>+VLOOKUP(B1045,[9]ExportInvoiceList!$D:$O,6,0)</f>
        <v>45160.000347222223</v>
      </c>
      <c r="V1045" t="s">
        <v>1411</v>
      </c>
    </row>
    <row r="1046" spans="1:22" ht="15" hidden="1" customHeight="1" x14ac:dyDescent="0.2">
      <c r="A1046" s="5">
        <v>45129</v>
      </c>
      <c r="B1046" s="6">
        <v>43793</v>
      </c>
      <c r="C1046" s="6" t="s">
        <v>10</v>
      </c>
      <c r="D1046" s="6" t="s">
        <v>1519</v>
      </c>
      <c r="E1046" s="9">
        <v>1110580</v>
      </c>
      <c r="F1046" s="10" t="s">
        <v>1409</v>
      </c>
      <c r="G1046" s="9">
        <v>88846</v>
      </c>
      <c r="H1046" s="9">
        <f t="shared" si="89"/>
        <v>1199426</v>
      </c>
      <c r="I1046" s="6" t="s">
        <v>13</v>
      </c>
      <c r="J1046" s="6" t="s">
        <v>14</v>
      </c>
      <c r="K1046" s="5">
        <f t="shared" si="91"/>
        <v>45164</v>
      </c>
      <c r="L1046" s="9">
        <f>+VLOOKUP(B1046,'[2]TT 2023'!F$1049:K$1159,2,0)</f>
        <v>1199421</v>
      </c>
      <c r="M1046" s="9">
        <f t="shared" si="92"/>
        <v>-5</v>
      </c>
      <c r="N1046" s="5">
        <f>+VLOOKUP(B1046,'[2]TT 2023'!F$1049:K$1159,6,0)</f>
        <v>45162</v>
      </c>
      <c r="O1046" t="s">
        <v>1615</v>
      </c>
      <c r="P1046"/>
      <c r="Q1046"/>
      <c r="R1046" s="14">
        <f>+VLOOKUP(B1046,[9]ExportInvoiceList!$D:$O,3,0)</f>
        <v>1199426</v>
      </c>
      <c r="S1046" s="14">
        <f t="shared" si="93"/>
        <v>0</v>
      </c>
      <c r="T1046" t="str">
        <f>+VLOOKUP(B1046,[9]ExportInvoiceList!$D:$O,12,0)</f>
        <v>Lịch thanh toán: Monthly at 10 &amp; 24</v>
      </c>
      <c r="U1046" s="4">
        <f>+VLOOKUP(B1046,[9]ExportInvoiceList!$D:$O,6,0)</f>
        <v>45160.000347222223</v>
      </c>
      <c r="V1046" t="s">
        <v>1411</v>
      </c>
    </row>
    <row r="1047" spans="1:22" ht="15" hidden="1" customHeight="1" x14ac:dyDescent="0.2">
      <c r="A1047" s="5">
        <v>45129</v>
      </c>
      <c r="B1047" s="6">
        <v>43794</v>
      </c>
      <c r="C1047" s="6" t="s">
        <v>10</v>
      </c>
      <c r="D1047" s="6" t="s">
        <v>1520</v>
      </c>
      <c r="E1047" s="9">
        <v>1003660</v>
      </c>
      <c r="F1047" s="10" t="s">
        <v>1409</v>
      </c>
      <c r="G1047" s="9">
        <v>80293</v>
      </c>
      <c r="H1047" s="9">
        <f t="shared" si="89"/>
        <v>1083953</v>
      </c>
      <c r="I1047" s="6" t="s">
        <v>13</v>
      </c>
      <c r="J1047" s="6" t="s">
        <v>14</v>
      </c>
      <c r="K1047" s="5">
        <f t="shared" si="91"/>
        <v>45164</v>
      </c>
      <c r="L1047" s="9">
        <f>+VLOOKUP(B1047,'[2]TT 2023'!F$1049:K$1159,2,0)</f>
        <v>1083956</v>
      </c>
      <c r="M1047" s="9">
        <f t="shared" si="92"/>
        <v>3</v>
      </c>
      <c r="N1047" s="5">
        <f>+VLOOKUP(B1047,'[2]TT 2023'!F$1049:K$1159,6,0)</f>
        <v>45162</v>
      </c>
      <c r="O1047" t="s">
        <v>1615</v>
      </c>
      <c r="P1047"/>
      <c r="Q1047"/>
      <c r="R1047" s="14">
        <f>+VLOOKUP(B1047,[9]ExportInvoiceList!$D:$O,3,0)</f>
        <v>1083953</v>
      </c>
      <c r="S1047" s="14">
        <f t="shared" si="93"/>
        <v>0</v>
      </c>
      <c r="T1047" t="str">
        <f>+VLOOKUP(B1047,[9]ExportInvoiceList!$D:$O,12,0)</f>
        <v>Lịch thanh toán: Monthly at 10 &amp; 24</v>
      </c>
      <c r="U1047" s="4">
        <f>+VLOOKUP(B1047,[9]ExportInvoiceList!$D:$O,6,0)</f>
        <v>45160.000347222223</v>
      </c>
      <c r="V1047" t="s">
        <v>1411</v>
      </c>
    </row>
    <row r="1048" spans="1:22" ht="15" hidden="1" customHeight="1" x14ac:dyDescent="0.2">
      <c r="A1048" s="5">
        <v>45129</v>
      </c>
      <c r="B1048" s="6">
        <v>43795</v>
      </c>
      <c r="C1048" s="6" t="s">
        <v>10</v>
      </c>
      <c r="D1048" s="6" t="s">
        <v>1521</v>
      </c>
      <c r="E1048" s="9">
        <v>2024120</v>
      </c>
      <c r="F1048" s="10" t="s">
        <v>1409</v>
      </c>
      <c r="G1048" s="9">
        <v>161930</v>
      </c>
      <c r="H1048" s="9">
        <f t="shared" si="89"/>
        <v>2186050</v>
      </c>
      <c r="I1048" s="6" t="s">
        <v>13</v>
      </c>
      <c r="J1048" s="6" t="s">
        <v>14</v>
      </c>
      <c r="K1048" s="5">
        <f t="shared" si="91"/>
        <v>45164</v>
      </c>
      <c r="L1048" s="9">
        <f>+VLOOKUP(B1048,'[2]TT 2023'!F$1049:K$1159,2,0)</f>
        <v>2186055</v>
      </c>
      <c r="M1048" s="9">
        <f t="shared" si="92"/>
        <v>5</v>
      </c>
      <c r="N1048" s="5">
        <f>+VLOOKUP(B1048,'[2]TT 2023'!F$1049:K$1159,6,0)</f>
        <v>45162</v>
      </c>
      <c r="O1048" t="s">
        <v>1615</v>
      </c>
      <c r="P1048"/>
      <c r="Q1048"/>
      <c r="R1048" s="14">
        <f>+VLOOKUP(B1048,[9]ExportInvoiceList!$D:$O,3,0)</f>
        <v>2186050</v>
      </c>
      <c r="S1048" s="14">
        <f t="shared" si="93"/>
        <v>0</v>
      </c>
      <c r="T1048" t="str">
        <f>+VLOOKUP(B1048,[9]ExportInvoiceList!$D:$O,12,0)</f>
        <v>Lịch thanh toán: Monthly at 10 &amp; 24</v>
      </c>
      <c r="U1048" s="4">
        <f>+VLOOKUP(B1048,[9]ExportInvoiceList!$D:$O,6,0)</f>
        <v>45160.000347222223</v>
      </c>
      <c r="V1048" t="s">
        <v>1411</v>
      </c>
    </row>
    <row r="1049" spans="1:22" ht="15" hidden="1" customHeight="1" x14ac:dyDescent="0.2">
      <c r="A1049" s="5">
        <v>45129</v>
      </c>
      <c r="B1049" s="6">
        <v>43796</v>
      </c>
      <c r="C1049" s="6" t="s">
        <v>10</v>
      </c>
      <c r="D1049" s="6" t="s">
        <v>1522</v>
      </c>
      <c r="E1049" s="9">
        <v>3689780</v>
      </c>
      <c r="F1049" s="10" t="s">
        <v>1409</v>
      </c>
      <c r="G1049" s="9">
        <v>295182</v>
      </c>
      <c r="H1049" s="9">
        <f t="shared" si="89"/>
        <v>3984962</v>
      </c>
      <c r="I1049" s="6" t="s">
        <v>13</v>
      </c>
      <c r="J1049" s="6" t="s">
        <v>14</v>
      </c>
      <c r="K1049" s="5">
        <f t="shared" si="91"/>
        <v>45164</v>
      </c>
      <c r="L1049" s="9">
        <f>+VLOOKUP(B1049,'[2]TT 2023'!F$1049:K$1159,2,0)</f>
        <v>3984957</v>
      </c>
      <c r="M1049" s="9">
        <f t="shared" si="92"/>
        <v>-5</v>
      </c>
      <c r="N1049" s="5">
        <f>+VLOOKUP(B1049,'[2]TT 2023'!F$1049:K$1159,6,0)</f>
        <v>45162</v>
      </c>
      <c r="O1049" t="s">
        <v>1615</v>
      </c>
      <c r="P1049"/>
      <c r="Q1049"/>
      <c r="R1049" s="14">
        <f>+VLOOKUP(B1049,[9]ExportInvoiceList!$D:$O,3,0)</f>
        <v>3984962</v>
      </c>
      <c r="S1049" s="14">
        <f t="shared" si="93"/>
        <v>0</v>
      </c>
      <c r="T1049" t="str">
        <f>+VLOOKUP(B1049,[9]ExportInvoiceList!$D:$O,12,0)</f>
        <v>Lịch thanh toán: Monthly at 10 &amp; 24</v>
      </c>
      <c r="U1049" s="4">
        <f>+VLOOKUP(B1049,[9]ExportInvoiceList!$D:$O,6,0)</f>
        <v>45160.000347222223</v>
      </c>
      <c r="V1049" t="s">
        <v>1411</v>
      </c>
    </row>
    <row r="1050" spans="1:22" ht="15" hidden="1" customHeight="1" x14ac:dyDescent="0.2">
      <c r="A1050" s="5">
        <v>45129</v>
      </c>
      <c r="B1050" s="6">
        <v>43797</v>
      </c>
      <c r="C1050" s="6" t="s">
        <v>10</v>
      </c>
      <c r="D1050" s="6" t="s">
        <v>1523</v>
      </c>
      <c r="E1050" s="9">
        <v>1259885</v>
      </c>
      <c r="F1050" s="10" t="s">
        <v>1409</v>
      </c>
      <c r="G1050" s="9">
        <v>100791</v>
      </c>
      <c r="H1050" s="9">
        <f t="shared" si="89"/>
        <v>1360676</v>
      </c>
      <c r="I1050" s="6" t="s">
        <v>101</v>
      </c>
      <c r="J1050" s="6" t="s">
        <v>102</v>
      </c>
      <c r="K1050" s="5">
        <f t="shared" si="91"/>
        <v>45164</v>
      </c>
      <c r="L1050" s="9">
        <f>+VLOOKUP(B1050,'[2]TT 2023'!F$1049:K$1159,2,0)</f>
        <v>1360679</v>
      </c>
      <c r="M1050" s="9">
        <f t="shared" si="92"/>
        <v>3</v>
      </c>
      <c r="N1050" s="5">
        <f>+VLOOKUP(B1050,'[2]TT 2023'!F$1049:K$1159,6,0)</f>
        <v>45162</v>
      </c>
      <c r="O1050" t="s">
        <v>1615</v>
      </c>
      <c r="P1050"/>
      <c r="Q1050"/>
      <c r="R1050" s="14">
        <f>+VLOOKUP(B1050,[9]ExportInvoiceList!$D:$O,3,0)</f>
        <v>1360676</v>
      </c>
      <c r="S1050" s="14">
        <f t="shared" si="93"/>
        <v>0</v>
      </c>
      <c r="T1050" t="str">
        <f>+VLOOKUP(B1050,[9]ExportInvoiceList!$D:$O,12,0)</f>
        <v>Lịch thanh toán: Monthly at 10 &amp; 24</v>
      </c>
      <c r="U1050" s="4">
        <f>+VLOOKUP(B1050,[9]ExportInvoiceList!$D:$O,6,0)</f>
        <v>45161.000347222223</v>
      </c>
      <c r="V1050" t="s">
        <v>1411</v>
      </c>
    </row>
    <row r="1051" spans="1:22" ht="15" hidden="1" customHeight="1" x14ac:dyDescent="0.2">
      <c r="A1051" s="5">
        <v>45129</v>
      </c>
      <c r="B1051" s="6">
        <v>43799</v>
      </c>
      <c r="C1051" s="6" t="s">
        <v>10</v>
      </c>
      <c r="D1051" s="6" t="s">
        <v>1524</v>
      </c>
      <c r="E1051" s="9">
        <v>1817919</v>
      </c>
      <c r="F1051" s="10" t="s">
        <v>1409</v>
      </c>
      <c r="G1051" s="9">
        <v>145434</v>
      </c>
      <c r="H1051" s="9">
        <f t="shared" si="89"/>
        <v>1963353</v>
      </c>
      <c r="I1051" s="6" t="s">
        <v>113</v>
      </c>
      <c r="J1051" s="6" t="s">
        <v>114</v>
      </c>
      <c r="K1051" s="5">
        <f t="shared" si="91"/>
        <v>45164</v>
      </c>
      <c r="L1051" s="9">
        <f>+VLOOKUP(B1051,'[2]TT 2023'!F$1160:K$1246,2,0)</f>
        <v>1963359</v>
      </c>
      <c r="M1051" s="9">
        <f t="shared" si="92"/>
        <v>6</v>
      </c>
      <c r="N1051" s="5">
        <f>+VLOOKUP(B1051,'[2]TT 2023'!F$1160:K$1246,6,0)</f>
        <v>45180</v>
      </c>
      <c r="O1051" t="s">
        <v>1758</v>
      </c>
      <c r="P1051"/>
      <c r="Q1051"/>
      <c r="R1051" s="42">
        <f>+VLOOKUP(B1051,[10]ExportInvoiceList!$D:$O,3,0)</f>
        <v>1963353</v>
      </c>
      <c r="S1051" s="14">
        <f t="shared" si="93"/>
        <v>0</v>
      </c>
      <c r="T1051" t="str">
        <f>+VLOOKUP(B1051,[10]ExportInvoiceList!$D:$O,12,0)</f>
        <v>Lịch thanh toán: Monthly at 10 &amp; 24</v>
      </c>
      <c r="U1051" s="4">
        <f>+VLOOKUP(B1051,[10]ExportInvoiceList!$D:$O,6,0)</f>
        <v>45164.000347222223</v>
      </c>
      <c r="V1051" t="s">
        <v>1411</v>
      </c>
    </row>
    <row r="1052" spans="1:22" ht="15" hidden="1" customHeight="1" x14ac:dyDescent="0.2">
      <c r="A1052" s="5">
        <v>45129</v>
      </c>
      <c r="B1052" s="6">
        <v>43800</v>
      </c>
      <c r="C1052" s="6" t="s">
        <v>10</v>
      </c>
      <c r="D1052" s="6" t="s">
        <v>1525</v>
      </c>
      <c r="E1052" s="9">
        <v>2024120</v>
      </c>
      <c r="F1052" s="10" t="s">
        <v>1409</v>
      </c>
      <c r="G1052" s="9">
        <v>161930</v>
      </c>
      <c r="H1052" s="9">
        <f t="shared" si="89"/>
        <v>2186050</v>
      </c>
      <c r="I1052" s="6" t="s">
        <v>175</v>
      </c>
      <c r="J1052" s="6" t="s">
        <v>176</v>
      </c>
      <c r="K1052" s="5">
        <f t="shared" si="91"/>
        <v>45164</v>
      </c>
      <c r="L1052" s="9">
        <f>+VLOOKUP(B1052,'[2]TT 2023'!F$1160:K$1246,2,0)</f>
        <v>2186055</v>
      </c>
      <c r="M1052" s="9">
        <f t="shared" si="92"/>
        <v>5</v>
      </c>
      <c r="N1052" s="5">
        <f>+VLOOKUP(B1052,'[2]TT 2023'!F$1160:K$1246,6,0)</f>
        <v>45180</v>
      </c>
      <c r="O1052" t="s">
        <v>1758</v>
      </c>
      <c r="P1052"/>
      <c r="Q1052"/>
      <c r="R1052" s="42">
        <f>+VLOOKUP(B1052,[10]ExportInvoiceList!$D:$O,3,0)</f>
        <v>2186050</v>
      </c>
      <c r="S1052" s="14">
        <f t="shared" si="93"/>
        <v>0</v>
      </c>
      <c r="T1052" t="str">
        <f>+VLOOKUP(B1052,[10]ExportInvoiceList!$D:$O,12,0)</f>
        <v>Lịch thanh toán: Monthly at 10 &amp; 24</v>
      </c>
      <c r="U1052" s="4">
        <f>+VLOOKUP(B1052,[10]ExportInvoiceList!$D:$O,6,0)</f>
        <v>45163.000347222223</v>
      </c>
      <c r="V1052" t="s">
        <v>1411</v>
      </c>
    </row>
    <row r="1053" spans="1:22" ht="15" hidden="1" customHeight="1" x14ac:dyDescent="0.2">
      <c r="A1053" s="5">
        <v>45129</v>
      </c>
      <c r="B1053" s="6">
        <v>43801</v>
      </c>
      <c r="C1053" s="6" t="s">
        <v>10</v>
      </c>
      <c r="D1053" s="6" t="s">
        <v>1526</v>
      </c>
      <c r="E1053" s="9">
        <v>2024120</v>
      </c>
      <c r="F1053" s="10" t="s">
        <v>1409</v>
      </c>
      <c r="G1053" s="9">
        <v>161930</v>
      </c>
      <c r="H1053" s="9">
        <f t="shared" si="89"/>
        <v>2186050</v>
      </c>
      <c r="I1053" s="6" t="s">
        <v>83</v>
      </c>
      <c r="J1053" s="6" t="s">
        <v>84</v>
      </c>
      <c r="K1053" s="5">
        <f t="shared" si="91"/>
        <v>45164</v>
      </c>
      <c r="L1053" s="9">
        <f>+VLOOKUP(B1053,'[2]TT 2023'!F$1160:K$1246,2,0)</f>
        <v>2186055</v>
      </c>
      <c r="M1053" s="9">
        <f t="shared" si="92"/>
        <v>5</v>
      </c>
      <c r="N1053" s="5">
        <f>+VLOOKUP(B1053,'[2]TT 2023'!F$1160:K$1246,6,0)</f>
        <v>45180</v>
      </c>
      <c r="O1053" t="s">
        <v>1758</v>
      </c>
      <c r="P1053"/>
      <c r="Q1053"/>
      <c r="R1053" s="42">
        <f>+VLOOKUP(B1053,[10]ExportInvoiceList!$D:$O,3,0)</f>
        <v>2186050</v>
      </c>
      <c r="S1053" s="14">
        <f t="shared" si="93"/>
        <v>0</v>
      </c>
      <c r="T1053" t="str">
        <f>+VLOOKUP(B1053,[10]ExportInvoiceList!$D:$O,12,0)</f>
        <v>Lịch thanh toán: Monthly at 10 &amp; 24</v>
      </c>
      <c r="U1053" s="4">
        <f>+VLOOKUP(B1053,[10]ExportInvoiceList!$D:$O,6,0)</f>
        <v>45166.000347222223</v>
      </c>
      <c r="V1053" t="s">
        <v>1411</v>
      </c>
    </row>
    <row r="1054" spans="1:22" ht="15" hidden="1" customHeight="1" x14ac:dyDescent="0.2">
      <c r="A1054" s="5">
        <v>45129</v>
      </c>
      <c r="B1054" s="6">
        <v>43802</v>
      </c>
      <c r="C1054" s="6" t="s">
        <v>10</v>
      </c>
      <c r="D1054" s="6" t="s">
        <v>1527</v>
      </c>
      <c r="E1054" s="9">
        <v>4603320</v>
      </c>
      <c r="F1054" s="10" t="s">
        <v>1409</v>
      </c>
      <c r="G1054" s="9">
        <v>368266</v>
      </c>
      <c r="H1054" s="9">
        <f t="shared" si="89"/>
        <v>4971586</v>
      </c>
      <c r="I1054" s="6" t="s">
        <v>73</v>
      </c>
      <c r="J1054" s="6" t="s">
        <v>74</v>
      </c>
      <c r="K1054" s="5">
        <f t="shared" si="91"/>
        <v>45164</v>
      </c>
      <c r="L1054" s="9">
        <f>+VLOOKUP(B1054,'[2]TT 2023'!F$1160:K$1246,2,0)</f>
        <v>4971591</v>
      </c>
      <c r="M1054" s="9">
        <f t="shared" si="92"/>
        <v>5</v>
      </c>
      <c r="N1054" s="5">
        <f>+VLOOKUP(B1054,'[2]TT 2023'!F$1160:K$1246,6,0)</f>
        <v>45180</v>
      </c>
      <c r="O1054" t="s">
        <v>1758</v>
      </c>
      <c r="P1054"/>
      <c r="Q1054"/>
      <c r="R1054" s="42">
        <f>+VLOOKUP(B1054,[10]ExportInvoiceList!$D:$O,3,0)</f>
        <v>4971586</v>
      </c>
      <c r="S1054" s="14">
        <f t="shared" si="93"/>
        <v>0</v>
      </c>
      <c r="T1054" t="str">
        <f>+VLOOKUP(B1054,[10]ExportInvoiceList!$D:$O,12,0)</f>
        <v>Lịch thanh toán: Monthly at 10 &amp; 24</v>
      </c>
      <c r="U1054" s="4">
        <f>+VLOOKUP(B1054,[10]ExportInvoiceList!$D:$O,6,0)</f>
        <v>45164.000347222223</v>
      </c>
      <c r="V1054" t="s">
        <v>1411</v>
      </c>
    </row>
    <row r="1055" spans="1:22" ht="15" hidden="1" customHeight="1" x14ac:dyDescent="0.2">
      <c r="A1055" s="5">
        <v>45129</v>
      </c>
      <c r="B1055" s="6">
        <v>43804</v>
      </c>
      <c r="C1055" s="6" t="s">
        <v>10</v>
      </c>
      <c r="D1055" s="6" t="s">
        <v>1528</v>
      </c>
      <c r="E1055" s="9">
        <v>509945</v>
      </c>
      <c r="F1055" s="10" t="s">
        <v>1409</v>
      </c>
      <c r="G1055" s="9">
        <v>40796</v>
      </c>
      <c r="H1055" s="9">
        <f t="shared" si="89"/>
        <v>550741</v>
      </c>
      <c r="I1055" s="6" t="s">
        <v>93</v>
      </c>
      <c r="J1055" s="6" t="s">
        <v>94</v>
      </c>
      <c r="K1055" s="5">
        <f t="shared" si="91"/>
        <v>45164</v>
      </c>
      <c r="L1055" s="9">
        <f>+VLOOKUP(B1055,'[2]TT 2023'!F$1160:K$1246,2,0)</f>
        <v>550746</v>
      </c>
      <c r="M1055" s="9">
        <f t="shared" si="92"/>
        <v>5</v>
      </c>
      <c r="N1055" s="5">
        <f>+VLOOKUP(B1055,'[2]TT 2023'!F$1160:K$1246,6,0)</f>
        <v>45180</v>
      </c>
      <c r="O1055" t="s">
        <v>1758</v>
      </c>
      <c r="P1055"/>
      <c r="Q1055"/>
      <c r="R1055" s="42">
        <f>+VLOOKUP(B1055,[10]ExportInvoiceList!$D:$O,3,0)</f>
        <v>550741</v>
      </c>
      <c r="S1055" s="14">
        <f t="shared" si="93"/>
        <v>0</v>
      </c>
      <c r="T1055" t="str">
        <f>+VLOOKUP(B1055,[10]ExportInvoiceList!$D:$O,12,0)</f>
        <v>Lịch thanh toán: Monthly at 10 &amp; 24</v>
      </c>
      <c r="U1055" s="4">
        <f>+VLOOKUP(B1055,[10]ExportInvoiceList!$D:$O,6,0)</f>
        <v>45164.000347222223</v>
      </c>
      <c r="V1055" t="s">
        <v>1411</v>
      </c>
    </row>
    <row r="1056" spans="1:22" ht="15" hidden="1" customHeight="1" x14ac:dyDescent="0.2">
      <c r="A1056" s="5">
        <v>45129</v>
      </c>
      <c r="B1056" s="6">
        <v>43806</v>
      </c>
      <c r="C1056" s="6" t="s">
        <v>10</v>
      </c>
      <c r="D1056" s="6" t="s">
        <v>1529</v>
      </c>
      <c r="E1056" s="9">
        <v>2024120</v>
      </c>
      <c r="F1056" s="10" t="s">
        <v>1409</v>
      </c>
      <c r="G1056" s="9">
        <v>161930</v>
      </c>
      <c r="H1056" s="9">
        <f t="shared" si="89"/>
        <v>2186050</v>
      </c>
      <c r="I1056" s="6" t="s">
        <v>89</v>
      </c>
      <c r="J1056" s="6" t="s">
        <v>90</v>
      </c>
      <c r="K1056" s="5">
        <f t="shared" si="91"/>
        <v>45164</v>
      </c>
      <c r="L1056" s="9">
        <f>+VLOOKUP(B1056,'[2]TT 2023'!F$1160:K$1246,2,0)</f>
        <v>2186055</v>
      </c>
      <c r="M1056" s="9">
        <f t="shared" si="92"/>
        <v>5</v>
      </c>
      <c r="N1056" s="5">
        <f>+VLOOKUP(B1056,'[2]TT 2023'!F$1160:K$1246,6,0)</f>
        <v>45180</v>
      </c>
      <c r="O1056" t="s">
        <v>1758</v>
      </c>
      <c r="P1056"/>
      <c r="Q1056"/>
      <c r="R1056" s="42">
        <f>+VLOOKUP(B1056,[10]ExportInvoiceList!$D:$O,3,0)</f>
        <v>2186050</v>
      </c>
      <c r="S1056" s="14">
        <f t="shared" si="93"/>
        <v>0</v>
      </c>
      <c r="T1056" t="str">
        <f>+VLOOKUP(B1056,[10]ExportInvoiceList!$D:$O,12,0)</f>
        <v>Lịch thanh toán: Monthly at 10 &amp; 24</v>
      </c>
      <c r="U1056" s="4">
        <f>+VLOOKUP(B1056,[10]ExportInvoiceList!$D:$O,6,0)</f>
        <v>45164.000347222223</v>
      </c>
      <c r="V1056" t="s">
        <v>1411</v>
      </c>
    </row>
    <row r="1057" spans="1:22" ht="15" hidden="1" customHeight="1" x14ac:dyDescent="0.2">
      <c r="A1057" s="5">
        <v>45129</v>
      </c>
      <c r="B1057" s="6">
        <v>43807</v>
      </c>
      <c r="C1057" s="6" t="s">
        <v>10</v>
      </c>
      <c r="D1057" s="6" t="s">
        <v>1530</v>
      </c>
      <c r="E1057" s="9">
        <v>7413100</v>
      </c>
      <c r="F1057" s="10" t="s">
        <v>1409</v>
      </c>
      <c r="G1057" s="9">
        <v>593048</v>
      </c>
      <c r="H1057" s="9">
        <f t="shared" si="89"/>
        <v>8006148</v>
      </c>
      <c r="I1057" s="6" t="s">
        <v>139</v>
      </c>
      <c r="J1057" s="6" t="s">
        <v>140</v>
      </c>
      <c r="K1057" s="5">
        <f t="shared" si="91"/>
        <v>45164</v>
      </c>
      <c r="L1057" s="9">
        <f>+VLOOKUP(B1057,'[2]TT 2023'!F$1160:K$1246,2,0)</f>
        <v>8006148</v>
      </c>
      <c r="M1057" s="9">
        <f t="shared" si="92"/>
        <v>0</v>
      </c>
      <c r="N1057" s="5">
        <f>+VLOOKUP(B1057,'[2]TT 2023'!F$1160:K$1246,6,0)</f>
        <v>45180</v>
      </c>
      <c r="O1057" t="s">
        <v>1758</v>
      </c>
      <c r="P1057"/>
      <c r="Q1057"/>
      <c r="R1057" s="42">
        <f>+VLOOKUP(B1057,[10]ExportInvoiceList!$D:$O,3,0)</f>
        <v>8006148</v>
      </c>
      <c r="S1057" s="14">
        <f t="shared" si="93"/>
        <v>0</v>
      </c>
      <c r="T1057" t="str">
        <f>+VLOOKUP(B1057,[10]ExportInvoiceList!$D:$O,12,0)</f>
        <v>Lịch thanh toán: Monthly at 10 &amp; 24</v>
      </c>
      <c r="U1057" s="4">
        <f>+VLOOKUP(B1057,[10]ExportInvoiceList!$D:$O,6,0)</f>
        <v>45164.000347222223</v>
      </c>
      <c r="V1057" t="s">
        <v>1411</v>
      </c>
    </row>
    <row r="1058" spans="1:22" ht="15" hidden="1" customHeight="1" x14ac:dyDescent="0.2">
      <c r="A1058" s="5">
        <v>45129</v>
      </c>
      <c r="B1058" s="6">
        <v>43808</v>
      </c>
      <c r="C1058" s="6" t="s">
        <v>10</v>
      </c>
      <c r="D1058" s="6" t="s">
        <v>1531</v>
      </c>
      <c r="E1058" s="9">
        <v>2148435</v>
      </c>
      <c r="F1058" s="10" t="s">
        <v>1409</v>
      </c>
      <c r="G1058" s="9">
        <v>171875</v>
      </c>
      <c r="H1058" s="9">
        <f t="shared" si="89"/>
        <v>2320310</v>
      </c>
      <c r="I1058" s="6" t="s">
        <v>53</v>
      </c>
      <c r="J1058" s="6" t="s">
        <v>54</v>
      </c>
      <c r="K1058" s="5">
        <f t="shared" si="91"/>
        <v>45164</v>
      </c>
      <c r="L1058" s="9">
        <f>+VLOOKUP(B1058,'[2]TT 2023'!F$1160:K$1246,2,0)</f>
        <v>2320313</v>
      </c>
      <c r="M1058" s="9">
        <f t="shared" si="92"/>
        <v>3</v>
      </c>
      <c r="N1058" s="5">
        <f>+VLOOKUP(B1058,'[2]TT 2023'!F$1160:K$1246,6,0)</f>
        <v>45180</v>
      </c>
      <c r="O1058" t="s">
        <v>1758</v>
      </c>
      <c r="P1058"/>
      <c r="Q1058"/>
      <c r="R1058" s="42">
        <f>+VLOOKUP(B1058,[10]ExportInvoiceList!$D:$O,3,0)</f>
        <v>2320310</v>
      </c>
      <c r="S1058" s="14">
        <f t="shared" si="93"/>
        <v>0</v>
      </c>
      <c r="T1058" t="str">
        <f>+VLOOKUP(B1058,[10]ExportInvoiceList!$D:$O,12,0)</f>
        <v>Lịch thanh toán: Monthly at 10 &amp; 24</v>
      </c>
      <c r="U1058" s="4">
        <f>+VLOOKUP(B1058,[10]ExportInvoiceList!$D:$O,6,0)</f>
        <v>45166.000347222223</v>
      </c>
      <c r="V1058" t="s">
        <v>1411</v>
      </c>
    </row>
    <row r="1059" spans="1:22" ht="15" hidden="1" customHeight="1" x14ac:dyDescent="0.2">
      <c r="A1059" s="5">
        <v>45129</v>
      </c>
      <c r="B1059" s="6">
        <v>43809</v>
      </c>
      <c r="C1059" s="6" t="s">
        <v>10</v>
      </c>
      <c r="D1059" s="6" t="s">
        <v>1532</v>
      </c>
      <c r="E1059" s="9">
        <v>2024120</v>
      </c>
      <c r="F1059" s="10" t="s">
        <v>1409</v>
      </c>
      <c r="G1059" s="9">
        <v>161930</v>
      </c>
      <c r="H1059" s="9">
        <f t="shared" si="89"/>
        <v>2186050</v>
      </c>
      <c r="I1059" s="6" t="s">
        <v>131</v>
      </c>
      <c r="J1059" s="6" t="s">
        <v>132</v>
      </c>
      <c r="K1059" s="5">
        <f t="shared" si="91"/>
        <v>45164</v>
      </c>
      <c r="L1059" s="9">
        <f>+VLOOKUP(B1059,'[2]TT 2023'!F$1160:K$1246,2,0)</f>
        <v>2186055</v>
      </c>
      <c r="M1059" s="9">
        <f t="shared" si="92"/>
        <v>5</v>
      </c>
      <c r="N1059" s="5">
        <f>+VLOOKUP(B1059,'[2]TT 2023'!F$1160:K$1246,6,0)</f>
        <v>45180</v>
      </c>
      <c r="O1059" t="s">
        <v>1758</v>
      </c>
      <c r="P1059"/>
      <c r="Q1059"/>
      <c r="R1059" s="42">
        <f>+VLOOKUP(B1059,[10]ExportInvoiceList!$D:$O,3,0)</f>
        <v>2186050</v>
      </c>
      <c r="S1059" s="14">
        <f t="shared" si="93"/>
        <v>0</v>
      </c>
      <c r="T1059" t="str">
        <f>+VLOOKUP(B1059,[10]ExportInvoiceList!$D:$O,12,0)</f>
        <v>Lịch thanh toán: Monthly at 10 &amp; 24</v>
      </c>
      <c r="U1059" s="4">
        <f>+VLOOKUP(B1059,[10]ExportInvoiceList!$D:$O,6,0)</f>
        <v>45163.000347222223</v>
      </c>
      <c r="V1059" t="s">
        <v>1411</v>
      </c>
    </row>
    <row r="1060" spans="1:22" ht="15" hidden="1" customHeight="1" x14ac:dyDescent="0.2">
      <c r="A1060" s="5">
        <v>45129</v>
      </c>
      <c r="B1060" s="6">
        <v>43810</v>
      </c>
      <c r="C1060" s="6" t="s">
        <v>10</v>
      </c>
      <c r="D1060" s="6" t="s">
        <v>1533</v>
      </c>
      <c r="E1060" s="9">
        <v>1110580</v>
      </c>
      <c r="F1060" s="10" t="s">
        <v>1409</v>
      </c>
      <c r="G1060" s="9">
        <v>88846</v>
      </c>
      <c r="H1060" s="9">
        <f t="shared" si="89"/>
        <v>1199426</v>
      </c>
      <c r="I1060" s="6" t="s">
        <v>131</v>
      </c>
      <c r="J1060" s="6" t="s">
        <v>132</v>
      </c>
      <c r="K1060" s="5">
        <f t="shared" si="91"/>
        <v>45164</v>
      </c>
      <c r="L1060" s="9">
        <f>+VLOOKUP(B1060,'[2]TT 2023'!F$1160:K$1246,2,0)</f>
        <v>1199421</v>
      </c>
      <c r="M1060" s="9">
        <f t="shared" si="92"/>
        <v>-5</v>
      </c>
      <c r="N1060" s="5">
        <f>+VLOOKUP(B1060,'[2]TT 2023'!F$1160:K$1246,6,0)</f>
        <v>45180</v>
      </c>
      <c r="O1060" t="s">
        <v>1758</v>
      </c>
      <c r="P1060"/>
      <c r="Q1060"/>
      <c r="R1060" s="42">
        <f>+VLOOKUP(B1060,[10]ExportInvoiceList!$D:$O,3,0)</f>
        <v>1199426</v>
      </c>
      <c r="S1060" s="14">
        <f t="shared" si="93"/>
        <v>0</v>
      </c>
      <c r="T1060" t="str">
        <f>+VLOOKUP(B1060,[10]ExportInvoiceList!$D:$O,12,0)</f>
        <v>Lịch thanh toán: Monthly at 10 &amp; 24</v>
      </c>
      <c r="U1060" s="4">
        <f>+VLOOKUP(B1060,[10]ExportInvoiceList!$D:$O,6,0)</f>
        <v>45163.000347222223</v>
      </c>
      <c r="V1060" t="s">
        <v>1411</v>
      </c>
    </row>
    <row r="1061" spans="1:22" ht="15" hidden="1" customHeight="1" x14ac:dyDescent="0.2">
      <c r="A1061" s="5">
        <v>45129</v>
      </c>
      <c r="B1061" s="6">
        <v>43811</v>
      </c>
      <c r="C1061" s="6" t="s">
        <v>10</v>
      </c>
      <c r="D1061" s="6" t="s">
        <v>1534</v>
      </c>
      <c r="E1061" s="9">
        <v>7446290</v>
      </c>
      <c r="F1061" s="10" t="s">
        <v>1409</v>
      </c>
      <c r="G1061" s="9">
        <v>595703</v>
      </c>
      <c r="H1061" s="9">
        <f t="shared" si="89"/>
        <v>8041993</v>
      </c>
      <c r="I1061" s="6" t="s">
        <v>13</v>
      </c>
      <c r="J1061" s="6" t="s">
        <v>14</v>
      </c>
      <c r="K1061" s="5">
        <f t="shared" si="91"/>
        <v>45164</v>
      </c>
      <c r="L1061" s="9">
        <f>+VLOOKUP(B1061,'[2]TT 2023'!F$1160:K$1246,2,0)</f>
        <v>8041991</v>
      </c>
      <c r="M1061" s="9">
        <f t="shared" si="92"/>
        <v>-2</v>
      </c>
      <c r="N1061" s="5">
        <f>+VLOOKUP(B1061,'[2]TT 2023'!F$1160:K$1246,6,0)</f>
        <v>45180</v>
      </c>
      <c r="O1061" t="s">
        <v>1758</v>
      </c>
      <c r="P1061"/>
      <c r="Q1061"/>
      <c r="R1061" s="42">
        <f>+VLOOKUP(B1061,[10]ExportInvoiceList!$D:$O,3,0)</f>
        <v>8041993</v>
      </c>
      <c r="S1061" s="14">
        <f t="shared" si="93"/>
        <v>0</v>
      </c>
      <c r="T1061" t="str">
        <f>+VLOOKUP(B1061,[10]ExportInvoiceList!$D:$O,12,0)</f>
        <v>Lịch thanh toán: Monthly at 10 &amp; 24</v>
      </c>
      <c r="U1061" s="4">
        <f>+VLOOKUP(B1061,[10]ExportInvoiceList!$D:$O,6,0)</f>
        <v>45163.000347222223</v>
      </c>
      <c r="V1061" t="s">
        <v>1411</v>
      </c>
    </row>
    <row r="1062" spans="1:22" ht="15" hidden="1" customHeight="1" x14ac:dyDescent="0.2">
      <c r="A1062" s="5">
        <v>45129</v>
      </c>
      <c r="B1062" s="6">
        <v>43812</v>
      </c>
      <c r="C1062" s="6" t="s">
        <v>10</v>
      </c>
      <c r="D1062" s="6" t="s">
        <v>1535</v>
      </c>
      <c r="E1062" s="9">
        <v>10038160</v>
      </c>
      <c r="F1062" s="10" t="s">
        <v>1409</v>
      </c>
      <c r="G1062" s="9">
        <v>803053</v>
      </c>
      <c r="H1062" s="9">
        <f t="shared" si="89"/>
        <v>10841213</v>
      </c>
      <c r="I1062" s="6" t="s">
        <v>13</v>
      </c>
      <c r="J1062" s="6" t="s">
        <v>14</v>
      </c>
      <c r="K1062" s="5">
        <f t="shared" si="91"/>
        <v>45164</v>
      </c>
      <c r="L1062" s="9">
        <f>+VLOOKUP(B1062,'[2]TT 2023'!F$1049:K$1159,2,0)</f>
        <v>10841216</v>
      </c>
      <c r="M1062" s="9">
        <f t="shared" si="92"/>
        <v>3</v>
      </c>
      <c r="N1062" s="5">
        <f>+VLOOKUP(B1062,'[2]TT 2023'!F$1049:K$1159,6,0)</f>
        <v>45162</v>
      </c>
      <c r="O1062" t="s">
        <v>1615</v>
      </c>
      <c r="P1062"/>
      <c r="Q1062"/>
      <c r="R1062" s="14">
        <f>+VLOOKUP(B1062,[9]ExportInvoiceList!$D:$O,3,0)</f>
        <v>10841213</v>
      </c>
      <c r="S1062" s="14">
        <f t="shared" si="93"/>
        <v>0</v>
      </c>
      <c r="T1062" t="str">
        <f>+VLOOKUP(B1062,[9]ExportInvoiceList!$D:$O,12,0)</f>
        <v>Lịch thanh toán: Monthly at 10 &amp; 24</v>
      </c>
      <c r="U1062" s="4">
        <f>+VLOOKUP(B1062,[9]ExportInvoiceList!$D:$O,6,0)</f>
        <v>45156.000347222223</v>
      </c>
      <c r="V1062" t="s">
        <v>1411</v>
      </c>
    </row>
    <row r="1063" spans="1:22" ht="15" hidden="1" customHeight="1" x14ac:dyDescent="0.2">
      <c r="A1063" s="5">
        <v>45129</v>
      </c>
      <c r="B1063" s="6">
        <v>43813</v>
      </c>
      <c r="C1063" s="6" t="s">
        <v>10</v>
      </c>
      <c r="D1063" s="6" t="s">
        <v>1536</v>
      </c>
      <c r="E1063" s="9">
        <v>2024120</v>
      </c>
      <c r="F1063" s="10" t="s">
        <v>1409</v>
      </c>
      <c r="G1063" s="9">
        <v>161930</v>
      </c>
      <c r="H1063" s="9">
        <f t="shared" si="89"/>
        <v>2186050</v>
      </c>
      <c r="I1063" s="6" t="s">
        <v>13</v>
      </c>
      <c r="J1063" s="6" t="s">
        <v>14</v>
      </c>
      <c r="K1063" s="5">
        <f t="shared" si="91"/>
        <v>45164</v>
      </c>
      <c r="L1063" s="9">
        <f>+VLOOKUP(B1063,'[2]TT 2023'!F$1049:K$1159,2,0)</f>
        <v>2186055</v>
      </c>
      <c r="M1063" s="9">
        <f t="shared" si="92"/>
        <v>5</v>
      </c>
      <c r="N1063" s="5">
        <f>+VLOOKUP(B1063,'[2]TT 2023'!F$1049:K$1159,6,0)</f>
        <v>45162</v>
      </c>
      <c r="O1063" t="s">
        <v>1615</v>
      </c>
      <c r="P1063"/>
      <c r="Q1063"/>
      <c r="R1063" s="14">
        <f>+VLOOKUP(B1063,[9]ExportInvoiceList!$D:$O,3,0)</f>
        <v>2186050</v>
      </c>
      <c r="S1063" s="14">
        <f t="shared" si="93"/>
        <v>0</v>
      </c>
      <c r="T1063" t="str">
        <f>+VLOOKUP(B1063,[9]ExportInvoiceList!$D:$O,12,0)</f>
        <v>Lịch thanh toán: Monthly at 10 &amp; 24</v>
      </c>
      <c r="U1063" s="4">
        <f>+VLOOKUP(B1063,[9]ExportInvoiceList!$D:$O,6,0)</f>
        <v>45156.000347222223</v>
      </c>
      <c r="V1063" t="s">
        <v>1411</v>
      </c>
    </row>
    <row r="1064" spans="1:22" ht="15" hidden="1" customHeight="1" x14ac:dyDescent="0.2">
      <c r="A1064" s="5">
        <v>45129</v>
      </c>
      <c r="B1064" s="6">
        <v>43814</v>
      </c>
      <c r="C1064" s="6" t="s">
        <v>10</v>
      </c>
      <c r="D1064" s="6" t="s">
        <v>1537</v>
      </c>
      <c r="E1064" s="9">
        <v>2275035</v>
      </c>
      <c r="F1064" s="10" t="s">
        <v>1409</v>
      </c>
      <c r="G1064" s="9">
        <v>182003</v>
      </c>
      <c r="H1064" s="9">
        <f t="shared" si="89"/>
        <v>2457038</v>
      </c>
      <c r="I1064" s="6" t="s">
        <v>117</v>
      </c>
      <c r="J1064" s="6" t="s">
        <v>118</v>
      </c>
      <c r="K1064" s="5">
        <f t="shared" si="91"/>
        <v>45164</v>
      </c>
      <c r="L1064" s="9">
        <f>+VLOOKUP(B1064,'[2]TT 2023'!F$1160:K$1246,2,0)</f>
        <v>2457041</v>
      </c>
      <c r="M1064" s="9">
        <f t="shared" si="92"/>
        <v>3</v>
      </c>
      <c r="N1064" s="5">
        <f>+VLOOKUP(B1064,'[2]TT 2023'!F$1160:K$1246,6,0)</f>
        <v>45180</v>
      </c>
      <c r="O1064" t="s">
        <v>1758</v>
      </c>
      <c r="P1064"/>
      <c r="Q1064"/>
      <c r="R1064" s="42">
        <f>+VLOOKUP(B1064,[10]ExportInvoiceList!$D:$O,3,0)</f>
        <v>2457038</v>
      </c>
      <c r="S1064" s="14">
        <f t="shared" si="93"/>
        <v>0</v>
      </c>
      <c r="T1064" t="str">
        <f>+VLOOKUP(B1064,[10]ExportInvoiceList!$D:$O,12,0)</f>
        <v>Lịch thanh toán: Monthly at 10 &amp; 24</v>
      </c>
      <c r="U1064" s="4">
        <f>+VLOOKUP(B1064,[10]ExportInvoiceList!$D:$O,6,0)</f>
        <v>45163.000347222223</v>
      </c>
      <c r="V1064" t="s">
        <v>1411</v>
      </c>
    </row>
    <row r="1065" spans="1:22" ht="15" hidden="1" customHeight="1" x14ac:dyDescent="0.2">
      <c r="A1065" s="5">
        <v>45131</v>
      </c>
      <c r="B1065" s="6">
        <v>43828</v>
      </c>
      <c r="C1065" s="6" t="s">
        <v>10</v>
      </c>
      <c r="D1065" s="6" t="s">
        <v>727</v>
      </c>
      <c r="E1065" s="9">
        <v>-1480015</v>
      </c>
      <c r="F1065" s="10" t="s">
        <v>12</v>
      </c>
      <c r="G1065" s="9">
        <v>-148002</v>
      </c>
      <c r="H1065" s="9">
        <f t="shared" si="89"/>
        <v>-1628017</v>
      </c>
      <c r="I1065" s="6" t="s">
        <v>147</v>
      </c>
      <c r="J1065" s="6" t="s">
        <v>148</v>
      </c>
      <c r="K1065" s="5">
        <f t="shared" si="91"/>
        <v>45166</v>
      </c>
      <c r="L1065" s="9" t="e">
        <f>+VLOOKUP(B1065,'[2]TT 2023'!F$900:K$982,2,0)</f>
        <v>#N/A</v>
      </c>
      <c r="M1065" s="9" t="e">
        <f t="shared" si="92"/>
        <v>#N/A</v>
      </c>
      <c r="N1065" s="5" t="e">
        <f>+VLOOKUP(B1065,'[2]TT 2023'!F$900:K$982,6,0)</f>
        <v>#N/A</v>
      </c>
      <c r="O1065" t="s">
        <v>1218</v>
      </c>
      <c r="P1065"/>
      <c r="Q1065"/>
      <c r="R1065" s="14"/>
    </row>
    <row r="1066" spans="1:22" ht="15" hidden="1" customHeight="1" x14ac:dyDescent="0.2">
      <c r="A1066" s="5">
        <v>45131</v>
      </c>
      <c r="B1066" s="6">
        <v>43833</v>
      </c>
      <c r="C1066" s="6" t="s">
        <v>10</v>
      </c>
      <c r="D1066" s="6" t="s">
        <v>1538</v>
      </c>
      <c r="E1066" s="9">
        <v>1372810</v>
      </c>
      <c r="F1066" s="10" t="s">
        <v>1409</v>
      </c>
      <c r="G1066" s="9">
        <v>109825</v>
      </c>
      <c r="H1066" s="9">
        <f t="shared" si="89"/>
        <v>1482635</v>
      </c>
      <c r="I1066" s="6" t="s">
        <v>147</v>
      </c>
      <c r="J1066" s="6" t="s">
        <v>148</v>
      </c>
      <c r="K1066" s="5">
        <f t="shared" si="91"/>
        <v>45166</v>
      </c>
      <c r="L1066" s="9">
        <f>+VLOOKUP(B1066,'[2]TT 2023'!F$983:K$1048,2,0)</f>
        <v>1482638</v>
      </c>
      <c r="M1066" s="9">
        <f t="shared" si="92"/>
        <v>3</v>
      </c>
      <c r="N1066" s="5">
        <f>+VLOOKUP(B1066,'[2]TT 2023'!F$983:K$1048,6,0)</f>
        <v>45148</v>
      </c>
      <c r="O1066" t="s">
        <v>1576</v>
      </c>
      <c r="P1066"/>
      <c r="Q1066"/>
      <c r="R1066" s="14">
        <f>VLOOKUP(B1066,[7]ExportInvoiceList!$D:$O,3,0)</f>
        <v>1482635</v>
      </c>
      <c r="S1066" s="14">
        <f t="shared" ref="S1066:S1103" si="94">+R1066-H1066</f>
        <v>0</v>
      </c>
      <c r="T1066" t="str">
        <f>VLOOKUP(B1066,[7]ExportInvoiceList!$D:$O,12,0)</f>
        <v>Lịch thanh toán: Monthly at 10 &amp; 24</v>
      </c>
      <c r="U1066" s="4">
        <f>VLOOKUP(B1066,[7]ExportInvoiceList!$D:$O,6,0)</f>
        <v>45141.000347222223</v>
      </c>
      <c r="V1066" t="s">
        <v>1411</v>
      </c>
    </row>
    <row r="1067" spans="1:22" ht="15" hidden="1" customHeight="1" x14ac:dyDescent="0.2">
      <c r="A1067" s="5">
        <v>45131</v>
      </c>
      <c r="B1067" s="6">
        <v>43855</v>
      </c>
      <c r="C1067" s="6" t="s">
        <v>10</v>
      </c>
      <c r="D1067" s="6" t="s">
        <v>1539</v>
      </c>
      <c r="E1067" s="9">
        <v>1699200</v>
      </c>
      <c r="F1067" s="10" t="s">
        <v>1409</v>
      </c>
      <c r="G1067" s="9">
        <v>135936</v>
      </c>
      <c r="H1067" s="9">
        <f t="shared" si="89"/>
        <v>1835136</v>
      </c>
      <c r="I1067" s="6" t="s">
        <v>175</v>
      </c>
      <c r="J1067" s="6" t="s">
        <v>176</v>
      </c>
      <c r="K1067" s="5">
        <f t="shared" si="91"/>
        <v>45166</v>
      </c>
      <c r="L1067" s="9">
        <f>+VLOOKUP(B1067,'[2]TT 2023'!F$1160:K$1246,2,0)</f>
        <v>1835136</v>
      </c>
      <c r="M1067" s="9">
        <f t="shared" si="92"/>
        <v>0</v>
      </c>
      <c r="N1067" s="5">
        <f>+VLOOKUP(B1067,'[2]TT 2023'!F$1160:K$1246,6,0)</f>
        <v>45180</v>
      </c>
      <c r="O1067" t="s">
        <v>1758</v>
      </c>
      <c r="P1067"/>
      <c r="Q1067"/>
      <c r="R1067" s="42">
        <f>+VLOOKUP(B1067,[10]ExportInvoiceList!$D:$O,3,0)</f>
        <v>1835136</v>
      </c>
      <c r="S1067" s="14">
        <f t="shared" si="94"/>
        <v>0</v>
      </c>
      <c r="T1067" t="str">
        <f>+VLOOKUP(B1067,[10]ExportInvoiceList!$D:$O,12,0)</f>
        <v>Lịch thanh toán: Monthly at 10 &amp; 24</v>
      </c>
      <c r="U1067" s="4">
        <f>+VLOOKUP(B1067,[10]ExportInvoiceList!$D:$O,6,0)</f>
        <v>45166.000347222223</v>
      </c>
      <c r="V1067" t="s">
        <v>1411</v>
      </c>
    </row>
    <row r="1068" spans="1:22" ht="15" hidden="1" customHeight="1" x14ac:dyDescent="0.2">
      <c r="A1068" s="5">
        <v>45136</v>
      </c>
      <c r="B1068" s="6">
        <v>45275</v>
      </c>
      <c r="C1068" s="6" t="s">
        <v>10</v>
      </c>
      <c r="D1068" s="6" t="s">
        <v>1540</v>
      </c>
      <c r="E1068" s="9">
        <v>1699200</v>
      </c>
      <c r="F1068" s="10" t="s">
        <v>1409</v>
      </c>
      <c r="G1068" s="9">
        <v>135936</v>
      </c>
      <c r="H1068" s="9">
        <f t="shared" si="89"/>
        <v>1835136</v>
      </c>
      <c r="I1068" s="6" t="s">
        <v>147</v>
      </c>
      <c r="J1068" s="6" t="s">
        <v>148</v>
      </c>
      <c r="K1068" s="5">
        <f t="shared" si="91"/>
        <v>45171</v>
      </c>
      <c r="L1068" s="9">
        <f>+VLOOKUP(B1068,'[2]TT 2023'!F$1049:K$1159,2,0)</f>
        <v>1835136</v>
      </c>
      <c r="M1068" s="9">
        <f t="shared" si="92"/>
        <v>0</v>
      </c>
      <c r="N1068" s="5">
        <f>+VLOOKUP(B1068,'[2]TT 2023'!F$1049:K$1159,6,0)</f>
        <v>45162</v>
      </c>
      <c r="O1068" t="s">
        <v>1615</v>
      </c>
      <c r="P1068"/>
      <c r="Q1068"/>
      <c r="R1068" s="14">
        <f>+VLOOKUP(B1068,[9]ExportInvoiceList!$D:$O,3,0)</f>
        <v>1835136</v>
      </c>
      <c r="S1068" s="14">
        <f t="shared" si="94"/>
        <v>0</v>
      </c>
      <c r="T1068" t="str">
        <f>+VLOOKUP(B1068,[9]ExportInvoiceList!$D:$O,12,0)</f>
        <v>Lịch thanh toán: Monthly at 10 &amp; 24</v>
      </c>
      <c r="U1068" s="4">
        <f>+VLOOKUP(B1068,[9]ExportInvoiceList!$D:$O,6,0)</f>
        <v>45157.000347222223</v>
      </c>
      <c r="V1068" t="s">
        <v>1411</v>
      </c>
    </row>
    <row r="1069" spans="1:22" ht="15" hidden="1" customHeight="1" x14ac:dyDescent="0.2">
      <c r="A1069" s="5">
        <v>45136</v>
      </c>
      <c r="B1069" s="6">
        <v>45276</v>
      </c>
      <c r="C1069" s="6" t="s">
        <v>10</v>
      </c>
      <c r="D1069" s="6" t="s">
        <v>1541</v>
      </c>
      <c r="E1069" s="9">
        <v>1699200</v>
      </c>
      <c r="F1069" s="10" t="s">
        <v>1409</v>
      </c>
      <c r="G1069" s="9">
        <v>135936</v>
      </c>
      <c r="H1069" s="9">
        <f t="shared" si="89"/>
        <v>1835136</v>
      </c>
      <c r="I1069" s="6" t="s">
        <v>147</v>
      </c>
      <c r="J1069" s="6" t="s">
        <v>148</v>
      </c>
      <c r="K1069" s="5">
        <f t="shared" si="91"/>
        <v>45171</v>
      </c>
      <c r="L1069" s="9">
        <f>+VLOOKUP(B1069,'[2]TT 2023'!F$1049:K$1159,2,0)</f>
        <v>1835136</v>
      </c>
      <c r="M1069" s="9">
        <f t="shared" si="92"/>
        <v>0</v>
      </c>
      <c r="N1069" s="5">
        <f>+VLOOKUP(B1069,'[2]TT 2023'!F$1049:K$1159,6,0)</f>
        <v>45162</v>
      </c>
      <c r="O1069" t="s">
        <v>1615</v>
      </c>
      <c r="P1069"/>
      <c r="Q1069"/>
      <c r="R1069" s="14">
        <f>+VLOOKUP(B1069,[9]ExportInvoiceList!$D:$O,3,0)</f>
        <v>1835136</v>
      </c>
      <c r="S1069" s="14">
        <f t="shared" si="94"/>
        <v>0</v>
      </c>
      <c r="T1069" t="str">
        <f>+VLOOKUP(B1069,[9]ExportInvoiceList!$D:$O,12,0)</f>
        <v>Lịch thanh toán: Monthly at 10 &amp; 24</v>
      </c>
      <c r="U1069" s="4">
        <f>+VLOOKUP(B1069,[9]ExportInvoiceList!$D:$O,6,0)</f>
        <v>45157.000347222223</v>
      </c>
      <c r="V1069" t="s">
        <v>1411</v>
      </c>
    </row>
    <row r="1070" spans="1:22" ht="15" hidden="1" customHeight="1" x14ac:dyDescent="0.2">
      <c r="A1070" s="5">
        <v>45136</v>
      </c>
      <c r="B1070" s="6">
        <v>45277</v>
      </c>
      <c r="C1070" s="6" t="s">
        <v>10</v>
      </c>
      <c r="D1070" s="6" t="s">
        <v>1542</v>
      </c>
      <c r="E1070" s="9">
        <v>1699200</v>
      </c>
      <c r="F1070" s="10" t="s">
        <v>1409</v>
      </c>
      <c r="G1070" s="9">
        <v>135936</v>
      </c>
      <c r="H1070" s="9">
        <f t="shared" si="89"/>
        <v>1835136</v>
      </c>
      <c r="I1070" s="6" t="s">
        <v>147</v>
      </c>
      <c r="J1070" s="6" t="s">
        <v>148</v>
      </c>
      <c r="K1070" s="5">
        <f t="shared" si="91"/>
        <v>45171</v>
      </c>
      <c r="L1070" s="9">
        <f>+VLOOKUP(B1070,'[2]TT 2023'!F$1049:K$1159,2,0)</f>
        <v>1835136</v>
      </c>
      <c r="M1070" s="9">
        <f t="shared" si="92"/>
        <v>0</v>
      </c>
      <c r="N1070" s="5">
        <f>+VLOOKUP(B1070,'[2]TT 2023'!F$1049:K$1159,6,0)</f>
        <v>45162</v>
      </c>
      <c r="O1070" t="s">
        <v>1615</v>
      </c>
      <c r="P1070"/>
      <c r="Q1070"/>
      <c r="R1070" s="14">
        <f>+VLOOKUP(B1070,[9]ExportInvoiceList!$D:$O,3,0)</f>
        <v>1835136</v>
      </c>
      <c r="S1070" s="14">
        <f t="shared" si="94"/>
        <v>0</v>
      </c>
      <c r="T1070" t="str">
        <f>+VLOOKUP(B1070,[9]ExportInvoiceList!$D:$O,12,0)</f>
        <v>Lịch thanh toán: Monthly at 10 &amp; 24</v>
      </c>
      <c r="U1070" s="4">
        <f>+VLOOKUP(B1070,[9]ExportInvoiceList!$D:$O,6,0)</f>
        <v>45159.000347222223</v>
      </c>
      <c r="V1070" t="s">
        <v>1411</v>
      </c>
    </row>
    <row r="1071" spans="1:22" ht="15" hidden="1" customHeight="1" x14ac:dyDescent="0.2">
      <c r="A1071" s="5">
        <v>45136</v>
      </c>
      <c r="B1071" s="6">
        <v>45278</v>
      </c>
      <c r="C1071" s="6" t="s">
        <v>10</v>
      </c>
      <c r="D1071" s="6" t="s">
        <v>1543</v>
      </c>
      <c r="E1071" s="9">
        <v>2156770</v>
      </c>
      <c r="F1071" s="10" t="s">
        <v>1409</v>
      </c>
      <c r="G1071" s="9">
        <v>172542</v>
      </c>
      <c r="H1071" s="9">
        <f t="shared" si="89"/>
        <v>2329312</v>
      </c>
      <c r="I1071" s="6" t="s">
        <v>147</v>
      </c>
      <c r="J1071" s="6" t="s">
        <v>148</v>
      </c>
      <c r="K1071" s="5">
        <f t="shared" si="91"/>
        <v>45171</v>
      </c>
      <c r="L1071" s="9">
        <f>+VLOOKUP(B1071,'[2]TT 2023'!F$1049:K$1159,2,0)</f>
        <v>2329317</v>
      </c>
      <c r="M1071" s="9">
        <f t="shared" si="92"/>
        <v>5</v>
      </c>
      <c r="N1071" s="5">
        <f>+VLOOKUP(B1071,'[2]TT 2023'!F$1049:K$1159,6,0)</f>
        <v>45162</v>
      </c>
      <c r="O1071" t="s">
        <v>1615</v>
      </c>
      <c r="P1071"/>
      <c r="Q1071"/>
      <c r="R1071" s="14">
        <f>+VLOOKUP(B1071,[9]ExportInvoiceList!$D:$O,3,0)</f>
        <v>2329312</v>
      </c>
      <c r="S1071" s="14">
        <f t="shared" si="94"/>
        <v>0</v>
      </c>
      <c r="T1071" t="str">
        <f>+VLOOKUP(B1071,[9]ExportInvoiceList!$D:$O,12,0)</f>
        <v>Lịch thanh toán: Monthly at 10 &amp; 24</v>
      </c>
      <c r="U1071" s="4">
        <f>+VLOOKUP(B1071,[9]ExportInvoiceList!$D:$O,6,0)</f>
        <v>45161.000347222223</v>
      </c>
      <c r="V1071" t="s">
        <v>1411</v>
      </c>
    </row>
    <row r="1072" spans="1:22" ht="15" hidden="1" customHeight="1" x14ac:dyDescent="0.2">
      <c r="A1072" s="5">
        <v>45136</v>
      </c>
      <c r="B1072" s="6">
        <v>45279</v>
      </c>
      <c r="C1072" s="6" t="s">
        <v>10</v>
      </c>
      <c r="D1072" s="6" t="s">
        <v>1544</v>
      </c>
      <c r="E1072" s="9">
        <v>4306240</v>
      </c>
      <c r="F1072" s="10" t="s">
        <v>1409</v>
      </c>
      <c r="G1072" s="9">
        <v>344499</v>
      </c>
      <c r="H1072" s="9">
        <f t="shared" si="89"/>
        <v>4650739</v>
      </c>
      <c r="I1072" s="6" t="s">
        <v>147</v>
      </c>
      <c r="J1072" s="6" t="s">
        <v>148</v>
      </c>
      <c r="K1072" s="5">
        <f t="shared" si="91"/>
        <v>45171</v>
      </c>
      <c r="L1072" s="9">
        <f>+VLOOKUP(B1072,'[2]TT 2023'!F$1049:K$1159,2,0)</f>
        <v>4650737</v>
      </c>
      <c r="M1072" s="9">
        <f t="shared" si="92"/>
        <v>-2</v>
      </c>
      <c r="N1072" s="5">
        <f>+VLOOKUP(B1072,'[2]TT 2023'!F$1049:K$1159,6,0)</f>
        <v>45162</v>
      </c>
      <c r="O1072" t="s">
        <v>1615</v>
      </c>
      <c r="P1072"/>
      <c r="Q1072"/>
      <c r="R1072" s="14">
        <f>+VLOOKUP(B1072,[9]ExportInvoiceList!$D:$O,3,0)</f>
        <v>4650739</v>
      </c>
      <c r="S1072" s="14">
        <f t="shared" si="94"/>
        <v>0</v>
      </c>
      <c r="T1072" t="str">
        <f>+VLOOKUP(B1072,[9]ExportInvoiceList!$D:$O,12,0)</f>
        <v>Lịch thanh toán: Monthly at 10 &amp; 24</v>
      </c>
      <c r="U1072" s="4">
        <f>+VLOOKUP(B1072,[9]ExportInvoiceList!$D:$O,6,0)</f>
        <v>45161.000347222223</v>
      </c>
      <c r="V1072" t="s">
        <v>1411</v>
      </c>
    </row>
    <row r="1073" spans="1:22" ht="15" hidden="1" customHeight="1" x14ac:dyDescent="0.2">
      <c r="A1073" s="5">
        <v>45136</v>
      </c>
      <c r="B1073" s="6">
        <v>45280</v>
      </c>
      <c r="C1073" s="6" t="s">
        <v>10</v>
      </c>
      <c r="D1073" s="6" t="s">
        <v>1545</v>
      </c>
      <c r="E1073" s="9">
        <v>5361960</v>
      </c>
      <c r="F1073" s="10" t="s">
        <v>1409</v>
      </c>
      <c r="G1073" s="9">
        <v>428957</v>
      </c>
      <c r="H1073" s="9">
        <f t="shared" si="89"/>
        <v>5790917</v>
      </c>
      <c r="I1073" s="6" t="s">
        <v>147</v>
      </c>
      <c r="J1073" s="6" t="s">
        <v>148</v>
      </c>
      <c r="K1073" s="5">
        <f t="shared" si="91"/>
        <v>45171</v>
      </c>
      <c r="L1073" s="9">
        <f>+VLOOKUP(B1073,'[2]TT 2023'!F$1049:K$1159,2,0)</f>
        <v>5790920</v>
      </c>
      <c r="M1073" s="9">
        <f t="shared" si="92"/>
        <v>3</v>
      </c>
      <c r="N1073" s="5">
        <f>+VLOOKUP(B1073,'[2]TT 2023'!F$1049:K$1159,6,0)</f>
        <v>45162</v>
      </c>
      <c r="O1073" t="s">
        <v>1615</v>
      </c>
      <c r="P1073"/>
      <c r="Q1073"/>
      <c r="R1073" s="14">
        <f>+VLOOKUP(B1073,[9]ExportInvoiceList!$D:$O,3,0)</f>
        <v>5790917</v>
      </c>
      <c r="S1073" s="14">
        <f t="shared" si="94"/>
        <v>0</v>
      </c>
      <c r="T1073" t="str">
        <f>+VLOOKUP(B1073,[9]ExportInvoiceList!$D:$O,12,0)</f>
        <v>Chúng tôi đang xử lý hóa đơn, vui lòng liên hệ Do Thi Bich Lieu</v>
      </c>
      <c r="U1073" s="4">
        <f>+VLOOKUP(B1073,[9]ExportInvoiceList!$D:$O,6,0)</f>
        <v>0</v>
      </c>
    </row>
    <row r="1074" spans="1:22" ht="15" hidden="1" customHeight="1" x14ac:dyDescent="0.2">
      <c r="A1074" s="5">
        <v>45136</v>
      </c>
      <c r="B1074" s="6">
        <v>45281</v>
      </c>
      <c r="C1074" s="6" t="s">
        <v>10</v>
      </c>
      <c r="D1074" s="6" t="s">
        <v>1546</v>
      </c>
      <c r="E1074" s="9">
        <v>100366</v>
      </c>
      <c r="F1074" s="10" t="s">
        <v>1409</v>
      </c>
      <c r="G1074" s="9">
        <v>8029</v>
      </c>
      <c r="H1074" s="9">
        <f t="shared" si="89"/>
        <v>108395</v>
      </c>
      <c r="I1074" s="6" t="s">
        <v>147</v>
      </c>
      <c r="J1074" s="6" t="s">
        <v>148</v>
      </c>
      <c r="K1074" s="5">
        <f t="shared" si="91"/>
        <v>45171</v>
      </c>
      <c r="L1074" s="9">
        <f>+VLOOKUP(B1074,'[2]TT 2023'!F$1049:K$1159,2,0)</f>
        <v>108392</v>
      </c>
      <c r="M1074" s="9">
        <f t="shared" si="92"/>
        <v>-3</v>
      </c>
      <c r="N1074" s="5">
        <f>+VLOOKUP(B1074,'[2]TT 2023'!F$1049:K$1159,6,0)</f>
        <v>45162</v>
      </c>
      <c r="O1074" t="s">
        <v>1615</v>
      </c>
      <c r="P1074"/>
      <c r="Q1074"/>
      <c r="R1074" s="14">
        <f>+VLOOKUP(B1074,[9]ExportInvoiceList!$D:$O,3,0)</f>
        <v>108395</v>
      </c>
      <c r="S1074" s="14">
        <f t="shared" si="94"/>
        <v>0</v>
      </c>
      <c r="T1074" t="str">
        <f>+VLOOKUP(B1074,[9]ExportInvoiceList!$D:$O,12,0)</f>
        <v>Lịch thanh toán: Monthly at 10 &amp; 24</v>
      </c>
      <c r="U1074" s="4">
        <f>+VLOOKUP(B1074,[9]ExportInvoiceList!$D:$O,6,0)</f>
        <v>45159.000347222223</v>
      </c>
      <c r="V1074" t="s">
        <v>1411</v>
      </c>
    </row>
    <row r="1075" spans="1:22" ht="15" hidden="1" customHeight="1" x14ac:dyDescent="0.2">
      <c r="A1075" s="5">
        <v>45136</v>
      </c>
      <c r="B1075" s="6">
        <v>45286</v>
      </c>
      <c r="C1075" s="6" t="s">
        <v>10</v>
      </c>
      <c r="D1075" s="6" t="s">
        <v>1547</v>
      </c>
      <c r="E1075" s="9">
        <v>1072050</v>
      </c>
      <c r="F1075" s="10" t="s">
        <v>1409</v>
      </c>
      <c r="G1075" s="9">
        <v>85764</v>
      </c>
      <c r="H1075" s="9">
        <f t="shared" si="89"/>
        <v>1157814</v>
      </c>
      <c r="I1075" s="6" t="s">
        <v>101</v>
      </c>
      <c r="J1075" s="6" t="s">
        <v>102</v>
      </c>
      <c r="K1075" s="5">
        <f t="shared" si="91"/>
        <v>45171</v>
      </c>
      <c r="L1075" s="9">
        <f>+VLOOKUP(B1075,'[2]TT 2023'!F$1160:K$1246,2,0)</f>
        <v>1157814</v>
      </c>
      <c r="M1075" s="9">
        <f t="shared" si="92"/>
        <v>0</v>
      </c>
      <c r="N1075" s="5">
        <f>+VLOOKUP(B1075,'[2]TT 2023'!F$1160:K$1246,6,0)</f>
        <v>45180</v>
      </c>
      <c r="O1075" t="s">
        <v>1758</v>
      </c>
      <c r="P1075"/>
      <c r="Q1075"/>
      <c r="R1075" s="42">
        <f>+VLOOKUP(B1075,[10]ExportInvoiceList!$D:$O,3,0)</f>
        <v>1157814</v>
      </c>
      <c r="S1075" s="14">
        <f t="shared" si="94"/>
        <v>0</v>
      </c>
      <c r="T1075" t="str">
        <f>+VLOOKUP(B1075,[10]ExportInvoiceList!$D:$O,12,0)</f>
        <v>Lịch thanh toán: Monthly at 10 &amp; 24</v>
      </c>
      <c r="U1075" s="4">
        <f>+VLOOKUP(B1075,[10]ExportInvoiceList!$D:$O,6,0)</f>
        <v>45167.000347222223</v>
      </c>
      <c r="V1075" t="s">
        <v>1411</v>
      </c>
    </row>
    <row r="1076" spans="1:22" ht="15" hidden="1" customHeight="1" x14ac:dyDescent="0.2">
      <c r="A1076" s="5">
        <v>45136</v>
      </c>
      <c r="B1076" s="6">
        <v>45287</v>
      </c>
      <c r="C1076" s="6" t="s">
        <v>10</v>
      </c>
      <c r="D1076" s="6" t="s">
        <v>1548</v>
      </c>
      <c r="E1076" s="9">
        <v>5516860</v>
      </c>
      <c r="F1076" s="10" t="s">
        <v>1409</v>
      </c>
      <c r="G1076" s="9">
        <v>441349</v>
      </c>
      <c r="H1076" s="9">
        <f t="shared" ref="H1076:H1103" si="95">+E1076+G1076</f>
        <v>5958209</v>
      </c>
      <c r="I1076" s="6" t="s">
        <v>175</v>
      </c>
      <c r="J1076" s="6" t="s">
        <v>176</v>
      </c>
      <c r="K1076" s="5">
        <f t="shared" si="91"/>
        <v>45171</v>
      </c>
      <c r="L1076" s="9">
        <f>+VLOOKUP(B1076,'[2]TT 2023'!F$1160:K$1246,2,0)</f>
        <v>5958212</v>
      </c>
      <c r="M1076" s="9">
        <f t="shared" si="92"/>
        <v>3</v>
      </c>
      <c r="N1076" s="5">
        <f>+VLOOKUP(B1076,'[2]TT 2023'!F$1160:K$1246,6,0)</f>
        <v>45180</v>
      </c>
      <c r="O1076" t="s">
        <v>1758</v>
      </c>
      <c r="P1076"/>
      <c r="Q1076"/>
      <c r="R1076" s="42">
        <f>+VLOOKUP(B1076,[10]ExportInvoiceList!$D:$O,3,0)</f>
        <v>5958209</v>
      </c>
      <c r="S1076" s="14">
        <f t="shared" si="94"/>
        <v>0</v>
      </c>
      <c r="T1076" t="str">
        <f>+VLOOKUP(B1076,[10]ExportInvoiceList!$D:$O,12,0)</f>
        <v>Lịch thanh toán: Monthly at 10 &amp; 24</v>
      </c>
      <c r="U1076" s="4">
        <f>+VLOOKUP(B1076,[10]ExportInvoiceList!$D:$O,6,0)</f>
        <v>45167.000347222223</v>
      </c>
      <c r="V1076" t="s">
        <v>1411</v>
      </c>
    </row>
    <row r="1077" spans="1:22" ht="15" hidden="1" customHeight="1" x14ac:dyDescent="0.2">
      <c r="A1077" s="5">
        <v>45136</v>
      </c>
      <c r="B1077" s="6">
        <v>45288</v>
      </c>
      <c r="C1077" s="6" t="s">
        <v>10</v>
      </c>
      <c r="D1077" s="6" t="s">
        <v>1549</v>
      </c>
      <c r="E1077" s="9">
        <v>1887980</v>
      </c>
      <c r="F1077" s="10" t="s">
        <v>1409</v>
      </c>
      <c r="G1077" s="9">
        <v>151038</v>
      </c>
      <c r="H1077" s="9">
        <f t="shared" si="95"/>
        <v>2039018</v>
      </c>
      <c r="I1077" s="6" t="s">
        <v>131</v>
      </c>
      <c r="J1077" s="6" t="s">
        <v>132</v>
      </c>
      <c r="K1077" s="5">
        <f t="shared" si="91"/>
        <v>45171</v>
      </c>
      <c r="L1077" s="9">
        <f>+VLOOKUP(B1077,'[2]TT 2023'!F$1160:K$1246,2,0)</f>
        <v>2039013</v>
      </c>
      <c r="M1077" s="9">
        <f t="shared" si="92"/>
        <v>-5</v>
      </c>
      <c r="N1077" s="5">
        <f>+VLOOKUP(B1077,'[2]TT 2023'!F$1160:K$1246,6,0)</f>
        <v>45180</v>
      </c>
      <c r="O1077" t="s">
        <v>1758</v>
      </c>
      <c r="P1077"/>
      <c r="Q1077"/>
      <c r="R1077" s="42">
        <f>+VLOOKUP(B1077,[10]ExportInvoiceList!$D:$O,3,0)</f>
        <v>2039018</v>
      </c>
      <c r="S1077" s="14">
        <f t="shared" si="94"/>
        <v>0</v>
      </c>
      <c r="T1077" t="str">
        <f>+VLOOKUP(B1077,[10]ExportInvoiceList!$D:$O,12,0)</f>
        <v>Lịch thanh toán: Monthly at 10 &amp; 24</v>
      </c>
      <c r="U1077" s="4">
        <f>+VLOOKUP(B1077,[10]ExportInvoiceList!$D:$O,6,0)</f>
        <v>45167.000347222223</v>
      </c>
      <c r="V1077" t="s">
        <v>1411</v>
      </c>
    </row>
    <row r="1078" spans="1:22" ht="15" hidden="1" customHeight="1" x14ac:dyDescent="0.2">
      <c r="A1078" s="5">
        <v>45136</v>
      </c>
      <c r="B1078" s="6">
        <v>45289</v>
      </c>
      <c r="C1078" s="6" t="s">
        <v>10</v>
      </c>
      <c r="D1078" s="6" t="s">
        <v>1550</v>
      </c>
      <c r="E1078" s="9">
        <v>3743655</v>
      </c>
      <c r="F1078" s="10" t="s">
        <v>1409</v>
      </c>
      <c r="G1078" s="9">
        <v>299492</v>
      </c>
      <c r="H1078" s="9">
        <f t="shared" si="95"/>
        <v>4043147</v>
      </c>
      <c r="I1078" s="6" t="s">
        <v>131</v>
      </c>
      <c r="J1078" s="6" t="s">
        <v>132</v>
      </c>
      <c r="K1078" s="5">
        <f t="shared" si="91"/>
        <v>45171</v>
      </c>
      <c r="L1078" s="9">
        <f>+VLOOKUP(B1078,'[2]TT 2023'!F$1160:K$1246,2,0)</f>
        <v>4043142</v>
      </c>
      <c r="M1078" s="9">
        <f t="shared" si="92"/>
        <v>-5</v>
      </c>
      <c r="N1078" s="5">
        <f>+VLOOKUP(B1078,'[2]TT 2023'!F$1160:K$1246,6,0)</f>
        <v>45180</v>
      </c>
      <c r="O1078" t="s">
        <v>1758</v>
      </c>
      <c r="P1078"/>
      <c r="Q1078"/>
      <c r="R1078" s="42">
        <f>+VLOOKUP(B1078,[10]ExportInvoiceList!$D:$O,3,0)</f>
        <v>4043147</v>
      </c>
      <c r="S1078" s="14">
        <f t="shared" si="94"/>
        <v>0</v>
      </c>
      <c r="T1078" t="str">
        <f>+VLOOKUP(B1078,[10]ExportInvoiceList!$D:$O,12,0)</f>
        <v>Lịch thanh toán: Monthly at 10 &amp; 24</v>
      </c>
      <c r="U1078" s="4">
        <f>+VLOOKUP(B1078,[10]ExportInvoiceList!$D:$O,6,0)</f>
        <v>45167.000347222223</v>
      </c>
      <c r="V1078" t="s">
        <v>1411</v>
      </c>
    </row>
    <row r="1079" spans="1:22" ht="15" hidden="1" customHeight="1" x14ac:dyDescent="0.2">
      <c r="A1079" s="5">
        <v>45136</v>
      </c>
      <c r="B1079" s="6">
        <v>45290</v>
      </c>
      <c r="C1079" s="6" t="s">
        <v>10</v>
      </c>
      <c r="D1079" s="6" t="s">
        <v>1551</v>
      </c>
      <c r="E1079" s="9">
        <v>654610</v>
      </c>
      <c r="F1079" s="10" t="s">
        <v>1409</v>
      </c>
      <c r="G1079" s="9">
        <v>52369</v>
      </c>
      <c r="H1079" s="9">
        <f t="shared" si="95"/>
        <v>706979</v>
      </c>
      <c r="I1079" s="6" t="s">
        <v>73</v>
      </c>
      <c r="J1079" s="6" t="s">
        <v>74</v>
      </c>
      <c r="K1079" s="5">
        <f t="shared" si="91"/>
        <v>45171</v>
      </c>
      <c r="L1079" s="9">
        <f>+VLOOKUP(B1079,'[2]TT 2023'!F$1160:K$1246,2,0)</f>
        <v>706982</v>
      </c>
      <c r="M1079" s="9">
        <f t="shared" si="92"/>
        <v>3</v>
      </c>
      <c r="N1079" s="5">
        <f>+VLOOKUP(B1079,'[2]TT 2023'!F$1160:K$1246,6,0)</f>
        <v>45180</v>
      </c>
      <c r="O1079" t="s">
        <v>1758</v>
      </c>
      <c r="P1079"/>
      <c r="Q1079"/>
      <c r="R1079" s="42">
        <f>+VLOOKUP(B1079,[10]ExportInvoiceList!$D:$O,3,0)</f>
        <v>706979</v>
      </c>
      <c r="S1079" s="14">
        <f t="shared" si="94"/>
        <v>0</v>
      </c>
      <c r="T1079" t="str">
        <f>+VLOOKUP(B1079,[10]ExportInvoiceList!$D:$O,12,0)</f>
        <v>Lịch thanh toán: Monthly at 10 &amp; 24</v>
      </c>
      <c r="U1079" s="4">
        <f>+VLOOKUP(B1079,[10]ExportInvoiceList!$D:$O,6,0)</f>
        <v>45167.000347222223</v>
      </c>
      <c r="V1079" t="s">
        <v>1411</v>
      </c>
    </row>
    <row r="1080" spans="1:22" ht="15" hidden="1" customHeight="1" x14ac:dyDescent="0.2">
      <c r="A1080" s="5">
        <v>45136</v>
      </c>
      <c r="B1080" s="6">
        <v>45291</v>
      </c>
      <c r="C1080" s="6" t="s">
        <v>10</v>
      </c>
      <c r="D1080" s="6" t="s">
        <v>1552</v>
      </c>
      <c r="E1080" s="9">
        <v>1866368</v>
      </c>
      <c r="F1080" s="10" t="s">
        <v>1409</v>
      </c>
      <c r="G1080" s="9">
        <v>149309</v>
      </c>
      <c r="H1080" s="9">
        <f t="shared" si="95"/>
        <v>2015677</v>
      </c>
      <c r="I1080" s="6" t="s">
        <v>13</v>
      </c>
      <c r="J1080" s="6" t="s">
        <v>14</v>
      </c>
      <c r="K1080" s="5">
        <f t="shared" si="91"/>
        <v>45171</v>
      </c>
      <c r="L1080" s="9">
        <f>+VLOOKUP(B1080,'[2]TT 2023'!F$1160:K$1246,2,0)</f>
        <v>2015672</v>
      </c>
      <c r="M1080" s="9">
        <f t="shared" si="92"/>
        <v>-5</v>
      </c>
      <c r="N1080" s="5">
        <f>+VLOOKUP(B1080,'[2]TT 2023'!F$1160:K$1246,6,0)</f>
        <v>45180</v>
      </c>
      <c r="O1080" t="s">
        <v>1758</v>
      </c>
      <c r="P1080"/>
      <c r="Q1080"/>
      <c r="R1080" s="42">
        <f>+VLOOKUP(B1080,[10]ExportInvoiceList!$D:$O,3,0)</f>
        <v>2015677</v>
      </c>
      <c r="S1080" s="14">
        <f t="shared" si="94"/>
        <v>0</v>
      </c>
      <c r="T1080" t="str">
        <f>+VLOOKUP(B1080,[10]ExportInvoiceList!$D:$O,12,0)</f>
        <v>Lịch thanh toán: Monthly at 10 &amp; 24</v>
      </c>
      <c r="U1080" s="4">
        <f>+VLOOKUP(B1080,[10]ExportInvoiceList!$D:$O,6,0)</f>
        <v>45167.000347222223</v>
      </c>
      <c r="V1080" t="s">
        <v>1411</v>
      </c>
    </row>
    <row r="1081" spans="1:22" ht="15" hidden="1" customHeight="1" x14ac:dyDescent="0.2">
      <c r="A1081" s="5">
        <v>45136</v>
      </c>
      <c r="B1081" s="6">
        <v>45292</v>
      </c>
      <c r="C1081" s="6" t="s">
        <v>10</v>
      </c>
      <c r="D1081" s="6" t="s">
        <v>1553</v>
      </c>
      <c r="E1081" s="9">
        <v>4719950</v>
      </c>
      <c r="F1081" s="10" t="s">
        <v>1409</v>
      </c>
      <c r="G1081" s="9">
        <v>377596</v>
      </c>
      <c r="H1081" s="9">
        <f t="shared" si="95"/>
        <v>5097546</v>
      </c>
      <c r="I1081" s="6" t="s">
        <v>13</v>
      </c>
      <c r="J1081" s="6" t="s">
        <v>14</v>
      </c>
      <c r="K1081" s="5">
        <f t="shared" si="91"/>
        <v>45171</v>
      </c>
      <c r="L1081" s="9">
        <f>+VLOOKUP(B1081,'[2]TT 2023'!F$1160:K$1246,2,0)</f>
        <v>5097546</v>
      </c>
      <c r="M1081" s="9">
        <f t="shared" si="92"/>
        <v>0</v>
      </c>
      <c r="N1081" s="5">
        <f>+VLOOKUP(B1081,'[2]TT 2023'!F$1160:K$1246,6,0)</f>
        <v>45180</v>
      </c>
      <c r="O1081" t="s">
        <v>1758</v>
      </c>
      <c r="P1081"/>
      <c r="Q1081"/>
      <c r="R1081" s="42">
        <f>+VLOOKUP(B1081,[10]ExportInvoiceList!$D:$O,3,0)</f>
        <v>5097546</v>
      </c>
      <c r="S1081" s="14">
        <f t="shared" si="94"/>
        <v>0</v>
      </c>
      <c r="T1081" t="str">
        <f>+VLOOKUP(B1081,[10]ExportInvoiceList!$D:$O,12,0)</f>
        <v>Lịch thanh toán: Monthly at 10 &amp; 24</v>
      </c>
      <c r="U1081" s="4">
        <f>+VLOOKUP(B1081,[10]ExportInvoiceList!$D:$O,6,0)</f>
        <v>45169.000347222223</v>
      </c>
      <c r="V1081" t="s">
        <v>1411</v>
      </c>
    </row>
    <row r="1082" spans="1:22" ht="15" hidden="1" customHeight="1" x14ac:dyDescent="0.2">
      <c r="A1082" s="5">
        <v>45136</v>
      </c>
      <c r="B1082" s="6">
        <v>45293</v>
      </c>
      <c r="C1082" s="6" t="s">
        <v>10</v>
      </c>
      <c r="D1082" s="6" t="s">
        <v>1554</v>
      </c>
      <c r="E1082" s="9">
        <v>3492740</v>
      </c>
      <c r="F1082" s="10" t="s">
        <v>1409</v>
      </c>
      <c r="G1082" s="9">
        <v>279419</v>
      </c>
      <c r="H1082" s="9">
        <f t="shared" si="95"/>
        <v>3772159</v>
      </c>
      <c r="I1082" s="6" t="s">
        <v>13</v>
      </c>
      <c r="J1082" s="6" t="s">
        <v>14</v>
      </c>
      <c r="K1082" s="5">
        <f t="shared" si="91"/>
        <v>45171</v>
      </c>
      <c r="L1082" s="9">
        <f>+VLOOKUP(B1082,'[2]TT 2023'!F$1160:K$1246,2,0)</f>
        <v>3772157</v>
      </c>
      <c r="M1082" s="9">
        <f t="shared" si="92"/>
        <v>-2</v>
      </c>
      <c r="N1082" s="5">
        <f>+VLOOKUP(B1082,'[2]TT 2023'!F$1160:K$1246,6,0)</f>
        <v>45180</v>
      </c>
      <c r="O1082" t="s">
        <v>1758</v>
      </c>
      <c r="P1082"/>
      <c r="Q1082"/>
      <c r="R1082" s="42">
        <f>+VLOOKUP(B1082,[10]ExportInvoiceList!$D:$O,3,0)</f>
        <v>3772159</v>
      </c>
      <c r="S1082" s="14">
        <f t="shared" si="94"/>
        <v>0</v>
      </c>
      <c r="T1082" t="str">
        <f>+VLOOKUP(B1082,[10]ExportInvoiceList!$D:$O,12,0)</f>
        <v>Lịch thanh toán: Monthly at 10 &amp; 24</v>
      </c>
      <c r="U1082" s="4">
        <f>+VLOOKUP(B1082,[10]ExportInvoiceList!$D:$O,6,0)</f>
        <v>45169.000347222223</v>
      </c>
      <c r="V1082" t="s">
        <v>1411</v>
      </c>
    </row>
    <row r="1083" spans="1:22" ht="15" hidden="1" customHeight="1" x14ac:dyDescent="0.2">
      <c r="A1083" s="5">
        <v>45136</v>
      </c>
      <c r="B1083" s="6">
        <v>45294</v>
      </c>
      <c r="C1083" s="6" t="s">
        <v>10</v>
      </c>
      <c r="D1083" s="6" t="s">
        <v>1555</v>
      </c>
      <c r="E1083" s="9">
        <v>2024120</v>
      </c>
      <c r="F1083" s="10" t="s">
        <v>1409</v>
      </c>
      <c r="G1083" s="9">
        <v>161930</v>
      </c>
      <c r="H1083" s="9">
        <f t="shared" si="95"/>
        <v>2186050</v>
      </c>
      <c r="I1083" s="6" t="s">
        <v>93</v>
      </c>
      <c r="J1083" s="6" t="s">
        <v>94</v>
      </c>
      <c r="K1083" s="5">
        <f t="shared" si="91"/>
        <v>45171</v>
      </c>
      <c r="L1083" s="9">
        <f>+VLOOKUP(B1083,'[2]TT 2023'!F$1160:K$1246,2,0)</f>
        <v>2186055</v>
      </c>
      <c r="M1083" s="9">
        <f t="shared" si="92"/>
        <v>5</v>
      </c>
      <c r="N1083" s="5">
        <f>+VLOOKUP(B1083,'[2]TT 2023'!F$1160:K$1246,6,0)</f>
        <v>45180</v>
      </c>
      <c r="O1083" t="s">
        <v>1758</v>
      </c>
      <c r="P1083"/>
      <c r="Q1083"/>
      <c r="R1083" s="42">
        <f>+VLOOKUP(B1083,[10]ExportInvoiceList!$D:$O,3,0)</f>
        <v>2186050</v>
      </c>
      <c r="S1083" s="14">
        <f t="shared" si="94"/>
        <v>0</v>
      </c>
      <c r="T1083" t="str">
        <f>+VLOOKUP(B1083,[10]ExportInvoiceList!$D:$O,12,0)</f>
        <v>Lịch thanh toán: Monthly at 10 &amp; 24</v>
      </c>
      <c r="U1083" s="4">
        <f>+VLOOKUP(B1083,[10]ExportInvoiceList!$D:$O,6,0)</f>
        <v>45171.000347222223</v>
      </c>
      <c r="V1083" t="s">
        <v>1411</v>
      </c>
    </row>
    <row r="1084" spans="1:22" ht="15" hidden="1" customHeight="1" x14ac:dyDescent="0.2">
      <c r="A1084" s="5">
        <v>45136</v>
      </c>
      <c r="B1084" s="6">
        <v>45295</v>
      </c>
      <c r="C1084" s="6" t="s">
        <v>10</v>
      </c>
      <c r="D1084" s="6" t="s">
        <v>1556</v>
      </c>
      <c r="E1084" s="9">
        <v>943990</v>
      </c>
      <c r="F1084" s="10" t="s">
        <v>1409</v>
      </c>
      <c r="G1084" s="9">
        <v>75519</v>
      </c>
      <c r="H1084" s="9">
        <f t="shared" si="95"/>
        <v>1019509</v>
      </c>
      <c r="I1084" s="6" t="s">
        <v>89</v>
      </c>
      <c r="J1084" s="6" t="s">
        <v>90</v>
      </c>
      <c r="K1084" s="5">
        <f t="shared" si="91"/>
        <v>45171</v>
      </c>
      <c r="L1084" s="9">
        <f>+VLOOKUP(B1084,'[2]TT 2023'!F$1160:K$1246,2,0)</f>
        <v>1019507</v>
      </c>
      <c r="M1084" s="9">
        <f t="shared" si="92"/>
        <v>-2</v>
      </c>
      <c r="N1084" s="5">
        <f>+VLOOKUP(B1084,'[2]TT 2023'!F$1160:K$1246,6,0)</f>
        <v>45180</v>
      </c>
      <c r="O1084" t="s">
        <v>1758</v>
      </c>
      <c r="P1084"/>
      <c r="Q1084"/>
      <c r="R1084" s="42">
        <f>+VLOOKUP(B1084,[10]ExportInvoiceList!$D:$O,3,0)</f>
        <v>1019509</v>
      </c>
      <c r="S1084" s="14">
        <f t="shared" si="94"/>
        <v>0</v>
      </c>
      <c r="T1084" t="str">
        <f>+VLOOKUP(B1084,[10]ExportInvoiceList!$D:$O,12,0)</f>
        <v>Lịch thanh toán: Monthly at 10 &amp; 24</v>
      </c>
      <c r="U1084" s="4">
        <f>+VLOOKUP(B1084,[10]ExportInvoiceList!$D:$O,6,0)</f>
        <v>45171.000347222223</v>
      </c>
      <c r="V1084" t="s">
        <v>1411</v>
      </c>
    </row>
    <row r="1085" spans="1:22" ht="15" hidden="1" customHeight="1" x14ac:dyDescent="0.2">
      <c r="A1085" s="5">
        <v>45136</v>
      </c>
      <c r="B1085" s="6">
        <v>45296</v>
      </c>
      <c r="C1085" s="6" t="s">
        <v>10</v>
      </c>
      <c r="D1085" s="6" t="s">
        <v>1557</v>
      </c>
      <c r="E1085" s="9">
        <v>4961360</v>
      </c>
      <c r="F1085" s="10" t="s">
        <v>1409</v>
      </c>
      <c r="G1085" s="9">
        <v>396909</v>
      </c>
      <c r="H1085" s="9">
        <f t="shared" si="95"/>
        <v>5358269</v>
      </c>
      <c r="I1085" s="6" t="s">
        <v>53</v>
      </c>
      <c r="J1085" s="6" t="s">
        <v>54</v>
      </c>
      <c r="K1085" s="5">
        <f t="shared" si="91"/>
        <v>45171</v>
      </c>
      <c r="L1085" s="9">
        <f>+VLOOKUP(B1085,'[2]TT 2023'!F$1160:K$1246,2,0)</f>
        <v>5358272</v>
      </c>
      <c r="M1085" s="9">
        <f t="shared" si="92"/>
        <v>3</v>
      </c>
      <c r="N1085" s="5">
        <f>+VLOOKUP(B1085,'[2]TT 2023'!F$1160:K$1246,6,0)</f>
        <v>45180</v>
      </c>
      <c r="O1085" t="s">
        <v>1758</v>
      </c>
      <c r="P1085"/>
      <c r="Q1085"/>
      <c r="R1085" s="42">
        <f>+VLOOKUP(B1085,[10]ExportInvoiceList!$D:$O,3,0)</f>
        <v>5358269</v>
      </c>
      <c r="S1085" s="14">
        <f t="shared" si="94"/>
        <v>0</v>
      </c>
      <c r="T1085" t="str">
        <f>+VLOOKUP(B1085,[10]ExportInvoiceList!$D:$O,12,0)</f>
        <v>Lịch thanh toán: Monthly at 10 &amp; 24</v>
      </c>
      <c r="U1085" s="4">
        <f>+VLOOKUP(B1085,[10]ExportInvoiceList!$D:$O,6,0)</f>
        <v>45173.000347222223</v>
      </c>
      <c r="V1085" t="s">
        <v>1411</v>
      </c>
    </row>
    <row r="1086" spans="1:22" ht="15" hidden="1" customHeight="1" x14ac:dyDescent="0.2">
      <c r="A1086" s="5">
        <v>45136</v>
      </c>
      <c r="B1086" s="6">
        <v>45297</v>
      </c>
      <c r="C1086" s="6" t="s">
        <v>10</v>
      </c>
      <c r="D1086" s="6" t="s">
        <v>1558</v>
      </c>
      <c r="E1086" s="9">
        <v>943990</v>
      </c>
      <c r="F1086" s="10" t="s">
        <v>1409</v>
      </c>
      <c r="G1086" s="9">
        <v>75519</v>
      </c>
      <c r="H1086" s="9">
        <f t="shared" si="95"/>
        <v>1019509</v>
      </c>
      <c r="I1086" s="6" t="s">
        <v>53</v>
      </c>
      <c r="J1086" s="6" t="s">
        <v>54</v>
      </c>
      <c r="K1086" s="5">
        <f t="shared" si="91"/>
        <v>45171</v>
      </c>
      <c r="L1086" s="9">
        <f>+VLOOKUP(B1086,'[2]TT 2023'!F$1160:K$1246,2,0)</f>
        <v>1019507</v>
      </c>
      <c r="M1086" s="9">
        <f t="shared" si="92"/>
        <v>-2</v>
      </c>
      <c r="N1086" s="5">
        <f>+VLOOKUP(B1086,'[2]TT 2023'!F$1160:K$1246,6,0)</f>
        <v>45180</v>
      </c>
      <c r="O1086" t="s">
        <v>1758</v>
      </c>
      <c r="P1086"/>
      <c r="Q1086"/>
      <c r="R1086" s="42">
        <f>+VLOOKUP(B1086,[10]ExportInvoiceList!$D:$O,3,0)</f>
        <v>1019509</v>
      </c>
      <c r="S1086" s="14">
        <f t="shared" si="94"/>
        <v>0</v>
      </c>
      <c r="T1086" t="str">
        <f>+VLOOKUP(B1086,[10]ExportInvoiceList!$D:$O,12,0)</f>
        <v>Lịch thanh toán: Monthly at 10 &amp; 24</v>
      </c>
      <c r="U1086" s="4">
        <f>+VLOOKUP(B1086,[10]ExportInvoiceList!$D:$O,6,0)</f>
        <v>45173.000347222223</v>
      </c>
      <c r="V1086" t="s">
        <v>1411</v>
      </c>
    </row>
    <row r="1087" spans="1:22" ht="15" hidden="1" customHeight="1" x14ac:dyDescent="0.2">
      <c r="A1087" s="5">
        <v>45136</v>
      </c>
      <c r="B1087" s="6">
        <v>45298</v>
      </c>
      <c r="C1087" s="6" t="s">
        <v>10</v>
      </c>
      <c r="D1087" s="6" t="s">
        <v>1559</v>
      </c>
      <c r="E1087" s="9">
        <v>985225</v>
      </c>
      <c r="F1087" s="10" t="s">
        <v>1409</v>
      </c>
      <c r="G1087" s="9">
        <v>78818</v>
      </c>
      <c r="H1087" s="9">
        <f t="shared" si="95"/>
        <v>1064043</v>
      </c>
      <c r="I1087" s="6" t="s">
        <v>113</v>
      </c>
      <c r="J1087" s="6" t="s">
        <v>114</v>
      </c>
      <c r="K1087" s="5">
        <f t="shared" si="91"/>
        <v>45171</v>
      </c>
      <c r="L1087" s="9">
        <f>+VLOOKUP(B1087,'[2]TT 2023'!F$1160:K$1246,2,0)</f>
        <v>1064043</v>
      </c>
      <c r="M1087" s="9">
        <f t="shared" si="92"/>
        <v>0</v>
      </c>
      <c r="N1087" s="5">
        <f>+VLOOKUP(B1087,'[2]TT 2023'!F$1160:K$1246,6,0)</f>
        <v>45180</v>
      </c>
      <c r="O1087" t="s">
        <v>1758</v>
      </c>
      <c r="P1087"/>
      <c r="Q1087"/>
      <c r="R1087" s="42">
        <f>+VLOOKUP(B1087,[10]ExportInvoiceList!$D:$O,3,0)</f>
        <v>1064043</v>
      </c>
      <c r="S1087" s="14">
        <f t="shared" si="94"/>
        <v>0</v>
      </c>
      <c r="T1087" t="str">
        <f>+VLOOKUP(B1087,[10]ExportInvoiceList!$D:$O,12,0)</f>
        <v>Lịch thanh toán: Monthly at 10 &amp; 24</v>
      </c>
      <c r="U1087" s="4">
        <f>+VLOOKUP(B1087,[10]ExportInvoiceList!$D:$O,6,0)</f>
        <v>45172.000347222223</v>
      </c>
      <c r="V1087" t="s">
        <v>1411</v>
      </c>
    </row>
    <row r="1088" spans="1:22" ht="15" hidden="1" customHeight="1" x14ac:dyDescent="0.2">
      <c r="A1088" s="5">
        <v>45136</v>
      </c>
      <c r="B1088" s="6">
        <v>45305</v>
      </c>
      <c r="C1088" s="6" t="s">
        <v>10</v>
      </c>
      <c r="D1088" s="6" t="s">
        <v>1560</v>
      </c>
      <c r="E1088" s="9">
        <v>2008526</v>
      </c>
      <c r="F1088" s="10" t="s">
        <v>1409</v>
      </c>
      <c r="G1088" s="9">
        <v>160682</v>
      </c>
      <c r="H1088" s="9">
        <f t="shared" si="95"/>
        <v>2169208</v>
      </c>
      <c r="I1088" s="6" t="s">
        <v>147</v>
      </c>
      <c r="J1088" s="6" t="s">
        <v>148</v>
      </c>
      <c r="K1088" s="5">
        <f t="shared" si="91"/>
        <v>45171</v>
      </c>
      <c r="L1088" s="9">
        <f>+VLOOKUP(B1088,'[2]TT 2023'!F$1049:K$1159,2,0)</f>
        <v>2169207</v>
      </c>
      <c r="M1088" s="9">
        <f t="shared" si="92"/>
        <v>-1</v>
      </c>
      <c r="N1088" s="5">
        <f>+VLOOKUP(B1088,'[2]TT 2023'!F$1049:K$1159,6,0)</f>
        <v>45162</v>
      </c>
      <c r="O1088" t="s">
        <v>1615</v>
      </c>
      <c r="P1088"/>
      <c r="Q1088"/>
      <c r="R1088" s="14">
        <f>+VLOOKUP(B1088,[9]ExportInvoiceList!$D:$O,3,0)</f>
        <v>2169208</v>
      </c>
      <c r="S1088" s="14">
        <f t="shared" si="94"/>
        <v>0</v>
      </c>
      <c r="T1088" t="str">
        <f>+VLOOKUP(B1088,[9]ExportInvoiceList!$D:$O,12,0)</f>
        <v>Lịch thanh toán: Monthly at 10 &amp; 24</v>
      </c>
      <c r="U1088" s="4">
        <f>+VLOOKUP(B1088,[9]ExportInvoiceList!$D:$O,6,0)</f>
        <v>45157.000347222223</v>
      </c>
      <c r="V1088" t="s">
        <v>1411</v>
      </c>
    </row>
    <row r="1089" spans="1:22" ht="15" hidden="1" customHeight="1" x14ac:dyDescent="0.2">
      <c r="A1089" s="5">
        <v>45136</v>
      </c>
      <c r="B1089" s="6">
        <v>45306</v>
      </c>
      <c r="C1089" s="6" t="s">
        <v>10</v>
      </c>
      <c r="D1089" s="6" t="s">
        <v>1561</v>
      </c>
      <c r="E1089" s="9">
        <v>3698895</v>
      </c>
      <c r="F1089" s="10" t="s">
        <v>1409</v>
      </c>
      <c r="G1089" s="9">
        <v>295912</v>
      </c>
      <c r="H1089" s="9">
        <f t="shared" si="95"/>
        <v>3994807</v>
      </c>
      <c r="I1089" s="6" t="s">
        <v>147</v>
      </c>
      <c r="J1089" s="6" t="s">
        <v>148</v>
      </c>
      <c r="K1089" s="5">
        <f t="shared" si="91"/>
        <v>45171</v>
      </c>
      <c r="L1089" s="9">
        <f>+VLOOKUP(B1089,'[2]TT 2023'!F$1049:K$1159,2,0)</f>
        <v>3994812</v>
      </c>
      <c r="M1089" s="9">
        <f t="shared" si="92"/>
        <v>5</v>
      </c>
      <c r="N1089" s="5">
        <f>+VLOOKUP(B1089,'[2]TT 2023'!F$1049:K$1159,6,0)</f>
        <v>45162</v>
      </c>
      <c r="O1089" t="s">
        <v>1615</v>
      </c>
      <c r="P1089"/>
      <c r="Q1089"/>
      <c r="R1089" s="14">
        <f>+VLOOKUP(B1089,[9]ExportInvoiceList!$D:$O,3,0)</f>
        <v>3994807</v>
      </c>
      <c r="S1089" s="14">
        <f t="shared" si="94"/>
        <v>0</v>
      </c>
      <c r="T1089" t="str">
        <f>+VLOOKUP(B1089,[9]ExportInvoiceList!$D:$O,12,0)</f>
        <v>Lịch thanh toán: Monthly at 10 &amp; 24</v>
      </c>
      <c r="U1089" s="4">
        <f>+VLOOKUP(B1089,[9]ExportInvoiceList!$D:$O,6,0)</f>
        <v>45160.000347222223</v>
      </c>
      <c r="V1089" t="s">
        <v>1411</v>
      </c>
    </row>
    <row r="1090" spans="1:22" ht="15" hidden="1" customHeight="1" x14ac:dyDescent="0.2">
      <c r="A1090" s="5">
        <v>45138</v>
      </c>
      <c r="B1090" s="6">
        <v>45353</v>
      </c>
      <c r="C1090" s="6" t="s">
        <v>10</v>
      </c>
      <c r="D1090" s="6" t="s">
        <v>1562</v>
      </c>
      <c r="E1090" s="9">
        <v>2968110</v>
      </c>
      <c r="F1090" s="10" t="s">
        <v>1409</v>
      </c>
      <c r="G1090" s="9">
        <v>237449</v>
      </c>
      <c r="H1090" s="9">
        <f t="shared" si="95"/>
        <v>3205559</v>
      </c>
      <c r="I1090" s="6" t="s">
        <v>117</v>
      </c>
      <c r="J1090" s="6" t="s">
        <v>118</v>
      </c>
      <c r="K1090" s="5">
        <f t="shared" ref="K1090:K1141" si="96">35+A1090</f>
        <v>45173</v>
      </c>
      <c r="L1090" s="9">
        <f>+VLOOKUP(B1090,'[2]TT 2023'!F$1160:K$1246,2,0)</f>
        <v>3205562</v>
      </c>
      <c r="M1090" s="9">
        <f t="shared" ref="M1090:M1103" si="97">+L1090-H1090</f>
        <v>3</v>
      </c>
      <c r="N1090" s="5">
        <f>+VLOOKUP(B1090,'[2]TT 2023'!F$1160:K$1246,6,0)</f>
        <v>45180</v>
      </c>
      <c r="O1090" t="s">
        <v>1758</v>
      </c>
      <c r="P1090"/>
      <c r="Q1090"/>
      <c r="R1090" s="42">
        <f>+VLOOKUP(B1090,[10]ExportInvoiceList!$D:$O,3,0)</f>
        <v>3205559</v>
      </c>
      <c r="S1090" s="14">
        <f t="shared" si="94"/>
        <v>0</v>
      </c>
      <c r="T1090" t="str">
        <f>+VLOOKUP(B1090,[10]ExportInvoiceList!$D:$O,12,0)</f>
        <v>Lịch thanh toán: Monthly at 10 &amp; 24</v>
      </c>
      <c r="U1090" s="4">
        <f>+VLOOKUP(B1090,[10]ExportInvoiceList!$D:$O,6,0)</f>
        <v>45170.000347222223</v>
      </c>
      <c r="V1090" t="s">
        <v>1411</v>
      </c>
    </row>
    <row r="1091" spans="1:22" ht="15" hidden="1" customHeight="1" x14ac:dyDescent="0.2">
      <c r="A1091" s="5">
        <v>45138</v>
      </c>
      <c r="B1091" s="6">
        <v>45354</v>
      </c>
      <c r="C1091" s="6" t="s">
        <v>10</v>
      </c>
      <c r="D1091" s="6" t="s">
        <v>1563</v>
      </c>
      <c r="E1091" s="9">
        <v>6138670</v>
      </c>
      <c r="F1091" s="10" t="s">
        <v>1409</v>
      </c>
      <c r="G1091" s="9">
        <v>491094</v>
      </c>
      <c r="H1091" s="9">
        <f t="shared" si="95"/>
        <v>6629764</v>
      </c>
      <c r="I1091" s="6" t="s">
        <v>13</v>
      </c>
      <c r="J1091" s="6" t="s">
        <v>14</v>
      </c>
      <c r="K1091" s="5">
        <f t="shared" si="96"/>
        <v>45173</v>
      </c>
      <c r="L1091" s="9">
        <f>+VLOOKUP(B1091,'[2]TT 2023'!F$1160:K$1246,2,0)</f>
        <v>6629769</v>
      </c>
      <c r="M1091" s="9">
        <f t="shared" si="97"/>
        <v>5</v>
      </c>
      <c r="N1091" s="5">
        <f>+VLOOKUP(B1091,'[2]TT 2023'!F$1160:K$1246,6,0)</f>
        <v>45180</v>
      </c>
      <c r="O1091" t="s">
        <v>1758</v>
      </c>
      <c r="P1091"/>
      <c r="Q1091"/>
      <c r="R1091" s="42">
        <f>+VLOOKUP(B1091,[10]ExportInvoiceList!$D:$O,3,0)</f>
        <v>6629764</v>
      </c>
      <c r="S1091" s="14">
        <f t="shared" si="94"/>
        <v>0</v>
      </c>
      <c r="T1091" t="str">
        <f>+VLOOKUP(B1091,[10]ExportInvoiceList!$D:$O,12,0)</f>
        <v>Lịch thanh toán: Monthly at 10 &amp; 24</v>
      </c>
      <c r="U1091" s="4">
        <f>+VLOOKUP(B1091,[10]ExportInvoiceList!$D:$O,6,0)</f>
        <v>45170.000347222223</v>
      </c>
      <c r="V1091" t="s">
        <v>1411</v>
      </c>
    </row>
    <row r="1092" spans="1:22" ht="15" hidden="1" customHeight="1" x14ac:dyDescent="0.2">
      <c r="A1092" s="5">
        <v>45138</v>
      </c>
      <c r="B1092" s="6">
        <v>45355</v>
      </c>
      <c r="C1092" s="6" t="s">
        <v>10</v>
      </c>
      <c r="D1092" s="6" t="s">
        <v>1564</v>
      </c>
      <c r="E1092" s="9">
        <v>2024120</v>
      </c>
      <c r="F1092" s="10" t="s">
        <v>1409</v>
      </c>
      <c r="G1092" s="9">
        <v>161930</v>
      </c>
      <c r="H1092" s="9">
        <f t="shared" si="95"/>
        <v>2186050</v>
      </c>
      <c r="I1092" s="6" t="s">
        <v>101</v>
      </c>
      <c r="J1092" s="6" t="s">
        <v>102</v>
      </c>
      <c r="K1092" s="5">
        <f t="shared" si="96"/>
        <v>45173</v>
      </c>
      <c r="L1092" s="9">
        <f>+VLOOKUP(B1092,'[2]TT 2023'!F$1160:K$1246,2,0)</f>
        <v>2186055</v>
      </c>
      <c r="M1092" s="9">
        <f t="shared" si="97"/>
        <v>5</v>
      </c>
      <c r="N1092" s="5">
        <f>+VLOOKUP(B1092,'[2]TT 2023'!F$1160:K$1246,6,0)</f>
        <v>45180</v>
      </c>
      <c r="O1092" t="s">
        <v>1758</v>
      </c>
      <c r="P1092"/>
      <c r="Q1092"/>
      <c r="R1092" s="42">
        <f>+VLOOKUP(B1092,[10]ExportInvoiceList!$D:$O,3,0)</f>
        <v>2186050</v>
      </c>
      <c r="S1092" s="14">
        <f t="shared" si="94"/>
        <v>0</v>
      </c>
      <c r="T1092" t="str">
        <f>+VLOOKUP(B1092,[10]ExportInvoiceList!$D:$O,12,0)</f>
        <v>Lịch thanh toán: Monthly at 10 &amp; 24</v>
      </c>
      <c r="U1092" s="4">
        <f>+VLOOKUP(B1092,[10]ExportInvoiceList!$D:$O,6,0)</f>
        <v>45170.000347222223</v>
      </c>
      <c r="V1092" t="s">
        <v>1411</v>
      </c>
    </row>
    <row r="1093" spans="1:22" ht="15" hidden="1" customHeight="1" x14ac:dyDescent="0.2">
      <c r="A1093" s="5">
        <v>45138</v>
      </c>
      <c r="B1093" s="6">
        <v>45356</v>
      </c>
      <c r="C1093" s="6" t="s">
        <v>10</v>
      </c>
      <c r="D1093" s="6" t="s">
        <v>1565</v>
      </c>
      <c r="E1093" s="9">
        <v>4048240</v>
      </c>
      <c r="F1093" s="10" t="s">
        <v>1409</v>
      </c>
      <c r="G1093" s="9">
        <v>323859</v>
      </c>
      <c r="H1093" s="9">
        <f t="shared" si="95"/>
        <v>4372099</v>
      </c>
      <c r="I1093" s="6" t="s">
        <v>13</v>
      </c>
      <c r="J1093" s="6" t="s">
        <v>14</v>
      </c>
      <c r="K1093" s="5">
        <f t="shared" si="96"/>
        <v>45173</v>
      </c>
      <c r="L1093" s="9">
        <f>+VLOOKUP(B1093,'[2]TT 2023'!F$1160:K$1246,2,0)</f>
        <v>4372097</v>
      </c>
      <c r="M1093" s="9">
        <f t="shared" si="97"/>
        <v>-2</v>
      </c>
      <c r="N1093" s="5">
        <f>+VLOOKUP(B1093,'[2]TT 2023'!F$1160:K$1246,6,0)</f>
        <v>45180</v>
      </c>
      <c r="O1093" t="s">
        <v>1758</v>
      </c>
      <c r="P1093"/>
      <c r="Q1093"/>
      <c r="R1093" s="42">
        <f>+VLOOKUP(B1093,[10]ExportInvoiceList!$D:$O,3,0)</f>
        <v>4372099</v>
      </c>
      <c r="S1093" s="14">
        <f t="shared" si="94"/>
        <v>0</v>
      </c>
      <c r="T1093" t="str">
        <f>+VLOOKUP(B1093,[10]ExportInvoiceList!$D:$O,12,0)</f>
        <v>Lịch thanh toán: Monthly at 10 &amp; 24</v>
      </c>
      <c r="U1093" s="4">
        <f>+VLOOKUP(B1093,[10]ExportInvoiceList!$D:$O,6,0)</f>
        <v>45171.000347222223</v>
      </c>
      <c r="V1093" t="s">
        <v>1411</v>
      </c>
    </row>
    <row r="1094" spans="1:22" ht="15" hidden="1" customHeight="1" x14ac:dyDescent="0.2">
      <c r="A1094" s="5">
        <v>45138</v>
      </c>
      <c r="B1094" s="6">
        <v>45357</v>
      </c>
      <c r="C1094" s="6" t="s">
        <v>10</v>
      </c>
      <c r="D1094" s="6" t="s">
        <v>1566</v>
      </c>
      <c r="E1094" s="9">
        <v>2831970</v>
      </c>
      <c r="F1094" s="10" t="s">
        <v>1409</v>
      </c>
      <c r="G1094" s="9">
        <v>226558</v>
      </c>
      <c r="H1094" s="9">
        <f t="shared" si="95"/>
        <v>3058528</v>
      </c>
      <c r="I1094" s="6" t="s">
        <v>147</v>
      </c>
      <c r="J1094" s="6" t="s">
        <v>148</v>
      </c>
      <c r="K1094" s="5">
        <f t="shared" si="96"/>
        <v>45173</v>
      </c>
      <c r="L1094" s="9">
        <f>+VLOOKUP(B1094,'[2]TT 2023'!F$1160:K$1246,2,0)</f>
        <v>3058533</v>
      </c>
      <c r="M1094" s="9">
        <f t="shared" si="97"/>
        <v>5</v>
      </c>
      <c r="N1094" s="5">
        <f>+VLOOKUP(B1094,'[2]TT 2023'!F$1160:K$1246,6,0)</f>
        <v>45180</v>
      </c>
      <c r="O1094" t="s">
        <v>1758</v>
      </c>
      <c r="P1094"/>
      <c r="Q1094"/>
      <c r="R1094" s="42">
        <f>+VLOOKUP(B1094,[10]ExportInvoiceList!$D:$O,3,0)</f>
        <v>3058528</v>
      </c>
      <c r="S1094" s="14">
        <f t="shared" si="94"/>
        <v>0</v>
      </c>
      <c r="T1094" t="str">
        <f>+VLOOKUP(B1094,[10]ExportInvoiceList!$D:$O,12,0)</f>
        <v>Lịch thanh toán: Monthly at 10 &amp; 24</v>
      </c>
      <c r="U1094" s="4">
        <f>+VLOOKUP(B1094,[10]ExportInvoiceList!$D:$O,6,0)</f>
        <v>45164.000347222223</v>
      </c>
      <c r="V1094" t="s">
        <v>1411</v>
      </c>
    </row>
    <row r="1095" spans="1:22" ht="15" hidden="1" customHeight="1" x14ac:dyDescent="0.2">
      <c r="A1095" s="5">
        <v>45138</v>
      </c>
      <c r="B1095" s="6">
        <v>45358</v>
      </c>
      <c r="C1095" s="6" t="s">
        <v>10</v>
      </c>
      <c r="D1095" s="6" t="s">
        <v>1567</v>
      </c>
      <c r="E1095" s="9">
        <v>305967</v>
      </c>
      <c r="F1095" s="10" t="s">
        <v>1409</v>
      </c>
      <c r="G1095" s="9">
        <v>24477</v>
      </c>
      <c r="H1095" s="9">
        <f t="shared" si="95"/>
        <v>330444</v>
      </c>
      <c r="I1095" s="6" t="s">
        <v>147</v>
      </c>
      <c r="J1095" s="6" t="s">
        <v>148</v>
      </c>
      <c r="K1095" s="5">
        <f t="shared" si="96"/>
        <v>45173</v>
      </c>
      <c r="L1095" s="9">
        <f>+VLOOKUP(B1095,'[2]TT 2023'!F$1160:K$1246,2,0)</f>
        <v>330440</v>
      </c>
      <c r="M1095" s="9">
        <f t="shared" si="97"/>
        <v>-4</v>
      </c>
      <c r="N1095" s="5">
        <f>+VLOOKUP(B1095,'[2]TT 2023'!F$1160:K$1246,6,0)</f>
        <v>45180</v>
      </c>
      <c r="O1095" t="s">
        <v>1758</v>
      </c>
      <c r="P1095"/>
      <c r="Q1095"/>
      <c r="R1095" s="42">
        <f>+VLOOKUP(B1095,[10]ExportInvoiceList!$D:$O,3,0)</f>
        <v>330444</v>
      </c>
      <c r="S1095" s="14">
        <f t="shared" si="94"/>
        <v>0</v>
      </c>
      <c r="T1095" t="str">
        <f>+VLOOKUP(B1095,[10]ExportInvoiceList!$D:$O,12,0)</f>
        <v>Lịch thanh toán: Monthly at 10 &amp; 24</v>
      </c>
      <c r="U1095" s="4">
        <f>+VLOOKUP(B1095,[10]ExportInvoiceList!$D:$O,6,0)</f>
        <v>45167.000347222223</v>
      </c>
      <c r="V1095" t="s">
        <v>1411</v>
      </c>
    </row>
    <row r="1096" spans="1:22" ht="15" hidden="1" customHeight="1" x14ac:dyDescent="0.2">
      <c r="A1096" s="5">
        <v>45138</v>
      </c>
      <c r="B1096" s="6">
        <v>45359</v>
      </c>
      <c r="C1096" s="6" t="s">
        <v>10</v>
      </c>
      <c r="D1096" s="6" t="s">
        <v>1568</v>
      </c>
      <c r="E1096" s="9">
        <v>2831970</v>
      </c>
      <c r="F1096" s="10" t="s">
        <v>1409</v>
      </c>
      <c r="G1096" s="9">
        <v>226558</v>
      </c>
      <c r="H1096" s="9">
        <f t="shared" si="95"/>
        <v>3058528</v>
      </c>
      <c r="I1096" s="6" t="s">
        <v>147</v>
      </c>
      <c r="J1096" s="6" t="s">
        <v>148</v>
      </c>
      <c r="K1096" s="5">
        <f t="shared" si="96"/>
        <v>45173</v>
      </c>
      <c r="L1096" s="9">
        <f>+VLOOKUP(B1096,'[2]TT 2023'!F$1160:K$1246,2,0)</f>
        <v>3058533</v>
      </c>
      <c r="M1096" s="9">
        <f t="shared" si="97"/>
        <v>5</v>
      </c>
      <c r="N1096" s="5">
        <f>+VLOOKUP(B1096,'[2]TT 2023'!F$1160:K$1246,6,0)</f>
        <v>45180</v>
      </c>
      <c r="O1096" t="s">
        <v>1758</v>
      </c>
      <c r="P1096"/>
      <c r="Q1096"/>
      <c r="R1096" s="42">
        <f>+VLOOKUP(B1096,[10]ExportInvoiceList!$D:$O,3,0)</f>
        <v>3058528</v>
      </c>
      <c r="S1096" s="14">
        <f t="shared" si="94"/>
        <v>0</v>
      </c>
      <c r="T1096" t="str">
        <f>+VLOOKUP(B1096,[10]ExportInvoiceList!$D:$O,12,0)</f>
        <v>Lịch thanh toán: Monthly at 10 &amp; 24</v>
      </c>
      <c r="U1096" s="4">
        <f>+VLOOKUP(B1096,[10]ExportInvoiceList!$D:$O,6,0)</f>
        <v>45167.000347222223</v>
      </c>
      <c r="V1096" t="s">
        <v>1411</v>
      </c>
    </row>
    <row r="1097" spans="1:22" ht="15" hidden="1" customHeight="1" x14ac:dyDescent="0.2">
      <c r="A1097" s="5">
        <v>45138</v>
      </c>
      <c r="B1097" s="6">
        <v>45360</v>
      </c>
      <c r="C1097" s="6" t="s">
        <v>10</v>
      </c>
      <c r="D1097" s="6" t="s">
        <v>1569</v>
      </c>
      <c r="E1097" s="9">
        <v>1296885</v>
      </c>
      <c r="F1097" s="10" t="s">
        <v>1409</v>
      </c>
      <c r="G1097" s="9">
        <v>103751</v>
      </c>
      <c r="H1097" s="9">
        <f t="shared" si="95"/>
        <v>1400636</v>
      </c>
      <c r="I1097" s="6" t="s">
        <v>147</v>
      </c>
      <c r="J1097" s="6" t="s">
        <v>148</v>
      </c>
      <c r="K1097" s="5">
        <f t="shared" si="96"/>
        <v>45173</v>
      </c>
      <c r="L1097" s="9">
        <f>+VLOOKUP(B1097,'[2]TT 2023'!F$1160:K$1246,2,0)</f>
        <v>1400639</v>
      </c>
      <c r="M1097" s="9">
        <f t="shared" si="97"/>
        <v>3</v>
      </c>
      <c r="N1097" s="5">
        <f>+VLOOKUP(B1097,'[2]TT 2023'!F$1160:K$1246,6,0)</f>
        <v>45180</v>
      </c>
      <c r="O1097" t="s">
        <v>1758</v>
      </c>
      <c r="P1097"/>
      <c r="Q1097"/>
      <c r="R1097" s="42">
        <f>+VLOOKUP(B1097,[10]ExportInvoiceList!$D:$O,3,0)</f>
        <v>1400636</v>
      </c>
      <c r="S1097" s="14">
        <f t="shared" si="94"/>
        <v>0</v>
      </c>
      <c r="T1097" t="str">
        <f>+VLOOKUP(B1097,[10]ExportInvoiceList!$D:$O,12,0)</f>
        <v>Lịch thanh toán: Monthly at 10 &amp; 24</v>
      </c>
      <c r="U1097" s="4">
        <f>+VLOOKUP(B1097,[10]ExportInvoiceList!$D:$O,6,0)</f>
        <v>45167.000347222223</v>
      </c>
      <c r="V1097" t="s">
        <v>1411</v>
      </c>
    </row>
    <row r="1098" spans="1:22" ht="15" hidden="1" customHeight="1" x14ac:dyDescent="0.2">
      <c r="A1098" s="5">
        <v>45138</v>
      </c>
      <c r="B1098" s="6">
        <v>45361</v>
      </c>
      <c r="C1098" s="6" t="s">
        <v>10</v>
      </c>
      <c r="D1098" s="6" t="s">
        <v>1570</v>
      </c>
      <c r="E1098" s="9">
        <v>100366</v>
      </c>
      <c r="F1098" s="10" t="s">
        <v>1409</v>
      </c>
      <c r="G1098" s="9">
        <v>8029</v>
      </c>
      <c r="H1098" s="9">
        <f t="shared" si="95"/>
        <v>108395</v>
      </c>
      <c r="I1098" s="6" t="s">
        <v>147</v>
      </c>
      <c r="J1098" s="6" t="s">
        <v>148</v>
      </c>
      <c r="K1098" s="5">
        <f t="shared" si="96"/>
        <v>45173</v>
      </c>
      <c r="L1098" s="9">
        <f>+VLOOKUP(B1098,'[2]TT 2023'!F$1160:K$1246,2,0)</f>
        <v>108392</v>
      </c>
      <c r="M1098" s="9">
        <f t="shared" si="97"/>
        <v>-3</v>
      </c>
      <c r="N1098" s="5">
        <f>+VLOOKUP(B1098,'[2]TT 2023'!F$1160:K$1246,6,0)</f>
        <v>45180</v>
      </c>
      <c r="O1098" t="s">
        <v>1758</v>
      </c>
      <c r="P1098"/>
      <c r="Q1098"/>
      <c r="R1098" s="42">
        <f>+VLOOKUP(B1098,[10]ExportInvoiceList!$D:$O,3,0)</f>
        <v>108395</v>
      </c>
      <c r="S1098" s="14">
        <f t="shared" si="94"/>
        <v>0</v>
      </c>
      <c r="T1098" t="str">
        <f>+VLOOKUP(B1098,[10]ExportInvoiceList!$D:$O,12,0)</f>
        <v>Lịch thanh toán: Monthly at 10 &amp; 24</v>
      </c>
      <c r="U1098" s="4">
        <f>+VLOOKUP(B1098,[10]ExportInvoiceList!$D:$O,6,0)</f>
        <v>45167.000347222223</v>
      </c>
      <c r="V1098" t="s">
        <v>1411</v>
      </c>
    </row>
    <row r="1099" spans="1:22" ht="15" hidden="1" customHeight="1" x14ac:dyDescent="0.2">
      <c r="A1099" s="5">
        <v>45138</v>
      </c>
      <c r="B1099" s="6">
        <v>45362</v>
      </c>
      <c r="C1099" s="6" t="s">
        <v>10</v>
      </c>
      <c r="D1099" s="6" t="s">
        <v>1571</v>
      </c>
      <c r="E1099" s="9">
        <v>1887980</v>
      </c>
      <c r="F1099" s="10" t="s">
        <v>1409</v>
      </c>
      <c r="G1099" s="9">
        <v>151038</v>
      </c>
      <c r="H1099" s="9">
        <f t="shared" si="95"/>
        <v>2039018</v>
      </c>
      <c r="I1099" s="6" t="s">
        <v>147</v>
      </c>
      <c r="J1099" s="6" t="s">
        <v>148</v>
      </c>
      <c r="K1099" s="5">
        <f t="shared" si="96"/>
        <v>45173</v>
      </c>
      <c r="L1099" s="9">
        <f>+VLOOKUP(B1099,'[2]TT 2023'!F$1160:K$1246,2,0)</f>
        <v>2039013</v>
      </c>
      <c r="M1099" s="9">
        <f t="shared" si="97"/>
        <v>-5</v>
      </c>
      <c r="N1099" s="5">
        <f>+VLOOKUP(B1099,'[2]TT 2023'!F$1160:K$1246,6,0)</f>
        <v>45180</v>
      </c>
      <c r="O1099" t="s">
        <v>1758</v>
      </c>
      <c r="P1099"/>
      <c r="Q1099"/>
      <c r="R1099" s="42">
        <f>+VLOOKUP(B1099,[10]ExportInvoiceList!$D:$O,3,0)</f>
        <v>2039018</v>
      </c>
      <c r="S1099" s="14">
        <f t="shared" si="94"/>
        <v>0</v>
      </c>
      <c r="T1099" t="str">
        <f>+VLOOKUP(B1099,[10]ExportInvoiceList!$D:$O,12,0)</f>
        <v>Lịch thanh toán: Monthly at 10 &amp; 24</v>
      </c>
      <c r="U1099" s="4">
        <f>+VLOOKUP(B1099,[10]ExportInvoiceList!$D:$O,6,0)</f>
        <v>45167.000347222223</v>
      </c>
      <c r="V1099" t="s">
        <v>1411</v>
      </c>
    </row>
    <row r="1100" spans="1:22" ht="15" hidden="1" customHeight="1" x14ac:dyDescent="0.2">
      <c r="A1100" s="5">
        <v>45138</v>
      </c>
      <c r="B1100" s="6">
        <v>45363</v>
      </c>
      <c r="C1100" s="6" t="s">
        <v>10</v>
      </c>
      <c r="D1100" s="6" t="s">
        <v>1572</v>
      </c>
      <c r="E1100" s="9">
        <v>6774185</v>
      </c>
      <c r="F1100" s="10" t="s">
        <v>1409</v>
      </c>
      <c r="G1100" s="9">
        <v>541935</v>
      </c>
      <c r="H1100" s="9">
        <f t="shared" si="95"/>
        <v>7316120</v>
      </c>
      <c r="I1100" s="6" t="s">
        <v>147</v>
      </c>
      <c r="J1100" s="6" t="s">
        <v>148</v>
      </c>
      <c r="K1100" s="5">
        <f t="shared" si="96"/>
        <v>45173</v>
      </c>
      <c r="L1100" s="9">
        <f>+VLOOKUP(B1100,'[2]TT 2023'!F$1160:K$1246,2,0)</f>
        <v>7316123</v>
      </c>
      <c r="M1100" s="9">
        <f t="shared" si="97"/>
        <v>3</v>
      </c>
      <c r="N1100" s="5">
        <f>+VLOOKUP(B1100,'[2]TT 2023'!F$1160:K$1246,6,0)</f>
        <v>45180</v>
      </c>
      <c r="O1100" t="s">
        <v>1758</v>
      </c>
      <c r="P1100"/>
      <c r="Q1100"/>
      <c r="R1100" s="42">
        <f>+VLOOKUP(B1100,[10]ExportInvoiceList!$D:$O,3,0)</f>
        <v>7316120</v>
      </c>
      <c r="S1100" s="14">
        <f t="shared" si="94"/>
        <v>0</v>
      </c>
      <c r="T1100" t="str">
        <f>+VLOOKUP(B1100,[10]ExportInvoiceList!$D:$O,12,0)</f>
        <v>Lịch thanh toán: Monthly at 10 &amp; 24</v>
      </c>
      <c r="U1100" s="4">
        <f>+VLOOKUP(B1100,[10]ExportInvoiceList!$D:$O,6,0)</f>
        <v>45168.000347222223</v>
      </c>
      <c r="V1100" t="s">
        <v>1411</v>
      </c>
    </row>
    <row r="1101" spans="1:22" ht="15" hidden="1" customHeight="1" x14ac:dyDescent="0.2">
      <c r="A1101" s="5">
        <v>45138</v>
      </c>
      <c r="B1101" s="6">
        <v>45364</v>
      </c>
      <c r="C1101" s="6" t="s">
        <v>10</v>
      </c>
      <c r="D1101" s="6" t="s">
        <v>1573</v>
      </c>
      <c r="E1101" s="9">
        <v>100366</v>
      </c>
      <c r="F1101" s="10" t="s">
        <v>1409</v>
      </c>
      <c r="G1101" s="9">
        <v>8029</v>
      </c>
      <c r="H1101" s="9">
        <f t="shared" si="95"/>
        <v>108395</v>
      </c>
      <c r="I1101" s="6" t="s">
        <v>147</v>
      </c>
      <c r="J1101" s="6" t="s">
        <v>148</v>
      </c>
      <c r="K1101" s="5">
        <f t="shared" si="96"/>
        <v>45173</v>
      </c>
      <c r="L1101" s="9">
        <f>+VLOOKUP(B1101,'[2]TT 2023'!F$1160:K$1246,2,0)</f>
        <v>108392</v>
      </c>
      <c r="M1101" s="9">
        <f t="shared" si="97"/>
        <v>-3</v>
      </c>
      <c r="N1101" s="5">
        <f>+VLOOKUP(B1101,'[2]TT 2023'!F$1160:K$1246,6,0)</f>
        <v>45180</v>
      </c>
      <c r="O1101" t="s">
        <v>1758</v>
      </c>
      <c r="P1101"/>
      <c r="Q1101"/>
      <c r="R1101" s="42">
        <f>+VLOOKUP(B1101,[10]ExportInvoiceList!$D:$O,3,0)</f>
        <v>108395</v>
      </c>
      <c r="S1101" s="14">
        <f t="shared" si="94"/>
        <v>0</v>
      </c>
      <c r="T1101" t="str">
        <f>+VLOOKUP(B1101,[10]ExportInvoiceList!$D:$O,12,0)</f>
        <v>Lịch thanh toán: Monthly at 10 &amp; 24</v>
      </c>
      <c r="U1101" s="4">
        <f>+VLOOKUP(B1101,[10]ExportInvoiceList!$D:$O,6,0)</f>
        <v>45170.000347222223</v>
      </c>
      <c r="V1101" t="s">
        <v>1411</v>
      </c>
    </row>
    <row r="1102" spans="1:22" ht="15" hidden="1" customHeight="1" x14ac:dyDescent="0.2">
      <c r="A1102" s="5">
        <v>45138</v>
      </c>
      <c r="B1102" s="6">
        <v>45365</v>
      </c>
      <c r="C1102" s="6" t="s">
        <v>10</v>
      </c>
      <c r="D1102" s="6" t="s">
        <v>1574</v>
      </c>
      <c r="E1102" s="9">
        <v>873185</v>
      </c>
      <c r="F1102" s="10" t="s">
        <v>1409</v>
      </c>
      <c r="G1102" s="9">
        <v>69855</v>
      </c>
      <c r="H1102" s="9">
        <f t="shared" si="95"/>
        <v>943040</v>
      </c>
      <c r="I1102" s="6" t="s">
        <v>147</v>
      </c>
      <c r="J1102" s="6" t="s">
        <v>148</v>
      </c>
      <c r="K1102" s="5">
        <f t="shared" si="96"/>
        <v>45173</v>
      </c>
      <c r="L1102" s="9">
        <f>+VLOOKUP(B1102,'[2]TT 2023'!F$1160:K$1246,2,0)</f>
        <v>943043</v>
      </c>
      <c r="M1102" s="9">
        <f t="shared" si="97"/>
        <v>3</v>
      </c>
      <c r="N1102" s="5">
        <f>+VLOOKUP(B1102,'[2]TT 2023'!F$1160:K$1246,6,0)</f>
        <v>45180</v>
      </c>
      <c r="O1102" t="s">
        <v>1758</v>
      </c>
      <c r="P1102"/>
      <c r="Q1102"/>
      <c r="R1102" s="42">
        <f>+VLOOKUP(B1102,[10]ExportInvoiceList!$D:$O,3,0)</f>
        <v>943040</v>
      </c>
      <c r="S1102" s="14">
        <f t="shared" si="94"/>
        <v>0</v>
      </c>
      <c r="T1102" t="str">
        <f>+VLOOKUP(B1102,[10]ExportInvoiceList!$D:$O,12,0)</f>
        <v>Lịch thanh toán: Monthly at 10 &amp; 24</v>
      </c>
      <c r="U1102" s="4">
        <f>+VLOOKUP(B1102,[10]ExportInvoiceList!$D:$O,6,0)</f>
        <v>45170.000347222223</v>
      </c>
      <c r="V1102" t="s">
        <v>1411</v>
      </c>
    </row>
    <row r="1103" spans="1:22" ht="15" hidden="1" customHeight="1" x14ac:dyDescent="0.2">
      <c r="A1103" s="5">
        <v>45138</v>
      </c>
      <c r="B1103" s="6">
        <v>45366</v>
      </c>
      <c r="C1103" s="6" t="s">
        <v>10</v>
      </c>
      <c r="D1103" s="6" t="s">
        <v>1575</v>
      </c>
      <c r="E1103" s="9">
        <v>1110580</v>
      </c>
      <c r="F1103" s="10" t="s">
        <v>1409</v>
      </c>
      <c r="G1103" s="9">
        <v>88846</v>
      </c>
      <c r="H1103" s="9">
        <f t="shared" si="95"/>
        <v>1199426</v>
      </c>
      <c r="I1103" s="6" t="s">
        <v>147</v>
      </c>
      <c r="J1103" s="6" t="s">
        <v>148</v>
      </c>
      <c r="K1103" s="5">
        <f t="shared" si="96"/>
        <v>45173</v>
      </c>
      <c r="L1103" s="9">
        <f>+VLOOKUP(B1103,'[2]TT 2023'!F$1160:K$1246,2,0)</f>
        <v>1199421</v>
      </c>
      <c r="M1103" s="9">
        <f t="shared" si="97"/>
        <v>-5</v>
      </c>
      <c r="N1103" s="5">
        <f>+VLOOKUP(B1103,'[2]TT 2023'!F$1160:K$1246,6,0)</f>
        <v>45180</v>
      </c>
      <c r="O1103" t="s">
        <v>1758</v>
      </c>
      <c r="P1103"/>
      <c r="Q1103"/>
      <c r="R1103" s="42">
        <f>+VLOOKUP(B1103,[10]ExportInvoiceList!$D:$O,3,0)</f>
        <v>1199426</v>
      </c>
      <c r="S1103" s="14">
        <f t="shared" si="94"/>
        <v>0</v>
      </c>
      <c r="T1103" t="str">
        <f>+VLOOKUP(B1103,[10]ExportInvoiceList!$D:$O,12,0)</f>
        <v>Lịch thanh toán: Monthly at 10 &amp; 24</v>
      </c>
      <c r="U1103" s="4">
        <f>+VLOOKUP(B1103,[10]ExportInvoiceList!$D:$O,6,0)</f>
        <v>45170.000347222223</v>
      </c>
      <c r="V1103" t="s">
        <v>1411</v>
      </c>
    </row>
    <row r="1104" spans="1:22" ht="15" hidden="1" customHeight="1" x14ac:dyDescent="0.2">
      <c r="A1104" s="5">
        <v>45145</v>
      </c>
      <c r="B1104" s="6">
        <v>262</v>
      </c>
      <c r="C1104" s="6" t="s">
        <v>1577</v>
      </c>
      <c r="D1104" s="6" t="s">
        <v>1579</v>
      </c>
      <c r="E1104" s="9">
        <v>-5498951</v>
      </c>
      <c r="F1104" s="10" t="s">
        <v>1409</v>
      </c>
      <c r="G1104" s="9">
        <v>-439918</v>
      </c>
      <c r="H1104" s="9">
        <v>-5938869</v>
      </c>
      <c r="I1104" s="6" t="s">
        <v>13</v>
      </c>
      <c r="J1104" s="6" t="s">
        <v>14</v>
      </c>
      <c r="K1104" s="5">
        <f t="shared" si="96"/>
        <v>45180</v>
      </c>
      <c r="L1104" s="9">
        <f>+VLOOKUP(B1104,'[2]TT 2023'!F$1049:K$1159,2,0)</f>
        <v>-5938867</v>
      </c>
      <c r="M1104" s="9">
        <f t="shared" ref="M1104:M1140" si="98">+L1104-H1104</f>
        <v>2</v>
      </c>
      <c r="N1104" s="5">
        <f>+VLOOKUP(B1104,'[2]TT 2023'!F$1049:K$1159,6,0)</f>
        <v>45162</v>
      </c>
      <c r="O1104" t="s">
        <v>1615</v>
      </c>
      <c r="P1104"/>
      <c r="Q1104"/>
      <c r="R1104" s="14"/>
    </row>
    <row r="1105" spans="1:18" ht="15" hidden="1" customHeight="1" x14ac:dyDescent="0.2">
      <c r="A1105" s="5">
        <v>45146</v>
      </c>
      <c r="B1105" s="6">
        <v>278</v>
      </c>
      <c r="C1105" s="6" t="s">
        <v>1035</v>
      </c>
      <c r="D1105" s="6" t="s">
        <v>1580</v>
      </c>
      <c r="E1105" s="9">
        <v>-1603809</v>
      </c>
      <c r="F1105" s="10" t="s">
        <v>1409</v>
      </c>
      <c r="G1105" s="9">
        <v>-128304</v>
      </c>
      <c r="H1105" s="9">
        <v>-1732113</v>
      </c>
      <c r="I1105" s="6" t="s">
        <v>147</v>
      </c>
      <c r="J1105" s="6" t="s">
        <v>148</v>
      </c>
      <c r="K1105" s="5">
        <f t="shared" si="96"/>
        <v>45181</v>
      </c>
      <c r="L1105" s="9">
        <f>+VLOOKUP(B1105,'[2]TT 2023'!F$1049:K$1159,2,0)</f>
        <v>-1732114</v>
      </c>
      <c r="M1105" s="9">
        <f t="shared" si="98"/>
        <v>-1</v>
      </c>
      <c r="N1105" s="5">
        <f>+VLOOKUP(B1105,'[2]TT 2023'!F$1049:K$1159,6,0)</f>
        <v>45162</v>
      </c>
      <c r="O1105" t="s">
        <v>1615</v>
      </c>
      <c r="P1105"/>
      <c r="Q1105"/>
      <c r="R1105" s="14"/>
    </row>
    <row r="1106" spans="1:18" ht="15" hidden="1" customHeight="1" x14ac:dyDescent="0.2">
      <c r="A1106" s="5">
        <v>45146</v>
      </c>
      <c r="B1106" s="6">
        <v>316</v>
      </c>
      <c r="C1106" s="6" t="s">
        <v>982</v>
      </c>
      <c r="D1106" s="6" t="s">
        <v>1581</v>
      </c>
      <c r="E1106" s="9">
        <v>-647031</v>
      </c>
      <c r="F1106" s="10" t="s">
        <v>1409</v>
      </c>
      <c r="G1106" s="9">
        <v>-51762</v>
      </c>
      <c r="H1106" s="9">
        <v>-698793</v>
      </c>
      <c r="I1106" s="6" t="s">
        <v>53</v>
      </c>
      <c r="J1106" s="6" t="s">
        <v>54</v>
      </c>
      <c r="K1106" s="5">
        <f t="shared" si="96"/>
        <v>45181</v>
      </c>
      <c r="L1106" s="9">
        <f>+VLOOKUP(B1106,'[2]TT 2023'!F$1049:K$1159,2,0)</f>
        <v>-698793</v>
      </c>
      <c r="M1106" s="9">
        <f t="shared" si="98"/>
        <v>0</v>
      </c>
      <c r="N1106" s="5">
        <f>+VLOOKUP(B1106,'[2]TT 2023'!F$1049:K$1159,6,0)</f>
        <v>45162</v>
      </c>
      <c r="O1106" t="s">
        <v>1615</v>
      </c>
      <c r="P1106"/>
      <c r="Q1106"/>
      <c r="R1106" s="14"/>
    </row>
    <row r="1107" spans="1:18" ht="15" hidden="1" customHeight="1" x14ac:dyDescent="0.2">
      <c r="A1107" s="5">
        <v>45146</v>
      </c>
      <c r="B1107" s="6">
        <v>340</v>
      </c>
      <c r="C1107" s="6" t="s">
        <v>985</v>
      </c>
      <c r="D1107" s="6" t="s">
        <v>1582</v>
      </c>
      <c r="E1107" s="9">
        <v>-1359360</v>
      </c>
      <c r="F1107" s="10" t="s">
        <v>1409</v>
      </c>
      <c r="G1107" s="9">
        <v>-108749</v>
      </c>
      <c r="H1107" s="9">
        <v>-1468109</v>
      </c>
      <c r="I1107" s="6" t="s">
        <v>101</v>
      </c>
      <c r="J1107" s="6" t="s">
        <v>102</v>
      </c>
      <c r="K1107" s="5">
        <f t="shared" si="96"/>
        <v>45181</v>
      </c>
      <c r="L1107" s="9">
        <f>+VLOOKUP(B1107,'[2]TT 2023'!F$1049:K$1159,2,0)</f>
        <v>-1468109</v>
      </c>
      <c r="M1107" s="9">
        <f t="shared" si="98"/>
        <v>0</v>
      </c>
      <c r="N1107" s="5">
        <f>+VLOOKUP(B1107,'[2]TT 2023'!F$1049:K$1159,6,0)</f>
        <v>45162</v>
      </c>
      <c r="O1107" t="s">
        <v>1615</v>
      </c>
      <c r="P1107"/>
      <c r="Q1107"/>
      <c r="R1107" s="14"/>
    </row>
    <row r="1108" spans="1:18" ht="15" hidden="1" customHeight="1" x14ac:dyDescent="0.2">
      <c r="A1108" s="5">
        <v>45146</v>
      </c>
      <c r="B1108" s="6">
        <v>356</v>
      </c>
      <c r="C1108" s="6" t="s">
        <v>985</v>
      </c>
      <c r="D1108" s="6" t="s">
        <v>1583</v>
      </c>
      <c r="E1108" s="9">
        <v>-2359740</v>
      </c>
      <c r="F1108" s="10" t="s">
        <v>1409</v>
      </c>
      <c r="G1108" s="9">
        <v>-188779</v>
      </c>
      <c r="H1108" s="9">
        <v>-2548519</v>
      </c>
      <c r="I1108" s="6" t="s">
        <v>101</v>
      </c>
      <c r="J1108" s="6" t="s">
        <v>102</v>
      </c>
      <c r="K1108" s="5">
        <f t="shared" si="96"/>
        <v>45181</v>
      </c>
      <c r="L1108" s="9">
        <f>+VLOOKUP(B1108,'[2]TT 2023'!F$1049:K$1159,2,0)</f>
        <v>-2548519</v>
      </c>
      <c r="M1108" s="9">
        <f t="shared" si="98"/>
        <v>0</v>
      </c>
      <c r="N1108" s="5">
        <f>+VLOOKUP(B1108,'[2]TT 2023'!F$1049:K$1159,6,0)</f>
        <v>45162</v>
      </c>
      <c r="O1108" t="s">
        <v>1615</v>
      </c>
      <c r="P1108"/>
      <c r="Q1108"/>
      <c r="R1108" s="14"/>
    </row>
    <row r="1109" spans="1:18" ht="15" hidden="1" customHeight="1" x14ac:dyDescent="0.2">
      <c r="A1109" s="5">
        <v>45146</v>
      </c>
      <c r="B1109" s="6">
        <v>455</v>
      </c>
      <c r="C1109" s="6" t="s">
        <v>686</v>
      </c>
      <c r="D1109" s="6" t="s">
        <v>1584</v>
      </c>
      <c r="E1109" s="9">
        <v>-1074023</v>
      </c>
      <c r="F1109" s="10" t="s">
        <v>1409</v>
      </c>
      <c r="G1109" s="9">
        <v>-85922</v>
      </c>
      <c r="H1109" s="9">
        <v>-1159945</v>
      </c>
      <c r="I1109" s="6" t="s">
        <v>131</v>
      </c>
      <c r="J1109" s="6" t="s">
        <v>132</v>
      </c>
      <c r="K1109" s="5">
        <f t="shared" si="96"/>
        <v>45181</v>
      </c>
      <c r="L1109" s="9">
        <f>+VLOOKUP(B1109,'[2]TT 2023'!F$1049:K$1159,2,0)</f>
        <v>-1159945</v>
      </c>
      <c r="M1109" s="9">
        <f t="shared" si="98"/>
        <v>0</v>
      </c>
      <c r="N1109" s="5">
        <f>+VLOOKUP(B1109,'[2]TT 2023'!F$1049:K$1159,6,0)</f>
        <v>45162</v>
      </c>
      <c r="O1109" t="s">
        <v>1615</v>
      </c>
      <c r="P1109"/>
      <c r="Q1109"/>
      <c r="R1109" s="14"/>
    </row>
    <row r="1110" spans="1:18" ht="15" hidden="1" customHeight="1" x14ac:dyDescent="0.2">
      <c r="A1110" s="5">
        <v>45146</v>
      </c>
      <c r="B1110" s="6">
        <v>461</v>
      </c>
      <c r="C1110" s="6" t="s">
        <v>686</v>
      </c>
      <c r="D1110" s="6" t="s">
        <v>1585</v>
      </c>
      <c r="E1110" s="9">
        <v>-188798</v>
      </c>
      <c r="F1110" s="10" t="s">
        <v>1409</v>
      </c>
      <c r="G1110" s="9">
        <v>-15104</v>
      </c>
      <c r="H1110" s="9">
        <v>-203902</v>
      </c>
      <c r="I1110" s="6" t="s">
        <v>131</v>
      </c>
      <c r="J1110" s="6" t="s">
        <v>132</v>
      </c>
      <c r="K1110" s="5">
        <f t="shared" si="96"/>
        <v>45181</v>
      </c>
      <c r="L1110" s="9">
        <f>+VLOOKUP(B1110,'[2]TT 2023'!F$1049:K$1159,2,0)</f>
        <v>-203902</v>
      </c>
      <c r="M1110" s="9">
        <f t="shared" si="98"/>
        <v>0</v>
      </c>
      <c r="N1110" s="5">
        <f>+VLOOKUP(B1110,'[2]TT 2023'!F$1049:K$1159,6,0)</f>
        <v>45162</v>
      </c>
      <c r="O1110" t="s">
        <v>1615</v>
      </c>
      <c r="P1110"/>
      <c r="Q1110"/>
      <c r="R1110" s="14"/>
    </row>
    <row r="1111" spans="1:18" ht="15" hidden="1" customHeight="1" x14ac:dyDescent="0.2">
      <c r="A1111" s="5">
        <v>45147</v>
      </c>
      <c r="B1111" s="6">
        <v>360</v>
      </c>
      <c r="C1111" s="6" t="s">
        <v>987</v>
      </c>
      <c r="D1111" s="6" t="s">
        <v>1586</v>
      </c>
      <c r="E1111" s="9">
        <v>-3996960</v>
      </c>
      <c r="F1111" s="10" t="s">
        <v>1409</v>
      </c>
      <c r="G1111" s="9">
        <v>-319757</v>
      </c>
      <c r="H1111" s="9">
        <v>-4316717</v>
      </c>
      <c r="I1111" s="6" t="s">
        <v>175</v>
      </c>
      <c r="J1111" s="6" t="s">
        <v>176</v>
      </c>
      <c r="K1111" s="5">
        <f t="shared" si="96"/>
        <v>45182</v>
      </c>
      <c r="L1111" s="9">
        <f>+VLOOKUP(B1111,'[2]TT 2023'!F$1049:K$1159,2,0)</f>
        <v>-4316717</v>
      </c>
      <c r="M1111" s="9">
        <f t="shared" si="98"/>
        <v>0</v>
      </c>
      <c r="N1111" s="5">
        <f>+VLOOKUP(B1111,'[2]TT 2023'!F$1049:K$1159,6,0)</f>
        <v>45162</v>
      </c>
      <c r="O1111" t="s">
        <v>1615</v>
      </c>
      <c r="P1111"/>
      <c r="Q1111"/>
      <c r="R1111" s="14"/>
    </row>
    <row r="1112" spans="1:18" ht="15" hidden="1" customHeight="1" x14ac:dyDescent="0.2">
      <c r="A1112" s="5">
        <v>45148</v>
      </c>
      <c r="B1112" s="6">
        <v>240</v>
      </c>
      <c r="C1112" s="6" t="s">
        <v>681</v>
      </c>
      <c r="D1112" s="6" t="s">
        <v>1587</v>
      </c>
      <c r="E1112" s="9">
        <v>-1032628</v>
      </c>
      <c r="F1112" s="10" t="s">
        <v>1409</v>
      </c>
      <c r="G1112" s="9">
        <v>-82611</v>
      </c>
      <c r="H1112" s="9">
        <v>-1115239</v>
      </c>
      <c r="I1112" s="6" t="s">
        <v>113</v>
      </c>
      <c r="J1112" s="6" t="s">
        <v>114</v>
      </c>
      <c r="K1112" s="5">
        <f t="shared" si="96"/>
        <v>45183</v>
      </c>
      <c r="L1112" s="9">
        <f>+VLOOKUP(B1112,'[2]TT 2023'!F$1049:K$1159,2,0)</f>
        <v>-1115238</v>
      </c>
      <c r="M1112" s="9">
        <f t="shared" si="98"/>
        <v>1</v>
      </c>
      <c r="N1112" s="5">
        <f>+VLOOKUP(B1112,'[2]TT 2023'!F$1049:K$1159,6,0)</f>
        <v>45162</v>
      </c>
      <c r="O1112" t="s">
        <v>1615</v>
      </c>
      <c r="P1112"/>
      <c r="Q1112"/>
      <c r="R1112" s="14"/>
    </row>
    <row r="1113" spans="1:18" ht="15" hidden="1" customHeight="1" x14ac:dyDescent="0.2">
      <c r="A1113" s="5">
        <v>45148</v>
      </c>
      <c r="B1113" s="6">
        <v>315</v>
      </c>
      <c r="C1113" s="6" t="s">
        <v>687</v>
      </c>
      <c r="D1113" s="6" t="s">
        <v>1588</v>
      </c>
      <c r="E1113" s="9">
        <v>-1644495</v>
      </c>
      <c r="F1113" s="10" t="s">
        <v>1409</v>
      </c>
      <c r="G1113" s="9">
        <v>-131559</v>
      </c>
      <c r="H1113" s="9">
        <v>-1776054</v>
      </c>
      <c r="I1113" s="6" t="s">
        <v>73</v>
      </c>
      <c r="J1113" s="6" t="s">
        <v>74</v>
      </c>
      <c r="K1113" s="5">
        <f t="shared" si="96"/>
        <v>45183</v>
      </c>
      <c r="L1113" s="9">
        <f>+VLOOKUP(B1113,'[2]TT 2023'!F$1049:K$1159,2,0)</f>
        <v>-1776055</v>
      </c>
      <c r="M1113" s="9">
        <f t="shared" si="98"/>
        <v>-1</v>
      </c>
      <c r="N1113" s="5">
        <f>+VLOOKUP(B1113,'[2]TT 2023'!F$1049:K$1159,6,0)</f>
        <v>45162</v>
      </c>
      <c r="O1113" t="s">
        <v>1615</v>
      </c>
      <c r="P1113"/>
      <c r="Q1113"/>
      <c r="R1113" s="14"/>
    </row>
    <row r="1114" spans="1:18" ht="15" hidden="1" customHeight="1" x14ac:dyDescent="0.2">
      <c r="A1114" s="5">
        <v>45152</v>
      </c>
      <c r="B1114" s="6">
        <v>480</v>
      </c>
      <c r="C1114" s="6" t="s">
        <v>686</v>
      </c>
      <c r="D1114" s="6" t="s">
        <v>1589</v>
      </c>
      <c r="E1114" s="9">
        <v>-175420</v>
      </c>
      <c r="F1114" s="10" t="s">
        <v>1409</v>
      </c>
      <c r="G1114" s="9">
        <v>-14033</v>
      </c>
      <c r="H1114" s="9">
        <v>-189453</v>
      </c>
      <c r="I1114" s="6" t="s">
        <v>131</v>
      </c>
      <c r="J1114" s="6" t="s">
        <v>132</v>
      </c>
      <c r="K1114" s="5">
        <f t="shared" si="96"/>
        <v>45187</v>
      </c>
      <c r="L1114" s="9">
        <f>+VLOOKUP(B1114,'[2]TT 2023'!F$1049:K$1159,2,0)</f>
        <v>-189454</v>
      </c>
      <c r="M1114" s="9">
        <f t="shared" si="98"/>
        <v>-1</v>
      </c>
      <c r="N1114" s="5">
        <f>+VLOOKUP(B1114,'[2]TT 2023'!F$1049:K$1159,6,0)</f>
        <v>45162</v>
      </c>
      <c r="O1114" t="s">
        <v>1615</v>
      </c>
      <c r="P1114"/>
      <c r="Q1114"/>
      <c r="R1114" s="14"/>
    </row>
    <row r="1115" spans="1:18" ht="15" hidden="1" customHeight="1" x14ac:dyDescent="0.2">
      <c r="A1115" s="5">
        <v>45153</v>
      </c>
      <c r="B1115" s="6">
        <v>245</v>
      </c>
      <c r="C1115" s="6" t="s">
        <v>681</v>
      </c>
      <c r="D1115" s="6" t="s">
        <v>1590</v>
      </c>
      <c r="E1115" s="9">
        <v>-5065658</v>
      </c>
      <c r="F1115" s="10" t="s">
        <v>1409</v>
      </c>
      <c r="G1115" s="9">
        <v>-405252</v>
      </c>
      <c r="H1115" s="9">
        <v>-5470910</v>
      </c>
      <c r="I1115" s="6" t="s">
        <v>113</v>
      </c>
      <c r="J1115" s="6" t="s">
        <v>114</v>
      </c>
      <c r="K1115" s="5">
        <f t="shared" si="96"/>
        <v>45188</v>
      </c>
      <c r="L1115" s="9">
        <f>+VLOOKUP(B1115,'[2]TT 2023'!F$1049:K$1159,2,0)</f>
        <v>-5470911</v>
      </c>
      <c r="M1115" s="9">
        <f t="shared" si="98"/>
        <v>-1</v>
      </c>
      <c r="N1115" s="5">
        <f>+VLOOKUP(B1115,'[2]TT 2023'!F$1049:K$1159,6,0)</f>
        <v>45162</v>
      </c>
      <c r="O1115" t="s">
        <v>1615</v>
      </c>
      <c r="P1115"/>
      <c r="Q1115"/>
      <c r="R1115" s="14"/>
    </row>
    <row r="1116" spans="1:18" ht="15" hidden="1" customHeight="1" x14ac:dyDescent="0.2">
      <c r="A1116" s="5">
        <v>45154</v>
      </c>
      <c r="B1116" s="6">
        <v>249</v>
      </c>
      <c r="C1116" s="6" t="s">
        <v>980</v>
      </c>
      <c r="D1116" s="6" t="s">
        <v>1591</v>
      </c>
      <c r="E1116" s="9">
        <v>-564078</v>
      </c>
      <c r="F1116" s="10" t="s">
        <v>1409</v>
      </c>
      <c r="G1116" s="9">
        <v>-45126</v>
      </c>
      <c r="H1116" s="9">
        <v>-609204</v>
      </c>
      <c r="I1116" s="6" t="s">
        <v>107</v>
      </c>
      <c r="J1116" s="6" t="s">
        <v>108</v>
      </c>
      <c r="K1116" s="5">
        <f t="shared" si="96"/>
        <v>45189</v>
      </c>
      <c r="L1116" s="9">
        <f>+VLOOKUP(B1116,'[2]TT 2023'!F$1049:K$1159,2,0)</f>
        <v>-609204</v>
      </c>
      <c r="M1116" s="9">
        <f t="shared" si="98"/>
        <v>0</v>
      </c>
      <c r="N1116" s="5">
        <f>+VLOOKUP(B1116,'[2]TT 2023'!F$1049:K$1159,6,0)</f>
        <v>45162</v>
      </c>
      <c r="O1116" t="s">
        <v>1615</v>
      </c>
      <c r="P1116"/>
      <c r="Q1116"/>
      <c r="R1116" s="14"/>
    </row>
    <row r="1117" spans="1:18" ht="15" hidden="1" customHeight="1" x14ac:dyDescent="0.2">
      <c r="A1117" s="5">
        <v>45154</v>
      </c>
      <c r="B1117" s="6">
        <v>282</v>
      </c>
      <c r="C1117" s="6" t="s">
        <v>1222</v>
      </c>
      <c r="D1117" s="6" t="s">
        <v>1592</v>
      </c>
      <c r="E1117" s="9">
        <v>-3791506</v>
      </c>
      <c r="F1117" s="10" t="s">
        <v>1409</v>
      </c>
      <c r="G1117" s="9">
        <v>-303320</v>
      </c>
      <c r="H1117" s="9">
        <v>-4094826</v>
      </c>
      <c r="I1117" s="6" t="s">
        <v>117</v>
      </c>
      <c r="J1117" s="6" t="s">
        <v>118</v>
      </c>
      <c r="K1117" s="5">
        <f t="shared" si="96"/>
        <v>45189</v>
      </c>
      <c r="L1117" s="9">
        <f>+VLOOKUP(B1117,'[2]TT 2023'!F$1049:K$1159,2,0)</f>
        <v>-4094826</v>
      </c>
      <c r="M1117" s="9">
        <f t="shared" si="98"/>
        <v>0</v>
      </c>
      <c r="N1117" s="5">
        <f>+VLOOKUP(B1117,'[2]TT 2023'!F$1049:K$1159,6,0)</f>
        <v>45162</v>
      </c>
      <c r="O1117" t="s">
        <v>1615</v>
      </c>
      <c r="P1117"/>
      <c r="Q1117"/>
      <c r="R1117" s="14"/>
    </row>
    <row r="1118" spans="1:18" ht="15" hidden="1" customHeight="1" x14ac:dyDescent="0.2">
      <c r="A1118" s="5">
        <v>45154</v>
      </c>
      <c r="B1118" s="6">
        <v>307</v>
      </c>
      <c r="C1118" s="6" t="s">
        <v>1225</v>
      </c>
      <c r="D1118" s="6" t="s">
        <v>1593</v>
      </c>
      <c r="E1118" s="9">
        <v>-4354130</v>
      </c>
      <c r="F1118" s="10" t="s">
        <v>1409</v>
      </c>
      <c r="G1118" s="9">
        <v>-348329</v>
      </c>
      <c r="H1118" s="9">
        <v>-4702459</v>
      </c>
      <c r="I1118" s="6" t="s">
        <v>13</v>
      </c>
      <c r="J1118" s="6" t="s">
        <v>14</v>
      </c>
      <c r="K1118" s="5">
        <f t="shared" si="96"/>
        <v>45189</v>
      </c>
      <c r="L1118" s="9">
        <f>+VLOOKUP(B1118,'[2]TT 2023'!F$1049:K$1159,2,0)</f>
        <v>-4702460</v>
      </c>
      <c r="M1118" s="9">
        <f t="shared" si="98"/>
        <v>-1</v>
      </c>
      <c r="N1118" s="5">
        <f>+VLOOKUP(B1118,'[2]TT 2023'!F$1049:K$1159,6,0)</f>
        <v>45162</v>
      </c>
      <c r="O1118" t="s">
        <v>1615</v>
      </c>
      <c r="P1118"/>
      <c r="Q1118"/>
      <c r="R1118" s="14"/>
    </row>
    <row r="1119" spans="1:18" ht="15" hidden="1" customHeight="1" x14ac:dyDescent="0.2">
      <c r="A1119" s="5">
        <v>45154</v>
      </c>
      <c r="B1119" s="6">
        <v>308</v>
      </c>
      <c r="C1119" s="6" t="s">
        <v>1577</v>
      </c>
      <c r="D1119" s="6" t="s">
        <v>1594</v>
      </c>
      <c r="E1119" s="9">
        <v>-5978466</v>
      </c>
      <c r="F1119" s="10" t="s">
        <v>1409</v>
      </c>
      <c r="G1119" s="9">
        <v>-478276</v>
      </c>
      <c r="H1119" s="9">
        <v>-6456742</v>
      </c>
      <c r="I1119" s="6" t="s">
        <v>13</v>
      </c>
      <c r="J1119" s="6" t="s">
        <v>14</v>
      </c>
      <c r="K1119" s="5">
        <f t="shared" si="96"/>
        <v>45189</v>
      </c>
      <c r="L1119" s="9">
        <f>+VLOOKUP(B1119,'[2]TT 2023'!F$1049:K$1159,2,0)</f>
        <v>-6456743</v>
      </c>
      <c r="M1119" s="9">
        <f t="shared" si="98"/>
        <v>-1</v>
      </c>
      <c r="N1119" s="5">
        <f>+VLOOKUP(B1119,'[2]TT 2023'!F$1049:K$1159,6,0)</f>
        <v>45162</v>
      </c>
      <c r="O1119" t="s">
        <v>1615</v>
      </c>
      <c r="P1119"/>
      <c r="Q1119"/>
      <c r="R1119" s="14"/>
    </row>
    <row r="1120" spans="1:18" ht="15" hidden="1" customHeight="1" x14ac:dyDescent="0.2">
      <c r="A1120" s="5">
        <v>45154</v>
      </c>
      <c r="B1120" s="6">
        <v>343</v>
      </c>
      <c r="C1120" s="6" t="s">
        <v>682</v>
      </c>
      <c r="D1120" s="6" t="s">
        <v>1434</v>
      </c>
      <c r="E1120" s="9">
        <v>-272250</v>
      </c>
      <c r="F1120" s="10" t="s">
        <v>1409</v>
      </c>
      <c r="G1120" s="9">
        <v>-21780</v>
      </c>
      <c r="H1120" s="9">
        <v>-294030</v>
      </c>
      <c r="I1120" s="6" t="s">
        <v>93</v>
      </c>
      <c r="J1120" s="6" t="s">
        <v>94</v>
      </c>
      <c r="K1120" s="5">
        <f t="shared" si="96"/>
        <v>45189</v>
      </c>
      <c r="L1120" s="9">
        <f>+VLOOKUP(B1120,'[2]TT 2023'!F$1049:K$1159,2,0)</f>
        <v>-294030</v>
      </c>
      <c r="M1120" s="9">
        <f t="shared" si="98"/>
        <v>0</v>
      </c>
      <c r="N1120" s="5">
        <f>+VLOOKUP(B1120,'[2]TT 2023'!F$1049:K$1159,6,0)</f>
        <v>45162</v>
      </c>
      <c r="O1120" t="s">
        <v>1615</v>
      </c>
      <c r="P1120"/>
      <c r="Q1120"/>
      <c r="R1120" s="14"/>
    </row>
    <row r="1121" spans="1:18" ht="15" hidden="1" customHeight="1" x14ac:dyDescent="0.2">
      <c r="A1121" s="5">
        <v>45154</v>
      </c>
      <c r="B1121" s="6">
        <v>344</v>
      </c>
      <c r="C1121" s="6" t="s">
        <v>682</v>
      </c>
      <c r="D1121" s="6" t="s">
        <v>1434</v>
      </c>
      <c r="E1121" s="9">
        <v>-509760</v>
      </c>
      <c r="F1121" s="10" t="s">
        <v>1409</v>
      </c>
      <c r="G1121" s="9">
        <v>-40781</v>
      </c>
      <c r="H1121" s="9">
        <v>-550541</v>
      </c>
      <c r="I1121" s="6" t="s">
        <v>93</v>
      </c>
      <c r="J1121" s="6" t="s">
        <v>94</v>
      </c>
      <c r="K1121" s="5">
        <f t="shared" si="96"/>
        <v>45189</v>
      </c>
      <c r="L1121" s="9">
        <f>+VLOOKUP(B1121,'[2]TT 2023'!F$1049:K$1159,2,0)</f>
        <v>-550541</v>
      </c>
      <c r="M1121" s="9">
        <f t="shared" si="98"/>
        <v>0</v>
      </c>
      <c r="N1121" s="5">
        <f>+VLOOKUP(B1121,'[2]TT 2023'!F$1049:K$1159,6,0)</f>
        <v>45162</v>
      </c>
      <c r="O1121" t="s">
        <v>1615</v>
      </c>
      <c r="P1121"/>
      <c r="Q1121"/>
      <c r="R1121" s="14"/>
    </row>
    <row r="1122" spans="1:18" ht="15" hidden="1" customHeight="1" x14ac:dyDescent="0.2">
      <c r="A1122" s="5">
        <v>45154</v>
      </c>
      <c r="B1122" s="6">
        <v>391</v>
      </c>
      <c r="C1122" s="6" t="s">
        <v>985</v>
      </c>
      <c r="D1122" s="6" t="s">
        <v>1595</v>
      </c>
      <c r="E1122" s="9">
        <v>-453391</v>
      </c>
      <c r="F1122" s="10" t="s">
        <v>1409</v>
      </c>
      <c r="G1122" s="9">
        <v>-36272</v>
      </c>
      <c r="H1122" s="9">
        <v>-489663</v>
      </c>
      <c r="I1122" s="6" t="s">
        <v>101</v>
      </c>
      <c r="J1122" s="6" t="s">
        <v>102</v>
      </c>
      <c r="K1122" s="5">
        <f t="shared" si="96"/>
        <v>45189</v>
      </c>
      <c r="L1122" s="9">
        <f>+VLOOKUP(B1122,'[2]TT 2023'!F$1049:K$1159,2,0)</f>
        <v>-489662</v>
      </c>
      <c r="M1122" s="9">
        <f t="shared" si="98"/>
        <v>1</v>
      </c>
      <c r="N1122" s="5">
        <f>+VLOOKUP(B1122,'[2]TT 2023'!F$1049:K$1159,6,0)</f>
        <v>45162</v>
      </c>
      <c r="O1122" t="s">
        <v>1615</v>
      </c>
      <c r="P1122"/>
      <c r="Q1122"/>
      <c r="R1122" s="14"/>
    </row>
    <row r="1123" spans="1:18" ht="15" hidden="1" customHeight="1" x14ac:dyDescent="0.2">
      <c r="A1123" s="5">
        <v>45154</v>
      </c>
      <c r="B1123" s="6">
        <v>499</v>
      </c>
      <c r="C1123" s="6" t="s">
        <v>686</v>
      </c>
      <c r="D1123" s="6" t="s">
        <v>1596</v>
      </c>
      <c r="E1123" s="9">
        <v>-188798</v>
      </c>
      <c r="F1123" s="10" t="s">
        <v>1409</v>
      </c>
      <c r="G1123" s="9">
        <v>-15104</v>
      </c>
      <c r="H1123" s="9">
        <v>-203902</v>
      </c>
      <c r="I1123" s="6" t="s">
        <v>131</v>
      </c>
      <c r="J1123" s="6" t="s">
        <v>132</v>
      </c>
      <c r="K1123" s="5">
        <f t="shared" si="96"/>
        <v>45189</v>
      </c>
      <c r="L1123" s="9">
        <f>+VLOOKUP(B1123,'[2]TT 2023'!F$1049:K$1159,2,0)</f>
        <v>-203902</v>
      </c>
      <c r="M1123" s="9">
        <f t="shared" si="98"/>
        <v>0</v>
      </c>
      <c r="N1123" s="5">
        <f>+VLOOKUP(B1123,'[2]TT 2023'!F$1049:K$1159,6,0)</f>
        <v>45162</v>
      </c>
      <c r="O1123" t="s">
        <v>1615</v>
      </c>
      <c r="P1123"/>
      <c r="Q1123"/>
      <c r="R1123" s="14"/>
    </row>
    <row r="1124" spans="1:18" ht="15" hidden="1" customHeight="1" x14ac:dyDescent="0.2">
      <c r="A1124" s="5">
        <v>45154</v>
      </c>
      <c r="B1124" s="6">
        <v>522</v>
      </c>
      <c r="C1124" s="6" t="s">
        <v>686</v>
      </c>
      <c r="D1124" s="6" t="s">
        <v>1597</v>
      </c>
      <c r="E1124" s="9">
        <v>-203978</v>
      </c>
      <c r="F1124" s="10" t="s">
        <v>1409</v>
      </c>
      <c r="G1124" s="9">
        <v>-16318</v>
      </c>
      <c r="H1124" s="9">
        <v>-220296</v>
      </c>
      <c r="I1124" s="6" t="s">
        <v>131</v>
      </c>
      <c r="J1124" s="6" t="s">
        <v>132</v>
      </c>
      <c r="K1124" s="5">
        <f t="shared" si="96"/>
        <v>45189</v>
      </c>
      <c r="L1124" s="9">
        <f>+VLOOKUP(B1124,'[2]TT 2023'!F$1049:K$1159,2,0)</f>
        <v>-220296</v>
      </c>
      <c r="M1124" s="9">
        <f t="shared" si="98"/>
        <v>0</v>
      </c>
      <c r="N1124" s="5">
        <f>+VLOOKUP(B1124,'[2]TT 2023'!F$1049:K$1159,6,0)</f>
        <v>45162</v>
      </c>
      <c r="O1124" t="s">
        <v>1615</v>
      </c>
      <c r="P1124"/>
      <c r="Q1124"/>
      <c r="R1124" s="14"/>
    </row>
    <row r="1125" spans="1:18" ht="15" hidden="1" customHeight="1" x14ac:dyDescent="0.2">
      <c r="A1125" s="5">
        <v>45154</v>
      </c>
      <c r="B1125" s="6">
        <v>2320</v>
      </c>
      <c r="C1125" s="6" t="s">
        <v>1229</v>
      </c>
      <c r="D1125" s="6" t="s">
        <v>1598</v>
      </c>
      <c r="E1125" s="9">
        <v>-471995</v>
      </c>
      <c r="F1125" s="10" t="s">
        <v>1409</v>
      </c>
      <c r="G1125" s="9">
        <v>-37760</v>
      </c>
      <c r="H1125" s="9">
        <v>-509755</v>
      </c>
      <c r="I1125" s="6" t="s">
        <v>13</v>
      </c>
      <c r="J1125" s="6" t="s">
        <v>14</v>
      </c>
      <c r="K1125" s="5">
        <f t="shared" si="96"/>
        <v>45189</v>
      </c>
      <c r="L1125" s="9">
        <f>+VLOOKUP(B1125,'[2]TT 2023'!F$1049:K$1159,2,0)</f>
        <v>-509755</v>
      </c>
      <c r="M1125" s="9">
        <f t="shared" si="98"/>
        <v>0</v>
      </c>
      <c r="N1125" s="5">
        <f>+VLOOKUP(B1125,'[2]TT 2023'!F$1049:K$1159,6,0)</f>
        <v>45162</v>
      </c>
      <c r="O1125" t="s">
        <v>1615</v>
      </c>
      <c r="P1125"/>
      <c r="Q1125"/>
      <c r="R1125" s="14"/>
    </row>
    <row r="1126" spans="1:18" ht="15" hidden="1" customHeight="1" x14ac:dyDescent="0.2">
      <c r="A1126" s="5">
        <v>45154</v>
      </c>
      <c r="B1126" s="6">
        <v>5083</v>
      </c>
      <c r="C1126" s="6" t="s">
        <v>1366</v>
      </c>
      <c r="D1126" s="6" t="s">
        <v>1599</v>
      </c>
      <c r="E1126" s="9">
        <v>-2133969</v>
      </c>
      <c r="F1126" s="10" t="s">
        <v>1409</v>
      </c>
      <c r="G1126" s="9">
        <v>-170718</v>
      </c>
      <c r="H1126" s="9">
        <v>-2304687</v>
      </c>
      <c r="I1126" s="6" t="s">
        <v>13</v>
      </c>
      <c r="J1126" s="6" t="s">
        <v>14</v>
      </c>
      <c r="K1126" s="5">
        <f t="shared" si="96"/>
        <v>45189</v>
      </c>
      <c r="L1126" s="9">
        <f>+VLOOKUP(B1126,'[2]TT 2023'!F$1049:K$1159,2,0)</f>
        <v>-2304687</v>
      </c>
      <c r="M1126" s="9">
        <f t="shared" si="98"/>
        <v>0</v>
      </c>
      <c r="N1126" s="5">
        <f>+VLOOKUP(B1126,'[2]TT 2023'!F$1049:K$1159,6,0)</f>
        <v>45162</v>
      </c>
      <c r="O1126" t="s">
        <v>1615</v>
      </c>
      <c r="P1126"/>
      <c r="Q1126"/>
      <c r="R1126" s="14"/>
    </row>
    <row r="1127" spans="1:18" ht="15" hidden="1" customHeight="1" x14ac:dyDescent="0.2">
      <c r="A1127" s="5">
        <v>45155</v>
      </c>
      <c r="B1127" s="6">
        <v>283</v>
      </c>
      <c r="C1127" s="6" t="s">
        <v>1578</v>
      </c>
      <c r="D1127" s="6" t="s">
        <v>1600</v>
      </c>
      <c r="E1127" s="9">
        <v>-465467</v>
      </c>
      <c r="F1127" s="10" t="s">
        <v>1409</v>
      </c>
      <c r="G1127" s="9">
        <v>-37237</v>
      </c>
      <c r="H1127" s="9">
        <v>-502704</v>
      </c>
      <c r="I1127" s="6" t="s">
        <v>83</v>
      </c>
      <c r="J1127" s="6" t="s">
        <v>84</v>
      </c>
      <c r="K1127" s="5">
        <f t="shared" si="96"/>
        <v>45190</v>
      </c>
      <c r="L1127" s="9">
        <f>+VLOOKUP(B1127,'[2]TT 2023'!F$1049:K$1159,2,0)</f>
        <v>-502704</v>
      </c>
      <c r="M1127" s="9">
        <f t="shared" si="98"/>
        <v>0</v>
      </c>
      <c r="N1127" s="5">
        <f>+VLOOKUP(B1127,'[2]TT 2023'!F$1049:K$1159,6,0)</f>
        <v>45162</v>
      </c>
      <c r="O1127" t="s">
        <v>1615</v>
      </c>
      <c r="P1127"/>
      <c r="Q1127"/>
      <c r="R1127" s="14"/>
    </row>
    <row r="1128" spans="1:18" ht="15" hidden="1" customHeight="1" x14ac:dyDescent="0.2">
      <c r="A1128" s="5">
        <v>45155</v>
      </c>
      <c r="B1128" s="6">
        <v>375</v>
      </c>
      <c r="C1128" s="6" t="s">
        <v>987</v>
      </c>
      <c r="D1128" s="6" t="s">
        <v>1601</v>
      </c>
      <c r="E1128" s="9">
        <v>-2890656</v>
      </c>
      <c r="F1128" s="10" t="s">
        <v>1409</v>
      </c>
      <c r="G1128" s="9">
        <v>-231252</v>
      </c>
      <c r="H1128" s="9">
        <v>-3121908</v>
      </c>
      <c r="I1128" s="6" t="s">
        <v>175</v>
      </c>
      <c r="J1128" s="6" t="s">
        <v>176</v>
      </c>
      <c r="K1128" s="5">
        <f t="shared" si="96"/>
        <v>45190</v>
      </c>
      <c r="L1128" s="9">
        <f>+VLOOKUP(B1128,'[2]TT 2023'!F$1049:K$1159,2,0)</f>
        <v>-3121908</v>
      </c>
      <c r="M1128" s="9">
        <f t="shared" si="98"/>
        <v>0</v>
      </c>
      <c r="N1128" s="5">
        <f>+VLOOKUP(B1128,'[2]TT 2023'!F$1049:K$1159,6,0)</f>
        <v>45162</v>
      </c>
      <c r="O1128" t="s">
        <v>1615</v>
      </c>
      <c r="P1128"/>
      <c r="Q1128"/>
      <c r="R1128" s="14"/>
    </row>
    <row r="1129" spans="1:18" ht="15" hidden="1" customHeight="1" x14ac:dyDescent="0.2">
      <c r="A1129" s="38">
        <v>45146</v>
      </c>
      <c r="B1129" s="39">
        <v>34695</v>
      </c>
      <c r="D1129" s="39" t="s">
        <v>1602</v>
      </c>
      <c r="E1129" s="40">
        <v>-9236077</v>
      </c>
      <c r="F1129" s="10" t="s">
        <v>12</v>
      </c>
      <c r="G1129" s="40">
        <v>-923608</v>
      </c>
      <c r="H1129" s="40">
        <f>+E1129+G1129</f>
        <v>-10159685</v>
      </c>
      <c r="I1129" s="6" t="s">
        <v>13</v>
      </c>
      <c r="J1129" s="6" t="s">
        <v>14</v>
      </c>
      <c r="K1129" s="5">
        <f t="shared" si="96"/>
        <v>45181</v>
      </c>
      <c r="L1129" s="9">
        <f>+VLOOKUP(B1129,'[2]TT 2023'!F$1049:K$1159,2,0)</f>
        <v>-10159685</v>
      </c>
      <c r="M1129" s="9">
        <f t="shared" si="98"/>
        <v>0</v>
      </c>
      <c r="N1129" s="5">
        <f>+VLOOKUP(B1129,'[2]TT 2023'!F$1049:K$1159,6,0)</f>
        <v>45162</v>
      </c>
      <c r="O1129" t="s">
        <v>1615</v>
      </c>
      <c r="P1129"/>
      <c r="Q1129"/>
      <c r="R1129" s="14"/>
    </row>
    <row r="1130" spans="1:18" ht="15" hidden="1" customHeight="1" x14ac:dyDescent="0.2">
      <c r="A1130" s="38">
        <v>45146</v>
      </c>
      <c r="B1130" s="39">
        <v>34697</v>
      </c>
      <c r="D1130" s="39" t="s">
        <v>1603</v>
      </c>
      <c r="E1130" s="40">
        <v>-6970624</v>
      </c>
      <c r="F1130" s="10" t="s">
        <v>12</v>
      </c>
      <c r="G1130" s="40">
        <v>-697062</v>
      </c>
      <c r="H1130" s="40">
        <f t="shared" ref="H1130:H1141" si="99">+E1130+G1130</f>
        <v>-7667686</v>
      </c>
      <c r="I1130" s="6" t="s">
        <v>13</v>
      </c>
      <c r="J1130" s="6" t="s">
        <v>14</v>
      </c>
      <c r="K1130" s="5">
        <f t="shared" si="96"/>
        <v>45181</v>
      </c>
      <c r="L1130" s="9">
        <f>+VLOOKUP(B1130,'[2]TT 2023'!F$1049:K$1159,2,0)</f>
        <v>-7667686</v>
      </c>
      <c r="M1130" s="9">
        <f t="shared" si="98"/>
        <v>0</v>
      </c>
      <c r="N1130" s="5">
        <f>+VLOOKUP(B1130,'[2]TT 2023'!F$1049:K$1159,6,0)</f>
        <v>45162</v>
      </c>
      <c r="O1130" t="s">
        <v>1615</v>
      </c>
      <c r="P1130"/>
      <c r="Q1130"/>
      <c r="R1130" s="14"/>
    </row>
    <row r="1131" spans="1:18" ht="15" hidden="1" customHeight="1" x14ac:dyDescent="0.2">
      <c r="A1131" s="38">
        <v>45146</v>
      </c>
      <c r="B1131" s="39">
        <v>34694</v>
      </c>
      <c r="D1131" s="39" t="s">
        <v>1604</v>
      </c>
      <c r="E1131" s="40">
        <v>-1742656</v>
      </c>
      <c r="F1131" s="10" t="s">
        <v>12</v>
      </c>
      <c r="G1131" s="40">
        <v>-174266</v>
      </c>
      <c r="H1131" s="40">
        <f t="shared" si="99"/>
        <v>-1916922</v>
      </c>
      <c r="I1131" s="6" t="s">
        <v>13</v>
      </c>
      <c r="J1131" s="6" t="s">
        <v>14</v>
      </c>
      <c r="K1131" s="5">
        <f t="shared" si="96"/>
        <v>45181</v>
      </c>
      <c r="L1131" s="9">
        <f>+VLOOKUP(B1131,'[2]TT 2023'!F$1049:K$1159,2,0)</f>
        <v>-1916922</v>
      </c>
      <c r="M1131" s="9">
        <f t="shared" si="98"/>
        <v>0</v>
      </c>
      <c r="N1131" s="5">
        <f>+VLOOKUP(B1131,'[2]TT 2023'!F$1049:K$1159,6,0)</f>
        <v>45162</v>
      </c>
      <c r="O1131" t="s">
        <v>1615</v>
      </c>
      <c r="P1131"/>
      <c r="Q1131"/>
      <c r="R1131" s="14"/>
    </row>
    <row r="1132" spans="1:18" ht="15" hidden="1" customHeight="1" x14ac:dyDescent="0.2">
      <c r="A1132" s="38">
        <v>45146</v>
      </c>
      <c r="B1132" s="39">
        <v>34696</v>
      </c>
      <c r="D1132" s="39" t="s">
        <v>1605</v>
      </c>
      <c r="E1132" s="40">
        <v>-3920976</v>
      </c>
      <c r="F1132" s="10" t="s">
        <v>12</v>
      </c>
      <c r="G1132" s="40">
        <v>-392098</v>
      </c>
      <c r="H1132" s="40">
        <f t="shared" si="99"/>
        <v>-4313074</v>
      </c>
      <c r="I1132" s="6" t="s">
        <v>13</v>
      </c>
      <c r="J1132" s="6" t="s">
        <v>14</v>
      </c>
      <c r="K1132" s="5">
        <f t="shared" si="96"/>
        <v>45181</v>
      </c>
      <c r="L1132" s="9">
        <f>+VLOOKUP(B1132,'[2]TT 2023'!F$1049:K$1159,2,0)</f>
        <v>-4313074</v>
      </c>
      <c r="M1132" s="9">
        <f t="shared" si="98"/>
        <v>0</v>
      </c>
      <c r="N1132" s="5">
        <f>+VLOOKUP(B1132,'[2]TT 2023'!F$1049:K$1159,6,0)</f>
        <v>45162</v>
      </c>
      <c r="O1132" t="s">
        <v>1615</v>
      </c>
      <c r="P1132"/>
      <c r="Q1132"/>
      <c r="R1132" s="14"/>
    </row>
    <row r="1133" spans="1:18" ht="15" hidden="1" customHeight="1" x14ac:dyDescent="0.2">
      <c r="A1133" s="38">
        <v>45146</v>
      </c>
      <c r="B1133" s="39">
        <v>34698</v>
      </c>
      <c r="D1133" s="39" t="s">
        <v>1606</v>
      </c>
      <c r="E1133" s="40">
        <v>-4008109</v>
      </c>
      <c r="F1133" s="10" t="s">
        <v>12</v>
      </c>
      <c r="G1133" s="40">
        <v>-400811</v>
      </c>
      <c r="H1133" s="40">
        <f t="shared" si="99"/>
        <v>-4408920</v>
      </c>
      <c r="I1133" s="6" t="s">
        <v>13</v>
      </c>
      <c r="J1133" s="6" t="s">
        <v>14</v>
      </c>
      <c r="K1133" s="5">
        <f t="shared" si="96"/>
        <v>45181</v>
      </c>
      <c r="L1133" s="9">
        <f>+VLOOKUP(B1133,'[2]TT 2023'!F$1049:K$1159,2,0)</f>
        <v>-4408920</v>
      </c>
      <c r="M1133" s="9">
        <f t="shared" si="98"/>
        <v>0</v>
      </c>
      <c r="N1133" s="5">
        <f>+VLOOKUP(B1133,'[2]TT 2023'!F$1049:K$1159,6,0)</f>
        <v>45162</v>
      </c>
      <c r="O1133" t="s">
        <v>1615</v>
      </c>
      <c r="P1133"/>
      <c r="Q1133"/>
      <c r="R1133" s="14"/>
    </row>
    <row r="1134" spans="1:18" ht="15" hidden="1" customHeight="1" x14ac:dyDescent="0.2">
      <c r="A1134" s="38">
        <v>45146</v>
      </c>
      <c r="B1134" s="39">
        <v>34699</v>
      </c>
      <c r="D1134" s="39" t="s">
        <v>1607</v>
      </c>
      <c r="E1134" s="40">
        <v>-871328</v>
      </c>
      <c r="F1134" s="10" t="s">
        <v>12</v>
      </c>
      <c r="G1134" s="40">
        <v>-87133</v>
      </c>
      <c r="H1134" s="40">
        <f t="shared" si="99"/>
        <v>-958461</v>
      </c>
      <c r="I1134" s="6" t="s">
        <v>13</v>
      </c>
      <c r="J1134" s="6" t="s">
        <v>14</v>
      </c>
      <c r="K1134" s="5">
        <f t="shared" si="96"/>
        <v>45181</v>
      </c>
      <c r="L1134" s="9">
        <f>+VLOOKUP(B1134,'[2]TT 2023'!F$1049:K$1159,2,0)</f>
        <v>-958461</v>
      </c>
      <c r="M1134" s="9">
        <f t="shared" si="98"/>
        <v>0</v>
      </c>
      <c r="N1134" s="5">
        <f>+VLOOKUP(B1134,'[2]TT 2023'!F$1049:K$1159,6,0)</f>
        <v>45162</v>
      </c>
      <c r="O1134" t="s">
        <v>1615</v>
      </c>
      <c r="P1134"/>
      <c r="Q1134"/>
      <c r="R1134" s="14"/>
    </row>
    <row r="1135" spans="1:18" ht="15" hidden="1" customHeight="1" x14ac:dyDescent="0.2">
      <c r="A1135" s="38">
        <v>45148</v>
      </c>
      <c r="B1135" s="39">
        <v>37978</v>
      </c>
      <c r="D1135" s="39" t="s">
        <v>1608</v>
      </c>
      <c r="E1135" s="40">
        <v>-12868605</v>
      </c>
      <c r="F1135" s="10" t="s">
        <v>1409</v>
      </c>
      <c r="G1135" s="40">
        <v>-1029488</v>
      </c>
      <c r="H1135" s="40">
        <f t="shared" si="99"/>
        <v>-13898093</v>
      </c>
      <c r="I1135" s="6" t="s">
        <v>13</v>
      </c>
      <c r="J1135" s="6" t="s">
        <v>14</v>
      </c>
      <c r="K1135" s="5">
        <f t="shared" si="96"/>
        <v>45183</v>
      </c>
      <c r="L1135" s="9">
        <f>+VLOOKUP(B1135,'[2]TT 2023'!F$1049:K$1159,2,0)</f>
        <v>-13898093</v>
      </c>
      <c r="M1135" s="9">
        <f t="shared" si="98"/>
        <v>0</v>
      </c>
      <c r="N1135" s="5">
        <f>+VLOOKUP(B1135,'[2]TT 2023'!F$1049:K$1159,6,0)</f>
        <v>45162</v>
      </c>
      <c r="O1135" t="s">
        <v>1615</v>
      </c>
      <c r="P1135"/>
      <c r="Q1135"/>
      <c r="R1135" s="14"/>
    </row>
    <row r="1136" spans="1:18" ht="15" hidden="1" customHeight="1" x14ac:dyDescent="0.2">
      <c r="A1136" s="38">
        <v>45148</v>
      </c>
      <c r="B1136" s="39">
        <v>37981</v>
      </c>
      <c r="D1136" s="39" t="s">
        <v>1609</v>
      </c>
      <c r="E1136" s="40">
        <v>-5584489</v>
      </c>
      <c r="F1136" s="10" t="s">
        <v>1409</v>
      </c>
      <c r="G1136" s="40">
        <v>-446759</v>
      </c>
      <c r="H1136" s="40">
        <f t="shared" si="99"/>
        <v>-6031248</v>
      </c>
      <c r="I1136" s="6" t="s">
        <v>13</v>
      </c>
      <c r="J1136" s="6" t="s">
        <v>14</v>
      </c>
      <c r="K1136" s="5">
        <f t="shared" si="96"/>
        <v>45183</v>
      </c>
      <c r="L1136" s="9">
        <f>+VLOOKUP(B1136,'[2]TT 2023'!F$1049:K$1159,2,0)</f>
        <v>-6031248</v>
      </c>
      <c r="M1136" s="9">
        <f t="shared" si="98"/>
        <v>0</v>
      </c>
      <c r="N1136" s="5">
        <f>+VLOOKUP(B1136,'[2]TT 2023'!F$1049:K$1159,6,0)</f>
        <v>45162</v>
      </c>
      <c r="O1136" t="s">
        <v>1615</v>
      </c>
      <c r="P1136"/>
      <c r="Q1136"/>
      <c r="R1136" s="14"/>
    </row>
    <row r="1137" spans="1:21" ht="15" hidden="1" customHeight="1" x14ac:dyDescent="0.2">
      <c r="A1137" s="38">
        <v>45148</v>
      </c>
      <c r="B1137" s="39">
        <v>37982</v>
      </c>
      <c r="D1137" s="39" t="s">
        <v>1610</v>
      </c>
      <c r="E1137" s="40">
        <v>-1214019</v>
      </c>
      <c r="F1137" s="10" t="s">
        <v>1409</v>
      </c>
      <c r="G1137" s="40">
        <v>-97122</v>
      </c>
      <c r="H1137" s="40">
        <f t="shared" si="99"/>
        <v>-1311141</v>
      </c>
      <c r="I1137" s="6" t="s">
        <v>13</v>
      </c>
      <c r="J1137" s="6" t="s">
        <v>14</v>
      </c>
      <c r="K1137" s="5">
        <f t="shared" si="96"/>
        <v>45183</v>
      </c>
      <c r="L1137" s="9">
        <f>+VLOOKUP(B1137,'[2]TT 2023'!F$1049:K$1159,2,0)</f>
        <v>-1311141</v>
      </c>
      <c r="M1137" s="9">
        <f t="shared" si="98"/>
        <v>0</v>
      </c>
      <c r="N1137" s="5">
        <f>+VLOOKUP(B1137,'[2]TT 2023'!F$1049:K$1159,6,0)</f>
        <v>45162</v>
      </c>
      <c r="O1137" t="s">
        <v>1615</v>
      </c>
      <c r="P1137"/>
      <c r="Q1137"/>
      <c r="R1137" s="14"/>
    </row>
    <row r="1138" spans="1:21" ht="15" hidden="1" customHeight="1" x14ac:dyDescent="0.2">
      <c r="A1138" s="38">
        <v>45148</v>
      </c>
      <c r="B1138" s="39">
        <v>37980</v>
      </c>
      <c r="D1138" s="39" t="s">
        <v>1611</v>
      </c>
      <c r="E1138" s="40">
        <v>-9712155</v>
      </c>
      <c r="F1138" s="10" t="s">
        <v>1409</v>
      </c>
      <c r="G1138" s="40">
        <v>-776972</v>
      </c>
      <c r="H1138" s="40">
        <f t="shared" si="99"/>
        <v>-10489127</v>
      </c>
      <c r="I1138" s="6" t="s">
        <v>13</v>
      </c>
      <c r="J1138" s="6" t="s">
        <v>14</v>
      </c>
      <c r="K1138" s="5">
        <f t="shared" si="96"/>
        <v>45183</v>
      </c>
      <c r="L1138" s="9">
        <f>+VLOOKUP(B1138,'[2]TT 2023'!F$1049:K$1159,2,0)</f>
        <v>-10489127</v>
      </c>
      <c r="M1138" s="9">
        <f t="shared" si="98"/>
        <v>0</v>
      </c>
      <c r="N1138" s="5">
        <f>+VLOOKUP(B1138,'[2]TT 2023'!F$1049:K$1159,6,0)</f>
        <v>45162</v>
      </c>
      <c r="O1138" t="s">
        <v>1615</v>
      </c>
      <c r="P1138"/>
      <c r="Q1138"/>
      <c r="R1138" s="14"/>
    </row>
    <row r="1139" spans="1:21" ht="15" hidden="1" customHeight="1" x14ac:dyDescent="0.2">
      <c r="A1139" s="38">
        <v>45148</v>
      </c>
      <c r="B1139" s="39">
        <v>37979</v>
      </c>
      <c r="D1139" s="39" t="s">
        <v>1612</v>
      </c>
      <c r="E1139" s="40">
        <v>-5463087</v>
      </c>
      <c r="F1139" s="10" t="s">
        <v>1409</v>
      </c>
      <c r="G1139" s="40">
        <v>-437047</v>
      </c>
      <c r="H1139" s="40">
        <f t="shared" si="99"/>
        <v>-5900134</v>
      </c>
      <c r="I1139" s="6" t="s">
        <v>13</v>
      </c>
      <c r="J1139" s="6" t="s">
        <v>14</v>
      </c>
      <c r="K1139" s="5">
        <f t="shared" si="96"/>
        <v>45183</v>
      </c>
      <c r="L1139" s="9">
        <f>+VLOOKUP(B1139,'[2]TT 2023'!F$1049:K$1159,2,0)</f>
        <v>-5900134</v>
      </c>
      <c r="M1139" s="9">
        <f t="shared" si="98"/>
        <v>0</v>
      </c>
      <c r="N1139" s="5">
        <f>+VLOOKUP(B1139,'[2]TT 2023'!F$1049:K$1159,6,0)</f>
        <v>45162</v>
      </c>
      <c r="O1139" t="s">
        <v>1615</v>
      </c>
      <c r="P1139"/>
      <c r="Q1139"/>
      <c r="R1139" s="14"/>
    </row>
    <row r="1140" spans="1:21" ht="15" hidden="1" customHeight="1" x14ac:dyDescent="0.2">
      <c r="A1140" s="38">
        <v>45148</v>
      </c>
      <c r="B1140" s="39">
        <v>37977</v>
      </c>
      <c r="D1140" s="39" t="s">
        <v>1613</v>
      </c>
      <c r="E1140" s="40">
        <v>-2428039</v>
      </c>
      <c r="F1140" s="10" t="s">
        <v>1409</v>
      </c>
      <c r="G1140" s="40">
        <v>-194243</v>
      </c>
      <c r="H1140" s="40">
        <f t="shared" si="99"/>
        <v>-2622282</v>
      </c>
      <c r="I1140" s="6" t="s">
        <v>13</v>
      </c>
      <c r="J1140" s="6" t="s">
        <v>14</v>
      </c>
      <c r="K1140" s="5">
        <f t="shared" si="96"/>
        <v>45183</v>
      </c>
      <c r="L1140" s="9">
        <f>+VLOOKUP(B1140,'[2]TT 2023'!F$1049:K$1159,2,0)</f>
        <v>-2622282</v>
      </c>
      <c r="M1140" s="9">
        <f t="shared" si="98"/>
        <v>0</v>
      </c>
      <c r="N1140" s="5">
        <f>+VLOOKUP(B1140,'[2]TT 2023'!F$1049:K$1159,6,0)</f>
        <v>45162</v>
      </c>
      <c r="O1140" t="s">
        <v>1615</v>
      </c>
      <c r="P1140"/>
      <c r="Q1140"/>
      <c r="R1140" s="14"/>
    </row>
    <row r="1141" spans="1:21" ht="15" hidden="1" customHeight="1" x14ac:dyDescent="0.2">
      <c r="A1141" s="38">
        <v>45156</v>
      </c>
      <c r="B1141" s="41">
        <v>7520</v>
      </c>
      <c r="D1141" s="41" t="s">
        <v>1614</v>
      </c>
      <c r="E1141" s="40">
        <v>-4934986</v>
      </c>
      <c r="F1141" s="10" t="s">
        <v>1409</v>
      </c>
      <c r="G1141" s="40">
        <v>-394798</v>
      </c>
      <c r="H1141" s="40">
        <f t="shared" si="99"/>
        <v>-5329784</v>
      </c>
      <c r="I1141" s="6" t="s">
        <v>13</v>
      </c>
      <c r="J1141" s="6" t="s">
        <v>14</v>
      </c>
      <c r="K1141" s="5">
        <f t="shared" si="96"/>
        <v>45191</v>
      </c>
      <c r="L1141" s="9">
        <f>+VLOOKUP(B1141,'[2]TT 2023'!F$1049:K$1159,2,0)</f>
        <v>-5329785</v>
      </c>
      <c r="M1141" s="9">
        <f t="shared" ref="M1141" si="100">+L1141-H1141</f>
        <v>-1</v>
      </c>
      <c r="N1141" s="5">
        <f>+VLOOKUP(B1141,'[2]TT 2023'!F$1049:K$1159,6,0)</f>
        <v>45162</v>
      </c>
      <c r="O1141" t="s">
        <v>1615</v>
      </c>
      <c r="P1141"/>
      <c r="Q1141"/>
      <c r="R1141" s="14"/>
    </row>
    <row r="1142" spans="1:21" ht="15" hidden="1" customHeight="1" x14ac:dyDescent="0.2">
      <c r="A1142" s="5">
        <v>45143</v>
      </c>
      <c r="B1142" s="6">
        <v>46794</v>
      </c>
      <c r="C1142" s="6" t="s">
        <v>10</v>
      </c>
      <c r="D1142" s="6" t="s">
        <v>1617</v>
      </c>
      <c r="E1142" s="9">
        <v>9009600</v>
      </c>
      <c r="F1142" s="10" t="s">
        <v>1409</v>
      </c>
      <c r="G1142" s="9">
        <v>720768</v>
      </c>
      <c r="H1142" s="9">
        <f>+E1142+G1142</f>
        <v>9730368</v>
      </c>
      <c r="I1142" s="6" t="s">
        <v>175</v>
      </c>
      <c r="J1142" s="6" t="s">
        <v>176</v>
      </c>
      <c r="K1142" s="5">
        <f t="shared" ref="K1142:K1205" si="101">35+A1142</f>
        <v>45178</v>
      </c>
      <c r="L1142" s="9">
        <f>+VLOOKUP(B1142,'[2]TT 2023'!F$1160:K$1246,2,0)</f>
        <v>9730368</v>
      </c>
      <c r="M1142" s="9">
        <f t="shared" ref="M1142:M1205" si="102">+L1142-H1142</f>
        <v>0</v>
      </c>
      <c r="N1142" s="5">
        <f>+VLOOKUP(B1142,'[2]TT 2023'!F$1160:K$1246,6,0)</f>
        <v>45180</v>
      </c>
      <c r="O1142" t="s">
        <v>1758</v>
      </c>
      <c r="P1142"/>
      <c r="Q1142"/>
      <c r="R1142" s="42">
        <f>+VLOOKUP(B1142,[10]ExportInvoiceList!$D:$O,3,0)</f>
        <v>9730368</v>
      </c>
      <c r="S1142" s="14">
        <f t="shared" ref="S1142:S1205" si="103">+R1142-H1142</f>
        <v>0</v>
      </c>
      <c r="T1142" t="str">
        <f>+VLOOKUP(B1142,[10]ExportInvoiceList!$D:$O,12,0)</f>
        <v>Lịch thanh toán: Monthly at 10 &amp; 24</v>
      </c>
      <c r="U1142" s="4">
        <f>+VLOOKUP(B1142,[10]ExportInvoiceList!$D:$O,6,0)</f>
        <v>45175.000347222223</v>
      </c>
    </row>
    <row r="1143" spans="1:21" ht="15" hidden="1" customHeight="1" x14ac:dyDescent="0.2">
      <c r="A1143" s="5">
        <v>45143</v>
      </c>
      <c r="B1143" s="6">
        <v>46795</v>
      </c>
      <c r="C1143" s="6" t="s">
        <v>10</v>
      </c>
      <c r="D1143" s="6" t="s">
        <v>1618</v>
      </c>
      <c r="E1143" s="9">
        <v>2024120</v>
      </c>
      <c r="F1143" s="10" t="s">
        <v>1409</v>
      </c>
      <c r="G1143" s="9">
        <v>161930</v>
      </c>
      <c r="H1143" s="9">
        <f t="shared" ref="H1143:H1206" si="104">+E1143+G1143</f>
        <v>2186050</v>
      </c>
      <c r="I1143" s="6" t="s">
        <v>175</v>
      </c>
      <c r="J1143" s="6" t="s">
        <v>176</v>
      </c>
      <c r="K1143" s="5">
        <f t="shared" si="101"/>
        <v>45178</v>
      </c>
      <c r="L1143" s="9">
        <f>+VLOOKUP(B1143,'[2]TT 2023'!F$1160:K$1246,2,0)</f>
        <v>2186055</v>
      </c>
      <c r="M1143" s="9">
        <f t="shared" si="102"/>
        <v>5</v>
      </c>
      <c r="N1143" s="5">
        <f>+VLOOKUP(B1143,'[2]TT 2023'!F$1160:K$1246,6,0)</f>
        <v>45180</v>
      </c>
      <c r="O1143" t="s">
        <v>1758</v>
      </c>
      <c r="P1143"/>
      <c r="Q1143"/>
      <c r="R1143" s="42">
        <f>+VLOOKUP(B1143,[10]ExportInvoiceList!$D:$O,3,0)</f>
        <v>2186050</v>
      </c>
      <c r="S1143" s="14">
        <f t="shared" si="103"/>
        <v>0</v>
      </c>
      <c r="T1143" t="str">
        <f>+VLOOKUP(B1143,[10]ExportInvoiceList!$D:$O,12,0)</f>
        <v>Lịch thanh toán: Monthly at 10 &amp; 24</v>
      </c>
      <c r="U1143" s="4">
        <f>+VLOOKUP(B1143,[10]ExportInvoiceList!$D:$O,6,0)</f>
        <v>45175.000347222223</v>
      </c>
    </row>
    <row r="1144" spans="1:21" ht="15" hidden="1" customHeight="1" x14ac:dyDescent="0.2">
      <c r="A1144" s="5">
        <v>45143</v>
      </c>
      <c r="B1144" s="6">
        <v>46796</v>
      </c>
      <c r="C1144" s="6" t="s">
        <v>10</v>
      </c>
      <c r="D1144" s="6" t="s">
        <v>1619</v>
      </c>
      <c r="E1144" s="9">
        <v>3068476</v>
      </c>
      <c r="F1144" s="10" t="s">
        <v>1409</v>
      </c>
      <c r="G1144" s="9">
        <v>245478</v>
      </c>
      <c r="H1144" s="9">
        <f t="shared" si="104"/>
        <v>3313954</v>
      </c>
      <c r="I1144" s="6" t="s">
        <v>139</v>
      </c>
      <c r="J1144" s="6" t="s">
        <v>140</v>
      </c>
      <c r="K1144" s="5">
        <f t="shared" si="101"/>
        <v>45178</v>
      </c>
      <c r="L1144" s="9">
        <f>+VLOOKUP(B1144,'[2]TT 2023'!F$1160:K$1246,2,0)</f>
        <v>3313953</v>
      </c>
      <c r="M1144" s="9">
        <f t="shared" si="102"/>
        <v>-1</v>
      </c>
      <c r="N1144" s="5">
        <f>+VLOOKUP(B1144,'[2]TT 2023'!F$1160:K$1246,6,0)</f>
        <v>45180</v>
      </c>
      <c r="O1144" t="s">
        <v>1758</v>
      </c>
      <c r="P1144"/>
      <c r="Q1144"/>
      <c r="R1144" s="42">
        <f>+VLOOKUP(B1144,[10]ExportInvoiceList!$D:$O,3,0)</f>
        <v>3313954</v>
      </c>
      <c r="S1144" s="14">
        <f t="shared" si="103"/>
        <v>0</v>
      </c>
      <c r="T1144" t="str">
        <f>+VLOOKUP(B1144,[10]ExportInvoiceList!$D:$O,12,0)</f>
        <v>Lịch thanh toán: Monthly at 10 &amp; 24</v>
      </c>
      <c r="U1144" s="4">
        <f>+VLOOKUP(B1144,[10]ExportInvoiceList!$D:$O,6,0)</f>
        <v>45175.000347222223</v>
      </c>
    </row>
    <row r="1145" spans="1:21" ht="15" hidden="1" customHeight="1" x14ac:dyDescent="0.2">
      <c r="A1145" s="5">
        <v>45143</v>
      </c>
      <c r="B1145" s="6">
        <v>46797</v>
      </c>
      <c r="C1145" s="6" t="s">
        <v>10</v>
      </c>
      <c r="D1145" s="6" t="s">
        <v>1620</v>
      </c>
      <c r="E1145" s="9">
        <v>654610</v>
      </c>
      <c r="F1145" s="10" t="s">
        <v>1409</v>
      </c>
      <c r="G1145" s="9">
        <v>52369</v>
      </c>
      <c r="H1145" s="9">
        <f t="shared" si="104"/>
        <v>706979</v>
      </c>
      <c r="I1145" s="6" t="s">
        <v>53</v>
      </c>
      <c r="J1145" s="6" t="s">
        <v>54</v>
      </c>
      <c r="K1145" s="5">
        <f t="shared" si="101"/>
        <v>45178</v>
      </c>
      <c r="L1145" s="9">
        <f>+VLOOKUP(B1145,'[2]TT 2023'!F$1160:K$1246,2,0)</f>
        <v>706982</v>
      </c>
      <c r="M1145" s="9">
        <f t="shared" si="102"/>
        <v>3</v>
      </c>
      <c r="N1145" s="5">
        <f>+VLOOKUP(B1145,'[2]TT 2023'!F$1160:K$1246,6,0)</f>
        <v>45180</v>
      </c>
      <c r="O1145" t="s">
        <v>1758</v>
      </c>
      <c r="P1145"/>
      <c r="Q1145"/>
      <c r="R1145" s="42">
        <f>+VLOOKUP(B1145,[10]ExportInvoiceList!$D:$O,3,0)</f>
        <v>706979</v>
      </c>
      <c r="S1145" s="14">
        <f t="shared" si="103"/>
        <v>0</v>
      </c>
      <c r="T1145" t="str">
        <f>+VLOOKUP(B1145,[10]ExportInvoiceList!$D:$O,12,0)</f>
        <v>Lịch thanh toán: Monthly at 10 &amp; 24</v>
      </c>
      <c r="U1145" s="4">
        <f>+VLOOKUP(B1145,[10]ExportInvoiceList!$D:$O,6,0)</f>
        <v>45177.000347222223</v>
      </c>
    </row>
    <row r="1146" spans="1:21" ht="15" hidden="1" customHeight="1" x14ac:dyDescent="0.2">
      <c r="A1146" s="5">
        <v>45143</v>
      </c>
      <c r="B1146" s="6">
        <v>46798</v>
      </c>
      <c r="C1146" s="6" t="s">
        <v>10</v>
      </c>
      <c r="D1146" s="6" t="s">
        <v>1621</v>
      </c>
      <c r="E1146" s="9">
        <v>1887980</v>
      </c>
      <c r="F1146" s="10" t="s">
        <v>1409</v>
      </c>
      <c r="G1146" s="9">
        <v>151038</v>
      </c>
      <c r="H1146" s="9">
        <f t="shared" si="104"/>
        <v>2039018</v>
      </c>
      <c r="I1146" s="6" t="s">
        <v>53</v>
      </c>
      <c r="J1146" s="6" t="s">
        <v>54</v>
      </c>
      <c r="K1146" s="5">
        <f t="shared" si="101"/>
        <v>45178</v>
      </c>
      <c r="L1146" s="9">
        <f>+VLOOKUP(B1146,'[2]TT 2023'!F$1160:K$1246,2,0)</f>
        <v>2039013</v>
      </c>
      <c r="M1146" s="9">
        <f t="shared" si="102"/>
        <v>-5</v>
      </c>
      <c r="N1146" s="5">
        <f>+VLOOKUP(B1146,'[2]TT 2023'!F$1160:K$1246,6,0)</f>
        <v>45180</v>
      </c>
      <c r="O1146" t="s">
        <v>1758</v>
      </c>
      <c r="P1146"/>
      <c r="Q1146"/>
      <c r="R1146" s="42">
        <f>+VLOOKUP(B1146,[10]ExportInvoiceList!$D:$O,3,0)</f>
        <v>2039018</v>
      </c>
      <c r="S1146" s="14">
        <f t="shared" si="103"/>
        <v>0</v>
      </c>
      <c r="T1146" t="str">
        <f>+VLOOKUP(B1146,[10]ExportInvoiceList!$D:$O,12,0)</f>
        <v>Lịch thanh toán: Monthly at 10 &amp; 24</v>
      </c>
      <c r="U1146" s="4">
        <f>+VLOOKUP(B1146,[10]ExportInvoiceList!$D:$O,6,0)</f>
        <v>45177.000347222223</v>
      </c>
    </row>
    <row r="1147" spans="1:21" ht="15" hidden="1" customHeight="1" x14ac:dyDescent="0.2">
      <c r="A1147" s="5">
        <v>45143</v>
      </c>
      <c r="B1147" s="6">
        <v>46799</v>
      </c>
      <c r="C1147" s="6" t="s">
        <v>10</v>
      </c>
      <c r="D1147" s="6" t="s">
        <v>1622</v>
      </c>
      <c r="E1147" s="9">
        <v>1887980</v>
      </c>
      <c r="F1147" s="10" t="s">
        <v>1409</v>
      </c>
      <c r="G1147" s="9">
        <v>151038</v>
      </c>
      <c r="H1147" s="9">
        <f t="shared" si="104"/>
        <v>2039018</v>
      </c>
      <c r="I1147" s="6" t="s">
        <v>131</v>
      </c>
      <c r="J1147" s="6" t="s">
        <v>132</v>
      </c>
      <c r="K1147" s="5">
        <f t="shared" si="101"/>
        <v>45178</v>
      </c>
      <c r="L1147" s="9">
        <f>+VLOOKUP(B1147,'[2]TT 2023'!F$1160:K$1246,2,0)</f>
        <v>2039013</v>
      </c>
      <c r="M1147" s="9">
        <f t="shared" si="102"/>
        <v>-5</v>
      </c>
      <c r="N1147" s="5">
        <f>+VLOOKUP(B1147,'[2]TT 2023'!F$1160:K$1246,6,0)</f>
        <v>45180</v>
      </c>
      <c r="O1147" t="s">
        <v>1758</v>
      </c>
      <c r="P1147"/>
      <c r="Q1147"/>
      <c r="R1147" s="42">
        <f>+VLOOKUP(B1147,[10]ExportInvoiceList!$D:$O,3,0)</f>
        <v>2039018</v>
      </c>
      <c r="S1147" s="14">
        <f t="shared" si="103"/>
        <v>0</v>
      </c>
      <c r="T1147" t="str">
        <f>+VLOOKUP(B1147,[10]ExportInvoiceList!$D:$O,12,0)</f>
        <v>Lịch thanh toán: Monthly at 10 &amp; 24</v>
      </c>
      <c r="U1147" s="4">
        <f>+VLOOKUP(B1147,[10]ExportInvoiceList!$D:$O,6,0)</f>
        <v>45174.000347222223</v>
      </c>
    </row>
    <row r="1148" spans="1:21" ht="15" hidden="1" customHeight="1" x14ac:dyDescent="0.2">
      <c r="A1148" s="5">
        <v>45143</v>
      </c>
      <c r="B1148" s="6">
        <v>46800</v>
      </c>
      <c r="C1148" s="6" t="s">
        <v>10</v>
      </c>
      <c r="D1148" s="6" t="s">
        <v>1623</v>
      </c>
      <c r="E1148" s="9">
        <v>4719950</v>
      </c>
      <c r="F1148" s="10" t="s">
        <v>1409</v>
      </c>
      <c r="G1148" s="9">
        <v>377596</v>
      </c>
      <c r="H1148" s="9">
        <f t="shared" si="104"/>
        <v>5097546</v>
      </c>
      <c r="I1148" s="6" t="s">
        <v>13</v>
      </c>
      <c r="J1148" s="6" t="s">
        <v>14</v>
      </c>
      <c r="K1148" s="5">
        <f t="shared" si="101"/>
        <v>45178</v>
      </c>
      <c r="L1148" s="9">
        <f>+VLOOKUP(B1148,'[2]TT 2023'!F$1160:K$1246,2,0)</f>
        <v>5097546</v>
      </c>
      <c r="M1148" s="9">
        <f t="shared" si="102"/>
        <v>0</v>
      </c>
      <c r="N1148" s="5">
        <f>+VLOOKUP(B1148,'[2]TT 2023'!F$1160:K$1246,6,0)</f>
        <v>45180</v>
      </c>
      <c r="O1148" t="s">
        <v>1758</v>
      </c>
      <c r="P1148"/>
      <c r="Q1148"/>
      <c r="R1148" s="42">
        <f>+VLOOKUP(B1148,[10]ExportInvoiceList!$D:$O,3,0)</f>
        <v>5097546</v>
      </c>
      <c r="S1148" s="14">
        <f t="shared" si="103"/>
        <v>0</v>
      </c>
      <c r="T1148" t="str">
        <f>+VLOOKUP(B1148,[10]ExportInvoiceList!$D:$O,12,0)</f>
        <v>Lịch thanh toán: Monthly at 10 &amp; 24</v>
      </c>
      <c r="U1148" s="4">
        <f>+VLOOKUP(B1148,[10]ExportInvoiceList!$D:$O,6,0)</f>
        <v>45174.000347222223</v>
      </c>
    </row>
    <row r="1149" spans="1:21" ht="15" hidden="1" customHeight="1" x14ac:dyDescent="0.2">
      <c r="A1149" s="5">
        <v>45143</v>
      </c>
      <c r="B1149" s="6">
        <v>46801</v>
      </c>
      <c r="C1149" s="6" t="s">
        <v>10</v>
      </c>
      <c r="D1149" s="6" t="s">
        <v>1624</v>
      </c>
      <c r="E1149" s="9">
        <v>943990</v>
      </c>
      <c r="F1149" s="10" t="s">
        <v>1409</v>
      </c>
      <c r="G1149" s="9">
        <v>75519</v>
      </c>
      <c r="H1149" s="9">
        <f t="shared" si="104"/>
        <v>1019509</v>
      </c>
      <c r="I1149" s="6" t="s">
        <v>101</v>
      </c>
      <c r="J1149" s="6" t="s">
        <v>102</v>
      </c>
      <c r="K1149" s="5">
        <f t="shared" si="101"/>
        <v>45178</v>
      </c>
      <c r="L1149" s="9">
        <f>+VLOOKUP(B1149,'[2]TT 2023'!F$1160:K$1246,2,0)</f>
        <v>1019507</v>
      </c>
      <c r="M1149" s="9">
        <f t="shared" si="102"/>
        <v>-2</v>
      </c>
      <c r="N1149" s="5">
        <f>+VLOOKUP(B1149,'[2]TT 2023'!F$1160:K$1246,6,0)</f>
        <v>45180</v>
      </c>
      <c r="O1149" t="s">
        <v>1758</v>
      </c>
      <c r="P1149"/>
      <c r="Q1149"/>
      <c r="R1149" s="42">
        <f>+VLOOKUP(B1149,[10]ExportInvoiceList!$D:$O,3,0)</f>
        <v>1019509</v>
      </c>
      <c r="S1149" s="14">
        <f t="shared" si="103"/>
        <v>0</v>
      </c>
      <c r="T1149" t="str">
        <f>+VLOOKUP(B1149,[10]ExportInvoiceList!$D:$O,12,0)</f>
        <v>Lịch thanh toán: Monthly at 10 &amp; 24</v>
      </c>
      <c r="U1149" s="4">
        <f>+VLOOKUP(B1149,[10]ExportInvoiceList!$D:$O,6,0)</f>
        <v>45175.000347222223</v>
      </c>
    </row>
    <row r="1150" spans="1:21" ht="15" hidden="1" customHeight="1" x14ac:dyDescent="0.2">
      <c r="A1150" s="5">
        <v>45143</v>
      </c>
      <c r="B1150" s="6">
        <v>46802</v>
      </c>
      <c r="C1150" s="6" t="s">
        <v>10</v>
      </c>
      <c r="D1150" s="6" t="s">
        <v>1625</v>
      </c>
      <c r="E1150" s="9">
        <v>250915</v>
      </c>
      <c r="F1150" s="10" t="s">
        <v>1409</v>
      </c>
      <c r="G1150" s="9">
        <v>20073</v>
      </c>
      <c r="H1150" s="9">
        <f t="shared" si="104"/>
        <v>270988</v>
      </c>
      <c r="I1150" s="6" t="s">
        <v>101</v>
      </c>
      <c r="J1150" s="6" t="s">
        <v>102</v>
      </c>
      <c r="K1150" s="5">
        <f t="shared" si="101"/>
        <v>45178</v>
      </c>
      <c r="L1150" s="9">
        <f>+VLOOKUP(B1150,'[2]TT 2023'!F$1160:K$1246,2,0)</f>
        <v>270986</v>
      </c>
      <c r="M1150" s="9">
        <f t="shared" si="102"/>
        <v>-2</v>
      </c>
      <c r="N1150" s="5">
        <f>+VLOOKUP(B1150,'[2]TT 2023'!F$1160:K$1246,6,0)</f>
        <v>45180</v>
      </c>
      <c r="O1150" t="s">
        <v>1758</v>
      </c>
      <c r="P1150"/>
      <c r="Q1150"/>
      <c r="R1150" s="42">
        <f>+VLOOKUP(B1150,[10]ExportInvoiceList!$D:$O,3,0)</f>
        <v>270988</v>
      </c>
      <c r="S1150" s="14">
        <f t="shared" si="103"/>
        <v>0</v>
      </c>
      <c r="T1150" t="str">
        <f>+VLOOKUP(B1150,[10]ExportInvoiceList!$D:$O,12,0)</f>
        <v>Lịch thanh toán: Monthly at 10 &amp; 24</v>
      </c>
      <c r="U1150" s="4">
        <f>+VLOOKUP(B1150,[10]ExportInvoiceList!$D:$O,6,0)</f>
        <v>45175.000347222223</v>
      </c>
    </row>
    <row r="1151" spans="1:21" ht="15" hidden="1" customHeight="1" x14ac:dyDescent="0.2">
      <c r="A1151" s="5">
        <v>45143</v>
      </c>
      <c r="B1151" s="6">
        <v>46803</v>
      </c>
      <c r="C1151" s="6" t="s">
        <v>10</v>
      </c>
      <c r="D1151" s="6" t="s">
        <v>1626</v>
      </c>
      <c r="E1151" s="9">
        <v>943990</v>
      </c>
      <c r="F1151" s="10" t="s">
        <v>1409</v>
      </c>
      <c r="G1151" s="9">
        <v>75519</v>
      </c>
      <c r="H1151" s="9">
        <f t="shared" si="104"/>
        <v>1019509</v>
      </c>
      <c r="I1151" s="6" t="s">
        <v>73</v>
      </c>
      <c r="J1151" s="6" t="s">
        <v>74</v>
      </c>
      <c r="K1151" s="5">
        <f t="shared" si="101"/>
        <v>45178</v>
      </c>
      <c r="L1151" s="9">
        <f>+VLOOKUP(B1151,'[2]TT 2023'!F$1160:K$1246,2,0)</f>
        <v>1019507</v>
      </c>
      <c r="M1151" s="9">
        <f t="shared" si="102"/>
        <v>-2</v>
      </c>
      <c r="N1151" s="5">
        <f>+VLOOKUP(B1151,'[2]TT 2023'!F$1160:K$1246,6,0)</f>
        <v>45180</v>
      </c>
      <c r="O1151" t="s">
        <v>1758</v>
      </c>
      <c r="P1151"/>
      <c r="Q1151"/>
      <c r="R1151" s="42">
        <f>+VLOOKUP(B1151,[10]ExportInvoiceList!$D:$O,3,0)</f>
        <v>1019509</v>
      </c>
      <c r="S1151" s="14">
        <f t="shared" si="103"/>
        <v>0</v>
      </c>
      <c r="T1151" t="str">
        <f>+VLOOKUP(B1151,[10]ExportInvoiceList!$D:$O,12,0)</f>
        <v>Lịch thanh toán: Monthly at 10 &amp; 24</v>
      </c>
      <c r="U1151" s="4">
        <f>+VLOOKUP(B1151,[10]ExportInvoiceList!$D:$O,6,0)</f>
        <v>45178.000347222223</v>
      </c>
    </row>
    <row r="1152" spans="1:21" ht="15" hidden="1" customHeight="1" x14ac:dyDescent="0.2">
      <c r="A1152" s="5">
        <v>45143</v>
      </c>
      <c r="B1152" s="6">
        <v>46804</v>
      </c>
      <c r="C1152" s="6" t="s">
        <v>10</v>
      </c>
      <c r="D1152" s="6" t="s">
        <v>1627</v>
      </c>
      <c r="E1152" s="9">
        <v>943990</v>
      </c>
      <c r="F1152" s="10" t="s">
        <v>1409</v>
      </c>
      <c r="G1152" s="9">
        <v>75519</v>
      </c>
      <c r="H1152" s="9">
        <f t="shared" si="104"/>
        <v>1019509</v>
      </c>
      <c r="I1152" s="6" t="s">
        <v>73</v>
      </c>
      <c r="J1152" s="6" t="s">
        <v>74</v>
      </c>
      <c r="K1152" s="5">
        <f t="shared" si="101"/>
        <v>45178</v>
      </c>
      <c r="L1152" s="9">
        <f>+VLOOKUP(B1152,'[2]TT 2023'!F$1160:K$1246,2,0)</f>
        <v>1019507</v>
      </c>
      <c r="M1152" s="9">
        <f t="shared" si="102"/>
        <v>-2</v>
      </c>
      <c r="N1152" s="5">
        <f>+VLOOKUP(B1152,'[2]TT 2023'!F$1160:K$1246,6,0)</f>
        <v>45180</v>
      </c>
      <c r="O1152" t="s">
        <v>1758</v>
      </c>
      <c r="P1152"/>
      <c r="Q1152"/>
      <c r="R1152" s="42">
        <f>+VLOOKUP(B1152,[10]ExportInvoiceList!$D:$O,3,0)</f>
        <v>1019509</v>
      </c>
      <c r="S1152" s="14">
        <f t="shared" si="103"/>
        <v>0</v>
      </c>
      <c r="T1152" t="str">
        <f>+VLOOKUP(B1152,[10]ExportInvoiceList!$D:$O,12,0)</f>
        <v>Lịch thanh toán: Monthly at 10 &amp; 24</v>
      </c>
      <c r="U1152" s="4">
        <f>+VLOOKUP(B1152,[10]ExportInvoiceList!$D:$O,6,0)</f>
        <v>45178.000347222223</v>
      </c>
    </row>
    <row r="1153" spans="1:21" ht="15" hidden="1" customHeight="1" x14ac:dyDescent="0.2">
      <c r="A1153" s="5">
        <v>45143</v>
      </c>
      <c r="B1153" s="6">
        <v>46805</v>
      </c>
      <c r="C1153" s="6" t="s">
        <v>10</v>
      </c>
      <c r="D1153" s="6" t="s">
        <v>1628</v>
      </c>
      <c r="E1153" s="9">
        <v>654610</v>
      </c>
      <c r="F1153" s="10" t="s">
        <v>1409</v>
      </c>
      <c r="G1153" s="9">
        <v>52369</v>
      </c>
      <c r="H1153" s="9">
        <f t="shared" si="104"/>
        <v>706979</v>
      </c>
      <c r="I1153" s="6" t="s">
        <v>175</v>
      </c>
      <c r="J1153" s="6" t="s">
        <v>176</v>
      </c>
      <c r="K1153" s="5">
        <f t="shared" si="101"/>
        <v>45178</v>
      </c>
      <c r="L1153" s="9">
        <f>+VLOOKUP(B1153,'[2]TT 2023'!F$1160:K$1246,2,0)</f>
        <v>706982</v>
      </c>
      <c r="M1153" s="9">
        <f t="shared" si="102"/>
        <v>3</v>
      </c>
      <c r="N1153" s="5">
        <f>+VLOOKUP(B1153,'[2]TT 2023'!F$1160:K$1246,6,0)</f>
        <v>45180</v>
      </c>
      <c r="O1153" t="s">
        <v>1758</v>
      </c>
      <c r="P1153"/>
      <c r="Q1153"/>
      <c r="R1153" s="42">
        <f>+VLOOKUP(B1153,[10]ExportInvoiceList!$D:$O,3,0)</f>
        <v>706979</v>
      </c>
      <c r="S1153" s="14">
        <f t="shared" si="103"/>
        <v>0</v>
      </c>
      <c r="T1153" t="str">
        <f>+VLOOKUP(B1153,[10]ExportInvoiceList!$D:$O,12,0)</f>
        <v>Lịch thanh toán: Monthly at 10 &amp; 24</v>
      </c>
      <c r="U1153" s="4">
        <f>+VLOOKUP(B1153,[10]ExportInvoiceList!$D:$O,6,0)</f>
        <v>45177.000347222223</v>
      </c>
    </row>
    <row r="1154" spans="1:21" ht="15" hidden="1" customHeight="1" x14ac:dyDescent="0.2">
      <c r="A1154" s="5">
        <v>45143</v>
      </c>
      <c r="B1154" s="6">
        <v>46806</v>
      </c>
      <c r="C1154" s="6" t="s">
        <v>10</v>
      </c>
      <c r="D1154" s="6" t="s">
        <v>1629</v>
      </c>
      <c r="E1154" s="9">
        <v>1499255</v>
      </c>
      <c r="F1154" s="10" t="s">
        <v>1409</v>
      </c>
      <c r="G1154" s="9">
        <v>119940</v>
      </c>
      <c r="H1154" s="9">
        <f t="shared" si="104"/>
        <v>1619195</v>
      </c>
      <c r="I1154" s="6" t="s">
        <v>83</v>
      </c>
      <c r="J1154" s="6" t="s">
        <v>84</v>
      </c>
      <c r="K1154" s="5">
        <f t="shared" si="101"/>
        <v>45178</v>
      </c>
      <c r="L1154" s="9">
        <f>+VLOOKUP(B1154,'[2]TT 2023'!F$1247:K$1328,2,0)</f>
        <v>1619190</v>
      </c>
      <c r="M1154" s="9">
        <f t="shared" si="102"/>
        <v>-5</v>
      </c>
      <c r="N1154" s="5">
        <f>+VLOOKUP(B1154,'[2]TT 2023'!F$1247:K$1328,6,0)</f>
        <v>45194</v>
      </c>
      <c r="O1154" t="s">
        <v>1774</v>
      </c>
      <c r="P1154"/>
      <c r="Q1154"/>
      <c r="R1154" s="42">
        <f>+VLOOKUP(B1154,[10]ExportInvoiceList!$D:$O,3,0)</f>
        <v>1619195</v>
      </c>
      <c r="S1154" s="14">
        <f t="shared" si="103"/>
        <v>0</v>
      </c>
      <c r="T1154" t="str">
        <f>+VLOOKUP(B1154,[10]ExportInvoiceList!$D:$O,12,0)</f>
        <v>Lịch thanh toán: Monthly at 10 &amp; 24</v>
      </c>
      <c r="U1154" s="4">
        <f>+VLOOKUP(B1154,[10]ExportInvoiceList!$D:$O,6,0)</f>
        <v>45180.000347222223</v>
      </c>
    </row>
    <row r="1155" spans="1:21" ht="15" hidden="1" customHeight="1" x14ac:dyDescent="0.2">
      <c r="A1155" s="5">
        <v>45143</v>
      </c>
      <c r="B1155" s="6">
        <v>46807</v>
      </c>
      <c r="C1155" s="6" t="s">
        <v>10</v>
      </c>
      <c r="D1155" s="6" t="s">
        <v>1630</v>
      </c>
      <c r="E1155" s="9">
        <v>1072050</v>
      </c>
      <c r="F1155" s="10" t="s">
        <v>1409</v>
      </c>
      <c r="G1155" s="9">
        <v>85764</v>
      </c>
      <c r="H1155" s="9">
        <f t="shared" si="104"/>
        <v>1157814</v>
      </c>
      <c r="I1155" s="6" t="s">
        <v>89</v>
      </c>
      <c r="J1155" s="6" t="s">
        <v>90</v>
      </c>
      <c r="K1155" s="5">
        <f t="shared" si="101"/>
        <v>45178</v>
      </c>
      <c r="L1155" s="9">
        <f>+VLOOKUP(B1155,'[2]TT 2023'!F$1160:K$1246,2,0)</f>
        <v>1157814</v>
      </c>
      <c r="M1155" s="9">
        <f t="shared" si="102"/>
        <v>0</v>
      </c>
      <c r="N1155" s="5">
        <f>+VLOOKUP(B1155,'[2]TT 2023'!F$1160:K$1246,6,0)</f>
        <v>45180</v>
      </c>
      <c r="O1155" t="s">
        <v>1758</v>
      </c>
      <c r="P1155"/>
      <c r="Q1155"/>
      <c r="R1155" s="42">
        <f>+VLOOKUP(B1155,[10]ExportInvoiceList!$D:$O,3,0)</f>
        <v>1157814</v>
      </c>
      <c r="S1155" s="14">
        <f t="shared" si="103"/>
        <v>0</v>
      </c>
      <c r="T1155" t="str">
        <f>+VLOOKUP(B1155,[10]ExportInvoiceList!$D:$O,12,0)</f>
        <v>Lịch thanh toán: Monthly at 10 &amp; 24</v>
      </c>
      <c r="U1155" s="4">
        <f>+VLOOKUP(B1155,[10]ExportInvoiceList!$D:$O,6,0)</f>
        <v>45178.000347222223</v>
      </c>
    </row>
    <row r="1156" spans="1:21" ht="15" hidden="1" customHeight="1" x14ac:dyDescent="0.2">
      <c r="A1156" s="5">
        <v>45143</v>
      </c>
      <c r="B1156" s="6">
        <v>46808</v>
      </c>
      <c r="C1156" s="6" t="s">
        <v>10</v>
      </c>
      <c r="D1156" s="6" t="s">
        <v>1631</v>
      </c>
      <c r="E1156" s="9">
        <v>943990</v>
      </c>
      <c r="F1156" s="10" t="s">
        <v>1409</v>
      </c>
      <c r="G1156" s="9">
        <v>75519</v>
      </c>
      <c r="H1156" s="9">
        <f t="shared" si="104"/>
        <v>1019509</v>
      </c>
      <c r="I1156" s="6" t="s">
        <v>89</v>
      </c>
      <c r="J1156" s="6" t="s">
        <v>90</v>
      </c>
      <c r="K1156" s="5">
        <f t="shared" si="101"/>
        <v>45178</v>
      </c>
      <c r="L1156" s="9">
        <f>+VLOOKUP(B1156,'[2]TT 2023'!F$1160:K$1246,2,0)</f>
        <v>1019507</v>
      </c>
      <c r="M1156" s="9">
        <f t="shared" si="102"/>
        <v>-2</v>
      </c>
      <c r="N1156" s="5">
        <f>+VLOOKUP(B1156,'[2]TT 2023'!F$1160:K$1246,6,0)</f>
        <v>45180</v>
      </c>
      <c r="O1156" t="s">
        <v>1758</v>
      </c>
      <c r="P1156"/>
      <c r="Q1156"/>
      <c r="R1156" s="42">
        <f>+VLOOKUP(B1156,[10]ExportInvoiceList!$D:$O,3,0)</f>
        <v>1019509</v>
      </c>
      <c r="S1156" s="14">
        <f t="shared" si="103"/>
        <v>0</v>
      </c>
      <c r="T1156" t="str">
        <f>+VLOOKUP(B1156,[10]ExportInvoiceList!$D:$O,12,0)</f>
        <v>Lịch thanh toán: Monthly at 10 &amp; 24</v>
      </c>
      <c r="U1156" s="4">
        <f>+VLOOKUP(B1156,[10]ExportInvoiceList!$D:$O,6,0)</f>
        <v>45178.000347222223</v>
      </c>
    </row>
    <row r="1157" spans="1:21" ht="15" hidden="1" customHeight="1" x14ac:dyDescent="0.2">
      <c r="A1157" s="5">
        <v>45143</v>
      </c>
      <c r="B1157" s="6">
        <v>46809</v>
      </c>
      <c r="C1157" s="6" t="s">
        <v>10</v>
      </c>
      <c r="D1157" s="6" t="s">
        <v>1632</v>
      </c>
      <c r="E1157" s="9">
        <v>1348706</v>
      </c>
      <c r="F1157" s="10" t="s">
        <v>1409</v>
      </c>
      <c r="G1157" s="9">
        <v>107896</v>
      </c>
      <c r="H1157" s="9">
        <f t="shared" si="104"/>
        <v>1456602</v>
      </c>
      <c r="I1157" s="6" t="s">
        <v>139</v>
      </c>
      <c r="J1157" s="6" t="s">
        <v>140</v>
      </c>
      <c r="K1157" s="5">
        <f t="shared" si="101"/>
        <v>45178</v>
      </c>
      <c r="L1157" s="9">
        <f>+VLOOKUP(B1157,'[2]TT 2023'!F$1160:K$1246,2,0)</f>
        <v>1456596</v>
      </c>
      <c r="M1157" s="9">
        <f t="shared" si="102"/>
        <v>-6</v>
      </c>
      <c r="N1157" s="5">
        <f>+VLOOKUP(B1157,'[2]TT 2023'!F$1160:K$1246,6,0)</f>
        <v>45180</v>
      </c>
      <c r="O1157" t="s">
        <v>1758</v>
      </c>
      <c r="P1157"/>
      <c r="Q1157"/>
      <c r="R1157" s="42">
        <f>+VLOOKUP(B1157,[10]ExportInvoiceList!$D:$O,3,0)</f>
        <v>1456602</v>
      </c>
      <c r="S1157" s="14">
        <f t="shared" si="103"/>
        <v>0</v>
      </c>
      <c r="T1157" t="str">
        <f>+VLOOKUP(B1157,[10]ExportInvoiceList!$D:$O,12,0)</f>
        <v>Lịch thanh toán: Monthly at 10 &amp; 24</v>
      </c>
      <c r="U1157" s="4">
        <f>+VLOOKUP(B1157,[10]ExportInvoiceList!$D:$O,6,0)</f>
        <v>45178.000347222223</v>
      </c>
    </row>
    <row r="1158" spans="1:21" ht="15" hidden="1" customHeight="1" x14ac:dyDescent="0.2">
      <c r="A1158" s="5">
        <v>45143</v>
      </c>
      <c r="B1158" s="6">
        <v>46811</v>
      </c>
      <c r="C1158" s="6" t="s">
        <v>10</v>
      </c>
      <c r="D1158" s="6" t="s">
        <v>1633</v>
      </c>
      <c r="E1158" s="9">
        <v>943990</v>
      </c>
      <c r="F1158" s="10" t="s">
        <v>1409</v>
      </c>
      <c r="G1158" s="9">
        <v>75519</v>
      </c>
      <c r="H1158" s="9">
        <f t="shared" si="104"/>
        <v>1019509</v>
      </c>
      <c r="I1158" s="6" t="s">
        <v>53</v>
      </c>
      <c r="J1158" s="6" t="s">
        <v>54</v>
      </c>
      <c r="K1158" s="5">
        <f t="shared" si="101"/>
        <v>45178</v>
      </c>
      <c r="L1158" s="9">
        <f>+VLOOKUP(B1158,'[2]TT 2023'!F$1247:K$1328,2,0)</f>
        <v>1019507</v>
      </c>
      <c r="M1158" s="9">
        <f t="shared" si="102"/>
        <v>-2</v>
      </c>
      <c r="N1158" s="5">
        <f>+VLOOKUP(B1158,'[2]TT 2023'!F$1247:K$1328,6,0)</f>
        <v>45194</v>
      </c>
      <c r="O1158" t="s">
        <v>1774</v>
      </c>
      <c r="P1158"/>
      <c r="Q1158"/>
      <c r="R1158" s="42">
        <f>+VLOOKUP(B1158,[10]ExportInvoiceList!$D:$O,3,0)</f>
        <v>1019509</v>
      </c>
      <c r="S1158" s="14">
        <f t="shared" si="103"/>
        <v>0</v>
      </c>
      <c r="T1158" t="str">
        <f>+VLOOKUP(B1158,[10]ExportInvoiceList!$D:$O,12,0)</f>
        <v>Lịch thanh toán: Monthly at 10 &amp; 24</v>
      </c>
      <c r="U1158" s="4">
        <f>+VLOOKUP(B1158,[10]ExportInvoiceList!$D:$O,6,0)</f>
        <v>45180.000347222223</v>
      </c>
    </row>
    <row r="1159" spans="1:21" ht="15" hidden="1" customHeight="1" x14ac:dyDescent="0.2">
      <c r="A1159" s="5">
        <v>45143</v>
      </c>
      <c r="B1159" s="6">
        <v>46814</v>
      </c>
      <c r="C1159" s="6" t="s">
        <v>10</v>
      </c>
      <c r="D1159" s="6" t="s">
        <v>1634</v>
      </c>
      <c r="E1159" s="9">
        <v>1750170</v>
      </c>
      <c r="F1159" s="10" t="s">
        <v>1409</v>
      </c>
      <c r="G1159" s="9">
        <v>140014</v>
      </c>
      <c r="H1159" s="9">
        <f t="shared" si="104"/>
        <v>1890184</v>
      </c>
      <c r="I1159" s="6" t="s">
        <v>131</v>
      </c>
      <c r="J1159" s="6" t="s">
        <v>132</v>
      </c>
      <c r="K1159" s="5">
        <f t="shared" si="101"/>
        <v>45178</v>
      </c>
      <c r="L1159" s="9">
        <f>+VLOOKUP(B1159,'[2]TT 2023'!F$1160:K$1246,2,0)</f>
        <v>1890189</v>
      </c>
      <c r="M1159" s="9">
        <f t="shared" si="102"/>
        <v>5</v>
      </c>
      <c r="N1159" s="5">
        <f>+VLOOKUP(B1159,'[2]TT 2023'!F$1160:K$1246,6,0)</f>
        <v>45180</v>
      </c>
      <c r="O1159" t="s">
        <v>1758</v>
      </c>
      <c r="P1159"/>
      <c r="Q1159"/>
      <c r="R1159" s="42">
        <f>+VLOOKUP(B1159,[10]ExportInvoiceList!$D:$O,3,0)</f>
        <v>1890184</v>
      </c>
      <c r="S1159" s="14">
        <f t="shared" si="103"/>
        <v>0</v>
      </c>
      <c r="T1159" t="str">
        <f>+VLOOKUP(B1159,[10]ExportInvoiceList!$D:$O,12,0)</f>
        <v>Lịch thanh toán: Monthly at 10 &amp; 24</v>
      </c>
      <c r="U1159" s="4">
        <f>+VLOOKUP(B1159,[10]ExportInvoiceList!$D:$O,6,0)</f>
        <v>45177.000347222223</v>
      </c>
    </row>
    <row r="1160" spans="1:21" ht="15" hidden="1" customHeight="1" x14ac:dyDescent="0.2">
      <c r="A1160" s="5">
        <v>45143</v>
      </c>
      <c r="B1160" s="6">
        <v>46815</v>
      </c>
      <c r="C1160" s="6" t="s">
        <v>10</v>
      </c>
      <c r="D1160" s="6" t="s">
        <v>1635</v>
      </c>
      <c r="E1160" s="9">
        <v>1194905</v>
      </c>
      <c r="F1160" s="10" t="s">
        <v>1409</v>
      </c>
      <c r="G1160" s="9">
        <v>95592</v>
      </c>
      <c r="H1160" s="9">
        <f t="shared" si="104"/>
        <v>1290497</v>
      </c>
      <c r="I1160" s="6" t="s">
        <v>117</v>
      </c>
      <c r="J1160" s="6" t="s">
        <v>118</v>
      </c>
      <c r="K1160" s="5">
        <f t="shared" si="101"/>
        <v>45178</v>
      </c>
      <c r="L1160" s="9">
        <f>+VLOOKUP(B1160,'[2]TT 2023'!F$1160:K$1246,2,0)</f>
        <v>1290492</v>
      </c>
      <c r="M1160" s="9">
        <f t="shared" si="102"/>
        <v>-5</v>
      </c>
      <c r="N1160" s="5">
        <f>+VLOOKUP(B1160,'[2]TT 2023'!F$1160:K$1246,6,0)</f>
        <v>45180</v>
      </c>
      <c r="O1160" t="s">
        <v>1758</v>
      </c>
      <c r="P1160"/>
      <c r="Q1160"/>
      <c r="R1160" s="42">
        <f>+VLOOKUP(B1160,[10]ExportInvoiceList!$D:$O,3,0)</f>
        <v>1290497</v>
      </c>
      <c r="S1160" s="14">
        <f t="shared" si="103"/>
        <v>0</v>
      </c>
      <c r="T1160" t="str">
        <f>+VLOOKUP(B1160,[10]ExportInvoiceList!$D:$O,12,0)</f>
        <v>Lịch thanh toán: Monthly at 10 &amp; 24</v>
      </c>
      <c r="U1160" s="4">
        <f>+VLOOKUP(B1160,[10]ExportInvoiceList!$D:$O,6,0)</f>
        <v>45177.000347222223</v>
      </c>
    </row>
    <row r="1161" spans="1:21" ht="15" hidden="1" customHeight="1" x14ac:dyDescent="0.2">
      <c r="A1161" s="5">
        <v>45143</v>
      </c>
      <c r="B1161" s="6">
        <v>46816</v>
      </c>
      <c r="C1161" s="6" t="s">
        <v>10</v>
      </c>
      <c r="D1161" s="6" t="s">
        <v>1636</v>
      </c>
      <c r="E1161" s="9">
        <v>3775960</v>
      </c>
      <c r="F1161" s="10" t="s">
        <v>1409</v>
      </c>
      <c r="G1161" s="9">
        <v>302077</v>
      </c>
      <c r="H1161" s="9">
        <f t="shared" si="104"/>
        <v>4078037</v>
      </c>
      <c r="I1161" s="6" t="s">
        <v>13</v>
      </c>
      <c r="J1161" s="6" t="s">
        <v>14</v>
      </c>
      <c r="K1161" s="5">
        <f t="shared" si="101"/>
        <v>45178</v>
      </c>
      <c r="L1161" s="9">
        <f>+VLOOKUP(B1161,'[2]TT 2023'!F$1160:K$1246,2,0)</f>
        <v>4078040</v>
      </c>
      <c r="M1161" s="9">
        <f t="shared" si="102"/>
        <v>3</v>
      </c>
      <c r="N1161" s="5">
        <f>+VLOOKUP(B1161,'[2]TT 2023'!F$1160:K$1246,6,0)</f>
        <v>45180</v>
      </c>
      <c r="O1161" t="s">
        <v>1758</v>
      </c>
      <c r="P1161"/>
      <c r="Q1161"/>
      <c r="R1161" s="42">
        <f>+VLOOKUP(B1161,[10]ExportInvoiceList!$D:$O,3,0)</f>
        <v>4078037</v>
      </c>
      <c r="S1161" s="14">
        <f t="shared" si="103"/>
        <v>0</v>
      </c>
      <c r="T1161" t="str">
        <f>+VLOOKUP(B1161,[10]ExportInvoiceList!$D:$O,12,0)</f>
        <v>Lịch thanh toán: Monthly at 10 &amp; 24</v>
      </c>
      <c r="U1161" s="4">
        <f>+VLOOKUP(B1161,[10]ExportInvoiceList!$D:$O,6,0)</f>
        <v>45177.000347222223</v>
      </c>
    </row>
    <row r="1162" spans="1:21" ht="15" hidden="1" customHeight="1" x14ac:dyDescent="0.2">
      <c r="A1162" s="5">
        <v>45143</v>
      </c>
      <c r="B1162" s="6">
        <v>46818</v>
      </c>
      <c r="C1162" s="6" t="s">
        <v>10</v>
      </c>
      <c r="D1162" s="6" t="s">
        <v>1637</v>
      </c>
      <c r="E1162" s="9">
        <v>1583401</v>
      </c>
      <c r="F1162" s="10" t="s">
        <v>1409</v>
      </c>
      <c r="G1162" s="9">
        <v>126672</v>
      </c>
      <c r="H1162" s="9">
        <f t="shared" si="104"/>
        <v>1710073</v>
      </c>
      <c r="I1162" s="6" t="s">
        <v>13</v>
      </c>
      <c r="J1162" s="6" t="s">
        <v>14</v>
      </c>
      <c r="K1162" s="5">
        <f t="shared" si="101"/>
        <v>45178</v>
      </c>
      <c r="L1162" s="9">
        <f>+VLOOKUP(B1162,'[2]TT 2023'!F$1160:K$1246,2,0)</f>
        <v>1710072</v>
      </c>
      <c r="M1162" s="9">
        <f t="shared" si="102"/>
        <v>-1</v>
      </c>
      <c r="N1162" s="5">
        <f>+VLOOKUP(B1162,'[2]TT 2023'!F$1160:K$1246,6,0)</f>
        <v>45180</v>
      </c>
      <c r="O1162" t="s">
        <v>1758</v>
      </c>
      <c r="P1162"/>
      <c r="Q1162"/>
      <c r="R1162" s="42">
        <f>+VLOOKUP(B1162,[10]ExportInvoiceList!$D:$O,3,0)</f>
        <v>1710073</v>
      </c>
      <c r="S1162" s="14">
        <f t="shared" si="103"/>
        <v>0</v>
      </c>
      <c r="T1162" t="str">
        <f>+VLOOKUP(B1162,[10]ExportInvoiceList!$D:$O,12,0)</f>
        <v>Lịch thanh toán: Monthly at 10 &amp; 24</v>
      </c>
      <c r="U1162" s="4">
        <f>+VLOOKUP(B1162,[10]ExportInvoiceList!$D:$O,6,0)</f>
        <v>45177.000347222223</v>
      </c>
    </row>
    <row r="1163" spans="1:21" ht="15" hidden="1" customHeight="1" x14ac:dyDescent="0.2">
      <c r="A1163" s="5">
        <v>45150</v>
      </c>
      <c r="B1163" s="6">
        <v>48261</v>
      </c>
      <c r="C1163" s="6" t="s">
        <v>10</v>
      </c>
      <c r="D1163" s="6" t="s">
        <v>1638</v>
      </c>
      <c r="E1163" s="9">
        <v>3775960</v>
      </c>
      <c r="F1163" s="10" t="s">
        <v>1409</v>
      </c>
      <c r="G1163" s="9">
        <v>302077</v>
      </c>
      <c r="H1163" s="9">
        <f t="shared" si="104"/>
        <v>4078037</v>
      </c>
      <c r="I1163" s="6" t="s">
        <v>13</v>
      </c>
      <c r="J1163" s="6" t="s">
        <v>14</v>
      </c>
      <c r="K1163" s="5">
        <f t="shared" si="101"/>
        <v>45185</v>
      </c>
      <c r="L1163" s="9">
        <f>+VLOOKUP(B1163,'[2]TT 2023'!F$1160:K$1246,2,0)</f>
        <v>4078040</v>
      </c>
      <c r="M1163" s="9">
        <f t="shared" si="102"/>
        <v>3</v>
      </c>
      <c r="N1163" s="5">
        <f>+VLOOKUP(B1163,'[2]TT 2023'!F$1160:K$1246,6,0)</f>
        <v>45180</v>
      </c>
      <c r="O1163" t="s">
        <v>1758</v>
      </c>
      <c r="P1163"/>
      <c r="Q1163"/>
      <c r="R1163" s="42">
        <f>+VLOOKUP(B1163,[10]ExportInvoiceList!$D:$O,3,0)</f>
        <v>4078037</v>
      </c>
      <c r="S1163" s="14">
        <f t="shared" si="103"/>
        <v>0</v>
      </c>
      <c r="T1163" t="str">
        <f>+VLOOKUP(B1163,[10]ExportInvoiceList!$D:$O,12,0)</f>
        <v>Lịch thanh toán: Monthly at 10 &amp; 24</v>
      </c>
      <c r="U1163" s="4">
        <f>+VLOOKUP(B1163,[10]ExportInvoiceList!$D:$O,6,0)</f>
        <v>45178.000347222223</v>
      </c>
    </row>
    <row r="1164" spans="1:21" ht="15" hidden="1" customHeight="1" x14ac:dyDescent="0.2">
      <c r="A1164" s="5">
        <v>45150</v>
      </c>
      <c r="B1164" s="6">
        <v>48262</v>
      </c>
      <c r="C1164" s="6" t="s">
        <v>10</v>
      </c>
      <c r="D1164" s="6" t="s">
        <v>1639</v>
      </c>
      <c r="E1164" s="9">
        <v>3058560</v>
      </c>
      <c r="F1164" s="10" t="s">
        <v>1409</v>
      </c>
      <c r="G1164" s="9">
        <v>244685</v>
      </c>
      <c r="H1164" s="9">
        <f t="shared" si="104"/>
        <v>3303245</v>
      </c>
      <c r="I1164" s="6" t="s">
        <v>13</v>
      </c>
      <c r="J1164" s="6" t="s">
        <v>14</v>
      </c>
      <c r="K1164" s="5">
        <f t="shared" si="101"/>
        <v>45185</v>
      </c>
      <c r="L1164" s="9">
        <f>+VLOOKUP(B1164,'[2]TT 2023'!F$1160:K$1246,2,0)</f>
        <v>3303248</v>
      </c>
      <c r="M1164" s="9">
        <f t="shared" si="102"/>
        <v>3</v>
      </c>
      <c r="N1164" s="5">
        <f>+VLOOKUP(B1164,'[2]TT 2023'!F$1160:K$1246,6,0)</f>
        <v>45180</v>
      </c>
      <c r="O1164" t="s">
        <v>1758</v>
      </c>
      <c r="P1164"/>
      <c r="Q1164"/>
      <c r="R1164" s="42">
        <f>+VLOOKUP(B1164,[10]ExportInvoiceList!$D:$O,3,0)</f>
        <v>3303245</v>
      </c>
      <c r="S1164" s="14">
        <f t="shared" si="103"/>
        <v>0</v>
      </c>
      <c r="T1164" t="str">
        <f>+VLOOKUP(B1164,[10]ExportInvoiceList!$D:$O,12,0)</f>
        <v>Lịch thanh toán: Monthly at 10 &amp; 24</v>
      </c>
      <c r="U1164" s="4">
        <f>+VLOOKUP(B1164,[10]ExportInvoiceList!$D:$O,6,0)</f>
        <v>45178.000347222223</v>
      </c>
    </row>
    <row r="1165" spans="1:21" ht="15" hidden="1" customHeight="1" x14ac:dyDescent="0.2">
      <c r="A1165" s="5">
        <v>45150</v>
      </c>
      <c r="B1165" s="6">
        <v>48263</v>
      </c>
      <c r="C1165" s="6" t="s">
        <v>10</v>
      </c>
      <c r="D1165" s="6" t="s">
        <v>1640</v>
      </c>
      <c r="E1165" s="9">
        <v>3774290</v>
      </c>
      <c r="F1165" s="10" t="s">
        <v>1409</v>
      </c>
      <c r="G1165" s="9">
        <v>301943</v>
      </c>
      <c r="H1165" s="9">
        <f t="shared" si="104"/>
        <v>4076233</v>
      </c>
      <c r="I1165" s="6" t="s">
        <v>13</v>
      </c>
      <c r="J1165" s="6" t="s">
        <v>14</v>
      </c>
      <c r="K1165" s="5">
        <f t="shared" si="101"/>
        <v>45185</v>
      </c>
      <c r="L1165" s="9">
        <f>+VLOOKUP(B1165,'[2]TT 2023'!F$1160:K$1246,2,0)</f>
        <v>4076231</v>
      </c>
      <c r="M1165" s="9">
        <f t="shared" si="102"/>
        <v>-2</v>
      </c>
      <c r="N1165" s="5">
        <f>+VLOOKUP(B1165,'[2]TT 2023'!F$1160:K$1246,6,0)</f>
        <v>45180</v>
      </c>
      <c r="O1165" t="s">
        <v>1758</v>
      </c>
      <c r="P1165"/>
      <c r="Q1165"/>
      <c r="R1165" s="42">
        <f>+VLOOKUP(B1165,[10]ExportInvoiceList!$D:$O,3,0)</f>
        <v>4076233</v>
      </c>
      <c r="S1165" s="14">
        <f t="shared" si="103"/>
        <v>0</v>
      </c>
      <c r="T1165" t="str">
        <f>+VLOOKUP(B1165,[10]ExportInvoiceList!$D:$O,12,0)</f>
        <v>Lịch thanh toán: Monthly at 10 &amp; 24</v>
      </c>
      <c r="U1165" s="4">
        <f>+VLOOKUP(B1165,[10]ExportInvoiceList!$D:$O,6,0)</f>
        <v>45178.000347222223</v>
      </c>
    </row>
    <row r="1166" spans="1:21" ht="15" hidden="1" customHeight="1" x14ac:dyDescent="0.2">
      <c r="A1166" s="5">
        <v>45150</v>
      </c>
      <c r="B1166" s="6">
        <v>48277</v>
      </c>
      <c r="C1166" s="6" t="s">
        <v>10</v>
      </c>
      <c r="D1166" s="6" t="s">
        <v>1641</v>
      </c>
      <c r="E1166" s="9">
        <v>2024120</v>
      </c>
      <c r="F1166" s="10" t="s">
        <v>1409</v>
      </c>
      <c r="G1166" s="9">
        <v>161930</v>
      </c>
      <c r="H1166" s="9">
        <f t="shared" si="104"/>
        <v>2186050</v>
      </c>
      <c r="I1166" s="6" t="s">
        <v>53</v>
      </c>
      <c r="J1166" s="6" t="s">
        <v>54</v>
      </c>
      <c r="K1166" s="5">
        <f t="shared" si="101"/>
        <v>45185</v>
      </c>
      <c r="L1166" s="9">
        <f>+VLOOKUP(B1166,'[2]TT 2023'!F$1247:K$1328,2,0)</f>
        <v>2186055</v>
      </c>
      <c r="M1166" s="9">
        <f t="shared" si="102"/>
        <v>5</v>
      </c>
      <c r="N1166" s="5">
        <f>+VLOOKUP(B1166,'[2]TT 2023'!F$1247:K$1328,6,0)</f>
        <v>45194</v>
      </c>
      <c r="O1166" t="s">
        <v>1774</v>
      </c>
      <c r="P1166"/>
      <c r="Q1166"/>
      <c r="R1166" s="42">
        <f>+VLOOKUP(B1166,[10]ExportInvoiceList!$D:$O,3,0)</f>
        <v>2186050</v>
      </c>
      <c r="S1166" s="14">
        <f t="shared" si="103"/>
        <v>0</v>
      </c>
      <c r="T1166" t="str">
        <f>+VLOOKUP(B1166,[10]ExportInvoiceList!$D:$O,12,0)</f>
        <v>Lịch thanh toán: Monthly at 10 &amp; 24</v>
      </c>
      <c r="U1166" s="4">
        <f>+VLOOKUP(B1166,[10]ExportInvoiceList!$D:$O,6,0)</f>
        <v>45184.000347222223</v>
      </c>
    </row>
    <row r="1167" spans="1:21" ht="15" hidden="1" customHeight="1" x14ac:dyDescent="0.2">
      <c r="A1167" s="5">
        <v>45150</v>
      </c>
      <c r="B1167" s="6">
        <v>48279</v>
      </c>
      <c r="C1167" s="6" t="s">
        <v>10</v>
      </c>
      <c r="D1167" s="6" t="s">
        <v>1642</v>
      </c>
      <c r="E1167" s="9">
        <v>1887980</v>
      </c>
      <c r="F1167" s="10" t="s">
        <v>1409</v>
      </c>
      <c r="G1167" s="9">
        <v>151038</v>
      </c>
      <c r="H1167" s="9">
        <f t="shared" si="104"/>
        <v>2039018</v>
      </c>
      <c r="I1167" s="6" t="s">
        <v>139</v>
      </c>
      <c r="J1167" s="6" t="s">
        <v>140</v>
      </c>
      <c r="K1167" s="5">
        <f t="shared" si="101"/>
        <v>45185</v>
      </c>
      <c r="L1167" s="9">
        <f>+VLOOKUP(B1167,'[2]TT 2023'!F$1247:K$1328,2,0)</f>
        <v>2039013</v>
      </c>
      <c r="M1167" s="9">
        <f t="shared" si="102"/>
        <v>-5</v>
      </c>
      <c r="N1167" s="5">
        <f>+VLOOKUP(B1167,'[2]TT 2023'!F$1247:K$1328,6,0)</f>
        <v>45194</v>
      </c>
      <c r="O1167" t="s">
        <v>1774</v>
      </c>
      <c r="P1167"/>
      <c r="Q1167"/>
      <c r="R1167" s="42">
        <f>+VLOOKUP(B1167,[10]ExportInvoiceList!$D:$O,3,0)</f>
        <v>2039018</v>
      </c>
      <c r="S1167" s="14">
        <f t="shared" si="103"/>
        <v>0</v>
      </c>
      <c r="T1167" t="str">
        <f>+VLOOKUP(B1167,[10]ExportInvoiceList!$D:$O,12,0)</f>
        <v>Lịch thanh toán: Monthly at 10 &amp; 24</v>
      </c>
      <c r="U1167" s="4">
        <f>+VLOOKUP(B1167,[10]ExportInvoiceList!$D:$O,6,0)</f>
        <v>45182.000347222223</v>
      </c>
    </row>
    <row r="1168" spans="1:21" ht="15" hidden="1" customHeight="1" x14ac:dyDescent="0.2">
      <c r="A1168" s="5">
        <v>45150</v>
      </c>
      <c r="B1168" s="6">
        <v>48281</v>
      </c>
      <c r="C1168" s="6" t="s">
        <v>10</v>
      </c>
      <c r="D1168" s="6" t="s">
        <v>1643</v>
      </c>
      <c r="E1168" s="9">
        <v>2585096</v>
      </c>
      <c r="F1168" s="10" t="s">
        <v>1409</v>
      </c>
      <c r="G1168" s="9">
        <v>206808</v>
      </c>
      <c r="H1168" s="9">
        <f t="shared" si="104"/>
        <v>2791904</v>
      </c>
      <c r="I1168" s="6" t="s">
        <v>73</v>
      </c>
      <c r="J1168" s="6" t="s">
        <v>74</v>
      </c>
      <c r="K1168" s="5">
        <f t="shared" si="101"/>
        <v>45185</v>
      </c>
      <c r="L1168" s="9">
        <f>+VLOOKUP(B1168,'[2]TT 2023'!F$1247:K$1328,2,0)</f>
        <v>2791908</v>
      </c>
      <c r="M1168" s="9">
        <f t="shared" si="102"/>
        <v>4</v>
      </c>
      <c r="N1168" s="5">
        <f>+VLOOKUP(B1168,'[2]TT 2023'!F$1247:K$1328,6,0)</f>
        <v>45194</v>
      </c>
      <c r="O1168" t="s">
        <v>1774</v>
      </c>
      <c r="P1168"/>
      <c r="Q1168"/>
      <c r="R1168" s="42">
        <f>+VLOOKUP(B1168,[10]ExportInvoiceList!$D:$O,3,0)</f>
        <v>2791904</v>
      </c>
      <c r="S1168" s="14">
        <f t="shared" si="103"/>
        <v>0</v>
      </c>
      <c r="T1168" t="str">
        <f>+VLOOKUP(B1168,[10]ExportInvoiceList!$D:$O,12,0)</f>
        <v>Lịch thanh toán: Monthly at 10 &amp; 24</v>
      </c>
      <c r="U1168" s="4">
        <f>+VLOOKUP(B1168,[10]ExportInvoiceList!$D:$O,6,0)</f>
        <v>45181.000347222223</v>
      </c>
    </row>
    <row r="1169" spans="1:21" ht="15" hidden="1" customHeight="1" x14ac:dyDescent="0.2">
      <c r="A1169" s="5">
        <v>45150</v>
      </c>
      <c r="B1169" s="6">
        <v>48282</v>
      </c>
      <c r="C1169" s="6" t="s">
        <v>10</v>
      </c>
      <c r="D1169" s="6" t="s">
        <v>1644</v>
      </c>
      <c r="E1169" s="9">
        <v>943990</v>
      </c>
      <c r="F1169" s="10" t="s">
        <v>1409</v>
      </c>
      <c r="G1169" s="9">
        <v>75519</v>
      </c>
      <c r="H1169" s="9">
        <f t="shared" si="104"/>
        <v>1019509</v>
      </c>
      <c r="I1169" s="6" t="s">
        <v>139</v>
      </c>
      <c r="J1169" s="6" t="s">
        <v>140</v>
      </c>
      <c r="K1169" s="5">
        <f t="shared" si="101"/>
        <v>45185</v>
      </c>
      <c r="L1169" s="9">
        <f>+VLOOKUP(B1169,'[2]TT 2023'!F$1247:K$1328,2,0)</f>
        <v>1019507</v>
      </c>
      <c r="M1169" s="9">
        <f t="shared" si="102"/>
        <v>-2</v>
      </c>
      <c r="N1169" s="5">
        <f>+VLOOKUP(B1169,'[2]TT 2023'!F$1247:K$1328,6,0)</f>
        <v>45194</v>
      </c>
      <c r="O1169" t="s">
        <v>1774</v>
      </c>
      <c r="P1169"/>
      <c r="Q1169"/>
      <c r="R1169" s="42">
        <f>+VLOOKUP(B1169,[10]ExportInvoiceList!$D:$O,3,0)</f>
        <v>1019509</v>
      </c>
      <c r="S1169" s="14">
        <f t="shared" si="103"/>
        <v>0</v>
      </c>
      <c r="T1169" t="str">
        <f>+VLOOKUP(B1169,[10]ExportInvoiceList!$D:$O,12,0)</f>
        <v>Lịch thanh toán: Monthly at 10 &amp; 24</v>
      </c>
      <c r="U1169" s="4">
        <f>+VLOOKUP(B1169,[10]ExportInvoiceList!$D:$O,6,0)</f>
        <v>45182.000347222223</v>
      </c>
    </row>
    <row r="1170" spans="1:21" ht="15" hidden="1" customHeight="1" x14ac:dyDescent="0.2">
      <c r="A1170" s="5">
        <v>45150</v>
      </c>
      <c r="B1170" s="6">
        <v>48283</v>
      </c>
      <c r="C1170" s="6" t="s">
        <v>10</v>
      </c>
      <c r="D1170" s="6" t="s">
        <v>1645</v>
      </c>
      <c r="E1170" s="9">
        <v>1110580</v>
      </c>
      <c r="F1170" s="10" t="s">
        <v>1409</v>
      </c>
      <c r="G1170" s="9">
        <v>88846</v>
      </c>
      <c r="H1170" s="9">
        <f t="shared" si="104"/>
        <v>1199426</v>
      </c>
      <c r="I1170" s="6" t="s">
        <v>13</v>
      </c>
      <c r="J1170" s="6" t="s">
        <v>14</v>
      </c>
      <c r="K1170" s="5">
        <f t="shared" si="101"/>
        <v>45185</v>
      </c>
      <c r="L1170" s="9">
        <f>+VLOOKUP(B1170,'[2]TT 2023'!F$1247:K$1328,2,0)</f>
        <v>1199421</v>
      </c>
      <c r="M1170" s="9">
        <f t="shared" si="102"/>
        <v>-5</v>
      </c>
      <c r="N1170" s="5">
        <f>+VLOOKUP(B1170,'[2]TT 2023'!F$1247:K$1328,6,0)</f>
        <v>45194</v>
      </c>
      <c r="O1170" t="s">
        <v>1774</v>
      </c>
      <c r="P1170"/>
      <c r="Q1170"/>
      <c r="R1170" s="42">
        <f>+VLOOKUP(B1170,[10]ExportInvoiceList!$D:$O,3,0)</f>
        <v>1199426</v>
      </c>
      <c r="S1170" s="14">
        <f t="shared" si="103"/>
        <v>0</v>
      </c>
      <c r="T1170" t="str">
        <f>+VLOOKUP(B1170,[10]ExportInvoiceList!$D:$O,12,0)</f>
        <v>Lịch thanh toán: Monthly at 10 &amp; 24</v>
      </c>
      <c r="U1170" s="4">
        <f>+VLOOKUP(B1170,[10]ExportInvoiceList!$D:$O,6,0)</f>
        <v>45180.000347222223</v>
      </c>
    </row>
    <row r="1171" spans="1:21" ht="15" hidden="1" customHeight="1" x14ac:dyDescent="0.2">
      <c r="A1171" s="5">
        <v>45150</v>
      </c>
      <c r="B1171" s="6">
        <v>48286</v>
      </c>
      <c r="C1171" s="6" t="s">
        <v>10</v>
      </c>
      <c r="D1171" s="6" t="s">
        <v>1646</v>
      </c>
      <c r="E1171" s="9">
        <v>943990</v>
      </c>
      <c r="F1171" s="10" t="s">
        <v>1409</v>
      </c>
      <c r="G1171" s="9">
        <v>75519</v>
      </c>
      <c r="H1171" s="9">
        <f t="shared" si="104"/>
        <v>1019509</v>
      </c>
      <c r="I1171" s="6" t="s">
        <v>13</v>
      </c>
      <c r="J1171" s="6" t="s">
        <v>14</v>
      </c>
      <c r="K1171" s="5">
        <f t="shared" si="101"/>
        <v>45185</v>
      </c>
      <c r="L1171" s="9">
        <f>+VLOOKUP(B1171,'[2]TT 2023'!F$1247:K$1328,2,0)</f>
        <v>1019507</v>
      </c>
      <c r="M1171" s="9">
        <f t="shared" si="102"/>
        <v>-2</v>
      </c>
      <c r="N1171" s="5">
        <f>+VLOOKUP(B1171,'[2]TT 2023'!F$1247:K$1328,6,0)</f>
        <v>45194</v>
      </c>
      <c r="O1171" t="s">
        <v>1774</v>
      </c>
      <c r="P1171"/>
      <c r="Q1171"/>
      <c r="R1171" s="42">
        <f>+VLOOKUP(B1171,[10]ExportInvoiceList!$D:$O,3,0)</f>
        <v>1019509</v>
      </c>
      <c r="S1171" s="14">
        <f t="shared" si="103"/>
        <v>0</v>
      </c>
      <c r="T1171" t="str">
        <f>+VLOOKUP(B1171,[10]ExportInvoiceList!$D:$O,12,0)</f>
        <v>Lịch thanh toán: Monthly at 10 &amp; 24</v>
      </c>
      <c r="U1171" s="4">
        <f>+VLOOKUP(B1171,[10]ExportInvoiceList!$D:$O,6,0)</f>
        <v>45181.000347222223</v>
      </c>
    </row>
    <row r="1172" spans="1:21" ht="15" hidden="1" customHeight="1" x14ac:dyDescent="0.2">
      <c r="A1172" s="5">
        <v>45150</v>
      </c>
      <c r="B1172" s="6">
        <v>48288</v>
      </c>
      <c r="C1172" s="6" t="s">
        <v>10</v>
      </c>
      <c r="D1172" s="6" t="s">
        <v>1647</v>
      </c>
      <c r="E1172" s="9">
        <v>5328650</v>
      </c>
      <c r="F1172" s="10" t="s">
        <v>1409</v>
      </c>
      <c r="G1172" s="9">
        <v>426292</v>
      </c>
      <c r="H1172" s="9">
        <f t="shared" si="104"/>
        <v>5754942</v>
      </c>
      <c r="I1172" s="6" t="s">
        <v>13</v>
      </c>
      <c r="J1172" s="6" t="s">
        <v>14</v>
      </c>
      <c r="K1172" s="5">
        <f t="shared" si="101"/>
        <v>45185</v>
      </c>
      <c r="L1172" s="9">
        <f>+VLOOKUP(B1172,'[2]TT 2023'!F$1247:K$1328,2,0)</f>
        <v>5754942</v>
      </c>
      <c r="M1172" s="9">
        <f t="shared" si="102"/>
        <v>0</v>
      </c>
      <c r="N1172" s="5">
        <f>+VLOOKUP(B1172,'[2]TT 2023'!F$1247:K$1328,6,0)</f>
        <v>45194</v>
      </c>
      <c r="O1172" t="s">
        <v>1774</v>
      </c>
      <c r="P1172"/>
      <c r="Q1172"/>
      <c r="R1172" s="42">
        <f>+VLOOKUP(B1172,[10]ExportInvoiceList!$D:$O,3,0)</f>
        <v>5754942</v>
      </c>
      <c r="S1172" s="14">
        <f t="shared" si="103"/>
        <v>0</v>
      </c>
      <c r="T1172" t="str">
        <f>+VLOOKUP(B1172,[10]ExportInvoiceList!$D:$O,12,0)</f>
        <v>Lịch thanh toán: Monthly at 10 &amp; 24</v>
      </c>
      <c r="U1172" s="4">
        <f>+VLOOKUP(B1172,[10]ExportInvoiceList!$D:$O,6,0)</f>
        <v>45181.000347222223</v>
      </c>
    </row>
    <row r="1173" spans="1:21" ht="15" hidden="1" customHeight="1" x14ac:dyDescent="0.2">
      <c r="A1173" s="5">
        <v>45150</v>
      </c>
      <c r="B1173" s="6">
        <v>48289</v>
      </c>
      <c r="C1173" s="6" t="s">
        <v>10</v>
      </c>
      <c r="D1173" s="6" t="s">
        <v>1648</v>
      </c>
      <c r="E1173" s="9">
        <v>3147760</v>
      </c>
      <c r="F1173" s="10" t="s">
        <v>1409</v>
      </c>
      <c r="G1173" s="9">
        <v>251821</v>
      </c>
      <c r="H1173" s="9">
        <f t="shared" si="104"/>
        <v>3399581</v>
      </c>
      <c r="I1173" s="6" t="s">
        <v>13</v>
      </c>
      <c r="J1173" s="6" t="s">
        <v>14</v>
      </c>
      <c r="K1173" s="5">
        <f t="shared" si="101"/>
        <v>45185</v>
      </c>
      <c r="L1173" s="9">
        <f>+VLOOKUP(B1173,'[2]TT 2023'!F$1247:K$1328,2,0)</f>
        <v>3399584</v>
      </c>
      <c r="M1173" s="9">
        <f t="shared" si="102"/>
        <v>3</v>
      </c>
      <c r="N1173" s="5">
        <f>+VLOOKUP(B1173,'[2]TT 2023'!F$1247:K$1328,6,0)</f>
        <v>45194</v>
      </c>
      <c r="O1173" t="s">
        <v>1774</v>
      </c>
      <c r="P1173"/>
      <c r="Q1173"/>
      <c r="R1173" s="42">
        <f>+VLOOKUP(B1173,[10]ExportInvoiceList!$D:$O,3,0)</f>
        <v>3399581</v>
      </c>
      <c r="S1173" s="14">
        <f t="shared" si="103"/>
        <v>0</v>
      </c>
      <c r="T1173" t="str">
        <f>+VLOOKUP(B1173,[10]ExportInvoiceList!$D:$O,12,0)</f>
        <v>Lịch thanh toán: Monthly at 10 &amp; 24</v>
      </c>
      <c r="U1173" s="4">
        <f>+VLOOKUP(B1173,[10]ExportInvoiceList!$D:$O,6,0)</f>
        <v>45181.000347222223</v>
      </c>
    </row>
    <row r="1174" spans="1:21" ht="15" hidden="1" customHeight="1" x14ac:dyDescent="0.2">
      <c r="A1174" s="5">
        <v>45150</v>
      </c>
      <c r="B1174" s="6">
        <v>48290</v>
      </c>
      <c r="C1174" s="6" t="s">
        <v>10</v>
      </c>
      <c r="D1174" s="6" t="s">
        <v>1649</v>
      </c>
      <c r="E1174" s="9">
        <v>2024120</v>
      </c>
      <c r="F1174" s="10" t="s">
        <v>1409</v>
      </c>
      <c r="G1174" s="9">
        <v>161930</v>
      </c>
      <c r="H1174" s="9">
        <f t="shared" si="104"/>
        <v>2186050</v>
      </c>
      <c r="I1174" s="6" t="s">
        <v>13</v>
      </c>
      <c r="J1174" s="6" t="s">
        <v>14</v>
      </c>
      <c r="K1174" s="5">
        <f t="shared" si="101"/>
        <v>45185</v>
      </c>
      <c r="L1174" s="9">
        <f>+VLOOKUP(B1174,'[2]TT 2023'!F$1247:K$1328,2,0)</f>
        <v>2186055</v>
      </c>
      <c r="M1174" s="9">
        <f t="shared" si="102"/>
        <v>5</v>
      </c>
      <c r="N1174" s="5">
        <f>+VLOOKUP(B1174,'[2]TT 2023'!F$1247:K$1328,6,0)</f>
        <v>45194</v>
      </c>
      <c r="O1174" t="s">
        <v>1774</v>
      </c>
      <c r="P1174"/>
      <c r="Q1174"/>
      <c r="R1174" s="42">
        <f>+VLOOKUP(B1174,[10]ExportInvoiceList!$D:$O,3,0)</f>
        <v>2186050</v>
      </c>
      <c r="S1174" s="14">
        <f t="shared" si="103"/>
        <v>0</v>
      </c>
      <c r="T1174" t="str">
        <f>+VLOOKUP(B1174,[10]ExportInvoiceList!$D:$O,12,0)</f>
        <v>Lịch thanh toán: Monthly at 10 &amp; 24</v>
      </c>
      <c r="U1174" s="4">
        <f>+VLOOKUP(B1174,[10]ExportInvoiceList!$D:$O,6,0)</f>
        <v>45181.000347222223</v>
      </c>
    </row>
    <row r="1175" spans="1:21" ht="15" hidden="1" customHeight="1" x14ac:dyDescent="0.2">
      <c r="A1175" s="5">
        <v>45150</v>
      </c>
      <c r="B1175" s="6">
        <v>48291</v>
      </c>
      <c r="C1175" s="6" t="s">
        <v>10</v>
      </c>
      <c r="D1175" s="6" t="s">
        <v>1650</v>
      </c>
      <c r="E1175" s="9">
        <v>2266955</v>
      </c>
      <c r="F1175" s="10" t="s">
        <v>1409</v>
      </c>
      <c r="G1175" s="9">
        <v>181356</v>
      </c>
      <c r="H1175" s="9">
        <f t="shared" si="104"/>
        <v>2448311</v>
      </c>
      <c r="I1175" s="6" t="s">
        <v>117</v>
      </c>
      <c r="J1175" s="6" t="s">
        <v>118</v>
      </c>
      <c r="K1175" s="5">
        <f t="shared" si="101"/>
        <v>45185</v>
      </c>
      <c r="L1175" s="9">
        <f>+VLOOKUP(B1175,'[2]TT 2023'!F$1247:K$1328,2,0)</f>
        <v>2448306</v>
      </c>
      <c r="M1175" s="9">
        <f t="shared" si="102"/>
        <v>-5</v>
      </c>
      <c r="N1175" s="5">
        <f>+VLOOKUP(B1175,'[2]TT 2023'!F$1247:K$1328,6,0)</f>
        <v>45194</v>
      </c>
      <c r="O1175" t="s">
        <v>1774</v>
      </c>
      <c r="P1175"/>
      <c r="Q1175"/>
      <c r="R1175" s="42">
        <f>+VLOOKUP(B1175,[10]ExportInvoiceList!$D:$O,3,0)</f>
        <v>2448311</v>
      </c>
      <c r="S1175" s="14">
        <f t="shared" si="103"/>
        <v>0</v>
      </c>
      <c r="T1175" t="str">
        <f>+VLOOKUP(B1175,[10]ExportInvoiceList!$D:$O,12,0)</f>
        <v>Lịch thanh toán: Monthly at 10 &amp; 24</v>
      </c>
      <c r="U1175" s="4">
        <f>+VLOOKUP(B1175,[10]ExportInvoiceList!$D:$O,6,0)</f>
        <v>45181.000347222223</v>
      </c>
    </row>
    <row r="1176" spans="1:21" ht="15" hidden="1" customHeight="1" x14ac:dyDescent="0.2">
      <c r="A1176" s="5">
        <v>45150</v>
      </c>
      <c r="B1176" s="6">
        <v>48292</v>
      </c>
      <c r="C1176" s="6" t="s">
        <v>10</v>
      </c>
      <c r="D1176" s="6" t="s">
        <v>1651</v>
      </c>
      <c r="E1176" s="9">
        <v>943990</v>
      </c>
      <c r="F1176" s="10" t="s">
        <v>1409</v>
      </c>
      <c r="G1176" s="9">
        <v>75519</v>
      </c>
      <c r="H1176" s="9">
        <f t="shared" si="104"/>
        <v>1019509</v>
      </c>
      <c r="I1176" s="6" t="s">
        <v>113</v>
      </c>
      <c r="J1176" s="6" t="s">
        <v>114</v>
      </c>
      <c r="K1176" s="5">
        <f t="shared" si="101"/>
        <v>45185</v>
      </c>
      <c r="L1176" s="9">
        <f>+VLOOKUP(B1176,'[2]TT 2023'!F$1247:K$1328,2,0)</f>
        <v>1019507</v>
      </c>
      <c r="M1176" s="9">
        <f t="shared" si="102"/>
        <v>-2</v>
      </c>
      <c r="N1176" s="5">
        <f>+VLOOKUP(B1176,'[2]TT 2023'!F$1247:K$1328,6,0)</f>
        <v>45194</v>
      </c>
      <c r="O1176" t="s">
        <v>1774</v>
      </c>
      <c r="P1176"/>
      <c r="Q1176"/>
      <c r="R1176" s="42">
        <f>+VLOOKUP(B1176,[10]ExportInvoiceList!$D:$O,3,0)</f>
        <v>1019509</v>
      </c>
      <c r="S1176" s="14">
        <f t="shared" si="103"/>
        <v>0</v>
      </c>
      <c r="T1176" t="str">
        <f>+VLOOKUP(B1176,[10]ExportInvoiceList!$D:$O,12,0)</f>
        <v>Lịch thanh toán: Monthly at 10 &amp; 24</v>
      </c>
      <c r="U1176" s="4">
        <f>+VLOOKUP(B1176,[10]ExportInvoiceList!$D:$O,6,0)</f>
        <v>45181.000347222223</v>
      </c>
    </row>
    <row r="1177" spans="1:21" ht="15" hidden="1" customHeight="1" x14ac:dyDescent="0.2">
      <c r="A1177" s="5">
        <v>45150</v>
      </c>
      <c r="B1177" s="6">
        <v>48294</v>
      </c>
      <c r="C1177" s="6" t="s">
        <v>10</v>
      </c>
      <c r="D1177" s="6" t="s">
        <v>1652</v>
      </c>
      <c r="E1177" s="9">
        <v>4048240</v>
      </c>
      <c r="F1177" s="10" t="s">
        <v>1409</v>
      </c>
      <c r="G1177" s="9">
        <v>323859</v>
      </c>
      <c r="H1177" s="9">
        <f t="shared" si="104"/>
        <v>4372099</v>
      </c>
      <c r="I1177" s="6" t="s">
        <v>13</v>
      </c>
      <c r="J1177" s="6" t="s">
        <v>14</v>
      </c>
      <c r="K1177" s="5">
        <f t="shared" si="101"/>
        <v>45185</v>
      </c>
      <c r="L1177" s="9">
        <f>+VLOOKUP(B1177,'[2]TT 2023'!F$1247:K$1328,2,0)</f>
        <v>4372097</v>
      </c>
      <c r="M1177" s="9">
        <f t="shared" si="102"/>
        <v>-2</v>
      </c>
      <c r="N1177" s="5">
        <f>+VLOOKUP(B1177,'[2]TT 2023'!F$1247:K$1328,6,0)</f>
        <v>45194</v>
      </c>
      <c r="O1177" t="s">
        <v>1774</v>
      </c>
      <c r="P1177"/>
      <c r="Q1177"/>
      <c r="R1177" s="42">
        <f>+VLOOKUP(B1177,[10]ExportInvoiceList!$D:$O,3,0)</f>
        <v>4372099</v>
      </c>
      <c r="S1177" s="14">
        <f t="shared" si="103"/>
        <v>0</v>
      </c>
      <c r="T1177" t="str">
        <f>+VLOOKUP(B1177,[10]ExportInvoiceList!$D:$O,12,0)</f>
        <v>Lịch thanh toán: Monthly at 10 &amp; 24</v>
      </c>
      <c r="U1177" s="4">
        <f>+VLOOKUP(B1177,[10]ExportInvoiceList!$D:$O,6,0)</f>
        <v>45182.000347222223</v>
      </c>
    </row>
    <row r="1178" spans="1:21" ht="15" hidden="1" customHeight="1" x14ac:dyDescent="0.2">
      <c r="A1178" s="5">
        <v>45150</v>
      </c>
      <c r="B1178" s="6">
        <v>48295</v>
      </c>
      <c r="C1178" s="6" t="s">
        <v>10</v>
      </c>
      <c r="D1178" s="6" t="s">
        <v>1653</v>
      </c>
      <c r="E1178" s="9">
        <v>2024120</v>
      </c>
      <c r="F1178" s="10" t="s">
        <v>1409</v>
      </c>
      <c r="G1178" s="9">
        <v>161930</v>
      </c>
      <c r="H1178" s="9">
        <f t="shared" si="104"/>
        <v>2186050</v>
      </c>
      <c r="I1178" s="6" t="s">
        <v>101</v>
      </c>
      <c r="J1178" s="6" t="s">
        <v>102</v>
      </c>
      <c r="K1178" s="5">
        <f t="shared" si="101"/>
        <v>45185</v>
      </c>
      <c r="L1178" s="9">
        <f>+VLOOKUP(B1178,'[2]TT 2023'!F$1247:K$1328,2,0)</f>
        <v>2186055</v>
      </c>
      <c r="M1178" s="9">
        <f t="shared" si="102"/>
        <v>5</v>
      </c>
      <c r="N1178" s="5">
        <f>+VLOOKUP(B1178,'[2]TT 2023'!F$1247:K$1328,6,0)</f>
        <v>45194</v>
      </c>
      <c r="O1178" t="s">
        <v>1774</v>
      </c>
      <c r="P1178"/>
      <c r="Q1178"/>
      <c r="R1178" s="42">
        <f>+VLOOKUP(B1178,[10]ExportInvoiceList!$D:$O,3,0)</f>
        <v>2186050</v>
      </c>
      <c r="S1178" s="14">
        <f t="shared" si="103"/>
        <v>0</v>
      </c>
      <c r="T1178" t="str">
        <f>+VLOOKUP(B1178,[10]ExportInvoiceList!$D:$O,12,0)</f>
        <v>Lịch thanh toán: Monthly at 10 &amp; 24</v>
      </c>
      <c r="U1178" s="4">
        <f>+VLOOKUP(B1178,[10]ExportInvoiceList!$D:$O,6,0)</f>
        <v>45182.000347222223</v>
      </c>
    </row>
    <row r="1179" spans="1:21" ht="15" hidden="1" customHeight="1" x14ac:dyDescent="0.2">
      <c r="A1179" s="5">
        <v>45150</v>
      </c>
      <c r="B1179" s="6">
        <v>48296</v>
      </c>
      <c r="C1179" s="6" t="s">
        <v>10</v>
      </c>
      <c r="D1179" s="6" t="s">
        <v>1654</v>
      </c>
      <c r="E1179" s="9">
        <v>3947034</v>
      </c>
      <c r="F1179" s="10" t="s">
        <v>1409</v>
      </c>
      <c r="G1179" s="9">
        <v>315763</v>
      </c>
      <c r="H1179" s="9">
        <f t="shared" si="104"/>
        <v>4262797</v>
      </c>
      <c r="I1179" s="6" t="s">
        <v>13</v>
      </c>
      <c r="J1179" s="6" t="s">
        <v>14</v>
      </c>
      <c r="K1179" s="5">
        <f t="shared" si="101"/>
        <v>45185</v>
      </c>
      <c r="L1179" s="9">
        <f>+VLOOKUP(B1179,'[2]TT 2023'!F$1247:K$1328,2,0)</f>
        <v>4262801</v>
      </c>
      <c r="M1179" s="9">
        <f t="shared" si="102"/>
        <v>4</v>
      </c>
      <c r="N1179" s="5">
        <f>+VLOOKUP(B1179,'[2]TT 2023'!F$1247:K$1328,6,0)</f>
        <v>45194</v>
      </c>
      <c r="O1179" t="s">
        <v>1774</v>
      </c>
      <c r="P1179"/>
      <c r="Q1179"/>
      <c r="R1179" s="42">
        <f>+VLOOKUP(B1179,[10]ExportInvoiceList!$D:$O,3,0)</f>
        <v>4262797</v>
      </c>
      <c r="S1179" s="14">
        <f t="shared" si="103"/>
        <v>0</v>
      </c>
      <c r="T1179" t="str">
        <f>+VLOOKUP(B1179,[10]ExportInvoiceList!$D:$O,12,0)</f>
        <v>Lịch thanh toán: Monthly at 10 &amp; 24</v>
      </c>
      <c r="U1179" s="4">
        <f>+VLOOKUP(B1179,[10]ExportInvoiceList!$D:$O,6,0)</f>
        <v>45183.000347222223</v>
      </c>
    </row>
    <row r="1180" spans="1:21" ht="15" hidden="1" customHeight="1" x14ac:dyDescent="0.2">
      <c r="A1180" s="5">
        <v>45150</v>
      </c>
      <c r="B1180" s="6">
        <v>48297</v>
      </c>
      <c r="C1180" s="6" t="s">
        <v>10</v>
      </c>
      <c r="D1180" s="6" t="s">
        <v>1655</v>
      </c>
      <c r="E1180" s="9">
        <v>2024120</v>
      </c>
      <c r="F1180" s="10" t="s">
        <v>1409</v>
      </c>
      <c r="G1180" s="9">
        <v>161930</v>
      </c>
      <c r="H1180" s="9">
        <f t="shared" si="104"/>
        <v>2186050</v>
      </c>
      <c r="I1180" s="6" t="s">
        <v>73</v>
      </c>
      <c r="J1180" s="6" t="s">
        <v>74</v>
      </c>
      <c r="K1180" s="5">
        <f t="shared" si="101"/>
        <v>45185</v>
      </c>
      <c r="L1180" s="9">
        <f>+VLOOKUP(B1180,'[2]TT 2023'!F$1247:K$1328,2,0)</f>
        <v>2186055</v>
      </c>
      <c r="M1180" s="9">
        <f t="shared" si="102"/>
        <v>5</v>
      </c>
      <c r="N1180" s="5">
        <f>+VLOOKUP(B1180,'[2]TT 2023'!F$1247:K$1328,6,0)</f>
        <v>45194</v>
      </c>
      <c r="O1180" t="s">
        <v>1774</v>
      </c>
      <c r="P1180"/>
      <c r="Q1180"/>
      <c r="R1180" s="42">
        <f>+VLOOKUP(B1180,[10]ExportInvoiceList!$D:$O,3,0)</f>
        <v>2186050</v>
      </c>
      <c r="S1180" s="14">
        <f t="shared" si="103"/>
        <v>0</v>
      </c>
      <c r="T1180" t="str">
        <f>+VLOOKUP(B1180,[10]ExportInvoiceList!$D:$O,12,0)</f>
        <v>Lịch thanh toán: Monthly at 10 &amp; 24</v>
      </c>
      <c r="U1180" s="4">
        <f>+VLOOKUP(B1180,[10]ExportInvoiceList!$D:$O,6,0)</f>
        <v>45185.000347222223</v>
      </c>
    </row>
    <row r="1181" spans="1:21" ht="15" hidden="1" customHeight="1" x14ac:dyDescent="0.2">
      <c r="A1181" s="5">
        <v>45150</v>
      </c>
      <c r="B1181" s="6">
        <v>48298</v>
      </c>
      <c r="C1181" s="6" t="s">
        <v>10</v>
      </c>
      <c r="D1181" s="6" t="s">
        <v>1656</v>
      </c>
      <c r="E1181" s="9">
        <v>2968110</v>
      </c>
      <c r="F1181" s="10" t="s">
        <v>1409</v>
      </c>
      <c r="G1181" s="9">
        <v>237449</v>
      </c>
      <c r="H1181" s="9">
        <f t="shared" si="104"/>
        <v>3205559</v>
      </c>
      <c r="I1181" s="6" t="s">
        <v>113</v>
      </c>
      <c r="J1181" s="6" t="s">
        <v>114</v>
      </c>
      <c r="K1181" s="5">
        <f t="shared" si="101"/>
        <v>45185</v>
      </c>
      <c r="L1181" s="9">
        <f>+VLOOKUP(B1181,'[2]TT 2023'!F$1247:K$1328,2,0)</f>
        <v>3205562</v>
      </c>
      <c r="M1181" s="9">
        <f t="shared" si="102"/>
        <v>3</v>
      </c>
      <c r="N1181" s="5">
        <f>+VLOOKUP(B1181,'[2]TT 2023'!F$1247:K$1328,6,0)</f>
        <v>45194</v>
      </c>
      <c r="O1181" t="s">
        <v>1774</v>
      </c>
      <c r="P1181"/>
      <c r="Q1181"/>
      <c r="R1181" s="42">
        <f>+VLOOKUP(B1181,[10]ExportInvoiceList!$D:$O,3,0)</f>
        <v>3205559</v>
      </c>
      <c r="S1181" s="14">
        <f t="shared" si="103"/>
        <v>0</v>
      </c>
      <c r="T1181" t="str">
        <f>+VLOOKUP(B1181,[10]ExportInvoiceList!$D:$O,12,0)</f>
        <v>Lịch thanh toán: Monthly at 10 &amp; 24</v>
      </c>
      <c r="U1181" s="4">
        <f>+VLOOKUP(B1181,[10]ExportInvoiceList!$D:$O,6,0)</f>
        <v>45185.000347222223</v>
      </c>
    </row>
    <row r="1182" spans="1:21" ht="15" hidden="1" customHeight="1" x14ac:dyDescent="0.2">
      <c r="A1182" s="5">
        <v>45150</v>
      </c>
      <c r="B1182" s="6">
        <v>48299</v>
      </c>
      <c r="C1182" s="6" t="s">
        <v>10</v>
      </c>
      <c r="D1182" s="6" t="s">
        <v>1657</v>
      </c>
      <c r="E1182" s="9">
        <v>4048240</v>
      </c>
      <c r="F1182" s="10" t="s">
        <v>1409</v>
      </c>
      <c r="G1182" s="9">
        <v>323859</v>
      </c>
      <c r="H1182" s="9">
        <f t="shared" si="104"/>
        <v>4372099</v>
      </c>
      <c r="I1182" s="6" t="s">
        <v>175</v>
      </c>
      <c r="J1182" s="6" t="s">
        <v>176</v>
      </c>
      <c r="K1182" s="5">
        <f t="shared" si="101"/>
        <v>45185</v>
      </c>
      <c r="L1182" s="9">
        <f>+VLOOKUP(B1182,'[2]TT 2023'!F$1247:K$1328,2,0)</f>
        <v>4372097</v>
      </c>
      <c r="M1182" s="9">
        <f t="shared" si="102"/>
        <v>-2</v>
      </c>
      <c r="N1182" s="5">
        <f>+VLOOKUP(B1182,'[2]TT 2023'!F$1247:K$1328,6,0)</f>
        <v>45194</v>
      </c>
      <c r="O1182" t="s">
        <v>1774</v>
      </c>
      <c r="P1182"/>
      <c r="Q1182"/>
      <c r="R1182" s="42">
        <f>+VLOOKUP(B1182,[10]ExportInvoiceList!$D:$O,3,0)</f>
        <v>4372099</v>
      </c>
      <c r="S1182" s="14">
        <f t="shared" si="103"/>
        <v>0</v>
      </c>
      <c r="T1182" t="str">
        <f>+VLOOKUP(B1182,[10]ExportInvoiceList!$D:$O,12,0)</f>
        <v>Lịch thanh toán: Monthly at 10 &amp; 24</v>
      </c>
      <c r="U1182" s="4">
        <f>+VLOOKUP(B1182,[10]ExportInvoiceList!$D:$O,6,0)</f>
        <v>45184.000347222223</v>
      </c>
    </row>
    <row r="1183" spans="1:21" ht="15" hidden="1" customHeight="1" x14ac:dyDescent="0.2">
      <c r="A1183" s="5">
        <v>45150</v>
      </c>
      <c r="B1183" s="6">
        <v>48300</v>
      </c>
      <c r="C1183" s="6" t="s">
        <v>10</v>
      </c>
      <c r="D1183" s="6" t="s">
        <v>1658</v>
      </c>
      <c r="E1183" s="9">
        <v>943990</v>
      </c>
      <c r="F1183" s="10" t="s">
        <v>1409</v>
      </c>
      <c r="G1183" s="9">
        <v>75519</v>
      </c>
      <c r="H1183" s="9">
        <f t="shared" si="104"/>
        <v>1019509</v>
      </c>
      <c r="I1183" s="6" t="s">
        <v>175</v>
      </c>
      <c r="J1183" s="6" t="s">
        <v>176</v>
      </c>
      <c r="K1183" s="5">
        <f t="shared" si="101"/>
        <v>45185</v>
      </c>
      <c r="L1183" s="9">
        <f>+VLOOKUP(B1183,'[2]TT 2023'!F$1247:K$1328,2,0)</f>
        <v>1019507</v>
      </c>
      <c r="M1183" s="9">
        <f t="shared" si="102"/>
        <v>-2</v>
      </c>
      <c r="N1183" s="5">
        <f>+VLOOKUP(B1183,'[2]TT 2023'!F$1247:K$1328,6,0)</f>
        <v>45194</v>
      </c>
      <c r="O1183" t="s">
        <v>1774</v>
      </c>
      <c r="P1183"/>
      <c r="Q1183"/>
      <c r="R1183" s="42">
        <f>+VLOOKUP(B1183,[10]ExportInvoiceList!$D:$O,3,0)</f>
        <v>1019509</v>
      </c>
      <c r="S1183" s="14">
        <f t="shared" si="103"/>
        <v>0</v>
      </c>
      <c r="T1183" t="str">
        <f>+VLOOKUP(B1183,[10]ExportInvoiceList!$D:$O,12,0)</f>
        <v>Lịch thanh toán: Monthly at 10 &amp; 24</v>
      </c>
      <c r="U1183" s="4">
        <f>+VLOOKUP(B1183,[10]ExportInvoiceList!$D:$O,6,0)</f>
        <v>45184.000347222223</v>
      </c>
    </row>
    <row r="1184" spans="1:21" ht="15" hidden="1" customHeight="1" x14ac:dyDescent="0.2">
      <c r="A1184" s="5">
        <v>45150</v>
      </c>
      <c r="B1184" s="6">
        <v>48301</v>
      </c>
      <c r="C1184" s="6" t="s">
        <v>10</v>
      </c>
      <c r="D1184" s="6" t="s">
        <v>1659</v>
      </c>
      <c r="E1184" s="9">
        <v>2275035</v>
      </c>
      <c r="F1184" s="10" t="s">
        <v>1409</v>
      </c>
      <c r="G1184" s="9">
        <v>182003</v>
      </c>
      <c r="H1184" s="9">
        <f t="shared" si="104"/>
        <v>2457038</v>
      </c>
      <c r="I1184" s="6" t="s">
        <v>89</v>
      </c>
      <c r="J1184" s="6" t="s">
        <v>90</v>
      </c>
      <c r="K1184" s="5">
        <f t="shared" si="101"/>
        <v>45185</v>
      </c>
      <c r="L1184" s="9">
        <f>+VLOOKUP(B1184,'[2]TT 2023'!F$1247:K$1328,2,0)</f>
        <v>2457041</v>
      </c>
      <c r="M1184" s="9">
        <f t="shared" si="102"/>
        <v>3</v>
      </c>
      <c r="N1184" s="5">
        <f>+VLOOKUP(B1184,'[2]TT 2023'!F$1247:K$1328,6,0)</f>
        <v>45194</v>
      </c>
      <c r="O1184" t="s">
        <v>1774</v>
      </c>
      <c r="P1184"/>
      <c r="Q1184"/>
      <c r="R1184" s="42">
        <f>+VLOOKUP(B1184,[10]ExportInvoiceList!$D:$O,3,0)</f>
        <v>2457038</v>
      </c>
      <c r="S1184" s="14">
        <f t="shared" si="103"/>
        <v>0</v>
      </c>
      <c r="T1184" t="str">
        <f>+VLOOKUP(B1184,[10]ExportInvoiceList!$D:$O,12,0)</f>
        <v>Lịch thanh toán: Monthly at 10 &amp; 24</v>
      </c>
      <c r="U1184" s="4">
        <f>+VLOOKUP(B1184,[10]ExportInvoiceList!$D:$O,6,0)</f>
        <v>45185.000347222223</v>
      </c>
    </row>
    <row r="1185" spans="1:21" ht="15" hidden="1" customHeight="1" x14ac:dyDescent="0.2">
      <c r="A1185" s="5">
        <v>45150</v>
      </c>
      <c r="B1185" s="6">
        <v>48305</v>
      </c>
      <c r="C1185" s="6" t="s">
        <v>10</v>
      </c>
      <c r="D1185" s="6" t="s">
        <v>1660</v>
      </c>
      <c r="E1185" s="9">
        <v>2192330</v>
      </c>
      <c r="F1185" s="10" t="s">
        <v>1409</v>
      </c>
      <c r="G1185" s="9">
        <v>175386</v>
      </c>
      <c r="H1185" s="9">
        <f t="shared" si="104"/>
        <v>2367716</v>
      </c>
      <c r="I1185" s="6" t="s">
        <v>89</v>
      </c>
      <c r="J1185" s="6" t="s">
        <v>90</v>
      </c>
      <c r="K1185" s="5">
        <f t="shared" si="101"/>
        <v>45185</v>
      </c>
      <c r="L1185" s="9">
        <f>+VLOOKUP(B1185,'[2]TT 2023'!F$1247:K$1328,2,0)</f>
        <v>2367711</v>
      </c>
      <c r="M1185" s="9">
        <f t="shared" si="102"/>
        <v>-5</v>
      </c>
      <c r="N1185" s="5">
        <f>+VLOOKUP(B1185,'[2]TT 2023'!F$1247:K$1328,6,0)</f>
        <v>45194</v>
      </c>
      <c r="O1185" t="s">
        <v>1774</v>
      </c>
      <c r="P1185"/>
      <c r="Q1185"/>
      <c r="R1185" s="42">
        <f>+VLOOKUP(B1185,[10]ExportInvoiceList!$D:$O,3,0)</f>
        <v>2367716</v>
      </c>
      <c r="S1185" s="14">
        <f t="shared" si="103"/>
        <v>0</v>
      </c>
      <c r="T1185" t="str">
        <f>+VLOOKUP(B1185,[10]ExportInvoiceList!$D:$O,12,0)</f>
        <v>Lịch thanh toán: Monthly at 10 &amp; 24</v>
      </c>
      <c r="U1185" s="4">
        <f>+VLOOKUP(B1185,[10]ExportInvoiceList!$D:$O,6,0)</f>
        <v>45185.000347222223</v>
      </c>
    </row>
    <row r="1186" spans="1:21" ht="15" hidden="1" customHeight="1" x14ac:dyDescent="0.2">
      <c r="A1186" s="5">
        <v>45150</v>
      </c>
      <c r="B1186" s="6">
        <v>48306</v>
      </c>
      <c r="C1186" s="6" t="s">
        <v>10</v>
      </c>
      <c r="D1186" s="6" t="s">
        <v>1661</v>
      </c>
      <c r="E1186" s="9">
        <v>2395015</v>
      </c>
      <c r="F1186" s="10" t="s">
        <v>1409</v>
      </c>
      <c r="G1186" s="9">
        <v>191601</v>
      </c>
      <c r="H1186" s="9">
        <f t="shared" si="104"/>
        <v>2586616</v>
      </c>
      <c r="I1186" s="6" t="s">
        <v>53</v>
      </c>
      <c r="J1186" s="6" t="s">
        <v>54</v>
      </c>
      <c r="K1186" s="5">
        <f t="shared" si="101"/>
        <v>45185</v>
      </c>
      <c r="L1186" s="9">
        <f>+VLOOKUP(B1186,'[2]TT 2023'!F$1247:K$1328,2,0)</f>
        <v>2586614</v>
      </c>
      <c r="M1186" s="9">
        <f t="shared" si="102"/>
        <v>-2</v>
      </c>
      <c r="N1186" s="5">
        <f>+VLOOKUP(B1186,'[2]TT 2023'!F$1247:K$1328,6,0)</f>
        <v>45194</v>
      </c>
      <c r="O1186" t="s">
        <v>1774</v>
      </c>
      <c r="P1186"/>
      <c r="Q1186"/>
      <c r="R1186" s="42" t="e">
        <f>+VLOOKUP(B1186,[10]ExportInvoiceList!$D:$O,3,0)</f>
        <v>#N/A</v>
      </c>
      <c r="S1186" s="14" t="e">
        <f t="shared" si="103"/>
        <v>#N/A</v>
      </c>
      <c r="T1186" t="e">
        <f>+VLOOKUP(B1186,[10]ExportInvoiceList!$D:$O,12,0)</f>
        <v>#N/A</v>
      </c>
      <c r="U1186" s="4" t="e">
        <f>+VLOOKUP(B1186,[10]ExportInvoiceList!$D:$O,6,0)</f>
        <v>#N/A</v>
      </c>
    </row>
    <row r="1187" spans="1:21" ht="15" hidden="1" customHeight="1" x14ac:dyDescent="0.2">
      <c r="A1187" s="5">
        <v>45150</v>
      </c>
      <c r="B1187" s="6">
        <v>48307</v>
      </c>
      <c r="C1187" s="6" t="s">
        <v>10</v>
      </c>
      <c r="D1187" s="6" t="s">
        <v>1662</v>
      </c>
      <c r="E1187" s="9">
        <v>943990</v>
      </c>
      <c r="F1187" s="10" t="s">
        <v>1409</v>
      </c>
      <c r="G1187" s="9">
        <v>75519</v>
      </c>
      <c r="H1187" s="9">
        <f t="shared" si="104"/>
        <v>1019509</v>
      </c>
      <c r="I1187" s="6" t="s">
        <v>53</v>
      </c>
      <c r="J1187" s="6" t="s">
        <v>54</v>
      </c>
      <c r="K1187" s="5">
        <f t="shared" si="101"/>
        <v>45185</v>
      </c>
      <c r="L1187" s="9">
        <f>+VLOOKUP(B1187,'[2]TT 2023'!F$1247:K$1328,2,0)</f>
        <v>1019507</v>
      </c>
      <c r="M1187" s="9">
        <f t="shared" si="102"/>
        <v>-2</v>
      </c>
      <c r="N1187" s="5">
        <f>+VLOOKUP(B1187,'[2]TT 2023'!F$1247:K$1328,6,0)</f>
        <v>45194</v>
      </c>
      <c r="O1187" t="s">
        <v>1774</v>
      </c>
      <c r="P1187"/>
      <c r="Q1187"/>
      <c r="R1187" s="42" t="e">
        <f>+VLOOKUP(B1187,[10]ExportInvoiceList!$D:$O,3,0)</f>
        <v>#N/A</v>
      </c>
      <c r="S1187" s="14" t="e">
        <f t="shared" si="103"/>
        <v>#N/A</v>
      </c>
      <c r="T1187" t="e">
        <f>+VLOOKUP(B1187,[10]ExportInvoiceList!$D:$O,12,0)</f>
        <v>#N/A</v>
      </c>
      <c r="U1187" s="4" t="e">
        <f>+VLOOKUP(B1187,[10]ExportInvoiceList!$D:$O,6,0)</f>
        <v>#N/A</v>
      </c>
    </row>
    <row r="1188" spans="1:21" ht="15" hidden="1" customHeight="1" x14ac:dyDescent="0.2">
      <c r="A1188" s="5">
        <v>45150</v>
      </c>
      <c r="B1188" s="6">
        <v>48308</v>
      </c>
      <c r="C1188" s="6" t="s">
        <v>10</v>
      </c>
      <c r="D1188" s="6" t="s">
        <v>1663</v>
      </c>
      <c r="E1188" s="9">
        <v>1887980</v>
      </c>
      <c r="F1188" s="10" t="s">
        <v>1409</v>
      </c>
      <c r="G1188" s="9">
        <v>151038</v>
      </c>
      <c r="H1188" s="9">
        <f t="shared" si="104"/>
        <v>2039018</v>
      </c>
      <c r="I1188" s="6" t="s">
        <v>13</v>
      </c>
      <c r="J1188" s="6" t="s">
        <v>14</v>
      </c>
      <c r="K1188" s="5">
        <f t="shared" si="101"/>
        <v>45185</v>
      </c>
      <c r="L1188" s="9">
        <f>+VLOOKUP(B1188,'[2]TT 2023'!F$1247:K$1328,2,0)</f>
        <v>2039013</v>
      </c>
      <c r="M1188" s="9">
        <f t="shared" si="102"/>
        <v>-5</v>
      </c>
      <c r="N1188" s="5">
        <f>+VLOOKUP(B1188,'[2]TT 2023'!F$1247:K$1328,6,0)</f>
        <v>45194</v>
      </c>
      <c r="O1188" t="s">
        <v>1774</v>
      </c>
      <c r="P1188"/>
      <c r="Q1188"/>
      <c r="R1188" s="42">
        <f>+VLOOKUP(B1188,[10]ExportInvoiceList!$D:$O,3,0)</f>
        <v>2039018</v>
      </c>
      <c r="S1188" s="14">
        <f t="shared" si="103"/>
        <v>0</v>
      </c>
      <c r="T1188" t="str">
        <f>+VLOOKUP(B1188,[10]ExportInvoiceList!$D:$O,12,0)</f>
        <v>Lịch thanh toán: Monthly at 10 &amp; 24</v>
      </c>
      <c r="U1188" s="4">
        <f>+VLOOKUP(B1188,[10]ExportInvoiceList!$D:$O,6,0)</f>
        <v>45184.000347222223</v>
      </c>
    </row>
    <row r="1189" spans="1:21" ht="15" hidden="1" customHeight="1" x14ac:dyDescent="0.2">
      <c r="A1189" s="5">
        <v>45150</v>
      </c>
      <c r="B1189" s="6">
        <v>48309</v>
      </c>
      <c r="C1189" s="6" t="s">
        <v>10</v>
      </c>
      <c r="D1189" s="6" t="s">
        <v>1664</v>
      </c>
      <c r="E1189" s="9">
        <v>3745020</v>
      </c>
      <c r="F1189" s="10" t="s">
        <v>1409</v>
      </c>
      <c r="G1189" s="9">
        <v>299602</v>
      </c>
      <c r="H1189" s="9">
        <f t="shared" si="104"/>
        <v>4044622</v>
      </c>
      <c r="I1189" s="6" t="s">
        <v>13</v>
      </c>
      <c r="J1189" s="6" t="s">
        <v>14</v>
      </c>
      <c r="K1189" s="5">
        <f t="shared" si="101"/>
        <v>45185</v>
      </c>
      <c r="L1189" s="9">
        <f>+VLOOKUP(B1189,'[2]TT 2023'!F$1247:K$1328,2,0)</f>
        <v>4044627</v>
      </c>
      <c r="M1189" s="9">
        <f t="shared" si="102"/>
        <v>5</v>
      </c>
      <c r="N1189" s="5">
        <f>+VLOOKUP(B1189,'[2]TT 2023'!F$1247:K$1328,6,0)</f>
        <v>45194</v>
      </c>
      <c r="O1189" t="s">
        <v>1774</v>
      </c>
      <c r="P1189"/>
      <c r="Q1189"/>
      <c r="R1189" s="42">
        <f>+VLOOKUP(B1189,[10]ExportInvoiceList!$D:$O,3,0)</f>
        <v>4044622</v>
      </c>
      <c r="S1189" s="14">
        <f t="shared" si="103"/>
        <v>0</v>
      </c>
      <c r="T1189" t="str">
        <f>+VLOOKUP(B1189,[10]ExportInvoiceList!$D:$O,12,0)</f>
        <v>Lịch thanh toán: Monthly at 10 &amp; 24</v>
      </c>
      <c r="U1189" s="4">
        <f>+VLOOKUP(B1189,[10]ExportInvoiceList!$D:$O,6,0)</f>
        <v>45184.000347222223</v>
      </c>
    </row>
    <row r="1190" spans="1:21" ht="15" hidden="1" customHeight="1" x14ac:dyDescent="0.2">
      <c r="A1190" s="5">
        <v>45150</v>
      </c>
      <c r="B1190" s="6">
        <v>48310</v>
      </c>
      <c r="C1190" s="6" t="s">
        <v>10</v>
      </c>
      <c r="D1190" s="6" t="s">
        <v>1665</v>
      </c>
      <c r="E1190" s="9">
        <v>501830</v>
      </c>
      <c r="F1190" s="10" t="s">
        <v>1409</v>
      </c>
      <c r="G1190" s="9">
        <v>40146</v>
      </c>
      <c r="H1190" s="9">
        <f t="shared" si="104"/>
        <v>541976</v>
      </c>
      <c r="I1190" s="6" t="s">
        <v>13</v>
      </c>
      <c r="J1190" s="6" t="s">
        <v>14</v>
      </c>
      <c r="K1190" s="5">
        <f t="shared" si="101"/>
        <v>45185</v>
      </c>
      <c r="L1190" s="9">
        <f>+VLOOKUP(B1190,'[2]TT 2023'!F$1247:K$1328,2,0)</f>
        <v>541971</v>
      </c>
      <c r="M1190" s="9">
        <f t="shared" si="102"/>
        <v>-5</v>
      </c>
      <c r="N1190" s="5">
        <f>+VLOOKUP(B1190,'[2]TT 2023'!F$1247:K$1328,6,0)</f>
        <v>45194</v>
      </c>
      <c r="O1190" t="s">
        <v>1774</v>
      </c>
      <c r="P1190"/>
      <c r="Q1190"/>
      <c r="R1190" s="42">
        <f>+VLOOKUP(B1190,[10]ExportInvoiceList!$D:$O,3,0)</f>
        <v>541976</v>
      </c>
      <c r="S1190" s="14">
        <f t="shared" si="103"/>
        <v>0</v>
      </c>
      <c r="T1190" t="str">
        <f>+VLOOKUP(B1190,[10]ExportInvoiceList!$D:$O,12,0)</f>
        <v>Lịch thanh toán: Monthly at 10 &amp; 24</v>
      </c>
      <c r="U1190" s="4">
        <f>+VLOOKUP(B1190,[10]ExportInvoiceList!$D:$O,6,0)</f>
        <v>45184.000347222223</v>
      </c>
    </row>
    <row r="1191" spans="1:21" ht="15" hidden="1" customHeight="1" x14ac:dyDescent="0.2">
      <c r="A1191" s="5">
        <v>45150</v>
      </c>
      <c r="B1191" s="6">
        <v>48311</v>
      </c>
      <c r="C1191" s="6" t="s">
        <v>10</v>
      </c>
      <c r="D1191" s="6" t="s">
        <v>1666</v>
      </c>
      <c r="E1191" s="9">
        <v>2831970</v>
      </c>
      <c r="F1191" s="10" t="s">
        <v>1409</v>
      </c>
      <c r="G1191" s="9">
        <v>226558</v>
      </c>
      <c r="H1191" s="9">
        <f t="shared" si="104"/>
        <v>3058528</v>
      </c>
      <c r="I1191" s="6" t="s">
        <v>147</v>
      </c>
      <c r="J1191" s="6" t="s">
        <v>148</v>
      </c>
      <c r="K1191" s="5">
        <f t="shared" si="101"/>
        <v>45185</v>
      </c>
      <c r="L1191" s="9">
        <f>+VLOOKUP(B1191,'[2]TT 2023'!F$1160:K$1246,2,0)</f>
        <v>3058533</v>
      </c>
      <c r="M1191" s="9">
        <f t="shared" si="102"/>
        <v>5</v>
      </c>
      <c r="N1191" s="5">
        <f>+VLOOKUP(B1191,'[2]TT 2023'!F$1160:K$1246,6,0)</f>
        <v>45180</v>
      </c>
      <c r="O1191" t="s">
        <v>1758</v>
      </c>
      <c r="P1191"/>
      <c r="Q1191"/>
      <c r="R1191" s="42">
        <f>+VLOOKUP(B1191,[10]ExportInvoiceList!$D:$O,3,0)</f>
        <v>3058528</v>
      </c>
      <c r="S1191" s="14">
        <f t="shared" si="103"/>
        <v>0</v>
      </c>
      <c r="T1191" t="str">
        <f>+VLOOKUP(B1191,[10]ExportInvoiceList!$D:$O,12,0)</f>
        <v>Lịch thanh toán: Monthly at 10 &amp; 24</v>
      </c>
      <c r="U1191" s="4">
        <f>+VLOOKUP(B1191,[10]ExportInvoiceList!$D:$O,6,0)</f>
        <v>45173.000347222223</v>
      </c>
    </row>
    <row r="1192" spans="1:21" ht="15" hidden="1" customHeight="1" x14ac:dyDescent="0.2">
      <c r="A1192" s="5">
        <v>45150</v>
      </c>
      <c r="B1192" s="6">
        <v>48312</v>
      </c>
      <c r="C1192" s="6" t="s">
        <v>10</v>
      </c>
      <c r="D1192" s="6" t="s">
        <v>1667</v>
      </c>
      <c r="E1192" s="9">
        <v>3775960</v>
      </c>
      <c r="F1192" s="10" t="s">
        <v>1409</v>
      </c>
      <c r="G1192" s="9">
        <v>302077</v>
      </c>
      <c r="H1192" s="9">
        <f t="shared" si="104"/>
        <v>4078037</v>
      </c>
      <c r="I1192" s="6" t="s">
        <v>147</v>
      </c>
      <c r="J1192" s="6" t="s">
        <v>148</v>
      </c>
      <c r="K1192" s="5">
        <f t="shared" si="101"/>
        <v>45185</v>
      </c>
      <c r="L1192" s="9">
        <f>+VLOOKUP(B1192,'[2]TT 2023'!F$1160:K$1246,2,0)</f>
        <v>4078040</v>
      </c>
      <c r="M1192" s="9">
        <f t="shared" si="102"/>
        <v>3</v>
      </c>
      <c r="N1192" s="5">
        <f>+VLOOKUP(B1192,'[2]TT 2023'!F$1160:K$1246,6,0)</f>
        <v>45180</v>
      </c>
      <c r="O1192" t="s">
        <v>1758</v>
      </c>
      <c r="P1192"/>
      <c r="Q1192"/>
      <c r="R1192" s="42">
        <f>+VLOOKUP(B1192,[10]ExportInvoiceList!$D:$O,3,0)</f>
        <v>4078037</v>
      </c>
      <c r="S1192" s="14">
        <f t="shared" si="103"/>
        <v>0</v>
      </c>
      <c r="T1192" t="str">
        <f>+VLOOKUP(B1192,[10]ExportInvoiceList!$D:$O,12,0)</f>
        <v>Lịch thanh toán: Monthly at 10 &amp; 24</v>
      </c>
      <c r="U1192" s="4">
        <f>+VLOOKUP(B1192,[10]ExportInvoiceList!$D:$O,6,0)</f>
        <v>45177.000347222223</v>
      </c>
    </row>
    <row r="1193" spans="1:21" ht="15" hidden="1" customHeight="1" x14ac:dyDescent="0.2">
      <c r="A1193" s="5">
        <v>45150</v>
      </c>
      <c r="B1193" s="6">
        <v>48313</v>
      </c>
      <c r="C1193" s="6" t="s">
        <v>10</v>
      </c>
      <c r="D1193" s="6" t="s">
        <v>1668</v>
      </c>
      <c r="E1193" s="9">
        <v>943990</v>
      </c>
      <c r="F1193" s="10" t="s">
        <v>1409</v>
      </c>
      <c r="G1193" s="9">
        <v>75519</v>
      </c>
      <c r="H1193" s="9">
        <f t="shared" si="104"/>
        <v>1019509</v>
      </c>
      <c r="I1193" s="6" t="s">
        <v>147</v>
      </c>
      <c r="J1193" s="6" t="s">
        <v>148</v>
      </c>
      <c r="K1193" s="5">
        <f t="shared" si="101"/>
        <v>45185</v>
      </c>
      <c r="L1193" s="9">
        <f>+VLOOKUP(B1193,'[2]TT 2023'!F$1160:K$1246,2,0)</f>
        <v>1019507</v>
      </c>
      <c r="M1193" s="9">
        <f t="shared" si="102"/>
        <v>-2</v>
      </c>
      <c r="N1193" s="5">
        <f>+VLOOKUP(B1193,'[2]TT 2023'!F$1160:K$1246,6,0)</f>
        <v>45180</v>
      </c>
      <c r="O1193" t="s">
        <v>1758</v>
      </c>
      <c r="P1193"/>
      <c r="Q1193"/>
      <c r="R1193" s="42">
        <f>+VLOOKUP(B1193,[10]ExportInvoiceList!$D:$O,3,0)</f>
        <v>1019509</v>
      </c>
      <c r="S1193" s="14">
        <f t="shared" si="103"/>
        <v>0</v>
      </c>
      <c r="T1193" t="str">
        <f>+VLOOKUP(B1193,[10]ExportInvoiceList!$D:$O,12,0)</f>
        <v>Lịch thanh toán: Monthly at 10 &amp; 24</v>
      </c>
      <c r="U1193" s="4">
        <f>+VLOOKUP(B1193,[10]ExportInvoiceList!$D:$O,6,0)</f>
        <v>45177.000347222223</v>
      </c>
    </row>
    <row r="1194" spans="1:21" ht="15" hidden="1" customHeight="1" x14ac:dyDescent="0.2">
      <c r="A1194" s="5">
        <v>45150</v>
      </c>
      <c r="B1194" s="6">
        <v>48314</v>
      </c>
      <c r="C1194" s="6" t="s">
        <v>10</v>
      </c>
      <c r="D1194" s="6" t="s">
        <v>1669</v>
      </c>
      <c r="E1194" s="9">
        <v>1514135</v>
      </c>
      <c r="F1194" s="10" t="s">
        <v>1409</v>
      </c>
      <c r="G1194" s="9">
        <v>121131</v>
      </c>
      <c r="H1194" s="9">
        <f t="shared" si="104"/>
        <v>1635266</v>
      </c>
      <c r="I1194" s="6" t="s">
        <v>147</v>
      </c>
      <c r="J1194" s="6" t="s">
        <v>148</v>
      </c>
      <c r="K1194" s="5">
        <f t="shared" si="101"/>
        <v>45185</v>
      </c>
      <c r="L1194" s="9">
        <f>+VLOOKUP(B1194,'[2]TT 2023'!F$1160:K$1246,2,0)</f>
        <v>1635269</v>
      </c>
      <c r="M1194" s="9">
        <f t="shared" si="102"/>
        <v>3</v>
      </c>
      <c r="N1194" s="5">
        <f>+VLOOKUP(B1194,'[2]TT 2023'!F$1160:K$1246,6,0)</f>
        <v>45180</v>
      </c>
      <c r="O1194" t="s">
        <v>1758</v>
      </c>
      <c r="P1194"/>
      <c r="Q1194"/>
      <c r="R1194" s="42">
        <f>+VLOOKUP(B1194,[10]ExportInvoiceList!$D:$O,3,0)</f>
        <v>1635266</v>
      </c>
      <c r="S1194" s="14">
        <f t="shared" si="103"/>
        <v>0</v>
      </c>
      <c r="T1194" t="str">
        <f>+VLOOKUP(B1194,[10]ExportInvoiceList!$D:$O,12,0)</f>
        <v>Lịch thanh toán: Monthly at 10 &amp; 24</v>
      </c>
      <c r="U1194" s="4">
        <f>+VLOOKUP(B1194,[10]ExportInvoiceList!$D:$O,6,0)</f>
        <v>45175.000347222223</v>
      </c>
    </row>
    <row r="1195" spans="1:21" ht="15" hidden="1" customHeight="1" x14ac:dyDescent="0.2">
      <c r="A1195" s="5">
        <v>45157</v>
      </c>
      <c r="B1195" s="6">
        <v>49783</v>
      </c>
      <c r="C1195" s="6" t="s">
        <v>10</v>
      </c>
      <c r="D1195" s="6" t="s">
        <v>1670</v>
      </c>
      <c r="E1195" s="9">
        <v>2275035</v>
      </c>
      <c r="F1195" s="10" t="s">
        <v>1409</v>
      </c>
      <c r="G1195" s="9">
        <v>182003</v>
      </c>
      <c r="H1195" s="9">
        <f t="shared" si="104"/>
        <v>2457038</v>
      </c>
      <c r="I1195" s="6" t="s">
        <v>175</v>
      </c>
      <c r="J1195" s="6" t="s">
        <v>176</v>
      </c>
      <c r="K1195" s="5">
        <f t="shared" si="101"/>
        <v>45192</v>
      </c>
      <c r="L1195" s="9">
        <f>+VLOOKUP(B1195,'[2]TT 2023'!F$1247:K$1328,2,0)</f>
        <v>2457041</v>
      </c>
      <c r="M1195" s="9">
        <f t="shared" si="102"/>
        <v>3</v>
      </c>
      <c r="N1195" s="5">
        <f>+VLOOKUP(B1195,'[2]TT 2023'!F$1247:K$1328,6,0)</f>
        <v>45194</v>
      </c>
      <c r="O1195" t="s">
        <v>1774</v>
      </c>
      <c r="P1195"/>
      <c r="Q1195"/>
      <c r="R1195" s="42">
        <f>+VLOOKUP(B1195,[10]ExportInvoiceList!$D:$O,3,0)</f>
        <v>2457038</v>
      </c>
      <c r="S1195" s="14">
        <f t="shared" si="103"/>
        <v>0</v>
      </c>
      <c r="T1195" t="str">
        <f>+VLOOKUP(B1195,[10]ExportInvoiceList!$D:$O,12,0)</f>
        <v>Lịch thanh toán: Monthly at 10 &amp; 24</v>
      </c>
      <c r="U1195" s="4">
        <f>+VLOOKUP(B1195,[10]ExportInvoiceList!$D:$O,6,0)</f>
        <v>45188.000347222223</v>
      </c>
    </row>
    <row r="1196" spans="1:21" ht="15" hidden="1" customHeight="1" x14ac:dyDescent="0.2">
      <c r="A1196" s="5">
        <v>45157</v>
      </c>
      <c r="B1196" s="6">
        <v>49785</v>
      </c>
      <c r="C1196" s="6" t="s">
        <v>10</v>
      </c>
      <c r="D1196" s="6" t="s">
        <v>1671</v>
      </c>
      <c r="E1196" s="9">
        <v>2144100</v>
      </c>
      <c r="F1196" s="10" t="s">
        <v>1409</v>
      </c>
      <c r="G1196" s="9">
        <v>171528</v>
      </c>
      <c r="H1196" s="9">
        <f t="shared" si="104"/>
        <v>2315628</v>
      </c>
      <c r="I1196" s="6" t="s">
        <v>291</v>
      </c>
      <c r="J1196" s="6" t="s">
        <v>292</v>
      </c>
      <c r="K1196" s="5">
        <f t="shared" si="101"/>
        <v>45192</v>
      </c>
      <c r="L1196" s="9">
        <f>+VLOOKUP(B1196,'[2]TT 2023'!F$1247:K$1328,2,0)</f>
        <v>2315628</v>
      </c>
      <c r="M1196" s="9">
        <f t="shared" si="102"/>
        <v>0</v>
      </c>
      <c r="N1196" s="5">
        <f>+VLOOKUP(B1196,'[2]TT 2023'!F$1247:K$1328,6,0)</f>
        <v>45194</v>
      </c>
      <c r="O1196" t="s">
        <v>1774</v>
      </c>
      <c r="P1196"/>
      <c r="Q1196"/>
      <c r="R1196" s="42">
        <f>+VLOOKUP(B1196,[10]ExportInvoiceList!$D:$O,3,0)</f>
        <v>2315628</v>
      </c>
      <c r="S1196" s="14">
        <f t="shared" si="103"/>
        <v>0</v>
      </c>
      <c r="T1196" t="str">
        <f>+VLOOKUP(B1196,[10]ExportInvoiceList!$D:$O,12,0)</f>
        <v>Lịch thanh toán: Monthly at 10 &amp; 24</v>
      </c>
      <c r="U1196" s="4">
        <f>+VLOOKUP(B1196,[10]ExportInvoiceList!$D:$O,6,0)</f>
        <v>45190.000347222223</v>
      </c>
    </row>
    <row r="1197" spans="1:21" ht="15" hidden="1" customHeight="1" x14ac:dyDescent="0.2">
      <c r="A1197" s="5">
        <v>45157</v>
      </c>
      <c r="B1197" s="6">
        <v>49786</v>
      </c>
      <c r="C1197" s="6" t="s">
        <v>10</v>
      </c>
      <c r="D1197" s="6" t="s">
        <v>1672</v>
      </c>
      <c r="E1197" s="9">
        <v>1248340</v>
      </c>
      <c r="F1197" s="10" t="s">
        <v>1409</v>
      </c>
      <c r="G1197" s="9">
        <v>99867</v>
      </c>
      <c r="H1197" s="9">
        <f t="shared" si="104"/>
        <v>1348207</v>
      </c>
      <c r="I1197" s="6" t="s">
        <v>131</v>
      </c>
      <c r="J1197" s="6" t="s">
        <v>132</v>
      </c>
      <c r="K1197" s="5">
        <f t="shared" si="101"/>
        <v>45192</v>
      </c>
      <c r="L1197" s="9">
        <f>+VLOOKUP(B1197,'[2]TT 2023'!F$1247:K$1328,2,0)</f>
        <v>1348205</v>
      </c>
      <c r="M1197" s="9">
        <f t="shared" si="102"/>
        <v>-2</v>
      </c>
      <c r="N1197" s="5">
        <f>+VLOOKUP(B1197,'[2]TT 2023'!F$1247:K$1328,6,0)</f>
        <v>45194</v>
      </c>
      <c r="O1197" t="s">
        <v>1774</v>
      </c>
      <c r="P1197"/>
      <c r="Q1197"/>
      <c r="R1197" s="42">
        <f>+VLOOKUP(B1197,[10]ExportInvoiceList!$D:$O,3,0)</f>
        <v>1348207</v>
      </c>
      <c r="S1197" s="14">
        <f t="shared" si="103"/>
        <v>0</v>
      </c>
      <c r="T1197" t="str">
        <f>+VLOOKUP(B1197,[10]ExportInvoiceList!$D:$O,12,0)</f>
        <v>Lịch thanh toán: Monthly at 10 &amp; 24</v>
      </c>
      <c r="U1197" s="4">
        <f>+VLOOKUP(B1197,[10]ExportInvoiceList!$D:$O,6,0)</f>
        <v>45188.000347222223</v>
      </c>
    </row>
    <row r="1198" spans="1:21" ht="15" hidden="1" customHeight="1" x14ac:dyDescent="0.2">
      <c r="A1198" s="5">
        <v>45157</v>
      </c>
      <c r="B1198" s="6">
        <v>49787</v>
      </c>
      <c r="C1198" s="6" t="s">
        <v>10</v>
      </c>
      <c r="D1198" s="6" t="s">
        <v>1673</v>
      </c>
      <c r="E1198" s="9">
        <v>3775960</v>
      </c>
      <c r="F1198" s="10" t="s">
        <v>1409</v>
      </c>
      <c r="G1198" s="9">
        <v>302077</v>
      </c>
      <c r="H1198" s="9">
        <f t="shared" si="104"/>
        <v>4078037</v>
      </c>
      <c r="I1198" s="6" t="s">
        <v>53</v>
      </c>
      <c r="J1198" s="6" t="s">
        <v>54</v>
      </c>
      <c r="K1198" s="5">
        <f t="shared" si="101"/>
        <v>45192</v>
      </c>
      <c r="L1198" s="9">
        <f>+VLOOKUP(B1198,'[2]TT 2023'!F$1247:K$1328,2,0)</f>
        <v>4078040</v>
      </c>
      <c r="M1198" s="9">
        <f t="shared" si="102"/>
        <v>3</v>
      </c>
      <c r="N1198" s="5">
        <f>+VLOOKUP(B1198,'[2]TT 2023'!F$1247:K$1328,6,0)</f>
        <v>45194</v>
      </c>
      <c r="O1198" t="s">
        <v>1774</v>
      </c>
      <c r="P1198"/>
      <c r="Q1198"/>
      <c r="R1198" s="42">
        <f>+VLOOKUP(B1198,[10]ExportInvoiceList!$D:$O,3,0)</f>
        <v>4078037</v>
      </c>
      <c r="S1198" s="14">
        <f t="shared" si="103"/>
        <v>0</v>
      </c>
      <c r="T1198" t="str">
        <f>+VLOOKUP(B1198,[10]ExportInvoiceList!$D:$O,12,0)</f>
        <v>Lịch thanh toán: Monthly at 10 &amp; 24</v>
      </c>
      <c r="U1198" s="4">
        <f>+VLOOKUP(B1198,[10]ExportInvoiceList!$D:$O,6,0)</f>
        <v>45191.000347222223</v>
      </c>
    </row>
    <row r="1199" spans="1:21" ht="15" hidden="1" customHeight="1" x14ac:dyDescent="0.2">
      <c r="A1199" s="5">
        <v>45157</v>
      </c>
      <c r="B1199" s="6">
        <v>49788</v>
      </c>
      <c r="C1199" s="6" t="s">
        <v>10</v>
      </c>
      <c r="D1199" s="6" t="s">
        <v>1674</v>
      </c>
      <c r="E1199" s="9">
        <v>2024120</v>
      </c>
      <c r="F1199" s="10" t="s">
        <v>1409</v>
      </c>
      <c r="G1199" s="9">
        <v>161930</v>
      </c>
      <c r="H1199" s="9">
        <f t="shared" si="104"/>
        <v>2186050</v>
      </c>
      <c r="I1199" s="6" t="s">
        <v>53</v>
      </c>
      <c r="J1199" s="6" t="s">
        <v>54</v>
      </c>
      <c r="K1199" s="5">
        <f t="shared" si="101"/>
        <v>45192</v>
      </c>
      <c r="L1199" s="9">
        <f>+VLOOKUP(B1199,'[2]TT 2023'!F$1247:K$1328,2,0)</f>
        <v>2186055</v>
      </c>
      <c r="M1199" s="9">
        <f t="shared" si="102"/>
        <v>5</v>
      </c>
      <c r="N1199" s="5">
        <f>+VLOOKUP(B1199,'[2]TT 2023'!F$1247:K$1328,6,0)</f>
        <v>45194</v>
      </c>
      <c r="O1199" t="s">
        <v>1774</v>
      </c>
      <c r="P1199"/>
      <c r="Q1199"/>
      <c r="R1199" s="42">
        <f>+VLOOKUP(B1199,[10]ExportInvoiceList!$D:$O,3,0)</f>
        <v>2186050</v>
      </c>
      <c r="S1199" s="14">
        <f t="shared" si="103"/>
        <v>0</v>
      </c>
      <c r="T1199" t="str">
        <f>+VLOOKUP(B1199,[10]ExportInvoiceList!$D:$O,12,0)</f>
        <v>Lịch thanh toán: Monthly at 10 &amp; 24</v>
      </c>
      <c r="U1199" s="4">
        <f>+VLOOKUP(B1199,[10]ExportInvoiceList!$D:$O,6,0)</f>
        <v>45191.000347222223</v>
      </c>
    </row>
    <row r="1200" spans="1:21" ht="15" hidden="1" customHeight="1" x14ac:dyDescent="0.2">
      <c r="A1200" s="5">
        <v>45157</v>
      </c>
      <c r="B1200" s="6">
        <v>49790</v>
      </c>
      <c r="C1200" s="6" t="s">
        <v>10</v>
      </c>
      <c r="D1200" s="6" t="s">
        <v>1675</v>
      </c>
      <c r="E1200" s="9">
        <v>3604501</v>
      </c>
      <c r="F1200" s="10" t="s">
        <v>1409</v>
      </c>
      <c r="G1200" s="9">
        <v>288360</v>
      </c>
      <c r="H1200" s="9">
        <f t="shared" si="104"/>
        <v>3892861</v>
      </c>
      <c r="I1200" s="6" t="s">
        <v>139</v>
      </c>
      <c r="J1200" s="6" t="s">
        <v>140</v>
      </c>
      <c r="K1200" s="5">
        <f t="shared" si="101"/>
        <v>45192</v>
      </c>
      <c r="L1200" s="9">
        <f>+VLOOKUP(B1200,'[2]TT 2023'!F$1247:K$1328,2,0)</f>
        <v>3892860</v>
      </c>
      <c r="M1200" s="9">
        <f t="shared" si="102"/>
        <v>-1</v>
      </c>
      <c r="N1200" s="5">
        <f>+VLOOKUP(B1200,'[2]TT 2023'!F$1247:K$1328,6,0)</f>
        <v>45194</v>
      </c>
      <c r="O1200" t="s">
        <v>1774</v>
      </c>
      <c r="P1200"/>
      <c r="Q1200"/>
      <c r="R1200" s="42">
        <f>+VLOOKUP(B1200,[10]ExportInvoiceList!$D:$O,3,0)</f>
        <v>3892861</v>
      </c>
      <c r="S1200" s="14">
        <f t="shared" si="103"/>
        <v>0</v>
      </c>
      <c r="T1200" t="str">
        <f>+VLOOKUP(B1200,[10]ExportInvoiceList!$D:$O,12,0)</f>
        <v>Lịch thanh toán: Monthly at 10 &amp; 24</v>
      </c>
      <c r="U1200" s="4">
        <f>+VLOOKUP(B1200,[10]ExportInvoiceList!$D:$O,6,0)</f>
        <v>45189.000347222223</v>
      </c>
    </row>
    <row r="1201" spans="1:21" ht="15" hidden="1" customHeight="1" x14ac:dyDescent="0.2">
      <c r="A1201" s="5">
        <v>45157</v>
      </c>
      <c r="B1201" s="6">
        <v>49793</v>
      </c>
      <c r="C1201" s="6" t="s">
        <v>10</v>
      </c>
      <c r="D1201" s="6" t="s">
        <v>1676</v>
      </c>
      <c r="E1201" s="9">
        <v>3912100</v>
      </c>
      <c r="F1201" s="10" t="s">
        <v>1409</v>
      </c>
      <c r="G1201" s="9">
        <v>312968</v>
      </c>
      <c r="H1201" s="9">
        <f t="shared" si="104"/>
        <v>4225068</v>
      </c>
      <c r="I1201" s="6" t="s">
        <v>139</v>
      </c>
      <c r="J1201" s="6" t="s">
        <v>140</v>
      </c>
      <c r="K1201" s="5">
        <f t="shared" si="101"/>
        <v>45192</v>
      </c>
      <c r="L1201" s="9">
        <f>+VLOOKUP(B1201,'[2]TT 2023'!F$1247:K$1328,2,0)</f>
        <v>4225068</v>
      </c>
      <c r="M1201" s="9">
        <f t="shared" si="102"/>
        <v>0</v>
      </c>
      <c r="N1201" s="5">
        <f>+VLOOKUP(B1201,'[2]TT 2023'!F$1247:K$1328,6,0)</f>
        <v>45194</v>
      </c>
      <c r="O1201" t="s">
        <v>1774</v>
      </c>
      <c r="P1201"/>
      <c r="Q1201"/>
      <c r="R1201" s="42" t="e">
        <f>+VLOOKUP(B1201,[10]ExportInvoiceList!$D:$O,3,0)</f>
        <v>#N/A</v>
      </c>
      <c r="S1201" s="14" t="e">
        <f t="shared" si="103"/>
        <v>#N/A</v>
      </c>
      <c r="T1201" t="e">
        <f>+VLOOKUP(B1201,[10]ExportInvoiceList!$D:$O,12,0)</f>
        <v>#N/A</v>
      </c>
      <c r="U1201" s="4" t="e">
        <f>+VLOOKUP(B1201,[10]ExportInvoiceList!$D:$O,6,0)</f>
        <v>#N/A</v>
      </c>
    </row>
    <row r="1202" spans="1:21" ht="15" hidden="1" customHeight="1" x14ac:dyDescent="0.2">
      <c r="A1202" s="5">
        <v>45157</v>
      </c>
      <c r="B1202" s="6">
        <v>49794</v>
      </c>
      <c r="C1202" s="6" t="s">
        <v>10</v>
      </c>
      <c r="D1202" s="6" t="s">
        <v>1677</v>
      </c>
      <c r="E1202" s="9">
        <v>916454</v>
      </c>
      <c r="F1202" s="10" t="s">
        <v>1409</v>
      </c>
      <c r="G1202" s="9">
        <v>73316</v>
      </c>
      <c r="H1202" s="9">
        <f t="shared" si="104"/>
        <v>989770</v>
      </c>
      <c r="I1202" s="6" t="s">
        <v>89</v>
      </c>
      <c r="J1202" s="6" t="s">
        <v>90</v>
      </c>
      <c r="K1202" s="5">
        <f t="shared" si="101"/>
        <v>45192</v>
      </c>
      <c r="L1202" s="9">
        <f>+VLOOKUP(B1202,'[2]TT 2023'!F$1247:K$1328,2,0)</f>
        <v>989766</v>
      </c>
      <c r="M1202" s="9">
        <f t="shared" si="102"/>
        <v>-4</v>
      </c>
      <c r="N1202" s="5">
        <f>+VLOOKUP(B1202,'[2]TT 2023'!F$1247:K$1328,6,0)</f>
        <v>45194</v>
      </c>
      <c r="O1202" t="s">
        <v>1774</v>
      </c>
      <c r="P1202"/>
      <c r="Q1202"/>
      <c r="R1202" s="42">
        <f>+VLOOKUP(B1202,[10]ExportInvoiceList!$D:$O,3,0)</f>
        <v>989770</v>
      </c>
      <c r="S1202" s="14">
        <f t="shared" si="103"/>
        <v>0</v>
      </c>
      <c r="T1202" t="str">
        <f>+VLOOKUP(B1202,[10]ExportInvoiceList!$D:$O,12,0)</f>
        <v>Lịch thanh toán: Monthly at 10 &amp; 24</v>
      </c>
      <c r="U1202" s="4">
        <f>+VLOOKUP(B1202,[10]ExportInvoiceList!$D:$O,6,0)</f>
        <v>45188.000347222223</v>
      </c>
    </row>
    <row r="1203" spans="1:21" ht="15" hidden="1" customHeight="1" x14ac:dyDescent="0.2">
      <c r="A1203" s="5">
        <v>45157</v>
      </c>
      <c r="B1203" s="6">
        <v>49795</v>
      </c>
      <c r="C1203" s="6" t="s">
        <v>10</v>
      </c>
      <c r="D1203" s="6" t="s">
        <v>1678</v>
      </c>
      <c r="E1203" s="9">
        <v>1872781</v>
      </c>
      <c r="F1203" s="10" t="s">
        <v>1409</v>
      </c>
      <c r="G1203" s="9">
        <v>149822</v>
      </c>
      <c r="H1203" s="9">
        <f t="shared" si="104"/>
        <v>2022603</v>
      </c>
      <c r="I1203" s="6" t="s">
        <v>73</v>
      </c>
      <c r="J1203" s="6" t="s">
        <v>74</v>
      </c>
      <c r="K1203" s="5">
        <f t="shared" si="101"/>
        <v>45192</v>
      </c>
      <c r="L1203" s="9">
        <f>+VLOOKUP(B1203,'[2]TT 2023'!F$1247:K$1328,2,0)</f>
        <v>2022597</v>
      </c>
      <c r="M1203" s="9">
        <f t="shared" si="102"/>
        <v>-6</v>
      </c>
      <c r="N1203" s="5">
        <f>+VLOOKUP(B1203,'[2]TT 2023'!F$1247:K$1328,6,0)</f>
        <v>45194</v>
      </c>
      <c r="O1203" t="s">
        <v>1774</v>
      </c>
      <c r="P1203"/>
      <c r="Q1203"/>
      <c r="R1203" s="42">
        <f>+VLOOKUP(B1203,[10]ExportInvoiceList!$D:$O,3,0)</f>
        <v>2022603</v>
      </c>
      <c r="S1203" s="14">
        <f t="shared" si="103"/>
        <v>0</v>
      </c>
      <c r="T1203" t="str">
        <f>+VLOOKUP(B1203,[10]ExportInvoiceList!$D:$O,12,0)</f>
        <v>Lịch thanh toán: Monthly at 10 &amp; 24</v>
      </c>
      <c r="U1203" s="4">
        <f>+VLOOKUP(B1203,[10]ExportInvoiceList!$D:$O,6,0)</f>
        <v>45189.000347222223</v>
      </c>
    </row>
    <row r="1204" spans="1:21" ht="15" hidden="1" customHeight="1" x14ac:dyDescent="0.2">
      <c r="A1204" s="5">
        <v>45157</v>
      </c>
      <c r="B1204" s="6">
        <v>49796</v>
      </c>
      <c r="C1204" s="6" t="s">
        <v>10</v>
      </c>
      <c r="D1204" s="6" t="s">
        <v>1679</v>
      </c>
      <c r="E1204" s="9">
        <v>5024300</v>
      </c>
      <c r="F1204" s="10" t="s">
        <v>1409</v>
      </c>
      <c r="G1204" s="9">
        <v>401944</v>
      </c>
      <c r="H1204" s="9">
        <f t="shared" si="104"/>
        <v>5426244</v>
      </c>
      <c r="I1204" s="6" t="s">
        <v>13</v>
      </c>
      <c r="J1204" s="6" t="s">
        <v>14</v>
      </c>
      <c r="K1204" s="5">
        <f t="shared" si="101"/>
        <v>45192</v>
      </c>
      <c r="L1204" s="9">
        <f>+VLOOKUP(B1204,'[2]TT 2023'!F$1247:K$1328,2,0)</f>
        <v>5426244</v>
      </c>
      <c r="M1204" s="9">
        <f t="shared" si="102"/>
        <v>0</v>
      </c>
      <c r="N1204" s="5">
        <f>+VLOOKUP(B1204,'[2]TT 2023'!F$1247:K$1328,6,0)</f>
        <v>45194</v>
      </c>
      <c r="O1204" t="s">
        <v>1774</v>
      </c>
      <c r="P1204"/>
      <c r="Q1204"/>
      <c r="R1204" s="42">
        <f>+VLOOKUP(B1204,[10]ExportInvoiceList!$D:$O,3,0)</f>
        <v>5426244</v>
      </c>
      <c r="S1204" s="14">
        <f t="shared" si="103"/>
        <v>0</v>
      </c>
      <c r="T1204" t="str">
        <f>+VLOOKUP(B1204,[10]ExportInvoiceList!$D:$O,12,0)</f>
        <v>Lịch thanh toán: Monthly at 10 &amp; 24</v>
      </c>
      <c r="U1204" s="4">
        <f>+VLOOKUP(B1204,[10]ExportInvoiceList!$D:$O,6,0)</f>
        <v>45188.000347222223</v>
      </c>
    </row>
    <row r="1205" spans="1:21" ht="15" hidden="1" customHeight="1" x14ac:dyDescent="0.2">
      <c r="A1205" s="5">
        <v>45157</v>
      </c>
      <c r="B1205" s="6">
        <v>49797</v>
      </c>
      <c r="C1205" s="6" t="s">
        <v>10</v>
      </c>
      <c r="D1205" s="6" t="s">
        <v>1680</v>
      </c>
      <c r="E1205" s="9">
        <v>654610</v>
      </c>
      <c r="F1205" s="10" t="s">
        <v>1409</v>
      </c>
      <c r="G1205" s="9">
        <v>52369</v>
      </c>
      <c r="H1205" s="9">
        <f t="shared" si="104"/>
        <v>706979</v>
      </c>
      <c r="I1205" s="6" t="s">
        <v>13</v>
      </c>
      <c r="J1205" s="6" t="s">
        <v>14</v>
      </c>
      <c r="K1205" s="5">
        <f t="shared" si="101"/>
        <v>45192</v>
      </c>
      <c r="L1205" s="9">
        <f>+VLOOKUP(B1205,'[2]TT 2023'!F$1247:K$1328,2,0)</f>
        <v>706982</v>
      </c>
      <c r="M1205" s="9">
        <f t="shared" si="102"/>
        <v>3</v>
      </c>
      <c r="N1205" s="5">
        <f>+VLOOKUP(B1205,'[2]TT 2023'!F$1247:K$1328,6,0)</f>
        <v>45194</v>
      </c>
      <c r="O1205" t="s">
        <v>1774</v>
      </c>
      <c r="P1205"/>
      <c r="Q1205"/>
      <c r="R1205" s="42">
        <f>+VLOOKUP(B1205,[10]ExportInvoiceList!$D:$O,3,0)</f>
        <v>706979</v>
      </c>
      <c r="S1205" s="14">
        <f t="shared" si="103"/>
        <v>0</v>
      </c>
      <c r="T1205" t="str">
        <f>+VLOOKUP(B1205,[10]ExportInvoiceList!$D:$O,12,0)</f>
        <v>Lịch thanh toán: Monthly at 10 &amp; 24</v>
      </c>
      <c r="U1205" s="4">
        <f>+VLOOKUP(B1205,[10]ExportInvoiceList!$D:$O,6,0)</f>
        <v>45188.000347222223</v>
      </c>
    </row>
    <row r="1206" spans="1:21" ht="15" hidden="1" customHeight="1" x14ac:dyDescent="0.2">
      <c r="A1206" s="5">
        <v>45157</v>
      </c>
      <c r="B1206" s="6">
        <v>49798</v>
      </c>
      <c r="C1206" s="6" t="s">
        <v>10</v>
      </c>
      <c r="D1206" s="6" t="s">
        <v>1681</v>
      </c>
      <c r="E1206" s="9">
        <v>3272460</v>
      </c>
      <c r="F1206" s="10" t="s">
        <v>1409</v>
      </c>
      <c r="G1206" s="9">
        <v>261797</v>
      </c>
      <c r="H1206" s="9">
        <f t="shared" si="104"/>
        <v>3534257</v>
      </c>
      <c r="I1206" s="6" t="s">
        <v>117</v>
      </c>
      <c r="J1206" s="6" t="s">
        <v>118</v>
      </c>
      <c r="K1206" s="5">
        <f t="shared" ref="K1206:K1269" si="105">35+A1206</f>
        <v>45192</v>
      </c>
      <c r="L1206" s="9">
        <f>+VLOOKUP(B1206,'[2]TT 2023'!F$1247:K$1328,2,0)</f>
        <v>3534260</v>
      </c>
      <c r="M1206" s="9">
        <f t="shared" ref="M1206:M1263" si="106">+L1206-H1206</f>
        <v>3</v>
      </c>
      <c r="N1206" s="5">
        <f>+VLOOKUP(B1206,'[2]TT 2023'!F$1247:K$1328,6,0)</f>
        <v>45194</v>
      </c>
      <c r="O1206" t="s">
        <v>1774</v>
      </c>
      <c r="P1206"/>
      <c r="Q1206"/>
      <c r="R1206" s="42">
        <f>+VLOOKUP(B1206,[10]ExportInvoiceList!$D:$O,3,0)</f>
        <v>3534257</v>
      </c>
      <c r="S1206" s="14">
        <f t="shared" ref="S1206:S1227" si="107">+R1206-H1206</f>
        <v>0</v>
      </c>
      <c r="T1206" t="str">
        <f>+VLOOKUP(B1206,[10]ExportInvoiceList!$D:$O,12,0)</f>
        <v>Lịch thanh toán: Monthly at 10 &amp; 24</v>
      </c>
      <c r="U1206" s="4">
        <f>+VLOOKUP(B1206,[10]ExportInvoiceList!$D:$O,6,0)</f>
        <v>45188.000347222223</v>
      </c>
    </row>
    <row r="1207" spans="1:21" ht="15" hidden="1" customHeight="1" x14ac:dyDescent="0.2">
      <c r="A1207" s="5">
        <v>45157</v>
      </c>
      <c r="B1207" s="6">
        <v>49799</v>
      </c>
      <c r="C1207" s="6" t="s">
        <v>10</v>
      </c>
      <c r="D1207" s="6" t="s">
        <v>1682</v>
      </c>
      <c r="E1207" s="9">
        <v>1272782</v>
      </c>
      <c r="F1207" s="10" t="s">
        <v>1409</v>
      </c>
      <c r="G1207" s="9">
        <v>101823</v>
      </c>
      <c r="H1207" s="9">
        <f t="shared" ref="H1207:H1270" si="108">+E1207+G1207</f>
        <v>1374605</v>
      </c>
      <c r="I1207" s="6" t="s">
        <v>113</v>
      </c>
      <c r="J1207" s="6" t="s">
        <v>114</v>
      </c>
      <c r="K1207" s="5">
        <f t="shared" si="105"/>
        <v>45192</v>
      </c>
      <c r="L1207" s="9">
        <f>+VLOOKUP(B1207,'[2]TT 2023'!F$1247:K$1328,2,0)</f>
        <v>1374611</v>
      </c>
      <c r="M1207" s="9">
        <f t="shared" si="106"/>
        <v>6</v>
      </c>
      <c r="N1207" s="5">
        <f>+VLOOKUP(B1207,'[2]TT 2023'!F$1247:K$1328,6,0)</f>
        <v>45194</v>
      </c>
      <c r="O1207" t="s">
        <v>1774</v>
      </c>
      <c r="P1207"/>
      <c r="Q1207"/>
      <c r="R1207" s="42">
        <f>+VLOOKUP(B1207,[10]ExportInvoiceList!$D:$O,3,0)</f>
        <v>1374605</v>
      </c>
      <c r="S1207" s="14">
        <f t="shared" si="107"/>
        <v>0</v>
      </c>
      <c r="T1207" t="str">
        <f>+VLOOKUP(B1207,[10]ExportInvoiceList!$D:$O,12,0)</f>
        <v>Lịch thanh toán: Monthly at 10 &amp; 24</v>
      </c>
      <c r="U1207" s="4">
        <f>+VLOOKUP(B1207,[10]ExportInvoiceList!$D:$O,6,0)</f>
        <v>45193.000347222223</v>
      </c>
    </row>
    <row r="1208" spans="1:21" ht="15" hidden="1" customHeight="1" x14ac:dyDescent="0.2">
      <c r="A1208" s="5">
        <v>45157</v>
      </c>
      <c r="B1208" s="6">
        <v>49800</v>
      </c>
      <c r="C1208" s="6" t="s">
        <v>10</v>
      </c>
      <c r="D1208" s="6" t="s">
        <v>1683</v>
      </c>
      <c r="E1208" s="9">
        <v>1248340</v>
      </c>
      <c r="F1208" s="10" t="s">
        <v>1409</v>
      </c>
      <c r="G1208" s="9">
        <v>99867</v>
      </c>
      <c r="H1208" s="9">
        <f t="shared" si="108"/>
        <v>1348207</v>
      </c>
      <c r="I1208" s="6" t="s">
        <v>113</v>
      </c>
      <c r="J1208" s="6" t="s">
        <v>114</v>
      </c>
      <c r="K1208" s="5">
        <f t="shared" si="105"/>
        <v>45192</v>
      </c>
      <c r="L1208" s="9">
        <f>+VLOOKUP(B1208,'[2]TT 2023'!F$1247:K$1328,2,0)</f>
        <v>1348205</v>
      </c>
      <c r="M1208" s="9">
        <f t="shared" si="106"/>
        <v>-2</v>
      </c>
      <c r="N1208" s="5">
        <f>+VLOOKUP(B1208,'[2]TT 2023'!F$1247:K$1328,6,0)</f>
        <v>45194</v>
      </c>
      <c r="O1208" t="s">
        <v>1774</v>
      </c>
      <c r="P1208"/>
      <c r="Q1208"/>
      <c r="R1208" s="42" t="e">
        <f>+VLOOKUP(B1208,[10]ExportInvoiceList!$D:$O,3,0)</f>
        <v>#N/A</v>
      </c>
      <c r="S1208" s="14" t="e">
        <f t="shared" si="107"/>
        <v>#N/A</v>
      </c>
      <c r="T1208" t="e">
        <f>+VLOOKUP(B1208,[10]ExportInvoiceList!$D:$O,12,0)</f>
        <v>#N/A</v>
      </c>
      <c r="U1208" s="4" t="e">
        <f>+VLOOKUP(B1208,[10]ExportInvoiceList!$D:$O,6,0)</f>
        <v>#N/A</v>
      </c>
    </row>
    <row r="1209" spans="1:21" ht="15" hidden="1" customHeight="1" x14ac:dyDescent="0.2">
      <c r="A1209" s="5">
        <v>45157</v>
      </c>
      <c r="B1209" s="6">
        <v>49801</v>
      </c>
      <c r="C1209" s="6" t="s">
        <v>10</v>
      </c>
      <c r="D1209" s="6" t="s">
        <v>1684</v>
      </c>
      <c r="E1209" s="9">
        <v>943990</v>
      </c>
      <c r="F1209" s="10" t="s">
        <v>1409</v>
      </c>
      <c r="G1209" s="9">
        <v>75519</v>
      </c>
      <c r="H1209" s="9">
        <f t="shared" si="108"/>
        <v>1019509</v>
      </c>
      <c r="I1209" s="6" t="s">
        <v>83</v>
      </c>
      <c r="J1209" s="6" t="s">
        <v>84</v>
      </c>
      <c r="K1209" s="5">
        <f t="shared" si="105"/>
        <v>45192</v>
      </c>
      <c r="L1209" s="9">
        <f>+VLOOKUP(B1209,'[2]TT 2023'!F$1329:K$1400,2,0)</f>
        <v>1019507</v>
      </c>
      <c r="M1209" s="9">
        <f t="shared" si="106"/>
        <v>-2</v>
      </c>
      <c r="N1209" s="5">
        <f>+VLOOKUP(B1209,'[2]TT 2023'!F$1329:K$1400,6,0)</f>
        <v>45209</v>
      </c>
      <c r="O1209" t="s">
        <v>1878</v>
      </c>
      <c r="P1209"/>
      <c r="Q1209"/>
      <c r="R1209" s="42" t="e">
        <f>+VLOOKUP(B1209,[12]ExportInvoiceList!$D:$O,3,0)</f>
        <v>#N/A</v>
      </c>
      <c r="S1209" s="14" t="e">
        <f t="shared" si="107"/>
        <v>#N/A</v>
      </c>
      <c r="T1209" t="e">
        <f>+VLOOKUP(B1209,[12]ExportInvoiceList!$D:$O,12,0)</f>
        <v>#N/A</v>
      </c>
      <c r="U1209" s="4" t="e">
        <f>+VLOOKUP(B1209,[12]ExportInvoiceList!$D:$O,6,0)</f>
        <v>#N/A</v>
      </c>
    </row>
    <row r="1210" spans="1:21" ht="15" hidden="1" customHeight="1" x14ac:dyDescent="0.2">
      <c r="A1210" s="5">
        <v>45157</v>
      </c>
      <c r="B1210" s="6">
        <v>49802</v>
      </c>
      <c r="C1210" s="6" t="s">
        <v>10</v>
      </c>
      <c r="D1210" s="6" t="s">
        <v>1685</v>
      </c>
      <c r="E1210" s="9">
        <v>2024120</v>
      </c>
      <c r="F1210" s="10" t="s">
        <v>1409</v>
      </c>
      <c r="G1210" s="9">
        <v>161930</v>
      </c>
      <c r="H1210" s="9">
        <f t="shared" si="108"/>
        <v>2186050</v>
      </c>
      <c r="I1210" s="6" t="s">
        <v>83</v>
      </c>
      <c r="J1210" s="6" t="s">
        <v>84</v>
      </c>
      <c r="K1210" s="5">
        <f t="shared" si="105"/>
        <v>45192</v>
      </c>
      <c r="L1210" s="9">
        <f>+VLOOKUP(B1210,'[2]TT 2023'!F$1329:K$1400,2,0)</f>
        <v>2186055</v>
      </c>
      <c r="M1210" s="9">
        <f t="shared" ref="M1210:M1211" si="109">+L1210-H1210</f>
        <v>5</v>
      </c>
      <c r="N1210" s="5">
        <f>+VLOOKUP(B1210,'[2]TT 2023'!F$1329:K$1400,6,0)</f>
        <v>45209</v>
      </c>
      <c r="O1210" t="s">
        <v>1878</v>
      </c>
      <c r="P1210"/>
      <c r="Q1210"/>
      <c r="R1210" s="42" t="e">
        <f>+VLOOKUP(B1210,[12]ExportInvoiceList!$D:$O,3,0)</f>
        <v>#N/A</v>
      </c>
      <c r="S1210" s="14" t="e">
        <f t="shared" si="107"/>
        <v>#N/A</v>
      </c>
      <c r="T1210" t="e">
        <f>+VLOOKUP(B1210,[12]ExportInvoiceList!$D:$O,12,0)</f>
        <v>#N/A</v>
      </c>
      <c r="U1210" s="4" t="e">
        <f>+VLOOKUP(B1210,[12]ExportInvoiceList!$D:$O,6,0)</f>
        <v>#N/A</v>
      </c>
    </row>
    <row r="1211" spans="1:21" ht="15" hidden="1" customHeight="1" x14ac:dyDescent="0.2">
      <c r="A1211" s="5">
        <v>45157</v>
      </c>
      <c r="B1211" s="6">
        <v>49803</v>
      </c>
      <c r="C1211" s="6" t="s">
        <v>10</v>
      </c>
      <c r="D1211" s="6" t="s">
        <v>1686</v>
      </c>
      <c r="E1211" s="9">
        <v>2192330</v>
      </c>
      <c r="F1211" s="10" t="s">
        <v>1409</v>
      </c>
      <c r="G1211" s="9">
        <v>175386</v>
      </c>
      <c r="H1211" s="9">
        <f t="shared" si="108"/>
        <v>2367716</v>
      </c>
      <c r="I1211" s="6" t="s">
        <v>83</v>
      </c>
      <c r="J1211" s="6" t="s">
        <v>84</v>
      </c>
      <c r="K1211" s="5">
        <f t="shared" si="105"/>
        <v>45192</v>
      </c>
      <c r="L1211" s="9">
        <f>+VLOOKUP(B1211,'[2]TT 2023'!F$1329:K$1400,2,0)</f>
        <v>2367711</v>
      </c>
      <c r="M1211" s="9">
        <f t="shared" si="109"/>
        <v>-5</v>
      </c>
      <c r="N1211" s="5">
        <f>+VLOOKUP(B1211,'[2]TT 2023'!F$1329:K$1400,6,0)</f>
        <v>45209</v>
      </c>
      <c r="O1211" t="s">
        <v>1878</v>
      </c>
      <c r="P1211"/>
      <c r="Q1211"/>
      <c r="R1211" s="42" t="e">
        <f>+VLOOKUP(B1211,[12]ExportInvoiceList!$D:$O,3,0)</f>
        <v>#N/A</v>
      </c>
      <c r="S1211" s="14" t="e">
        <f t="shared" si="107"/>
        <v>#N/A</v>
      </c>
      <c r="T1211" t="e">
        <f>+VLOOKUP(B1211,[12]ExportInvoiceList!$D:$O,12,0)</f>
        <v>#N/A</v>
      </c>
      <c r="U1211" s="4" t="e">
        <f>+VLOOKUP(B1211,[12]ExportInvoiceList!$D:$O,6,0)</f>
        <v>#N/A</v>
      </c>
    </row>
    <row r="1212" spans="1:21" ht="15" hidden="1" customHeight="1" x14ac:dyDescent="0.2">
      <c r="A1212" s="5">
        <v>45157</v>
      </c>
      <c r="B1212" s="6">
        <v>49804</v>
      </c>
      <c r="C1212" s="6" t="s">
        <v>10</v>
      </c>
      <c r="D1212" s="6" t="s">
        <v>1687</v>
      </c>
      <c r="E1212" s="9">
        <v>943990</v>
      </c>
      <c r="F1212" s="10" t="s">
        <v>1409</v>
      </c>
      <c r="G1212" s="9">
        <v>75519</v>
      </c>
      <c r="H1212" s="9">
        <f t="shared" si="108"/>
        <v>1019509</v>
      </c>
      <c r="I1212" s="6" t="s">
        <v>93</v>
      </c>
      <c r="J1212" s="6" t="s">
        <v>94</v>
      </c>
      <c r="K1212" s="5">
        <f t="shared" si="105"/>
        <v>45192</v>
      </c>
      <c r="L1212" s="9">
        <f>+VLOOKUP(B1212,'[2]TT 2023'!F$1247:K$1328,2,0)</f>
        <v>1019507</v>
      </c>
      <c r="M1212" s="9">
        <f t="shared" si="106"/>
        <v>-2</v>
      </c>
      <c r="N1212" s="5">
        <f>+VLOOKUP(B1212,'[2]TT 2023'!F$1247:K$1328,6,0)</f>
        <v>45194</v>
      </c>
      <c r="O1212" t="s">
        <v>1774</v>
      </c>
      <c r="P1212"/>
      <c r="Q1212"/>
      <c r="R1212" s="42">
        <f>+VLOOKUP(B1212,[10]ExportInvoiceList!$D:$O,3,0)</f>
        <v>1019509</v>
      </c>
      <c r="S1212" s="14">
        <f t="shared" si="107"/>
        <v>0</v>
      </c>
      <c r="T1212" t="str">
        <f>+VLOOKUP(B1212,[10]ExportInvoiceList!$D:$O,12,0)</f>
        <v>Lịch thanh toán: Monthly at 10 &amp; 24</v>
      </c>
      <c r="U1212" s="4">
        <f>+VLOOKUP(B1212,[10]ExportInvoiceList!$D:$O,6,0)</f>
        <v>45193.000347222223</v>
      </c>
    </row>
    <row r="1213" spans="1:21" ht="15" hidden="1" customHeight="1" x14ac:dyDescent="0.2">
      <c r="A1213" s="5">
        <v>45157</v>
      </c>
      <c r="B1213" s="6">
        <v>49805</v>
      </c>
      <c r="C1213" s="6" t="s">
        <v>10</v>
      </c>
      <c r="D1213" s="6" t="s">
        <v>1688</v>
      </c>
      <c r="E1213" s="9">
        <v>501830</v>
      </c>
      <c r="F1213" s="10" t="s">
        <v>1409</v>
      </c>
      <c r="G1213" s="9">
        <v>40146</v>
      </c>
      <c r="H1213" s="9">
        <f t="shared" si="108"/>
        <v>541976</v>
      </c>
      <c r="I1213" s="6" t="s">
        <v>93</v>
      </c>
      <c r="J1213" s="6" t="s">
        <v>94</v>
      </c>
      <c r="K1213" s="5">
        <f t="shared" si="105"/>
        <v>45192</v>
      </c>
      <c r="L1213" s="9">
        <f>+VLOOKUP(B1213,'[2]TT 2023'!F$1247:K$1328,2,0)</f>
        <v>541971</v>
      </c>
      <c r="M1213" s="9">
        <f t="shared" si="106"/>
        <v>-5</v>
      </c>
      <c r="N1213" s="5">
        <f>+VLOOKUP(B1213,'[2]TT 2023'!F$1247:K$1328,6,0)</f>
        <v>45194</v>
      </c>
      <c r="O1213" t="s">
        <v>1774</v>
      </c>
      <c r="P1213"/>
      <c r="Q1213"/>
      <c r="R1213" s="42">
        <f>+VLOOKUP(B1213,[10]ExportInvoiceList!$D:$O,3,0)</f>
        <v>541976</v>
      </c>
      <c r="S1213" s="14">
        <f t="shared" si="107"/>
        <v>0</v>
      </c>
      <c r="T1213" t="str">
        <f>+VLOOKUP(B1213,[10]ExportInvoiceList!$D:$O,12,0)</f>
        <v>Lịch thanh toán: Monthly at 10 &amp; 24</v>
      </c>
      <c r="U1213" s="4">
        <f>+VLOOKUP(B1213,[10]ExportInvoiceList!$D:$O,6,0)</f>
        <v>45193.000347222223</v>
      </c>
    </row>
    <row r="1214" spans="1:21" ht="15" hidden="1" customHeight="1" x14ac:dyDescent="0.2">
      <c r="A1214" s="5">
        <v>45157</v>
      </c>
      <c r="B1214" s="6">
        <v>49806</v>
      </c>
      <c r="C1214" s="6" t="s">
        <v>10</v>
      </c>
      <c r="D1214" s="6" t="s">
        <v>1689</v>
      </c>
      <c r="E1214" s="9">
        <v>2024120</v>
      </c>
      <c r="F1214" s="10" t="s">
        <v>1409</v>
      </c>
      <c r="G1214" s="9">
        <v>161930</v>
      </c>
      <c r="H1214" s="9">
        <f t="shared" si="108"/>
        <v>2186050</v>
      </c>
      <c r="I1214" s="6" t="s">
        <v>89</v>
      </c>
      <c r="J1214" s="6" t="s">
        <v>90</v>
      </c>
      <c r="K1214" s="5">
        <f t="shared" si="105"/>
        <v>45192</v>
      </c>
      <c r="L1214" s="9">
        <f>+VLOOKUP(B1214,'[2]TT 2023'!F$1247:K$1328,2,0)</f>
        <v>2186055</v>
      </c>
      <c r="M1214" s="9">
        <f t="shared" si="106"/>
        <v>5</v>
      </c>
      <c r="N1214" s="5">
        <f>+VLOOKUP(B1214,'[2]TT 2023'!F$1247:K$1328,6,0)</f>
        <v>45194</v>
      </c>
      <c r="O1214" t="s">
        <v>1774</v>
      </c>
      <c r="P1214"/>
      <c r="Q1214"/>
      <c r="R1214" s="42">
        <f>+VLOOKUP(B1214,[10]ExportInvoiceList!$D:$O,3,0)</f>
        <v>2186050</v>
      </c>
      <c r="S1214" s="14">
        <f t="shared" si="107"/>
        <v>0</v>
      </c>
      <c r="T1214" t="str">
        <f>+VLOOKUP(B1214,[10]ExportInvoiceList!$D:$O,12,0)</f>
        <v>Lịch thanh toán: Monthly at 10 &amp; 24</v>
      </c>
      <c r="U1214" s="4">
        <f>+VLOOKUP(B1214,[10]ExportInvoiceList!$D:$O,6,0)</f>
        <v>45192.000347222223</v>
      </c>
    </row>
    <row r="1215" spans="1:21" ht="15" hidden="1" customHeight="1" x14ac:dyDescent="0.2">
      <c r="A1215" s="5">
        <v>45157</v>
      </c>
      <c r="B1215" s="6">
        <v>49807</v>
      </c>
      <c r="C1215" s="6" t="s">
        <v>10</v>
      </c>
      <c r="D1215" s="6" t="s">
        <v>1690</v>
      </c>
      <c r="E1215" s="9">
        <v>943990</v>
      </c>
      <c r="F1215" s="10" t="s">
        <v>1409</v>
      </c>
      <c r="G1215" s="9">
        <v>75519</v>
      </c>
      <c r="H1215" s="9">
        <f t="shared" si="108"/>
        <v>1019509</v>
      </c>
      <c r="I1215" s="6" t="s">
        <v>89</v>
      </c>
      <c r="J1215" s="6" t="s">
        <v>90</v>
      </c>
      <c r="K1215" s="5">
        <f t="shared" si="105"/>
        <v>45192</v>
      </c>
      <c r="L1215" s="9">
        <f>+VLOOKUP(B1215,'[2]TT 2023'!F$1247:K$1328,2,0)</f>
        <v>1019507</v>
      </c>
      <c r="M1215" s="9">
        <f t="shared" si="106"/>
        <v>-2</v>
      </c>
      <c r="N1215" s="5">
        <f>+VLOOKUP(B1215,'[2]TT 2023'!F$1247:K$1328,6,0)</f>
        <v>45194</v>
      </c>
      <c r="O1215" t="s">
        <v>1774</v>
      </c>
      <c r="P1215"/>
      <c r="Q1215"/>
      <c r="R1215" s="42">
        <f>+VLOOKUP(B1215,[10]ExportInvoiceList!$D:$O,3,0)</f>
        <v>1019509</v>
      </c>
      <c r="S1215" s="14">
        <f t="shared" si="107"/>
        <v>0</v>
      </c>
      <c r="T1215" t="str">
        <f>+VLOOKUP(B1215,[10]ExportInvoiceList!$D:$O,12,0)</f>
        <v>Lịch thanh toán: Monthly at 10 &amp; 24</v>
      </c>
      <c r="U1215" s="4">
        <f>+VLOOKUP(B1215,[10]ExportInvoiceList!$D:$O,6,0)</f>
        <v>45192.000347222223</v>
      </c>
    </row>
    <row r="1216" spans="1:21" ht="15" hidden="1" customHeight="1" x14ac:dyDescent="0.2">
      <c r="A1216" s="5">
        <v>45157</v>
      </c>
      <c r="B1216" s="6">
        <v>49808</v>
      </c>
      <c r="C1216" s="6" t="s">
        <v>10</v>
      </c>
      <c r="D1216" s="6" t="s">
        <v>1691</v>
      </c>
      <c r="E1216" s="9">
        <v>2192330</v>
      </c>
      <c r="F1216" s="10" t="s">
        <v>1409</v>
      </c>
      <c r="G1216" s="9">
        <v>175386</v>
      </c>
      <c r="H1216" s="9">
        <f t="shared" si="108"/>
        <v>2367716</v>
      </c>
      <c r="I1216" s="6" t="s">
        <v>139</v>
      </c>
      <c r="J1216" s="6" t="s">
        <v>140</v>
      </c>
      <c r="K1216" s="5">
        <f t="shared" si="105"/>
        <v>45192</v>
      </c>
      <c r="L1216" s="9">
        <f>+VLOOKUP(B1216,'[2]TT 2023'!F$1247:K$1328,2,0)</f>
        <v>2367711</v>
      </c>
      <c r="M1216" s="9">
        <f t="shared" si="106"/>
        <v>-5</v>
      </c>
      <c r="N1216" s="5">
        <f>+VLOOKUP(B1216,'[2]TT 2023'!F$1247:K$1328,6,0)</f>
        <v>45194</v>
      </c>
      <c r="O1216" t="s">
        <v>1774</v>
      </c>
      <c r="P1216"/>
      <c r="Q1216"/>
      <c r="R1216" s="42">
        <f>+VLOOKUP(B1216,[10]ExportInvoiceList!$D:$O,3,0)</f>
        <v>2367716</v>
      </c>
      <c r="S1216" s="14">
        <f t="shared" si="107"/>
        <v>0</v>
      </c>
      <c r="T1216" t="str">
        <f>+VLOOKUP(B1216,[10]ExportInvoiceList!$D:$O,12,0)</f>
        <v>Lịch thanh toán: Monthly at 10 &amp; 24</v>
      </c>
      <c r="U1216" s="4">
        <f>+VLOOKUP(B1216,[10]ExportInvoiceList!$D:$O,6,0)</f>
        <v>45192.000347222223</v>
      </c>
    </row>
    <row r="1217" spans="1:21" ht="15" hidden="1" customHeight="1" x14ac:dyDescent="0.2">
      <c r="A1217" s="5">
        <v>45157</v>
      </c>
      <c r="B1217" s="6">
        <v>49809</v>
      </c>
      <c r="C1217" s="6" t="s">
        <v>10</v>
      </c>
      <c r="D1217" s="6" t="s">
        <v>1692</v>
      </c>
      <c r="E1217" s="9">
        <v>2831970</v>
      </c>
      <c r="F1217" s="10" t="s">
        <v>1409</v>
      </c>
      <c r="G1217" s="9">
        <v>226558</v>
      </c>
      <c r="H1217" s="9">
        <f t="shared" si="108"/>
        <v>3058528</v>
      </c>
      <c r="I1217" s="6" t="s">
        <v>131</v>
      </c>
      <c r="J1217" s="6" t="s">
        <v>132</v>
      </c>
      <c r="K1217" s="5">
        <f t="shared" si="105"/>
        <v>45192</v>
      </c>
      <c r="L1217" s="9">
        <f>+VLOOKUP(B1217,'[2]TT 2023'!F$1247:K$1328,2,0)</f>
        <v>3058533</v>
      </c>
      <c r="M1217" s="9">
        <f t="shared" si="106"/>
        <v>5</v>
      </c>
      <c r="N1217" s="5">
        <f>+VLOOKUP(B1217,'[2]TT 2023'!F$1247:K$1328,6,0)</f>
        <v>45194</v>
      </c>
      <c r="O1217" t="s">
        <v>1774</v>
      </c>
      <c r="P1217"/>
      <c r="Q1217"/>
      <c r="R1217" s="42">
        <f>+VLOOKUP(B1217,[10]ExportInvoiceList!$D:$O,3,0)</f>
        <v>3058528</v>
      </c>
      <c r="S1217" s="14">
        <f t="shared" si="107"/>
        <v>0</v>
      </c>
      <c r="T1217" t="str">
        <f>+VLOOKUP(B1217,[10]ExportInvoiceList!$D:$O,12,0)</f>
        <v>Lịch thanh toán: Monthly at 10 &amp; 24</v>
      </c>
      <c r="U1217" s="4">
        <f>+VLOOKUP(B1217,[10]ExportInvoiceList!$D:$O,6,0)</f>
        <v>45191.000347222223</v>
      </c>
    </row>
    <row r="1218" spans="1:21" ht="15" hidden="1" customHeight="1" x14ac:dyDescent="0.2">
      <c r="A1218" s="5">
        <v>45157</v>
      </c>
      <c r="B1218" s="6">
        <v>49810</v>
      </c>
      <c r="C1218" s="6" t="s">
        <v>10</v>
      </c>
      <c r="D1218" s="6" t="s">
        <v>1693</v>
      </c>
      <c r="E1218" s="9">
        <v>501830</v>
      </c>
      <c r="F1218" s="10" t="s">
        <v>1409</v>
      </c>
      <c r="G1218" s="9">
        <v>40146</v>
      </c>
      <c r="H1218" s="9">
        <f t="shared" si="108"/>
        <v>541976</v>
      </c>
      <c r="I1218" s="6" t="s">
        <v>13</v>
      </c>
      <c r="J1218" s="6" t="s">
        <v>14</v>
      </c>
      <c r="K1218" s="5">
        <f t="shared" si="105"/>
        <v>45192</v>
      </c>
      <c r="L1218" s="9">
        <f>+VLOOKUP(B1218,'[2]TT 2023'!F$1247:K$1328,2,0)</f>
        <v>541971</v>
      </c>
      <c r="M1218" s="9">
        <f t="shared" si="106"/>
        <v>-5</v>
      </c>
      <c r="N1218" s="5">
        <f>+VLOOKUP(B1218,'[2]TT 2023'!F$1247:K$1328,6,0)</f>
        <v>45194</v>
      </c>
      <c r="O1218" t="s">
        <v>1774</v>
      </c>
      <c r="P1218"/>
      <c r="Q1218"/>
      <c r="R1218" s="42">
        <f>+VLOOKUP(B1218,[10]ExportInvoiceList!$D:$O,3,0)</f>
        <v>541976</v>
      </c>
      <c r="S1218" s="14">
        <f t="shared" si="107"/>
        <v>0</v>
      </c>
      <c r="T1218" t="str">
        <f>+VLOOKUP(B1218,[10]ExportInvoiceList!$D:$O,12,0)</f>
        <v>Lịch thanh toán: Monthly at 10 &amp; 24</v>
      </c>
      <c r="U1218" s="4">
        <f>+VLOOKUP(B1218,[10]ExportInvoiceList!$D:$O,6,0)</f>
        <v>45191.000347222223</v>
      </c>
    </row>
    <row r="1219" spans="1:21" ht="15" hidden="1" customHeight="1" x14ac:dyDescent="0.2">
      <c r="A1219" s="5">
        <v>45157</v>
      </c>
      <c r="B1219" s="6">
        <v>49811</v>
      </c>
      <c r="C1219" s="6" t="s">
        <v>10</v>
      </c>
      <c r="D1219" s="6" t="s">
        <v>1694</v>
      </c>
      <c r="E1219" s="9">
        <v>943990</v>
      </c>
      <c r="F1219" s="10" t="s">
        <v>1409</v>
      </c>
      <c r="G1219" s="9">
        <v>75519</v>
      </c>
      <c r="H1219" s="9">
        <f t="shared" si="108"/>
        <v>1019509</v>
      </c>
      <c r="I1219" s="6" t="s">
        <v>13</v>
      </c>
      <c r="J1219" s="6" t="s">
        <v>14</v>
      </c>
      <c r="K1219" s="5">
        <f t="shared" si="105"/>
        <v>45192</v>
      </c>
      <c r="L1219" s="9">
        <f>+VLOOKUP(B1219,'[2]TT 2023'!F$1247:K$1328,2,0)</f>
        <v>1019507</v>
      </c>
      <c r="M1219" s="9">
        <f t="shared" si="106"/>
        <v>-2</v>
      </c>
      <c r="N1219" s="5">
        <f>+VLOOKUP(B1219,'[2]TT 2023'!F$1247:K$1328,6,0)</f>
        <v>45194</v>
      </c>
      <c r="O1219" t="s">
        <v>1774</v>
      </c>
      <c r="P1219"/>
      <c r="Q1219"/>
      <c r="R1219" s="42">
        <f>+VLOOKUP(B1219,[10]ExportInvoiceList!$D:$O,3,0)</f>
        <v>1019509</v>
      </c>
      <c r="S1219" s="14">
        <f t="shared" si="107"/>
        <v>0</v>
      </c>
      <c r="T1219" t="str">
        <f>+VLOOKUP(B1219,[10]ExportInvoiceList!$D:$O,12,0)</f>
        <v>Lịch thanh toán: Monthly at 10 &amp; 24</v>
      </c>
      <c r="U1219" s="4">
        <f>+VLOOKUP(B1219,[10]ExportInvoiceList!$D:$O,6,0)</f>
        <v>45191.000347222223</v>
      </c>
    </row>
    <row r="1220" spans="1:21" ht="15" hidden="1" customHeight="1" x14ac:dyDescent="0.2">
      <c r="A1220" s="5">
        <v>45157</v>
      </c>
      <c r="B1220" s="6">
        <v>49812</v>
      </c>
      <c r="C1220" s="6" t="s">
        <v>10</v>
      </c>
      <c r="D1220" s="6" t="s">
        <v>1695</v>
      </c>
      <c r="E1220" s="9">
        <v>2138895</v>
      </c>
      <c r="F1220" s="10" t="s">
        <v>1409</v>
      </c>
      <c r="G1220" s="9">
        <v>171112</v>
      </c>
      <c r="H1220" s="9">
        <f t="shared" si="108"/>
        <v>2310007</v>
      </c>
      <c r="I1220" s="6" t="s">
        <v>117</v>
      </c>
      <c r="J1220" s="6" t="s">
        <v>118</v>
      </c>
      <c r="K1220" s="5">
        <f t="shared" si="105"/>
        <v>45192</v>
      </c>
      <c r="L1220" s="9">
        <f>+VLOOKUP(B1220,'[2]TT 2023'!F$1247:K$1328,2,0)</f>
        <v>2310012</v>
      </c>
      <c r="M1220" s="9">
        <f t="shared" si="106"/>
        <v>5</v>
      </c>
      <c r="N1220" s="5">
        <f>+VLOOKUP(B1220,'[2]TT 2023'!F$1247:K$1328,6,0)</f>
        <v>45194</v>
      </c>
      <c r="O1220" t="s">
        <v>1774</v>
      </c>
      <c r="P1220"/>
      <c r="Q1220"/>
      <c r="R1220" s="42">
        <f>+VLOOKUP(B1220,[10]ExportInvoiceList!$D:$O,3,0)</f>
        <v>2310007</v>
      </c>
      <c r="S1220" s="14">
        <f t="shared" si="107"/>
        <v>0</v>
      </c>
      <c r="T1220" t="str">
        <f>+VLOOKUP(B1220,[10]ExportInvoiceList!$D:$O,12,0)</f>
        <v>Lịch thanh toán: Monthly at 10 &amp; 24</v>
      </c>
      <c r="U1220" s="4">
        <f>+VLOOKUP(B1220,[10]ExportInvoiceList!$D:$O,6,0)</f>
        <v>45191.000347222223</v>
      </c>
    </row>
    <row r="1221" spans="1:21" ht="15" hidden="1" customHeight="1" x14ac:dyDescent="0.2">
      <c r="A1221" s="5">
        <v>45157</v>
      </c>
      <c r="B1221" s="6">
        <v>49813</v>
      </c>
      <c r="C1221" s="6" t="s">
        <v>10</v>
      </c>
      <c r="D1221" s="6" t="s">
        <v>1696</v>
      </c>
      <c r="E1221" s="9">
        <v>2831970</v>
      </c>
      <c r="F1221" s="10" t="s">
        <v>1409</v>
      </c>
      <c r="G1221" s="9">
        <v>226558</v>
      </c>
      <c r="H1221" s="9">
        <f t="shared" si="108"/>
        <v>3058528</v>
      </c>
      <c r="I1221" s="6" t="s">
        <v>147</v>
      </c>
      <c r="J1221" s="6" t="s">
        <v>148</v>
      </c>
      <c r="K1221" s="5">
        <f t="shared" si="105"/>
        <v>45192</v>
      </c>
      <c r="L1221" s="9">
        <f>+VLOOKUP(B1221,'[2]TT 2023'!F$1160:K$1246,2,0)</f>
        <v>3058533</v>
      </c>
      <c r="M1221" s="9">
        <f t="shared" si="106"/>
        <v>5</v>
      </c>
      <c r="N1221" s="5">
        <f>+VLOOKUP(B1221,'[2]TT 2023'!F$1160:K$1246,6,0)</f>
        <v>45180</v>
      </c>
      <c r="O1221" t="s">
        <v>1758</v>
      </c>
      <c r="P1221"/>
      <c r="Q1221"/>
      <c r="R1221" s="42">
        <f>+VLOOKUP(B1221,[10]ExportInvoiceList!$D:$O,3,0)</f>
        <v>3058528</v>
      </c>
      <c r="S1221" s="14">
        <f t="shared" si="107"/>
        <v>0</v>
      </c>
      <c r="T1221" t="str">
        <f>+VLOOKUP(B1221,[10]ExportInvoiceList!$D:$O,12,0)</f>
        <v>Lịch thanh toán: Monthly at 10 &amp; 24</v>
      </c>
      <c r="U1221" s="4">
        <f>+VLOOKUP(B1221,[10]ExportInvoiceList!$D:$O,6,0)</f>
        <v>45178.000347222223</v>
      </c>
    </row>
    <row r="1222" spans="1:21" ht="15" hidden="1" customHeight="1" x14ac:dyDescent="0.2">
      <c r="A1222" s="5">
        <v>45157</v>
      </c>
      <c r="B1222" s="6">
        <v>49814</v>
      </c>
      <c r="C1222" s="6" t="s">
        <v>10</v>
      </c>
      <c r="D1222" s="6" t="s">
        <v>1697</v>
      </c>
      <c r="E1222" s="9">
        <v>980010</v>
      </c>
      <c r="F1222" s="10" t="s">
        <v>1409</v>
      </c>
      <c r="G1222" s="9">
        <v>78401</v>
      </c>
      <c r="H1222" s="9">
        <f t="shared" si="108"/>
        <v>1058411</v>
      </c>
      <c r="I1222" s="6" t="s">
        <v>147</v>
      </c>
      <c r="J1222" s="6" t="s">
        <v>148</v>
      </c>
      <c r="K1222" s="5">
        <f t="shared" si="105"/>
        <v>45192</v>
      </c>
      <c r="L1222" s="9">
        <f>+VLOOKUP(B1222,'[2]TT 2023'!F$1247:K$1328,2,0)</f>
        <v>1058414</v>
      </c>
      <c r="M1222" s="9">
        <f t="shared" si="106"/>
        <v>3</v>
      </c>
      <c r="N1222" s="5">
        <f>+VLOOKUP(B1222,'[2]TT 2023'!F$1247:K$1328,6,0)</f>
        <v>45194</v>
      </c>
      <c r="O1222" t="s">
        <v>1774</v>
      </c>
      <c r="P1222"/>
      <c r="Q1222"/>
      <c r="R1222" s="42" t="e">
        <f>+VLOOKUP(B1222,[10]ExportInvoiceList!$D:$O,3,0)</f>
        <v>#N/A</v>
      </c>
      <c r="S1222" s="14" t="e">
        <f t="shared" si="107"/>
        <v>#N/A</v>
      </c>
      <c r="T1222" t="e">
        <f>+VLOOKUP(B1222,[10]ExportInvoiceList!$D:$O,12,0)</f>
        <v>#N/A</v>
      </c>
      <c r="U1222" s="4" t="e">
        <f>+VLOOKUP(B1222,[10]ExportInvoiceList!$D:$O,6,0)</f>
        <v>#N/A</v>
      </c>
    </row>
    <row r="1223" spans="1:21" ht="15" hidden="1" customHeight="1" x14ac:dyDescent="0.2">
      <c r="A1223" s="5">
        <v>45157</v>
      </c>
      <c r="B1223" s="6">
        <v>49815</v>
      </c>
      <c r="C1223" s="6" t="s">
        <v>10</v>
      </c>
      <c r="D1223" s="6" t="s">
        <v>1698</v>
      </c>
      <c r="E1223" s="9">
        <v>1330751</v>
      </c>
      <c r="F1223" s="10" t="s">
        <v>1409</v>
      </c>
      <c r="G1223" s="9">
        <v>106460</v>
      </c>
      <c r="H1223" s="9">
        <f t="shared" si="108"/>
        <v>1437211</v>
      </c>
      <c r="I1223" s="6" t="s">
        <v>147</v>
      </c>
      <c r="J1223" s="6" t="s">
        <v>148</v>
      </c>
      <c r="K1223" s="5">
        <f t="shared" si="105"/>
        <v>45192</v>
      </c>
      <c r="L1223" s="9">
        <f>+VLOOKUP(B1223,'[2]TT 2023'!F$1247:K$1328,2,0)</f>
        <v>1437210</v>
      </c>
      <c r="M1223" s="9">
        <f t="shared" si="106"/>
        <v>-1</v>
      </c>
      <c r="N1223" s="5">
        <f>+VLOOKUP(B1223,'[2]TT 2023'!F$1247:K$1328,6,0)</f>
        <v>45194</v>
      </c>
      <c r="O1223" t="s">
        <v>1774</v>
      </c>
      <c r="P1223"/>
      <c r="Q1223"/>
      <c r="R1223" s="42">
        <f>+VLOOKUP(B1223,[10]ExportInvoiceList!$D:$O,3,0)</f>
        <v>1437211</v>
      </c>
      <c r="S1223" s="14">
        <f t="shared" si="107"/>
        <v>0</v>
      </c>
      <c r="T1223" t="str">
        <f>+VLOOKUP(B1223,[10]ExportInvoiceList!$D:$O,12,0)</f>
        <v>Lịch thanh toán: Monthly at 10 &amp; 24</v>
      </c>
      <c r="U1223" s="4">
        <f>+VLOOKUP(B1223,[10]ExportInvoiceList!$D:$O,6,0)</f>
        <v>45182.000347222223</v>
      </c>
    </row>
    <row r="1224" spans="1:21" ht="15" hidden="1" customHeight="1" x14ac:dyDescent="0.2">
      <c r="A1224" s="5">
        <v>45157</v>
      </c>
      <c r="B1224" s="6">
        <v>49816</v>
      </c>
      <c r="C1224" s="6" t="s">
        <v>10</v>
      </c>
      <c r="D1224" s="6" t="s">
        <v>1699</v>
      </c>
      <c r="E1224" s="9">
        <v>1248340</v>
      </c>
      <c r="F1224" s="10" t="s">
        <v>1409</v>
      </c>
      <c r="G1224" s="9">
        <v>99867</v>
      </c>
      <c r="H1224" s="9">
        <f t="shared" si="108"/>
        <v>1348207</v>
      </c>
      <c r="I1224" s="6" t="s">
        <v>147</v>
      </c>
      <c r="J1224" s="6" t="s">
        <v>148</v>
      </c>
      <c r="K1224" s="5">
        <f t="shared" si="105"/>
        <v>45192</v>
      </c>
      <c r="L1224" s="9">
        <f>+VLOOKUP(B1224,'[2]TT 2023'!F$1247:K$1328,2,0)</f>
        <v>1348205</v>
      </c>
      <c r="M1224" s="9">
        <f t="shared" si="106"/>
        <v>-2</v>
      </c>
      <c r="N1224" s="5">
        <f>+VLOOKUP(B1224,'[2]TT 2023'!F$1247:K$1328,6,0)</f>
        <v>45194</v>
      </c>
      <c r="O1224" t="s">
        <v>1774</v>
      </c>
      <c r="P1224"/>
      <c r="Q1224"/>
      <c r="R1224" s="42">
        <f>+VLOOKUP(B1224,[10]ExportInvoiceList!$D:$O,3,0)</f>
        <v>1348207</v>
      </c>
      <c r="S1224" s="14">
        <f t="shared" si="107"/>
        <v>0</v>
      </c>
      <c r="T1224" t="str">
        <f>+VLOOKUP(B1224,[10]ExportInvoiceList!$D:$O,12,0)</f>
        <v>Lịch thanh toán: Monthly at 10 &amp; 24</v>
      </c>
      <c r="U1224" s="4">
        <f>+VLOOKUP(B1224,[10]ExportInvoiceList!$D:$O,6,0)</f>
        <v>45183.000347222223</v>
      </c>
    </row>
    <row r="1225" spans="1:21" ht="15" hidden="1" customHeight="1" x14ac:dyDescent="0.2">
      <c r="A1225" s="5">
        <v>45157</v>
      </c>
      <c r="B1225" s="6">
        <v>49817</v>
      </c>
      <c r="C1225" s="6" t="s">
        <v>10</v>
      </c>
      <c r="D1225" s="6" t="s">
        <v>1700</v>
      </c>
      <c r="E1225" s="9">
        <v>905525</v>
      </c>
      <c r="F1225" s="10" t="s">
        <v>1409</v>
      </c>
      <c r="G1225" s="9">
        <v>72442</v>
      </c>
      <c r="H1225" s="9">
        <f t="shared" si="108"/>
        <v>977967</v>
      </c>
      <c r="I1225" s="6" t="s">
        <v>147</v>
      </c>
      <c r="J1225" s="6" t="s">
        <v>148</v>
      </c>
      <c r="K1225" s="5">
        <f t="shared" si="105"/>
        <v>45192</v>
      </c>
      <c r="L1225" s="9">
        <f>+VLOOKUP(B1225,'[2]TT 2023'!F$1247:K$1328,2,0)</f>
        <v>977967</v>
      </c>
      <c r="M1225" s="9">
        <f t="shared" si="106"/>
        <v>0</v>
      </c>
      <c r="N1225" s="5">
        <f>+VLOOKUP(B1225,'[2]TT 2023'!F$1247:K$1328,6,0)</f>
        <v>45194</v>
      </c>
      <c r="O1225" t="s">
        <v>1774</v>
      </c>
      <c r="P1225"/>
      <c r="Q1225"/>
      <c r="R1225" s="42">
        <f>+VLOOKUP(B1225,[10]ExportInvoiceList!$D:$O,3,0)</f>
        <v>977967</v>
      </c>
      <c r="S1225" s="14">
        <f t="shared" si="107"/>
        <v>0</v>
      </c>
      <c r="T1225" t="str">
        <f>+VLOOKUP(B1225,[10]ExportInvoiceList!$D:$O,12,0)</f>
        <v>Lịch thanh toán: Monthly at 10 &amp; 24</v>
      </c>
      <c r="U1225" s="4">
        <f>+VLOOKUP(B1225,[10]ExportInvoiceList!$D:$O,6,0)</f>
        <v>45183.000347222223</v>
      </c>
    </row>
    <row r="1226" spans="1:21" ht="15" hidden="1" customHeight="1" x14ac:dyDescent="0.2">
      <c r="A1226" s="5">
        <v>45160</v>
      </c>
      <c r="B1226" s="6">
        <v>361</v>
      </c>
      <c r="C1226" s="6" t="s">
        <v>982</v>
      </c>
      <c r="D1226" s="6" t="s">
        <v>1701</v>
      </c>
      <c r="E1226" s="9">
        <v>-281842</v>
      </c>
      <c r="F1226" s="10" t="s">
        <v>1409</v>
      </c>
      <c r="G1226" s="9">
        <v>-22546</v>
      </c>
      <c r="H1226" s="9">
        <f t="shared" si="108"/>
        <v>-304388</v>
      </c>
      <c r="I1226" s="6" t="s">
        <v>53</v>
      </c>
      <c r="J1226" s="6" t="s">
        <v>54</v>
      </c>
      <c r="K1226" s="5">
        <f t="shared" si="105"/>
        <v>45195</v>
      </c>
      <c r="L1226" s="9">
        <f>+VLOOKUP(B1226,'[2]TT 2023'!F$1160:K$1246,2,0)</f>
        <v>-304389</v>
      </c>
      <c r="M1226" s="9">
        <f t="shared" si="106"/>
        <v>-1</v>
      </c>
      <c r="N1226" s="5">
        <f>+VLOOKUP(B1226,'[2]TT 2023'!F$1160:K$1246,6,0)</f>
        <v>45180</v>
      </c>
      <c r="O1226" t="s">
        <v>1758</v>
      </c>
      <c r="P1226"/>
      <c r="Q1226"/>
      <c r="R1226" s="42" t="e">
        <f>+VLOOKUP(B1226,[10]ExportInvoiceList!$D:$O,3,0)</f>
        <v>#N/A</v>
      </c>
      <c r="S1226" s="14" t="e">
        <f t="shared" si="107"/>
        <v>#N/A</v>
      </c>
      <c r="T1226" t="e">
        <f>+VLOOKUP(B1226,[10]ExportInvoiceList!$D:$O,12,0)</f>
        <v>#N/A</v>
      </c>
      <c r="U1226" s="4" t="e">
        <f>+VLOOKUP(B1226,[10]ExportInvoiceList!$D:$O,6,0)</f>
        <v>#N/A</v>
      </c>
    </row>
    <row r="1227" spans="1:21" ht="15" hidden="1" customHeight="1" x14ac:dyDescent="0.2">
      <c r="A1227" s="5">
        <v>45160</v>
      </c>
      <c r="B1227" s="6">
        <v>547</v>
      </c>
      <c r="C1227" s="6" t="s">
        <v>686</v>
      </c>
      <c r="D1227" s="6" t="s">
        <v>1702</v>
      </c>
      <c r="E1227" s="9">
        <v>-271909</v>
      </c>
      <c r="F1227" s="10" t="s">
        <v>1409</v>
      </c>
      <c r="G1227" s="9">
        <v>-21753</v>
      </c>
      <c r="H1227" s="9">
        <f t="shared" si="108"/>
        <v>-293662</v>
      </c>
      <c r="I1227" s="6" t="s">
        <v>131</v>
      </c>
      <c r="J1227" s="6" t="s">
        <v>132</v>
      </c>
      <c r="K1227" s="5">
        <f t="shared" si="105"/>
        <v>45195</v>
      </c>
      <c r="L1227" s="9">
        <f>+VLOOKUP(B1227,'[2]TT 2023'!F$1160:K$1246,2,0)</f>
        <v>-293662</v>
      </c>
      <c r="M1227" s="9">
        <f t="shared" si="106"/>
        <v>0</v>
      </c>
      <c r="N1227" s="5">
        <f>+VLOOKUP(B1227,'[2]TT 2023'!F$1160:K$1246,6,0)</f>
        <v>45180</v>
      </c>
      <c r="O1227" t="s">
        <v>1758</v>
      </c>
      <c r="P1227"/>
      <c r="Q1227"/>
      <c r="R1227" s="42" t="e">
        <f>+VLOOKUP(B1227,[10]ExportInvoiceList!$D:$O,3,0)</f>
        <v>#N/A</v>
      </c>
      <c r="S1227" s="14" t="e">
        <f t="shared" si="107"/>
        <v>#N/A</v>
      </c>
      <c r="T1227" t="e">
        <f>+VLOOKUP(B1227,[10]ExportInvoiceList!$D:$O,12,0)</f>
        <v>#N/A</v>
      </c>
      <c r="U1227" s="4" t="e">
        <f>+VLOOKUP(B1227,[10]ExportInvoiceList!$D:$O,6,0)</f>
        <v>#N/A</v>
      </c>
    </row>
    <row r="1228" spans="1:21" ht="15" hidden="1" customHeight="1" x14ac:dyDescent="0.2">
      <c r="A1228" s="5">
        <v>45162</v>
      </c>
      <c r="B1228" s="6">
        <v>51133</v>
      </c>
      <c r="C1228" s="6" t="s">
        <v>10</v>
      </c>
      <c r="D1228" s="6" t="s">
        <v>727</v>
      </c>
      <c r="E1228" s="9">
        <v>-3562430</v>
      </c>
      <c r="F1228" s="10" t="s">
        <v>12</v>
      </c>
      <c r="G1228" s="9">
        <v>-356243</v>
      </c>
      <c r="H1228" s="9">
        <f t="shared" si="108"/>
        <v>-3918673</v>
      </c>
      <c r="I1228" s="6" t="s">
        <v>89</v>
      </c>
      <c r="J1228" s="6" t="s">
        <v>90</v>
      </c>
      <c r="K1228" s="5">
        <f t="shared" si="105"/>
        <v>45197</v>
      </c>
      <c r="L1228" s="9" t="e">
        <f>+VLOOKUP(B1228,'[2]TT 2023'!F$1049:K$1159,2,0)</f>
        <v>#N/A</v>
      </c>
      <c r="M1228" s="9" t="e">
        <f t="shared" si="106"/>
        <v>#N/A</v>
      </c>
      <c r="N1228" s="5" t="e">
        <f>+VLOOKUP(B1228,'[2]TT 2023'!F$1049:K$1159,6,0)</f>
        <v>#N/A</v>
      </c>
      <c r="O1228" t="s">
        <v>1749</v>
      </c>
      <c r="P1228"/>
      <c r="Q1228"/>
      <c r="R1228" s="14"/>
    </row>
    <row r="1229" spans="1:21" ht="15" hidden="1" customHeight="1" x14ac:dyDescent="0.2">
      <c r="A1229" s="5">
        <v>45162</v>
      </c>
      <c r="B1229" s="6">
        <v>51134</v>
      </c>
      <c r="C1229" s="6" t="s">
        <v>10</v>
      </c>
      <c r="D1229" s="6" t="s">
        <v>727</v>
      </c>
      <c r="E1229" s="9">
        <v>-2262254</v>
      </c>
      <c r="F1229" s="10" t="s">
        <v>12</v>
      </c>
      <c r="G1229" s="9">
        <v>-226225</v>
      </c>
      <c r="H1229" s="9">
        <f t="shared" si="108"/>
        <v>-2488479</v>
      </c>
      <c r="I1229" s="6" t="s">
        <v>89</v>
      </c>
      <c r="J1229" s="6" t="s">
        <v>90</v>
      </c>
      <c r="K1229" s="5">
        <f t="shared" si="105"/>
        <v>45197</v>
      </c>
      <c r="L1229" s="9" t="e">
        <f>+VLOOKUP(B1229,'[2]TT 2023'!F$1049:K$1159,2,0)</f>
        <v>#N/A</v>
      </c>
      <c r="M1229" s="9" t="e">
        <f t="shared" si="106"/>
        <v>#N/A</v>
      </c>
      <c r="N1229" s="5" t="e">
        <f>+VLOOKUP(B1229,'[2]TT 2023'!F$1049:K$1159,6,0)</f>
        <v>#N/A</v>
      </c>
      <c r="O1229" t="s">
        <v>1750</v>
      </c>
      <c r="P1229"/>
      <c r="Q1229"/>
      <c r="R1229" s="14"/>
    </row>
    <row r="1230" spans="1:21" ht="15" hidden="1" customHeight="1" x14ac:dyDescent="0.2">
      <c r="A1230" s="5">
        <v>45163</v>
      </c>
      <c r="B1230" s="6">
        <v>5445</v>
      </c>
      <c r="C1230" s="6" t="s">
        <v>1366</v>
      </c>
      <c r="D1230" s="6" t="s">
        <v>1703</v>
      </c>
      <c r="E1230" s="9">
        <v>-1050734</v>
      </c>
      <c r="F1230" s="10" t="s">
        <v>1409</v>
      </c>
      <c r="G1230" s="9">
        <v>-84059</v>
      </c>
      <c r="H1230" s="9">
        <f t="shared" si="108"/>
        <v>-1134793</v>
      </c>
      <c r="I1230" s="6" t="s">
        <v>13</v>
      </c>
      <c r="J1230" s="6" t="s">
        <v>14</v>
      </c>
      <c r="K1230" s="5">
        <f t="shared" si="105"/>
        <v>45198</v>
      </c>
      <c r="L1230" s="9">
        <f>+VLOOKUP(B1230,'[2]TT 2023'!F$1160:K$1246,2,0)</f>
        <v>-1134793</v>
      </c>
      <c r="M1230" s="9">
        <f t="shared" si="106"/>
        <v>0</v>
      </c>
      <c r="N1230" s="5">
        <f>+VLOOKUP(B1230,'[2]TT 2023'!F$1160:K$1246,6,0)</f>
        <v>45180</v>
      </c>
      <c r="O1230" t="s">
        <v>1758</v>
      </c>
      <c r="P1230"/>
      <c r="Q1230"/>
      <c r="R1230" s="42" t="e">
        <f>+VLOOKUP(B1230,[10]ExportInvoiceList!$D:$O,3,0)</f>
        <v>#N/A</v>
      </c>
      <c r="S1230" s="14" t="e">
        <f t="shared" ref="S1230:S1293" si="110">+R1230-H1230</f>
        <v>#N/A</v>
      </c>
      <c r="T1230" t="e">
        <f>+VLOOKUP(B1230,[10]ExportInvoiceList!$D:$O,12,0)</f>
        <v>#N/A</v>
      </c>
      <c r="U1230" s="4" t="e">
        <f>+VLOOKUP(B1230,[10]ExportInvoiceList!$D:$O,6,0)</f>
        <v>#N/A</v>
      </c>
    </row>
    <row r="1231" spans="1:21" ht="15" hidden="1" customHeight="1" x14ac:dyDescent="0.2">
      <c r="A1231" s="5">
        <v>45164</v>
      </c>
      <c r="B1231" s="6">
        <v>51421</v>
      </c>
      <c r="C1231" s="6" t="s">
        <v>10</v>
      </c>
      <c r="D1231" s="6" t="s">
        <v>1704</v>
      </c>
      <c r="E1231" s="9">
        <v>943990</v>
      </c>
      <c r="F1231" s="10" t="s">
        <v>1409</v>
      </c>
      <c r="G1231" s="9">
        <v>75519</v>
      </c>
      <c r="H1231" s="9">
        <f t="shared" si="108"/>
        <v>1019509</v>
      </c>
      <c r="I1231" s="6" t="s">
        <v>101</v>
      </c>
      <c r="J1231" s="6" t="s">
        <v>102</v>
      </c>
      <c r="K1231" s="5">
        <f t="shared" si="105"/>
        <v>45199</v>
      </c>
      <c r="L1231" s="9">
        <f>+VLOOKUP(B1231,'[2]TT 2023'!F$1247:K$1328,2,0)</f>
        <v>1019507</v>
      </c>
      <c r="M1231" s="9">
        <f t="shared" si="106"/>
        <v>-2</v>
      </c>
      <c r="N1231" s="5">
        <f>+VLOOKUP(B1231,'[2]TT 2023'!F$1247:K$1328,6,0)</f>
        <v>45194</v>
      </c>
      <c r="O1231" t="s">
        <v>1774</v>
      </c>
      <c r="P1231"/>
      <c r="Q1231"/>
      <c r="R1231" s="42">
        <f>+VLOOKUP(B1231,[10]ExportInvoiceList!$D:$O,3,0)</f>
        <v>1019509</v>
      </c>
      <c r="S1231" s="14">
        <f t="shared" si="110"/>
        <v>0</v>
      </c>
      <c r="T1231" t="str">
        <f>+VLOOKUP(B1231,[10]ExportInvoiceList!$D:$O,12,0)</f>
        <v>Lịch thanh toán: Monthly at 10 &amp; 24</v>
      </c>
      <c r="U1231" s="4">
        <f>+VLOOKUP(B1231,[10]ExportInvoiceList!$D:$O,6,0)</f>
        <v>45192.000347222223</v>
      </c>
    </row>
    <row r="1232" spans="1:21" ht="15" hidden="1" customHeight="1" x14ac:dyDescent="0.2">
      <c r="A1232" s="5">
        <v>45164</v>
      </c>
      <c r="B1232" s="6">
        <v>51422</v>
      </c>
      <c r="C1232" s="6" t="s">
        <v>10</v>
      </c>
      <c r="D1232" s="6" t="s">
        <v>1705</v>
      </c>
      <c r="E1232" s="9">
        <v>1248340</v>
      </c>
      <c r="F1232" s="10" t="s">
        <v>1409</v>
      </c>
      <c r="G1232" s="9">
        <v>99867</v>
      </c>
      <c r="H1232" s="9">
        <f t="shared" si="108"/>
        <v>1348207</v>
      </c>
      <c r="I1232" s="6" t="s">
        <v>107</v>
      </c>
      <c r="J1232" s="6" t="s">
        <v>108</v>
      </c>
      <c r="K1232" s="5">
        <f t="shared" si="105"/>
        <v>45199</v>
      </c>
      <c r="L1232" s="9">
        <f>+VLOOKUP(B1232,'[2]TT 2023'!F$1329:K$1400,2,0)</f>
        <v>1348205</v>
      </c>
      <c r="M1232" s="9">
        <f t="shared" ref="M1232:M1248" si="111">+L1232-H1232</f>
        <v>-2</v>
      </c>
      <c r="N1232" s="5">
        <f>+VLOOKUP(B1232,'[2]TT 2023'!F$1329:K$1400,6,0)</f>
        <v>45209</v>
      </c>
      <c r="O1232" t="s">
        <v>1878</v>
      </c>
      <c r="P1232"/>
      <c r="Q1232"/>
      <c r="R1232" s="42">
        <f>+VLOOKUP(B1232,[12]ExportInvoiceList!$D:$O,3,0)</f>
        <v>1348207</v>
      </c>
      <c r="S1232" s="14">
        <f t="shared" si="110"/>
        <v>0</v>
      </c>
      <c r="T1232" t="str">
        <f>+VLOOKUP(B1232,[12]ExportInvoiceList!$D:$O,12,0)</f>
        <v>Lịch thanh toán: Monthly at 10 &amp; 24</v>
      </c>
      <c r="U1232" s="4">
        <f>+VLOOKUP(B1232,[12]ExportInvoiceList!$D:$O,6,0)</f>
        <v>45197.000347222223</v>
      </c>
    </row>
    <row r="1233" spans="1:21" ht="15" hidden="1" customHeight="1" x14ac:dyDescent="0.2">
      <c r="A1233" s="5">
        <v>45164</v>
      </c>
      <c r="B1233" s="6">
        <v>51423</v>
      </c>
      <c r="C1233" s="6" t="s">
        <v>10</v>
      </c>
      <c r="D1233" s="6" t="s">
        <v>1706</v>
      </c>
      <c r="E1233" s="9">
        <v>1248340</v>
      </c>
      <c r="F1233" s="10" t="s">
        <v>1409</v>
      </c>
      <c r="G1233" s="9">
        <v>99867</v>
      </c>
      <c r="H1233" s="9">
        <f t="shared" si="108"/>
        <v>1348207</v>
      </c>
      <c r="I1233" s="6" t="s">
        <v>83</v>
      </c>
      <c r="J1233" s="6" t="s">
        <v>84</v>
      </c>
      <c r="K1233" s="5">
        <f t="shared" si="105"/>
        <v>45199</v>
      </c>
      <c r="L1233" s="9">
        <f>+VLOOKUP(B1233,'[2]TT 2023'!F$1329:K$1400,2,0)</f>
        <v>1348205</v>
      </c>
      <c r="M1233" s="9">
        <f t="shared" si="111"/>
        <v>-2</v>
      </c>
      <c r="N1233" s="5">
        <f>+VLOOKUP(B1233,'[2]TT 2023'!F$1329:K$1400,6,0)</f>
        <v>45209</v>
      </c>
      <c r="O1233" t="s">
        <v>1878</v>
      </c>
      <c r="P1233"/>
      <c r="Q1233"/>
      <c r="R1233" s="42">
        <f>+VLOOKUP(B1233,[12]ExportInvoiceList!$D:$O,3,0)</f>
        <v>1348207</v>
      </c>
      <c r="S1233" s="14">
        <f t="shared" si="110"/>
        <v>0</v>
      </c>
      <c r="T1233" t="str">
        <f>+VLOOKUP(B1233,[12]ExportInvoiceList!$D:$O,12,0)</f>
        <v>Lịch thanh toán: Monthly at 10 &amp; 24</v>
      </c>
      <c r="U1233" s="4">
        <f>+VLOOKUP(B1233,[12]ExportInvoiceList!$D:$O,6,0)</f>
        <v>45199.000347222223</v>
      </c>
    </row>
    <row r="1234" spans="1:21" ht="15" hidden="1" customHeight="1" x14ac:dyDescent="0.2">
      <c r="A1234" s="5">
        <v>45164</v>
      </c>
      <c r="B1234" s="6">
        <v>51424</v>
      </c>
      <c r="C1234" s="6" t="s">
        <v>10</v>
      </c>
      <c r="D1234" s="6" t="s">
        <v>1707</v>
      </c>
      <c r="E1234" s="9">
        <v>4762640</v>
      </c>
      <c r="F1234" s="10" t="s">
        <v>1409</v>
      </c>
      <c r="G1234" s="9">
        <v>381011</v>
      </c>
      <c r="H1234" s="9">
        <f t="shared" si="108"/>
        <v>5143651</v>
      </c>
      <c r="I1234" s="6" t="s">
        <v>53</v>
      </c>
      <c r="J1234" s="6" t="s">
        <v>54</v>
      </c>
      <c r="K1234" s="5">
        <f t="shared" si="105"/>
        <v>45199</v>
      </c>
      <c r="L1234" s="9">
        <f>+VLOOKUP(B1234,'[2]TT 2023'!F$1329:K$1400,2,0)</f>
        <v>5143649</v>
      </c>
      <c r="M1234" s="9">
        <f t="shared" si="111"/>
        <v>-2</v>
      </c>
      <c r="N1234" s="5">
        <f>+VLOOKUP(B1234,'[2]TT 2023'!F$1329:K$1400,6,0)</f>
        <v>45209</v>
      </c>
      <c r="O1234" t="s">
        <v>1878</v>
      </c>
      <c r="P1234"/>
      <c r="Q1234"/>
      <c r="R1234" s="42">
        <f>+VLOOKUP(B1234,[12]ExportInvoiceList!$D:$O,3,0)</f>
        <v>5143651</v>
      </c>
      <c r="S1234" s="14">
        <f t="shared" si="110"/>
        <v>0</v>
      </c>
      <c r="T1234" t="str">
        <f>+VLOOKUP(B1234,[12]ExportInvoiceList!$D:$O,12,0)</f>
        <v>Lịch thanh toán: Monthly at 10 &amp; 24</v>
      </c>
      <c r="U1234" s="4">
        <f>+VLOOKUP(B1234,[12]ExportInvoiceList!$D:$O,6,0)</f>
        <v>45198.000347222223</v>
      </c>
    </row>
    <row r="1235" spans="1:21" ht="15" hidden="1" customHeight="1" x14ac:dyDescent="0.2">
      <c r="A1235" s="5">
        <v>45164</v>
      </c>
      <c r="B1235" s="6">
        <v>51425</v>
      </c>
      <c r="C1235" s="6" t="s">
        <v>10</v>
      </c>
      <c r="D1235" s="6" t="s">
        <v>1708</v>
      </c>
      <c r="E1235" s="9">
        <v>1110580</v>
      </c>
      <c r="F1235" s="10" t="s">
        <v>1409</v>
      </c>
      <c r="G1235" s="9">
        <v>88846</v>
      </c>
      <c r="H1235" s="9">
        <f t="shared" si="108"/>
        <v>1199426</v>
      </c>
      <c r="I1235" s="6" t="s">
        <v>13</v>
      </c>
      <c r="J1235" s="6" t="s">
        <v>14</v>
      </c>
      <c r="K1235" s="5">
        <f t="shared" si="105"/>
        <v>45199</v>
      </c>
      <c r="L1235" s="9">
        <f>+VLOOKUP(B1235,'[2]TT 2023'!F$1329:K$1400,2,0)</f>
        <v>1199421</v>
      </c>
      <c r="M1235" s="9">
        <f t="shared" si="111"/>
        <v>-5</v>
      </c>
      <c r="N1235" s="5">
        <f>+VLOOKUP(B1235,'[2]TT 2023'!F$1329:K$1400,6,0)</f>
        <v>45209</v>
      </c>
      <c r="O1235" t="s">
        <v>1878</v>
      </c>
      <c r="P1235"/>
      <c r="Q1235"/>
      <c r="R1235" s="42">
        <f>+VLOOKUP(B1235,[12]ExportInvoiceList!$D:$O,3,0)</f>
        <v>1199426</v>
      </c>
      <c r="S1235" s="14">
        <f t="shared" si="110"/>
        <v>0</v>
      </c>
      <c r="T1235" t="str">
        <f>+VLOOKUP(B1235,[12]ExportInvoiceList!$D:$O,12,0)</f>
        <v>Lịch thanh toán: Monthly at 10 &amp; 24</v>
      </c>
      <c r="U1235" s="4">
        <f>+VLOOKUP(B1235,[12]ExportInvoiceList!$D:$O,6,0)</f>
        <v>45195.000347222223</v>
      </c>
    </row>
    <row r="1236" spans="1:21" ht="15" hidden="1" customHeight="1" x14ac:dyDescent="0.2">
      <c r="A1236" s="5">
        <v>45164</v>
      </c>
      <c r="B1236" s="6">
        <v>51426</v>
      </c>
      <c r="C1236" s="6" t="s">
        <v>10</v>
      </c>
      <c r="D1236" s="6" t="s">
        <v>1709</v>
      </c>
      <c r="E1236" s="9">
        <v>1072050</v>
      </c>
      <c r="F1236" s="10" t="s">
        <v>1409</v>
      </c>
      <c r="G1236" s="9">
        <v>85764</v>
      </c>
      <c r="H1236" s="9">
        <f t="shared" si="108"/>
        <v>1157814</v>
      </c>
      <c r="I1236" s="6" t="s">
        <v>13</v>
      </c>
      <c r="J1236" s="6" t="s">
        <v>14</v>
      </c>
      <c r="K1236" s="5">
        <f t="shared" si="105"/>
        <v>45199</v>
      </c>
      <c r="L1236" s="9">
        <f>+VLOOKUP(B1236,'[2]TT 2023'!F$1329:K$1400,2,0)</f>
        <v>1157814</v>
      </c>
      <c r="M1236" s="9">
        <f t="shared" si="111"/>
        <v>0</v>
      </c>
      <c r="N1236" s="5">
        <f>+VLOOKUP(B1236,'[2]TT 2023'!F$1329:K$1400,6,0)</f>
        <v>45209</v>
      </c>
      <c r="O1236" t="s">
        <v>1878</v>
      </c>
      <c r="P1236"/>
      <c r="Q1236"/>
      <c r="R1236" s="42">
        <f>+VLOOKUP(B1236,[12]ExportInvoiceList!$D:$O,3,0)</f>
        <v>1157814</v>
      </c>
      <c r="S1236" s="14">
        <f t="shared" si="110"/>
        <v>0</v>
      </c>
      <c r="T1236" t="str">
        <f>+VLOOKUP(B1236,[12]ExportInvoiceList!$D:$O,12,0)</f>
        <v>Lịch thanh toán: Monthly at 10 &amp; 24</v>
      </c>
      <c r="U1236" s="4">
        <f>+VLOOKUP(B1236,[12]ExportInvoiceList!$D:$O,6,0)</f>
        <v>45195.000347222223</v>
      </c>
    </row>
    <row r="1237" spans="1:21" ht="15" hidden="1" customHeight="1" x14ac:dyDescent="0.2">
      <c r="A1237" s="5">
        <v>45164</v>
      </c>
      <c r="B1237" s="6">
        <v>51427</v>
      </c>
      <c r="C1237" s="6" t="s">
        <v>10</v>
      </c>
      <c r="D1237" s="6" t="s">
        <v>1710</v>
      </c>
      <c r="E1237" s="9">
        <v>1322965</v>
      </c>
      <c r="F1237" s="10" t="s">
        <v>1409</v>
      </c>
      <c r="G1237" s="9">
        <v>105837</v>
      </c>
      <c r="H1237" s="9">
        <f t="shared" si="108"/>
        <v>1428802</v>
      </c>
      <c r="I1237" s="6" t="s">
        <v>101</v>
      </c>
      <c r="J1237" s="6" t="s">
        <v>102</v>
      </c>
      <c r="K1237" s="5">
        <f t="shared" si="105"/>
        <v>45199</v>
      </c>
      <c r="L1237" s="9">
        <f>+VLOOKUP(B1237,'[2]TT 2023'!F$1329:K$1400,2,0)</f>
        <v>1428800</v>
      </c>
      <c r="M1237" s="9">
        <f t="shared" si="111"/>
        <v>-2</v>
      </c>
      <c r="N1237" s="5">
        <f>+VLOOKUP(B1237,'[2]TT 2023'!F$1329:K$1400,6,0)</f>
        <v>45209</v>
      </c>
      <c r="O1237" t="s">
        <v>1878</v>
      </c>
      <c r="P1237"/>
      <c r="Q1237"/>
      <c r="R1237" s="42">
        <f>+VLOOKUP(B1237,[12]ExportInvoiceList!$D:$O,3,0)</f>
        <v>1428802</v>
      </c>
      <c r="S1237" s="14">
        <f t="shared" si="110"/>
        <v>0</v>
      </c>
      <c r="T1237" t="str">
        <f>+VLOOKUP(B1237,[12]ExportInvoiceList!$D:$O,12,0)</f>
        <v>Lịch thanh toán: Monthly at 10 &amp; 24</v>
      </c>
      <c r="U1237" s="4">
        <f>+VLOOKUP(B1237,[12]ExportInvoiceList!$D:$O,6,0)</f>
        <v>45195.000347222223</v>
      </c>
    </row>
    <row r="1238" spans="1:21" ht="15" hidden="1" customHeight="1" x14ac:dyDescent="0.2">
      <c r="A1238" s="5">
        <v>45164</v>
      </c>
      <c r="B1238" s="6">
        <v>51428</v>
      </c>
      <c r="C1238" s="6" t="s">
        <v>10</v>
      </c>
      <c r="D1238" s="6" t="s">
        <v>1711</v>
      </c>
      <c r="E1238" s="9">
        <v>501830</v>
      </c>
      <c r="F1238" s="10" t="s">
        <v>1409</v>
      </c>
      <c r="G1238" s="9">
        <v>40146</v>
      </c>
      <c r="H1238" s="9">
        <f t="shared" si="108"/>
        <v>541976</v>
      </c>
      <c r="I1238" s="6" t="s">
        <v>13</v>
      </c>
      <c r="J1238" s="6" t="s">
        <v>14</v>
      </c>
      <c r="K1238" s="5">
        <f t="shared" si="105"/>
        <v>45199</v>
      </c>
      <c r="L1238" s="9">
        <f>+VLOOKUP(B1238,'[2]TT 2023'!F$1329:K$1400,2,0)</f>
        <v>541971</v>
      </c>
      <c r="M1238" s="9">
        <f t="shared" si="111"/>
        <v>-5</v>
      </c>
      <c r="N1238" s="5">
        <f>+VLOOKUP(B1238,'[2]TT 2023'!F$1329:K$1400,6,0)</f>
        <v>45209</v>
      </c>
      <c r="O1238" t="s">
        <v>1878</v>
      </c>
      <c r="P1238"/>
      <c r="Q1238"/>
      <c r="R1238" s="42">
        <f>+VLOOKUP(B1238,[12]ExportInvoiceList!$D:$O,3,0)</f>
        <v>541976</v>
      </c>
      <c r="S1238" s="14">
        <f t="shared" si="110"/>
        <v>0</v>
      </c>
      <c r="T1238" t="str">
        <f>+VLOOKUP(B1238,[12]ExportInvoiceList!$D:$O,12,0)</f>
        <v>Lịch thanh toán: Monthly at 10 &amp; 24</v>
      </c>
      <c r="U1238" s="4">
        <f>+VLOOKUP(B1238,[12]ExportInvoiceList!$D:$O,6,0)</f>
        <v>45196.000347222223</v>
      </c>
    </row>
    <row r="1239" spans="1:21" ht="15" hidden="1" customHeight="1" x14ac:dyDescent="0.2">
      <c r="A1239" s="5">
        <v>45164</v>
      </c>
      <c r="B1239" s="6">
        <v>51429</v>
      </c>
      <c r="C1239" s="6" t="s">
        <v>10</v>
      </c>
      <c r="D1239" s="6" t="s">
        <v>1712</v>
      </c>
      <c r="E1239" s="9">
        <v>8474530</v>
      </c>
      <c r="F1239" s="10" t="s">
        <v>1409</v>
      </c>
      <c r="G1239" s="9">
        <v>677962</v>
      </c>
      <c r="H1239" s="9">
        <f t="shared" si="108"/>
        <v>9152492</v>
      </c>
      <c r="I1239" s="6" t="s">
        <v>13</v>
      </c>
      <c r="J1239" s="6" t="s">
        <v>14</v>
      </c>
      <c r="K1239" s="5">
        <f t="shared" si="105"/>
        <v>45199</v>
      </c>
      <c r="L1239" s="9">
        <f>+VLOOKUP(B1239,'[2]TT 2023'!F$1329:K$1400,2,0)</f>
        <v>9152487</v>
      </c>
      <c r="M1239" s="9">
        <f t="shared" si="111"/>
        <v>-5</v>
      </c>
      <c r="N1239" s="5">
        <f>+VLOOKUP(B1239,'[2]TT 2023'!F$1329:K$1400,6,0)</f>
        <v>45209</v>
      </c>
      <c r="O1239" t="s">
        <v>1878</v>
      </c>
      <c r="P1239"/>
      <c r="Q1239"/>
      <c r="R1239" s="42">
        <f>+VLOOKUP(B1239,[12]ExportInvoiceList!$D:$O,3,0)</f>
        <v>9152492</v>
      </c>
      <c r="S1239" s="14">
        <f t="shared" si="110"/>
        <v>0</v>
      </c>
      <c r="T1239" t="str">
        <f>+VLOOKUP(B1239,[12]ExportInvoiceList!$D:$O,12,0)</f>
        <v>Lịch thanh toán: Monthly at 10 &amp; 24</v>
      </c>
      <c r="U1239" s="4">
        <f>+VLOOKUP(B1239,[12]ExportInvoiceList!$D:$O,6,0)</f>
        <v>45196.000347222223</v>
      </c>
    </row>
    <row r="1240" spans="1:21" ht="15" hidden="1" customHeight="1" x14ac:dyDescent="0.2">
      <c r="A1240" s="5">
        <v>45164</v>
      </c>
      <c r="B1240" s="6">
        <v>51430</v>
      </c>
      <c r="C1240" s="6" t="s">
        <v>10</v>
      </c>
      <c r="D1240" s="6" t="s">
        <v>1713</v>
      </c>
      <c r="E1240" s="9">
        <v>2381320</v>
      </c>
      <c r="F1240" s="10" t="s">
        <v>1409</v>
      </c>
      <c r="G1240" s="9">
        <v>190506</v>
      </c>
      <c r="H1240" s="9">
        <f t="shared" si="108"/>
        <v>2571826</v>
      </c>
      <c r="I1240" s="6" t="s">
        <v>117</v>
      </c>
      <c r="J1240" s="6" t="s">
        <v>118</v>
      </c>
      <c r="K1240" s="5">
        <f t="shared" si="105"/>
        <v>45199</v>
      </c>
      <c r="L1240" s="9">
        <f>+VLOOKUP(B1240,'[2]TT 2023'!F$1329:K$1400,2,0)</f>
        <v>2571831</v>
      </c>
      <c r="M1240" s="9">
        <f t="shared" si="111"/>
        <v>5</v>
      </c>
      <c r="N1240" s="5">
        <f>+VLOOKUP(B1240,'[2]TT 2023'!F$1329:K$1400,6,0)</f>
        <v>45209</v>
      </c>
      <c r="O1240" t="s">
        <v>1878</v>
      </c>
      <c r="P1240"/>
      <c r="Q1240"/>
      <c r="R1240" s="42">
        <f>+VLOOKUP(B1240,[12]ExportInvoiceList!$D:$O,3,0)</f>
        <v>2571826</v>
      </c>
      <c r="S1240" s="14">
        <f t="shared" si="110"/>
        <v>0</v>
      </c>
      <c r="T1240" t="str">
        <f>+VLOOKUP(B1240,[12]ExportInvoiceList!$D:$O,12,0)</f>
        <v>Lịch thanh toán: Monthly at 10 &amp; 24</v>
      </c>
      <c r="U1240" s="4">
        <f>+VLOOKUP(B1240,[12]ExportInvoiceList!$D:$O,6,0)</f>
        <v>45197.000347222223</v>
      </c>
    </row>
    <row r="1241" spans="1:21" ht="15" hidden="1" customHeight="1" x14ac:dyDescent="0.2">
      <c r="A1241" s="5">
        <v>45164</v>
      </c>
      <c r="B1241" s="6">
        <v>51431</v>
      </c>
      <c r="C1241" s="6" t="s">
        <v>10</v>
      </c>
      <c r="D1241" s="6" t="s">
        <v>1714</v>
      </c>
      <c r="E1241" s="9">
        <v>4995246</v>
      </c>
      <c r="F1241" s="10" t="s">
        <v>1409</v>
      </c>
      <c r="G1241" s="9">
        <v>399620</v>
      </c>
      <c r="H1241" s="9">
        <f t="shared" si="108"/>
        <v>5394866</v>
      </c>
      <c r="I1241" s="6" t="s">
        <v>53</v>
      </c>
      <c r="J1241" s="6" t="s">
        <v>54</v>
      </c>
      <c r="K1241" s="5">
        <f t="shared" si="105"/>
        <v>45199</v>
      </c>
      <c r="L1241" s="9">
        <f>+VLOOKUP(B1241,'[2]TT 2023'!F$1329:K$1400,2,0)</f>
        <v>5394870</v>
      </c>
      <c r="M1241" s="9">
        <f t="shared" si="111"/>
        <v>4</v>
      </c>
      <c r="N1241" s="5">
        <f>+VLOOKUP(B1241,'[2]TT 2023'!F$1329:K$1400,6,0)</f>
        <v>45209</v>
      </c>
      <c r="O1241" t="s">
        <v>1878</v>
      </c>
      <c r="P1241"/>
      <c r="Q1241"/>
      <c r="R1241" s="42" t="e">
        <f>+VLOOKUP(B1241,[12]ExportInvoiceList!$D:$O,3,0)</f>
        <v>#N/A</v>
      </c>
      <c r="S1241" s="14" t="e">
        <f t="shared" si="110"/>
        <v>#N/A</v>
      </c>
      <c r="T1241" t="e">
        <f>+VLOOKUP(B1241,[12]ExportInvoiceList!$D:$O,12,0)</f>
        <v>#N/A</v>
      </c>
      <c r="U1241" s="4" t="e">
        <f>+VLOOKUP(B1241,[12]ExportInvoiceList!$D:$O,6,0)</f>
        <v>#N/A</v>
      </c>
    </row>
    <row r="1242" spans="1:21" ht="15" hidden="1" customHeight="1" x14ac:dyDescent="0.2">
      <c r="A1242" s="5">
        <v>45164</v>
      </c>
      <c r="B1242" s="6">
        <v>51432</v>
      </c>
      <c r="C1242" s="6" t="s">
        <v>10</v>
      </c>
      <c r="D1242" s="6" t="s">
        <v>1715</v>
      </c>
      <c r="E1242" s="9">
        <v>2496680</v>
      </c>
      <c r="F1242" s="10" t="s">
        <v>1409</v>
      </c>
      <c r="G1242" s="9">
        <v>199734</v>
      </c>
      <c r="H1242" s="9">
        <f t="shared" si="108"/>
        <v>2696414</v>
      </c>
      <c r="I1242" s="6" t="s">
        <v>53</v>
      </c>
      <c r="J1242" s="6" t="s">
        <v>54</v>
      </c>
      <c r="K1242" s="5">
        <f t="shared" si="105"/>
        <v>45199</v>
      </c>
      <c r="L1242" s="9">
        <f>+VLOOKUP(B1242,'[2]TT 2023'!F$1329:K$1400,2,0)</f>
        <v>2696409</v>
      </c>
      <c r="M1242" s="9">
        <f t="shared" si="111"/>
        <v>-5</v>
      </c>
      <c r="N1242" s="5">
        <f>+VLOOKUP(B1242,'[2]TT 2023'!F$1329:K$1400,6,0)</f>
        <v>45209</v>
      </c>
      <c r="O1242" t="s">
        <v>1878</v>
      </c>
      <c r="P1242"/>
      <c r="Q1242"/>
      <c r="R1242" s="42" t="e">
        <f>+VLOOKUP(B1242,[12]ExportInvoiceList!$D:$O,3,0)</f>
        <v>#N/A</v>
      </c>
      <c r="S1242" s="14" t="e">
        <f t="shared" si="110"/>
        <v>#N/A</v>
      </c>
      <c r="T1242" t="e">
        <f>+VLOOKUP(B1242,[12]ExportInvoiceList!$D:$O,12,0)</f>
        <v>#N/A</v>
      </c>
      <c r="U1242" s="4" t="e">
        <f>+VLOOKUP(B1242,[12]ExportInvoiceList!$D:$O,6,0)</f>
        <v>#N/A</v>
      </c>
    </row>
    <row r="1243" spans="1:21" ht="15" hidden="1" customHeight="1" x14ac:dyDescent="0.2">
      <c r="A1243" s="5">
        <v>45164</v>
      </c>
      <c r="B1243" s="6">
        <v>51433</v>
      </c>
      <c r="C1243" s="6" t="s">
        <v>10</v>
      </c>
      <c r="D1243" s="6" t="s">
        <v>1716</v>
      </c>
      <c r="E1243" s="9">
        <v>686574</v>
      </c>
      <c r="F1243" s="10" t="s">
        <v>1409</v>
      </c>
      <c r="G1243" s="9">
        <v>54926</v>
      </c>
      <c r="H1243" s="9">
        <f t="shared" si="108"/>
        <v>741500</v>
      </c>
      <c r="I1243" s="6" t="s">
        <v>139</v>
      </c>
      <c r="J1243" s="6" t="s">
        <v>140</v>
      </c>
      <c r="K1243" s="5">
        <f t="shared" si="105"/>
        <v>45199</v>
      </c>
      <c r="L1243" s="9">
        <f>+VLOOKUP(B1243,'[2]TT 2023'!F$1329:K$1400,2,0)</f>
        <v>741501</v>
      </c>
      <c r="M1243" s="9">
        <f t="shared" si="111"/>
        <v>1</v>
      </c>
      <c r="N1243" s="5">
        <f>+VLOOKUP(B1243,'[2]TT 2023'!F$1329:K$1400,6,0)</f>
        <v>45209</v>
      </c>
      <c r="O1243" t="s">
        <v>1878</v>
      </c>
      <c r="P1243"/>
      <c r="Q1243"/>
      <c r="R1243" s="42">
        <f>+VLOOKUP(B1243,[12]ExportInvoiceList!$D:$O,3,0)</f>
        <v>741500</v>
      </c>
      <c r="S1243" s="14">
        <f t="shared" si="110"/>
        <v>0</v>
      </c>
      <c r="T1243" t="str">
        <f>+VLOOKUP(B1243,[12]ExportInvoiceList!$D:$O,12,0)</f>
        <v>Lịch thanh toán: Monthly at 10 &amp; 24</v>
      </c>
      <c r="U1243" s="4">
        <f>+VLOOKUP(B1243,[12]ExportInvoiceList!$D:$O,6,0)</f>
        <v>45199.000347222223</v>
      </c>
    </row>
    <row r="1244" spans="1:21" ht="15" hidden="1" customHeight="1" x14ac:dyDescent="0.2">
      <c r="A1244" s="5">
        <v>45164</v>
      </c>
      <c r="B1244" s="6">
        <v>51434</v>
      </c>
      <c r="C1244" s="6" t="s">
        <v>10</v>
      </c>
      <c r="D1244" s="6" t="s">
        <v>1717</v>
      </c>
      <c r="E1244" s="9">
        <v>4580080</v>
      </c>
      <c r="F1244" s="10" t="s">
        <v>1409</v>
      </c>
      <c r="G1244" s="9">
        <v>366406</v>
      </c>
      <c r="H1244" s="9">
        <f t="shared" si="108"/>
        <v>4946486</v>
      </c>
      <c r="I1244" s="6" t="s">
        <v>139</v>
      </c>
      <c r="J1244" s="6" t="s">
        <v>140</v>
      </c>
      <c r="K1244" s="5">
        <f t="shared" si="105"/>
        <v>45199</v>
      </c>
      <c r="L1244" s="9">
        <f>+VLOOKUP(B1244,'[2]TT 2023'!F$1329:K$1400,2,0)</f>
        <v>4946481</v>
      </c>
      <c r="M1244" s="9">
        <f t="shared" si="111"/>
        <v>-5</v>
      </c>
      <c r="N1244" s="5">
        <f>+VLOOKUP(B1244,'[2]TT 2023'!F$1329:K$1400,6,0)</f>
        <v>45209</v>
      </c>
      <c r="O1244" t="s">
        <v>1878</v>
      </c>
      <c r="P1244"/>
      <c r="Q1244"/>
      <c r="R1244" s="42">
        <f>+VLOOKUP(B1244,[12]ExportInvoiceList!$D:$O,3,0)</f>
        <v>4946486</v>
      </c>
      <c r="S1244" s="14">
        <f t="shared" si="110"/>
        <v>0</v>
      </c>
      <c r="T1244" t="str">
        <f>+VLOOKUP(B1244,[12]ExportInvoiceList!$D:$O,12,0)</f>
        <v>Lịch thanh toán: Monthly at 10 &amp; 24</v>
      </c>
      <c r="U1244" s="4">
        <f>+VLOOKUP(B1244,[12]ExportInvoiceList!$D:$O,6,0)</f>
        <v>45199.000347222223</v>
      </c>
    </row>
    <row r="1245" spans="1:21" ht="15" hidden="1" customHeight="1" x14ac:dyDescent="0.2">
      <c r="A1245" s="5">
        <v>45164</v>
      </c>
      <c r="B1245" s="6">
        <v>51435</v>
      </c>
      <c r="C1245" s="6" t="s">
        <v>10</v>
      </c>
      <c r="D1245" s="6" t="s">
        <v>1718</v>
      </c>
      <c r="E1245" s="9">
        <v>1110580</v>
      </c>
      <c r="F1245" s="10" t="s">
        <v>1409</v>
      </c>
      <c r="G1245" s="9">
        <v>88846</v>
      </c>
      <c r="H1245" s="9">
        <f t="shared" si="108"/>
        <v>1199426</v>
      </c>
      <c r="I1245" s="6" t="s">
        <v>89</v>
      </c>
      <c r="J1245" s="6" t="s">
        <v>90</v>
      </c>
      <c r="K1245" s="5">
        <f t="shared" si="105"/>
        <v>45199</v>
      </c>
      <c r="L1245" s="9">
        <f>+VLOOKUP(B1245,'[2]TT 2023'!F$1329:K$1400,2,0)</f>
        <v>1199421</v>
      </c>
      <c r="M1245" s="9">
        <f t="shared" si="111"/>
        <v>-5</v>
      </c>
      <c r="N1245" s="5">
        <f>+VLOOKUP(B1245,'[2]TT 2023'!F$1329:K$1400,6,0)</f>
        <v>45209</v>
      </c>
      <c r="O1245" t="s">
        <v>1878</v>
      </c>
      <c r="P1245"/>
      <c r="Q1245"/>
      <c r="R1245" s="42">
        <f>+VLOOKUP(B1245,[12]ExportInvoiceList!$D:$O,3,0)</f>
        <v>1199426</v>
      </c>
      <c r="S1245" s="14">
        <f t="shared" si="110"/>
        <v>0</v>
      </c>
      <c r="T1245" t="str">
        <f>+VLOOKUP(B1245,[12]ExportInvoiceList!$D:$O,12,0)</f>
        <v>Lịch thanh toán: Monthly at 10 &amp; 24</v>
      </c>
      <c r="U1245" s="4">
        <f>+VLOOKUP(B1245,[12]ExportInvoiceList!$D:$O,6,0)</f>
        <v>45199.000347222223</v>
      </c>
    </row>
    <row r="1246" spans="1:21" ht="15" hidden="1" customHeight="1" x14ac:dyDescent="0.2">
      <c r="A1246" s="5">
        <v>45164</v>
      </c>
      <c r="B1246" s="6">
        <v>51436</v>
      </c>
      <c r="C1246" s="6" t="s">
        <v>10</v>
      </c>
      <c r="D1246" s="6" t="s">
        <v>1719</v>
      </c>
      <c r="E1246" s="9">
        <v>3629660</v>
      </c>
      <c r="F1246" s="10" t="s">
        <v>1409</v>
      </c>
      <c r="G1246" s="9">
        <v>290373</v>
      </c>
      <c r="H1246" s="9">
        <f t="shared" si="108"/>
        <v>3920033</v>
      </c>
      <c r="I1246" s="6" t="s">
        <v>93</v>
      </c>
      <c r="J1246" s="6" t="s">
        <v>94</v>
      </c>
      <c r="K1246" s="5">
        <f t="shared" si="105"/>
        <v>45199</v>
      </c>
      <c r="L1246" s="9">
        <f>+VLOOKUP(B1246,'[2]TT 2023'!F$1329:K$1400,2,0)</f>
        <v>3920036</v>
      </c>
      <c r="M1246" s="9">
        <f t="shared" si="111"/>
        <v>3</v>
      </c>
      <c r="N1246" s="5">
        <f>+VLOOKUP(B1246,'[2]TT 2023'!F$1329:K$1400,6,0)</f>
        <v>45209</v>
      </c>
      <c r="O1246" t="s">
        <v>1878</v>
      </c>
      <c r="P1246"/>
      <c r="Q1246"/>
      <c r="R1246" s="42">
        <f>+VLOOKUP(B1246,[12]ExportInvoiceList!$D:$O,3,0)</f>
        <v>3920033</v>
      </c>
      <c r="S1246" s="14">
        <f t="shared" si="110"/>
        <v>0</v>
      </c>
      <c r="T1246" t="str">
        <f>+VLOOKUP(B1246,[12]ExportInvoiceList!$D:$O,12,0)</f>
        <v>Lịch thanh toán: Monthly at 10 &amp; 24</v>
      </c>
      <c r="U1246" s="4">
        <f>+VLOOKUP(B1246,[12]ExportInvoiceList!$D:$O,6,0)</f>
        <v>45201.000347222223</v>
      </c>
    </row>
    <row r="1247" spans="1:21" ht="15" hidden="1" customHeight="1" x14ac:dyDescent="0.2">
      <c r="A1247" s="5">
        <v>45164</v>
      </c>
      <c r="B1247" s="6">
        <v>51437</v>
      </c>
      <c r="C1247" s="6" t="s">
        <v>10</v>
      </c>
      <c r="D1247" s="6" t="s">
        <v>1720</v>
      </c>
      <c r="E1247" s="9">
        <v>2431503</v>
      </c>
      <c r="F1247" s="10" t="s">
        <v>1409</v>
      </c>
      <c r="G1247" s="9">
        <v>194520</v>
      </c>
      <c r="H1247" s="9">
        <f t="shared" si="108"/>
        <v>2626023</v>
      </c>
      <c r="I1247" s="6" t="s">
        <v>175</v>
      </c>
      <c r="J1247" s="6" t="s">
        <v>176</v>
      </c>
      <c r="K1247" s="5">
        <f t="shared" si="105"/>
        <v>45199</v>
      </c>
      <c r="L1247" s="9">
        <f>+VLOOKUP(B1247,'[2]TT 2023'!F$1329:K$1400,2,0)</f>
        <v>2626020</v>
      </c>
      <c r="M1247" s="9">
        <f t="shared" si="111"/>
        <v>-3</v>
      </c>
      <c r="N1247" s="5">
        <f>+VLOOKUP(B1247,'[2]TT 2023'!F$1329:K$1400,6,0)</f>
        <v>45209</v>
      </c>
      <c r="O1247" t="s">
        <v>1878</v>
      </c>
      <c r="P1247"/>
      <c r="Q1247"/>
      <c r="R1247" s="42">
        <f>+VLOOKUP(B1247,[12]ExportInvoiceList!$D:$O,3,0)</f>
        <v>2626023</v>
      </c>
      <c r="S1247" s="14">
        <f t="shared" si="110"/>
        <v>0</v>
      </c>
      <c r="T1247" t="str">
        <f>+VLOOKUP(B1247,[12]ExportInvoiceList!$D:$O,12,0)</f>
        <v>Lịch thanh toán: Monthly at 10 &amp; 24</v>
      </c>
      <c r="U1247" s="4">
        <f>+VLOOKUP(B1247,[12]ExportInvoiceList!$D:$O,6,0)</f>
        <v>45198.000347222223</v>
      </c>
    </row>
    <row r="1248" spans="1:21" ht="15" hidden="1" customHeight="1" x14ac:dyDescent="0.2">
      <c r="A1248" s="5">
        <v>45164</v>
      </c>
      <c r="B1248" s="6">
        <v>51438</v>
      </c>
      <c r="C1248" s="6" t="s">
        <v>10</v>
      </c>
      <c r="D1248" s="6" t="s">
        <v>1721</v>
      </c>
      <c r="E1248" s="9">
        <v>1110580</v>
      </c>
      <c r="F1248" s="10" t="s">
        <v>1409</v>
      </c>
      <c r="G1248" s="9">
        <v>88846</v>
      </c>
      <c r="H1248" s="9">
        <f t="shared" si="108"/>
        <v>1199426</v>
      </c>
      <c r="I1248" s="6" t="s">
        <v>73</v>
      </c>
      <c r="J1248" s="6" t="s">
        <v>74</v>
      </c>
      <c r="K1248" s="5">
        <f t="shared" si="105"/>
        <v>45199</v>
      </c>
      <c r="L1248" s="9">
        <f>+VLOOKUP(B1248,'[2]TT 2023'!F$1329:K$1400,2,0)</f>
        <v>1199421</v>
      </c>
      <c r="M1248" s="9">
        <f t="shared" si="111"/>
        <v>-5</v>
      </c>
      <c r="N1248" s="5">
        <f>+VLOOKUP(B1248,'[2]TT 2023'!F$1329:K$1400,6,0)</f>
        <v>45209</v>
      </c>
      <c r="O1248" t="s">
        <v>1878</v>
      </c>
      <c r="P1248"/>
      <c r="Q1248"/>
      <c r="R1248" s="42">
        <f>+VLOOKUP(B1248,[12]ExportInvoiceList!$D:$O,3,0)</f>
        <v>1199426</v>
      </c>
      <c r="S1248" s="14">
        <f t="shared" si="110"/>
        <v>0</v>
      </c>
      <c r="T1248" t="str">
        <f>+VLOOKUP(B1248,[12]ExportInvoiceList!$D:$O,12,0)</f>
        <v>Lịch thanh toán: Monthly at 10 &amp; 24</v>
      </c>
      <c r="U1248" s="4">
        <f>+VLOOKUP(B1248,[12]ExportInvoiceList!$D:$O,6,0)</f>
        <v>45199.000347222223</v>
      </c>
    </row>
    <row r="1249" spans="1:21" ht="15" hidden="1" customHeight="1" x14ac:dyDescent="0.2">
      <c r="A1249" s="5">
        <v>45164</v>
      </c>
      <c r="B1249" s="6">
        <v>51439</v>
      </c>
      <c r="C1249" s="6" t="s">
        <v>10</v>
      </c>
      <c r="D1249" s="6" t="s">
        <v>1722</v>
      </c>
      <c r="E1249" s="9">
        <v>3338000</v>
      </c>
      <c r="F1249" s="10" t="s">
        <v>1409</v>
      </c>
      <c r="G1249" s="9">
        <v>267040</v>
      </c>
      <c r="H1249" s="9">
        <f t="shared" si="108"/>
        <v>3605040</v>
      </c>
      <c r="I1249" s="6" t="s">
        <v>147</v>
      </c>
      <c r="J1249" s="6" t="s">
        <v>148</v>
      </c>
      <c r="K1249" s="5">
        <f t="shared" si="105"/>
        <v>45199</v>
      </c>
      <c r="L1249" s="9">
        <f>+VLOOKUP(B1249,'[2]TT 2023'!F$1247:K$1328,2,0)</f>
        <v>3605040</v>
      </c>
      <c r="M1249" s="9">
        <f t="shared" si="106"/>
        <v>0</v>
      </c>
      <c r="N1249" s="5">
        <f>+VLOOKUP(B1249,'[2]TT 2023'!F$1247:K$1328,6,0)</f>
        <v>45194</v>
      </c>
      <c r="O1249" t="s">
        <v>1774</v>
      </c>
      <c r="P1249"/>
      <c r="Q1249"/>
      <c r="R1249" s="42">
        <f>+VLOOKUP(B1249,[10]ExportInvoiceList!$D:$O,3,0)</f>
        <v>3605040</v>
      </c>
      <c r="S1249" s="14">
        <f t="shared" si="110"/>
        <v>0</v>
      </c>
      <c r="T1249" t="str">
        <f>+VLOOKUP(B1249,[10]ExportInvoiceList!$D:$O,12,0)</f>
        <v>Lịch thanh toán: Monthly at 10 &amp; 24</v>
      </c>
      <c r="U1249" s="4">
        <f>+VLOOKUP(B1249,[10]ExportInvoiceList!$D:$O,6,0)</f>
        <v>45185.000347222223</v>
      </c>
    </row>
    <row r="1250" spans="1:21" ht="15" hidden="1" customHeight="1" x14ac:dyDescent="0.2">
      <c r="A1250" s="5">
        <v>45164</v>
      </c>
      <c r="B1250" s="6">
        <v>51440</v>
      </c>
      <c r="C1250" s="6" t="s">
        <v>10</v>
      </c>
      <c r="D1250" s="6" t="s">
        <v>1723</v>
      </c>
      <c r="E1250" s="9">
        <v>734310</v>
      </c>
      <c r="F1250" s="10" t="s">
        <v>1409</v>
      </c>
      <c r="G1250" s="9">
        <v>58745</v>
      </c>
      <c r="H1250" s="9">
        <f t="shared" si="108"/>
        <v>793055</v>
      </c>
      <c r="I1250" s="6" t="s">
        <v>147</v>
      </c>
      <c r="J1250" s="6" t="s">
        <v>148</v>
      </c>
      <c r="K1250" s="5">
        <f t="shared" si="105"/>
        <v>45199</v>
      </c>
      <c r="L1250" s="9">
        <f>+VLOOKUP(B1250,'[2]TT 2023'!F$1247:K$1328,2,0)</f>
        <v>793058</v>
      </c>
      <c r="M1250" s="9">
        <f t="shared" si="106"/>
        <v>3</v>
      </c>
      <c r="N1250" s="5">
        <f>+VLOOKUP(B1250,'[2]TT 2023'!F$1247:K$1328,6,0)</f>
        <v>45194</v>
      </c>
      <c r="O1250" t="s">
        <v>1774</v>
      </c>
      <c r="P1250"/>
      <c r="Q1250"/>
      <c r="R1250" s="42">
        <f>+VLOOKUP(B1250,[10]ExportInvoiceList!$D:$O,3,0)</f>
        <v>793055</v>
      </c>
      <c r="S1250" s="14">
        <f t="shared" si="110"/>
        <v>0</v>
      </c>
      <c r="T1250" t="str">
        <f>+VLOOKUP(B1250,[10]ExportInvoiceList!$D:$O,12,0)</f>
        <v>Lịch thanh toán: Monthly at 10 &amp; 24</v>
      </c>
      <c r="U1250" s="4">
        <f>+VLOOKUP(B1250,[10]ExportInvoiceList!$D:$O,6,0)</f>
        <v>45185.000347222223</v>
      </c>
    </row>
    <row r="1251" spans="1:21" ht="15" hidden="1" customHeight="1" x14ac:dyDescent="0.2">
      <c r="A1251" s="5">
        <v>45164</v>
      </c>
      <c r="B1251" s="6">
        <v>51441</v>
      </c>
      <c r="C1251" s="6" t="s">
        <v>10</v>
      </c>
      <c r="D1251" s="6" t="s">
        <v>1724</v>
      </c>
      <c r="E1251" s="9">
        <v>1248340</v>
      </c>
      <c r="F1251" s="10" t="s">
        <v>1409</v>
      </c>
      <c r="G1251" s="9">
        <v>99867</v>
      </c>
      <c r="H1251" s="9">
        <f t="shared" si="108"/>
        <v>1348207</v>
      </c>
      <c r="I1251" s="6" t="s">
        <v>147</v>
      </c>
      <c r="J1251" s="6" t="s">
        <v>148</v>
      </c>
      <c r="K1251" s="5">
        <f t="shared" si="105"/>
        <v>45199</v>
      </c>
      <c r="L1251" s="9">
        <f>+VLOOKUP(B1251,'[2]TT 2023'!F$1247:K$1328,2,0)</f>
        <v>1348205</v>
      </c>
      <c r="M1251" s="9">
        <f t="shared" si="106"/>
        <v>-2</v>
      </c>
      <c r="N1251" s="5">
        <f>+VLOOKUP(B1251,'[2]TT 2023'!F$1247:K$1328,6,0)</f>
        <v>45194</v>
      </c>
      <c r="O1251" t="s">
        <v>1774</v>
      </c>
      <c r="P1251"/>
      <c r="Q1251"/>
      <c r="R1251" s="42">
        <f>+VLOOKUP(B1251,[10]ExportInvoiceList!$D:$O,3,0)</f>
        <v>1348207</v>
      </c>
      <c r="S1251" s="14">
        <f t="shared" si="110"/>
        <v>0</v>
      </c>
      <c r="T1251" t="str">
        <f>+VLOOKUP(B1251,[10]ExportInvoiceList!$D:$O,12,0)</f>
        <v>Lịch thanh toán: Monthly at 10 &amp; 24</v>
      </c>
      <c r="U1251" s="4">
        <f>+VLOOKUP(B1251,[10]ExportInvoiceList!$D:$O,6,0)</f>
        <v>45189.000347222223</v>
      </c>
    </row>
    <row r="1252" spans="1:21" ht="15" hidden="1" customHeight="1" x14ac:dyDescent="0.2">
      <c r="A1252" s="5">
        <v>45164</v>
      </c>
      <c r="B1252" s="6">
        <v>51442</v>
      </c>
      <c r="C1252" s="6" t="s">
        <v>10</v>
      </c>
      <c r="D1252" s="6" t="s">
        <v>1725</v>
      </c>
      <c r="E1252" s="9">
        <v>2024120</v>
      </c>
      <c r="F1252" s="10" t="s">
        <v>1409</v>
      </c>
      <c r="G1252" s="9">
        <v>161930</v>
      </c>
      <c r="H1252" s="9">
        <f t="shared" si="108"/>
        <v>2186050</v>
      </c>
      <c r="I1252" s="6" t="s">
        <v>147</v>
      </c>
      <c r="J1252" s="6" t="s">
        <v>148</v>
      </c>
      <c r="K1252" s="5">
        <f t="shared" si="105"/>
        <v>45199</v>
      </c>
      <c r="L1252" s="9">
        <f>+VLOOKUP(B1252,'[2]TT 2023'!F$1247:K$1328,2,0)</f>
        <v>2186055</v>
      </c>
      <c r="M1252" s="9">
        <f t="shared" si="106"/>
        <v>5</v>
      </c>
      <c r="N1252" s="5">
        <f>+VLOOKUP(B1252,'[2]TT 2023'!F$1247:K$1328,6,0)</f>
        <v>45194</v>
      </c>
      <c r="O1252" t="s">
        <v>1774</v>
      </c>
      <c r="P1252"/>
      <c r="Q1252"/>
      <c r="R1252" s="42">
        <f>+VLOOKUP(B1252,[10]ExportInvoiceList!$D:$O,3,0)</f>
        <v>2186050</v>
      </c>
      <c r="S1252" s="14">
        <f t="shared" si="110"/>
        <v>0</v>
      </c>
      <c r="T1252" t="str">
        <f>+VLOOKUP(B1252,[10]ExportInvoiceList!$D:$O,12,0)</f>
        <v>Lịch thanh toán: Monthly at 10 &amp; 24</v>
      </c>
      <c r="U1252" s="4">
        <f>+VLOOKUP(B1252,[10]ExportInvoiceList!$D:$O,6,0)</f>
        <v>45189.000347222223</v>
      </c>
    </row>
    <row r="1253" spans="1:21" ht="15" hidden="1" customHeight="1" x14ac:dyDescent="0.2">
      <c r="A1253" s="5">
        <v>45164</v>
      </c>
      <c r="B1253" s="6">
        <v>51443</v>
      </c>
      <c r="C1253" s="6" t="s">
        <v>10</v>
      </c>
      <c r="D1253" s="6" t="s">
        <v>1726</v>
      </c>
      <c r="E1253" s="9">
        <v>4467365</v>
      </c>
      <c r="F1253" s="10" t="s">
        <v>1409</v>
      </c>
      <c r="G1253" s="9">
        <v>357389</v>
      </c>
      <c r="H1253" s="9">
        <f t="shared" si="108"/>
        <v>4824754</v>
      </c>
      <c r="I1253" s="6" t="s">
        <v>147</v>
      </c>
      <c r="J1253" s="6" t="s">
        <v>148</v>
      </c>
      <c r="K1253" s="5">
        <f t="shared" si="105"/>
        <v>45199</v>
      </c>
      <c r="L1253" s="9">
        <f>+VLOOKUP(B1253,'[2]TT 2023'!F$1247:K$1328,2,0)</f>
        <v>4824752</v>
      </c>
      <c r="M1253" s="9">
        <f t="shared" si="106"/>
        <v>-2</v>
      </c>
      <c r="N1253" s="5">
        <f>+VLOOKUP(B1253,'[2]TT 2023'!F$1247:K$1328,6,0)</f>
        <v>45194</v>
      </c>
      <c r="O1253" t="s">
        <v>1774</v>
      </c>
      <c r="P1253"/>
      <c r="Q1253"/>
      <c r="R1253" s="42">
        <f>+VLOOKUP(B1253,[10]ExportInvoiceList!$D:$O,3,0)</f>
        <v>4824754</v>
      </c>
      <c r="S1253" s="14">
        <f t="shared" si="110"/>
        <v>0</v>
      </c>
      <c r="T1253" t="str">
        <f>+VLOOKUP(B1253,[10]ExportInvoiceList!$D:$O,12,0)</f>
        <v>Lịch thanh toán: Monthly at 10 &amp; 24</v>
      </c>
      <c r="U1253" s="4">
        <f>+VLOOKUP(B1253,[10]ExportInvoiceList!$D:$O,6,0)</f>
        <v>45189.000347222223</v>
      </c>
    </row>
    <row r="1254" spans="1:21" ht="15" hidden="1" customHeight="1" x14ac:dyDescent="0.2">
      <c r="A1254" s="5">
        <v>45169</v>
      </c>
      <c r="B1254" s="6">
        <v>53125</v>
      </c>
      <c r="C1254" s="6" t="s">
        <v>10</v>
      </c>
      <c r="D1254" s="6" t="s">
        <v>1727</v>
      </c>
      <c r="E1254" s="9">
        <v>4944150</v>
      </c>
      <c r="F1254" s="10" t="s">
        <v>1409</v>
      </c>
      <c r="G1254" s="9">
        <v>395532</v>
      </c>
      <c r="H1254" s="9">
        <f t="shared" si="108"/>
        <v>5339682</v>
      </c>
      <c r="I1254" s="6" t="s">
        <v>13</v>
      </c>
      <c r="J1254" s="6" t="s">
        <v>14</v>
      </c>
      <c r="K1254" s="5">
        <f t="shared" si="105"/>
        <v>45204</v>
      </c>
      <c r="L1254" s="9">
        <f>+VLOOKUP(B1254,'[2]TT 2023'!F$1329:K$1400,2,0)</f>
        <v>5339682</v>
      </c>
      <c r="M1254" s="9">
        <f t="shared" ref="M1254:M1262" si="112">+L1254-H1254</f>
        <v>0</v>
      </c>
      <c r="N1254" s="5">
        <f>+VLOOKUP(B1254,'[2]TT 2023'!F$1329:K$1400,6,0)</f>
        <v>45209</v>
      </c>
      <c r="O1254" t="s">
        <v>1878</v>
      </c>
      <c r="P1254"/>
      <c r="Q1254"/>
      <c r="R1254" s="42">
        <f>+VLOOKUP(B1254,[12]ExportInvoiceList!$D:$O,3,0)</f>
        <v>5339682</v>
      </c>
      <c r="S1254" s="14">
        <f t="shared" si="110"/>
        <v>0</v>
      </c>
      <c r="T1254" t="str">
        <f>+VLOOKUP(B1254,[12]ExportInvoiceList!$D:$O,12,0)</f>
        <v>Lịch thanh toán: Monthly at 10 &amp; 24</v>
      </c>
      <c r="U1254" s="4">
        <f>+VLOOKUP(B1254,[12]ExportInvoiceList!$D:$O,6,0)</f>
        <v>45199.000347222223</v>
      </c>
    </row>
    <row r="1255" spans="1:21" ht="15" hidden="1" customHeight="1" x14ac:dyDescent="0.2">
      <c r="A1255" s="5">
        <v>45169</v>
      </c>
      <c r="B1255" s="6">
        <v>53126</v>
      </c>
      <c r="C1255" s="6" t="s">
        <v>10</v>
      </c>
      <c r="D1255" s="6" t="s">
        <v>1728</v>
      </c>
      <c r="E1255" s="9">
        <v>3745020</v>
      </c>
      <c r="F1255" s="10" t="s">
        <v>1409</v>
      </c>
      <c r="G1255" s="9">
        <v>299602</v>
      </c>
      <c r="H1255" s="9">
        <f t="shared" si="108"/>
        <v>4044622</v>
      </c>
      <c r="I1255" s="6" t="s">
        <v>13</v>
      </c>
      <c r="J1255" s="6" t="s">
        <v>14</v>
      </c>
      <c r="K1255" s="5">
        <f t="shared" si="105"/>
        <v>45204</v>
      </c>
      <c r="L1255" s="9">
        <f>+VLOOKUP(B1255,'[2]TT 2023'!F$1329:K$1400,2,0)</f>
        <v>4044627</v>
      </c>
      <c r="M1255" s="9">
        <f t="shared" si="112"/>
        <v>5</v>
      </c>
      <c r="N1255" s="5">
        <f>+VLOOKUP(B1255,'[2]TT 2023'!F$1329:K$1400,6,0)</f>
        <v>45209</v>
      </c>
      <c r="O1255" t="s">
        <v>1878</v>
      </c>
      <c r="P1255"/>
      <c r="Q1255"/>
      <c r="R1255" s="42">
        <f>+VLOOKUP(B1255,[12]ExportInvoiceList!$D:$O,3,0)</f>
        <v>4044622</v>
      </c>
      <c r="S1255" s="14">
        <f t="shared" si="110"/>
        <v>0</v>
      </c>
      <c r="T1255" t="str">
        <f>+VLOOKUP(B1255,[12]ExportInvoiceList!$D:$O,12,0)</f>
        <v>Lịch thanh toán: Monthly at 10 &amp; 24</v>
      </c>
      <c r="U1255" s="4">
        <f>+VLOOKUP(B1255,[12]ExportInvoiceList!$D:$O,6,0)</f>
        <v>45199.000347222223</v>
      </c>
    </row>
    <row r="1256" spans="1:21" ht="15" hidden="1" customHeight="1" x14ac:dyDescent="0.2">
      <c r="A1256" s="5">
        <v>45169</v>
      </c>
      <c r="B1256" s="6">
        <v>53127</v>
      </c>
      <c r="C1256" s="6" t="s">
        <v>10</v>
      </c>
      <c r="D1256" s="6" t="s">
        <v>1729</v>
      </c>
      <c r="E1256" s="9">
        <v>4740240</v>
      </c>
      <c r="F1256" s="10" t="s">
        <v>1409</v>
      </c>
      <c r="G1256" s="9">
        <v>379219</v>
      </c>
      <c r="H1256" s="9">
        <f t="shared" si="108"/>
        <v>5119459</v>
      </c>
      <c r="I1256" s="6" t="s">
        <v>73</v>
      </c>
      <c r="J1256" s="6" t="s">
        <v>74</v>
      </c>
      <c r="K1256" s="5">
        <f t="shared" si="105"/>
        <v>45204</v>
      </c>
      <c r="L1256" s="9">
        <f>+VLOOKUP(B1256,'[2]TT 2023'!F$1329:K$1400,2,0)</f>
        <v>5119457</v>
      </c>
      <c r="M1256" s="9">
        <f t="shared" si="112"/>
        <v>-2</v>
      </c>
      <c r="N1256" s="5">
        <f>+VLOOKUP(B1256,'[2]TT 2023'!F$1329:K$1400,6,0)</f>
        <v>45209</v>
      </c>
      <c r="O1256" t="s">
        <v>1878</v>
      </c>
      <c r="P1256"/>
      <c r="Q1256"/>
      <c r="R1256" s="42">
        <f>+VLOOKUP(B1256,[12]ExportInvoiceList!$D:$O,3,0)</f>
        <v>5119459</v>
      </c>
      <c r="S1256" s="14">
        <f t="shared" si="110"/>
        <v>0</v>
      </c>
      <c r="T1256" t="str">
        <f>+VLOOKUP(B1256,[12]ExportInvoiceList!$D:$O,12,0)</f>
        <v>Lịch thanh toán: Monthly at 10 &amp; 24</v>
      </c>
      <c r="U1256" s="4">
        <f>+VLOOKUP(B1256,[12]ExportInvoiceList!$D:$O,6,0)</f>
        <v>45202.000347222223</v>
      </c>
    </row>
    <row r="1257" spans="1:21" ht="15" hidden="1" customHeight="1" x14ac:dyDescent="0.2">
      <c r="A1257" s="5">
        <v>45169</v>
      </c>
      <c r="B1257" s="6">
        <v>53128</v>
      </c>
      <c r="C1257" s="6" t="s">
        <v>10</v>
      </c>
      <c r="D1257" s="6" t="s">
        <v>1730</v>
      </c>
      <c r="E1257" s="9">
        <v>3491900</v>
      </c>
      <c r="F1257" s="10" t="s">
        <v>1409</v>
      </c>
      <c r="G1257" s="9">
        <v>279352</v>
      </c>
      <c r="H1257" s="9">
        <f t="shared" si="108"/>
        <v>3771252</v>
      </c>
      <c r="I1257" s="6" t="s">
        <v>113</v>
      </c>
      <c r="J1257" s="6" t="s">
        <v>114</v>
      </c>
      <c r="K1257" s="5">
        <f t="shared" si="105"/>
        <v>45204</v>
      </c>
      <c r="L1257" s="9">
        <f>+VLOOKUP(B1257,'[2]TT 2023'!F$1329:K$1400,2,0)</f>
        <v>3771252</v>
      </c>
      <c r="M1257" s="9">
        <f t="shared" si="112"/>
        <v>0</v>
      </c>
      <c r="N1257" s="5">
        <f>+VLOOKUP(B1257,'[2]TT 2023'!F$1329:K$1400,6,0)</f>
        <v>45209</v>
      </c>
      <c r="O1257" t="s">
        <v>1878</v>
      </c>
      <c r="P1257"/>
      <c r="Q1257"/>
      <c r="R1257" s="42">
        <f>+VLOOKUP(B1257,[12]ExportInvoiceList!$D:$O,3,0)</f>
        <v>3771252</v>
      </c>
      <c r="S1257" s="14">
        <f t="shared" si="110"/>
        <v>0</v>
      </c>
      <c r="T1257" t="str">
        <f>+VLOOKUP(B1257,[12]ExportInvoiceList!$D:$O,12,0)</f>
        <v>Lịch thanh toán: Monthly at 10 &amp; 24</v>
      </c>
      <c r="U1257" s="4">
        <f>+VLOOKUP(B1257,[12]ExportInvoiceList!$D:$O,6,0)</f>
        <v>45202.000347222223</v>
      </c>
    </row>
    <row r="1258" spans="1:21" ht="15" hidden="1" customHeight="1" x14ac:dyDescent="0.2">
      <c r="A1258" s="5">
        <v>45169</v>
      </c>
      <c r="B1258" s="6">
        <v>53129</v>
      </c>
      <c r="C1258" s="6" t="s">
        <v>10</v>
      </c>
      <c r="D1258" s="6" t="s">
        <v>1731</v>
      </c>
      <c r="E1258" s="9">
        <v>2483004</v>
      </c>
      <c r="F1258" s="10" t="s">
        <v>1409</v>
      </c>
      <c r="G1258" s="9">
        <v>198640</v>
      </c>
      <c r="H1258" s="9">
        <f t="shared" si="108"/>
        <v>2681644</v>
      </c>
      <c r="I1258" s="6" t="s">
        <v>53</v>
      </c>
      <c r="J1258" s="6" t="s">
        <v>54</v>
      </c>
      <c r="K1258" s="5">
        <f t="shared" si="105"/>
        <v>45204</v>
      </c>
      <c r="L1258" s="9">
        <f>+VLOOKUP(B1258,'[2]TT 2023'!F$1329:K$1400,2,0)</f>
        <v>2681640</v>
      </c>
      <c r="M1258" s="9">
        <f t="shared" si="112"/>
        <v>-4</v>
      </c>
      <c r="N1258" s="5">
        <f>+VLOOKUP(B1258,'[2]TT 2023'!F$1329:K$1400,6,0)</f>
        <v>45209</v>
      </c>
      <c r="O1258" t="s">
        <v>1878</v>
      </c>
      <c r="P1258"/>
      <c r="Q1258"/>
      <c r="R1258" s="42">
        <f>+VLOOKUP(B1258,[12]ExportInvoiceList!$D:$O,3,0)</f>
        <v>2681644</v>
      </c>
      <c r="S1258" s="14">
        <f t="shared" si="110"/>
        <v>0</v>
      </c>
      <c r="T1258" t="str">
        <f>+VLOOKUP(B1258,[12]ExportInvoiceList!$D:$O,12,0)</f>
        <v>Lịch thanh toán: Monthly at 10 &amp; 24</v>
      </c>
      <c r="U1258" s="4">
        <f>+VLOOKUP(B1258,[12]ExportInvoiceList!$D:$O,6,0)</f>
        <v>45205.000347222223</v>
      </c>
    </row>
    <row r="1259" spans="1:21" ht="15" hidden="1" customHeight="1" x14ac:dyDescent="0.2">
      <c r="A1259" s="5">
        <v>45169</v>
      </c>
      <c r="B1259" s="6">
        <v>53130</v>
      </c>
      <c r="C1259" s="6" t="s">
        <v>10</v>
      </c>
      <c r="D1259" s="6" t="s">
        <v>1732</v>
      </c>
      <c r="E1259" s="9">
        <v>1309220</v>
      </c>
      <c r="F1259" s="10" t="s">
        <v>1409</v>
      </c>
      <c r="G1259" s="9">
        <v>104738</v>
      </c>
      <c r="H1259" s="9">
        <f t="shared" si="108"/>
        <v>1413958</v>
      </c>
      <c r="I1259" s="6" t="s">
        <v>131</v>
      </c>
      <c r="J1259" s="6" t="s">
        <v>132</v>
      </c>
      <c r="K1259" s="5">
        <f t="shared" si="105"/>
        <v>45204</v>
      </c>
      <c r="L1259" s="9">
        <f>+VLOOKUP(B1259,'[2]TT 2023'!F$1329:K$1400,2,0)</f>
        <v>1413963</v>
      </c>
      <c r="M1259" s="9">
        <f t="shared" si="112"/>
        <v>5</v>
      </c>
      <c r="N1259" s="5">
        <f>+VLOOKUP(B1259,'[2]TT 2023'!F$1329:K$1400,6,0)</f>
        <v>45209</v>
      </c>
      <c r="O1259" t="s">
        <v>1878</v>
      </c>
      <c r="P1259"/>
      <c r="Q1259"/>
      <c r="R1259" s="42" t="e">
        <f>+VLOOKUP(B1259,[12]ExportInvoiceList!$D:$O,3,0)</f>
        <v>#N/A</v>
      </c>
      <c r="S1259" s="14" t="e">
        <f t="shared" si="110"/>
        <v>#N/A</v>
      </c>
      <c r="T1259" t="e">
        <f>+VLOOKUP(B1259,[12]ExportInvoiceList!$D:$O,12,0)</f>
        <v>#N/A</v>
      </c>
      <c r="U1259" s="4" t="e">
        <f>+VLOOKUP(B1259,[12]ExportInvoiceList!$D:$O,6,0)</f>
        <v>#N/A</v>
      </c>
    </row>
    <row r="1260" spans="1:21" ht="15" hidden="1" customHeight="1" x14ac:dyDescent="0.2">
      <c r="A1260" s="5">
        <v>45169</v>
      </c>
      <c r="B1260" s="6">
        <v>53131</v>
      </c>
      <c r="C1260" s="6" t="s">
        <v>10</v>
      </c>
      <c r="D1260" s="6" t="s">
        <v>1733</v>
      </c>
      <c r="E1260" s="9">
        <v>12032400</v>
      </c>
      <c r="F1260" s="10" t="s">
        <v>1409</v>
      </c>
      <c r="G1260" s="9">
        <v>962592</v>
      </c>
      <c r="H1260" s="9">
        <f t="shared" si="108"/>
        <v>12994992</v>
      </c>
      <c r="I1260" s="6" t="s">
        <v>13</v>
      </c>
      <c r="J1260" s="6" t="s">
        <v>14</v>
      </c>
      <c r="K1260" s="5">
        <f t="shared" si="105"/>
        <v>45204</v>
      </c>
      <c r="L1260" s="9">
        <f>+VLOOKUP(B1260,'[2]TT 2023'!F$1329:K$1400,2,0)</f>
        <v>12994992</v>
      </c>
      <c r="M1260" s="9">
        <f t="shared" si="112"/>
        <v>0</v>
      </c>
      <c r="N1260" s="5">
        <f>+VLOOKUP(B1260,'[2]TT 2023'!F$1329:K$1400,6,0)</f>
        <v>45209</v>
      </c>
      <c r="O1260" t="s">
        <v>1878</v>
      </c>
      <c r="P1260"/>
      <c r="Q1260"/>
      <c r="R1260" s="42">
        <f>+VLOOKUP(B1260,[12]ExportInvoiceList!$D:$O,3,0)</f>
        <v>12994992</v>
      </c>
      <c r="S1260" s="14">
        <f t="shared" si="110"/>
        <v>0</v>
      </c>
      <c r="T1260" t="str">
        <f>+VLOOKUP(B1260,[12]ExportInvoiceList!$D:$O,12,0)</f>
        <v>Lịch thanh toán: Monthly at 10 &amp; 24</v>
      </c>
      <c r="U1260" s="4">
        <f>+VLOOKUP(B1260,[12]ExportInvoiceList!$D:$O,6,0)</f>
        <v>45202.000347222223</v>
      </c>
    </row>
    <row r="1261" spans="1:21" ht="15" hidden="1" customHeight="1" x14ac:dyDescent="0.2">
      <c r="A1261" s="5">
        <v>45169</v>
      </c>
      <c r="B1261" s="6">
        <v>53132</v>
      </c>
      <c r="C1261" s="6" t="s">
        <v>10</v>
      </c>
      <c r="D1261" s="6" t="s">
        <v>1734</v>
      </c>
      <c r="E1261" s="9">
        <v>2496680</v>
      </c>
      <c r="F1261" s="10" t="s">
        <v>1409</v>
      </c>
      <c r="G1261" s="9">
        <v>199734</v>
      </c>
      <c r="H1261" s="9">
        <f t="shared" si="108"/>
        <v>2696414</v>
      </c>
      <c r="I1261" s="6" t="s">
        <v>13</v>
      </c>
      <c r="J1261" s="6" t="s">
        <v>14</v>
      </c>
      <c r="K1261" s="5">
        <f t="shared" si="105"/>
        <v>45204</v>
      </c>
      <c r="L1261" s="9">
        <f>+VLOOKUP(B1261,'[2]TT 2023'!F$1329:K$1400,2,0)</f>
        <v>2696409</v>
      </c>
      <c r="M1261" s="9">
        <f t="shared" si="112"/>
        <v>-5</v>
      </c>
      <c r="N1261" s="5">
        <f>+VLOOKUP(B1261,'[2]TT 2023'!F$1329:K$1400,6,0)</f>
        <v>45209</v>
      </c>
      <c r="O1261" t="s">
        <v>1878</v>
      </c>
      <c r="P1261"/>
      <c r="Q1261"/>
      <c r="R1261" s="42">
        <f>+VLOOKUP(B1261,[12]ExportInvoiceList!$D:$O,3,0)</f>
        <v>2696414</v>
      </c>
      <c r="S1261" s="14">
        <f t="shared" si="110"/>
        <v>0</v>
      </c>
      <c r="T1261" t="str">
        <f>+VLOOKUP(B1261,[12]ExportInvoiceList!$D:$O,12,0)</f>
        <v>Lịch thanh toán: Monthly at 10 &amp; 24</v>
      </c>
      <c r="U1261" s="4">
        <f>+VLOOKUP(B1261,[12]ExportInvoiceList!$D:$O,6,0)</f>
        <v>45202.000347222223</v>
      </c>
    </row>
    <row r="1262" spans="1:21" ht="15" hidden="1" customHeight="1" x14ac:dyDescent="0.2">
      <c r="A1262" s="5">
        <v>45169</v>
      </c>
      <c r="B1262" s="6">
        <v>53133</v>
      </c>
      <c r="C1262" s="6" t="s">
        <v>10</v>
      </c>
      <c r="D1262" s="6" t="s">
        <v>1735</v>
      </c>
      <c r="E1262" s="9">
        <v>1110580</v>
      </c>
      <c r="F1262" s="10" t="s">
        <v>1409</v>
      </c>
      <c r="G1262" s="9">
        <v>88846</v>
      </c>
      <c r="H1262" s="9">
        <f t="shared" si="108"/>
        <v>1199426</v>
      </c>
      <c r="I1262" s="6" t="s">
        <v>13</v>
      </c>
      <c r="J1262" s="6" t="s">
        <v>14</v>
      </c>
      <c r="K1262" s="5">
        <f t="shared" si="105"/>
        <v>45204</v>
      </c>
      <c r="L1262" s="9">
        <f>+VLOOKUP(B1262,'[2]TT 2023'!F$1329:K$1400,2,0)</f>
        <v>1199421</v>
      </c>
      <c r="M1262" s="9">
        <f t="shared" si="112"/>
        <v>-5</v>
      </c>
      <c r="N1262" s="5">
        <f>+VLOOKUP(B1262,'[2]TT 2023'!F$1329:K$1400,6,0)</f>
        <v>45209</v>
      </c>
      <c r="O1262" t="s">
        <v>1878</v>
      </c>
      <c r="P1262"/>
      <c r="Q1262"/>
      <c r="R1262" s="42">
        <f>+VLOOKUP(B1262,[12]ExportInvoiceList!$D:$O,3,0)</f>
        <v>1199426</v>
      </c>
      <c r="S1262" s="14">
        <f t="shared" si="110"/>
        <v>0</v>
      </c>
      <c r="T1262" t="str">
        <f>+VLOOKUP(B1262,[12]ExportInvoiceList!$D:$O,12,0)</f>
        <v>Lịch thanh toán: Monthly at 10 &amp; 24</v>
      </c>
      <c r="U1262" s="4">
        <f>+VLOOKUP(B1262,[12]ExportInvoiceList!$D:$O,6,0)</f>
        <v>45203.000347222223</v>
      </c>
    </row>
    <row r="1263" spans="1:21" ht="15" hidden="1" customHeight="1" x14ac:dyDescent="0.2">
      <c r="A1263" s="5">
        <v>45169</v>
      </c>
      <c r="B1263" s="6">
        <v>53134</v>
      </c>
      <c r="C1263" s="6" t="s">
        <v>10</v>
      </c>
      <c r="D1263" s="6" t="s">
        <v>1736</v>
      </c>
      <c r="E1263" s="9">
        <v>2301215</v>
      </c>
      <c r="F1263" s="10" t="s">
        <v>1409</v>
      </c>
      <c r="G1263" s="9">
        <v>184097</v>
      </c>
      <c r="H1263" s="9">
        <f t="shared" si="108"/>
        <v>2485312</v>
      </c>
      <c r="I1263" s="6" t="s">
        <v>147</v>
      </c>
      <c r="J1263" s="6" t="s">
        <v>148</v>
      </c>
      <c r="K1263" s="5">
        <f t="shared" si="105"/>
        <v>45204</v>
      </c>
      <c r="L1263" s="9">
        <f>+VLOOKUP(B1263,'[2]TT 2023'!F$1247:K$1328,2,0)</f>
        <v>2485310</v>
      </c>
      <c r="M1263" s="9">
        <f t="shared" si="106"/>
        <v>-2</v>
      </c>
      <c r="N1263" s="5">
        <f>+VLOOKUP(B1263,'[2]TT 2023'!F$1247:K$1328,6,0)</f>
        <v>45194</v>
      </c>
      <c r="O1263" t="s">
        <v>1774</v>
      </c>
      <c r="P1263"/>
      <c r="Q1263"/>
      <c r="R1263" s="42">
        <f>+VLOOKUP(B1263,[10]ExportInvoiceList!$D:$O,3,0)</f>
        <v>2485312</v>
      </c>
      <c r="S1263" s="14">
        <f t="shared" si="110"/>
        <v>0</v>
      </c>
      <c r="T1263" t="str">
        <f>+VLOOKUP(B1263,[10]ExportInvoiceList!$D:$O,12,0)</f>
        <v>Chúng tôi đang xử lý hóa đơn, vui lòng liên hệ Do Thi Bich Lieu</v>
      </c>
      <c r="U1263" s="4">
        <f>+VLOOKUP(B1263,[10]ExportInvoiceList!$D:$O,6,0)</f>
        <v>0</v>
      </c>
    </row>
    <row r="1264" spans="1:21" ht="15" hidden="1" customHeight="1" x14ac:dyDescent="0.2">
      <c r="A1264" s="5">
        <v>45169</v>
      </c>
      <c r="B1264" s="6">
        <v>53135</v>
      </c>
      <c r="C1264" s="6" t="s">
        <v>10</v>
      </c>
      <c r="D1264" s="6" t="s">
        <v>1737</v>
      </c>
      <c r="E1264" s="9">
        <v>2221160</v>
      </c>
      <c r="F1264" s="10" t="s">
        <v>1409</v>
      </c>
      <c r="G1264" s="9">
        <v>177693</v>
      </c>
      <c r="H1264" s="9">
        <f t="shared" si="108"/>
        <v>2398853</v>
      </c>
      <c r="I1264" s="6" t="s">
        <v>147</v>
      </c>
      <c r="J1264" s="6" t="s">
        <v>148</v>
      </c>
      <c r="K1264" s="5">
        <f t="shared" si="105"/>
        <v>45204</v>
      </c>
      <c r="L1264" s="9">
        <f>+VLOOKUP(B1264,'[2]TT 2023'!F$1329:K$1400,2,0)</f>
        <v>2398856</v>
      </c>
      <c r="M1264" s="9">
        <f t="shared" ref="M1264:M1275" si="113">+L1264-H1264</f>
        <v>3</v>
      </c>
      <c r="N1264" s="5">
        <f>+VLOOKUP(B1264,'[2]TT 2023'!F$1329:K$1400,6,0)</f>
        <v>45209</v>
      </c>
      <c r="O1264" t="s">
        <v>1878</v>
      </c>
      <c r="P1264"/>
      <c r="Q1264"/>
      <c r="R1264" s="42">
        <f>+VLOOKUP(B1264,[12]ExportInvoiceList!$D:$O,3,0)</f>
        <v>2398853</v>
      </c>
      <c r="S1264" s="14">
        <f t="shared" si="110"/>
        <v>0</v>
      </c>
      <c r="T1264" t="str">
        <f>+VLOOKUP(B1264,[12]ExportInvoiceList!$D:$O,12,0)</f>
        <v>Lịch thanh toán: Monthly at 10 &amp; 24</v>
      </c>
      <c r="U1264" s="4">
        <f>+VLOOKUP(B1264,[12]ExportInvoiceList!$D:$O,6,0)</f>
        <v>45196.000347222223</v>
      </c>
    </row>
    <row r="1265" spans="1:21" ht="15" hidden="1" customHeight="1" x14ac:dyDescent="0.2">
      <c r="A1265" s="5">
        <v>45169</v>
      </c>
      <c r="B1265" s="6">
        <v>53136</v>
      </c>
      <c r="C1265" s="6" t="s">
        <v>10</v>
      </c>
      <c r="D1265" s="6" t="s">
        <v>1738</v>
      </c>
      <c r="E1265" s="9">
        <v>624170</v>
      </c>
      <c r="F1265" s="10" t="s">
        <v>1409</v>
      </c>
      <c r="G1265" s="9">
        <v>49934</v>
      </c>
      <c r="H1265" s="9">
        <f t="shared" si="108"/>
        <v>674104</v>
      </c>
      <c r="I1265" s="6" t="s">
        <v>147</v>
      </c>
      <c r="J1265" s="6" t="s">
        <v>148</v>
      </c>
      <c r="K1265" s="5">
        <f t="shared" si="105"/>
        <v>45204</v>
      </c>
      <c r="L1265" s="9">
        <f>+VLOOKUP(B1265,'[2]TT 2023'!F$1329:K$1400,2,0)</f>
        <v>674109</v>
      </c>
      <c r="M1265" s="9">
        <f t="shared" si="113"/>
        <v>5</v>
      </c>
      <c r="N1265" s="5">
        <f>+VLOOKUP(B1265,'[2]TT 2023'!F$1329:K$1400,6,0)</f>
        <v>45209</v>
      </c>
      <c r="O1265" t="s">
        <v>1878</v>
      </c>
      <c r="P1265"/>
      <c r="Q1265"/>
      <c r="R1265" s="42">
        <f>+VLOOKUP(B1265,[12]ExportInvoiceList!$D:$O,3,0)</f>
        <v>674104</v>
      </c>
      <c r="S1265" s="14">
        <f t="shared" si="110"/>
        <v>0</v>
      </c>
      <c r="T1265" t="str">
        <f>+VLOOKUP(B1265,[12]ExportInvoiceList!$D:$O,12,0)</f>
        <v>Lịch thanh toán: Monthly at 10 &amp; 24</v>
      </c>
      <c r="U1265" s="4">
        <f>+VLOOKUP(B1265,[12]ExportInvoiceList!$D:$O,6,0)</f>
        <v>45196.000347222223</v>
      </c>
    </row>
    <row r="1266" spans="1:21" ht="15" hidden="1" customHeight="1" x14ac:dyDescent="0.2">
      <c r="A1266" s="5">
        <v>45169</v>
      </c>
      <c r="B1266" s="6">
        <v>53139</v>
      </c>
      <c r="C1266" s="6" t="s">
        <v>10</v>
      </c>
      <c r="D1266" s="6" t="s">
        <v>1739</v>
      </c>
      <c r="E1266" s="9">
        <v>6296456</v>
      </c>
      <c r="F1266" s="10" t="s">
        <v>1409</v>
      </c>
      <c r="G1266" s="9">
        <v>503716</v>
      </c>
      <c r="H1266" s="9">
        <f t="shared" si="108"/>
        <v>6800172</v>
      </c>
      <c r="I1266" s="6" t="s">
        <v>147</v>
      </c>
      <c r="J1266" s="6" t="s">
        <v>148</v>
      </c>
      <c r="K1266" s="5">
        <f t="shared" si="105"/>
        <v>45204</v>
      </c>
      <c r="L1266" s="9">
        <f>+VLOOKUP(B1266,'[2]TT 2023'!F$1329:K$1400,2,0)</f>
        <v>6800166</v>
      </c>
      <c r="M1266" s="9">
        <f t="shared" si="113"/>
        <v>-6</v>
      </c>
      <c r="N1266" s="5">
        <f>+VLOOKUP(B1266,'[2]TT 2023'!F$1329:K$1400,6,0)</f>
        <v>45209</v>
      </c>
      <c r="O1266" t="s">
        <v>1878</v>
      </c>
      <c r="P1266"/>
      <c r="Q1266"/>
      <c r="R1266" s="42">
        <f>+VLOOKUP(B1266,[12]ExportInvoiceList!$D:$O,3,0)</f>
        <v>6800172</v>
      </c>
      <c r="S1266" s="14">
        <f t="shared" si="110"/>
        <v>0</v>
      </c>
      <c r="T1266" t="str">
        <f>+VLOOKUP(B1266,[12]ExportInvoiceList!$D:$O,12,0)</f>
        <v>Lịch thanh toán: Monthly at 10 &amp; 24</v>
      </c>
      <c r="U1266" s="4">
        <f>+VLOOKUP(B1266,[12]ExportInvoiceList!$D:$O,6,0)</f>
        <v>45196.000347222223</v>
      </c>
    </row>
    <row r="1267" spans="1:21" ht="15" hidden="1" customHeight="1" x14ac:dyDescent="0.2">
      <c r="A1267" s="5">
        <v>45169</v>
      </c>
      <c r="B1267" s="6">
        <v>53190</v>
      </c>
      <c r="C1267" s="6" t="s">
        <v>10</v>
      </c>
      <c r="D1267" s="6" t="s">
        <v>1740</v>
      </c>
      <c r="E1267" s="9">
        <v>3432106</v>
      </c>
      <c r="F1267" s="10" t="s">
        <v>1409</v>
      </c>
      <c r="G1267" s="9">
        <v>274568</v>
      </c>
      <c r="H1267" s="9">
        <f t="shared" si="108"/>
        <v>3706674</v>
      </c>
      <c r="I1267" s="6" t="s">
        <v>147</v>
      </c>
      <c r="J1267" s="6" t="s">
        <v>148</v>
      </c>
      <c r="K1267" s="5">
        <f t="shared" si="105"/>
        <v>45204</v>
      </c>
      <c r="L1267" s="9">
        <f>+VLOOKUP(B1267,'[2]TT 2023'!F$1329:K$1400,2,0)</f>
        <v>3706668</v>
      </c>
      <c r="M1267" s="9">
        <f t="shared" si="113"/>
        <v>-6</v>
      </c>
      <c r="N1267" s="5">
        <f>+VLOOKUP(B1267,'[2]TT 2023'!F$1329:K$1400,6,0)</f>
        <v>45209</v>
      </c>
      <c r="O1267" t="s">
        <v>1878</v>
      </c>
      <c r="P1267"/>
      <c r="Q1267"/>
      <c r="R1267" s="42">
        <f>+VLOOKUP(B1267,[12]ExportInvoiceList!$D:$O,3,0)</f>
        <v>3706674</v>
      </c>
      <c r="S1267" s="14">
        <f t="shared" si="110"/>
        <v>0</v>
      </c>
      <c r="T1267" t="str">
        <f>+VLOOKUP(B1267,[12]ExportInvoiceList!$D:$O,12,0)</f>
        <v>Lịch thanh toán: Monthly at 10 &amp; 24</v>
      </c>
      <c r="U1267" s="4">
        <f>+VLOOKUP(B1267,[12]ExportInvoiceList!$D:$O,6,0)</f>
        <v>45201.000347222223</v>
      </c>
    </row>
    <row r="1268" spans="1:21" ht="15" hidden="1" customHeight="1" x14ac:dyDescent="0.2">
      <c r="A1268" s="5">
        <v>45169</v>
      </c>
      <c r="B1268" s="6">
        <v>53191</v>
      </c>
      <c r="C1268" s="6" t="s">
        <v>10</v>
      </c>
      <c r="D1268" s="6" t="s">
        <v>1741</v>
      </c>
      <c r="E1268" s="9">
        <v>1190660</v>
      </c>
      <c r="F1268" s="10" t="s">
        <v>1409</v>
      </c>
      <c r="G1268" s="9">
        <v>95253</v>
      </c>
      <c r="H1268" s="9">
        <f t="shared" si="108"/>
        <v>1285913</v>
      </c>
      <c r="I1268" s="6" t="s">
        <v>147</v>
      </c>
      <c r="J1268" s="6" t="s">
        <v>148</v>
      </c>
      <c r="K1268" s="5">
        <f t="shared" si="105"/>
        <v>45204</v>
      </c>
      <c r="L1268" s="9">
        <f>+VLOOKUP(B1268,'[2]TT 2023'!F$1329:K$1400,2,0)</f>
        <v>1285916</v>
      </c>
      <c r="M1268" s="9">
        <f t="shared" si="113"/>
        <v>3</v>
      </c>
      <c r="N1268" s="5">
        <f>+VLOOKUP(B1268,'[2]TT 2023'!F$1329:K$1400,6,0)</f>
        <v>45209</v>
      </c>
      <c r="O1268" t="s">
        <v>1878</v>
      </c>
      <c r="P1268"/>
      <c r="Q1268"/>
      <c r="R1268" s="42">
        <f>+VLOOKUP(B1268,[12]ExportInvoiceList!$D:$O,3,0)</f>
        <v>1285913</v>
      </c>
      <c r="S1268" s="14">
        <f t="shared" si="110"/>
        <v>0</v>
      </c>
      <c r="T1268" t="str">
        <f>+VLOOKUP(B1268,[12]ExportInvoiceList!$D:$O,12,0)</f>
        <v>Lịch thanh toán: Monthly at 10 &amp; 24</v>
      </c>
      <c r="U1268" s="4">
        <f>+VLOOKUP(B1268,[12]ExportInvoiceList!$D:$O,6,0)</f>
        <v>45202.000347222223</v>
      </c>
    </row>
    <row r="1269" spans="1:21" ht="15" hidden="1" customHeight="1" x14ac:dyDescent="0.2">
      <c r="A1269" s="5">
        <v>45169</v>
      </c>
      <c r="B1269" s="6">
        <v>53192</v>
      </c>
      <c r="C1269" s="6" t="s">
        <v>10</v>
      </c>
      <c r="D1269" s="6" t="s">
        <v>1742</v>
      </c>
      <c r="E1269" s="9">
        <v>734310</v>
      </c>
      <c r="F1269" s="10" t="s">
        <v>1409</v>
      </c>
      <c r="G1269" s="9">
        <v>58745</v>
      </c>
      <c r="H1269" s="9">
        <f t="shared" si="108"/>
        <v>793055</v>
      </c>
      <c r="I1269" s="6" t="s">
        <v>147</v>
      </c>
      <c r="J1269" s="6" t="s">
        <v>148</v>
      </c>
      <c r="K1269" s="5">
        <f t="shared" si="105"/>
        <v>45204</v>
      </c>
      <c r="L1269" s="9">
        <f>+VLOOKUP(B1269,'[2]TT 2023'!F$1329:K$1400,2,0)</f>
        <v>793058</v>
      </c>
      <c r="M1269" s="9">
        <f t="shared" si="113"/>
        <v>3</v>
      </c>
      <c r="N1269" s="5">
        <f>+VLOOKUP(B1269,'[2]TT 2023'!F$1329:K$1400,6,0)</f>
        <v>45209</v>
      </c>
      <c r="O1269" t="s">
        <v>1878</v>
      </c>
      <c r="P1269"/>
      <c r="Q1269"/>
      <c r="R1269" s="42">
        <f>+VLOOKUP(B1269,[12]ExportInvoiceList!$D:$O,3,0)</f>
        <v>793055</v>
      </c>
      <c r="S1269" s="14">
        <f t="shared" si="110"/>
        <v>0</v>
      </c>
      <c r="T1269" t="str">
        <f>+VLOOKUP(B1269,[12]ExportInvoiceList!$D:$O,12,0)</f>
        <v>Lịch thanh toán: Monthly at 10 &amp; 24</v>
      </c>
      <c r="U1269" s="4">
        <f>+VLOOKUP(B1269,[12]ExportInvoiceList!$D:$O,6,0)</f>
        <v>45202.000347222223</v>
      </c>
    </row>
    <row r="1270" spans="1:21" ht="15" hidden="1" customHeight="1" x14ac:dyDescent="0.2">
      <c r="A1270" s="5">
        <v>45169</v>
      </c>
      <c r="B1270" s="6">
        <v>53193</v>
      </c>
      <c r="C1270" s="6" t="s">
        <v>10</v>
      </c>
      <c r="D1270" s="6" t="s">
        <v>1743</v>
      </c>
      <c r="E1270" s="9">
        <v>1248340</v>
      </c>
      <c r="F1270" s="10" t="s">
        <v>1409</v>
      </c>
      <c r="G1270" s="9">
        <v>99867</v>
      </c>
      <c r="H1270" s="9">
        <f t="shared" si="108"/>
        <v>1348207</v>
      </c>
      <c r="I1270" s="6" t="s">
        <v>147</v>
      </c>
      <c r="J1270" s="6" t="s">
        <v>148</v>
      </c>
      <c r="K1270" s="5">
        <f t="shared" ref="K1270:K1275" si="114">35+A1270</f>
        <v>45204</v>
      </c>
      <c r="L1270" s="9">
        <f>+VLOOKUP(B1270,'[2]TT 2023'!F$1329:K$1400,2,0)</f>
        <v>1348205</v>
      </c>
      <c r="M1270" s="9">
        <f t="shared" si="113"/>
        <v>-2</v>
      </c>
      <c r="N1270" s="5">
        <f>+VLOOKUP(B1270,'[2]TT 2023'!F$1329:K$1400,6,0)</f>
        <v>45209</v>
      </c>
      <c r="O1270" t="s">
        <v>1878</v>
      </c>
      <c r="P1270"/>
      <c r="Q1270"/>
      <c r="R1270" s="42">
        <f>+VLOOKUP(B1270,[12]ExportInvoiceList!$D:$O,3,0)</f>
        <v>1348207</v>
      </c>
      <c r="S1270" s="14">
        <f t="shared" si="110"/>
        <v>0</v>
      </c>
      <c r="T1270" t="str">
        <f>+VLOOKUP(B1270,[12]ExportInvoiceList!$D:$O,12,0)</f>
        <v>Lịch thanh toán: Monthly at 10 &amp; 24</v>
      </c>
      <c r="U1270" s="4">
        <f>+VLOOKUP(B1270,[12]ExportInvoiceList!$D:$O,6,0)</f>
        <v>45202.000347222223</v>
      </c>
    </row>
    <row r="1271" spans="1:21" ht="15" hidden="1" customHeight="1" x14ac:dyDescent="0.2">
      <c r="A1271" s="5">
        <v>45169</v>
      </c>
      <c r="B1271" s="6">
        <v>53194</v>
      </c>
      <c r="C1271" s="6" t="s">
        <v>10</v>
      </c>
      <c r="D1271" s="6" t="s">
        <v>1744</v>
      </c>
      <c r="E1271" s="9">
        <v>5389420</v>
      </c>
      <c r="F1271" s="10" t="s">
        <v>1409</v>
      </c>
      <c r="G1271" s="9">
        <v>431154</v>
      </c>
      <c r="H1271" s="9">
        <f t="shared" ref="H1271:H1275" si="115">+E1271+G1271</f>
        <v>5820574</v>
      </c>
      <c r="I1271" s="6" t="s">
        <v>147</v>
      </c>
      <c r="J1271" s="6" t="s">
        <v>148</v>
      </c>
      <c r="K1271" s="5">
        <f t="shared" si="114"/>
        <v>45204</v>
      </c>
      <c r="L1271" s="9">
        <f>+VLOOKUP(B1271,'[2]TT 2023'!F$1329:K$1400,2,0)</f>
        <v>5820579</v>
      </c>
      <c r="M1271" s="9">
        <f t="shared" si="113"/>
        <v>5</v>
      </c>
      <c r="N1271" s="5">
        <f>+VLOOKUP(B1271,'[2]TT 2023'!F$1329:K$1400,6,0)</f>
        <v>45209</v>
      </c>
      <c r="O1271" t="s">
        <v>1878</v>
      </c>
      <c r="P1271"/>
      <c r="Q1271"/>
      <c r="R1271" s="42">
        <f>+VLOOKUP(B1271,[12]ExportInvoiceList!$D:$O,3,0)</f>
        <v>5820574</v>
      </c>
      <c r="S1271" s="14">
        <f t="shared" si="110"/>
        <v>0</v>
      </c>
      <c r="T1271" t="str">
        <f>+VLOOKUP(B1271,[12]ExportInvoiceList!$D:$O,12,0)</f>
        <v>Lịch thanh toán: Monthly at 10 &amp; 24</v>
      </c>
      <c r="U1271" s="4">
        <f>+VLOOKUP(B1271,[12]ExportInvoiceList!$D:$O,6,0)</f>
        <v>45202.000347222223</v>
      </c>
    </row>
    <row r="1272" spans="1:21" ht="15" hidden="1" customHeight="1" x14ac:dyDescent="0.2">
      <c r="A1272" s="5">
        <v>45169</v>
      </c>
      <c r="B1272" s="6">
        <v>53195</v>
      </c>
      <c r="C1272" s="6" t="s">
        <v>10</v>
      </c>
      <c r="D1272" s="6" t="s">
        <v>1745</v>
      </c>
      <c r="E1272" s="9">
        <v>5660065</v>
      </c>
      <c r="F1272" s="10" t="s">
        <v>1409</v>
      </c>
      <c r="G1272" s="9">
        <v>452805</v>
      </c>
      <c r="H1272" s="9">
        <f t="shared" si="115"/>
        <v>6112870</v>
      </c>
      <c r="I1272" s="6" t="s">
        <v>147</v>
      </c>
      <c r="J1272" s="6" t="s">
        <v>148</v>
      </c>
      <c r="K1272" s="5">
        <f t="shared" si="114"/>
        <v>45204</v>
      </c>
      <c r="L1272" s="9">
        <f>+VLOOKUP(B1272,'[2]TT 2023'!F$1329:K$1400,2,0)</f>
        <v>6112868</v>
      </c>
      <c r="M1272" s="9">
        <f t="shared" si="113"/>
        <v>-2</v>
      </c>
      <c r="N1272" s="5">
        <f>+VLOOKUP(B1272,'[2]TT 2023'!F$1329:K$1400,6,0)</f>
        <v>45209</v>
      </c>
      <c r="O1272" t="s">
        <v>1878</v>
      </c>
      <c r="P1272"/>
      <c r="Q1272"/>
      <c r="R1272" s="42">
        <f>+VLOOKUP(B1272,[12]ExportInvoiceList!$D:$O,3,0)</f>
        <v>6112870</v>
      </c>
      <c r="S1272" s="14">
        <f t="shared" si="110"/>
        <v>0</v>
      </c>
      <c r="T1272" t="str">
        <f>+VLOOKUP(B1272,[12]ExportInvoiceList!$D:$O,12,0)</f>
        <v>Lịch thanh toán: Monthly at 10 &amp; 24</v>
      </c>
      <c r="U1272" s="4">
        <f>+VLOOKUP(B1272,[12]ExportInvoiceList!$D:$O,6,0)</f>
        <v>45204.000347222223</v>
      </c>
    </row>
    <row r="1273" spans="1:21" ht="15" hidden="1" customHeight="1" x14ac:dyDescent="0.2">
      <c r="A1273" s="5">
        <v>45169</v>
      </c>
      <c r="B1273" s="6">
        <v>53196</v>
      </c>
      <c r="C1273" s="6" t="s">
        <v>10</v>
      </c>
      <c r="D1273" s="6" t="s">
        <v>1746</v>
      </c>
      <c r="E1273" s="9">
        <v>312085</v>
      </c>
      <c r="F1273" s="10" t="s">
        <v>1409</v>
      </c>
      <c r="G1273" s="9">
        <v>24967</v>
      </c>
      <c r="H1273" s="9">
        <f t="shared" si="115"/>
        <v>337052</v>
      </c>
      <c r="I1273" s="6" t="s">
        <v>147</v>
      </c>
      <c r="J1273" s="6" t="s">
        <v>148</v>
      </c>
      <c r="K1273" s="5">
        <f t="shared" si="114"/>
        <v>45204</v>
      </c>
      <c r="L1273" s="9">
        <f>+VLOOKUP(B1273,'[2]TT 2023'!F$1329:K$1400,2,0)</f>
        <v>337055</v>
      </c>
      <c r="M1273" s="9">
        <f t="shared" si="113"/>
        <v>3</v>
      </c>
      <c r="N1273" s="5">
        <f>+VLOOKUP(B1273,'[2]TT 2023'!F$1329:K$1400,6,0)</f>
        <v>45209</v>
      </c>
      <c r="O1273" t="s">
        <v>1878</v>
      </c>
      <c r="P1273"/>
      <c r="Q1273"/>
      <c r="R1273" s="42">
        <f>+VLOOKUP(B1273,[12]ExportInvoiceList!$D:$O,3,0)</f>
        <v>337052</v>
      </c>
      <c r="S1273" s="14">
        <f t="shared" si="110"/>
        <v>0</v>
      </c>
      <c r="T1273" t="str">
        <f>+VLOOKUP(B1273,[12]ExportInvoiceList!$D:$O,12,0)</f>
        <v>Lịch thanh toán: Monthly at 10 &amp; 24</v>
      </c>
      <c r="U1273" s="4">
        <f>+VLOOKUP(B1273,[12]ExportInvoiceList!$D:$O,6,0)</f>
        <v>45204.000347222223</v>
      </c>
    </row>
    <row r="1274" spans="1:21" ht="15" hidden="1" customHeight="1" x14ac:dyDescent="0.2">
      <c r="A1274" s="5">
        <v>45169</v>
      </c>
      <c r="B1274" s="6">
        <v>53197</v>
      </c>
      <c r="C1274" s="6" t="s">
        <v>10</v>
      </c>
      <c r="D1274" s="6" t="s">
        <v>1747</v>
      </c>
      <c r="E1274" s="9">
        <v>897946</v>
      </c>
      <c r="F1274" s="10" t="s">
        <v>1409</v>
      </c>
      <c r="G1274" s="9">
        <v>71836</v>
      </c>
      <c r="H1274" s="9">
        <f t="shared" si="115"/>
        <v>969782</v>
      </c>
      <c r="I1274" s="6" t="s">
        <v>147</v>
      </c>
      <c r="J1274" s="6" t="s">
        <v>148</v>
      </c>
      <c r="K1274" s="5">
        <f t="shared" si="114"/>
        <v>45204</v>
      </c>
      <c r="L1274" s="9">
        <f>+VLOOKUP(B1274,'[2]TT 2023'!F$1329:K$1400,2,0)</f>
        <v>969786</v>
      </c>
      <c r="M1274" s="9">
        <f t="shared" si="113"/>
        <v>4</v>
      </c>
      <c r="N1274" s="5">
        <f>+VLOOKUP(B1274,'[2]TT 2023'!F$1329:K$1400,6,0)</f>
        <v>45209</v>
      </c>
      <c r="O1274" t="s">
        <v>1878</v>
      </c>
      <c r="P1274"/>
      <c r="Q1274"/>
      <c r="R1274" s="42">
        <f>+VLOOKUP(B1274,[12]ExportInvoiceList!$D:$O,3,0)</f>
        <v>969782</v>
      </c>
      <c r="S1274" s="14">
        <f t="shared" si="110"/>
        <v>0</v>
      </c>
      <c r="T1274" t="str">
        <f>+VLOOKUP(B1274,[12]ExportInvoiceList!$D:$O,12,0)</f>
        <v>Lịch thanh toán: Monthly at 10 &amp; 24</v>
      </c>
      <c r="U1274" s="4">
        <f>+VLOOKUP(B1274,[12]ExportInvoiceList!$D:$O,6,0)</f>
        <v>45204.000347222223</v>
      </c>
    </row>
    <row r="1275" spans="1:21" ht="15" hidden="1" customHeight="1" x14ac:dyDescent="0.2">
      <c r="A1275" s="5">
        <v>45169</v>
      </c>
      <c r="B1275" s="6">
        <v>53198</v>
      </c>
      <c r="C1275" s="6" t="s">
        <v>10</v>
      </c>
      <c r="D1275" s="6" t="s">
        <v>1748</v>
      </c>
      <c r="E1275" s="9">
        <v>1248340</v>
      </c>
      <c r="F1275" s="10" t="s">
        <v>1409</v>
      </c>
      <c r="G1275" s="9">
        <v>99867</v>
      </c>
      <c r="H1275" s="9">
        <f t="shared" si="115"/>
        <v>1348207</v>
      </c>
      <c r="I1275" s="6" t="s">
        <v>147</v>
      </c>
      <c r="J1275" s="6" t="s">
        <v>148</v>
      </c>
      <c r="K1275" s="5">
        <f t="shared" si="114"/>
        <v>45204</v>
      </c>
      <c r="L1275" s="9">
        <f>+VLOOKUP(B1275,'[2]TT 2023'!F$1329:K$1400,2,0)</f>
        <v>1348205</v>
      </c>
      <c r="M1275" s="9">
        <f t="shared" si="113"/>
        <v>-2</v>
      </c>
      <c r="N1275" s="5">
        <f>+VLOOKUP(B1275,'[2]TT 2023'!F$1329:K$1400,6,0)</f>
        <v>45209</v>
      </c>
      <c r="O1275" t="s">
        <v>1878</v>
      </c>
      <c r="P1275"/>
      <c r="Q1275"/>
      <c r="R1275" s="42">
        <f>+VLOOKUP(B1275,[12]ExportInvoiceList!$D:$O,3,0)</f>
        <v>1348207</v>
      </c>
      <c r="S1275" s="14">
        <f t="shared" si="110"/>
        <v>0</v>
      </c>
      <c r="T1275" t="str">
        <f>+VLOOKUP(B1275,[12]ExportInvoiceList!$D:$O,12,0)</f>
        <v>Lịch thanh toán: Monthly at 10 &amp; 24</v>
      </c>
      <c r="U1275" s="4">
        <f>+VLOOKUP(B1275,[12]ExportInvoiceList!$D:$O,6,0)</f>
        <v>45204.000347222223</v>
      </c>
    </row>
    <row r="1276" spans="1:21" ht="15" hidden="1" customHeight="1" x14ac:dyDescent="0.2">
      <c r="A1276" s="5">
        <v>45174</v>
      </c>
      <c r="B1276" s="6">
        <v>253</v>
      </c>
      <c r="C1276" s="6" t="s">
        <v>1220</v>
      </c>
      <c r="D1276" s="6" t="s">
        <v>1751</v>
      </c>
      <c r="E1276" s="9">
        <v>-1670684</v>
      </c>
      <c r="F1276" s="10" t="s">
        <v>1409</v>
      </c>
      <c r="G1276" s="9">
        <v>-135762</v>
      </c>
      <c r="H1276" s="9">
        <f>+E1276+G1276</f>
        <v>-1806446</v>
      </c>
      <c r="I1276" s="6" t="s">
        <v>139</v>
      </c>
      <c r="J1276" s="6" t="s">
        <v>140</v>
      </c>
      <c r="K1276" s="5">
        <f t="shared" ref="K1276:K1284" si="116">35+A1276</f>
        <v>45209</v>
      </c>
      <c r="L1276" s="9">
        <f>+VLOOKUP(B1276,'[2]TT 2023'!F$1247:K$1328,2,0)</f>
        <v>-1806447</v>
      </c>
      <c r="M1276" s="9">
        <f t="shared" ref="M1276:M1284" si="117">+L1276-H1276</f>
        <v>-1</v>
      </c>
      <c r="N1276" s="5">
        <f>+VLOOKUP(B1276,'[2]TT 2023'!F$1247:K$1328,6,0)</f>
        <v>45194</v>
      </c>
      <c r="O1276" t="s">
        <v>1774</v>
      </c>
      <c r="P1276"/>
      <c r="Q1276"/>
      <c r="R1276" s="14" t="e">
        <f>+VLOOKUP(B1276,[13]ExportInvoiceList!$D:$O,3,0)</f>
        <v>#N/A</v>
      </c>
      <c r="S1276" s="14" t="e">
        <f t="shared" si="110"/>
        <v>#N/A</v>
      </c>
      <c r="T1276" t="e">
        <f>+VLOOKUP(B1276,[13]ExportInvoiceList!$D:$O,12,0)</f>
        <v>#N/A</v>
      </c>
      <c r="U1276" s="4" t="e">
        <f>+VLOOKUP(B1276,[13]ExportInvoiceList!$D:$O,4,0)</f>
        <v>#N/A</v>
      </c>
    </row>
    <row r="1277" spans="1:21" ht="15" hidden="1" customHeight="1" x14ac:dyDescent="0.2">
      <c r="A1277" s="5">
        <v>45174</v>
      </c>
      <c r="B1277" s="6">
        <v>271</v>
      </c>
      <c r="C1277" s="6" t="s">
        <v>980</v>
      </c>
      <c r="D1277" s="6" t="s">
        <v>1752</v>
      </c>
      <c r="E1277" s="9">
        <v>-2019255</v>
      </c>
      <c r="F1277" s="10" t="s">
        <v>1409</v>
      </c>
      <c r="G1277" s="9">
        <v>-161540</v>
      </c>
      <c r="H1277" s="9">
        <f t="shared" ref="H1277:H1284" si="118">+E1277+G1277</f>
        <v>-2180795</v>
      </c>
      <c r="I1277" s="6" t="s">
        <v>107</v>
      </c>
      <c r="J1277" s="6" t="s">
        <v>108</v>
      </c>
      <c r="K1277" s="5">
        <f t="shared" si="116"/>
        <v>45209</v>
      </c>
      <c r="L1277" s="9">
        <f>+VLOOKUP(B1277,'[2]TT 2023'!F$1160:K$1246,2,0)</f>
        <v>-2180795</v>
      </c>
      <c r="M1277" s="9">
        <f t="shared" si="117"/>
        <v>0</v>
      </c>
      <c r="N1277" s="5">
        <f>+VLOOKUP(B1277,'[2]TT 2023'!F$1160:K$1246,6,0)</f>
        <v>45180</v>
      </c>
      <c r="O1277" t="s">
        <v>1758</v>
      </c>
      <c r="P1277"/>
      <c r="Q1277"/>
      <c r="R1277" s="14" t="e">
        <f>+VLOOKUP(B1277,[13]ExportInvoiceList!$D:$O,3,0)</f>
        <v>#N/A</v>
      </c>
      <c r="S1277" s="14" t="e">
        <f t="shared" si="110"/>
        <v>#N/A</v>
      </c>
      <c r="T1277" t="e">
        <f>+VLOOKUP(B1277,[13]ExportInvoiceList!$D:$O,12,0)</f>
        <v>#N/A</v>
      </c>
      <c r="U1277" s="4" t="e">
        <f>+VLOOKUP(B1277,[13]ExportInvoiceList!$D:$O,4,0)</f>
        <v>#N/A</v>
      </c>
    </row>
    <row r="1278" spans="1:21" ht="15" hidden="1" customHeight="1" x14ac:dyDescent="0.2">
      <c r="A1278" s="5">
        <v>45174</v>
      </c>
      <c r="B1278" s="6">
        <v>558</v>
      </c>
      <c r="C1278" s="6" t="s">
        <v>686</v>
      </c>
      <c r="D1278" s="6" t="s">
        <v>1753</v>
      </c>
      <c r="E1278" s="9">
        <v>-1440142</v>
      </c>
      <c r="F1278" s="10" t="s">
        <v>1409</v>
      </c>
      <c r="G1278" s="9">
        <v>-115211</v>
      </c>
      <c r="H1278" s="9">
        <f t="shared" si="118"/>
        <v>-1555353</v>
      </c>
      <c r="I1278" s="6" t="s">
        <v>131</v>
      </c>
      <c r="J1278" s="6" t="s">
        <v>132</v>
      </c>
      <c r="K1278" s="5">
        <f t="shared" si="116"/>
        <v>45209</v>
      </c>
      <c r="L1278" s="9">
        <f>+VLOOKUP(B1278,'[2]TT 2023'!F$1160:K$1246,2,0)</f>
        <v>-1555353</v>
      </c>
      <c r="M1278" s="9">
        <f t="shared" si="117"/>
        <v>0</v>
      </c>
      <c r="N1278" s="5">
        <f>+VLOOKUP(B1278,'[2]TT 2023'!F$1160:K$1246,6,0)</f>
        <v>45180</v>
      </c>
      <c r="O1278" t="s">
        <v>1758</v>
      </c>
      <c r="P1278"/>
      <c r="Q1278"/>
      <c r="R1278" s="14" t="e">
        <f>+VLOOKUP(B1278,[13]ExportInvoiceList!$D:$O,3,0)</f>
        <v>#N/A</v>
      </c>
      <c r="S1278" s="14" t="e">
        <f t="shared" si="110"/>
        <v>#N/A</v>
      </c>
      <c r="T1278" t="e">
        <f>+VLOOKUP(B1278,[13]ExportInvoiceList!$D:$O,12,0)</f>
        <v>#N/A</v>
      </c>
      <c r="U1278" s="4" t="e">
        <f>+VLOOKUP(B1278,[13]ExportInvoiceList!$D:$O,4,0)</f>
        <v>#N/A</v>
      </c>
    </row>
    <row r="1279" spans="1:21" ht="15" hidden="1" customHeight="1" x14ac:dyDescent="0.2">
      <c r="A1279" s="5">
        <v>45174</v>
      </c>
      <c r="B1279" s="6">
        <v>564</v>
      </c>
      <c r="C1279" s="6" t="s">
        <v>686</v>
      </c>
      <c r="D1279" s="6" t="s">
        <v>1754</v>
      </c>
      <c r="E1279" s="9">
        <v>-188800</v>
      </c>
      <c r="F1279" s="10" t="s">
        <v>1409</v>
      </c>
      <c r="G1279" s="9">
        <v>-15104</v>
      </c>
      <c r="H1279" s="9">
        <f t="shared" si="118"/>
        <v>-203904</v>
      </c>
      <c r="I1279" s="6" t="s">
        <v>131</v>
      </c>
      <c r="J1279" s="6" t="s">
        <v>132</v>
      </c>
      <c r="K1279" s="5">
        <f t="shared" si="116"/>
        <v>45209</v>
      </c>
      <c r="L1279" s="9">
        <f>+VLOOKUP(B1279,'[2]TT 2023'!F$1160:K$1246,2,0)</f>
        <v>-203904</v>
      </c>
      <c r="M1279" s="9">
        <f t="shared" si="117"/>
        <v>0</v>
      </c>
      <c r="N1279" s="5">
        <f>+VLOOKUP(B1279,'[2]TT 2023'!F$1160:K$1246,6,0)</f>
        <v>45180</v>
      </c>
      <c r="O1279" t="s">
        <v>1758</v>
      </c>
      <c r="P1279"/>
      <c r="Q1279"/>
      <c r="R1279" s="14" t="e">
        <f>+VLOOKUP(B1279,[13]ExportInvoiceList!$D:$O,3,0)</f>
        <v>#N/A</v>
      </c>
      <c r="S1279" s="14" t="e">
        <f t="shared" si="110"/>
        <v>#N/A</v>
      </c>
      <c r="T1279" t="e">
        <f>+VLOOKUP(B1279,[13]ExportInvoiceList!$D:$O,12,0)</f>
        <v>#N/A</v>
      </c>
      <c r="U1279" s="4" t="e">
        <f>+VLOOKUP(B1279,[13]ExportInvoiceList!$D:$O,4,0)</f>
        <v>#N/A</v>
      </c>
    </row>
    <row r="1280" spans="1:21" ht="15" hidden="1" customHeight="1" x14ac:dyDescent="0.2">
      <c r="A1280" s="5">
        <v>45176</v>
      </c>
      <c r="B1280" s="6">
        <v>387</v>
      </c>
      <c r="C1280" s="6" t="s">
        <v>982</v>
      </c>
      <c r="D1280" s="6" t="s">
        <v>589</v>
      </c>
      <c r="E1280" s="9">
        <v>-460248</v>
      </c>
      <c r="F1280" s="10" t="s">
        <v>1409</v>
      </c>
      <c r="G1280" s="9">
        <v>-36820</v>
      </c>
      <c r="H1280" s="9">
        <f t="shared" si="118"/>
        <v>-497068</v>
      </c>
      <c r="I1280" s="6" t="s">
        <v>53</v>
      </c>
      <c r="J1280" s="6" t="s">
        <v>54</v>
      </c>
      <c r="K1280" s="5">
        <f t="shared" si="116"/>
        <v>45211</v>
      </c>
      <c r="L1280" s="9">
        <f>+VLOOKUP(B1280,'[2]TT 2023'!F$1247:K$1328,2,0)</f>
        <v>-497068</v>
      </c>
      <c r="M1280" s="9">
        <f t="shared" si="117"/>
        <v>0</v>
      </c>
      <c r="N1280" s="5">
        <f>+VLOOKUP(B1280,'[2]TT 2023'!F$1247:K$1328,6,0)</f>
        <v>45194</v>
      </c>
      <c r="O1280" t="s">
        <v>1774</v>
      </c>
      <c r="P1280"/>
      <c r="Q1280"/>
      <c r="R1280" s="14" t="e">
        <f>+VLOOKUP(B1280,[13]ExportInvoiceList!$D:$O,3,0)</f>
        <v>#N/A</v>
      </c>
      <c r="S1280" s="14" t="e">
        <f t="shared" si="110"/>
        <v>#N/A</v>
      </c>
      <c r="T1280" t="e">
        <f>+VLOOKUP(B1280,[13]ExportInvoiceList!$D:$O,12,0)</f>
        <v>#N/A</v>
      </c>
      <c r="U1280" s="4" t="e">
        <f>+VLOOKUP(B1280,[13]ExportInvoiceList!$D:$O,4,0)</f>
        <v>#N/A</v>
      </c>
    </row>
    <row r="1281" spans="1:21" ht="15" hidden="1" customHeight="1" x14ac:dyDescent="0.2">
      <c r="A1281" s="5">
        <v>45176</v>
      </c>
      <c r="B1281" s="6">
        <v>388</v>
      </c>
      <c r="C1281" s="6" t="s">
        <v>982</v>
      </c>
      <c r="D1281" s="6" t="s">
        <v>589</v>
      </c>
      <c r="E1281" s="9">
        <v>-130922</v>
      </c>
      <c r="F1281" s="10" t="s">
        <v>1409</v>
      </c>
      <c r="G1281" s="9">
        <v>-10474</v>
      </c>
      <c r="H1281" s="9">
        <f t="shared" si="118"/>
        <v>-141396</v>
      </c>
      <c r="I1281" s="6" t="s">
        <v>53</v>
      </c>
      <c r="J1281" s="6" t="s">
        <v>54</v>
      </c>
      <c r="K1281" s="5">
        <f t="shared" si="116"/>
        <v>45211</v>
      </c>
      <c r="L1281" s="9">
        <f>+VLOOKUP(B1281,'[2]TT 2023'!F$1247:K$1328,2,0)</f>
        <v>-141396</v>
      </c>
      <c r="M1281" s="9">
        <f t="shared" si="117"/>
        <v>0</v>
      </c>
      <c r="N1281" s="5">
        <f>+VLOOKUP(B1281,'[2]TT 2023'!F$1247:K$1328,6,0)</f>
        <v>45194</v>
      </c>
      <c r="O1281" t="s">
        <v>1774</v>
      </c>
      <c r="P1281"/>
      <c r="Q1281"/>
      <c r="R1281" s="14" t="e">
        <f>+VLOOKUP(B1281,[13]ExportInvoiceList!$D:$O,3,0)</f>
        <v>#N/A</v>
      </c>
      <c r="S1281" s="14" t="e">
        <f t="shared" si="110"/>
        <v>#N/A</v>
      </c>
      <c r="T1281" t="e">
        <f>+VLOOKUP(B1281,[13]ExportInvoiceList!$D:$O,12,0)</f>
        <v>#N/A</v>
      </c>
      <c r="U1281" s="4" t="e">
        <f>+VLOOKUP(B1281,[13]ExportInvoiceList!$D:$O,4,0)</f>
        <v>#N/A</v>
      </c>
    </row>
    <row r="1282" spans="1:21" ht="15" hidden="1" customHeight="1" x14ac:dyDescent="0.2">
      <c r="A1282" s="5">
        <v>45176</v>
      </c>
      <c r="B1282" s="6">
        <v>414</v>
      </c>
      <c r="C1282" s="6" t="s">
        <v>987</v>
      </c>
      <c r="D1282" s="6" t="s">
        <v>1755</v>
      </c>
      <c r="E1282" s="9">
        <v>-971382</v>
      </c>
      <c r="F1282" s="10" t="s">
        <v>1409</v>
      </c>
      <c r="G1282" s="9">
        <v>-77710</v>
      </c>
      <c r="H1282" s="9">
        <f t="shared" si="118"/>
        <v>-1049092</v>
      </c>
      <c r="I1282" s="6" t="s">
        <v>175</v>
      </c>
      <c r="J1282" s="6" t="s">
        <v>176</v>
      </c>
      <c r="K1282" s="5">
        <f t="shared" si="116"/>
        <v>45211</v>
      </c>
      <c r="L1282" s="9">
        <f>+VLOOKUP(B1282,'[2]TT 2023'!F$1247:K$1328,2,0)</f>
        <v>-1049093</v>
      </c>
      <c r="M1282" s="9">
        <f t="shared" si="117"/>
        <v>-1</v>
      </c>
      <c r="N1282" s="5">
        <f>+VLOOKUP(B1282,'[2]TT 2023'!F$1247:K$1328,6,0)</f>
        <v>45194</v>
      </c>
      <c r="O1282" t="s">
        <v>1774</v>
      </c>
      <c r="P1282"/>
      <c r="Q1282"/>
      <c r="R1282" s="14" t="e">
        <f>+VLOOKUP(B1282,[13]ExportInvoiceList!$D:$O,3,0)</f>
        <v>#N/A</v>
      </c>
      <c r="S1282" s="14" t="e">
        <f t="shared" si="110"/>
        <v>#N/A</v>
      </c>
      <c r="T1282" t="e">
        <f>+VLOOKUP(B1282,[13]ExportInvoiceList!$D:$O,12,0)</f>
        <v>#N/A</v>
      </c>
      <c r="U1282" s="4" t="e">
        <f>+VLOOKUP(B1282,[13]ExportInvoiceList!$D:$O,4,0)</f>
        <v>#N/A</v>
      </c>
    </row>
    <row r="1283" spans="1:21" ht="15" hidden="1" customHeight="1" x14ac:dyDescent="0.2">
      <c r="A1283" s="5">
        <v>45176</v>
      </c>
      <c r="B1283" s="6">
        <v>574</v>
      </c>
      <c r="C1283" s="6" t="s">
        <v>686</v>
      </c>
      <c r="D1283" s="6" t="s">
        <v>1756</v>
      </c>
      <c r="E1283" s="9">
        <v>-1731855</v>
      </c>
      <c r="F1283" s="10" t="s">
        <v>1409</v>
      </c>
      <c r="G1283" s="9">
        <v>-138548</v>
      </c>
      <c r="H1283" s="9">
        <f t="shared" si="118"/>
        <v>-1870403</v>
      </c>
      <c r="I1283" s="6" t="s">
        <v>131</v>
      </c>
      <c r="J1283" s="6" t="s">
        <v>132</v>
      </c>
      <c r="K1283" s="5">
        <f t="shared" si="116"/>
        <v>45211</v>
      </c>
      <c r="L1283" s="9">
        <f>+VLOOKUP(B1283,'[2]TT 2023'!F$1247:K$1328,2,0)</f>
        <v>-1870403</v>
      </c>
      <c r="M1283" s="9">
        <f t="shared" si="117"/>
        <v>0</v>
      </c>
      <c r="N1283" s="5">
        <f>+VLOOKUP(B1283,'[2]TT 2023'!F$1247:K$1328,6,0)</f>
        <v>45194</v>
      </c>
      <c r="O1283" t="s">
        <v>1774</v>
      </c>
      <c r="P1283"/>
      <c r="Q1283"/>
      <c r="R1283" s="14" t="e">
        <f>+VLOOKUP(B1283,[13]ExportInvoiceList!$D:$O,3,0)</f>
        <v>#N/A</v>
      </c>
      <c r="S1283" s="14" t="e">
        <f t="shared" si="110"/>
        <v>#N/A</v>
      </c>
      <c r="T1283" t="e">
        <f>+VLOOKUP(B1283,[13]ExportInvoiceList!$D:$O,12,0)</f>
        <v>#N/A</v>
      </c>
      <c r="U1283" s="4" t="e">
        <f>+VLOOKUP(B1283,[13]ExportInvoiceList!$D:$O,4,0)</f>
        <v>#N/A</v>
      </c>
    </row>
    <row r="1284" spans="1:21" ht="15" hidden="1" customHeight="1" x14ac:dyDescent="0.2">
      <c r="A1284" s="5">
        <v>45177</v>
      </c>
      <c r="B1284" s="6">
        <v>269</v>
      </c>
      <c r="C1284" s="6" t="s">
        <v>1220</v>
      </c>
      <c r="D1284" s="6" t="s">
        <v>1757</v>
      </c>
      <c r="E1284" s="9">
        <v>-492802</v>
      </c>
      <c r="F1284" s="10" t="s">
        <v>1409</v>
      </c>
      <c r="G1284" s="9">
        <v>-39424</v>
      </c>
      <c r="H1284" s="9">
        <f t="shared" si="118"/>
        <v>-532226</v>
      </c>
      <c r="I1284" s="6" t="s">
        <v>139</v>
      </c>
      <c r="J1284" s="6" t="s">
        <v>140</v>
      </c>
      <c r="K1284" s="5">
        <f t="shared" si="116"/>
        <v>45212</v>
      </c>
      <c r="L1284" s="9">
        <f>+VLOOKUP(B1284,'[2]TT 2023'!F$1247:K$1328,2,0)</f>
        <v>-532226</v>
      </c>
      <c r="M1284" s="9">
        <f t="shared" si="117"/>
        <v>0</v>
      </c>
      <c r="N1284" s="5">
        <f>+VLOOKUP(B1284,'[2]TT 2023'!F$1247:K$1328,6,0)</f>
        <v>45194</v>
      </c>
      <c r="O1284" t="s">
        <v>1774</v>
      </c>
      <c r="P1284"/>
      <c r="Q1284"/>
      <c r="R1284" s="14" t="e">
        <f>+VLOOKUP(B1284,[13]ExportInvoiceList!$D:$O,3,0)</f>
        <v>#N/A</v>
      </c>
      <c r="S1284" s="14" t="e">
        <f t="shared" si="110"/>
        <v>#N/A</v>
      </c>
      <c r="T1284" t="e">
        <f>+VLOOKUP(B1284,[13]ExportInvoiceList!$D:$O,12,0)</f>
        <v>#N/A</v>
      </c>
      <c r="U1284" s="4" t="e">
        <f>+VLOOKUP(B1284,[13]ExportInvoiceList!$D:$O,4,0)</f>
        <v>#N/A</v>
      </c>
    </row>
    <row r="1285" spans="1:21" ht="15" hidden="1" customHeight="1" x14ac:dyDescent="0.2">
      <c r="A1285" s="5">
        <v>45180</v>
      </c>
      <c r="B1285" s="6">
        <v>334</v>
      </c>
      <c r="C1285" s="6" t="s">
        <v>683</v>
      </c>
      <c r="D1285" s="6" t="s">
        <v>1759</v>
      </c>
      <c r="E1285" s="9">
        <v>-1139453</v>
      </c>
      <c r="F1285" s="10" t="s">
        <v>1409</v>
      </c>
      <c r="G1285" s="9">
        <v>-91156</v>
      </c>
      <c r="H1285" s="9">
        <v>-1230609</v>
      </c>
      <c r="I1285" s="6" t="s">
        <v>147</v>
      </c>
      <c r="J1285" s="6" t="s">
        <v>148</v>
      </c>
      <c r="K1285" s="5">
        <f t="shared" ref="K1285:K1292" si="119">35+A1285</f>
        <v>45215</v>
      </c>
      <c r="L1285" s="9">
        <f>+VLOOKUP(B1285,'[2]TT 2023'!F$1247:K$1328,2,0)</f>
        <v>-1230609</v>
      </c>
      <c r="M1285" s="9">
        <f t="shared" ref="M1285:M1292" si="120">+L1285-H1285</f>
        <v>0</v>
      </c>
      <c r="N1285" s="5">
        <f>+VLOOKUP(B1285,'[2]TT 2023'!F$1247:K$1328,6,0)</f>
        <v>45194</v>
      </c>
      <c r="O1285" t="s">
        <v>1774</v>
      </c>
      <c r="P1285"/>
      <c r="Q1285"/>
      <c r="R1285" s="14" t="e">
        <f>+VLOOKUP(B1285,[13]ExportInvoiceList!$D:$O,3,0)</f>
        <v>#N/A</v>
      </c>
      <c r="S1285" s="14" t="e">
        <f t="shared" si="110"/>
        <v>#N/A</v>
      </c>
      <c r="T1285" t="e">
        <f>+VLOOKUP(B1285,[13]ExportInvoiceList!$D:$O,12,0)</f>
        <v>#N/A</v>
      </c>
      <c r="U1285" s="4" t="e">
        <f>+VLOOKUP(B1285,[13]ExportInvoiceList!$D:$O,4,0)</f>
        <v>#N/A</v>
      </c>
    </row>
    <row r="1286" spans="1:21" ht="15" hidden="1" customHeight="1" x14ac:dyDescent="0.2">
      <c r="A1286" s="5">
        <v>45180</v>
      </c>
      <c r="B1286" s="6">
        <v>343</v>
      </c>
      <c r="C1286" s="6" t="s">
        <v>1035</v>
      </c>
      <c r="D1286" s="6" t="s">
        <v>1760</v>
      </c>
      <c r="E1286" s="9">
        <v>-232337</v>
      </c>
      <c r="F1286" s="10" t="s">
        <v>1409</v>
      </c>
      <c r="G1286" s="9">
        <v>-18587</v>
      </c>
      <c r="H1286" s="9">
        <v>-250924</v>
      </c>
      <c r="I1286" s="6" t="s">
        <v>147</v>
      </c>
      <c r="J1286" s="6" t="s">
        <v>148</v>
      </c>
      <c r="K1286" s="5">
        <f t="shared" si="119"/>
        <v>45215</v>
      </c>
      <c r="L1286" s="9">
        <f>+VLOOKUP(B1286,'[2]TT 2023'!F$1247:K$1328,2,0)</f>
        <v>-250924</v>
      </c>
      <c r="M1286" s="9">
        <f t="shared" si="120"/>
        <v>0</v>
      </c>
      <c r="N1286" s="5">
        <f>+VLOOKUP(B1286,'[2]TT 2023'!F$1247:K$1328,6,0)</f>
        <v>45194</v>
      </c>
      <c r="O1286" t="s">
        <v>1774</v>
      </c>
      <c r="P1286"/>
      <c r="Q1286"/>
      <c r="R1286" s="14" t="e">
        <f>+VLOOKUP(B1286,[13]ExportInvoiceList!$D:$O,3,0)</f>
        <v>#N/A</v>
      </c>
      <c r="S1286" s="14" t="e">
        <f t="shared" si="110"/>
        <v>#N/A</v>
      </c>
      <c r="T1286" t="e">
        <f>+VLOOKUP(B1286,[13]ExportInvoiceList!$D:$O,12,0)</f>
        <v>#N/A</v>
      </c>
      <c r="U1286" s="4" t="e">
        <f>+VLOOKUP(B1286,[13]ExportInvoiceList!$D:$O,4,0)</f>
        <v>#N/A</v>
      </c>
    </row>
    <row r="1287" spans="1:21" ht="15" hidden="1" customHeight="1" x14ac:dyDescent="0.2">
      <c r="A1287" s="5">
        <v>45180</v>
      </c>
      <c r="B1287" s="6">
        <v>594</v>
      </c>
      <c r="C1287" s="6" t="s">
        <v>686</v>
      </c>
      <c r="D1287" s="6" t="s">
        <v>589</v>
      </c>
      <c r="E1287" s="9">
        <v>-363000</v>
      </c>
      <c r="F1287" s="10" t="s">
        <v>1409</v>
      </c>
      <c r="G1287" s="9">
        <v>-29040</v>
      </c>
      <c r="H1287" s="9">
        <v>-392040</v>
      </c>
      <c r="I1287" s="6" t="s">
        <v>131</v>
      </c>
      <c r="J1287" s="6" t="s">
        <v>132</v>
      </c>
      <c r="K1287" s="5">
        <f t="shared" si="119"/>
        <v>45215</v>
      </c>
      <c r="L1287" s="9">
        <f>+VLOOKUP(B1287,'[2]TT 2023'!F$1247:K$1328,2,0)</f>
        <v>-392040</v>
      </c>
      <c r="M1287" s="9">
        <f t="shared" si="120"/>
        <v>0</v>
      </c>
      <c r="N1287" s="5">
        <f>+VLOOKUP(B1287,'[2]TT 2023'!F$1247:K$1328,6,0)</f>
        <v>45194</v>
      </c>
      <c r="O1287" t="s">
        <v>1774</v>
      </c>
      <c r="P1287"/>
      <c r="Q1287"/>
      <c r="R1287" s="14" t="e">
        <f>+VLOOKUP(B1287,[13]ExportInvoiceList!$D:$O,3,0)</f>
        <v>#N/A</v>
      </c>
      <c r="S1287" s="14" t="e">
        <f t="shared" si="110"/>
        <v>#N/A</v>
      </c>
      <c r="T1287" t="e">
        <f>+VLOOKUP(B1287,[13]ExportInvoiceList!$D:$O,12,0)</f>
        <v>#N/A</v>
      </c>
      <c r="U1287" s="4" t="e">
        <f>+VLOOKUP(B1287,[13]ExportInvoiceList!$D:$O,4,0)</f>
        <v>#N/A</v>
      </c>
    </row>
    <row r="1288" spans="1:21" ht="15" hidden="1" customHeight="1" x14ac:dyDescent="0.2">
      <c r="A1288" s="5">
        <v>45181</v>
      </c>
      <c r="B1288" s="6">
        <v>429</v>
      </c>
      <c r="C1288" s="6" t="s">
        <v>987</v>
      </c>
      <c r="D1288" s="6" t="s">
        <v>1761</v>
      </c>
      <c r="E1288" s="9">
        <v>-724353</v>
      </c>
      <c r="F1288" s="10" t="s">
        <v>1409</v>
      </c>
      <c r="G1288" s="9">
        <v>-57948</v>
      </c>
      <c r="H1288" s="9">
        <v>-782301</v>
      </c>
      <c r="I1288" s="6" t="s">
        <v>175</v>
      </c>
      <c r="J1288" s="6" t="s">
        <v>176</v>
      </c>
      <c r="K1288" s="5">
        <f t="shared" si="119"/>
        <v>45216</v>
      </c>
      <c r="L1288" s="9">
        <f>+VLOOKUP(B1288,'[2]TT 2023'!F$1247:K$1328,2,0)</f>
        <v>-782301</v>
      </c>
      <c r="M1288" s="9">
        <f t="shared" si="120"/>
        <v>0</v>
      </c>
      <c r="N1288" s="5">
        <f>+VLOOKUP(B1288,'[2]TT 2023'!F$1247:K$1328,6,0)</f>
        <v>45194</v>
      </c>
      <c r="O1288" t="s">
        <v>1774</v>
      </c>
      <c r="P1288"/>
      <c r="Q1288"/>
      <c r="R1288" s="14" t="e">
        <f>+VLOOKUP(B1288,[13]ExportInvoiceList!$D:$O,3,0)</f>
        <v>#N/A</v>
      </c>
      <c r="S1288" s="14" t="e">
        <f t="shared" si="110"/>
        <v>#N/A</v>
      </c>
      <c r="T1288" t="e">
        <f>+VLOOKUP(B1288,[13]ExportInvoiceList!$D:$O,12,0)</f>
        <v>#N/A</v>
      </c>
      <c r="U1288" s="4" t="e">
        <f>+VLOOKUP(B1288,[13]ExportInvoiceList!$D:$O,4,0)</f>
        <v>#N/A</v>
      </c>
    </row>
    <row r="1289" spans="1:21" ht="15" hidden="1" customHeight="1" x14ac:dyDescent="0.2">
      <c r="A1289" s="5">
        <v>45182</v>
      </c>
      <c r="B1289" s="6">
        <v>299</v>
      </c>
      <c r="C1289" s="6" t="s">
        <v>681</v>
      </c>
      <c r="D1289" s="6" t="s">
        <v>1762</v>
      </c>
      <c r="E1289" s="9">
        <v>-181500</v>
      </c>
      <c r="F1289" s="10" t="s">
        <v>1409</v>
      </c>
      <c r="G1289" s="9">
        <v>-14520</v>
      </c>
      <c r="H1289" s="9">
        <v>-196020</v>
      </c>
      <c r="I1289" s="6" t="s">
        <v>113</v>
      </c>
      <c r="J1289" s="6" t="s">
        <v>114</v>
      </c>
      <c r="K1289" s="5">
        <f t="shared" si="119"/>
        <v>45217</v>
      </c>
      <c r="L1289" s="9">
        <f>+VLOOKUP(B1289,'[2]TT 2023'!F$1247:K$1328,2,0)</f>
        <v>-196020</v>
      </c>
      <c r="M1289" s="9">
        <f t="shared" si="120"/>
        <v>0</v>
      </c>
      <c r="N1289" s="5">
        <f>+VLOOKUP(B1289,'[2]TT 2023'!F$1247:K$1328,6,0)</f>
        <v>45194</v>
      </c>
      <c r="O1289" t="s">
        <v>1774</v>
      </c>
      <c r="P1289"/>
      <c r="Q1289"/>
      <c r="R1289" s="14" t="e">
        <f>+VLOOKUP(B1289,[13]ExportInvoiceList!$D:$O,3,0)</f>
        <v>#N/A</v>
      </c>
      <c r="S1289" s="14" t="e">
        <f t="shared" si="110"/>
        <v>#N/A</v>
      </c>
      <c r="T1289" t="e">
        <f>+VLOOKUP(B1289,[13]ExportInvoiceList!$D:$O,12,0)</f>
        <v>#N/A</v>
      </c>
      <c r="U1289" s="4" t="e">
        <f>+VLOOKUP(B1289,[13]ExportInvoiceList!$D:$O,4,0)</f>
        <v>#N/A</v>
      </c>
    </row>
    <row r="1290" spans="1:21" ht="15" hidden="1" customHeight="1" x14ac:dyDescent="0.2">
      <c r="A1290" s="5">
        <v>45182</v>
      </c>
      <c r="B1290" s="6">
        <v>428</v>
      </c>
      <c r="C1290" s="6" t="s">
        <v>985</v>
      </c>
      <c r="D1290" s="6" t="s">
        <v>1763</v>
      </c>
      <c r="E1290" s="9">
        <v>-621003</v>
      </c>
      <c r="F1290" s="10" t="s">
        <v>1409</v>
      </c>
      <c r="G1290" s="9">
        <v>-49681</v>
      </c>
      <c r="H1290" s="9">
        <v>-670684</v>
      </c>
      <c r="I1290" s="6" t="s">
        <v>101</v>
      </c>
      <c r="J1290" s="6" t="s">
        <v>102</v>
      </c>
      <c r="K1290" s="5">
        <f t="shared" si="119"/>
        <v>45217</v>
      </c>
      <c r="L1290" s="9">
        <f>+VLOOKUP(B1290,'[2]TT 2023'!F$1247:K$1328,2,0)</f>
        <v>-670683</v>
      </c>
      <c r="M1290" s="9">
        <f t="shared" si="120"/>
        <v>1</v>
      </c>
      <c r="N1290" s="5">
        <f>+VLOOKUP(B1290,'[2]TT 2023'!F$1247:K$1328,6,0)</f>
        <v>45194</v>
      </c>
      <c r="O1290" t="s">
        <v>1774</v>
      </c>
      <c r="P1290"/>
      <c r="Q1290"/>
      <c r="R1290" s="14" t="e">
        <f>+VLOOKUP(B1290,[13]ExportInvoiceList!$D:$O,3,0)</f>
        <v>#N/A</v>
      </c>
      <c r="S1290" s="14" t="e">
        <f t="shared" si="110"/>
        <v>#N/A</v>
      </c>
      <c r="T1290" t="e">
        <f>+VLOOKUP(B1290,[13]ExportInvoiceList!$D:$O,12,0)</f>
        <v>#N/A</v>
      </c>
      <c r="U1290" s="4" t="e">
        <f>+VLOOKUP(B1290,[13]ExportInvoiceList!$D:$O,4,0)</f>
        <v>#N/A</v>
      </c>
    </row>
    <row r="1291" spans="1:21" ht="15" hidden="1" customHeight="1" x14ac:dyDescent="0.2">
      <c r="A1291" s="5">
        <v>45187</v>
      </c>
      <c r="B1291" s="6" t="s">
        <v>1773</v>
      </c>
      <c r="C1291" s="6" t="s">
        <v>687</v>
      </c>
      <c r="D1291" s="6" t="s">
        <v>1764</v>
      </c>
      <c r="E1291" s="9">
        <v>-709448</v>
      </c>
      <c r="F1291" s="10" t="s">
        <v>1409</v>
      </c>
      <c r="G1291" s="9">
        <v>-56755</v>
      </c>
      <c r="H1291" s="9">
        <v>-766203</v>
      </c>
      <c r="I1291" s="6" t="s">
        <v>73</v>
      </c>
      <c r="J1291" s="6" t="s">
        <v>74</v>
      </c>
      <c r="K1291" s="5">
        <f t="shared" si="119"/>
        <v>45222</v>
      </c>
      <c r="L1291" s="9">
        <f>+VLOOKUP(B1291,'[2]TT 2023'!F$1247:K$1328,2,0)</f>
        <v>-766204</v>
      </c>
      <c r="M1291" s="9">
        <f t="shared" si="120"/>
        <v>-1</v>
      </c>
      <c r="N1291" s="5">
        <f>+VLOOKUP(B1291,'[2]TT 2023'!F$1247:K$1328,6,0)</f>
        <v>45194</v>
      </c>
      <c r="O1291" t="s">
        <v>1774</v>
      </c>
      <c r="P1291"/>
      <c r="Q1291"/>
      <c r="R1291" s="14" t="e">
        <f>+VLOOKUP(B1291,[13]ExportInvoiceList!$D:$O,3,0)</f>
        <v>#N/A</v>
      </c>
      <c r="S1291" s="14" t="e">
        <f t="shared" si="110"/>
        <v>#N/A</v>
      </c>
      <c r="T1291" t="e">
        <f>+VLOOKUP(B1291,[13]ExportInvoiceList!$D:$O,12,0)</f>
        <v>#N/A</v>
      </c>
      <c r="U1291" s="4" t="e">
        <f>+VLOOKUP(B1291,[13]ExportInvoiceList!$D:$O,4,0)</f>
        <v>#N/A</v>
      </c>
    </row>
    <row r="1292" spans="1:21" ht="15" hidden="1" customHeight="1" x14ac:dyDescent="0.2">
      <c r="A1292" s="5">
        <v>45190</v>
      </c>
      <c r="B1292" s="6">
        <v>278</v>
      </c>
      <c r="C1292" s="6" t="s">
        <v>1220</v>
      </c>
      <c r="D1292" s="6" t="s">
        <v>1765</v>
      </c>
      <c r="E1292" s="9">
        <v>-280978</v>
      </c>
      <c r="F1292" s="10" t="s">
        <v>1409</v>
      </c>
      <c r="G1292" s="9">
        <v>-22479</v>
      </c>
      <c r="H1292" s="9">
        <v>-303457</v>
      </c>
      <c r="I1292" s="6" t="s">
        <v>139</v>
      </c>
      <c r="J1292" s="6" t="s">
        <v>140</v>
      </c>
      <c r="K1292" s="5">
        <f t="shared" si="119"/>
        <v>45225</v>
      </c>
      <c r="L1292" s="9">
        <f>+VLOOKUP(B1292,'[2]TT 2023'!F$1247:K$1328,2,0)</f>
        <v>-303456</v>
      </c>
      <c r="M1292" s="9">
        <f t="shared" si="120"/>
        <v>1</v>
      </c>
      <c r="N1292" s="5">
        <f>+VLOOKUP(B1292,'[2]TT 2023'!F$1247:K$1328,6,0)</f>
        <v>45194</v>
      </c>
      <c r="O1292" t="s">
        <v>1774</v>
      </c>
      <c r="P1292"/>
      <c r="Q1292"/>
      <c r="R1292" s="14" t="e">
        <f>+VLOOKUP(B1292,[13]ExportInvoiceList!$D:$O,3,0)</f>
        <v>#N/A</v>
      </c>
      <c r="S1292" s="14" t="e">
        <f t="shared" si="110"/>
        <v>#N/A</v>
      </c>
      <c r="T1292" t="e">
        <f>+VLOOKUP(B1292,[13]ExportInvoiceList!$D:$O,12,0)</f>
        <v>#N/A</v>
      </c>
      <c r="U1292" s="4" t="e">
        <f>+VLOOKUP(B1292,[13]ExportInvoiceList!$D:$O,4,0)</f>
        <v>#N/A</v>
      </c>
    </row>
    <row r="1293" spans="1:21" ht="15" hidden="1" customHeight="1" x14ac:dyDescent="0.2">
      <c r="A1293" s="11">
        <v>45188</v>
      </c>
      <c r="B1293" s="12">
        <v>8364</v>
      </c>
      <c r="D1293" s="12" t="s">
        <v>1766</v>
      </c>
      <c r="E1293" s="13">
        <v>-3803157</v>
      </c>
      <c r="G1293" s="13">
        <v>-304252</v>
      </c>
      <c r="H1293" s="9">
        <f>+E1293+G1293</f>
        <v>-4107409</v>
      </c>
      <c r="I1293" s="12" t="s">
        <v>13</v>
      </c>
      <c r="J1293" s="6" t="s">
        <v>14</v>
      </c>
      <c r="K1293" s="5">
        <f t="shared" ref="K1293:K1299" si="121">35+A1293</f>
        <v>45223</v>
      </c>
      <c r="L1293" s="9">
        <f>+VLOOKUP(B1293,'[2]TT 2023'!F$1247:K$1328,2,0)</f>
        <v>-4107410</v>
      </c>
      <c r="M1293" s="9">
        <f t="shared" ref="M1293:M1356" si="122">+L1293-H1293</f>
        <v>-1</v>
      </c>
      <c r="N1293" s="5">
        <f>+VLOOKUP(B1293,'[2]TT 2023'!F$1247:K$1328,6,0)</f>
        <v>45194</v>
      </c>
      <c r="O1293" t="s">
        <v>1774</v>
      </c>
      <c r="P1293"/>
      <c r="Q1293"/>
      <c r="R1293" s="14" t="e">
        <f>+VLOOKUP(B1293,[13]ExportInvoiceList!$D:$O,3,0)</f>
        <v>#N/A</v>
      </c>
      <c r="S1293" s="14" t="e">
        <f t="shared" si="110"/>
        <v>#N/A</v>
      </c>
      <c r="T1293" t="e">
        <f>+VLOOKUP(B1293,[13]ExportInvoiceList!$D:$O,12,0)</f>
        <v>#N/A</v>
      </c>
      <c r="U1293" s="4" t="e">
        <f>+VLOOKUP(B1293,[13]ExportInvoiceList!$D:$O,4,0)</f>
        <v>#N/A</v>
      </c>
    </row>
    <row r="1294" spans="1:21" ht="15" hidden="1" customHeight="1" x14ac:dyDescent="0.2">
      <c r="A1294" s="11">
        <v>45176</v>
      </c>
      <c r="B1294" s="12">
        <v>43223</v>
      </c>
      <c r="D1294" s="12" t="s">
        <v>1767</v>
      </c>
      <c r="E1294" s="13">
        <v>-1324621</v>
      </c>
      <c r="G1294" s="13">
        <v>-105970</v>
      </c>
      <c r="H1294" s="9">
        <f t="shared" ref="H1294:H1299" si="123">+E1294+G1294</f>
        <v>-1430591</v>
      </c>
      <c r="I1294" s="12" t="s">
        <v>13</v>
      </c>
      <c r="J1294" s="6" t="s">
        <v>14</v>
      </c>
      <c r="K1294" s="5">
        <f t="shared" si="121"/>
        <v>45211</v>
      </c>
      <c r="L1294" s="9">
        <f>+VLOOKUP(B1294,'[2]TT 2023'!F$1247:K$1328,2,0)</f>
        <v>-1430591</v>
      </c>
      <c r="M1294" s="9">
        <f t="shared" si="122"/>
        <v>0</v>
      </c>
      <c r="N1294" s="5">
        <f>+VLOOKUP(B1294,'[2]TT 2023'!F$1247:K$1328,6,0)</f>
        <v>45194</v>
      </c>
      <c r="O1294" t="s">
        <v>1774</v>
      </c>
      <c r="P1294"/>
      <c r="Q1294"/>
      <c r="R1294" s="14" t="e">
        <f>+VLOOKUP(B1294,[13]ExportInvoiceList!$D:$O,3,0)</f>
        <v>#N/A</v>
      </c>
      <c r="S1294" s="14" t="e">
        <f t="shared" ref="S1294:S1357" si="124">+R1294-H1294</f>
        <v>#N/A</v>
      </c>
      <c r="T1294" t="e">
        <f>+VLOOKUP(B1294,[13]ExportInvoiceList!$D:$O,12,0)</f>
        <v>#N/A</v>
      </c>
      <c r="U1294" s="4" t="e">
        <f>+VLOOKUP(B1294,[13]ExportInvoiceList!$D:$O,4,0)</f>
        <v>#N/A</v>
      </c>
    </row>
    <row r="1295" spans="1:21" ht="15" hidden="1" customHeight="1" x14ac:dyDescent="0.2">
      <c r="A1295" s="11">
        <v>45176</v>
      </c>
      <c r="B1295" s="12">
        <v>43222</v>
      </c>
      <c r="D1295" s="12" t="s">
        <v>1768</v>
      </c>
      <c r="E1295" s="13">
        <v>-6093257</v>
      </c>
      <c r="G1295" s="13">
        <v>-487461</v>
      </c>
      <c r="H1295" s="9">
        <f t="shared" si="123"/>
        <v>-6580718</v>
      </c>
      <c r="I1295" s="12" t="s">
        <v>13</v>
      </c>
      <c r="J1295" s="6" t="s">
        <v>14</v>
      </c>
      <c r="K1295" s="5">
        <f t="shared" si="121"/>
        <v>45211</v>
      </c>
      <c r="L1295" s="9">
        <f>+VLOOKUP(B1295,'[2]TT 2023'!F$1247:K$1328,2,0)</f>
        <v>-6580718</v>
      </c>
      <c r="M1295" s="9">
        <f t="shared" si="122"/>
        <v>0</v>
      </c>
      <c r="N1295" s="5">
        <f>+VLOOKUP(B1295,'[2]TT 2023'!F$1247:K$1328,6,0)</f>
        <v>45194</v>
      </c>
      <c r="O1295" t="s">
        <v>1774</v>
      </c>
      <c r="P1295"/>
      <c r="Q1295"/>
      <c r="R1295" s="14" t="e">
        <f>+VLOOKUP(B1295,[13]ExportInvoiceList!$D:$O,3,0)</f>
        <v>#N/A</v>
      </c>
      <c r="S1295" s="14" t="e">
        <f t="shared" si="124"/>
        <v>#N/A</v>
      </c>
      <c r="T1295" t="e">
        <f>+VLOOKUP(B1295,[13]ExportInvoiceList!$D:$O,12,0)</f>
        <v>#N/A</v>
      </c>
      <c r="U1295" s="4" t="e">
        <f>+VLOOKUP(B1295,[13]ExportInvoiceList!$D:$O,4,0)</f>
        <v>#N/A</v>
      </c>
    </row>
    <row r="1296" spans="1:21" ht="15" hidden="1" customHeight="1" x14ac:dyDescent="0.2">
      <c r="A1296" s="11">
        <v>45176</v>
      </c>
      <c r="B1296" s="12">
        <v>43221</v>
      </c>
      <c r="D1296" s="12" t="s">
        <v>1769</v>
      </c>
      <c r="E1296" s="13">
        <v>-10596969</v>
      </c>
      <c r="G1296" s="13">
        <v>-847758</v>
      </c>
      <c r="H1296" s="9">
        <f t="shared" si="123"/>
        <v>-11444727</v>
      </c>
      <c r="I1296" s="12" t="s">
        <v>13</v>
      </c>
      <c r="J1296" s="6" t="s">
        <v>14</v>
      </c>
      <c r="K1296" s="5">
        <f t="shared" si="121"/>
        <v>45211</v>
      </c>
      <c r="L1296" s="9">
        <f>+VLOOKUP(B1296,'[2]TT 2023'!F$1247:K$1328,2,0)</f>
        <v>-11444727</v>
      </c>
      <c r="M1296" s="9">
        <f t="shared" si="122"/>
        <v>0</v>
      </c>
      <c r="N1296" s="5">
        <f>+VLOOKUP(B1296,'[2]TT 2023'!F$1247:K$1328,6,0)</f>
        <v>45194</v>
      </c>
      <c r="O1296" t="s">
        <v>1774</v>
      </c>
      <c r="P1296"/>
      <c r="Q1296"/>
      <c r="R1296" s="14" t="e">
        <f>+VLOOKUP(B1296,[13]ExportInvoiceList!$D:$O,3,0)</f>
        <v>#N/A</v>
      </c>
      <c r="S1296" s="14" t="e">
        <f t="shared" si="124"/>
        <v>#N/A</v>
      </c>
      <c r="T1296" t="e">
        <f>+VLOOKUP(B1296,[13]ExportInvoiceList!$D:$O,12,0)</f>
        <v>#N/A</v>
      </c>
      <c r="U1296" s="4" t="e">
        <f>+VLOOKUP(B1296,[13]ExportInvoiceList!$D:$O,4,0)</f>
        <v>#N/A</v>
      </c>
    </row>
    <row r="1297" spans="1:21" ht="15" hidden="1" customHeight="1" x14ac:dyDescent="0.2">
      <c r="A1297" s="11">
        <v>45176</v>
      </c>
      <c r="B1297" s="12">
        <v>43220</v>
      </c>
      <c r="D1297" s="12" t="s">
        <v>1770</v>
      </c>
      <c r="E1297" s="13">
        <v>-5960795</v>
      </c>
      <c r="G1297" s="13">
        <v>-476864</v>
      </c>
      <c r="H1297" s="9">
        <f t="shared" si="123"/>
        <v>-6437659</v>
      </c>
      <c r="I1297" s="12" t="s">
        <v>13</v>
      </c>
      <c r="J1297" s="6" t="s">
        <v>14</v>
      </c>
      <c r="K1297" s="5">
        <f t="shared" si="121"/>
        <v>45211</v>
      </c>
      <c r="L1297" s="9">
        <f>+VLOOKUP(B1297,'[2]TT 2023'!F$1247:K$1328,2,0)</f>
        <v>-6437659</v>
      </c>
      <c r="M1297" s="9">
        <f t="shared" si="122"/>
        <v>0</v>
      </c>
      <c r="N1297" s="5">
        <f>+VLOOKUP(B1297,'[2]TT 2023'!F$1247:K$1328,6,0)</f>
        <v>45194</v>
      </c>
      <c r="O1297" t="s">
        <v>1774</v>
      </c>
      <c r="P1297"/>
      <c r="Q1297"/>
      <c r="R1297" s="14" t="e">
        <f>+VLOOKUP(B1297,[13]ExportInvoiceList!$D:$O,3,0)</f>
        <v>#N/A</v>
      </c>
      <c r="S1297" s="14" t="e">
        <f t="shared" si="124"/>
        <v>#N/A</v>
      </c>
      <c r="T1297" t="e">
        <f>+VLOOKUP(B1297,[13]ExportInvoiceList!$D:$O,12,0)</f>
        <v>#N/A</v>
      </c>
      <c r="U1297" s="4" t="e">
        <f>+VLOOKUP(B1297,[13]ExportInvoiceList!$D:$O,4,0)</f>
        <v>#N/A</v>
      </c>
    </row>
    <row r="1298" spans="1:21" ht="15" hidden="1" customHeight="1" x14ac:dyDescent="0.2">
      <c r="A1298" s="11">
        <v>45176</v>
      </c>
      <c r="B1298" s="12">
        <v>43219</v>
      </c>
      <c r="D1298" s="12" t="s">
        <v>1771</v>
      </c>
      <c r="E1298" s="13">
        <v>-14040983</v>
      </c>
      <c r="G1298" s="13">
        <v>-1123279</v>
      </c>
      <c r="H1298" s="9">
        <f t="shared" si="123"/>
        <v>-15164262</v>
      </c>
      <c r="I1298" s="12" t="s">
        <v>13</v>
      </c>
      <c r="J1298" s="6" t="s">
        <v>14</v>
      </c>
      <c r="K1298" s="5">
        <f t="shared" si="121"/>
        <v>45211</v>
      </c>
      <c r="L1298" s="9">
        <f>+VLOOKUP(B1298,'[2]TT 2023'!F$1247:K$1328,2,0)</f>
        <v>-15164262</v>
      </c>
      <c r="M1298" s="9">
        <f t="shared" si="122"/>
        <v>0</v>
      </c>
      <c r="N1298" s="5">
        <f>+VLOOKUP(B1298,'[2]TT 2023'!F$1247:K$1328,6,0)</f>
        <v>45194</v>
      </c>
      <c r="O1298" t="s">
        <v>1774</v>
      </c>
      <c r="P1298"/>
      <c r="Q1298"/>
      <c r="R1298" s="14" t="e">
        <f>+VLOOKUP(B1298,[13]ExportInvoiceList!$D:$O,3,0)</f>
        <v>#N/A</v>
      </c>
      <c r="S1298" s="14" t="e">
        <f t="shared" si="124"/>
        <v>#N/A</v>
      </c>
      <c r="T1298" t="e">
        <f>+VLOOKUP(B1298,[13]ExportInvoiceList!$D:$O,12,0)</f>
        <v>#N/A</v>
      </c>
      <c r="U1298" s="4" t="e">
        <f>+VLOOKUP(B1298,[13]ExportInvoiceList!$D:$O,4,0)</f>
        <v>#N/A</v>
      </c>
    </row>
    <row r="1299" spans="1:21" ht="15" hidden="1" customHeight="1" x14ac:dyDescent="0.2">
      <c r="A1299" s="11">
        <v>45176</v>
      </c>
      <c r="B1299" s="12">
        <v>43218</v>
      </c>
      <c r="D1299" s="12" t="s">
        <v>1772</v>
      </c>
      <c r="E1299" s="13">
        <v>-2649242</v>
      </c>
      <c r="G1299" s="13">
        <v>-211939</v>
      </c>
      <c r="H1299" s="9">
        <f t="shared" si="123"/>
        <v>-2861181</v>
      </c>
      <c r="I1299" s="12" t="s">
        <v>13</v>
      </c>
      <c r="J1299" s="6" t="s">
        <v>14</v>
      </c>
      <c r="K1299" s="5">
        <f t="shared" si="121"/>
        <v>45211</v>
      </c>
      <c r="L1299" s="9">
        <f>+VLOOKUP(B1299,'[2]TT 2023'!F$1247:K$1328,2,0)</f>
        <v>-2861181</v>
      </c>
      <c r="M1299" s="9">
        <f t="shared" si="122"/>
        <v>0</v>
      </c>
      <c r="N1299" s="5">
        <f>+VLOOKUP(B1299,'[2]TT 2023'!F$1247:K$1328,6,0)</f>
        <v>45194</v>
      </c>
      <c r="O1299" t="s">
        <v>1774</v>
      </c>
      <c r="P1299"/>
      <c r="Q1299"/>
      <c r="R1299" s="14" t="e">
        <f>+VLOOKUP(B1299,[13]ExportInvoiceList!$D:$O,3,0)</f>
        <v>#N/A</v>
      </c>
      <c r="S1299" s="14" t="e">
        <f t="shared" si="124"/>
        <v>#N/A</v>
      </c>
      <c r="T1299" t="e">
        <f>+VLOOKUP(B1299,[13]ExportInvoiceList!$D:$O,12,0)</f>
        <v>#N/A</v>
      </c>
      <c r="U1299" s="4" t="e">
        <f>+VLOOKUP(B1299,[13]ExportInvoiceList!$D:$O,4,0)</f>
        <v>#N/A</v>
      </c>
    </row>
    <row r="1300" spans="1:21" ht="15" hidden="1" customHeight="1" x14ac:dyDescent="0.2">
      <c r="A1300" s="5">
        <v>45178</v>
      </c>
      <c r="B1300" s="6">
        <v>54697</v>
      </c>
      <c r="C1300" s="6" t="s">
        <v>10</v>
      </c>
      <c r="D1300" s="6" t="s">
        <v>1775</v>
      </c>
      <c r="E1300" s="9">
        <v>654610</v>
      </c>
      <c r="F1300" s="10" t="s">
        <v>1409</v>
      </c>
      <c r="G1300" s="9">
        <v>52369</v>
      </c>
      <c r="H1300" s="9">
        <v>706979</v>
      </c>
      <c r="I1300" s="6" t="s">
        <v>13</v>
      </c>
      <c r="J1300" s="6" t="s">
        <v>14</v>
      </c>
      <c r="K1300" s="5">
        <f t="shared" ref="K1300:K1363" si="125">35+A1300</f>
        <v>45213</v>
      </c>
      <c r="L1300" s="9">
        <f>+VLOOKUP(B1300,'[2]TT 2023'!F$1329:K$1400,2,0)</f>
        <v>706982</v>
      </c>
      <c r="M1300" s="9">
        <f t="shared" si="122"/>
        <v>3</v>
      </c>
      <c r="N1300" s="5">
        <f>+VLOOKUP(B1300,'[2]TT 2023'!F$1329:K$1400,6,0)</f>
        <v>45209</v>
      </c>
      <c r="O1300" t="s">
        <v>1878</v>
      </c>
      <c r="P1300"/>
      <c r="Q1300"/>
      <c r="R1300" s="14">
        <f>+VLOOKUP(B1300,[13]ExportInvoiceList!$D:$O,3,0)</f>
        <v>706979</v>
      </c>
      <c r="S1300" s="14">
        <f t="shared" si="124"/>
        <v>0</v>
      </c>
      <c r="T1300" t="str">
        <f>+VLOOKUP(B1300,[13]ExportInvoiceList!$D:$O,12,0)</f>
        <v>10/Đã thanh toán 10/2023</v>
      </c>
      <c r="U1300" s="4">
        <f>+VLOOKUP(B1300,[13]ExportInvoiceList!$D:$O,4,0)</f>
        <v>45178.000347222223</v>
      </c>
    </row>
    <row r="1301" spans="1:21" ht="15" hidden="1" customHeight="1" x14ac:dyDescent="0.2">
      <c r="A1301" s="5">
        <v>45178</v>
      </c>
      <c r="B1301" s="6">
        <v>54699</v>
      </c>
      <c r="C1301" s="6" t="s">
        <v>10</v>
      </c>
      <c r="D1301" s="6" t="s">
        <v>1776</v>
      </c>
      <c r="E1301" s="9">
        <v>1279680</v>
      </c>
      <c r="F1301" s="10" t="s">
        <v>1409</v>
      </c>
      <c r="G1301" s="9">
        <v>102374</v>
      </c>
      <c r="H1301" s="9">
        <v>1382054</v>
      </c>
      <c r="I1301" s="6" t="s">
        <v>13</v>
      </c>
      <c r="J1301" s="6" t="s">
        <v>14</v>
      </c>
      <c r="K1301" s="5">
        <f t="shared" si="125"/>
        <v>45213</v>
      </c>
      <c r="L1301" s="9">
        <f>+VLOOKUP(B1301,'[2]TT 2023'!F$1329:K$1400,2,0)</f>
        <v>1382049</v>
      </c>
      <c r="M1301" s="9">
        <f t="shared" si="122"/>
        <v>-5</v>
      </c>
      <c r="N1301" s="5">
        <f>+VLOOKUP(B1301,'[2]TT 2023'!F$1329:K$1400,6,0)</f>
        <v>45209</v>
      </c>
      <c r="O1301" t="s">
        <v>1878</v>
      </c>
      <c r="P1301"/>
      <c r="Q1301"/>
      <c r="R1301" s="14">
        <f>+VLOOKUP(B1301,[13]ExportInvoiceList!$D:$O,3,0)</f>
        <v>1382054</v>
      </c>
      <c r="S1301" s="14">
        <f t="shared" si="124"/>
        <v>0</v>
      </c>
      <c r="T1301" t="str">
        <f>+VLOOKUP(B1301,[13]ExportInvoiceList!$D:$O,12,0)</f>
        <v>10/Đã thanh toán 10/2023</v>
      </c>
      <c r="U1301" s="4">
        <f>+VLOOKUP(B1301,[13]ExportInvoiceList!$D:$O,4,0)</f>
        <v>45178.000347222223</v>
      </c>
    </row>
    <row r="1302" spans="1:21" ht="15" hidden="1" customHeight="1" x14ac:dyDescent="0.2">
      <c r="A1302" s="5">
        <v>45178</v>
      </c>
      <c r="B1302" s="6">
        <v>54700</v>
      </c>
      <c r="C1302" s="6" t="s">
        <v>10</v>
      </c>
      <c r="D1302" s="6" t="s">
        <v>1777</v>
      </c>
      <c r="E1302" s="9">
        <v>1248340</v>
      </c>
      <c r="F1302" s="10" t="s">
        <v>1409</v>
      </c>
      <c r="G1302" s="9">
        <v>99867</v>
      </c>
      <c r="H1302" s="9">
        <v>1348207</v>
      </c>
      <c r="I1302" s="6" t="s">
        <v>13</v>
      </c>
      <c r="J1302" s="6" t="s">
        <v>14</v>
      </c>
      <c r="K1302" s="5">
        <f t="shared" si="125"/>
        <v>45213</v>
      </c>
      <c r="L1302" s="9">
        <f>+VLOOKUP(B1302,'[2]TT 2023'!F$1329:K$1400,2,0)</f>
        <v>1348205</v>
      </c>
      <c r="M1302" s="9">
        <f t="shared" si="122"/>
        <v>-2</v>
      </c>
      <c r="N1302" s="5">
        <f>+VLOOKUP(B1302,'[2]TT 2023'!F$1329:K$1400,6,0)</f>
        <v>45209</v>
      </c>
      <c r="O1302" t="s">
        <v>1878</v>
      </c>
      <c r="P1302"/>
      <c r="Q1302"/>
      <c r="R1302" s="14">
        <f>+VLOOKUP(B1302,[13]ExportInvoiceList!$D:$O,3,0)</f>
        <v>1348207</v>
      </c>
      <c r="S1302" s="14">
        <f t="shared" si="124"/>
        <v>0</v>
      </c>
      <c r="T1302" t="str">
        <f>+VLOOKUP(B1302,[13]ExportInvoiceList!$D:$O,12,0)</f>
        <v>10/Đã thanh toán 10/2023</v>
      </c>
      <c r="U1302" s="4">
        <f>+VLOOKUP(B1302,[13]ExportInvoiceList!$D:$O,4,0)</f>
        <v>45178.000347222223</v>
      </c>
    </row>
    <row r="1303" spans="1:21" ht="15" hidden="1" customHeight="1" x14ac:dyDescent="0.2">
      <c r="A1303" s="5">
        <v>45178</v>
      </c>
      <c r="B1303" s="6">
        <v>54706</v>
      </c>
      <c r="C1303" s="6" t="s">
        <v>10</v>
      </c>
      <c r="D1303" s="6" t="s">
        <v>1778</v>
      </c>
      <c r="E1303" s="9">
        <v>4442320</v>
      </c>
      <c r="F1303" s="10" t="s">
        <v>1409</v>
      </c>
      <c r="G1303" s="9">
        <v>355386</v>
      </c>
      <c r="H1303" s="9">
        <v>4797706</v>
      </c>
      <c r="I1303" s="6" t="s">
        <v>13</v>
      </c>
      <c r="J1303" s="6" t="s">
        <v>14</v>
      </c>
      <c r="K1303" s="5">
        <f t="shared" si="125"/>
        <v>45213</v>
      </c>
      <c r="L1303" s="9">
        <f>+VLOOKUP(B1303,'[2]TT 2023'!F$1329:K$1400,2,0)</f>
        <v>4797711</v>
      </c>
      <c r="M1303" s="9">
        <f t="shared" si="122"/>
        <v>5</v>
      </c>
      <c r="N1303" s="5">
        <f>+VLOOKUP(B1303,'[2]TT 2023'!F$1329:K$1400,6,0)</f>
        <v>45209</v>
      </c>
      <c r="O1303" t="s">
        <v>1878</v>
      </c>
      <c r="P1303"/>
      <c r="Q1303"/>
      <c r="R1303" s="14">
        <f>+VLOOKUP(B1303,[13]ExportInvoiceList!$D:$O,3,0)</f>
        <v>4797706</v>
      </c>
      <c r="S1303" s="14">
        <f t="shared" si="124"/>
        <v>0</v>
      </c>
      <c r="T1303" t="str">
        <f>+VLOOKUP(B1303,[13]ExportInvoiceList!$D:$O,12,0)</f>
        <v>10/Đã thanh toán 10/2023</v>
      </c>
      <c r="U1303" s="4">
        <f>+VLOOKUP(B1303,[13]ExportInvoiceList!$D:$O,4,0)</f>
        <v>45178.000347222223</v>
      </c>
    </row>
    <row r="1304" spans="1:21" ht="15" hidden="1" customHeight="1" x14ac:dyDescent="0.2">
      <c r="A1304" s="5">
        <v>45178</v>
      </c>
      <c r="B1304" s="6">
        <v>54707</v>
      </c>
      <c r="C1304" s="6" t="s">
        <v>10</v>
      </c>
      <c r="D1304" s="6" t="s">
        <v>1779</v>
      </c>
      <c r="E1304" s="9">
        <v>11563880</v>
      </c>
      <c r="F1304" s="10" t="s">
        <v>1409</v>
      </c>
      <c r="G1304" s="9">
        <v>925110</v>
      </c>
      <c r="H1304" s="9">
        <v>12488990</v>
      </c>
      <c r="I1304" s="6" t="s">
        <v>13</v>
      </c>
      <c r="J1304" s="6" t="s">
        <v>14</v>
      </c>
      <c r="K1304" s="5">
        <f t="shared" si="125"/>
        <v>45213</v>
      </c>
      <c r="L1304" s="9">
        <f>+VLOOKUP(B1304,'[2]TT 2023'!F$1329:K$1400,2,0)</f>
        <v>12488985</v>
      </c>
      <c r="M1304" s="9">
        <f t="shared" si="122"/>
        <v>-5</v>
      </c>
      <c r="N1304" s="5">
        <f>+VLOOKUP(B1304,'[2]TT 2023'!F$1329:K$1400,6,0)</f>
        <v>45209</v>
      </c>
      <c r="O1304" t="s">
        <v>1878</v>
      </c>
      <c r="P1304"/>
      <c r="Q1304"/>
      <c r="R1304" s="14">
        <f>+VLOOKUP(B1304,[13]ExportInvoiceList!$D:$O,3,0)</f>
        <v>12488990</v>
      </c>
      <c r="S1304" s="14">
        <f t="shared" si="124"/>
        <v>0</v>
      </c>
      <c r="T1304" t="str">
        <f>+VLOOKUP(B1304,[13]ExportInvoiceList!$D:$O,12,0)</f>
        <v>10/Đã thanh toán 10/2023</v>
      </c>
      <c r="U1304" s="4">
        <f>+VLOOKUP(B1304,[13]ExportInvoiceList!$D:$O,4,0)</f>
        <v>45178.000347222223</v>
      </c>
    </row>
    <row r="1305" spans="1:21" ht="15" hidden="1" customHeight="1" x14ac:dyDescent="0.2">
      <c r="A1305" s="5">
        <v>45178</v>
      </c>
      <c r="B1305" s="6">
        <v>54708</v>
      </c>
      <c r="C1305" s="6" t="s">
        <v>10</v>
      </c>
      <c r="D1305" s="6" t="s">
        <v>1780</v>
      </c>
      <c r="E1305" s="9">
        <v>7357240</v>
      </c>
      <c r="F1305" s="10" t="s">
        <v>1409</v>
      </c>
      <c r="G1305" s="9">
        <v>588579</v>
      </c>
      <c r="H1305" s="9">
        <v>7945819</v>
      </c>
      <c r="I1305" s="6" t="s">
        <v>175</v>
      </c>
      <c r="J1305" s="6" t="s">
        <v>176</v>
      </c>
      <c r="K1305" s="5">
        <f t="shared" si="125"/>
        <v>45213</v>
      </c>
      <c r="L1305" s="9">
        <f>+VLOOKUP(B1305,'[2]TT 2023'!F$1329:K$1400,2,0)</f>
        <v>7945817</v>
      </c>
      <c r="M1305" s="9">
        <f t="shared" si="122"/>
        <v>-2</v>
      </c>
      <c r="N1305" s="5">
        <f>+VLOOKUP(B1305,'[2]TT 2023'!F$1329:K$1400,6,0)</f>
        <v>45209</v>
      </c>
      <c r="O1305" t="s">
        <v>1878</v>
      </c>
      <c r="P1305"/>
      <c r="Q1305"/>
      <c r="R1305" s="14">
        <f>+VLOOKUP(B1305,[13]ExportInvoiceList!$D:$O,3,0)</f>
        <v>7945819</v>
      </c>
      <c r="S1305" s="14">
        <f t="shared" si="124"/>
        <v>0</v>
      </c>
      <c r="T1305" t="str">
        <f>+VLOOKUP(B1305,[13]ExportInvoiceList!$D:$O,12,0)</f>
        <v>10/Đã thanh toán 10/2023</v>
      </c>
      <c r="U1305" s="4">
        <f>+VLOOKUP(B1305,[13]ExportInvoiceList!$D:$O,4,0)</f>
        <v>45178.000347222223</v>
      </c>
    </row>
    <row r="1306" spans="1:21" ht="15" hidden="1" customHeight="1" x14ac:dyDescent="0.2">
      <c r="A1306" s="5">
        <v>45178</v>
      </c>
      <c r="B1306" s="6">
        <v>54709</v>
      </c>
      <c r="C1306" s="6" t="s">
        <v>10</v>
      </c>
      <c r="D1306" s="6" t="s">
        <v>1781</v>
      </c>
      <c r="E1306" s="9">
        <v>1195892</v>
      </c>
      <c r="F1306" s="10" t="s">
        <v>1409</v>
      </c>
      <c r="G1306" s="9">
        <v>95671</v>
      </c>
      <c r="H1306" s="9">
        <v>1291563</v>
      </c>
      <c r="I1306" s="6" t="s">
        <v>89</v>
      </c>
      <c r="J1306" s="6" t="s">
        <v>90</v>
      </c>
      <c r="K1306" s="5">
        <f t="shared" si="125"/>
        <v>45213</v>
      </c>
      <c r="L1306" s="9">
        <f>+VLOOKUP(B1306,'[2]TT 2023'!F$1329:K$1400,2,0)</f>
        <v>1291559</v>
      </c>
      <c r="M1306" s="9">
        <f t="shared" si="122"/>
        <v>-4</v>
      </c>
      <c r="N1306" s="5">
        <f>+VLOOKUP(B1306,'[2]TT 2023'!F$1329:K$1400,6,0)</f>
        <v>45209</v>
      </c>
      <c r="O1306" t="s">
        <v>1878</v>
      </c>
      <c r="P1306"/>
      <c r="Q1306"/>
      <c r="R1306" s="14">
        <f>+VLOOKUP(B1306,[13]ExportInvoiceList!$D:$O,3,0)</f>
        <v>1291563</v>
      </c>
      <c r="S1306" s="14">
        <f t="shared" si="124"/>
        <v>0</v>
      </c>
      <c r="T1306" t="str">
        <f>+VLOOKUP(B1306,[13]ExportInvoiceList!$D:$O,12,0)</f>
        <v>10/Đã thanh toán 10/2023</v>
      </c>
      <c r="U1306" s="4">
        <f>+VLOOKUP(B1306,[13]ExportInvoiceList!$D:$O,4,0)</f>
        <v>45178.000347222223</v>
      </c>
    </row>
    <row r="1307" spans="1:21" ht="15" hidden="1" customHeight="1" x14ac:dyDescent="0.2">
      <c r="A1307" s="5">
        <v>45178</v>
      </c>
      <c r="B1307" s="6">
        <v>54710</v>
      </c>
      <c r="C1307" s="6" t="s">
        <v>10</v>
      </c>
      <c r="D1307" s="6" t="s">
        <v>1782</v>
      </c>
      <c r="E1307" s="9">
        <v>2757185</v>
      </c>
      <c r="F1307" s="10" t="s">
        <v>1409</v>
      </c>
      <c r="G1307" s="9">
        <v>220575</v>
      </c>
      <c r="H1307" s="9">
        <v>2977760</v>
      </c>
      <c r="I1307" s="6" t="s">
        <v>139</v>
      </c>
      <c r="J1307" s="6" t="s">
        <v>140</v>
      </c>
      <c r="K1307" s="5">
        <f t="shared" si="125"/>
        <v>45213</v>
      </c>
      <c r="L1307" s="9">
        <f>+VLOOKUP(B1307,'[2]TT 2023'!F$1329:K$1400,2,0)</f>
        <v>2977763</v>
      </c>
      <c r="M1307" s="9">
        <f t="shared" si="122"/>
        <v>3</v>
      </c>
      <c r="N1307" s="5">
        <f>+VLOOKUP(B1307,'[2]TT 2023'!F$1329:K$1400,6,0)</f>
        <v>45209</v>
      </c>
      <c r="O1307" t="s">
        <v>1878</v>
      </c>
      <c r="P1307"/>
      <c r="Q1307"/>
      <c r="R1307" s="14">
        <f>+VLOOKUP(B1307,[13]ExportInvoiceList!$D:$O,3,0)</f>
        <v>2977760</v>
      </c>
      <c r="S1307" s="14">
        <f t="shared" si="124"/>
        <v>0</v>
      </c>
      <c r="T1307" t="str">
        <f>+VLOOKUP(B1307,[13]ExportInvoiceList!$D:$O,12,0)</f>
        <v>10/Đã thanh toán 10/2023</v>
      </c>
      <c r="U1307" s="4">
        <f>+VLOOKUP(B1307,[13]ExportInvoiceList!$D:$O,4,0)</f>
        <v>45178.000347222223</v>
      </c>
    </row>
    <row r="1308" spans="1:21" ht="15" hidden="1" customHeight="1" x14ac:dyDescent="0.2">
      <c r="A1308" s="5">
        <v>45178</v>
      </c>
      <c r="B1308" s="6">
        <v>54711</v>
      </c>
      <c r="C1308" s="6" t="s">
        <v>10</v>
      </c>
      <c r="D1308" s="6" t="s">
        <v>1783</v>
      </c>
      <c r="E1308" s="9">
        <v>4602480</v>
      </c>
      <c r="F1308" s="10" t="s">
        <v>1409</v>
      </c>
      <c r="G1308" s="9">
        <v>368198</v>
      </c>
      <c r="H1308" s="9">
        <v>4970678</v>
      </c>
      <c r="I1308" s="6" t="s">
        <v>139</v>
      </c>
      <c r="J1308" s="6" t="s">
        <v>140</v>
      </c>
      <c r="K1308" s="5">
        <f t="shared" si="125"/>
        <v>45213</v>
      </c>
      <c r="L1308" s="9">
        <f>+VLOOKUP(B1308,'[2]TT 2023'!F$1329:K$1400,2,0)</f>
        <v>4970673</v>
      </c>
      <c r="M1308" s="9">
        <f t="shared" si="122"/>
        <v>-5</v>
      </c>
      <c r="N1308" s="5">
        <f>+VLOOKUP(B1308,'[2]TT 2023'!F$1329:K$1400,6,0)</f>
        <v>45209</v>
      </c>
      <c r="O1308" t="s">
        <v>1878</v>
      </c>
      <c r="P1308"/>
      <c r="Q1308"/>
      <c r="R1308" s="14">
        <f>+VLOOKUP(B1308,[13]ExportInvoiceList!$D:$O,3,0)</f>
        <v>4970678</v>
      </c>
      <c r="S1308" s="14">
        <f t="shared" si="124"/>
        <v>0</v>
      </c>
      <c r="T1308" t="str">
        <f>+VLOOKUP(B1308,[13]ExportInvoiceList!$D:$O,12,0)</f>
        <v>10/Đã thanh toán 10/2023</v>
      </c>
      <c r="U1308" s="4">
        <f>+VLOOKUP(B1308,[13]ExportInvoiceList!$D:$O,4,0)</f>
        <v>45178.000347222223</v>
      </c>
    </row>
    <row r="1309" spans="1:21" ht="15" hidden="1" customHeight="1" x14ac:dyDescent="0.2">
      <c r="A1309" s="5">
        <v>45178</v>
      </c>
      <c r="B1309" s="6">
        <v>54712</v>
      </c>
      <c r="C1309" s="6" t="s">
        <v>10</v>
      </c>
      <c r="D1309" s="6" t="s">
        <v>1784</v>
      </c>
      <c r="E1309" s="9">
        <v>2221160</v>
      </c>
      <c r="F1309" s="10" t="s">
        <v>1409</v>
      </c>
      <c r="G1309" s="9">
        <v>177693</v>
      </c>
      <c r="H1309" s="9">
        <v>2398853</v>
      </c>
      <c r="I1309" s="6" t="s">
        <v>53</v>
      </c>
      <c r="J1309" s="6" t="s">
        <v>54</v>
      </c>
      <c r="K1309" s="5">
        <f t="shared" si="125"/>
        <v>45213</v>
      </c>
      <c r="L1309" s="9">
        <f>+VLOOKUP(B1309,'[2]TT 2023'!F$1329:K$1400,2,0)</f>
        <v>2398856</v>
      </c>
      <c r="M1309" s="9">
        <f t="shared" si="122"/>
        <v>3</v>
      </c>
      <c r="N1309" s="5">
        <f>+VLOOKUP(B1309,'[2]TT 2023'!F$1329:K$1400,6,0)</f>
        <v>45209</v>
      </c>
      <c r="O1309" t="s">
        <v>1878</v>
      </c>
      <c r="P1309"/>
      <c r="Q1309"/>
      <c r="R1309" s="14">
        <f>+VLOOKUP(B1309,[13]ExportInvoiceList!$D:$O,3,0)</f>
        <v>2398853</v>
      </c>
      <c r="S1309" s="14">
        <f t="shared" si="124"/>
        <v>0</v>
      </c>
      <c r="T1309" t="str">
        <f>+VLOOKUP(B1309,[13]ExportInvoiceList!$D:$O,12,0)</f>
        <v>10/Đã thanh toán 10/2023</v>
      </c>
      <c r="U1309" s="4">
        <f>+VLOOKUP(B1309,[13]ExportInvoiceList!$D:$O,4,0)</f>
        <v>45178.000347222223</v>
      </c>
    </row>
    <row r="1310" spans="1:21" ht="15" hidden="1" customHeight="1" x14ac:dyDescent="0.2">
      <c r="A1310" s="5">
        <v>45178</v>
      </c>
      <c r="B1310" s="6">
        <v>54713</v>
      </c>
      <c r="C1310" s="6" t="s">
        <v>10</v>
      </c>
      <c r="D1310" s="6" t="s">
        <v>1785</v>
      </c>
      <c r="E1310" s="9">
        <v>4602480</v>
      </c>
      <c r="F1310" s="10" t="s">
        <v>1409</v>
      </c>
      <c r="G1310" s="9">
        <v>368198</v>
      </c>
      <c r="H1310" s="9">
        <v>4970678</v>
      </c>
      <c r="I1310" s="6" t="s">
        <v>131</v>
      </c>
      <c r="J1310" s="6" t="s">
        <v>132</v>
      </c>
      <c r="K1310" s="5">
        <f t="shared" si="125"/>
        <v>45213</v>
      </c>
      <c r="L1310" s="9">
        <f>+VLOOKUP(B1310,'[2]TT 2023'!F$1329:K$1400,2,0)</f>
        <v>4970673</v>
      </c>
      <c r="M1310" s="9">
        <f t="shared" si="122"/>
        <v>-5</v>
      </c>
      <c r="N1310" s="5">
        <f>+VLOOKUP(B1310,'[2]TT 2023'!F$1329:K$1400,6,0)</f>
        <v>45209</v>
      </c>
      <c r="O1310" t="s">
        <v>1878</v>
      </c>
      <c r="P1310"/>
      <c r="Q1310"/>
      <c r="R1310" s="14">
        <f>+VLOOKUP(B1310,[13]ExportInvoiceList!$D:$O,3,0)</f>
        <v>4970678</v>
      </c>
      <c r="S1310" s="14">
        <f t="shared" si="124"/>
        <v>0</v>
      </c>
      <c r="T1310" t="str">
        <f>+VLOOKUP(B1310,[13]ExportInvoiceList!$D:$O,12,0)</f>
        <v>10/Đã thanh toán 10/2023</v>
      </c>
      <c r="U1310" s="4">
        <f>+VLOOKUP(B1310,[13]ExportInvoiceList!$D:$O,4,0)</f>
        <v>45178.000347222223</v>
      </c>
    </row>
    <row r="1311" spans="1:21" ht="15" hidden="1" customHeight="1" x14ac:dyDescent="0.2">
      <c r="A1311" s="5">
        <v>45178</v>
      </c>
      <c r="B1311" s="6">
        <v>54714</v>
      </c>
      <c r="C1311" s="6" t="s">
        <v>10</v>
      </c>
      <c r="D1311" s="6" t="s">
        <v>1786</v>
      </c>
      <c r="E1311" s="9">
        <v>1248340</v>
      </c>
      <c r="F1311" s="10" t="s">
        <v>1409</v>
      </c>
      <c r="G1311" s="9">
        <v>99867</v>
      </c>
      <c r="H1311" s="9">
        <v>1348207</v>
      </c>
      <c r="I1311" s="6" t="s">
        <v>131</v>
      </c>
      <c r="J1311" s="6" t="s">
        <v>132</v>
      </c>
      <c r="K1311" s="5">
        <f t="shared" si="125"/>
        <v>45213</v>
      </c>
      <c r="L1311" s="9">
        <f>+VLOOKUP(B1311,'[2]TT 2023'!F$1329:K$1400,2,0)</f>
        <v>1348205</v>
      </c>
      <c r="M1311" s="9">
        <f t="shared" si="122"/>
        <v>-2</v>
      </c>
      <c r="N1311" s="5">
        <f>+VLOOKUP(B1311,'[2]TT 2023'!F$1329:K$1400,6,0)</f>
        <v>45209</v>
      </c>
      <c r="O1311" t="s">
        <v>1878</v>
      </c>
      <c r="P1311"/>
      <c r="Q1311"/>
      <c r="R1311" s="14">
        <f>+VLOOKUP(B1311,[13]ExportInvoiceList!$D:$O,3,0)</f>
        <v>1348207</v>
      </c>
      <c r="S1311" s="14">
        <f t="shared" si="124"/>
        <v>0</v>
      </c>
      <c r="T1311" t="str">
        <f>+VLOOKUP(B1311,[13]ExportInvoiceList!$D:$O,12,0)</f>
        <v>10/Đã thanh toán 10/2023</v>
      </c>
      <c r="U1311" s="4">
        <f>+VLOOKUP(B1311,[13]ExportInvoiceList!$D:$O,4,0)</f>
        <v>45178.000347222223</v>
      </c>
    </row>
    <row r="1312" spans="1:21" ht="15" hidden="1" customHeight="1" x14ac:dyDescent="0.2">
      <c r="A1312" s="5">
        <v>45178</v>
      </c>
      <c r="B1312" s="6">
        <v>54715</v>
      </c>
      <c r="C1312" s="6" t="s">
        <v>10</v>
      </c>
      <c r="D1312" s="6" t="s">
        <v>1787</v>
      </c>
      <c r="E1312" s="9">
        <v>3705180</v>
      </c>
      <c r="F1312" s="10" t="s">
        <v>1409</v>
      </c>
      <c r="G1312" s="9">
        <v>296414</v>
      </c>
      <c r="H1312" s="9">
        <v>4001594</v>
      </c>
      <c r="I1312" s="6" t="s">
        <v>131</v>
      </c>
      <c r="J1312" s="6" t="s">
        <v>132</v>
      </c>
      <c r="K1312" s="5">
        <f t="shared" si="125"/>
        <v>45213</v>
      </c>
      <c r="L1312" s="9">
        <f>+VLOOKUP(B1312,'[2]TT 2023'!F$1329:K$1400,2,0)</f>
        <v>4001589</v>
      </c>
      <c r="M1312" s="9">
        <f t="shared" si="122"/>
        <v>-5</v>
      </c>
      <c r="N1312" s="5">
        <f>+VLOOKUP(B1312,'[2]TT 2023'!F$1329:K$1400,6,0)</f>
        <v>45209</v>
      </c>
      <c r="O1312" t="s">
        <v>1878</v>
      </c>
      <c r="P1312"/>
      <c r="Q1312"/>
      <c r="R1312" s="14">
        <f>+VLOOKUP(B1312,[13]ExportInvoiceList!$D:$O,3,0)</f>
        <v>4001594</v>
      </c>
      <c r="S1312" s="14">
        <f t="shared" si="124"/>
        <v>0</v>
      </c>
      <c r="T1312" t="str">
        <f>+VLOOKUP(B1312,[13]ExportInvoiceList!$D:$O,12,0)</f>
        <v>10/Đã thanh toán 10/2023</v>
      </c>
      <c r="U1312" s="4">
        <f>+VLOOKUP(B1312,[13]ExportInvoiceList!$D:$O,4,0)</f>
        <v>45178.000347222223</v>
      </c>
    </row>
    <row r="1313" spans="1:21" ht="15" hidden="1" customHeight="1" x14ac:dyDescent="0.2">
      <c r="A1313" s="5">
        <v>45178</v>
      </c>
      <c r="B1313" s="6">
        <v>54716</v>
      </c>
      <c r="C1313" s="6" t="s">
        <v>10</v>
      </c>
      <c r="D1313" s="6" t="s">
        <v>1788</v>
      </c>
      <c r="E1313" s="9">
        <v>1248340</v>
      </c>
      <c r="F1313" s="10" t="s">
        <v>1409</v>
      </c>
      <c r="G1313" s="9">
        <v>99867</v>
      </c>
      <c r="H1313" s="9">
        <v>1348207</v>
      </c>
      <c r="I1313" s="6" t="s">
        <v>131</v>
      </c>
      <c r="J1313" s="6" t="s">
        <v>132</v>
      </c>
      <c r="K1313" s="5">
        <f t="shared" si="125"/>
        <v>45213</v>
      </c>
      <c r="L1313" s="9">
        <f>+VLOOKUP(B1313,'[2]TT 2023'!F$1329:K$1400,2,0)</f>
        <v>1348205</v>
      </c>
      <c r="M1313" s="9">
        <f t="shared" si="122"/>
        <v>-2</v>
      </c>
      <c r="N1313" s="5">
        <f>+VLOOKUP(B1313,'[2]TT 2023'!F$1329:K$1400,6,0)</f>
        <v>45209</v>
      </c>
      <c r="O1313" t="s">
        <v>1878</v>
      </c>
      <c r="P1313"/>
      <c r="Q1313"/>
      <c r="R1313" s="14">
        <f>+VLOOKUP(B1313,[13]ExportInvoiceList!$D:$O,3,0)</f>
        <v>1348207</v>
      </c>
      <c r="S1313" s="14">
        <f t="shared" si="124"/>
        <v>0</v>
      </c>
      <c r="T1313" t="str">
        <f>+VLOOKUP(B1313,[13]ExportInvoiceList!$D:$O,12,0)</f>
        <v>10/Đã thanh toán 10/2023</v>
      </c>
      <c r="U1313" s="4">
        <f>+VLOOKUP(B1313,[13]ExportInvoiceList!$D:$O,4,0)</f>
        <v>45178.000347222223</v>
      </c>
    </row>
    <row r="1314" spans="1:21" ht="15" hidden="1" customHeight="1" x14ac:dyDescent="0.2">
      <c r="A1314" s="5">
        <v>45178</v>
      </c>
      <c r="B1314" s="6">
        <v>54717</v>
      </c>
      <c r="C1314" s="6" t="s">
        <v>10</v>
      </c>
      <c r="D1314" s="6" t="s">
        <v>1789</v>
      </c>
      <c r="E1314" s="9">
        <v>2496680</v>
      </c>
      <c r="F1314" s="10" t="s">
        <v>1409</v>
      </c>
      <c r="G1314" s="9">
        <v>199734</v>
      </c>
      <c r="H1314" s="9">
        <v>2696414</v>
      </c>
      <c r="I1314" s="6" t="s">
        <v>13</v>
      </c>
      <c r="J1314" s="6" t="s">
        <v>14</v>
      </c>
      <c r="K1314" s="5">
        <f t="shared" si="125"/>
        <v>45213</v>
      </c>
      <c r="L1314" s="9">
        <f>+VLOOKUP(B1314,'[2]TT 2023'!F$1329:K$1400,2,0)</f>
        <v>2696409</v>
      </c>
      <c r="M1314" s="9">
        <f t="shared" si="122"/>
        <v>-5</v>
      </c>
      <c r="N1314" s="5">
        <f>+VLOOKUP(B1314,'[2]TT 2023'!F$1329:K$1400,6,0)</f>
        <v>45209</v>
      </c>
      <c r="O1314" t="s">
        <v>1878</v>
      </c>
      <c r="P1314"/>
      <c r="Q1314"/>
      <c r="R1314" s="14">
        <f>+VLOOKUP(B1314,[13]ExportInvoiceList!$D:$O,3,0)</f>
        <v>2696414</v>
      </c>
      <c r="S1314" s="14">
        <f t="shared" si="124"/>
        <v>0</v>
      </c>
      <c r="T1314" t="str">
        <f>+VLOOKUP(B1314,[13]ExportInvoiceList!$D:$O,12,0)</f>
        <v>10/Đã thanh toán 10/2023</v>
      </c>
      <c r="U1314" s="4">
        <f>+VLOOKUP(B1314,[13]ExportInvoiceList!$D:$O,4,0)</f>
        <v>45178.000347222223</v>
      </c>
    </row>
    <row r="1315" spans="1:21" ht="15" hidden="1" customHeight="1" x14ac:dyDescent="0.2">
      <c r="A1315" s="5">
        <v>45178</v>
      </c>
      <c r="B1315" s="6">
        <v>54718</v>
      </c>
      <c r="C1315" s="6" t="s">
        <v>10</v>
      </c>
      <c r="D1315" s="6" t="s">
        <v>1790</v>
      </c>
      <c r="E1315" s="9">
        <v>426560</v>
      </c>
      <c r="F1315" s="10" t="s">
        <v>1409</v>
      </c>
      <c r="G1315" s="9">
        <v>34125</v>
      </c>
      <c r="H1315" s="9">
        <v>460685</v>
      </c>
      <c r="I1315" s="6" t="s">
        <v>13</v>
      </c>
      <c r="J1315" s="6" t="s">
        <v>14</v>
      </c>
      <c r="K1315" s="5">
        <f t="shared" si="125"/>
        <v>45213</v>
      </c>
      <c r="L1315" s="9">
        <f>+VLOOKUP(B1315,'[2]TT 2023'!F$1329:K$1400,2,0)</f>
        <v>460688</v>
      </c>
      <c r="M1315" s="9">
        <f t="shared" si="122"/>
        <v>3</v>
      </c>
      <c r="N1315" s="5">
        <f>+VLOOKUP(B1315,'[2]TT 2023'!F$1329:K$1400,6,0)</f>
        <v>45209</v>
      </c>
      <c r="O1315" t="s">
        <v>1878</v>
      </c>
      <c r="P1315"/>
      <c r="Q1315"/>
      <c r="R1315" s="14">
        <f>+VLOOKUP(B1315,[13]ExportInvoiceList!$D:$O,3,0)</f>
        <v>460685</v>
      </c>
      <c r="S1315" s="14">
        <f t="shared" si="124"/>
        <v>0</v>
      </c>
      <c r="T1315" t="str">
        <f>+VLOOKUP(B1315,[13]ExportInvoiceList!$D:$O,12,0)</f>
        <v>10/Đã thanh toán 10/2023</v>
      </c>
      <c r="U1315" s="4">
        <f>+VLOOKUP(B1315,[13]ExportInvoiceList!$D:$O,4,0)</f>
        <v>45178.000347222223</v>
      </c>
    </row>
    <row r="1316" spans="1:21" ht="15" hidden="1" customHeight="1" x14ac:dyDescent="0.2">
      <c r="A1316" s="5">
        <v>45178</v>
      </c>
      <c r="B1316" s="6">
        <v>54719</v>
      </c>
      <c r="C1316" s="6" t="s">
        <v>10</v>
      </c>
      <c r="D1316" s="6" t="s">
        <v>1791</v>
      </c>
      <c r="E1316" s="9">
        <v>213280</v>
      </c>
      <c r="F1316" s="10" t="s">
        <v>1409</v>
      </c>
      <c r="G1316" s="9">
        <v>17062</v>
      </c>
      <c r="H1316" s="9">
        <v>230342</v>
      </c>
      <c r="I1316" s="6" t="s">
        <v>13</v>
      </c>
      <c r="J1316" s="6" t="s">
        <v>14</v>
      </c>
      <c r="K1316" s="5">
        <f t="shared" si="125"/>
        <v>45213</v>
      </c>
      <c r="L1316" s="9">
        <f>+VLOOKUP(B1316,'[2]TT 2023'!F$1329:K$1400,2,0)</f>
        <v>230337</v>
      </c>
      <c r="M1316" s="9">
        <f t="shared" si="122"/>
        <v>-5</v>
      </c>
      <c r="N1316" s="5">
        <f>+VLOOKUP(B1316,'[2]TT 2023'!F$1329:K$1400,6,0)</f>
        <v>45209</v>
      </c>
      <c r="O1316" t="s">
        <v>1878</v>
      </c>
      <c r="P1316"/>
      <c r="Q1316"/>
      <c r="R1316" s="14">
        <f>+VLOOKUP(B1316,[13]ExportInvoiceList!$D:$O,3,0)</f>
        <v>230342</v>
      </c>
      <c r="S1316" s="14">
        <f t="shared" si="124"/>
        <v>0</v>
      </c>
      <c r="T1316" t="str">
        <f>+VLOOKUP(B1316,[13]ExportInvoiceList!$D:$O,12,0)</f>
        <v>10/Đã thanh toán 10/2023</v>
      </c>
      <c r="U1316" s="4">
        <f>+VLOOKUP(B1316,[13]ExportInvoiceList!$D:$O,4,0)</f>
        <v>45178.000347222223</v>
      </c>
    </row>
    <row r="1317" spans="1:21" ht="15" hidden="1" customHeight="1" x14ac:dyDescent="0.2">
      <c r="A1317" s="5">
        <v>45178</v>
      </c>
      <c r="B1317" s="6">
        <v>54720</v>
      </c>
      <c r="C1317" s="6" t="s">
        <v>10</v>
      </c>
      <c r="D1317" s="6" t="s">
        <v>1792</v>
      </c>
      <c r="E1317" s="9">
        <v>2381320</v>
      </c>
      <c r="F1317" s="10" t="s">
        <v>1409</v>
      </c>
      <c r="G1317" s="9">
        <v>190506</v>
      </c>
      <c r="H1317" s="9">
        <v>2571826</v>
      </c>
      <c r="I1317" s="6" t="s">
        <v>101</v>
      </c>
      <c r="J1317" s="6" t="s">
        <v>102</v>
      </c>
      <c r="K1317" s="5">
        <f t="shared" si="125"/>
        <v>45213</v>
      </c>
      <c r="L1317" s="9">
        <f>+VLOOKUP(B1317,'[2]TT 2023'!F$1401:K$1451,2,0)</f>
        <v>2571831</v>
      </c>
      <c r="M1317" s="9">
        <f t="shared" si="122"/>
        <v>5</v>
      </c>
      <c r="N1317" s="5">
        <f>+VLOOKUP(B1317,'[2]TT 2023'!F$1401:K$1451,6,0)</f>
        <v>45223</v>
      </c>
      <c r="O1317" t="s">
        <v>1884</v>
      </c>
      <c r="P1317"/>
      <c r="Q1317"/>
      <c r="R1317" s="14">
        <f>+VLOOKUP(B1317,[13]ExportInvoiceList!$D:$O,3,0)</f>
        <v>2571826</v>
      </c>
      <c r="S1317" s="14">
        <f t="shared" si="124"/>
        <v>0</v>
      </c>
      <c r="T1317" t="str">
        <f>+VLOOKUP(B1317,[13]ExportInvoiceList!$D:$O,12,0)</f>
        <v>Lịch thanh toán: Monthly at 10 &amp; 24</v>
      </c>
      <c r="U1317" s="4">
        <f>+VLOOKUP(B1317,[13]ExportInvoiceList!$D:$O,4,0)</f>
        <v>45178.000347222223</v>
      </c>
    </row>
    <row r="1318" spans="1:21" ht="15" hidden="1" customHeight="1" x14ac:dyDescent="0.2">
      <c r="A1318" s="5">
        <v>45178</v>
      </c>
      <c r="B1318" s="6">
        <v>54721</v>
      </c>
      <c r="C1318" s="6" t="s">
        <v>10</v>
      </c>
      <c r="D1318" s="6" t="s">
        <v>1793</v>
      </c>
      <c r="E1318" s="9">
        <v>3491900</v>
      </c>
      <c r="F1318" s="10" t="s">
        <v>1409</v>
      </c>
      <c r="G1318" s="9">
        <v>279352</v>
      </c>
      <c r="H1318" s="9">
        <v>3771252</v>
      </c>
      <c r="I1318" s="6" t="s">
        <v>73</v>
      </c>
      <c r="J1318" s="6" t="s">
        <v>74</v>
      </c>
      <c r="K1318" s="5">
        <f t="shared" si="125"/>
        <v>45213</v>
      </c>
      <c r="L1318" s="9">
        <f>+VLOOKUP(B1318,'[2]TT 2023'!F$1401:K$1451,2,0)</f>
        <v>3771252</v>
      </c>
      <c r="M1318" s="9">
        <f t="shared" si="122"/>
        <v>0</v>
      </c>
      <c r="N1318" s="5">
        <f>+VLOOKUP(B1318,'[2]TT 2023'!F$1401:K$1451,6,0)</f>
        <v>45223</v>
      </c>
      <c r="O1318" t="s">
        <v>1884</v>
      </c>
      <c r="P1318"/>
      <c r="Q1318"/>
      <c r="R1318" s="14">
        <f>+VLOOKUP(B1318,[13]ExportInvoiceList!$D:$O,3,0)</f>
        <v>3771252</v>
      </c>
      <c r="S1318" s="14">
        <f t="shared" si="124"/>
        <v>0</v>
      </c>
      <c r="T1318" t="str">
        <f>+VLOOKUP(B1318,[13]ExportInvoiceList!$D:$O,12,0)</f>
        <v>Lịch thanh toán: Monthly at 10 &amp; 24</v>
      </c>
      <c r="U1318" s="4">
        <f>+VLOOKUP(B1318,[13]ExportInvoiceList!$D:$O,4,0)</f>
        <v>45178.000347222223</v>
      </c>
    </row>
    <row r="1319" spans="1:21" ht="15" hidden="1" customHeight="1" x14ac:dyDescent="0.2">
      <c r="A1319" s="5">
        <v>45178</v>
      </c>
      <c r="B1319" s="6">
        <v>54722</v>
      </c>
      <c r="C1319" s="6" t="s">
        <v>10</v>
      </c>
      <c r="D1319" s="6" t="s">
        <v>1794</v>
      </c>
      <c r="E1319" s="9">
        <v>426560</v>
      </c>
      <c r="F1319" s="10" t="s">
        <v>1409</v>
      </c>
      <c r="G1319" s="9">
        <v>34125</v>
      </c>
      <c r="H1319" s="9">
        <v>460685</v>
      </c>
      <c r="I1319" s="6" t="s">
        <v>113</v>
      </c>
      <c r="J1319" s="6" t="s">
        <v>114</v>
      </c>
      <c r="K1319" s="5">
        <f t="shared" si="125"/>
        <v>45213</v>
      </c>
      <c r="L1319" s="9">
        <f>+VLOOKUP(B1319,'[2]TT 2023'!F$1401:K$1451,2,0)</f>
        <v>460688</v>
      </c>
      <c r="M1319" s="9">
        <f t="shared" si="122"/>
        <v>3</v>
      </c>
      <c r="N1319" s="5">
        <f>+VLOOKUP(B1319,'[2]TT 2023'!F$1401:K$1451,6,0)</f>
        <v>45223</v>
      </c>
      <c r="O1319" t="s">
        <v>1884</v>
      </c>
      <c r="P1319"/>
      <c r="Q1319"/>
      <c r="R1319" s="14">
        <f>+VLOOKUP(B1319,[13]ExportInvoiceList!$D:$O,3,0)</f>
        <v>460685</v>
      </c>
      <c r="S1319" s="14">
        <f t="shared" si="124"/>
        <v>0</v>
      </c>
      <c r="T1319" t="str">
        <f>+VLOOKUP(B1319,[13]ExportInvoiceList!$D:$O,12,0)</f>
        <v>Lịch thanh toán: Monthly at 10 &amp; 24</v>
      </c>
      <c r="U1319" s="4">
        <f>+VLOOKUP(B1319,[13]ExportInvoiceList!$D:$O,4,0)</f>
        <v>45178.000347222223</v>
      </c>
    </row>
    <row r="1320" spans="1:21" ht="15" hidden="1" customHeight="1" x14ac:dyDescent="0.2">
      <c r="A1320" s="5">
        <v>45178</v>
      </c>
      <c r="B1320" s="6">
        <v>54723</v>
      </c>
      <c r="C1320" s="6" t="s">
        <v>10</v>
      </c>
      <c r="D1320" s="6" t="s">
        <v>1795</v>
      </c>
      <c r="E1320" s="9">
        <v>1110580</v>
      </c>
      <c r="F1320" s="10" t="s">
        <v>1409</v>
      </c>
      <c r="G1320" s="9">
        <v>88846</v>
      </c>
      <c r="H1320" s="9">
        <v>1199426</v>
      </c>
      <c r="I1320" s="6" t="s">
        <v>175</v>
      </c>
      <c r="J1320" s="6" t="s">
        <v>176</v>
      </c>
      <c r="K1320" s="5">
        <f t="shared" si="125"/>
        <v>45213</v>
      </c>
      <c r="L1320" s="9">
        <f>+VLOOKUP(B1320,'[2]TT 2023'!F$1401:K$1451,2,0)</f>
        <v>1199421</v>
      </c>
      <c r="M1320" s="9">
        <f t="shared" si="122"/>
        <v>-5</v>
      </c>
      <c r="N1320" s="5">
        <f>+VLOOKUP(B1320,'[2]TT 2023'!F$1401:K$1451,6,0)</f>
        <v>45223</v>
      </c>
      <c r="O1320" t="s">
        <v>1884</v>
      </c>
      <c r="P1320"/>
      <c r="Q1320"/>
      <c r="R1320" s="14">
        <f>+VLOOKUP(B1320,[13]ExportInvoiceList!$D:$O,3,0)</f>
        <v>1199426</v>
      </c>
      <c r="S1320" s="14">
        <f t="shared" si="124"/>
        <v>0</v>
      </c>
      <c r="T1320" t="str">
        <f>+VLOOKUP(B1320,[13]ExportInvoiceList!$D:$O,12,0)</f>
        <v>Lịch thanh toán: Monthly at 10 &amp; 24</v>
      </c>
      <c r="U1320" s="4">
        <f>+VLOOKUP(B1320,[13]ExportInvoiceList!$D:$O,4,0)</f>
        <v>45178.000347222223</v>
      </c>
    </row>
    <row r="1321" spans="1:21" ht="15" hidden="1" customHeight="1" x14ac:dyDescent="0.2">
      <c r="A1321" s="5">
        <v>45178</v>
      </c>
      <c r="B1321" s="6">
        <v>54724</v>
      </c>
      <c r="C1321" s="6" t="s">
        <v>10</v>
      </c>
      <c r="D1321" s="6" t="s">
        <v>1796</v>
      </c>
      <c r="E1321" s="9">
        <v>4960520</v>
      </c>
      <c r="F1321" s="10" t="s">
        <v>1409</v>
      </c>
      <c r="G1321" s="9">
        <v>396842</v>
      </c>
      <c r="H1321" s="9">
        <v>5357362</v>
      </c>
      <c r="I1321" s="6" t="s">
        <v>83</v>
      </c>
      <c r="J1321" s="6" t="s">
        <v>84</v>
      </c>
      <c r="K1321" s="5">
        <f t="shared" si="125"/>
        <v>45213</v>
      </c>
      <c r="L1321" s="9">
        <f>+VLOOKUP(B1321,'[2]TT 2023'!F$1401:K$1451,2,0)</f>
        <v>5357367</v>
      </c>
      <c r="M1321" s="9">
        <f t="shared" si="122"/>
        <v>5</v>
      </c>
      <c r="N1321" s="5">
        <f>+VLOOKUP(B1321,'[2]TT 2023'!F$1401:K$1451,6,0)</f>
        <v>45223</v>
      </c>
      <c r="O1321" t="s">
        <v>1884</v>
      </c>
      <c r="P1321"/>
      <c r="Q1321"/>
      <c r="R1321" s="14" t="e">
        <f>+VLOOKUP(B1321,[13]ExportInvoiceList!$D:$O,3,0)</f>
        <v>#N/A</v>
      </c>
      <c r="S1321" s="14" t="e">
        <f t="shared" si="124"/>
        <v>#N/A</v>
      </c>
      <c r="T1321" t="e">
        <f>+VLOOKUP(B1321,[13]ExportInvoiceList!$D:$O,12,0)</f>
        <v>#N/A</v>
      </c>
      <c r="U1321" s="4" t="e">
        <f>+VLOOKUP(B1321,[13]ExportInvoiceList!$D:$O,4,0)</f>
        <v>#N/A</v>
      </c>
    </row>
    <row r="1322" spans="1:21" ht="15" hidden="1" customHeight="1" x14ac:dyDescent="0.2">
      <c r="A1322" s="5">
        <v>45178</v>
      </c>
      <c r="B1322" s="6">
        <v>54725</v>
      </c>
      <c r="C1322" s="6" t="s">
        <v>10</v>
      </c>
      <c r="D1322" s="6" t="s">
        <v>1797</v>
      </c>
      <c r="E1322" s="9">
        <v>2579200</v>
      </c>
      <c r="F1322" s="10" t="s">
        <v>1409</v>
      </c>
      <c r="G1322" s="9">
        <v>206336</v>
      </c>
      <c r="H1322" s="9">
        <v>2785536</v>
      </c>
      <c r="I1322" s="6" t="s">
        <v>291</v>
      </c>
      <c r="J1322" s="6" t="s">
        <v>292</v>
      </c>
      <c r="K1322" s="5">
        <f t="shared" si="125"/>
        <v>45213</v>
      </c>
      <c r="L1322" s="9">
        <f>+VLOOKUP(B1322,'[2]TT 2023'!F$1401:K$1451,2,0)</f>
        <v>2785536</v>
      </c>
      <c r="M1322" s="9">
        <f t="shared" si="122"/>
        <v>0</v>
      </c>
      <c r="N1322" s="5">
        <f>+VLOOKUP(B1322,'[2]TT 2023'!F$1401:K$1451,6,0)</f>
        <v>45223</v>
      </c>
      <c r="O1322" t="s">
        <v>1884</v>
      </c>
      <c r="P1322"/>
      <c r="Q1322"/>
      <c r="R1322" s="14">
        <f>+VLOOKUP(B1322,[13]ExportInvoiceList!$D:$O,3,0)</f>
        <v>2785536</v>
      </c>
      <c r="S1322" s="14">
        <f t="shared" si="124"/>
        <v>0</v>
      </c>
      <c r="T1322" t="str">
        <f>+VLOOKUP(B1322,[13]ExportInvoiceList!$D:$O,12,0)</f>
        <v>Lịch thanh toán: Monthly at 10 &amp; 24</v>
      </c>
      <c r="U1322" s="4">
        <f>+VLOOKUP(B1322,[13]ExportInvoiceList!$D:$O,4,0)</f>
        <v>45178.000347222223</v>
      </c>
    </row>
    <row r="1323" spans="1:21" ht="15" hidden="1" customHeight="1" x14ac:dyDescent="0.2">
      <c r="A1323" s="5">
        <v>45178</v>
      </c>
      <c r="B1323" s="6">
        <v>54726</v>
      </c>
      <c r="C1323" s="6" t="s">
        <v>10</v>
      </c>
      <c r="D1323" s="6" t="s">
        <v>1798</v>
      </c>
      <c r="E1323" s="9">
        <v>2123230</v>
      </c>
      <c r="F1323" s="10" t="s">
        <v>1409</v>
      </c>
      <c r="G1323" s="9">
        <v>169858</v>
      </c>
      <c r="H1323" s="9">
        <v>2293088</v>
      </c>
      <c r="I1323" s="6" t="s">
        <v>139</v>
      </c>
      <c r="J1323" s="6" t="s">
        <v>140</v>
      </c>
      <c r="K1323" s="5">
        <f t="shared" si="125"/>
        <v>45213</v>
      </c>
      <c r="L1323" s="9">
        <f>+VLOOKUP(B1323,'[2]TT 2023'!F$1401:K$1451,2,0)</f>
        <v>2293083</v>
      </c>
      <c r="M1323" s="9">
        <f t="shared" si="122"/>
        <v>-5</v>
      </c>
      <c r="N1323" s="5">
        <f>+VLOOKUP(B1323,'[2]TT 2023'!F$1401:K$1451,6,0)</f>
        <v>45223</v>
      </c>
      <c r="O1323" t="s">
        <v>1884</v>
      </c>
      <c r="P1323"/>
      <c r="Q1323"/>
      <c r="R1323" s="14">
        <f>+VLOOKUP(B1323,[13]ExportInvoiceList!$D:$O,3,0)</f>
        <v>2293088</v>
      </c>
      <c r="S1323" s="14">
        <f t="shared" si="124"/>
        <v>0</v>
      </c>
      <c r="T1323" t="str">
        <f>+VLOOKUP(B1323,[13]ExportInvoiceList!$D:$O,12,0)</f>
        <v>Lịch thanh toán: Monthly at 10 &amp; 24</v>
      </c>
      <c r="U1323" s="4">
        <f>+VLOOKUP(B1323,[13]ExportInvoiceList!$D:$O,4,0)</f>
        <v>45178.000347222223</v>
      </c>
    </row>
    <row r="1324" spans="1:21" ht="15" hidden="1" customHeight="1" x14ac:dyDescent="0.2">
      <c r="A1324" s="5">
        <v>45178</v>
      </c>
      <c r="B1324" s="6">
        <v>54727</v>
      </c>
      <c r="C1324" s="6" t="s">
        <v>10</v>
      </c>
      <c r="D1324" s="6" t="s">
        <v>1799</v>
      </c>
      <c r="E1324" s="9">
        <v>1468620</v>
      </c>
      <c r="F1324" s="10" t="s">
        <v>1409</v>
      </c>
      <c r="G1324" s="9">
        <v>117490</v>
      </c>
      <c r="H1324" s="9">
        <v>1586110</v>
      </c>
      <c r="I1324" s="6" t="s">
        <v>107</v>
      </c>
      <c r="J1324" s="6" t="s">
        <v>108</v>
      </c>
      <c r="K1324" s="5">
        <f t="shared" si="125"/>
        <v>45213</v>
      </c>
      <c r="L1324" s="9">
        <f>+VLOOKUP(B1324,'[2]TT 2023'!F$1401:K$1451,2,0)</f>
        <v>1586115</v>
      </c>
      <c r="M1324" s="9">
        <f t="shared" si="122"/>
        <v>5</v>
      </c>
      <c r="N1324" s="5">
        <f>+VLOOKUP(B1324,'[2]TT 2023'!F$1401:K$1451,6,0)</f>
        <v>45223</v>
      </c>
      <c r="O1324" t="s">
        <v>1884</v>
      </c>
      <c r="P1324"/>
      <c r="Q1324"/>
      <c r="R1324" s="14" t="e">
        <f>+VLOOKUP(B1324,[13]ExportInvoiceList!$D:$O,3,0)</f>
        <v>#N/A</v>
      </c>
      <c r="S1324" s="14" t="e">
        <f t="shared" si="124"/>
        <v>#N/A</v>
      </c>
      <c r="T1324" t="e">
        <f>+VLOOKUP(B1324,[13]ExportInvoiceList!$D:$O,12,0)</f>
        <v>#N/A</v>
      </c>
      <c r="U1324" s="4" t="e">
        <f>+VLOOKUP(B1324,[13]ExportInvoiceList!$D:$O,4,0)</f>
        <v>#N/A</v>
      </c>
    </row>
    <row r="1325" spans="1:21" ht="15" hidden="1" customHeight="1" x14ac:dyDescent="0.2">
      <c r="A1325" s="5">
        <v>45178</v>
      </c>
      <c r="B1325" s="6">
        <v>54728</v>
      </c>
      <c r="C1325" s="6" t="s">
        <v>10</v>
      </c>
      <c r="D1325" s="6" t="s">
        <v>1800</v>
      </c>
      <c r="E1325" s="9">
        <v>1072050</v>
      </c>
      <c r="F1325" s="10" t="s">
        <v>1409</v>
      </c>
      <c r="G1325" s="9">
        <v>85764</v>
      </c>
      <c r="H1325" s="9">
        <v>1157814</v>
      </c>
      <c r="I1325" s="6" t="s">
        <v>107</v>
      </c>
      <c r="J1325" s="6" t="s">
        <v>108</v>
      </c>
      <c r="K1325" s="5">
        <f t="shared" si="125"/>
        <v>45213</v>
      </c>
      <c r="L1325" s="9">
        <f>+VLOOKUP(B1325,'[2]TT 2023'!F$1401:K$1451,2,0)</f>
        <v>1157814</v>
      </c>
      <c r="M1325" s="9">
        <f t="shared" si="122"/>
        <v>0</v>
      </c>
      <c r="N1325" s="5">
        <f>+VLOOKUP(B1325,'[2]TT 2023'!F$1401:K$1451,6,0)</f>
        <v>45223</v>
      </c>
      <c r="O1325" t="s">
        <v>1884</v>
      </c>
      <c r="P1325"/>
      <c r="Q1325"/>
      <c r="R1325" s="14">
        <f>+VLOOKUP(B1325,[13]ExportInvoiceList!$D:$O,3,0)</f>
        <v>1157814</v>
      </c>
      <c r="S1325" s="14">
        <f t="shared" si="124"/>
        <v>0</v>
      </c>
      <c r="T1325" t="str">
        <f>+VLOOKUP(B1325,[13]ExportInvoiceList!$D:$O,12,0)</f>
        <v>Lịch thanh toán: Monthly at 10 &amp; 24</v>
      </c>
      <c r="U1325" s="4">
        <f>+VLOOKUP(B1325,[13]ExportInvoiceList!$D:$O,4,0)</f>
        <v>45178.000347222223</v>
      </c>
    </row>
    <row r="1326" spans="1:21" ht="15" hidden="1" customHeight="1" x14ac:dyDescent="0.2">
      <c r="A1326" s="5">
        <v>45178</v>
      </c>
      <c r="B1326" s="6">
        <v>54729</v>
      </c>
      <c r="C1326" s="6" t="s">
        <v>10</v>
      </c>
      <c r="D1326" s="6" t="s">
        <v>1801</v>
      </c>
      <c r="E1326" s="9">
        <v>13332835</v>
      </c>
      <c r="F1326" s="10" t="s">
        <v>1409</v>
      </c>
      <c r="G1326" s="9">
        <v>1066627</v>
      </c>
      <c r="H1326" s="9">
        <v>14399462</v>
      </c>
      <c r="I1326" s="6" t="s">
        <v>53</v>
      </c>
      <c r="J1326" s="6" t="s">
        <v>54</v>
      </c>
      <c r="K1326" s="5">
        <f t="shared" si="125"/>
        <v>45213</v>
      </c>
      <c r="L1326" s="9">
        <f>+VLOOKUP(B1326,'[2]TT 2023'!F$1401:K$1451,2,0)</f>
        <v>14399465</v>
      </c>
      <c r="M1326" s="9">
        <f t="shared" si="122"/>
        <v>3</v>
      </c>
      <c r="N1326" s="5">
        <f>+VLOOKUP(B1326,'[2]TT 2023'!F$1401:K$1451,6,0)</f>
        <v>45223</v>
      </c>
      <c r="O1326" t="s">
        <v>1884</v>
      </c>
      <c r="P1326"/>
      <c r="Q1326"/>
      <c r="R1326" s="14">
        <f>+VLOOKUP(B1326,[13]ExportInvoiceList!$D:$O,3,0)</f>
        <v>14399462</v>
      </c>
      <c r="S1326" s="14">
        <f t="shared" si="124"/>
        <v>0</v>
      </c>
      <c r="T1326" t="str">
        <f>+VLOOKUP(B1326,[13]ExportInvoiceList!$D:$O,12,0)</f>
        <v>Lịch thanh toán: Monthly at 10 &amp; 24</v>
      </c>
      <c r="U1326" s="4">
        <f>+VLOOKUP(B1326,[13]ExportInvoiceList!$D:$O,4,0)</f>
        <v>45178.000347222223</v>
      </c>
    </row>
    <row r="1327" spans="1:21" ht="15" hidden="1" customHeight="1" x14ac:dyDescent="0.2">
      <c r="A1327" s="5">
        <v>45178</v>
      </c>
      <c r="B1327" s="6">
        <v>54732</v>
      </c>
      <c r="C1327" s="6" t="s">
        <v>10</v>
      </c>
      <c r="D1327" s="6" t="s">
        <v>1802</v>
      </c>
      <c r="E1327" s="9">
        <v>426560</v>
      </c>
      <c r="F1327" s="10" t="s">
        <v>1409</v>
      </c>
      <c r="G1327" s="9">
        <v>34125</v>
      </c>
      <c r="H1327" s="9">
        <v>460685</v>
      </c>
      <c r="I1327" s="6" t="s">
        <v>13</v>
      </c>
      <c r="J1327" s="6" t="s">
        <v>14</v>
      </c>
      <c r="K1327" s="5">
        <f t="shared" si="125"/>
        <v>45213</v>
      </c>
      <c r="L1327" s="9">
        <f>+VLOOKUP(B1327,'[2]TT 2023'!F$1401:K$1451,2,0)</f>
        <v>460688</v>
      </c>
      <c r="M1327" s="9">
        <f t="shared" si="122"/>
        <v>3</v>
      </c>
      <c r="N1327" s="5">
        <f>+VLOOKUP(B1327,'[2]TT 2023'!F$1401:K$1451,6,0)</f>
        <v>45223</v>
      </c>
      <c r="O1327" t="s">
        <v>1884</v>
      </c>
      <c r="P1327"/>
      <c r="Q1327"/>
      <c r="R1327" s="14">
        <f>+VLOOKUP(B1327,[13]ExportInvoiceList!$D:$O,3,0)</f>
        <v>460685</v>
      </c>
      <c r="S1327" s="14">
        <f t="shared" si="124"/>
        <v>0</v>
      </c>
      <c r="T1327" t="str">
        <f>+VLOOKUP(B1327,[13]ExportInvoiceList!$D:$O,12,0)</f>
        <v>Lịch thanh toán: Monthly at 10 &amp; 24</v>
      </c>
      <c r="U1327" s="4">
        <f>+VLOOKUP(B1327,[13]ExportInvoiceList!$D:$O,4,0)</f>
        <v>45178.000347222223</v>
      </c>
    </row>
    <row r="1328" spans="1:21" ht="15" hidden="1" customHeight="1" x14ac:dyDescent="0.2">
      <c r="A1328" s="5">
        <v>45178</v>
      </c>
      <c r="B1328" s="6">
        <v>54733</v>
      </c>
      <c r="C1328" s="6" t="s">
        <v>10</v>
      </c>
      <c r="D1328" s="6" t="s">
        <v>1803</v>
      </c>
      <c r="E1328" s="9">
        <v>9524420</v>
      </c>
      <c r="F1328" s="10" t="s">
        <v>1409</v>
      </c>
      <c r="G1328" s="9">
        <v>761954</v>
      </c>
      <c r="H1328" s="9">
        <v>10286374</v>
      </c>
      <c r="I1328" s="6" t="s">
        <v>13</v>
      </c>
      <c r="J1328" s="6" t="s">
        <v>14</v>
      </c>
      <c r="K1328" s="5">
        <f t="shared" si="125"/>
        <v>45213</v>
      </c>
      <c r="L1328" s="9">
        <f>+VLOOKUP(B1328,'[2]TT 2023'!F$1401:K$1451,2,0)</f>
        <v>10286379</v>
      </c>
      <c r="M1328" s="9">
        <f t="shared" si="122"/>
        <v>5</v>
      </c>
      <c r="N1328" s="5">
        <f>+VLOOKUP(B1328,'[2]TT 2023'!F$1401:K$1451,6,0)</f>
        <v>45223</v>
      </c>
      <c r="O1328" t="s">
        <v>1884</v>
      </c>
      <c r="P1328"/>
      <c r="Q1328"/>
      <c r="R1328" s="14">
        <f>+VLOOKUP(B1328,[13]ExportInvoiceList!$D:$O,3,0)</f>
        <v>10286374</v>
      </c>
      <c r="S1328" s="14">
        <f t="shared" si="124"/>
        <v>0</v>
      </c>
      <c r="T1328" t="str">
        <f>+VLOOKUP(B1328,[13]ExportInvoiceList!$D:$O,12,0)</f>
        <v>Lịch thanh toán: Monthly at 10 &amp; 24</v>
      </c>
      <c r="U1328" s="4">
        <f>+VLOOKUP(B1328,[13]ExportInvoiceList!$D:$O,4,0)</f>
        <v>45178.000347222223</v>
      </c>
    </row>
    <row r="1329" spans="1:21" ht="15" hidden="1" customHeight="1" x14ac:dyDescent="0.2">
      <c r="A1329" s="5">
        <v>45185</v>
      </c>
      <c r="B1329" s="6">
        <v>56224</v>
      </c>
      <c r="C1329" s="6" t="s">
        <v>10</v>
      </c>
      <c r="D1329" s="6" t="s">
        <v>1804</v>
      </c>
      <c r="E1329" s="9">
        <v>3491900</v>
      </c>
      <c r="F1329" s="10" t="s">
        <v>1409</v>
      </c>
      <c r="G1329" s="9">
        <v>279352</v>
      </c>
      <c r="H1329" s="9">
        <v>3771252</v>
      </c>
      <c r="I1329" s="6" t="s">
        <v>117</v>
      </c>
      <c r="J1329" s="6" t="s">
        <v>118</v>
      </c>
      <c r="K1329" s="5">
        <f t="shared" si="125"/>
        <v>45220</v>
      </c>
      <c r="L1329" s="9">
        <f>+VLOOKUP(B1329,'[2]TT 2023'!F$1401:K$1451,2,0)</f>
        <v>3771252</v>
      </c>
      <c r="M1329" s="9">
        <f t="shared" si="122"/>
        <v>0</v>
      </c>
      <c r="N1329" s="5">
        <f>+VLOOKUP(B1329,'[2]TT 2023'!F$1401:K$1451,6,0)</f>
        <v>45223</v>
      </c>
      <c r="O1329" t="s">
        <v>1884</v>
      </c>
      <c r="P1329"/>
      <c r="Q1329"/>
      <c r="R1329" s="14">
        <f>+VLOOKUP(B1329,[13]ExportInvoiceList!$D:$O,3,0)</f>
        <v>3771252</v>
      </c>
      <c r="S1329" s="14">
        <f t="shared" si="124"/>
        <v>0</v>
      </c>
      <c r="T1329" t="str">
        <f>+VLOOKUP(B1329,[13]ExportInvoiceList!$D:$O,12,0)</f>
        <v>Lịch thanh toán: Monthly at 10 &amp; 24</v>
      </c>
      <c r="U1329" s="4">
        <f>+VLOOKUP(B1329,[13]ExportInvoiceList!$D:$O,4,0)</f>
        <v>45185.000347222223</v>
      </c>
    </row>
    <row r="1330" spans="1:21" ht="15" hidden="1" customHeight="1" x14ac:dyDescent="0.2">
      <c r="A1330" s="5">
        <v>45185</v>
      </c>
      <c r="B1330" s="6">
        <v>56225</v>
      </c>
      <c r="C1330" s="6" t="s">
        <v>10</v>
      </c>
      <c r="D1330" s="6" t="s">
        <v>1805</v>
      </c>
      <c r="E1330" s="9">
        <v>1110580</v>
      </c>
      <c r="F1330" s="10" t="s">
        <v>1409</v>
      </c>
      <c r="G1330" s="9">
        <v>88846</v>
      </c>
      <c r="H1330" s="9">
        <v>1199426</v>
      </c>
      <c r="I1330" s="6" t="s">
        <v>101</v>
      </c>
      <c r="J1330" s="6" t="s">
        <v>102</v>
      </c>
      <c r="K1330" s="5">
        <f t="shared" si="125"/>
        <v>45220</v>
      </c>
      <c r="L1330" s="9">
        <f>+VLOOKUP(B1330,'[2]TT 2023'!F$1401:K$1451,2,0)</f>
        <v>1199421</v>
      </c>
      <c r="M1330" s="9">
        <f t="shared" si="122"/>
        <v>-5</v>
      </c>
      <c r="N1330" s="5">
        <f>+VLOOKUP(B1330,'[2]TT 2023'!F$1401:K$1451,6,0)</f>
        <v>45223</v>
      </c>
      <c r="O1330" t="s">
        <v>1884</v>
      </c>
      <c r="P1330"/>
      <c r="Q1330"/>
      <c r="R1330" s="14">
        <f>+VLOOKUP(B1330,[13]ExportInvoiceList!$D:$O,3,0)</f>
        <v>1199426</v>
      </c>
      <c r="S1330" s="14">
        <f t="shared" si="124"/>
        <v>0</v>
      </c>
      <c r="T1330" t="str">
        <f>+VLOOKUP(B1330,[13]ExportInvoiceList!$D:$O,12,0)</f>
        <v>Lịch thanh toán: Monthly at 10 &amp; 24</v>
      </c>
      <c r="U1330" s="4">
        <f>+VLOOKUP(B1330,[13]ExportInvoiceList!$D:$O,4,0)</f>
        <v>45185.000347222223</v>
      </c>
    </row>
    <row r="1331" spans="1:21" ht="15" hidden="1" customHeight="1" x14ac:dyDescent="0.2">
      <c r="A1331" s="5">
        <v>45185</v>
      </c>
      <c r="B1331" s="6">
        <v>56226</v>
      </c>
      <c r="C1331" s="6" t="s">
        <v>10</v>
      </c>
      <c r="D1331" s="6" t="s">
        <v>1806</v>
      </c>
      <c r="E1331" s="9">
        <v>170624</v>
      </c>
      <c r="F1331" s="10" t="s">
        <v>1409</v>
      </c>
      <c r="G1331" s="9">
        <v>13650</v>
      </c>
      <c r="H1331" s="9">
        <v>184274</v>
      </c>
      <c r="I1331" s="6" t="s">
        <v>101</v>
      </c>
      <c r="J1331" s="6" t="s">
        <v>102</v>
      </c>
      <c r="K1331" s="5">
        <f t="shared" si="125"/>
        <v>45220</v>
      </c>
      <c r="L1331" s="9">
        <f>+VLOOKUP(B1331,'[2]TT 2023'!F$1401:K$1451,2,0)</f>
        <v>184275</v>
      </c>
      <c r="M1331" s="9">
        <f t="shared" si="122"/>
        <v>1</v>
      </c>
      <c r="N1331" s="5">
        <f>+VLOOKUP(B1331,'[2]TT 2023'!F$1401:K$1451,6,0)</f>
        <v>45223</v>
      </c>
      <c r="O1331" t="s">
        <v>1884</v>
      </c>
      <c r="P1331"/>
      <c r="Q1331"/>
      <c r="R1331" s="14">
        <f>+VLOOKUP(B1331,[13]ExportInvoiceList!$D:$O,3,0)</f>
        <v>184274</v>
      </c>
      <c r="S1331" s="14">
        <f t="shared" si="124"/>
        <v>0</v>
      </c>
      <c r="T1331" t="str">
        <f>+VLOOKUP(B1331,[13]ExportInvoiceList!$D:$O,12,0)</f>
        <v>Lịch thanh toán: Monthly at 10 &amp; 24</v>
      </c>
      <c r="U1331" s="4">
        <f>+VLOOKUP(B1331,[13]ExportInvoiceList!$D:$O,4,0)</f>
        <v>45185.000347222223</v>
      </c>
    </row>
    <row r="1332" spans="1:21" ht="15" hidden="1" customHeight="1" x14ac:dyDescent="0.2">
      <c r="A1332" s="5">
        <v>45185</v>
      </c>
      <c r="B1332" s="6">
        <v>56227</v>
      </c>
      <c r="C1332" s="6" t="s">
        <v>10</v>
      </c>
      <c r="D1332" s="6" t="s">
        <v>1807</v>
      </c>
      <c r="E1332" s="9">
        <v>7021520</v>
      </c>
      <c r="F1332" s="10" t="s">
        <v>1409</v>
      </c>
      <c r="G1332" s="9">
        <v>561722</v>
      </c>
      <c r="H1332" s="9">
        <v>7583242</v>
      </c>
      <c r="I1332" s="6" t="s">
        <v>13</v>
      </c>
      <c r="J1332" s="6" t="s">
        <v>14</v>
      </c>
      <c r="K1332" s="5">
        <f t="shared" si="125"/>
        <v>45220</v>
      </c>
      <c r="L1332" s="9">
        <f>+VLOOKUP(B1332,'[2]TT 2023'!F$1401:K$1451,2,0)</f>
        <v>7583247</v>
      </c>
      <c r="M1332" s="9">
        <f t="shared" si="122"/>
        <v>5</v>
      </c>
      <c r="N1332" s="5">
        <f>+VLOOKUP(B1332,'[2]TT 2023'!F$1401:K$1451,6,0)</f>
        <v>45223</v>
      </c>
      <c r="O1332" t="s">
        <v>1884</v>
      </c>
      <c r="P1332"/>
      <c r="Q1332"/>
      <c r="R1332" s="14">
        <f>+VLOOKUP(B1332,[13]ExportInvoiceList!$D:$O,3,0)</f>
        <v>7583242</v>
      </c>
      <c r="S1332" s="14">
        <f t="shared" si="124"/>
        <v>0</v>
      </c>
      <c r="T1332" t="str">
        <f>+VLOOKUP(B1332,[13]ExportInvoiceList!$D:$O,12,0)</f>
        <v>Lịch thanh toán: Monthly at 10 &amp; 24</v>
      </c>
      <c r="U1332" s="4">
        <f>+VLOOKUP(B1332,[13]ExportInvoiceList!$D:$O,4,0)</f>
        <v>45185.000347222223</v>
      </c>
    </row>
    <row r="1333" spans="1:21" ht="15" hidden="1" customHeight="1" x14ac:dyDescent="0.2">
      <c r="A1333" s="5">
        <v>45185</v>
      </c>
      <c r="B1333" s="6">
        <v>56228</v>
      </c>
      <c r="C1333" s="6" t="s">
        <v>10</v>
      </c>
      <c r="D1333" s="6" t="s">
        <v>1808</v>
      </c>
      <c r="E1333" s="9">
        <v>3612720</v>
      </c>
      <c r="F1333" s="10" t="s">
        <v>1409</v>
      </c>
      <c r="G1333" s="9">
        <v>289018</v>
      </c>
      <c r="H1333" s="9">
        <v>3901738</v>
      </c>
      <c r="I1333" s="6" t="s">
        <v>13</v>
      </c>
      <c r="J1333" s="6" t="s">
        <v>14</v>
      </c>
      <c r="K1333" s="5">
        <f t="shared" si="125"/>
        <v>45220</v>
      </c>
      <c r="L1333" s="9">
        <f>+VLOOKUP(B1333,'[2]TT 2023'!F$1401:K$1451,2,0)</f>
        <v>3901743</v>
      </c>
      <c r="M1333" s="9">
        <f t="shared" si="122"/>
        <v>5</v>
      </c>
      <c r="N1333" s="5">
        <f>+VLOOKUP(B1333,'[2]TT 2023'!F$1401:K$1451,6,0)</f>
        <v>45223</v>
      </c>
      <c r="O1333" t="s">
        <v>1884</v>
      </c>
      <c r="P1333"/>
      <c r="Q1333"/>
      <c r="R1333" s="14">
        <f>+VLOOKUP(B1333,[13]ExportInvoiceList!$D:$O,3,0)</f>
        <v>3901738</v>
      </c>
      <c r="S1333" s="14">
        <f t="shared" si="124"/>
        <v>0</v>
      </c>
      <c r="T1333" t="str">
        <f>+VLOOKUP(B1333,[13]ExportInvoiceList!$D:$O,12,0)</f>
        <v>Lịch thanh toán: Monthly at 10 &amp; 24</v>
      </c>
      <c r="U1333" s="4">
        <f>+VLOOKUP(B1333,[13]ExportInvoiceList!$D:$O,4,0)</f>
        <v>45185.000347222223</v>
      </c>
    </row>
    <row r="1334" spans="1:21" ht="15" hidden="1" customHeight="1" x14ac:dyDescent="0.2">
      <c r="A1334" s="5">
        <v>45185</v>
      </c>
      <c r="B1334" s="6">
        <v>56229</v>
      </c>
      <c r="C1334" s="6" t="s">
        <v>10</v>
      </c>
      <c r="D1334" s="6" t="s">
        <v>1809</v>
      </c>
      <c r="E1334" s="9">
        <v>2381320</v>
      </c>
      <c r="F1334" s="10" t="s">
        <v>1409</v>
      </c>
      <c r="G1334" s="9">
        <v>190506</v>
      </c>
      <c r="H1334" s="9">
        <v>2571826</v>
      </c>
      <c r="I1334" s="6" t="s">
        <v>113</v>
      </c>
      <c r="J1334" s="6" t="s">
        <v>114</v>
      </c>
      <c r="K1334" s="5">
        <f t="shared" si="125"/>
        <v>45220</v>
      </c>
      <c r="L1334" s="9">
        <f>+VLOOKUP(B1334,'[2]TT 2023'!F$1401:K$1451,2,0)</f>
        <v>2571831</v>
      </c>
      <c r="M1334" s="9">
        <f t="shared" si="122"/>
        <v>5</v>
      </c>
      <c r="N1334" s="5">
        <f>+VLOOKUP(B1334,'[2]TT 2023'!F$1401:K$1451,6,0)</f>
        <v>45223</v>
      </c>
      <c r="O1334" t="s">
        <v>1884</v>
      </c>
      <c r="P1334"/>
      <c r="Q1334"/>
      <c r="R1334" s="14">
        <f>+VLOOKUP(B1334,[13]ExportInvoiceList!$D:$O,3,0)</f>
        <v>2571826</v>
      </c>
      <c r="S1334" s="14">
        <f t="shared" si="124"/>
        <v>0</v>
      </c>
      <c r="T1334" t="str">
        <f>+VLOOKUP(B1334,[13]ExportInvoiceList!$D:$O,12,0)</f>
        <v>Lịch thanh toán: Monthly at 10 &amp; 24</v>
      </c>
      <c r="U1334" s="4">
        <f>+VLOOKUP(B1334,[13]ExportInvoiceList!$D:$O,4,0)</f>
        <v>45185.000347222223</v>
      </c>
    </row>
    <row r="1335" spans="1:21" ht="15" hidden="1" customHeight="1" x14ac:dyDescent="0.2">
      <c r="A1335" s="5">
        <v>45185</v>
      </c>
      <c r="B1335" s="6">
        <v>56230</v>
      </c>
      <c r="C1335" s="6" t="s">
        <v>10</v>
      </c>
      <c r="D1335" s="6" t="s">
        <v>1810</v>
      </c>
      <c r="E1335" s="9">
        <v>2381320</v>
      </c>
      <c r="F1335" s="10" t="s">
        <v>1409</v>
      </c>
      <c r="G1335" s="9">
        <v>190506</v>
      </c>
      <c r="H1335" s="9">
        <v>2571826</v>
      </c>
      <c r="I1335" s="6" t="s">
        <v>175</v>
      </c>
      <c r="J1335" s="6" t="s">
        <v>176</v>
      </c>
      <c r="K1335" s="5">
        <f t="shared" si="125"/>
        <v>45220</v>
      </c>
      <c r="L1335" s="9">
        <f>+VLOOKUP(B1335,'[2]TT 2023'!F$1401:K$1451,2,0)</f>
        <v>2571831</v>
      </c>
      <c r="M1335" s="9">
        <f t="shared" si="122"/>
        <v>5</v>
      </c>
      <c r="N1335" s="5">
        <f>+VLOOKUP(B1335,'[2]TT 2023'!F$1401:K$1451,6,0)</f>
        <v>45223</v>
      </c>
      <c r="O1335" t="s">
        <v>1884</v>
      </c>
      <c r="P1335"/>
      <c r="Q1335"/>
      <c r="R1335" s="14">
        <f>+VLOOKUP(B1335,[13]ExportInvoiceList!$D:$O,3,0)</f>
        <v>2571826</v>
      </c>
      <c r="S1335" s="14">
        <f t="shared" si="124"/>
        <v>0</v>
      </c>
      <c r="T1335" t="str">
        <f>+VLOOKUP(B1335,[13]ExportInvoiceList!$D:$O,12,0)</f>
        <v>Lịch thanh toán: Monthly at 10 &amp; 24</v>
      </c>
      <c r="U1335" s="4">
        <f>+VLOOKUP(B1335,[13]ExportInvoiceList!$D:$O,4,0)</f>
        <v>45185.000347222223</v>
      </c>
    </row>
    <row r="1336" spans="1:21" ht="15" hidden="1" customHeight="1" x14ac:dyDescent="0.2">
      <c r="A1336" s="5">
        <v>45185</v>
      </c>
      <c r="B1336" s="6">
        <v>56231</v>
      </c>
      <c r="C1336" s="6" t="s">
        <v>10</v>
      </c>
      <c r="D1336" s="6" t="s">
        <v>1811</v>
      </c>
      <c r="E1336" s="9">
        <v>1309220</v>
      </c>
      <c r="F1336" s="10" t="s">
        <v>1409</v>
      </c>
      <c r="G1336" s="9">
        <v>104738</v>
      </c>
      <c r="H1336" s="9">
        <v>1413958</v>
      </c>
      <c r="I1336" s="6" t="s">
        <v>83</v>
      </c>
      <c r="J1336" s="6" t="s">
        <v>84</v>
      </c>
      <c r="K1336" s="5">
        <f t="shared" si="125"/>
        <v>45220</v>
      </c>
      <c r="L1336" s="9">
        <f>+VLOOKUP(B1336,'[2]TT 2023'!F$1401:K$1451,2,0)</f>
        <v>1413963</v>
      </c>
      <c r="M1336" s="9">
        <f t="shared" si="122"/>
        <v>5</v>
      </c>
      <c r="N1336" s="5">
        <f>+VLOOKUP(B1336,'[2]TT 2023'!F$1401:K$1451,6,0)</f>
        <v>45223</v>
      </c>
      <c r="O1336" t="s">
        <v>1884</v>
      </c>
      <c r="P1336"/>
      <c r="Q1336"/>
      <c r="R1336" s="14">
        <f>+VLOOKUP(B1336,[13]ExportInvoiceList!$D:$O,3,0)</f>
        <v>1413958</v>
      </c>
      <c r="S1336" s="14">
        <f t="shared" si="124"/>
        <v>0</v>
      </c>
      <c r="T1336" t="str">
        <f>+VLOOKUP(B1336,[13]ExportInvoiceList!$D:$O,12,0)</f>
        <v>Lịch thanh toán: Monthly at 10 &amp; 24</v>
      </c>
      <c r="U1336" s="4">
        <f>+VLOOKUP(B1336,[13]ExportInvoiceList!$D:$O,4,0)</f>
        <v>45185.000347222223</v>
      </c>
    </row>
    <row r="1337" spans="1:21" ht="15" hidden="1" customHeight="1" x14ac:dyDescent="0.2">
      <c r="A1337" s="5">
        <v>45185</v>
      </c>
      <c r="B1337" s="6">
        <v>56232</v>
      </c>
      <c r="C1337" s="6" t="s">
        <v>10</v>
      </c>
      <c r="D1337" s="6" t="s">
        <v>1812</v>
      </c>
      <c r="E1337" s="9">
        <v>3292560</v>
      </c>
      <c r="F1337" s="10" t="s">
        <v>1409</v>
      </c>
      <c r="G1337" s="9">
        <v>263405</v>
      </c>
      <c r="H1337" s="9">
        <v>3555965</v>
      </c>
      <c r="I1337" s="6" t="s">
        <v>139</v>
      </c>
      <c r="J1337" s="6" t="s">
        <v>140</v>
      </c>
      <c r="K1337" s="5">
        <f t="shared" si="125"/>
        <v>45220</v>
      </c>
      <c r="L1337" s="9">
        <f>+VLOOKUP(B1337,'[2]TT 2023'!F$1401:K$1451,2,0)</f>
        <v>3555968</v>
      </c>
      <c r="M1337" s="9">
        <f t="shared" si="122"/>
        <v>3</v>
      </c>
      <c r="N1337" s="5">
        <f>+VLOOKUP(B1337,'[2]TT 2023'!F$1401:K$1451,6,0)</f>
        <v>45223</v>
      </c>
      <c r="O1337" t="s">
        <v>1884</v>
      </c>
      <c r="P1337"/>
      <c r="Q1337"/>
      <c r="R1337" s="14">
        <f>+VLOOKUP(B1337,[13]ExportInvoiceList!$D:$O,3,0)</f>
        <v>3555965</v>
      </c>
      <c r="S1337" s="14">
        <f t="shared" si="124"/>
        <v>0</v>
      </c>
      <c r="T1337" t="str">
        <f>+VLOOKUP(B1337,[13]ExportInvoiceList!$D:$O,12,0)</f>
        <v>Lịch thanh toán: Monthly at 10 &amp; 24</v>
      </c>
      <c r="U1337" s="4">
        <f>+VLOOKUP(B1337,[13]ExportInvoiceList!$D:$O,4,0)</f>
        <v>45185.000347222223</v>
      </c>
    </row>
    <row r="1338" spans="1:21" ht="15" hidden="1" customHeight="1" x14ac:dyDescent="0.2">
      <c r="A1338" s="5">
        <v>45185</v>
      </c>
      <c r="B1338" s="6">
        <v>56233</v>
      </c>
      <c r="C1338" s="6" t="s">
        <v>10</v>
      </c>
      <c r="D1338" s="6" t="s">
        <v>1813</v>
      </c>
      <c r="E1338" s="9">
        <v>4839600</v>
      </c>
      <c r="F1338" s="10" t="s">
        <v>1409</v>
      </c>
      <c r="G1338" s="9">
        <v>387168</v>
      </c>
      <c r="H1338" s="9">
        <v>5226768</v>
      </c>
      <c r="I1338" s="6" t="s">
        <v>53</v>
      </c>
      <c r="J1338" s="6" t="s">
        <v>54</v>
      </c>
      <c r="K1338" s="5">
        <f t="shared" si="125"/>
        <v>45220</v>
      </c>
      <c r="L1338" s="9">
        <f>+VLOOKUP(B1338,'[2]TT 2023'!F$1401:K$1451,2,0)</f>
        <v>5226768</v>
      </c>
      <c r="M1338" s="9">
        <f t="shared" si="122"/>
        <v>0</v>
      </c>
      <c r="N1338" s="5">
        <f>+VLOOKUP(B1338,'[2]TT 2023'!F$1401:K$1451,6,0)</f>
        <v>45223</v>
      </c>
      <c r="O1338" t="s">
        <v>1884</v>
      </c>
      <c r="P1338"/>
      <c r="Q1338"/>
      <c r="R1338" s="14">
        <f>+VLOOKUP(B1338,[13]ExportInvoiceList!$D:$O,3,0)</f>
        <v>5226768</v>
      </c>
      <c r="S1338" s="14">
        <f t="shared" si="124"/>
        <v>0</v>
      </c>
      <c r="T1338" t="str">
        <f>+VLOOKUP(B1338,[13]ExportInvoiceList!$D:$O,12,0)</f>
        <v>Lịch thanh toán: Monthly at 10 &amp; 24</v>
      </c>
      <c r="U1338" s="4">
        <f>+VLOOKUP(B1338,[13]ExportInvoiceList!$D:$O,4,0)</f>
        <v>45185.000347222223</v>
      </c>
    </row>
    <row r="1339" spans="1:21" ht="15" hidden="1" customHeight="1" x14ac:dyDescent="0.2">
      <c r="A1339" s="5">
        <v>45185</v>
      </c>
      <c r="B1339" s="6">
        <v>56234</v>
      </c>
      <c r="C1339" s="6" t="s">
        <v>10</v>
      </c>
      <c r="D1339" s="6" t="s">
        <v>1814</v>
      </c>
      <c r="E1339" s="9">
        <v>426560</v>
      </c>
      <c r="F1339" s="10" t="s">
        <v>1409</v>
      </c>
      <c r="G1339" s="9">
        <v>34125</v>
      </c>
      <c r="H1339" s="9">
        <v>460685</v>
      </c>
      <c r="I1339" s="6" t="s">
        <v>93</v>
      </c>
      <c r="J1339" s="6" t="s">
        <v>94</v>
      </c>
      <c r="K1339" s="5">
        <f t="shared" si="125"/>
        <v>45220</v>
      </c>
      <c r="L1339" s="9">
        <f>+VLOOKUP(B1339,'[2]TT 2023'!F$1401:K$1451,2,0)</f>
        <v>460688</v>
      </c>
      <c r="M1339" s="9">
        <f t="shared" si="122"/>
        <v>3</v>
      </c>
      <c r="N1339" s="5">
        <f>+VLOOKUP(B1339,'[2]TT 2023'!F$1401:K$1451,6,0)</f>
        <v>45223</v>
      </c>
      <c r="O1339" t="s">
        <v>1884</v>
      </c>
      <c r="P1339"/>
      <c r="Q1339"/>
      <c r="R1339" s="14">
        <f>+VLOOKUP(B1339,[13]ExportInvoiceList!$D:$O,3,0)</f>
        <v>460685</v>
      </c>
      <c r="S1339" s="14">
        <f t="shared" si="124"/>
        <v>0</v>
      </c>
      <c r="T1339" t="str">
        <f>+VLOOKUP(B1339,[13]ExportInvoiceList!$D:$O,12,0)</f>
        <v>Lịch thanh toán: Monthly at 10 &amp; 24</v>
      </c>
      <c r="U1339" s="4">
        <f>+VLOOKUP(B1339,[13]ExportInvoiceList!$D:$O,4,0)</f>
        <v>45185.000347222223</v>
      </c>
    </row>
    <row r="1340" spans="1:21" ht="15" hidden="1" customHeight="1" x14ac:dyDescent="0.2">
      <c r="A1340" s="5">
        <v>45185</v>
      </c>
      <c r="B1340" s="6">
        <v>56235</v>
      </c>
      <c r="C1340" s="6" t="s">
        <v>10</v>
      </c>
      <c r="D1340" s="6" t="s">
        <v>1815</v>
      </c>
      <c r="E1340" s="9">
        <v>1110580</v>
      </c>
      <c r="F1340" s="10" t="s">
        <v>1409</v>
      </c>
      <c r="G1340" s="9">
        <v>88846</v>
      </c>
      <c r="H1340" s="9">
        <v>1199426</v>
      </c>
      <c r="I1340" s="6" t="s">
        <v>147</v>
      </c>
      <c r="J1340" s="6" t="s">
        <v>148</v>
      </c>
      <c r="K1340" s="5">
        <f t="shared" si="125"/>
        <v>45220</v>
      </c>
      <c r="L1340" s="9">
        <f>+VLOOKUP(B1340,'[2]TT 2023'!F$1329:K$1400,2,0)</f>
        <v>1199421</v>
      </c>
      <c r="M1340" s="9">
        <f t="shared" si="122"/>
        <v>-5</v>
      </c>
      <c r="N1340" s="5">
        <f>+VLOOKUP(B1340,'[2]TT 2023'!F$1329:K$1400,6,0)</f>
        <v>45209</v>
      </c>
      <c r="O1340" t="s">
        <v>1878</v>
      </c>
      <c r="P1340"/>
      <c r="Q1340"/>
      <c r="R1340" s="14">
        <f>+VLOOKUP(B1340,[13]ExportInvoiceList!$D:$O,3,0)</f>
        <v>1199426</v>
      </c>
      <c r="S1340" s="14">
        <f t="shared" si="124"/>
        <v>0</v>
      </c>
      <c r="T1340" t="str">
        <f>+VLOOKUP(B1340,[13]ExportInvoiceList!$D:$O,12,0)</f>
        <v>10/Đã thanh toán 10/2023</v>
      </c>
      <c r="U1340" s="4">
        <f>+VLOOKUP(B1340,[13]ExportInvoiceList!$D:$O,4,0)</f>
        <v>45185.000347222223</v>
      </c>
    </row>
    <row r="1341" spans="1:21" ht="15" hidden="1" customHeight="1" x14ac:dyDescent="0.2">
      <c r="A1341" s="5">
        <v>45185</v>
      </c>
      <c r="B1341" s="6">
        <v>56236</v>
      </c>
      <c r="C1341" s="6" t="s">
        <v>10</v>
      </c>
      <c r="D1341" s="6" t="s">
        <v>1816</v>
      </c>
      <c r="E1341" s="9">
        <v>4337191</v>
      </c>
      <c r="F1341" s="10" t="s">
        <v>1409</v>
      </c>
      <c r="G1341" s="9">
        <v>346975</v>
      </c>
      <c r="H1341" s="9">
        <v>4684166</v>
      </c>
      <c r="I1341" s="6" t="s">
        <v>147</v>
      </c>
      <c r="J1341" s="6" t="s">
        <v>148</v>
      </c>
      <c r="K1341" s="5">
        <f t="shared" si="125"/>
        <v>45220</v>
      </c>
      <c r="L1341" s="9">
        <f>+VLOOKUP(B1341,'[2]TT 2023'!F$1329:K$1400,2,0)</f>
        <v>4684163</v>
      </c>
      <c r="M1341" s="9">
        <f t="shared" si="122"/>
        <v>-3</v>
      </c>
      <c r="N1341" s="5">
        <f>+VLOOKUP(B1341,'[2]TT 2023'!F$1329:K$1400,6,0)</f>
        <v>45209</v>
      </c>
      <c r="O1341" t="s">
        <v>1878</v>
      </c>
      <c r="P1341"/>
      <c r="Q1341"/>
      <c r="R1341" s="14">
        <f>+VLOOKUP(B1341,[13]ExportInvoiceList!$D:$O,3,0)</f>
        <v>4684166</v>
      </c>
      <c r="S1341" s="14">
        <f t="shared" si="124"/>
        <v>0</v>
      </c>
      <c r="T1341" t="str">
        <f>+VLOOKUP(B1341,[13]ExportInvoiceList!$D:$O,12,0)</f>
        <v>10/Đã thanh toán 10/2023</v>
      </c>
      <c r="U1341" s="4">
        <f>+VLOOKUP(B1341,[13]ExportInvoiceList!$D:$O,4,0)</f>
        <v>45185.000347222223</v>
      </c>
    </row>
    <row r="1342" spans="1:21" ht="15" hidden="1" customHeight="1" x14ac:dyDescent="0.2">
      <c r="A1342" s="5">
        <v>45185</v>
      </c>
      <c r="B1342" s="6">
        <v>56237</v>
      </c>
      <c r="C1342" s="6" t="s">
        <v>10</v>
      </c>
      <c r="D1342" s="6" t="s">
        <v>1817</v>
      </c>
      <c r="E1342" s="9">
        <v>2588315</v>
      </c>
      <c r="F1342" s="10" t="s">
        <v>1409</v>
      </c>
      <c r="G1342" s="9">
        <v>207065</v>
      </c>
      <c r="H1342" s="9">
        <v>2795380</v>
      </c>
      <c r="I1342" s="6" t="s">
        <v>147</v>
      </c>
      <c r="J1342" s="6" t="s">
        <v>148</v>
      </c>
      <c r="K1342" s="5">
        <f t="shared" si="125"/>
        <v>45220</v>
      </c>
      <c r="L1342" s="9">
        <f>+VLOOKUP(B1342,'[2]TT 2023'!F$1401:K$1451,2,0)</f>
        <v>2795378</v>
      </c>
      <c r="M1342" s="9">
        <f t="shared" si="122"/>
        <v>-2</v>
      </c>
      <c r="N1342" s="5">
        <f>+VLOOKUP(B1342,'[2]TT 2023'!F$1401:K$1451,6,0)</f>
        <v>45223</v>
      </c>
      <c r="O1342" t="s">
        <v>1884</v>
      </c>
      <c r="P1342"/>
      <c r="Q1342"/>
      <c r="R1342" s="14">
        <f>+VLOOKUP(B1342,[13]ExportInvoiceList!$D:$O,3,0)</f>
        <v>2795380</v>
      </c>
      <c r="S1342" s="14">
        <f t="shared" si="124"/>
        <v>0</v>
      </c>
      <c r="T1342" t="str">
        <f>+VLOOKUP(B1342,[13]ExportInvoiceList!$D:$O,12,0)</f>
        <v>Lịch thanh toán: Monthly at 10 &amp; 24</v>
      </c>
      <c r="U1342" s="4">
        <f>+VLOOKUP(B1342,[13]ExportInvoiceList!$D:$O,4,0)</f>
        <v>45185.000347222223</v>
      </c>
    </row>
    <row r="1343" spans="1:21" ht="15" hidden="1" customHeight="1" x14ac:dyDescent="0.2">
      <c r="A1343" s="5">
        <v>45185</v>
      </c>
      <c r="B1343" s="6">
        <v>56238</v>
      </c>
      <c r="C1343" s="6" t="s">
        <v>10</v>
      </c>
      <c r="D1343" s="6" t="s">
        <v>1818</v>
      </c>
      <c r="E1343" s="9">
        <v>426560</v>
      </c>
      <c r="F1343" s="10" t="s">
        <v>1409</v>
      </c>
      <c r="G1343" s="9">
        <v>34125</v>
      </c>
      <c r="H1343" s="9">
        <v>460685</v>
      </c>
      <c r="I1343" s="6" t="s">
        <v>147</v>
      </c>
      <c r="J1343" s="6" t="s">
        <v>148</v>
      </c>
      <c r="K1343" s="5">
        <f t="shared" si="125"/>
        <v>45220</v>
      </c>
      <c r="L1343" s="9">
        <f>+VLOOKUP(B1343,'[2]TT 2023'!F$1401:K$1451,2,0)</f>
        <v>460688</v>
      </c>
      <c r="M1343" s="9">
        <f t="shared" si="122"/>
        <v>3</v>
      </c>
      <c r="N1343" s="5">
        <f>+VLOOKUP(B1343,'[2]TT 2023'!F$1401:K$1451,6,0)</f>
        <v>45223</v>
      </c>
      <c r="O1343" t="s">
        <v>1884</v>
      </c>
      <c r="P1343"/>
      <c r="Q1343"/>
      <c r="R1343" s="14">
        <f>+VLOOKUP(B1343,[13]ExportInvoiceList!$D:$O,3,0)</f>
        <v>460685</v>
      </c>
      <c r="S1343" s="14">
        <f t="shared" si="124"/>
        <v>0</v>
      </c>
      <c r="T1343" t="str">
        <f>+VLOOKUP(B1343,[13]ExportInvoiceList!$D:$O,12,0)</f>
        <v>Lịch thanh toán: Monthly at 10 &amp; 24</v>
      </c>
      <c r="U1343" s="4">
        <f>+VLOOKUP(B1343,[13]ExportInvoiceList!$D:$O,4,0)</f>
        <v>45185.000347222223</v>
      </c>
    </row>
    <row r="1344" spans="1:21" ht="15" hidden="1" customHeight="1" x14ac:dyDescent="0.2">
      <c r="A1344" s="5">
        <v>45185</v>
      </c>
      <c r="B1344" s="6">
        <v>56239</v>
      </c>
      <c r="C1344" s="6" t="s">
        <v>10</v>
      </c>
      <c r="D1344" s="6" t="s">
        <v>1819</v>
      </c>
      <c r="E1344" s="9">
        <v>5552900</v>
      </c>
      <c r="F1344" s="10" t="s">
        <v>1409</v>
      </c>
      <c r="G1344" s="9">
        <v>444232</v>
      </c>
      <c r="H1344" s="9">
        <v>5997132</v>
      </c>
      <c r="I1344" s="6" t="s">
        <v>147</v>
      </c>
      <c r="J1344" s="6" t="s">
        <v>148</v>
      </c>
      <c r="K1344" s="5">
        <f t="shared" si="125"/>
        <v>45220</v>
      </c>
      <c r="L1344" s="9">
        <f>+VLOOKUP(B1344,'[2]TT 2023'!F$1401:K$1451,2,0)</f>
        <v>5997132</v>
      </c>
      <c r="M1344" s="9">
        <f t="shared" si="122"/>
        <v>0</v>
      </c>
      <c r="N1344" s="5">
        <f>+VLOOKUP(B1344,'[2]TT 2023'!F$1401:K$1451,6,0)</f>
        <v>45223</v>
      </c>
      <c r="O1344" t="s">
        <v>1884</v>
      </c>
      <c r="P1344"/>
      <c r="Q1344"/>
      <c r="R1344" s="14">
        <f>+VLOOKUP(B1344,[13]ExportInvoiceList!$D:$O,3,0)</f>
        <v>5997132</v>
      </c>
      <c r="S1344" s="14">
        <f t="shared" si="124"/>
        <v>0</v>
      </c>
      <c r="T1344" t="str">
        <f>+VLOOKUP(B1344,[13]ExportInvoiceList!$D:$O,12,0)</f>
        <v>Lịch thanh toán: Monthly at 10 &amp; 24</v>
      </c>
      <c r="U1344" s="4">
        <f>+VLOOKUP(B1344,[13]ExportInvoiceList!$D:$O,4,0)</f>
        <v>45185.000347222223</v>
      </c>
    </row>
    <row r="1345" spans="1:21" ht="15" hidden="1" customHeight="1" x14ac:dyDescent="0.2">
      <c r="A1345" s="5">
        <v>45192</v>
      </c>
      <c r="B1345" s="6">
        <v>57678</v>
      </c>
      <c r="C1345" s="6" t="s">
        <v>10</v>
      </c>
      <c r="D1345" s="6" t="s">
        <v>1820</v>
      </c>
      <c r="E1345" s="9">
        <v>2937240</v>
      </c>
      <c r="F1345" s="10" t="s">
        <v>1409</v>
      </c>
      <c r="G1345" s="9">
        <v>234979</v>
      </c>
      <c r="H1345" s="9">
        <v>3172219</v>
      </c>
      <c r="I1345" s="6" t="s">
        <v>13</v>
      </c>
      <c r="J1345" s="6" t="s">
        <v>14</v>
      </c>
      <c r="K1345" s="5">
        <f t="shared" si="125"/>
        <v>45227</v>
      </c>
      <c r="L1345" s="9">
        <f>+VLOOKUP(B1345,'[2]TT 2023'!F$1401:K$1451,2,0)</f>
        <v>3172217</v>
      </c>
      <c r="M1345" s="9">
        <f t="shared" si="122"/>
        <v>-2</v>
      </c>
      <c r="N1345" s="5">
        <f>+VLOOKUP(B1345,'[2]TT 2023'!F$1401:K$1451,6,0)</f>
        <v>45223</v>
      </c>
      <c r="O1345" t="s">
        <v>1884</v>
      </c>
      <c r="P1345"/>
      <c r="Q1345"/>
      <c r="R1345" s="14">
        <f>+VLOOKUP(B1345,[13]ExportInvoiceList!$D:$O,3,0)</f>
        <v>3172219</v>
      </c>
      <c r="S1345" s="14">
        <f t="shared" si="124"/>
        <v>0</v>
      </c>
      <c r="T1345" t="str">
        <f>+VLOOKUP(B1345,[13]ExportInvoiceList!$D:$O,12,0)</f>
        <v>Lịch thanh toán: Monthly at 10 &amp; 24</v>
      </c>
      <c r="U1345" s="4">
        <f>+VLOOKUP(B1345,[13]ExportInvoiceList!$D:$O,4,0)</f>
        <v>45192.000347222223</v>
      </c>
    </row>
    <row r="1346" spans="1:21" ht="15" hidden="1" customHeight="1" x14ac:dyDescent="0.2">
      <c r="A1346" s="5">
        <v>45192</v>
      </c>
      <c r="B1346" s="6">
        <v>57679</v>
      </c>
      <c r="C1346" s="6" t="s">
        <v>10</v>
      </c>
      <c r="D1346" s="6" t="s">
        <v>1821</v>
      </c>
      <c r="E1346" s="9">
        <v>426560</v>
      </c>
      <c r="F1346" s="10" t="s">
        <v>1409</v>
      </c>
      <c r="G1346" s="9">
        <v>34125</v>
      </c>
      <c r="H1346" s="9">
        <v>460685</v>
      </c>
      <c r="I1346" s="6" t="s">
        <v>13</v>
      </c>
      <c r="J1346" s="6" t="s">
        <v>14</v>
      </c>
      <c r="K1346" s="5">
        <f t="shared" si="125"/>
        <v>45227</v>
      </c>
      <c r="L1346" s="9">
        <f>+VLOOKUP(B1346,'[2]TT 2023'!F$1401:K$1451,2,0)</f>
        <v>460688</v>
      </c>
      <c r="M1346" s="9">
        <f t="shared" si="122"/>
        <v>3</v>
      </c>
      <c r="N1346" s="5">
        <f>+VLOOKUP(B1346,'[2]TT 2023'!F$1401:K$1451,6,0)</f>
        <v>45223</v>
      </c>
      <c r="O1346" t="s">
        <v>1884</v>
      </c>
      <c r="P1346"/>
      <c r="Q1346"/>
      <c r="R1346" s="14">
        <f>+VLOOKUP(B1346,[13]ExportInvoiceList!$D:$O,3,0)</f>
        <v>460685</v>
      </c>
      <c r="S1346" s="14">
        <f t="shared" si="124"/>
        <v>0</v>
      </c>
      <c r="T1346" t="str">
        <f>+VLOOKUP(B1346,[13]ExportInvoiceList!$D:$O,12,0)</f>
        <v>Lịch thanh toán: Monthly at 10 &amp; 24</v>
      </c>
      <c r="U1346" s="4">
        <f>+VLOOKUP(B1346,[13]ExportInvoiceList!$D:$O,4,0)</f>
        <v>45192.000347222223</v>
      </c>
    </row>
    <row r="1347" spans="1:21" ht="15" hidden="1" customHeight="1" x14ac:dyDescent="0.2">
      <c r="A1347" s="5">
        <v>45192</v>
      </c>
      <c r="B1347" s="6">
        <v>57680</v>
      </c>
      <c r="C1347" s="6" t="s">
        <v>10</v>
      </c>
      <c r="D1347" s="6" t="s">
        <v>1822</v>
      </c>
      <c r="E1347" s="9">
        <v>1110580</v>
      </c>
      <c r="F1347" s="10" t="s">
        <v>1409</v>
      </c>
      <c r="G1347" s="9">
        <v>88846</v>
      </c>
      <c r="H1347" s="9">
        <v>1199426</v>
      </c>
      <c r="I1347" s="6" t="s">
        <v>13</v>
      </c>
      <c r="J1347" s="6" t="s">
        <v>14</v>
      </c>
      <c r="K1347" s="5">
        <f t="shared" si="125"/>
        <v>45227</v>
      </c>
      <c r="L1347" s="9">
        <f>+VLOOKUP(B1347,'[2]TT 2023'!F$1401:K$1451,2,0)</f>
        <v>1199421</v>
      </c>
      <c r="M1347" s="9">
        <f t="shared" si="122"/>
        <v>-5</v>
      </c>
      <c r="N1347" s="5">
        <f>+VLOOKUP(B1347,'[2]TT 2023'!F$1401:K$1451,6,0)</f>
        <v>45223</v>
      </c>
      <c r="O1347" t="s">
        <v>1884</v>
      </c>
      <c r="P1347"/>
      <c r="Q1347"/>
      <c r="R1347" s="14">
        <f>+VLOOKUP(B1347,[13]ExportInvoiceList!$D:$O,3,0)</f>
        <v>1199426</v>
      </c>
      <c r="S1347" s="14">
        <f t="shared" si="124"/>
        <v>0</v>
      </c>
      <c r="T1347" t="str">
        <f>+VLOOKUP(B1347,[13]ExportInvoiceList!$D:$O,12,0)</f>
        <v>Lịch thanh toán: Monthly at 10 &amp; 24</v>
      </c>
      <c r="U1347" s="4">
        <f>+VLOOKUP(B1347,[13]ExportInvoiceList!$D:$O,4,0)</f>
        <v>45192.000347222223</v>
      </c>
    </row>
    <row r="1348" spans="1:21" ht="15" hidden="1" customHeight="1" x14ac:dyDescent="0.2">
      <c r="A1348" s="5">
        <v>45192</v>
      </c>
      <c r="B1348" s="6">
        <v>57681</v>
      </c>
      <c r="C1348" s="6" t="s">
        <v>10</v>
      </c>
      <c r="D1348" s="6" t="s">
        <v>1823</v>
      </c>
      <c r="E1348" s="9">
        <v>1468620</v>
      </c>
      <c r="F1348" s="10" t="s">
        <v>1409</v>
      </c>
      <c r="G1348" s="9">
        <v>117490</v>
      </c>
      <c r="H1348" s="9">
        <v>1586110</v>
      </c>
      <c r="I1348" s="6" t="s">
        <v>131</v>
      </c>
      <c r="J1348" s="6" t="s">
        <v>132</v>
      </c>
      <c r="K1348" s="5">
        <f t="shared" si="125"/>
        <v>45227</v>
      </c>
      <c r="L1348" s="9">
        <f>+VLOOKUP(B1348,'[2]TT 2023'!F$1401:K$1451,2,0)</f>
        <v>1586115</v>
      </c>
      <c r="M1348" s="9">
        <f t="shared" si="122"/>
        <v>5</v>
      </c>
      <c r="N1348" s="5">
        <f>+VLOOKUP(B1348,'[2]TT 2023'!F$1401:K$1451,6,0)</f>
        <v>45223</v>
      </c>
      <c r="O1348" t="s">
        <v>1884</v>
      </c>
      <c r="P1348"/>
      <c r="Q1348"/>
      <c r="R1348" s="14">
        <f>+VLOOKUP(B1348,[13]ExportInvoiceList!$D:$O,3,0)</f>
        <v>1586110</v>
      </c>
      <c r="S1348" s="14">
        <f t="shared" si="124"/>
        <v>0</v>
      </c>
      <c r="T1348" t="str">
        <f>+VLOOKUP(B1348,[13]ExportInvoiceList!$D:$O,12,0)</f>
        <v>Lịch thanh toán: Monthly at 10 &amp; 24</v>
      </c>
      <c r="U1348" s="4">
        <f>+VLOOKUP(B1348,[13]ExportInvoiceList!$D:$O,4,0)</f>
        <v>45192.000347222223</v>
      </c>
    </row>
    <row r="1349" spans="1:21" ht="15" hidden="1" customHeight="1" x14ac:dyDescent="0.2">
      <c r="A1349" s="5">
        <v>45192</v>
      </c>
      <c r="B1349" s="6">
        <v>57682</v>
      </c>
      <c r="C1349" s="6" t="s">
        <v>10</v>
      </c>
      <c r="D1349" s="6" t="s">
        <v>1824</v>
      </c>
      <c r="E1349" s="9">
        <v>5282952</v>
      </c>
      <c r="F1349" s="10" t="s">
        <v>1409</v>
      </c>
      <c r="G1349" s="9">
        <v>422636</v>
      </c>
      <c r="H1349" s="9">
        <v>5705588</v>
      </c>
      <c r="I1349" s="6" t="s">
        <v>139</v>
      </c>
      <c r="J1349" s="6" t="s">
        <v>140</v>
      </c>
      <c r="K1349" s="5">
        <f t="shared" si="125"/>
        <v>45227</v>
      </c>
      <c r="L1349" s="9">
        <f>+VLOOKUP(B1349,'[2]TT 2023'!F$1452:K$1508,2,0)</f>
        <v>5705586</v>
      </c>
      <c r="M1349" s="9">
        <f t="shared" si="122"/>
        <v>-2</v>
      </c>
      <c r="N1349" s="5">
        <f>+VLOOKUP(B1349,'[2]TT 2023'!F$1452:K$1508,6,0)</f>
        <v>45240</v>
      </c>
      <c r="O1349" t="s">
        <v>1982</v>
      </c>
      <c r="P1349"/>
      <c r="Q1349"/>
      <c r="R1349" s="14">
        <f>+VLOOKUP(B1349,[14]ExportInvoiceList!$D:$O,3,0)</f>
        <v>5705588</v>
      </c>
      <c r="S1349" s="14">
        <f t="shared" si="124"/>
        <v>0</v>
      </c>
      <c r="T1349" t="str">
        <f>+VLOOKUP(B1349,[14]ExportInvoiceList!$D:$O,12,0)</f>
        <v>Lịch thanh toán: Monthly at 10 &amp; 24</v>
      </c>
      <c r="U1349" s="4">
        <f>+VLOOKUP(B1349,[14]ExportInvoiceList!$D:$O,6,0)</f>
        <v>45224.000347222223</v>
      </c>
    </row>
    <row r="1350" spans="1:21" ht="15" hidden="1" customHeight="1" x14ac:dyDescent="0.2">
      <c r="A1350" s="5">
        <v>45192</v>
      </c>
      <c r="B1350" s="6">
        <v>57683</v>
      </c>
      <c r="C1350" s="6" t="s">
        <v>10</v>
      </c>
      <c r="D1350" s="6" t="s">
        <v>1825</v>
      </c>
      <c r="E1350" s="9">
        <v>6231260</v>
      </c>
      <c r="F1350" s="10" t="s">
        <v>1409</v>
      </c>
      <c r="G1350" s="9">
        <v>498501</v>
      </c>
      <c r="H1350" s="9">
        <v>6729761</v>
      </c>
      <c r="I1350" s="6" t="s">
        <v>175</v>
      </c>
      <c r="J1350" s="6" t="s">
        <v>176</v>
      </c>
      <c r="K1350" s="5">
        <f t="shared" si="125"/>
        <v>45227</v>
      </c>
      <c r="L1350" s="9">
        <f>+VLOOKUP(B1350,'[2]TT 2023'!F$1452:K$1508,2,0)</f>
        <v>6729764</v>
      </c>
      <c r="M1350" s="9">
        <f t="shared" si="122"/>
        <v>3</v>
      </c>
      <c r="N1350" s="5">
        <f>+VLOOKUP(B1350,'[2]TT 2023'!F$1452:K$1508,6,0)</f>
        <v>45240</v>
      </c>
      <c r="O1350" t="s">
        <v>1982</v>
      </c>
      <c r="P1350"/>
      <c r="Q1350"/>
      <c r="R1350" s="14">
        <f>+VLOOKUP(B1350,[14]ExportInvoiceList!$D:$O,3,0)</f>
        <v>6729761</v>
      </c>
      <c r="S1350" s="14">
        <f t="shared" si="124"/>
        <v>0</v>
      </c>
      <c r="T1350" t="str">
        <f>+VLOOKUP(B1350,[14]ExportInvoiceList!$D:$O,12,0)</f>
        <v>Lịch thanh toán: Monthly at 10 &amp; 24</v>
      </c>
      <c r="U1350" s="4">
        <f>+VLOOKUP(B1350,[14]ExportInvoiceList!$D:$O,6,0)</f>
        <v>45224.000347222223</v>
      </c>
    </row>
    <row r="1351" spans="1:21" ht="15" hidden="1" customHeight="1" x14ac:dyDescent="0.2">
      <c r="A1351" s="5">
        <v>45192</v>
      </c>
      <c r="B1351" s="6">
        <v>57684</v>
      </c>
      <c r="C1351" s="6" t="s">
        <v>10</v>
      </c>
      <c r="D1351" s="6" t="s">
        <v>1826</v>
      </c>
      <c r="E1351" s="9">
        <v>2144100</v>
      </c>
      <c r="F1351" s="10" t="s">
        <v>1409</v>
      </c>
      <c r="G1351" s="9">
        <v>171528</v>
      </c>
      <c r="H1351" s="9">
        <v>2315628</v>
      </c>
      <c r="I1351" s="6" t="s">
        <v>53</v>
      </c>
      <c r="J1351" s="6" t="s">
        <v>54</v>
      </c>
      <c r="K1351" s="5">
        <f t="shared" si="125"/>
        <v>45227</v>
      </c>
      <c r="L1351" s="9">
        <f>+VLOOKUP(B1351,'[2]TT 2023'!F$1452:K$1508,2,0)</f>
        <v>2315628</v>
      </c>
      <c r="M1351" s="9">
        <f t="shared" si="122"/>
        <v>0</v>
      </c>
      <c r="N1351" s="5">
        <f>+VLOOKUP(B1351,'[2]TT 2023'!F$1452:K$1508,6,0)</f>
        <v>45240</v>
      </c>
      <c r="O1351" t="s">
        <v>1982</v>
      </c>
      <c r="P1351"/>
      <c r="Q1351"/>
      <c r="R1351" s="14">
        <f>+VLOOKUP(B1351,[14]ExportInvoiceList!$D:$O,3,0)</f>
        <v>2315628</v>
      </c>
      <c r="S1351" s="14">
        <f t="shared" si="124"/>
        <v>0</v>
      </c>
      <c r="T1351" t="str">
        <f>+VLOOKUP(B1351,[14]ExportInvoiceList!$D:$O,12,0)</f>
        <v>Lịch thanh toán: Monthly at 10 &amp; 24</v>
      </c>
      <c r="U1351" s="4">
        <f>+VLOOKUP(B1351,[14]ExportInvoiceList!$D:$O,6,0)</f>
        <v>45226.000347222223</v>
      </c>
    </row>
    <row r="1352" spans="1:21" ht="15" hidden="1" customHeight="1" x14ac:dyDescent="0.2">
      <c r="A1352" s="5">
        <v>45192</v>
      </c>
      <c r="B1352" s="6">
        <v>57685</v>
      </c>
      <c r="C1352" s="6" t="s">
        <v>10</v>
      </c>
      <c r="D1352" s="6" t="s">
        <v>1827</v>
      </c>
      <c r="E1352" s="9">
        <v>1110580</v>
      </c>
      <c r="F1352" s="10" t="s">
        <v>1409</v>
      </c>
      <c r="G1352" s="9">
        <v>88846</v>
      </c>
      <c r="H1352" s="9">
        <v>1199426</v>
      </c>
      <c r="I1352" s="6" t="s">
        <v>13</v>
      </c>
      <c r="J1352" s="6" t="s">
        <v>14</v>
      </c>
      <c r="K1352" s="5">
        <f t="shared" si="125"/>
        <v>45227</v>
      </c>
      <c r="L1352" s="9">
        <f>+VLOOKUP(B1352,'[2]TT 2023'!F$1452:K$1508,2,0)</f>
        <v>1199421</v>
      </c>
      <c r="M1352" s="9">
        <f t="shared" si="122"/>
        <v>-5</v>
      </c>
      <c r="N1352" s="5">
        <f>+VLOOKUP(B1352,'[2]TT 2023'!F$1452:K$1508,6,0)</f>
        <v>45240</v>
      </c>
      <c r="O1352" t="s">
        <v>1982</v>
      </c>
      <c r="P1352"/>
      <c r="Q1352"/>
      <c r="R1352" s="14">
        <f>+VLOOKUP(B1352,[14]ExportInvoiceList!$D:$O,3,0)</f>
        <v>1199426</v>
      </c>
      <c r="S1352" s="14">
        <f t="shared" si="124"/>
        <v>0</v>
      </c>
      <c r="T1352" t="str">
        <f>+VLOOKUP(B1352,[14]ExportInvoiceList!$D:$O,12,0)</f>
        <v>Lịch thanh toán: Monthly at 10 &amp; 24</v>
      </c>
      <c r="U1352" s="4">
        <f>+VLOOKUP(B1352,[14]ExportInvoiceList!$D:$O,6,0)</f>
        <v>45225.000347222223</v>
      </c>
    </row>
    <row r="1353" spans="1:21" ht="15" hidden="1" customHeight="1" x14ac:dyDescent="0.2">
      <c r="A1353" s="5">
        <v>45192</v>
      </c>
      <c r="B1353" s="6">
        <v>57686</v>
      </c>
      <c r="C1353" s="6" t="s">
        <v>10</v>
      </c>
      <c r="D1353" s="6" t="s">
        <v>1828</v>
      </c>
      <c r="E1353" s="9">
        <v>9524420</v>
      </c>
      <c r="F1353" s="10" t="s">
        <v>1409</v>
      </c>
      <c r="G1353" s="9">
        <v>761954</v>
      </c>
      <c r="H1353" s="9">
        <v>10286374</v>
      </c>
      <c r="I1353" s="6" t="s">
        <v>73</v>
      </c>
      <c r="J1353" s="6" t="s">
        <v>74</v>
      </c>
      <c r="K1353" s="5">
        <f t="shared" si="125"/>
        <v>45227</v>
      </c>
      <c r="L1353" s="9">
        <f>+VLOOKUP(B1353,'[2]TT 2023'!F$1452:K$1508,2,0)</f>
        <v>10286379</v>
      </c>
      <c r="M1353" s="9">
        <f t="shared" si="122"/>
        <v>5</v>
      </c>
      <c r="N1353" s="5">
        <f>+VLOOKUP(B1353,'[2]TT 2023'!F$1452:K$1508,6,0)</f>
        <v>45240</v>
      </c>
      <c r="O1353" t="s">
        <v>1982</v>
      </c>
      <c r="P1353"/>
      <c r="Q1353"/>
      <c r="R1353" s="14">
        <f>+VLOOKUP(B1353,[14]ExportInvoiceList!$D:$O,3,0)</f>
        <v>10286374</v>
      </c>
      <c r="S1353" s="14">
        <f t="shared" si="124"/>
        <v>0</v>
      </c>
      <c r="T1353" t="str">
        <f>+VLOOKUP(B1353,[14]ExportInvoiceList!$D:$O,12,0)</f>
        <v>Lịch thanh toán: Monthly at 10 &amp; 24</v>
      </c>
      <c r="U1353" s="4">
        <f>+VLOOKUP(B1353,[14]ExportInvoiceList!$D:$O,6,0)</f>
        <v>45227.000347222223</v>
      </c>
    </row>
    <row r="1354" spans="1:21" ht="15" hidden="1" customHeight="1" x14ac:dyDescent="0.2">
      <c r="A1354" s="5">
        <v>45192</v>
      </c>
      <c r="B1354" s="6">
        <v>57687</v>
      </c>
      <c r="C1354" s="6" t="s">
        <v>10</v>
      </c>
      <c r="D1354" s="6" t="s">
        <v>1829</v>
      </c>
      <c r="E1354" s="9">
        <v>1110580</v>
      </c>
      <c r="F1354" s="10" t="s">
        <v>1409</v>
      </c>
      <c r="G1354" s="9">
        <v>88846</v>
      </c>
      <c r="H1354" s="9">
        <v>1199426</v>
      </c>
      <c r="I1354" s="6" t="s">
        <v>175</v>
      </c>
      <c r="J1354" s="6" t="s">
        <v>176</v>
      </c>
      <c r="K1354" s="5">
        <f t="shared" si="125"/>
        <v>45227</v>
      </c>
      <c r="L1354" s="9">
        <f>+VLOOKUP(B1354,'[2]TT 2023'!F$1452:K$1508,2,0)</f>
        <v>1199421</v>
      </c>
      <c r="M1354" s="9">
        <f t="shared" si="122"/>
        <v>-5</v>
      </c>
      <c r="N1354" s="5">
        <f>+VLOOKUP(B1354,'[2]TT 2023'!F$1452:K$1508,6,0)</f>
        <v>45240</v>
      </c>
      <c r="O1354" t="s">
        <v>1982</v>
      </c>
      <c r="P1354"/>
      <c r="Q1354"/>
      <c r="R1354" s="14">
        <f>+VLOOKUP(B1354,[14]ExportInvoiceList!$D:$O,3,0)</f>
        <v>1199426</v>
      </c>
      <c r="S1354" s="14">
        <f t="shared" si="124"/>
        <v>0</v>
      </c>
      <c r="T1354" t="str">
        <f>+VLOOKUP(B1354,[14]ExportInvoiceList!$D:$O,12,0)</f>
        <v>Lịch thanh toán: Monthly at 10 &amp; 24</v>
      </c>
      <c r="U1354" s="4">
        <f>+VLOOKUP(B1354,[14]ExportInvoiceList!$D:$O,6,0)</f>
        <v>45226.000347222223</v>
      </c>
    </row>
    <row r="1355" spans="1:21" ht="15" hidden="1" customHeight="1" x14ac:dyDescent="0.2">
      <c r="A1355" s="5">
        <v>45192</v>
      </c>
      <c r="B1355" s="6">
        <v>57688</v>
      </c>
      <c r="C1355" s="6" t="s">
        <v>10</v>
      </c>
      <c r="D1355" s="6" t="s">
        <v>1830</v>
      </c>
      <c r="E1355" s="9">
        <v>1110580</v>
      </c>
      <c r="F1355" s="10" t="s">
        <v>1409</v>
      </c>
      <c r="G1355" s="9">
        <v>88846</v>
      </c>
      <c r="H1355" s="9">
        <v>1199426</v>
      </c>
      <c r="I1355" s="6" t="s">
        <v>83</v>
      </c>
      <c r="J1355" s="6" t="s">
        <v>84</v>
      </c>
      <c r="K1355" s="5">
        <f t="shared" si="125"/>
        <v>45227</v>
      </c>
      <c r="L1355" s="9">
        <f>+VLOOKUP(B1355,'[2]TT 2023'!F$1452:K$1508,2,0)</f>
        <v>1199421</v>
      </c>
      <c r="M1355" s="9">
        <f t="shared" si="122"/>
        <v>-5</v>
      </c>
      <c r="N1355" s="5">
        <f>+VLOOKUP(B1355,'[2]TT 2023'!F$1452:K$1508,6,0)</f>
        <v>45240</v>
      </c>
      <c r="O1355" t="s">
        <v>1982</v>
      </c>
      <c r="P1355"/>
      <c r="Q1355"/>
      <c r="R1355" s="14">
        <f>+VLOOKUP(B1355,[14]ExportInvoiceList!$D:$O,3,0)</f>
        <v>1199426</v>
      </c>
      <c r="S1355" s="14">
        <f t="shared" si="124"/>
        <v>0</v>
      </c>
      <c r="T1355" t="str">
        <f>+VLOOKUP(B1355,[14]ExportInvoiceList!$D:$O,12,0)</f>
        <v>Lịch thanh toán: Monthly at 10 &amp; 24</v>
      </c>
      <c r="U1355" s="4">
        <f>+VLOOKUP(B1355,[14]ExportInvoiceList!$D:$O,6,0)</f>
        <v>45229.000347222223</v>
      </c>
    </row>
    <row r="1356" spans="1:21" ht="15" hidden="1" customHeight="1" x14ac:dyDescent="0.2">
      <c r="A1356" s="5">
        <v>45192</v>
      </c>
      <c r="B1356" s="6">
        <v>57689</v>
      </c>
      <c r="C1356" s="6" t="s">
        <v>10</v>
      </c>
      <c r="D1356" s="6" t="s">
        <v>1831</v>
      </c>
      <c r="E1356" s="9">
        <v>3491900</v>
      </c>
      <c r="F1356" s="10" t="s">
        <v>1409</v>
      </c>
      <c r="G1356" s="9">
        <v>279352</v>
      </c>
      <c r="H1356" s="9">
        <v>3771252</v>
      </c>
      <c r="I1356" s="6" t="s">
        <v>139</v>
      </c>
      <c r="J1356" s="6" t="s">
        <v>140</v>
      </c>
      <c r="K1356" s="5">
        <f t="shared" si="125"/>
        <v>45227</v>
      </c>
      <c r="L1356" s="9">
        <f>+VLOOKUP(B1356,'[2]TT 2023'!F$1452:K$1508,2,0)</f>
        <v>3771252</v>
      </c>
      <c r="M1356" s="9">
        <f t="shared" si="122"/>
        <v>0</v>
      </c>
      <c r="N1356" s="5">
        <f>+VLOOKUP(B1356,'[2]TT 2023'!F$1452:K$1508,6,0)</f>
        <v>45240</v>
      </c>
      <c r="O1356" t="s">
        <v>1982</v>
      </c>
      <c r="P1356"/>
      <c r="Q1356"/>
      <c r="R1356" s="14">
        <f>+VLOOKUP(B1356,[14]ExportInvoiceList!$D:$O,3,0)</f>
        <v>3771252</v>
      </c>
      <c r="S1356" s="14">
        <f t="shared" si="124"/>
        <v>0</v>
      </c>
      <c r="T1356" t="str">
        <f>+VLOOKUP(B1356,[14]ExportInvoiceList!$D:$O,12,0)</f>
        <v>Lịch thanh toán: Monthly at 10 &amp; 24</v>
      </c>
      <c r="U1356" s="4">
        <f>+VLOOKUP(B1356,[14]ExportInvoiceList!$D:$O,6,0)</f>
        <v>45227.000347222223</v>
      </c>
    </row>
    <row r="1357" spans="1:21" ht="15" hidden="1" customHeight="1" x14ac:dyDescent="0.2">
      <c r="A1357" s="5">
        <v>45192</v>
      </c>
      <c r="B1357" s="6">
        <v>57690</v>
      </c>
      <c r="C1357" s="6" t="s">
        <v>10</v>
      </c>
      <c r="D1357" s="6" t="s">
        <v>1832</v>
      </c>
      <c r="E1357" s="9">
        <v>1072050</v>
      </c>
      <c r="F1357" s="10" t="s">
        <v>1409</v>
      </c>
      <c r="G1357" s="9">
        <v>85764</v>
      </c>
      <c r="H1357" s="9">
        <v>1157814</v>
      </c>
      <c r="I1357" s="6" t="s">
        <v>131</v>
      </c>
      <c r="J1357" s="6" t="s">
        <v>132</v>
      </c>
      <c r="K1357" s="5">
        <f t="shared" si="125"/>
        <v>45227</v>
      </c>
      <c r="L1357" s="9">
        <f>+VLOOKUP(B1357,'[2]TT 2023'!F$1452:K$1508,2,0)</f>
        <v>1157814</v>
      </c>
      <c r="M1357" s="9">
        <f t="shared" ref="M1357:M1403" si="126">+L1357-H1357</f>
        <v>0</v>
      </c>
      <c r="N1357" s="5">
        <f>+VLOOKUP(B1357,'[2]TT 2023'!F$1452:K$1508,6,0)</f>
        <v>45240</v>
      </c>
      <c r="O1357" t="s">
        <v>1982</v>
      </c>
      <c r="P1357"/>
      <c r="Q1357"/>
      <c r="R1357" s="14">
        <f>+VLOOKUP(B1357,[14]ExportInvoiceList!$D:$O,3,0)</f>
        <v>1157814</v>
      </c>
      <c r="S1357" s="14">
        <f t="shared" si="124"/>
        <v>0</v>
      </c>
      <c r="T1357" t="str">
        <f>+VLOOKUP(B1357,[14]ExportInvoiceList!$D:$O,12,0)</f>
        <v>Lịch thanh toán: Monthly at 10 &amp; 24</v>
      </c>
      <c r="U1357" s="4">
        <f>+VLOOKUP(B1357,[14]ExportInvoiceList!$D:$O,6,0)</f>
        <v>45226.000347222223</v>
      </c>
    </row>
    <row r="1358" spans="1:21" ht="15" hidden="1" customHeight="1" x14ac:dyDescent="0.2">
      <c r="A1358" s="5">
        <v>45192</v>
      </c>
      <c r="B1358" s="6">
        <v>57691</v>
      </c>
      <c r="C1358" s="6" t="s">
        <v>10</v>
      </c>
      <c r="D1358" s="6" t="s">
        <v>1833</v>
      </c>
      <c r="E1358" s="9">
        <v>853120</v>
      </c>
      <c r="F1358" s="10" t="s">
        <v>1409</v>
      </c>
      <c r="G1358" s="9">
        <v>68250</v>
      </c>
      <c r="H1358" s="9">
        <v>921370</v>
      </c>
      <c r="I1358" s="6" t="s">
        <v>13</v>
      </c>
      <c r="J1358" s="6" t="s">
        <v>14</v>
      </c>
      <c r="K1358" s="5">
        <f t="shared" si="125"/>
        <v>45227</v>
      </c>
      <c r="L1358" s="9">
        <f>+VLOOKUP(B1358,'[2]TT 2023'!F$1452:K$1508,2,0)</f>
        <v>921375</v>
      </c>
      <c r="M1358" s="9">
        <f t="shared" si="126"/>
        <v>5</v>
      </c>
      <c r="N1358" s="5">
        <f>+VLOOKUP(B1358,'[2]TT 2023'!F$1452:K$1508,6,0)</f>
        <v>45240</v>
      </c>
      <c r="O1358" t="s">
        <v>1982</v>
      </c>
      <c r="P1358"/>
      <c r="Q1358"/>
      <c r="R1358" s="14">
        <f>+VLOOKUP(B1358,[14]ExportInvoiceList!$D:$O,3,0)</f>
        <v>921370</v>
      </c>
      <c r="S1358" s="14">
        <f t="shared" ref="S1358:S1391" si="127">+R1358-H1358</f>
        <v>0</v>
      </c>
      <c r="T1358" t="str">
        <f>+VLOOKUP(B1358,[14]ExportInvoiceList!$D:$O,12,0)</f>
        <v>Lịch thanh toán: Monthly at 10 &amp; 24</v>
      </c>
      <c r="U1358" s="4">
        <f>+VLOOKUP(B1358,[14]ExportInvoiceList!$D:$O,6,0)</f>
        <v>45226.000347222223</v>
      </c>
    </row>
    <row r="1359" spans="1:21" ht="15" hidden="1" customHeight="1" x14ac:dyDescent="0.2">
      <c r="A1359" s="5">
        <v>45192</v>
      </c>
      <c r="B1359" s="6">
        <v>57692</v>
      </c>
      <c r="C1359" s="6" t="s">
        <v>10</v>
      </c>
      <c r="D1359" s="6" t="s">
        <v>1834</v>
      </c>
      <c r="E1359" s="9">
        <v>7302500</v>
      </c>
      <c r="F1359" s="10" t="s">
        <v>1409</v>
      </c>
      <c r="G1359" s="9">
        <v>584200</v>
      </c>
      <c r="H1359" s="9">
        <v>7886700</v>
      </c>
      <c r="I1359" s="6" t="s">
        <v>13</v>
      </c>
      <c r="J1359" s="6" t="s">
        <v>14</v>
      </c>
      <c r="K1359" s="5">
        <f t="shared" si="125"/>
        <v>45227</v>
      </c>
      <c r="L1359" s="9">
        <f>+VLOOKUP(B1359,'[2]TT 2023'!F$1452:K$1508,2,0)</f>
        <v>7886700</v>
      </c>
      <c r="M1359" s="9">
        <f t="shared" si="126"/>
        <v>0</v>
      </c>
      <c r="N1359" s="5">
        <f>+VLOOKUP(B1359,'[2]TT 2023'!F$1452:K$1508,6,0)</f>
        <v>45240</v>
      </c>
      <c r="O1359" t="s">
        <v>1982</v>
      </c>
      <c r="P1359"/>
      <c r="Q1359"/>
      <c r="R1359" s="14">
        <f>+VLOOKUP(B1359,[14]ExportInvoiceList!$D:$O,3,0)</f>
        <v>7886700</v>
      </c>
      <c r="S1359" s="14">
        <f t="shared" si="127"/>
        <v>0</v>
      </c>
      <c r="T1359" t="str">
        <f>+VLOOKUP(B1359,[14]ExportInvoiceList!$D:$O,12,0)</f>
        <v>Lịch thanh toán: Monthly at 10 &amp; 24</v>
      </c>
      <c r="U1359" s="4">
        <f>+VLOOKUP(B1359,[14]ExportInvoiceList!$D:$O,6,0)</f>
        <v>45226.000347222223</v>
      </c>
    </row>
    <row r="1360" spans="1:21" ht="15" hidden="1" customHeight="1" x14ac:dyDescent="0.2">
      <c r="A1360" s="5">
        <v>45192</v>
      </c>
      <c r="B1360" s="6">
        <v>57693</v>
      </c>
      <c r="C1360" s="6" t="s">
        <v>10</v>
      </c>
      <c r="D1360" s="6" t="s">
        <v>1835</v>
      </c>
      <c r="E1360" s="9">
        <v>1646605</v>
      </c>
      <c r="F1360" s="10" t="s">
        <v>1409</v>
      </c>
      <c r="G1360" s="9">
        <v>131728</v>
      </c>
      <c r="H1360" s="9">
        <v>1778333</v>
      </c>
      <c r="I1360" s="6" t="s">
        <v>147</v>
      </c>
      <c r="J1360" s="6" t="s">
        <v>148</v>
      </c>
      <c r="K1360" s="5">
        <f t="shared" si="125"/>
        <v>45227</v>
      </c>
      <c r="L1360" s="9">
        <f>+VLOOKUP(B1360,'[2]TT 2023'!F$1401:K$1451,2,0)</f>
        <v>1778328</v>
      </c>
      <c r="M1360" s="9">
        <f t="shared" si="126"/>
        <v>-5</v>
      </c>
      <c r="N1360" s="5">
        <f>+VLOOKUP(B1360,'[2]TT 2023'!F$1401:K$1451,6,0)</f>
        <v>45223</v>
      </c>
      <c r="O1360" t="s">
        <v>1884</v>
      </c>
      <c r="P1360"/>
      <c r="Q1360"/>
      <c r="R1360" s="14">
        <f>+VLOOKUP(B1360,[13]ExportInvoiceList!$D:$O,3,0)</f>
        <v>1778333</v>
      </c>
      <c r="S1360" s="14">
        <f t="shared" si="127"/>
        <v>0</v>
      </c>
      <c r="T1360" t="str">
        <f>+VLOOKUP(B1360,[13]ExportInvoiceList!$D:$O,12,0)</f>
        <v>Lịch thanh toán: Monthly at 10 &amp; 24</v>
      </c>
      <c r="U1360" s="4">
        <f>+VLOOKUP(B1360,[13]ExportInvoiceList!$D:$O,4,0)</f>
        <v>45192.000347222223</v>
      </c>
    </row>
    <row r="1361" spans="1:21" ht="15" hidden="1" customHeight="1" x14ac:dyDescent="0.2">
      <c r="A1361" s="5">
        <v>45192</v>
      </c>
      <c r="B1361" s="6">
        <v>57694</v>
      </c>
      <c r="C1361" s="6" t="s">
        <v>10</v>
      </c>
      <c r="D1361" s="6" t="s">
        <v>1836</v>
      </c>
      <c r="E1361" s="9">
        <v>1468620</v>
      </c>
      <c r="F1361" s="10" t="s">
        <v>1409</v>
      </c>
      <c r="G1361" s="9">
        <v>117490</v>
      </c>
      <c r="H1361" s="9">
        <v>1586110</v>
      </c>
      <c r="I1361" s="6" t="s">
        <v>147</v>
      </c>
      <c r="J1361" s="6" t="s">
        <v>148</v>
      </c>
      <c r="K1361" s="5">
        <f t="shared" si="125"/>
        <v>45227</v>
      </c>
      <c r="L1361" s="9">
        <f>+VLOOKUP(B1361,'[2]TT 2023'!F$1401:K$1451,2,0)</f>
        <v>1586115</v>
      </c>
      <c r="M1361" s="9">
        <f t="shared" si="126"/>
        <v>5</v>
      </c>
      <c r="N1361" s="5">
        <f>+VLOOKUP(B1361,'[2]TT 2023'!F$1401:K$1451,6,0)</f>
        <v>45223</v>
      </c>
      <c r="O1361" t="s">
        <v>1884</v>
      </c>
      <c r="P1361"/>
      <c r="Q1361"/>
      <c r="R1361" s="14">
        <f>+VLOOKUP(B1361,[13]ExportInvoiceList!$D:$O,3,0)</f>
        <v>1586110</v>
      </c>
      <c r="S1361" s="14">
        <f t="shared" si="127"/>
        <v>0</v>
      </c>
      <c r="T1361" t="str">
        <f>+VLOOKUP(B1361,[13]ExportInvoiceList!$D:$O,12,0)</f>
        <v>Lịch thanh toán: Monthly at 10 &amp; 24</v>
      </c>
      <c r="U1361" s="4">
        <f>+VLOOKUP(B1361,[13]ExportInvoiceList!$D:$O,4,0)</f>
        <v>45192.000347222223</v>
      </c>
    </row>
    <row r="1362" spans="1:21" ht="15" hidden="1" customHeight="1" x14ac:dyDescent="0.2">
      <c r="A1362" s="5">
        <v>45192</v>
      </c>
      <c r="B1362" s="6">
        <v>57695</v>
      </c>
      <c r="C1362" s="6" t="s">
        <v>10</v>
      </c>
      <c r="D1362" s="6" t="s">
        <v>1837</v>
      </c>
      <c r="E1362" s="9">
        <v>3417052</v>
      </c>
      <c r="F1362" s="10" t="s">
        <v>1409</v>
      </c>
      <c r="G1362" s="9">
        <v>273364</v>
      </c>
      <c r="H1362" s="9">
        <v>3690416</v>
      </c>
      <c r="I1362" s="6" t="s">
        <v>147</v>
      </c>
      <c r="J1362" s="6" t="s">
        <v>148</v>
      </c>
      <c r="K1362" s="5">
        <f t="shared" si="125"/>
        <v>45227</v>
      </c>
      <c r="L1362" s="9">
        <f>+VLOOKUP(B1362,'[2]TT 2023'!F$1401:K$1451,2,0)</f>
        <v>3690414</v>
      </c>
      <c r="M1362" s="9">
        <f t="shared" si="126"/>
        <v>-2</v>
      </c>
      <c r="N1362" s="5">
        <f>+VLOOKUP(B1362,'[2]TT 2023'!F$1401:K$1451,6,0)</f>
        <v>45223</v>
      </c>
      <c r="O1362" t="s">
        <v>1884</v>
      </c>
      <c r="P1362"/>
      <c r="Q1362"/>
      <c r="R1362" s="14">
        <f>+VLOOKUP(B1362,[13]ExportInvoiceList!$D:$O,3,0)</f>
        <v>3690416</v>
      </c>
      <c r="S1362" s="14">
        <f t="shared" si="127"/>
        <v>0</v>
      </c>
      <c r="T1362" t="str">
        <f>+VLOOKUP(B1362,[13]ExportInvoiceList!$D:$O,12,0)</f>
        <v>Lịch thanh toán: Monthly at 10 &amp; 24</v>
      </c>
      <c r="U1362" s="4">
        <f>+VLOOKUP(B1362,[13]ExportInvoiceList!$D:$O,4,0)</f>
        <v>45192.000347222223</v>
      </c>
    </row>
    <row r="1363" spans="1:21" ht="15" hidden="1" customHeight="1" x14ac:dyDescent="0.2">
      <c r="A1363" s="5">
        <v>45192</v>
      </c>
      <c r="B1363" s="6">
        <v>57696</v>
      </c>
      <c r="C1363" s="6" t="s">
        <v>10</v>
      </c>
      <c r="D1363" s="6" t="s">
        <v>1838</v>
      </c>
      <c r="E1363" s="9">
        <v>734310</v>
      </c>
      <c r="F1363" s="10" t="s">
        <v>1409</v>
      </c>
      <c r="G1363" s="9">
        <v>58745</v>
      </c>
      <c r="H1363" s="9">
        <v>793055</v>
      </c>
      <c r="I1363" s="6" t="s">
        <v>147</v>
      </c>
      <c r="J1363" s="6" t="s">
        <v>148</v>
      </c>
      <c r="K1363" s="5">
        <f t="shared" si="125"/>
        <v>45227</v>
      </c>
      <c r="L1363" s="9">
        <f>+VLOOKUP(B1363,'[2]TT 2023'!F$1401:K$1451,2,0)</f>
        <v>793058</v>
      </c>
      <c r="M1363" s="9">
        <f t="shared" si="126"/>
        <v>3</v>
      </c>
      <c r="N1363" s="5">
        <f>+VLOOKUP(B1363,'[2]TT 2023'!F$1401:K$1451,6,0)</f>
        <v>45223</v>
      </c>
      <c r="O1363" t="s">
        <v>1884</v>
      </c>
      <c r="P1363"/>
      <c r="Q1363"/>
      <c r="R1363" s="14">
        <f>+VLOOKUP(B1363,[13]ExportInvoiceList!$D:$O,3,0)</f>
        <v>793055</v>
      </c>
      <c r="S1363" s="14">
        <f t="shared" si="127"/>
        <v>0</v>
      </c>
      <c r="T1363" t="str">
        <f>+VLOOKUP(B1363,[13]ExportInvoiceList!$D:$O,12,0)</f>
        <v>Lịch thanh toán: Monthly at 10 &amp; 24</v>
      </c>
      <c r="U1363" s="4">
        <f>+VLOOKUP(B1363,[13]ExportInvoiceList!$D:$O,4,0)</f>
        <v>45192.000347222223</v>
      </c>
    </row>
    <row r="1364" spans="1:21" ht="15" hidden="1" customHeight="1" x14ac:dyDescent="0.2">
      <c r="A1364" s="5">
        <v>45194</v>
      </c>
      <c r="B1364" s="6">
        <v>426</v>
      </c>
      <c r="C1364" s="6" t="s">
        <v>982</v>
      </c>
      <c r="D1364" s="6" t="s">
        <v>1839</v>
      </c>
      <c r="E1364" s="9">
        <v>-192497</v>
      </c>
      <c r="F1364" s="10" t="s">
        <v>1409</v>
      </c>
      <c r="G1364" s="9">
        <v>-15399</v>
      </c>
      <c r="H1364" s="9">
        <v>-207896</v>
      </c>
      <c r="I1364" s="6" t="s">
        <v>53</v>
      </c>
      <c r="J1364" s="6" t="s">
        <v>54</v>
      </c>
      <c r="K1364" s="5">
        <f t="shared" ref="K1364:K1392" si="128">35+A1364</f>
        <v>45229</v>
      </c>
      <c r="L1364" s="9">
        <f>+VLOOKUP(B1364,'[2]TT 2023'!F$1329:K$1400,2,0)</f>
        <v>-207897</v>
      </c>
      <c r="M1364" s="9">
        <f t="shared" si="126"/>
        <v>-1</v>
      </c>
      <c r="N1364" s="5">
        <f>+VLOOKUP(B1364,'[2]TT 2023'!F$1329:K$1400,6,0)</f>
        <v>45209</v>
      </c>
      <c r="O1364" t="s">
        <v>1878</v>
      </c>
      <c r="P1364"/>
      <c r="Q1364"/>
      <c r="R1364" s="14" t="e">
        <f>+VLOOKUP(B1364,[13]ExportInvoiceList!$D:$O,3,0)</f>
        <v>#N/A</v>
      </c>
      <c r="S1364" s="14" t="e">
        <f t="shared" si="127"/>
        <v>#N/A</v>
      </c>
      <c r="T1364" t="e">
        <f>+VLOOKUP(B1364,[13]ExportInvoiceList!$D:$O,12,0)</f>
        <v>#N/A</v>
      </c>
      <c r="U1364" s="4" t="e">
        <f>+VLOOKUP(B1364,[13]ExportInvoiceList!$D:$O,4,0)</f>
        <v>#N/A</v>
      </c>
    </row>
    <row r="1365" spans="1:21" ht="15" hidden="1" customHeight="1" x14ac:dyDescent="0.2">
      <c r="A1365" s="5">
        <v>45194</v>
      </c>
      <c r="B1365" s="6">
        <v>442</v>
      </c>
      <c r="C1365" s="6" t="s">
        <v>987</v>
      </c>
      <c r="D1365" s="6" t="s">
        <v>1840</v>
      </c>
      <c r="E1365" s="9">
        <v>-388842</v>
      </c>
      <c r="F1365" s="10" t="s">
        <v>1409</v>
      </c>
      <c r="G1365" s="9">
        <v>-31108</v>
      </c>
      <c r="H1365" s="9">
        <v>-419950</v>
      </c>
      <c r="I1365" s="6" t="s">
        <v>175</v>
      </c>
      <c r="J1365" s="6" t="s">
        <v>176</v>
      </c>
      <c r="K1365" s="5">
        <f t="shared" si="128"/>
        <v>45229</v>
      </c>
      <c r="L1365" s="9">
        <f>+VLOOKUP(B1365,'[2]TT 2023'!F$1329:K$1400,2,0)</f>
        <v>-419949</v>
      </c>
      <c r="M1365" s="9">
        <f t="shared" si="126"/>
        <v>1</v>
      </c>
      <c r="N1365" s="5">
        <f>+VLOOKUP(B1365,'[2]TT 2023'!F$1329:K$1400,6,0)</f>
        <v>45209</v>
      </c>
      <c r="O1365" t="s">
        <v>1878</v>
      </c>
      <c r="P1365"/>
      <c r="Q1365"/>
      <c r="R1365" s="14" t="e">
        <f>+VLOOKUP(B1365,[13]ExportInvoiceList!$D:$O,3,0)</f>
        <v>#N/A</v>
      </c>
      <c r="S1365" s="14" t="e">
        <f t="shared" si="127"/>
        <v>#N/A</v>
      </c>
      <c r="T1365" t="e">
        <f>+VLOOKUP(B1365,[13]ExportInvoiceList!$D:$O,12,0)</f>
        <v>#N/A</v>
      </c>
      <c r="U1365" s="4" t="e">
        <f>+VLOOKUP(B1365,[13]ExportInvoiceList!$D:$O,4,0)</f>
        <v>#N/A</v>
      </c>
    </row>
    <row r="1366" spans="1:21" ht="15" hidden="1" customHeight="1" x14ac:dyDescent="0.2">
      <c r="A1366" s="5">
        <v>45194</v>
      </c>
      <c r="B1366" s="6">
        <v>625</v>
      </c>
      <c r="C1366" s="6" t="s">
        <v>686</v>
      </c>
      <c r="D1366" s="6" t="s">
        <v>1841</v>
      </c>
      <c r="E1366" s="9">
        <v>-1675858</v>
      </c>
      <c r="F1366" s="10" t="s">
        <v>1409</v>
      </c>
      <c r="G1366" s="9">
        <v>-134069</v>
      </c>
      <c r="H1366" s="9">
        <v>-1809927</v>
      </c>
      <c r="I1366" s="6" t="s">
        <v>131</v>
      </c>
      <c r="J1366" s="6" t="s">
        <v>132</v>
      </c>
      <c r="K1366" s="5">
        <f t="shared" si="128"/>
        <v>45229</v>
      </c>
      <c r="L1366" s="9">
        <f>+VLOOKUP(B1366,'[2]TT 2023'!F$1329:K$1400,2,0)</f>
        <v>-1809927</v>
      </c>
      <c r="M1366" s="9">
        <f t="shared" si="126"/>
        <v>0</v>
      </c>
      <c r="N1366" s="5">
        <f>+VLOOKUP(B1366,'[2]TT 2023'!F$1329:K$1400,6,0)</f>
        <v>45209</v>
      </c>
      <c r="O1366" t="s">
        <v>1878</v>
      </c>
      <c r="P1366"/>
      <c r="Q1366"/>
      <c r="R1366" s="14" t="e">
        <f>+VLOOKUP(B1366,[13]ExportInvoiceList!$D:$O,3,0)</f>
        <v>#N/A</v>
      </c>
      <c r="S1366" s="14" t="e">
        <f t="shared" si="127"/>
        <v>#N/A</v>
      </c>
      <c r="T1366" t="e">
        <f>+VLOOKUP(B1366,[13]ExportInvoiceList!$D:$O,12,0)</f>
        <v>#N/A</v>
      </c>
      <c r="U1366" s="4" t="e">
        <f>+VLOOKUP(B1366,[13]ExportInvoiceList!$D:$O,4,0)</f>
        <v>#N/A</v>
      </c>
    </row>
    <row r="1367" spans="1:21" ht="15" hidden="1" customHeight="1" x14ac:dyDescent="0.2">
      <c r="A1367" s="5">
        <v>45199</v>
      </c>
      <c r="B1367" s="6">
        <v>59174</v>
      </c>
      <c r="C1367" s="6" t="s">
        <v>10</v>
      </c>
      <c r="D1367" s="6" t="s">
        <v>1842</v>
      </c>
      <c r="E1367" s="9">
        <v>2123230</v>
      </c>
      <c r="F1367" s="10" t="s">
        <v>1409</v>
      </c>
      <c r="G1367" s="9">
        <v>169858</v>
      </c>
      <c r="H1367" s="9">
        <v>2293088</v>
      </c>
      <c r="I1367" s="6" t="s">
        <v>117</v>
      </c>
      <c r="J1367" s="6" t="s">
        <v>118</v>
      </c>
      <c r="K1367" s="5">
        <f t="shared" si="128"/>
        <v>45234</v>
      </c>
      <c r="L1367" s="9">
        <f>+VLOOKUP(B1367,'[2]TT 2023'!F$1452:K$1508,2,0)</f>
        <v>2293083</v>
      </c>
      <c r="M1367" s="9">
        <f t="shared" si="126"/>
        <v>-5</v>
      </c>
      <c r="N1367" s="5">
        <f>+VLOOKUP(B1367,'[2]TT 2023'!F$1452:K$1508,6,0)</f>
        <v>45240</v>
      </c>
      <c r="O1367" t="s">
        <v>1982</v>
      </c>
      <c r="P1367"/>
      <c r="Q1367"/>
      <c r="R1367" s="14">
        <f>+VLOOKUP(B1367,[14]ExportInvoiceList!$D:$O,3,0)</f>
        <v>2293088</v>
      </c>
      <c r="S1367" s="14">
        <f t="shared" si="127"/>
        <v>0</v>
      </c>
      <c r="T1367" t="str">
        <f>+VLOOKUP(B1367,[14]ExportInvoiceList!$D:$O,12,0)</f>
        <v>Lịch thanh toán: Monthly at 10 &amp; 24</v>
      </c>
      <c r="U1367" s="4">
        <f>+VLOOKUP(B1367,[14]ExportInvoiceList!$D:$O,6,0)</f>
        <v>45227.000347222223</v>
      </c>
    </row>
    <row r="1368" spans="1:21" ht="15" hidden="1" customHeight="1" x14ac:dyDescent="0.2">
      <c r="A1368" s="5">
        <v>45199</v>
      </c>
      <c r="B1368" s="6">
        <v>59175</v>
      </c>
      <c r="C1368" s="6" t="s">
        <v>10</v>
      </c>
      <c r="D1368" s="6" t="s">
        <v>1843</v>
      </c>
      <c r="E1368" s="9">
        <v>1110580</v>
      </c>
      <c r="F1368" s="10" t="s">
        <v>1409</v>
      </c>
      <c r="G1368" s="9">
        <v>88846</v>
      </c>
      <c r="H1368" s="9">
        <v>1199426</v>
      </c>
      <c r="I1368" s="6" t="s">
        <v>89</v>
      </c>
      <c r="J1368" s="6" t="s">
        <v>90</v>
      </c>
      <c r="K1368" s="5">
        <f t="shared" si="128"/>
        <v>45234</v>
      </c>
      <c r="L1368" s="9">
        <f>+VLOOKUP(B1368,'[2]TT 2023'!F$1452:K$1508,2,0)</f>
        <v>1199421</v>
      </c>
      <c r="M1368" s="9">
        <f t="shared" si="126"/>
        <v>-5</v>
      </c>
      <c r="N1368" s="5">
        <f>+VLOOKUP(B1368,'[2]TT 2023'!F$1452:K$1508,6,0)</f>
        <v>45240</v>
      </c>
      <c r="O1368" t="s">
        <v>1982</v>
      </c>
      <c r="P1368"/>
      <c r="Q1368"/>
      <c r="R1368" s="14">
        <f>+VLOOKUP(B1368,[14]ExportInvoiceList!$D:$O,3,0)</f>
        <v>1199426</v>
      </c>
      <c r="S1368" s="14">
        <f t="shared" si="127"/>
        <v>0</v>
      </c>
      <c r="T1368" t="str">
        <f>+VLOOKUP(B1368,[14]ExportInvoiceList!$D:$O,12,0)</f>
        <v>Lịch thanh toán: Monthly at 10 &amp; 24</v>
      </c>
      <c r="U1368" s="4">
        <f>+VLOOKUP(B1368,[14]ExportInvoiceList!$D:$O,6,0)</f>
        <v>45230.000347222223</v>
      </c>
    </row>
    <row r="1369" spans="1:21" ht="15" hidden="1" customHeight="1" x14ac:dyDescent="0.2">
      <c r="A1369" s="5">
        <v>45199</v>
      </c>
      <c r="B1369" s="6">
        <v>59177</v>
      </c>
      <c r="C1369" s="6" t="s">
        <v>10</v>
      </c>
      <c r="D1369" s="6" t="s">
        <v>1844</v>
      </c>
      <c r="E1369" s="9">
        <v>4365260</v>
      </c>
      <c r="F1369" s="10" t="s">
        <v>1409</v>
      </c>
      <c r="G1369" s="9">
        <v>349221</v>
      </c>
      <c r="H1369" s="9">
        <v>4714481</v>
      </c>
      <c r="I1369" s="6" t="s">
        <v>139</v>
      </c>
      <c r="J1369" s="6" t="s">
        <v>140</v>
      </c>
      <c r="K1369" s="5">
        <f t="shared" si="128"/>
        <v>45234</v>
      </c>
      <c r="L1369" s="9">
        <f>+VLOOKUP(B1369,'[2]TT 2023'!F$1452:K$1508,2,0)</f>
        <v>4714484</v>
      </c>
      <c r="M1369" s="9">
        <f t="shared" si="126"/>
        <v>3</v>
      </c>
      <c r="N1369" s="5">
        <f>+VLOOKUP(B1369,'[2]TT 2023'!F$1452:K$1508,6,0)</f>
        <v>45240</v>
      </c>
      <c r="O1369" t="s">
        <v>1982</v>
      </c>
      <c r="P1369"/>
      <c r="Q1369"/>
      <c r="R1369" s="14">
        <f>+VLOOKUP(B1369,[14]ExportInvoiceList!$D:$O,3,0)</f>
        <v>4714481</v>
      </c>
      <c r="S1369" s="14">
        <f t="shared" si="127"/>
        <v>0</v>
      </c>
      <c r="T1369" t="str">
        <f>+VLOOKUP(B1369,[14]ExportInvoiceList!$D:$O,12,0)</f>
        <v>Lịch thanh toán: Monthly at 10 &amp; 24</v>
      </c>
      <c r="U1369" s="4">
        <f>+VLOOKUP(B1369,[14]ExportInvoiceList!$D:$O,6,0)</f>
        <v>45231.000347222223</v>
      </c>
    </row>
    <row r="1370" spans="1:21" ht="15" hidden="1" customHeight="1" x14ac:dyDescent="0.2">
      <c r="A1370" s="5">
        <v>45199</v>
      </c>
      <c r="B1370" s="6">
        <v>59178</v>
      </c>
      <c r="C1370" s="6" t="s">
        <v>10</v>
      </c>
      <c r="D1370" s="6" t="s">
        <v>1845</v>
      </c>
      <c r="E1370" s="9">
        <v>4762640</v>
      </c>
      <c r="F1370" s="10" t="s">
        <v>1409</v>
      </c>
      <c r="G1370" s="9">
        <v>381011</v>
      </c>
      <c r="H1370" s="9">
        <v>5143651</v>
      </c>
      <c r="I1370" s="6" t="s">
        <v>175</v>
      </c>
      <c r="J1370" s="6" t="s">
        <v>176</v>
      </c>
      <c r="K1370" s="5">
        <f t="shared" si="128"/>
        <v>45234</v>
      </c>
      <c r="L1370" s="9">
        <f>+VLOOKUP(B1370,'[2]TT 2023'!F$1452:K$1508,2,0)</f>
        <v>5143649</v>
      </c>
      <c r="M1370" s="9">
        <f t="shared" si="126"/>
        <v>-2</v>
      </c>
      <c r="N1370" s="5">
        <f>+VLOOKUP(B1370,'[2]TT 2023'!F$1452:K$1508,6,0)</f>
        <v>45240</v>
      </c>
      <c r="O1370" t="s">
        <v>1982</v>
      </c>
      <c r="P1370"/>
      <c r="Q1370"/>
      <c r="R1370" s="14">
        <f>+VLOOKUP(B1370,[14]ExportInvoiceList!$D:$O,3,0)</f>
        <v>5143651</v>
      </c>
      <c r="S1370" s="14">
        <f t="shared" si="127"/>
        <v>0</v>
      </c>
      <c r="T1370" t="str">
        <f>+VLOOKUP(B1370,[14]ExportInvoiceList!$D:$O,12,0)</f>
        <v>Lịch thanh toán: Monthly at 10 &amp; 24</v>
      </c>
      <c r="U1370" s="4">
        <f>+VLOOKUP(B1370,[14]ExportInvoiceList!$D:$O,6,0)</f>
        <v>45231.000347222223</v>
      </c>
    </row>
    <row r="1371" spans="1:21" ht="15" hidden="1" customHeight="1" x14ac:dyDescent="0.2">
      <c r="A1371" s="5">
        <v>45199</v>
      </c>
      <c r="B1371" s="6">
        <v>59180</v>
      </c>
      <c r="C1371" s="6" t="s">
        <v>10</v>
      </c>
      <c r="D1371" s="6" t="s">
        <v>1846</v>
      </c>
      <c r="E1371" s="9">
        <v>1110580</v>
      </c>
      <c r="F1371" s="10" t="s">
        <v>1409</v>
      </c>
      <c r="G1371" s="9">
        <v>88846</v>
      </c>
      <c r="H1371" s="9">
        <v>1199426</v>
      </c>
      <c r="I1371" s="6" t="s">
        <v>13</v>
      </c>
      <c r="J1371" s="6" t="s">
        <v>14</v>
      </c>
      <c r="K1371" s="5">
        <f t="shared" si="128"/>
        <v>45234</v>
      </c>
      <c r="L1371" s="9">
        <f>+VLOOKUP(B1371,'[2]TT 2023'!F$1452:K$1508,2,0)</f>
        <v>1199421</v>
      </c>
      <c r="M1371" s="9">
        <f t="shared" si="126"/>
        <v>-5</v>
      </c>
      <c r="N1371" s="5">
        <f>+VLOOKUP(B1371,'[2]TT 2023'!F$1452:K$1508,6,0)</f>
        <v>45240</v>
      </c>
      <c r="O1371" t="s">
        <v>1982</v>
      </c>
      <c r="P1371"/>
      <c r="Q1371"/>
      <c r="R1371" s="14">
        <f>+VLOOKUP(B1371,[14]ExportInvoiceList!$D:$O,3,0)</f>
        <v>1199426</v>
      </c>
      <c r="S1371" s="14">
        <f t="shared" si="127"/>
        <v>0</v>
      </c>
      <c r="T1371" t="str">
        <f>+VLOOKUP(B1371,[14]ExportInvoiceList!$D:$O,12,0)</f>
        <v>Lịch thanh toán: Monthly at 10 &amp; 24</v>
      </c>
      <c r="U1371" s="4">
        <f>+VLOOKUP(B1371,[14]ExportInvoiceList!$D:$O,6,0)</f>
        <v>45231.000347222223</v>
      </c>
    </row>
    <row r="1372" spans="1:21" ht="15" hidden="1" customHeight="1" x14ac:dyDescent="0.2">
      <c r="A1372" s="5">
        <v>45199</v>
      </c>
      <c r="B1372" s="6">
        <v>59182</v>
      </c>
      <c r="C1372" s="6" t="s">
        <v>10</v>
      </c>
      <c r="D1372" s="6" t="s">
        <v>1847</v>
      </c>
      <c r="E1372" s="9">
        <v>654610</v>
      </c>
      <c r="F1372" s="10" t="s">
        <v>1409</v>
      </c>
      <c r="G1372" s="9">
        <v>52369</v>
      </c>
      <c r="H1372" s="9">
        <v>706979</v>
      </c>
      <c r="I1372" s="6" t="s">
        <v>13</v>
      </c>
      <c r="J1372" s="6" t="s">
        <v>14</v>
      </c>
      <c r="K1372" s="5">
        <f t="shared" si="128"/>
        <v>45234</v>
      </c>
      <c r="L1372" s="9">
        <f>+VLOOKUP(B1372,'[2]TT 2023'!F$1452:K$1508,2,0)</f>
        <v>706982</v>
      </c>
      <c r="M1372" s="9">
        <f t="shared" si="126"/>
        <v>3</v>
      </c>
      <c r="N1372" s="5">
        <f>+VLOOKUP(B1372,'[2]TT 2023'!F$1452:K$1508,6,0)</f>
        <v>45240</v>
      </c>
      <c r="O1372" t="s">
        <v>1982</v>
      </c>
      <c r="P1372"/>
      <c r="Q1372"/>
      <c r="R1372" s="14">
        <f>+VLOOKUP(B1372,[14]ExportInvoiceList!$D:$O,3,0)</f>
        <v>706979</v>
      </c>
      <c r="S1372" s="14">
        <f t="shared" si="127"/>
        <v>0</v>
      </c>
      <c r="T1372" t="str">
        <f>+VLOOKUP(B1372,[14]ExportInvoiceList!$D:$O,12,0)</f>
        <v>Lịch thanh toán: Monthly at 10 &amp; 24</v>
      </c>
      <c r="U1372" s="4">
        <f>+VLOOKUP(B1372,[14]ExportInvoiceList!$D:$O,6,0)</f>
        <v>45231.000347222223</v>
      </c>
    </row>
    <row r="1373" spans="1:21" ht="15" hidden="1" customHeight="1" x14ac:dyDescent="0.2">
      <c r="A1373" s="5">
        <v>45199</v>
      </c>
      <c r="B1373" s="6">
        <v>59184</v>
      </c>
      <c r="C1373" s="6" t="s">
        <v>10</v>
      </c>
      <c r="D1373" s="6" t="s">
        <v>1848</v>
      </c>
      <c r="E1373" s="9">
        <v>426560</v>
      </c>
      <c r="F1373" s="10" t="s">
        <v>1409</v>
      </c>
      <c r="G1373" s="9">
        <v>34125</v>
      </c>
      <c r="H1373" s="9">
        <v>460685</v>
      </c>
      <c r="I1373" s="6" t="s">
        <v>13</v>
      </c>
      <c r="J1373" s="6" t="s">
        <v>14</v>
      </c>
      <c r="K1373" s="5">
        <f t="shared" si="128"/>
        <v>45234</v>
      </c>
      <c r="L1373" s="9">
        <f>+VLOOKUP(B1373,'[2]TT 2023'!F$1452:K$1508,2,0)</f>
        <v>460688</v>
      </c>
      <c r="M1373" s="9">
        <f t="shared" si="126"/>
        <v>3</v>
      </c>
      <c r="N1373" s="5">
        <f>+VLOOKUP(B1373,'[2]TT 2023'!F$1452:K$1508,6,0)</f>
        <v>45240</v>
      </c>
      <c r="O1373" t="s">
        <v>1982</v>
      </c>
      <c r="P1373"/>
      <c r="Q1373"/>
      <c r="R1373" s="14">
        <f>+VLOOKUP(B1373,[14]ExportInvoiceList!$D:$O,3,0)</f>
        <v>460685</v>
      </c>
      <c r="S1373" s="14">
        <f t="shared" si="127"/>
        <v>0</v>
      </c>
      <c r="T1373" t="str">
        <f>+VLOOKUP(B1373,[14]ExportInvoiceList!$D:$O,12,0)</f>
        <v>Lịch thanh toán: Monthly at 10 &amp; 24</v>
      </c>
      <c r="U1373" s="4">
        <f>+VLOOKUP(B1373,[14]ExportInvoiceList!$D:$O,6,0)</f>
        <v>45231.000347222223</v>
      </c>
    </row>
    <row r="1374" spans="1:21" ht="15" hidden="1" customHeight="1" x14ac:dyDescent="0.2">
      <c r="A1374" s="5">
        <v>45199</v>
      </c>
      <c r="B1374" s="6">
        <v>59185</v>
      </c>
      <c r="C1374" s="6" t="s">
        <v>10</v>
      </c>
      <c r="D1374" s="6" t="s">
        <v>1849</v>
      </c>
      <c r="E1374" s="9">
        <v>853120</v>
      </c>
      <c r="F1374" s="10" t="s">
        <v>1409</v>
      </c>
      <c r="G1374" s="9">
        <v>68250</v>
      </c>
      <c r="H1374" s="9">
        <v>921370</v>
      </c>
      <c r="I1374" s="6" t="s">
        <v>13</v>
      </c>
      <c r="J1374" s="6" t="s">
        <v>14</v>
      </c>
      <c r="K1374" s="5">
        <f t="shared" si="128"/>
        <v>45234</v>
      </c>
      <c r="L1374" s="9">
        <f>+VLOOKUP(B1374,'[2]TT 2023'!F$1452:K$1508,2,0)</f>
        <v>921375</v>
      </c>
      <c r="M1374" s="9">
        <f t="shared" si="126"/>
        <v>5</v>
      </c>
      <c r="N1374" s="5">
        <f>+VLOOKUP(B1374,'[2]TT 2023'!F$1452:K$1508,6,0)</f>
        <v>45240</v>
      </c>
      <c r="O1374" t="s">
        <v>1982</v>
      </c>
      <c r="P1374"/>
      <c r="Q1374"/>
      <c r="R1374" s="14">
        <f>+VLOOKUP(B1374,[14]ExportInvoiceList!$D:$O,3,0)</f>
        <v>921370</v>
      </c>
      <c r="S1374" s="14">
        <f t="shared" si="127"/>
        <v>0</v>
      </c>
      <c r="T1374" t="str">
        <f>+VLOOKUP(B1374,[14]ExportInvoiceList!$D:$O,12,0)</f>
        <v>Lịch thanh toán: Monthly at 10 &amp; 24</v>
      </c>
      <c r="U1374" s="4">
        <f>+VLOOKUP(B1374,[14]ExportInvoiceList!$D:$O,6,0)</f>
        <v>45232.000347222223</v>
      </c>
    </row>
    <row r="1375" spans="1:21" ht="15" hidden="1" customHeight="1" x14ac:dyDescent="0.2">
      <c r="A1375" s="5">
        <v>45199</v>
      </c>
      <c r="B1375" s="6">
        <v>59186</v>
      </c>
      <c r="C1375" s="6" t="s">
        <v>10</v>
      </c>
      <c r="D1375" s="6" t="s">
        <v>1850</v>
      </c>
      <c r="E1375" s="9">
        <v>3729020</v>
      </c>
      <c r="F1375" s="10" t="s">
        <v>1409</v>
      </c>
      <c r="G1375" s="9">
        <v>298322</v>
      </c>
      <c r="H1375" s="9">
        <v>4027342</v>
      </c>
      <c r="I1375" s="6" t="s">
        <v>53</v>
      </c>
      <c r="J1375" s="6" t="s">
        <v>54</v>
      </c>
      <c r="K1375" s="5">
        <f t="shared" si="128"/>
        <v>45234</v>
      </c>
      <c r="L1375" s="9">
        <f>+VLOOKUP(B1375,'[2]TT 2023'!F$1452:K$1508,2,0)</f>
        <v>4027347</v>
      </c>
      <c r="M1375" s="9">
        <f t="shared" si="126"/>
        <v>5</v>
      </c>
      <c r="N1375" s="5">
        <f>+VLOOKUP(B1375,'[2]TT 2023'!F$1452:K$1508,6,0)</f>
        <v>45240</v>
      </c>
      <c r="O1375" t="s">
        <v>1982</v>
      </c>
      <c r="P1375"/>
      <c r="Q1375"/>
      <c r="R1375" s="14">
        <f>+VLOOKUP(B1375,[14]ExportInvoiceList!$D:$O,3,0)</f>
        <v>4027342</v>
      </c>
      <c r="S1375" s="14">
        <f t="shared" si="127"/>
        <v>0</v>
      </c>
      <c r="T1375" t="str">
        <f>+VLOOKUP(B1375,[14]ExportInvoiceList!$D:$O,12,0)</f>
        <v>Lịch thanh toán: Monthly at 10 &amp; 24</v>
      </c>
      <c r="U1375" s="4">
        <f>+VLOOKUP(B1375,[14]ExportInvoiceList!$D:$O,6,0)</f>
        <v>45236.000347222223</v>
      </c>
    </row>
    <row r="1376" spans="1:21" ht="15" hidden="1" customHeight="1" x14ac:dyDescent="0.2">
      <c r="A1376" s="5">
        <v>45199</v>
      </c>
      <c r="B1376" s="6">
        <v>59187</v>
      </c>
      <c r="C1376" s="6" t="s">
        <v>10</v>
      </c>
      <c r="D1376" s="6" t="s">
        <v>1851</v>
      </c>
      <c r="E1376" s="9">
        <v>426560</v>
      </c>
      <c r="F1376" s="10" t="s">
        <v>1409</v>
      </c>
      <c r="G1376" s="9">
        <v>34125</v>
      </c>
      <c r="H1376" s="9">
        <v>460685</v>
      </c>
      <c r="I1376" s="6" t="s">
        <v>139</v>
      </c>
      <c r="J1376" s="6" t="s">
        <v>140</v>
      </c>
      <c r="K1376" s="5">
        <f t="shared" si="128"/>
        <v>45234</v>
      </c>
      <c r="L1376" s="9">
        <f>+VLOOKUP(B1376,'[2]TT 2023'!F$1452:K$1508,2,0)</f>
        <v>460688</v>
      </c>
      <c r="M1376" s="9">
        <f t="shared" si="126"/>
        <v>3</v>
      </c>
      <c r="N1376" s="5">
        <f>+VLOOKUP(B1376,'[2]TT 2023'!F$1452:K$1508,6,0)</f>
        <v>45240</v>
      </c>
      <c r="O1376" t="s">
        <v>1982</v>
      </c>
      <c r="P1376"/>
      <c r="Q1376"/>
      <c r="R1376" s="14">
        <f>+VLOOKUP(B1376,[14]ExportInvoiceList!$D:$O,3,0)</f>
        <v>460685</v>
      </c>
      <c r="S1376" s="14">
        <f t="shared" si="127"/>
        <v>0</v>
      </c>
      <c r="T1376" t="str">
        <f>+VLOOKUP(B1376,[14]ExportInvoiceList!$D:$O,12,0)</f>
        <v>Lịch thanh toán: Monthly at 10 &amp; 24</v>
      </c>
      <c r="U1376" s="4">
        <f>+VLOOKUP(B1376,[14]ExportInvoiceList!$D:$O,6,0)</f>
        <v>45234.000347222223</v>
      </c>
    </row>
    <row r="1377" spans="1:21" ht="15" hidden="1" customHeight="1" x14ac:dyDescent="0.2">
      <c r="A1377" s="5">
        <v>45199</v>
      </c>
      <c r="B1377" s="6">
        <v>59188</v>
      </c>
      <c r="C1377" s="6" t="s">
        <v>10</v>
      </c>
      <c r="D1377" s="6" t="s">
        <v>1852</v>
      </c>
      <c r="E1377" s="9">
        <v>3849940</v>
      </c>
      <c r="F1377" s="10" t="s">
        <v>1409</v>
      </c>
      <c r="G1377" s="9">
        <v>307995</v>
      </c>
      <c r="H1377" s="9">
        <v>4157935</v>
      </c>
      <c r="I1377" s="6" t="s">
        <v>139</v>
      </c>
      <c r="J1377" s="6" t="s">
        <v>140</v>
      </c>
      <c r="K1377" s="5">
        <f t="shared" si="128"/>
        <v>45234</v>
      </c>
      <c r="L1377" s="9">
        <f>+VLOOKUP(B1377,'[2]TT 2023'!F$1452:K$1508,2,0)</f>
        <v>4157933</v>
      </c>
      <c r="M1377" s="9">
        <f t="shared" si="126"/>
        <v>-2</v>
      </c>
      <c r="N1377" s="5">
        <f>+VLOOKUP(B1377,'[2]TT 2023'!F$1452:K$1508,6,0)</f>
        <v>45240</v>
      </c>
      <c r="O1377" t="s">
        <v>1982</v>
      </c>
      <c r="P1377"/>
      <c r="Q1377"/>
      <c r="R1377" s="14">
        <f>+VLOOKUP(B1377,[14]ExportInvoiceList!$D:$O,3,0)</f>
        <v>4157935</v>
      </c>
      <c r="S1377" s="14">
        <f t="shared" si="127"/>
        <v>0</v>
      </c>
      <c r="T1377" t="str">
        <f>+VLOOKUP(B1377,[14]ExportInvoiceList!$D:$O,12,0)</f>
        <v>Lịch thanh toán: Monthly at 10 &amp; 24</v>
      </c>
      <c r="U1377" s="4">
        <f>+VLOOKUP(B1377,[14]ExportInvoiceList!$D:$O,6,0)</f>
        <v>45234.000347222223</v>
      </c>
    </row>
    <row r="1378" spans="1:21" ht="15" hidden="1" customHeight="1" x14ac:dyDescent="0.2">
      <c r="A1378" s="5">
        <v>45199</v>
      </c>
      <c r="B1378" s="6">
        <v>59190</v>
      </c>
      <c r="C1378" s="6" t="s">
        <v>10</v>
      </c>
      <c r="D1378" s="6" t="s">
        <v>1853</v>
      </c>
      <c r="E1378" s="9">
        <v>3491900</v>
      </c>
      <c r="F1378" s="10" t="s">
        <v>1409</v>
      </c>
      <c r="G1378" s="9">
        <v>279352</v>
      </c>
      <c r="H1378" s="9">
        <v>3771252</v>
      </c>
      <c r="I1378" s="6" t="s">
        <v>89</v>
      </c>
      <c r="J1378" s="6" t="s">
        <v>90</v>
      </c>
      <c r="K1378" s="5">
        <f t="shared" si="128"/>
        <v>45234</v>
      </c>
      <c r="L1378" s="9">
        <f>+VLOOKUP(B1378,'[2]TT 2023'!F$1452:K$1508,2,0)</f>
        <v>3771252</v>
      </c>
      <c r="M1378" s="9">
        <f t="shared" si="126"/>
        <v>0</v>
      </c>
      <c r="N1378" s="5">
        <f>+VLOOKUP(B1378,'[2]TT 2023'!F$1452:K$1508,6,0)</f>
        <v>45240</v>
      </c>
      <c r="O1378" t="s">
        <v>1982</v>
      </c>
      <c r="P1378"/>
      <c r="Q1378"/>
      <c r="R1378" s="14">
        <f>+VLOOKUP(B1378,[14]ExportInvoiceList!$D:$O,3,0)</f>
        <v>3771252</v>
      </c>
      <c r="S1378" s="14">
        <f t="shared" si="127"/>
        <v>0</v>
      </c>
      <c r="T1378" t="str">
        <f>+VLOOKUP(B1378,[14]ExportInvoiceList!$D:$O,12,0)</f>
        <v>Lịch thanh toán: Monthly at 10 &amp; 24</v>
      </c>
      <c r="U1378" s="4">
        <f>+VLOOKUP(B1378,[14]ExportInvoiceList!$D:$O,6,0)</f>
        <v>45234.000347222223</v>
      </c>
    </row>
    <row r="1379" spans="1:21" ht="15" hidden="1" customHeight="1" x14ac:dyDescent="0.2">
      <c r="A1379" s="5">
        <v>45199</v>
      </c>
      <c r="B1379" s="6">
        <v>59191</v>
      </c>
      <c r="C1379" s="6" t="s">
        <v>10</v>
      </c>
      <c r="D1379" s="6" t="s">
        <v>1854</v>
      </c>
      <c r="E1379" s="9">
        <v>1468620</v>
      </c>
      <c r="F1379" s="10" t="s">
        <v>1409</v>
      </c>
      <c r="G1379" s="9">
        <v>117490</v>
      </c>
      <c r="H1379" s="9">
        <v>1586110</v>
      </c>
      <c r="I1379" s="6" t="s">
        <v>107</v>
      </c>
      <c r="J1379" s="6" t="s">
        <v>108</v>
      </c>
      <c r="K1379" s="5">
        <f t="shared" si="128"/>
        <v>45234</v>
      </c>
      <c r="L1379" s="9">
        <f>+VLOOKUP(B1379,'[2]TT 2023'!F$1452:K$1508,2,0)</f>
        <v>1586115</v>
      </c>
      <c r="M1379" s="9">
        <f t="shared" si="126"/>
        <v>5</v>
      </c>
      <c r="N1379" s="5">
        <f>+VLOOKUP(B1379,'[2]TT 2023'!F$1452:K$1508,6,0)</f>
        <v>45240</v>
      </c>
      <c r="O1379" t="s">
        <v>1982</v>
      </c>
      <c r="P1379"/>
      <c r="Q1379"/>
      <c r="R1379" s="14">
        <f>+VLOOKUP(B1379,[14]ExportInvoiceList!$D:$O,3,0)</f>
        <v>1586110</v>
      </c>
      <c r="S1379" s="14">
        <f t="shared" si="127"/>
        <v>0</v>
      </c>
      <c r="T1379" t="str">
        <f>+VLOOKUP(B1379,[14]ExportInvoiceList!$D:$O,12,0)</f>
        <v>Lịch thanh toán: Monthly at 10 &amp; 24</v>
      </c>
      <c r="U1379" s="4">
        <f>+VLOOKUP(B1379,[14]ExportInvoiceList!$D:$O,6,0)</f>
        <v>45234.000347222223</v>
      </c>
    </row>
    <row r="1380" spans="1:21" ht="15" hidden="1" customHeight="1" x14ac:dyDescent="0.2">
      <c r="A1380" s="5">
        <v>45199</v>
      </c>
      <c r="B1380" s="6">
        <v>59192</v>
      </c>
      <c r="C1380" s="6" t="s">
        <v>10</v>
      </c>
      <c r="D1380" s="6" t="s">
        <v>1855</v>
      </c>
      <c r="E1380" s="9">
        <v>1110580</v>
      </c>
      <c r="F1380" s="10" t="s">
        <v>1409</v>
      </c>
      <c r="G1380" s="9">
        <v>88846</v>
      </c>
      <c r="H1380" s="9">
        <v>1199426</v>
      </c>
      <c r="I1380" s="6" t="s">
        <v>93</v>
      </c>
      <c r="J1380" s="6" t="s">
        <v>94</v>
      </c>
      <c r="K1380" s="5">
        <f t="shared" si="128"/>
        <v>45234</v>
      </c>
      <c r="L1380" s="9">
        <f>+VLOOKUP(B1380,'[2]TT 2023'!F$1452:K$1508,2,0)</f>
        <v>1199421</v>
      </c>
      <c r="M1380" s="9">
        <f t="shared" si="126"/>
        <v>-5</v>
      </c>
      <c r="N1380" s="5">
        <f>+VLOOKUP(B1380,'[2]TT 2023'!F$1452:K$1508,6,0)</f>
        <v>45240</v>
      </c>
      <c r="O1380" t="s">
        <v>1982</v>
      </c>
      <c r="P1380"/>
      <c r="Q1380"/>
      <c r="R1380" s="14">
        <f>+VLOOKUP(B1380,[14]ExportInvoiceList!$D:$O,3,0)</f>
        <v>1199426</v>
      </c>
      <c r="S1380" s="14">
        <f t="shared" si="127"/>
        <v>0</v>
      </c>
      <c r="T1380" t="str">
        <f>+VLOOKUP(B1380,[14]ExportInvoiceList!$D:$O,12,0)</f>
        <v>Lịch thanh toán: Monthly at 10 &amp; 24</v>
      </c>
      <c r="U1380" s="4">
        <f>+VLOOKUP(B1380,[14]ExportInvoiceList!$D:$O,6,0)</f>
        <v>45233.000347222223</v>
      </c>
    </row>
    <row r="1381" spans="1:21" ht="15" hidden="1" customHeight="1" x14ac:dyDescent="0.2">
      <c r="A1381" s="5">
        <v>45199</v>
      </c>
      <c r="B1381" s="6">
        <v>59193</v>
      </c>
      <c r="C1381" s="6" t="s">
        <v>10</v>
      </c>
      <c r="D1381" s="6" t="s">
        <v>1856</v>
      </c>
      <c r="E1381" s="9">
        <v>6071860</v>
      </c>
      <c r="F1381" s="10" t="s">
        <v>1409</v>
      </c>
      <c r="G1381" s="9">
        <v>485749</v>
      </c>
      <c r="H1381" s="9">
        <v>6557609</v>
      </c>
      <c r="I1381" s="6" t="s">
        <v>175</v>
      </c>
      <c r="J1381" s="6" t="s">
        <v>176</v>
      </c>
      <c r="K1381" s="5">
        <f t="shared" si="128"/>
        <v>45234</v>
      </c>
      <c r="L1381" s="9">
        <f>+VLOOKUP(B1381,'[2]TT 2023'!F$1452:K$1508,2,0)</f>
        <v>6557612</v>
      </c>
      <c r="M1381" s="9">
        <f t="shared" si="126"/>
        <v>3</v>
      </c>
      <c r="N1381" s="5">
        <f>+VLOOKUP(B1381,'[2]TT 2023'!F$1452:K$1508,6,0)</f>
        <v>45240</v>
      </c>
      <c r="O1381" t="s">
        <v>1982</v>
      </c>
      <c r="P1381"/>
      <c r="Q1381"/>
      <c r="R1381" s="14">
        <f>+VLOOKUP(B1381,[14]ExportInvoiceList!$D:$O,3,0)</f>
        <v>6557609</v>
      </c>
      <c r="S1381" s="14">
        <f t="shared" si="127"/>
        <v>0</v>
      </c>
      <c r="T1381" t="str">
        <f>+VLOOKUP(B1381,[14]ExportInvoiceList!$D:$O,12,0)</f>
        <v>Lịch thanh toán: Monthly at 10 &amp; 24</v>
      </c>
      <c r="U1381" s="4">
        <f>+VLOOKUP(B1381,[14]ExportInvoiceList!$D:$O,6,0)</f>
        <v>45233.000347222223</v>
      </c>
    </row>
    <row r="1382" spans="1:21" ht="15" hidden="1" customHeight="1" x14ac:dyDescent="0.2">
      <c r="A1382" s="5">
        <v>45199</v>
      </c>
      <c r="B1382" s="6">
        <v>59196</v>
      </c>
      <c r="C1382" s="6" t="s">
        <v>10</v>
      </c>
      <c r="D1382" s="6" t="s">
        <v>1857</v>
      </c>
      <c r="E1382" s="9">
        <v>1468620</v>
      </c>
      <c r="F1382" s="10" t="s">
        <v>1409</v>
      </c>
      <c r="G1382" s="9">
        <v>117490</v>
      </c>
      <c r="H1382" s="9">
        <v>1586110</v>
      </c>
      <c r="I1382" s="6" t="s">
        <v>147</v>
      </c>
      <c r="J1382" s="6" t="s">
        <v>148</v>
      </c>
      <c r="K1382" s="5">
        <f t="shared" si="128"/>
        <v>45234</v>
      </c>
      <c r="L1382" s="9">
        <f>+VLOOKUP(B1382,'[2]TT 2023'!F$1452:K$1508,2,0)</f>
        <v>1586115</v>
      </c>
      <c r="M1382" s="9">
        <f t="shared" si="126"/>
        <v>5</v>
      </c>
      <c r="N1382" s="5">
        <f>+VLOOKUP(B1382,'[2]TT 2023'!F$1452:K$1508,6,0)</f>
        <v>45240</v>
      </c>
      <c r="O1382" t="s">
        <v>1982</v>
      </c>
      <c r="P1382"/>
      <c r="Q1382"/>
      <c r="R1382" s="14">
        <f>+VLOOKUP(B1382,[14]ExportInvoiceList!$D:$O,3,0)</f>
        <v>1586110</v>
      </c>
      <c r="S1382" s="14">
        <f t="shared" si="127"/>
        <v>0</v>
      </c>
      <c r="T1382" t="str">
        <f>+VLOOKUP(B1382,[14]ExportInvoiceList!$D:$O,12,0)</f>
        <v>Lịch thanh toán: Monthly at 10 &amp; 24</v>
      </c>
      <c r="U1382" s="4">
        <f>+VLOOKUP(B1382,[14]ExportInvoiceList!$D:$O,6,0)</f>
        <v>45224.000347222223</v>
      </c>
    </row>
    <row r="1383" spans="1:21" ht="15" hidden="1" customHeight="1" x14ac:dyDescent="0.2">
      <c r="A1383" s="5">
        <v>45199</v>
      </c>
      <c r="B1383" s="6">
        <v>59197</v>
      </c>
      <c r="C1383" s="6" t="s">
        <v>10</v>
      </c>
      <c r="D1383" s="6" t="s">
        <v>1858</v>
      </c>
      <c r="E1383" s="9">
        <v>1110580</v>
      </c>
      <c r="F1383" s="10" t="s">
        <v>1409</v>
      </c>
      <c r="G1383" s="9">
        <v>88846</v>
      </c>
      <c r="H1383" s="9">
        <v>1199426</v>
      </c>
      <c r="I1383" s="6" t="s">
        <v>147</v>
      </c>
      <c r="J1383" s="6" t="s">
        <v>148</v>
      </c>
      <c r="K1383" s="5">
        <f t="shared" si="128"/>
        <v>45234</v>
      </c>
      <c r="L1383" s="9">
        <f>+VLOOKUP(B1383,'[2]TT 2023'!F$1452:K$1508,2,0)</f>
        <v>1199421</v>
      </c>
      <c r="M1383" s="9">
        <f t="shared" si="126"/>
        <v>-5</v>
      </c>
      <c r="N1383" s="5">
        <f>+VLOOKUP(B1383,'[2]TT 2023'!F$1452:K$1508,6,0)</f>
        <v>45240</v>
      </c>
      <c r="O1383" t="s">
        <v>1982</v>
      </c>
      <c r="P1383"/>
      <c r="Q1383"/>
      <c r="R1383" s="14">
        <f>+VLOOKUP(B1383,[14]ExportInvoiceList!$D:$O,3,0)</f>
        <v>1199426</v>
      </c>
      <c r="S1383" s="14">
        <f t="shared" si="127"/>
        <v>0</v>
      </c>
      <c r="T1383" t="str">
        <f>+VLOOKUP(B1383,[14]ExportInvoiceList!$D:$O,12,0)</f>
        <v>Lịch thanh toán: Monthly at 10 &amp; 24</v>
      </c>
      <c r="U1383" s="4">
        <f>+VLOOKUP(B1383,[14]ExportInvoiceList!$D:$O,6,0)</f>
        <v>45224.000347222223</v>
      </c>
    </row>
    <row r="1384" spans="1:21" ht="15" hidden="1" customHeight="1" x14ac:dyDescent="0.2">
      <c r="A1384" s="5">
        <v>45199</v>
      </c>
      <c r="B1384" s="6">
        <v>59198</v>
      </c>
      <c r="C1384" s="6" t="s">
        <v>10</v>
      </c>
      <c r="D1384" s="6" t="s">
        <v>1859</v>
      </c>
      <c r="E1384" s="9">
        <v>4294225</v>
      </c>
      <c r="F1384" s="10" t="s">
        <v>1409</v>
      </c>
      <c r="G1384" s="9">
        <v>343538</v>
      </c>
      <c r="H1384" s="9">
        <v>4637763</v>
      </c>
      <c r="I1384" s="6" t="s">
        <v>147</v>
      </c>
      <c r="J1384" s="6" t="s">
        <v>148</v>
      </c>
      <c r="K1384" s="5">
        <f t="shared" si="128"/>
        <v>45234</v>
      </c>
      <c r="L1384" s="9">
        <f>+VLOOKUP(B1384,'[2]TT 2023'!F$1452:K$1508,2,0)</f>
        <v>4637763</v>
      </c>
      <c r="M1384" s="9">
        <f t="shared" si="126"/>
        <v>0</v>
      </c>
      <c r="N1384" s="5">
        <f>+VLOOKUP(B1384,'[2]TT 2023'!F$1452:K$1508,6,0)</f>
        <v>45240</v>
      </c>
      <c r="O1384" t="s">
        <v>1982</v>
      </c>
      <c r="P1384"/>
      <c r="Q1384"/>
      <c r="R1384" s="14">
        <f>+VLOOKUP(B1384,[14]ExportInvoiceList!$D:$O,3,0)</f>
        <v>4637763</v>
      </c>
      <c r="S1384" s="14">
        <f t="shared" si="127"/>
        <v>0</v>
      </c>
      <c r="T1384" t="str">
        <f>+VLOOKUP(B1384,[14]ExportInvoiceList!$D:$O,12,0)</f>
        <v>Lịch thanh toán: Monthly at 10 &amp; 24</v>
      </c>
      <c r="U1384" s="4">
        <f>+VLOOKUP(B1384,[14]ExportInvoiceList!$D:$O,6,0)</f>
        <v>45227.000347222223</v>
      </c>
    </row>
    <row r="1385" spans="1:21" ht="15" hidden="1" customHeight="1" x14ac:dyDescent="0.2">
      <c r="A1385" s="5">
        <v>45199</v>
      </c>
      <c r="B1385" s="6">
        <v>59199</v>
      </c>
      <c r="C1385" s="6" t="s">
        <v>10</v>
      </c>
      <c r="D1385" s="6" t="s">
        <v>1860</v>
      </c>
      <c r="E1385" s="9">
        <v>85312</v>
      </c>
      <c r="F1385" s="10" t="s">
        <v>1409</v>
      </c>
      <c r="G1385" s="9">
        <v>6825</v>
      </c>
      <c r="H1385" s="9">
        <v>92137</v>
      </c>
      <c r="I1385" s="6" t="s">
        <v>147</v>
      </c>
      <c r="J1385" s="6" t="s">
        <v>148</v>
      </c>
      <c r="K1385" s="5">
        <f t="shared" si="128"/>
        <v>45234</v>
      </c>
      <c r="L1385" s="9">
        <f>+VLOOKUP(B1385,'[2]TT 2023'!F$1452:K$1508,2,0)</f>
        <v>92138</v>
      </c>
      <c r="M1385" s="9">
        <f t="shared" si="126"/>
        <v>1</v>
      </c>
      <c r="N1385" s="5">
        <f>+VLOOKUP(B1385,'[2]TT 2023'!F$1452:K$1508,6,0)</f>
        <v>45240</v>
      </c>
      <c r="O1385" t="s">
        <v>1982</v>
      </c>
      <c r="P1385"/>
      <c r="Q1385"/>
      <c r="R1385" s="14">
        <f>+VLOOKUP(B1385,[14]ExportInvoiceList!$D:$O,3,0)</f>
        <v>92137</v>
      </c>
      <c r="S1385" s="14">
        <f t="shared" si="127"/>
        <v>0</v>
      </c>
      <c r="T1385" t="str">
        <f>+VLOOKUP(B1385,[14]ExportInvoiceList!$D:$O,12,0)</f>
        <v>Lịch thanh toán: Monthly at 10 &amp; 24</v>
      </c>
      <c r="U1385" s="4">
        <f>+VLOOKUP(B1385,[14]ExportInvoiceList!$D:$O,6,0)</f>
        <v>45227.000347222223</v>
      </c>
    </row>
    <row r="1386" spans="1:21" ht="15" hidden="1" customHeight="1" x14ac:dyDescent="0.2">
      <c r="A1386" s="5">
        <v>45199</v>
      </c>
      <c r="B1386" s="6">
        <v>59200</v>
      </c>
      <c r="C1386" s="6" t="s">
        <v>10</v>
      </c>
      <c r="D1386" s="6" t="s">
        <v>1861</v>
      </c>
      <c r="E1386" s="9">
        <v>2579200</v>
      </c>
      <c r="F1386" s="10" t="s">
        <v>1409</v>
      </c>
      <c r="G1386" s="9">
        <v>206336</v>
      </c>
      <c r="H1386" s="9">
        <v>2785536</v>
      </c>
      <c r="I1386" s="6" t="s">
        <v>147</v>
      </c>
      <c r="J1386" s="6" t="s">
        <v>148</v>
      </c>
      <c r="K1386" s="5">
        <f t="shared" si="128"/>
        <v>45234</v>
      </c>
      <c r="L1386" s="9">
        <f>+VLOOKUP(B1386,'[2]TT 2023'!F$1452:K$1508,2,0)</f>
        <v>2785536</v>
      </c>
      <c r="M1386" s="9">
        <f t="shared" si="126"/>
        <v>0</v>
      </c>
      <c r="N1386" s="5">
        <f>+VLOOKUP(B1386,'[2]TT 2023'!F$1452:K$1508,6,0)</f>
        <v>45240</v>
      </c>
      <c r="O1386" t="s">
        <v>1982</v>
      </c>
      <c r="P1386"/>
      <c r="Q1386"/>
      <c r="R1386" s="14">
        <f>+VLOOKUP(B1386,[14]ExportInvoiceList!$D:$O,3,0)</f>
        <v>2785536</v>
      </c>
      <c r="S1386" s="14">
        <f t="shared" si="127"/>
        <v>0</v>
      </c>
      <c r="T1386" t="str">
        <f>+VLOOKUP(B1386,[14]ExportInvoiceList!$D:$O,12,0)</f>
        <v>Lịch thanh toán: Monthly at 10 &amp; 24</v>
      </c>
      <c r="U1386" s="4">
        <f>+VLOOKUP(B1386,[14]ExportInvoiceList!$D:$O,6,0)</f>
        <v>45230.000347222223</v>
      </c>
    </row>
    <row r="1387" spans="1:21" ht="15" hidden="1" customHeight="1" x14ac:dyDescent="0.2">
      <c r="A1387" s="5">
        <v>45199</v>
      </c>
      <c r="B1387" s="6">
        <v>59201</v>
      </c>
      <c r="C1387" s="6" t="s">
        <v>10</v>
      </c>
      <c r="D1387" s="6" t="s">
        <v>1862</v>
      </c>
      <c r="E1387" s="9">
        <v>213280</v>
      </c>
      <c r="F1387" s="10" t="s">
        <v>1409</v>
      </c>
      <c r="G1387" s="9">
        <v>17062</v>
      </c>
      <c r="H1387" s="9">
        <v>230342</v>
      </c>
      <c r="I1387" s="6" t="s">
        <v>147</v>
      </c>
      <c r="J1387" s="6" t="s">
        <v>148</v>
      </c>
      <c r="K1387" s="5">
        <f t="shared" si="128"/>
        <v>45234</v>
      </c>
      <c r="L1387" s="9">
        <f>+VLOOKUP(B1387,'[2]TT 2023'!F$1452:K$1508,2,0)</f>
        <v>230337</v>
      </c>
      <c r="M1387" s="9">
        <f t="shared" si="126"/>
        <v>-5</v>
      </c>
      <c r="N1387" s="5">
        <f>+VLOOKUP(B1387,'[2]TT 2023'!F$1452:K$1508,6,0)</f>
        <v>45240</v>
      </c>
      <c r="O1387" t="s">
        <v>1982</v>
      </c>
      <c r="P1387"/>
      <c r="Q1387"/>
      <c r="R1387" s="14">
        <f>+VLOOKUP(B1387,[14]ExportInvoiceList!$D:$O,3,0)</f>
        <v>230342</v>
      </c>
      <c r="S1387" s="14">
        <f t="shared" si="127"/>
        <v>0</v>
      </c>
      <c r="T1387" t="str">
        <f>+VLOOKUP(B1387,[14]ExportInvoiceList!$D:$O,12,0)</f>
        <v>Lịch thanh toán: Monthly at 10 &amp; 24</v>
      </c>
      <c r="U1387" s="4">
        <f>+VLOOKUP(B1387,[14]ExportInvoiceList!$D:$O,6,0)</f>
        <v>45232.000347222223</v>
      </c>
    </row>
    <row r="1388" spans="1:21" ht="15" hidden="1" customHeight="1" x14ac:dyDescent="0.2">
      <c r="A1388" s="5">
        <v>45199</v>
      </c>
      <c r="B1388" s="6">
        <v>59202</v>
      </c>
      <c r="C1388" s="6" t="s">
        <v>10</v>
      </c>
      <c r="D1388" s="6" t="s">
        <v>1863</v>
      </c>
      <c r="E1388" s="9">
        <v>536025</v>
      </c>
      <c r="F1388" s="10" t="s">
        <v>1409</v>
      </c>
      <c r="G1388" s="9">
        <v>42882</v>
      </c>
      <c r="H1388" s="9">
        <v>578907</v>
      </c>
      <c r="I1388" s="6" t="s">
        <v>147</v>
      </c>
      <c r="J1388" s="6" t="s">
        <v>148</v>
      </c>
      <c r="K1388" s="5">
        <f t="shared" si="128"/>
        <v>45234</v>
      </c>
      <c r="L1388" s="9">
        <f>+VLOOKUP(B1388,'[2]TT 2023'!F$1452:K$1508,2,0)</f>
        <v>578907</v>
      </c>
      <c r="M1388" s="9">
        <f t="shared" si="126"/>
        <v>0</v>
      </c>
      <c r="N1388" s="5">
        <f>+VLOOKUP(B1388,'[2]TT 2023'!F$1452:K$1508,6,0)</f>
        <v>45240</v>
      </c>
      <c r="O1388" t="s">
        <v>1982</v>
      </c>
      <c r="P1388"/>
      <c r="Q1388"/>
      <c r="R1388" s="14">
        <f>+VLOOKUP(B1388,[14]ExportInvoiceList!$D:$O,3,0)</f>
        <v>578907</v>
      </c>
      <c r="S1388" s="14">
        <f t="shared" si="127"/>
        <v>0</v>
      </c>
      <c r="T1388" t="str">
        <f>+VLOOKUP(B1388,[14]ExportInvoiceList!$D:$O,12,0)</f>
        <v>Lịch thanh toán: Monthly at 10 &amp; 24</v>
      </c>
      <c r="U1388" s="4">
        <f>+VLOOKUP(B1388,[14]ExportInvoiceList!$D:$O,6,0)</f>
        <v>45232.000347222223</v>
      </c>
    </row>
    <row r="1389" spans="1:21" ht="15" hidden="1" customHeight="1" x14ac:dyDescent="0.2">
      <c r="A1389" s="5">
        <v>45199</v>
      </c>
      <c r="B1389" s="6">
        <v>59217</v>
      </c>
      <c r="C1389" s="6" t="s">
        <v>10</v>
      </c>
      <c r="D1389" s="6" t="s">
        <v>1864</v>
      </c>
      <c r="E1389" s="9">
        <v>853120</v>
      </c>
      <c r="F1389" s="10" t="s">
        <v>1409</v>
      </c>
      <c r="G1389" s="9">
        <v>68250</v>
      </c>
      <c r="H1389" s="9">
        <v>921370</v>
      </c>
      <c r="I1389" s="6" t="s">
        <v>13</v>
      </c>
      <c r="J1389" s="6" t="s">
        <v>14</v>
      </c>
      <c r="K1389" s="5">
        <f t="shared" si="128"/>
        <v>45234</v>
      </c>
      <c r="L1389" s="9">
        <f>+VLOOKUP(B1389,'[2]TT 2023'!F$1452:K$1508,2,0)</f>
        <v>921375</v>
      </c>
      <c r="M1389" s="9">
        <f t="shared" si="126"/>
        <v>5</v>
      </c>
      <c r="N1389" s="5">
        <f>+VLOOKUP(B1389,'[2]TT 2023'!F$1452:K$1508,6,0)</f>
        <v>45240</v>
      </c>
      <c r="O1389" t="s">
        <v>1982</v>
      </c>
      <c r="P1389"/>
      <c r="Q1389"/>
      <c r="R1389" s="14">
        <f>+VLOOKUP(B1389,[14]ExportInvoiceList!$D:$O,3,0)</f>
        <v>921370</v>
      </c>
      <c r="S1389" s="14">
        <f t="shared" si="127"/>
        <v>0</v>
      </c>
      <c r="T1389" t="str">
        <f>+VLOOKUP(B1389,[14]ExportInvoiceList!$D:$O,12,0)</f>
        <v>Lịch thanh toán: Monthly at 10 &amp; 24</v>
      </c>
      <c r="U1389" s="4">
        <f>+VLOOKUP(B1389,[14]ExportInvoiceList!$D:$O,6,0)</f>
        <v>45233.000347222223</v>
      </c>
    </row>
    <row r="1390" spans="1:21" ht="15" hidden="1" customHeight="1" x14ac:dyDescent="0.2">
      <c r="A1390" s="5">
        <v>45199</v>
      </c>
      <c r="B1390" s="6">
        <v>59218</v>
      </c>
      <c r="C1390" s="6" t="s">
        <v>10</v>
      </c>
      <c r="D1390" s="6" t="s">
        <v>1865</v>
      </c>
      <c r="E1390" s="9">
        <v>9524420</v>
      </c>
      <c r="F1390" s="10" t="s">
        <v>1409</v>
      </c>
      <c r="G1390" s="9">
        <v>761954</v>
      </c>
      <c r="H1390" s="9">
        <v>10286374</v>
      </c>
      <c r="I1390" s="6" t="s">
        <v>13</v>
      </c>
      <c r="J1390" s="6" t="s">
        <v>14</v>
      </c>
      <c r="K1390" s="5">
        <f t="shared" si="128"/>
        <v>45234</v>
      </c>
      <c r="L1390" s="9">
        <f>+VLOOKUP(B1390,'[2]TT 2023'!F$1452:K$1508,2,0)</f>
        <v>10286379</v>
      </c>
      <c r="M1390" s="9">
        <f t="shared" si="126"/>
        <v>5</v>
      </c>
      <c r="N1390" s="5">
        <f>+VLOOKUP(B1390,'[2]TT 2023'!F$1452:K$1508,6,0)</f>
        <v>45240</v>
      </c>
      <c r="O1390" t="s">
        <v>1982</v>
      </c>
      <c r="P1390"/>
      <c r="Q1390"/>
      <c r="R1390" s="14">
        <f>+VLOOKUP(B1390,[14]ExportInvoiceList!$D:$O,3,0)</f>
        <v>10286374</v>
      </c>
      <c r="S1390" s="14">
        <f t="shared" si="127"/>
        <v>0</v>
      </c>
      <c r="T1390" t="str">
        <f>+VLOOKUP(B1390,[14]ExportInvoiceList!$D:$O,12,0)</f>
        <v>Lịch thanh toán: Monthly at 10 &amp; 24</v>
      </c>
      <c r="U1390" s="4">
        <f>+VLOOKUP(B1390,[14]ExportInvoiceList!$D:$O,6,0)</f>
        <v>45233.000347222223</v>
      </c>
    </row>
    <row r="1391" spans="1:21" ht="15" hidden="1" customHeight="1" x14ac:dyDescent="0.2">
      <c r="A1391" s="5">
        <v>45199</v>
      </c>
      <c r="B1391" s="6">
        <v>59219</v>
      </c>
      <c r="C1391" s="6" t="s">
        <v>10</v>
      </c>
      <c r="D1391" s="6" t="s">
        <v>1866</v>
      </c>
      <c r="E1391" s="9">
        <v>426560</v>
      </c>
      <c r="F1391" s="10" t="s">
        <v>1409</v>
      </c>
      <c r="G1391" s="9">
        <v>34125</v>
      </c>
      <c r="H1391" s="9">
        <v>460685</v>
      </c>
      <c r="I1391" s="6" t="s">
        <v>147</v>
      </c>
      <c r="J1391" s="6" t="s">
        <v>148</v>
      </c>
      <c r="K1391" s="5">
        <f t="shared" si="128"/>
        <v>45234</v>
      </c>
      <c r="L1391" s="9">
        <f>+VLOOKUP(B1391,'[2]TT 2023'!F$1452:K$1508,2,0)</f>
        <v>460688</v>
      </c>
      <c r="M1391" s="9">
        <f t="shared" si="126"/>
        <v>3</v>
      </c>
      <c r="N1391" s="5">
        <f>+VLOOKUP(B1391,'[2]TT 2023'!F$1452:K$1508,6,0)</f>
        <v>45240</v>
      </c>
      <c r="O1391" t="s">
        <v>1982</v>
      </c>
      <c r="P1391"/>
      <c r="Q1391"/>
      <c r="R1391" s="14">
        <f>+VLOOKUP(B1391,[14]ExportInvoiceList!$D:$O,3,0)</f>
        <v>460685</v>
      </c>
      <c r="S1391" s="14">
        <f t="shared" si="127"/>
        <v>0</v>
      </c>
      <c r="T1391" t="str">
        <f>+VLOOKUP(B1391,[14]ExportInvoiceList!$D:$O,12,0)</f>
        <v>Lịch thanh toán: Monthly at 10 &amp; 24</v>
      </c>
      <c r="U1391" s="4">
        <f>+VLOOKUP(B1391,[14]ExportInvoiceList!$D:$O,6,0)</f>
        <v>45233.000347222223</v>
      </c>
    </row>
    <row r="1392" spans="1:21" ht="15" hidden="1" customHeight="1" x14ac:dyDescent="0.2">
      <c r="A1392" s="5">
        <v>45199</v>
      </c>
      <c r="B1392" s="6">
        <v>59220</v>
      </c>
      <c r="C1392" s="6" t="s">
        <v>10</v>
      </c>
      <c r="D1392" s="6" t="s">
        <v>1867</v>
      </c>
      <c r="E1392" s="9">
        <v>3432106</v>
      </c>
      <c r="F1392" s="10" t="s">
        <v>1409</v>
      </c>
      <c r="G1392" s="9">
        <v>274568</v>
      </c>
      <c r="H1392" s="9">
        <v>3706674</v>
      </c>
      <c r="I1392" s="6" t="s">
        <v>147</v>
      </c>
      <c r="J1392" s="6" t="s">
        <v>148</v>
      </c>
      <c r="K1392" s="5">
        <f t="shared" si="128"/>
        <v>45234</v>
      </c>
      <c r="L1392" s="9">
        <f>+VLOOKUP(B1392,'[2]TT 2023'!F$1452:K$1508,2,0)</f>
        <v>3706668</v>
      </c>
      <c r="M1392" s="9">
        <f t="shared" si="126"/>
        <v>-6</v>
      </c>
      <c r="N1392" s="5">
        <f>+VLOOKUP(B1392,'[2]TT 2023'!F$1452:K$1508,6,0)</f>
        <v>45240</v>
      </c>
      <c r="O1392" t="s">
        <v>1982</v>
      </c>
      <c r="P1392"/>
      <c r="Q1392"/>
      <c r="R1392" s="14">
        <f>+VLOOKUP(B1392,[14]ExportInvoiceList!$D:$O,3,0)</f>
        <v>3706674</v>
      </c>
      <c r="S1392" s="14">
        <f t="shared" ref="S1392:S1393" si="129">+R1392-H1392</f>
        <v>0</v>
      </c>
      <c r="T1392" t="str">
        <f>+VLOOKUP(B1392,[14]ExportInvoiceList!$D:$O,12,0)</f>
        <v>Lịch thanh toán: Monthly at 10 &amp; 24</v>
      </c>
      <c r="U1392" s="4">
        <f>+VLOOKUP(B1392,[14]ExportInvoiceList!$D:$O,6,0)</f>
        <v>45234.000347222223</v>
      </c>
    </row>
    <row r="1393" spans="1:20" ht="15" hidden="1" customHeight="1" x14ac:dyDescent="0.2">
      <c r="A1393" s="5">
        <v>45201</v>
      </c>
      <c r="B1393" s="6">
        <v>445</v>
      </c>
      <c r="C1393" s="6" t="s">
        <v>982</v>
      </c>
      <c r="D1393" s="6" t="s">
        <v>1868</v>
      </c>
      <c r="E1393" s="9">
        <v>-111058</v>
      </c>
      <c r="F1393" s="10" t="s">
        <v>1409</v>
      </c>
      <c r="G1393" s="9">
        <v>-8885</v>
      </c>
      <c r="H1393" s="9">
        <f>+E1393+G1393</f>
        <v>-119943</v>
      </c>
      <c r="I1393" s="6" t="s">
        <v>53</v>
      </c>
      <c r="J1393" s="6" t="s">
        <v>54</v>
      </c>
      <c r="K1393" s="5">
        <f t="shared" ref="K1393:K1403" si="130">35+A1393</f>
        <v>45236</v>
      </c>
      <c r="L1393" s="9">
        <f>+VLOOKUP(B1393,'[2]TT 2023'!F$1401:K$1451,2,0)</f>
        <v>-119943</v>
      </c>
      <c r="M1393" s="9">
        <f t="shared" si="126"/>
        <v>0</v>
      </c>
      <c r="N1393" s="5">
        <f>+VLOOKUP(B1393,'[2]TT 2023'!F$1401:K$1451,6,0)</f>
        <v>45223</v>
      </c>
      <c r="O1393" t="s">
        <v>1884</v>
      </c>
      <c r="P1393"/>
      <c r="Q1393"/>
      <c r="R1393" s="14" t="e">
        <f>+VLOOKUP(B1393,[13]ExportInvoiceList!$D:$O,3,0)</f>
        <v>#N/A</v>
      </c>
      <c r="S1393" s="14" t="e">
        <f t="shared" si="129"/>
        <v>#N/A</v>
      </c>
      <c r="T1393" t="e">
        <f>+VLOOKUP(B1393,[13]ExportInvoiceList!$D:$O,12,0)</f>
        <v>#N/A</v>
      </c>
    </row>
    <row r="1394" spans="1:20" ht="15" hidden="1" customHeight="1" x14ac:dyDescent="0.2">
      <c r="A1394" s="5">
        <v>45202</v>
      </c>
      <c r="B1394" s="6">
        <v>633</v>
      </c>
      <c r="C1394" s="6" t="s">
        <v>686</v>
      </c>
      <c r="D1394" s="6" t="s">
        <v>1869</v>
      </c>
      <c r="E1394" s="9">
        <v>-1725416</v>
      </c>
      <c r="F1394" s="10" t="s">
        <v>1409</v>
      </c>
      <c r="G1394" s="9">
        <v>-138033</v>
      </c>
      <c r="H1394" s="9">
        <f t="shared" ref="H1394:H1457" si="131">+E1394+G1394</f>
        <v>-1863449</v>
      </c>
      <c r="I1394" s="6" t="s">
        <v>131</v>
      </c>
      <c r="J1394" s="6" t="s">
        <v>132</v>
      </c>
      <c r="K1394" s="5">
        <f t="shared" si="130"/>
        <v>45237</v>
      </c>
      <c r="L1394" s="9">
        <f>+VLOOKUP(B1394,'[2]TT 2023'!F$1329:K$1400,2,0)</f>
        <v>-1863449</v>
      </c>
      <c r="M1394" s="9">
        <f t="shared" si="126"/>
        <v>0</v>
      </c>
      <c r="N1394" s="5">
        <f>+VLOOKUP(B1394,'[2]TT 2023'!F$1329:K$1400,6,0)</f>
        <v>45209</v>
      </c>
      <c r="O1394" t="s">
        <v>1878</v>
      </c>
      <c r="P1394"/>
      <c r="Q1394"/>
      <c r="R1394" s="14"/>
    </row>
    <row r="1395" spans="1:20" ht="15" hidden="1" customHeight="1" x14ac:dyDescent="0.2">
      <c r="A1395" s="5">
        <v>45202</v>
      </c>
      <c r="B1395" s="6">
        <v>647</v>
      </c>
      <c r="C1395" s="6" t="s">
        <v>686</v>
      </c>
      <c r="D1395" s="6" t="s">
        <v>1870</v>
      </c>
      <c r="E1395" s="9">
        <v>-1309726</v>
      </c>
      <c r="F1395" s="10" t="s">
        <v>1409</v>
      </c>
      <c r="G1395" s="9">
        <v>-104778</v>
      </c>
      <c r="H1395" s="9">
        <f t="shared" si="131"/>
        <v>-1414504</v>
      </c>
      <c r="I1395" s="6" t="s">
        <v>131</v>
      </c>
      <c r="J1395" s="6" t="s">
        <v>132</v>
      </c>
      <c r="K1395" s="5">
        <f t="shared" si="130"/>
        <v>45237</v>
      </c>
      <c r="L1395" s="9">
        <f>+VLOOKUP(B1395,'[2]TT 2023'!F$1401:K$1451,2,0)</f>
        <v>-1414504</v>
      </c>
      <c r="M1395" s="9">
        <f t="shared" si="126"/>
        <v>0</v>
      </c>
      <c r="N1395" s="5">
        <f>+VLOOKUP(B1395,'[2]TT 2023'!F$1401:K$1451,6,0)</f>
        <v>45223</v>
      </c>
      <c r="O1395" t="s">
        <v>1884</v>
      </c>
      <c r="P1395"/>
      <c r="Q1395"/>
      <c r="R1395" s="14" t="e">
        <f>+VLOOKUP(B1395,[13]ExportInvoiceList!$D:$O,3,0)</f>
        <v>#N/A</v>
      </c>
      <c r="S1395" s="14" t="e">
        <f>+R1395-H1395</f>
        <v>#N/A</v>
      </c>
      <c r="T1395" t="e">
        <f>+VLOOKUP(B1395,[13]ExportInvoiceList!$D:$O,12,0)</f>
        <v>#N/A</v>
      </c>
    </row>
    <row r="1396" spans="1:20" ht="15" hidden="1" customHeight="1" x14ac:dyDescent="0.2">
      <c r="A1396" s="5">
        <v>45202</v>
      </c>
      <c r="B1396" s="6">
        <v>658</v>
      </c>
      <c r="C1396" s="6" t="s">
        <v>686</v>
      </c>
      <c r="D1396" s="6" t="s">
        <v>1871</v>
      </c>
      <c r="E1396" s="9">
        <v>-511872</v>
      </c>
      <c r="F1396" s="10" t="s">
        <v>1409</v>
      </c>
      <c r="G1396" s="9">
        <v>-40950</v>
      </c>
      <c r="H1396" s="9">
        <f t="shared" si="131"/>
        <v>-552822</v>
      </c>
      <c r="I1396" s="6" t="s">
        <v>131</v>
      </c>
      <c r="J1396" s="6" t="s">
        <v>132</v>
      </c>
      <c r="K1396" s="5">
        <f t="shared" si="130"/>
        <v>45237</v>
      </c>
      <c r="L1396" s="9">
        <f>+VLOOKUP(B1396,'[2]TT 2023'!F$1329:K$1400,2,0)</f>
        <v>-552822</v>
      </c>
      <c r="M1396" s="9">
        <f t="shared" si="126"/>
        <v>0</v>
      </c>
      <c r="N1396" s="5">
        <f>+VLOOKUP(B1396,'[2]TT 2023'!F$1329:K$1400,6,0)</f>
        <v>45209</v>
      </c>
      <c r="O1396" t="s">
        <v>1878</v>
      </c>
      <c r="P1396"/>
      <c r="Q1396"/>
      <c r="R1396" s="14"/>
    </row>
    <row r="1397" spans="1:20" ht="15" hidden="1" customHeight="1" x14ac:dyDescent="0.2">
      <c r="A1397" s="5">
        <v>45203</v>
      </c>
      <c r="B1397" s="6">
        <v>306</v>
      </c>
      <c r="C1397" s="6" t="s">
        <v>1247</v>
      </c>
      <c r="D1397" s="6" t="s">
        <v>1872</v>
      </c>
      <c r="E1397" s="9">
        <v>-5829640</v>
      </c>
      <c r="F1397" s="10" t="s">
        <v>1409</v>
      </c>
      <c r="G1397" s="9">
        <v>-466371</v>
      </c>
      <c r="H1397" s="9">
        <f t="shared" si="131"/>
        <v>-6296011</v>
      </c>
      <c r="I1397" s="6" t="s">
        <v>89</v>
      </c>
      <c r="J1397" s="6" t="s">
        <v>90</v>
      </c>
      <c r="K1397" s="5">
        <f t="shared" si="130"/>
        <v>45238</v>
      </c>
      <c r="L1397" s="9">
        <f>+VLOOKUP(B1397,'[2]TT 2023'!F$1329:K$1400,2,0)</f>
        <v>-6296011</v>
      </c>
      <c r="M1397" s="9">
        <f t="shared" si="126"/>
        <v>0</v>
      </c>
      <c r="N1397" s="5">
        <f>+VLOOKUP(B1397,'[2]TT 2023'!F$1329:K$1400,6,0)</f>
        <v>45209</v>
      </c>
      <c r="O1397" t="s">
        <v>1878</v>
      </c>
      <c r="P1397"/>
      <c r="Q1397"/>
      <c r="R1397" s="14"/>
    </row>
    <row r="1398" spans="1:20" ht="15" hidden="1" customHeight="1" x14ac:dyDescent="0.2">
      <c r="A1398" s="5">
        <v>45203</v>
      </c>
      <c r="B1398" s="6">
        <v>377</v>
      </c>
      <c r="C1398" s="6" t="s">
        <v>1222</v>
      </c>
      <c r="D1398" s="6" t="s">
        <v>589</v>
      </c>
      <c r="E1398" s="9">
        <v>-1573773</v>
      </c>
      <c r="F1398" s="10" t="s">
        <v>1409</v>
      </c>
      <c r="G1398" s="9">
        <v>-125903</v>
      </c>
      <c r="H1398" s="9">
        <f t="shared" si="131"/>
        <v>-1699676</v>
      </c>
      <c r="I1398" s="6" t="s">
        <v>117</v>
      </c>
      <c r="J1398" s="6" t="s">
        <v>118</v>
      </c>
      <c r="K1398" s="5">
        <f t="shared" si="130"/>
        <v>45238</v>
      </c>
      <c r="L1398" s="9">
        <f>+VLOOKUP(B1398,'[2]TT 2023'!F$1329:K$1400,2,0)</f>
        <v>-1699675</v>
      </c>
      <c r="M1398" s="9">
        <f t="shared" si="126"/>
        <v>1</v>
      </c>
      <c r="N1398" s="5">
        <f>+VLOOKUP(B1398,'[2]TT 2023'!F$1329:K$1400,6,0)</f>
        <v>45209</v>
      </c>
      <c r="O1398" t="s">
        <v>1878</v>
      </c>
      <c r="P1398"/>
      <c r="Q1398"/>
      <c r="R1398" s="14"/>
    </row>
    <row r="1399" spans="1:20" ht="15" hidden="1" customHeight="1" x14ac:dyDescent="0.2">
      <c r="A1399" s="5">
        <v>45203</v>
      </c>
      <c r="B1399" s="6">
        <v>390</v>
      </c>
      <c r="C1399" s="6" t="s">
        <v>683</v>
      </c>
      <c r="D1399" s="6" t="s">
        <v>1873</v>
      </c>
      <c r="E1399" s="9">
        <v>-809542</v>
      </c>
      <c r="F1399" s="10" t="s">
        <v>1409</v>
      </c>
      <c r="G1399" s="9">
        <v>-64763</v>
      </c>
      <c r="H1399" s="9">
        <f t="shared" si="131"/>
        <v>-874305</v>
      </c>
      <c r="I1399" s="6" t="s">
        <v>147</v>
      </c>
      <c r="J1399" s="6" t="s">
        <v>148</v>
      </c>
      <c r="K1399" s="5">
        <f t="shared" si="130"/>
        <v>45238</v>
      </c>
      <c r="L1399" s="9">
        <f>+VLOOKUP(B1399,'[2]TT 2023'!F$1329:K$1400,2,0)</f>
        <v>-874305</v>
      </c>
      <c r="M1399" s="9">
        <f t="shared" si="126"/>
        <v>0</v>
      </c>
      <c r="N1399" s="5">
        <f>+VLOOKUP(B1399,'[2]TT 2023'!F$1329:K$1400,6,0)</f>
        <v>45209</v>
      </c>
      <c r="O1399" t="s">
        <v>1878</v>
      </c>
      <c r="P1399"/>
      <c r="Q1399"/>
      <c r="R1399" s="14"/>
    </row>
    <row r="1400" spans="1:20" ht="15" hidden="1" customHeight="1" x14ac:dyDescent="0.2">
      <c r="A1400" s="5">
        <v>45203</v>
      </c>
      <c r="B1400" s="6">
        <v>418</v>
      </c>
      <c r="C1400" s="6" t="s">
        <v>682</v>
      </c>
      <c r="D1400" s="6" t="s">
        <v>1874</v>
      </c>
      <c r="E1400" s="9">
        <v>-740069</v>
      </c>
      <c r="F1400" s="10" t="s">
        <v>1409</v>
      </c>
      <c r="G1400" s="9">
        <v>-59206</v>
      </c>
      <c r="H1400" s="9">
        <f t="shared" si="131"/>
        <v>-799275</v>
      </c>
      <c r="I1400" s="6" t="s">
        <v>93</v>
      </c>
      <c r="J1400" s="6" t="s">
        <v>94</v>
      </c>
      <c r="K1400" s="5">
        <f t="shared" si="130"/>
        <v>45238</v>
      </c>
      <c r="L1400" s="9">
        <f>+VLOOKUP(B1400,'[2]TT 2023'!F$1329:K$1400,2,0)</f>
        <v>-799275</v>
      </c>
      <c r="M1400" s="9">
        <f t="shared" si="126"/>
        <v>0</v>
      </c>
      <c r="N1400" s="5">
        <f>+VLOOKUP(B1400,'[2]TT 2023'!F$1329:K$1400,6,0)</f>
        <v>45209</v>
      </c>
      <c r="O1400" t="s">
        <v>1878</v>
      </c>
      <c r="P1400"/>
      <c r="Q1400"/>
      <c r="R1400" s="14"/>
    </row>
    <row r="1401" spans="1:20" ht="15" hidden="1" customHeight="1" x14ac:dyDescent="0.2">
      <c r="A1401" s="5">
        <v>45203</v>
      </c>
      <c r="B1401" s="6">
        <v>461</v>
      </c>
      <c r="C1401" s="6" t="s">
        <v>987</v>
      </c>
      <c r="D1401" s="6" t="s">
        <v>1875</v>
      </c>
      <c r="E1401" s="9">
        <v>-1366622</v>
      </c>
      <c r="F1401" s="10" t="s">
        <v>1409</v>
      </c>
      <c r="G1401" s="9">
        <v>-109330</v>
      </c>
      <c r="H1401" s="9">
        <f t="shared" si="131"/>
        <v>-1475952</v>
      </c>
      <c r="I1401" s="6" t="s">
        <v>175</v>
      </c>
      <c r="J1401" s="6" t="s">
        <v>176</v>
      </c>
      <c r="K1401" s="5">
        <f t="shared" si="130"/>
        <v>45238</v>
      </c>
      <c r="L1401" s="9">
        <f>+VLOOKUP(B1401,'[2]TT 2023'!F$1329:K$1400,2,0)</f>
        <v>-1475952</v>
      </c>
      <c r="M1401" s="9">
        <f t="shared" si="126"/>
        <v>0</v>
      </c>
      <c r="N1401" s="5">
        <f>+VLOOKUP(B1401,'[2]TT 2023'!F$1329:K$1400,6,0)</f>
        <v>45209</v>
      </c>
      <c r="O1401" t="s">
        <v>1878</v>
      </c>
      <c r="P1401"/>
      <c r="Q1401"/>
      <c r="R1401" s="14"/>
    </row>
    <row r="1402" spans="1:20" ht="15" hidden="1" customHeight="1" x14ac:dyDescent="0.2">
      <c r="A1402" s="5">
        <v>45203</v>
      </c>
      <c r="B1402" s="6">
        <v>466</v>
      </c>
      <c r="C1402" s="6" t="s">
        <v>985</v>
      </c>
      <c r="D1402" s="6" t="s">
        <v>1876</v>
      </c>
      <c r="E1402" s="9">
        <v>-1294062</v>
      </c>
      <c r="F1402" s="10" t="s">
        <v>1409</v>
      </c>
      <c r="G1402" s="9">
        <v>-103525</v>
      </c>
      <c r="H1402" s="9">
        <f t="shared" si="131"/>
        <v>-1397587</v>
      </c>
      <c r="I1402" s="6" t="s">
        <v>101</v>
      </c>
      <c r="J1402" s="6" t="s">
        <v>102</v>
      </c>
      <c r="K1402" s="5">
        <f t="shared" si="130"/>
        <v>45238</v>
      </c>
      <c r="L1402" s="9">
        <f>+VLOOKUP(B1402,'[2]TT 2023'!F$1329:K$1400,2,0)</f>
        <v>-1397587</v>
      </c>
      <c r="M1402" s="9">
        <f t="shared" si="126"/>
        <v>0</v>
      </c>
      <c r="N1402" s="5">
        <f>+VLOOKUP(B1402,'[2]TT 2023'!F$1329:K$1400,6,0)</f>
        <v>45209</v>
      </c>
      <c r="O1402" t="s">
        <v>1878</v>
      </c>
      <c r="P1402"/>
      <c r="Q1402"/>
      <c r="R1402" s="14"/>
    </row>
    <row r="1403" spans="1:20" ht="15" hidden="1" customHeight="1" x14ac:dyDescent="0.2">
      <c r="A1403" s="5">
        <v>45203</v>
      </c>
      <c r="B1403" s="6">
        <v>511</v>
      </c>
      <c r="C1403" s="6" t="s">
        <v>985</v>
      </c>
      <c r="D1403" s="6" t="s">
        <v>1877</v>
      </c>
      <c r="E1403" s="9">
        <v>-666527</v>
      </c>
      <c r="F1403" s="10" t="s">
        <v>1409</v>
      </c>
      <c r="G1403" s="9">
        <v>-53321</v>
      </c>
      <c r="H1403" s="9">
        <f t="shared" si="131"/>
        <v>-719848</v>
      </c>
      <c r="I1403" s="6" t="s">
        <v>101</v>
      </c>
      <c r="J1403" s="6" t="s">
        <v>102</v>
      </c>
      <c r="K1403" s="5">
        <f t="shared" si="130"/>
        <v>45238</v>
      </c>
      <c r="L1403" s="9">
        <f>+VLOOKUP(B1403,'[2]TT 2023'!F$1329:K$1400,2,0)</f>
        <v>-719849</v>
      </c>
      <c r="M1403" s="9">
        <f t="shared" si="126"/>
        <v>-1</v>
      </c>
      <c r="N1403" s="5">
        <f>+VLOOKUP(B1403,'[2]TT 2023'!F$1329:K$1400,6,0)</f>
        <v>45209</v>
      </c>
      <c r="O1403" t="s">
        <v>1878</v>
      </c>
      <c r="P1403"/>
      <c r="Q1403"/>
      <c r="R1403" s="14"/>
    </row>
    <row r="1404" spans="1:20" ht="15" hidden="1" customHeight="1" x14ac:dyDescent="0.2">
      <c r="A1404" s="5">
        <v>45209</v>
      </c>
      <c r="B1404" s="6">
        <v>343</v>
      </c>
      <c r="C1404" s="6" t="s">
        <v>681</v>
      </c>
      <c r="D1404" s="6" t="s">
        <v>1879</v>
      </c>
      <c r="E1404" s="9">
        <v>-700729</v>
      </c>
      <c r="F1404" s="10" t="s">
        <v>1409</v>
      </c>
      <c r="G1404" s="9">
        <v>-56059</v>
      </c>
      <c r="H1404" s="9">
        <f t="shared" si="131"/>
        <v>-756788</v>
      </c>
      <c r="I1404" s="6" t="s">
        <v>113</v>
      </c>
      <c r="J1404" s="6" t="s">
        <v>114</v>
      </c>
      <c r="K1404" s="5">
        <f t="shared" ref="K1404:K1418" si="132">35+A1404</f>
        <v>45244</v>
      </c>
      <c r="L1404" s="9">
        <f>+VLOOKUP(B1404,'[2]TT 2023'!F$1401:K$1451,2,0)</f>
        <v>-756787</v>
      </c>
      <c r="M1404" s="9">
        <f t="shared" ref="M1404:M1418" si="133">+L1404-H1404</f>
        <v>1</v>
      </c>
      <c r="N1404" s="5">
        <f>+VLOOKUP(B1404,'[2]TT 2023'!F$1401:K$1451,6,0)</f>
        <v>45223</v>
      </c>
      <c r="O1404" t="s">
        <v>1884</v>
      </c>
      <c r="P1404"/>
      <c r="Q1404"/>
      <c r="R1404" s="14"/>
    </row>
    <row r="1405" spans="1:20" ht="15" hidden="1" customHeight="1" x14ac:dyDescent="0.2">
      <c r="A1405" s="5">
        <v>45211</v>
      </c>
      <c r="B1405" s="6">
        <v>463</v>
      </c>
      <c r="C1405" s="6" t="s">
        <v>982</v>
      </c>
      <c r="D1405" s="6" t="s">
        <v>1880</v>
      </c>
      <c r="E1405" s="9">
        <v>-107205</v>
      </c>
      <c r="F1405" s="10" t="s">
        <v>1409</v>
      </c>
      <c r="G1405" s="9">
        <v>-8576</v>
      </c>
      <c r="H1405" s="9">
        <f t="shared" si="131"/>
        <v>-115781</v>
      </c>
      <c r="I1405" s="6" t="s">
        <v>53</v>
      </c>
      <c r="J1405" s="6" t="s">
        <v>54</v>
      </c>
      <c r="K1405" s="5">
        <f t="shared" si="132"/>
        <v>45246</v>
      </c>
      <c r="L1405" s="9">
        <f>+VLOOKUP(B1405,'[2]TT 2023'!F$1401:K$1451,2,0)</f>
        <v>-115781</v>
      </c>
      <c r="M1405" s="9">
        <f t="shared" si="133"/>
        <v>0</v>
      </c>
      <c r="N1405" s="5">
        <f>+VLOOKUP(B1405,'[2]TT 2023'!F$1401:K$1451,6,0)</f>
        <v>45223</v>
      </c>
      <c r="O1405" t="s">
        <v>1884</v>
      </c>
      <c r="P1405"/>
      <c r="Q1405"/>
      <c r="R1405" s="14"/>
    </row>
    <row r="1406" spans="1:20" ht="15" hidden="1" customHeight="1" x14ac:dyDescent="0.2">
      <c r="A1406" s="5">
        <v>45203</v>
      </c>
      <c r="B1406" s="6">
        <v>47655</v>
      </c>
      <c r="D1406" s="6" t="s">
        <v>1234</v>
      </c>
      <c r="E1406" s="9">
        <v>-66079</v>
      </c>
      <c r="F1406" s="10" t="s">
        <v>1409</v>
      </c>
      <c r="G1406" s="9">
        <v>-6608</v>
      </c>
      <c r="H1406" s="9">
        <f t="shared" si="131"/>
        <v>-72687</v>
      </c>
      <c r="I1406" s="6" t="s">
        <v>13</v>
      </c>
      <c r="J1406" s="6" t="s">
        <v>14</v>
      </c>
      <c r="K1406" s="5">
        <f t="shared" si="132"/>
        <v>45238</v>
      </c>
      <c r="L1406" s="9">
        <f>+VLOOKUP(B1406,'[2]TT 2023'!F$1401:K$1451,2,0)</f>
        <v>-72687</v>
      </c>
      <c r="M1406" s="9">
        <f t="shared" si="133"/>
        <v>0</v>
      </c>
      <c r="N1406" s="5">
        <f>+VLOOKUP(B1406,'[2]TT 2023'!F$1401:K$1451,6,0)</f>
        <v>45223</v>
      </c>
      <c r="O1406" t="s">
        <v>1884</v>
      </c>
      <c r="P1406"/>
      <c r="Q1406"/>
      <c r="R1406" s="14"/>
    </row>
    <row r="1407" spans="1:20" ht="15" hidden="1" customHeight="1" x14ac:dyDescent="0.2">
      <c r="A1407" s="5">
        <v>45203</v>
      </c>
      <c r="B1407" s="6">
        <v>47656</v>
      </c>
      <c r="D1407" s="6" t="s">
        <v>1881</v>
      </c>
      <c r="E1407" s="9">
        <v>-350220</v>
      </c>
      <c r="F1407" s="10" t="s">
        <v>1409</v>
      </c>
      <c r="G1407" s="9">
        <v>-35022</v>
      </c>
      <c r="H1407" s="9">
        <f t="shared" si="131"/>
        <v>-385242</v>
      </c>
      <c r="I1407" s="6" t="s">
        <v>13</v>
      </c>
      <c r="J1407" s="6" t="s">
        <v>14</v>
      </c>
      <c r="K1407" s="5">
        <f t="shared" si="132"/>
        <v>45238</v>
      </c>
      <c r="L1407" s="9">
        <f>+VLOOKUP(B1407,'[2]TT 2023'!F$1401:K$1451,2,0)</f>
        <v>-385242</v>
      </c>
      <c r="M1407" s="9">
        <f t="shared" si="133"/>
        <v>0</v>
      </c>
      <c r="N1407" s="5">
        <f>+VLOOKUP(B1407,'[2]TT 2023'!F$1401:K$1451,6,0)</f>
        <v>45223</v>
      </c>
      <c r="O1407" t="s">
        <v>1884</v>
      </c>
      <c r="P1407"/>
      <c r="Q1407"/>
      <c r="R1407" s="14"/>
    </row>
    <row r="1408" spans="1:20" ht="15" hidden="1" customHeight="1" x14ac:dyDescent="0.2">
      <c r="A1408" s="5">
        <v>45203</v>
      </c>
      <c r="B1408" s="6">
        <v>47657</v>
      </c>
      <c r="D1408" s="6" t="s">
        <v>1882</v>
      </c>
      <c r="E1408" s="9">
        <v>-148678</v>
      </c>
      <c r="F1408" s="10" t="s">
        <v>1409</v>
      </c>
      <c r="G1408" s="9">
        <v>-14868</v>
      </c>
      <c r="H1408" s="9">
        <f t="shared" si="131"/>
        <v>-163546</v>
      </c>
      <c r="I1408" s="6" t="s">
        <v>13</v>
      </c>
      <c r="J1408" s="6" t="s">
        <v>14</v>
      </c>
      <c r="K1408" s="5">
        <f t="shared" si="132"/>
        <v>45238</v>
      </c>
      <c r="L1408" s="9">
        <f>+VLOOKUP(B1408,'[2]TT 2023'!F$1401:K$1451,2,0)</f>
        <v>-163546</v>
      </c>
      <c r="M1408" s="9">
        <f t="shared" si="133"/>
        <v>0</v>
      </c>
      <c r="N1408" s="5">
        <f>+VLOOKUP(B1408,'[2]TT 2023'!F$1401:K$1451,6,0)</f>
        <v>45223</v>
      </c>
      <c r="O1408" t="s">
        <v>1884</v>
      </c>
      <c r="P1408"/>
      <c r="Q1408"/>
      <c r="R1408" s="14"/>
    </row>
    <row r="1409" spans="1:21" ht="15" hidden="1" customHeight="1" x14ac:dyDescent="0.2">
      <c r="A1409" s="5">
        <v>45203</v>
      </c>
      <c r="B1409" s="6">
        <v>47658</v>
      </c>
      <c r="D1409" s="6" t="s">
        <v>1603</v>
      </c>
      <c r="E1409" s="9">
        <v>-264317</v>
      </c>
      <c r="F1409" s="10" t="s">
        <v>1409</v>
      </c>
      <c r="G1409" s="9">
        <v>-26432</v>
      </c>
      <c r="H1409" s="9">
        <f t="shared" si="131"/>
        <v>-290749</v>
      </c>
      <c r="I1409" s="6" t="s">
        <v>13</v>
      </c>
      <c r="J1409" s="6" t="s">
        <v>14</v>
      </c>
      <c r="K1409" s="5">
        <f t="shared" si="132"/>
        <v>45238</v>
      </c>
      <c r="L1409" s="9">
        <f>+VLOOKUP(B1409,'[2]TT 2023'!F$1401:K$1451,2,0)</f>
        <v>-290749</v>
      </c>
      <c r="M1409" s="9">
        <f t="shared" si="133"/>
        <v>0</v>
      </c>
      <c r="N1409" s="5">
        <f>+VLOOKUP(B1409,'[2]TT 2023'!F$1401:K$1451,6,0)</f>
        <v>45223</v>
      </c>
      <c r="O1409" t="s">
        <v>1884</v>
      </c>
      <c r="P1409"/>
      <c r="Q1409"/>
      <c r="R1409" s="14"/>
    </row>
    <row r="1410" spans="1:21" ht="15" hidden="1" customHeight="1" x14ac:dyDescent="0.2">
      <c r="A1410" s="5">
        <v>45203</v>
      </c>
      <c r="B1410" s="6">
        <v>47659</v>
      </c>
      <c r="D1410" s="6" t="s">
        <v>1606</v>
      </c>
      <c r="E1410" s="9">
        <v>-151982</v>
      </c>
      <c r="F1410" s="10" t="s">
        <v>1409</v>
      </c>
      <c r="G1410" s="9">
        <v>-15198</v>
      </c>
      <c r="H1410" s="9">
        <f t="shared" si="131"/>
        <v>-167180</v>
      </c>
      <c r="I1410" s="6" t="s">
        <v>13</v>
      </c>
      <c r="J1410" s="6" t="s">
        <v>14</v>
      </c>
      <c r="K1410" s="5">
        <f t="shared" si="132"/>
        <v>45238</v>
      </c>
      <c r="L1410" s="9">
        <f>+VLOOKUP(B1410,'[2]TT 2023'!F$1401:K$1451,2,0)</f>
        <v>-167180</v>
      </c>
      <c r="M1410" s="9">
        <f t="shared" si="133"/>
        <v>0</v>
      </c>
      <c r="N1410" s="5">
        <f>+VLOOKUP(B1410,'[2]TT 2023'!F$1401:K$1451,6,0)</f>
        <v>45223</v>
      </c>
      <c r="O1410" t="s">
        <v>1884</v>
      </c>
      <c r="P1410"/>
      <c r="Q1410"/>
      <c r="R1410" s="14"/>
    </row>
    <row r="1411" spans="1:21" ht="15" hidden="1" customHeight="1" x14ac:dyDescent="0.2">
      <c r="A1411" s="5">
        <v>45203</v>
      </c>
      <c r="B1411" s="6">
        <v>47660</v>
      </c>
      <c r="D1411" s="6" t="s">
        <v>1239</v>
      </c>
      <c r="E1411" s="9">
        <v>-33040</v>
      </c>
      <c r="F1411" s="10" t="s">
        <v>1409</v>
      </c>
      <c r="G1411" s="9">
        <v>-3304</v>
      </c>
      <c r="H1411" s="9">
        <f t="shared" si="131"/>
        <v>-36344</v>
      </c>
      <c r="I1411" s="6" t="s">
        <v>13</v>
      </c>
      <c r="J1411" s="6" t="s">
        <v>14</v>
      </c>
      <c r="K1411" s="5">
        <f t="shared" si="132"/>
        <v>45238</v>
      </c>
      <c r="L1411" s="9">
        <f>+VLOOKUP(B1411,'[2]TT 2023'!F$1401:K$1451,2,0)</f>
        <v>-36344</v>
      </c>
      <c r="M1411" s="9">
        <f t="shared" si="133"/>
        <v>0</v>
      </c>
      <c r="N1411" s="5">
        <f>+VLOOKUP(B1411,'[2]TT 2023'!F$1401:K$1451,6,0)</f>
        <v>45223</v>
      </c>
      <c r="O1411" t="s">
        <v>1884</v>
      </c>
      <c r="P1411"/>
      <c r="Q1411"/>
      <c r="R1411" s="14"/>
    </row>
    <row r="1412" spans="1:21" ht="15" hidden="1" customHeight="1" x14ac:dyDescent="0.2">
      <c r="A1412" s="5">
        <v>45204</v>
      </c>
      <c r="B1412" s="6">
        <v>50182</v>
      </c>
      <c r="D1412" s="6" t="s">
        <v>1606</v>
      </c>
      <c r="E1412" s="9">
        <v>-6346155</v>
      </c>
      <c r="F1412" s="10" t="s">
        <v>1409</v>
      </c>
      <c r="G1412" s="9">
        <v>-507692</v>
      </c>
      <c r="H1412" s="9">
        <f t="shared" si="131"/>
        <v>-6853847</v>
      </c>
      <c r="I1412" s="6" t="s">
        <v>13</v>
      </c>
      <c r="J1412" s="6" t="s">
        <v>14</v>
      </c>
      <c r="K1412" s="5">
        <f t="shared" si="132"/>
        <v>45239</v>
      </c>
      <c r="L1412" s="9">
        <f>+VLOOKUP(B1412,'[2]TT 2023'!F$1401:K$1451,2,0)</f>
        <v>-6853847</v>
      </c>
      <c r="M1412" s="9">
        <f t="shared" si="133"/>
        <v>0</v>
      </c>
      <c r="N1412" s="5">
        <f>+VLOOKUP(B1412,'[2]TT 2023'!F$1401:K$1451,6,0)</f>
        <v>45223</v>
      </c>
      <c r="O1412" t="s">
        <v>1884</v>
      </c>
      <c r="P1412"/>
      <c r="Q1412"/>
      <c r="R1412" s="14"/>
    </row>
    <row r="1413" spans="1:21" ht="15" hidden="1" customHeight="1" x14ac:dyDescent="0.2">
      <c r="A1413" s="5">
        <v>45204</v>
      </c>
      <c r="B1413" s="6">
        <v>50183</v>
      </c>
      <c r="D1413" s="6" t="s">
        <v>1239</v>
      </c>
      <c r="E1413" s="9">
        <v>-1379599</v>
      </c>
      <c r="F1413" s="10" t="s">
        <v>1409</v>
      </c>
      <c r="G1413" s="9">
        <v>-110368</v>
      </c>
      <c r="H1413" s="9">
        <f t="shared" si="131"/>
        <v>-1489967</v>
      </c>
      <c r="I1413" s="6" t="s">
        <v>13</v>
      </c>
      <c r="J1413" s="6" t="s">
        <v>14</v>
      </c>
      <c r="K1413" s="5">
        <f t="shared" si="132"/>
        <v>45239</v>
      </c>
      <c r="L1413" s="9">
        <f>+VLOOKUP(B1413,'[2]TT 2023'!F$1401:K$1451,2,0)</f>
        <v>-1489967</v>
      </c>
      <c r="M1413" s="9">
        <f t="shared" si="133"/>
        <v>0</v>
      </c>
      <c r="N1413" s="5">
        <f>+VLOOKUP(B1413,'[2]TT 2023'!F$1401:K$1451,6,0)</f>
        <v>45223</v>
      </c>
      <c r="O1413" t="s">
        <v>1884</v>
      </c>
      <c r="P1413"/>
      <c r="Q1413"/>
      <c r="R1413" s="14"/>
    </row>
    <row r="1414" spans="1:21" ht="15" hidden="1" customHeight="1" x14ac:dyDescent="0.2">
      <c r="A1414" s="5">
        <v>45204</v>
      </c>
      <c r="B1414" s="6">
        <v>50278</v>
      </c>
      <c r="D1414" s="6" t="s">
        <v>1234</v>
      </c>
      <c r="E1414" s="9">
        <v>-2759198</v>
      </c>
      <c r="F1414" s="10" t="s">
        <v>1409</v>
      </c>
      <c r="G1414" s="9">
        <v>-220736</v>
      </c>
      <c r="H1414" s="9">
        <f t="shared" si="131"/>
        <v>-2979934</v>
      </c>
      <c r="I1414" s="6" t="s">
        <v>13</v>
      </c>
      <c r="J1414" s="6" t="s">
        <v>14</v>
      </c>
      <c r="K1414" s="5">
        <f t="shared" si="132"/>
        <v>45239</v>
      </c>
      <c r="L1414" s="9">
        <f>+VLOOKUP(B1414,'[2]TT 2023'!F$1401:K$1451,2,0)</f>
        <v>-2979934</v>
      </c>
      <c r="M1414" s="9">
        <f t="shared" si="133"/>
        <v>0</v>
      </c>
      <c r="N1414" s="5">
        <f>+VLOOKUP(B1414,'[2]TT 2023'!F$1401:K$1451,6,0)</f>
        <v>45223</v>
      </c>
      <c r="O1414" t="s">
        <v>1884</v>
      </c>
      <c r="P1414"/>
      <c r="Q1414"/>
      <c r="R1414" s="14"/>
    </row>
    <row r="1415" spans="1:21" ht="15" hidden="1" customHeight="1" x14ac:dyDescent="0.2">
      <c r="A1415" s="5">
        <v>45204</v>
      </c>
      <c r="B1415" s="6">
        <v>50279</v>
      </c>
      <c r="D1415" s="6" t="s">
        <v>1881</v>
      </c>
      <c r="E1415" s="9">
        <v>-14623748</v>
      </c>
      <c r="F1415" s="10" t="s">
        <v>1409</v>
      </c>
      <c r="G1415" s="9">
        <v>-1169900</v>
      </c>
      <c r="H1415" s="9">
        <f t="shared" si="131"/>
        <v>-15793648</v>
      </c>
      <c r="I1415" s="6" t="s">
        <v>13</v>
      </c>
      <c r="J1415" s="6" t="s">
        <v>14</v>
      </c>
      <c r="K1415" s="5">
        <f t="shared" si="132"/>
        <v>45239</v>
      </c>
      <c r="L1415" s="9">
        <f>+VLOOKUP(B1415,'[2]TT 2023'!F$1401:K$1451,2,0)</f>
        <v>-15793648</v>
      </c>
      <c r="M1415" s="9">
        <f t="shared" si="133"/>
        <v>0</v>
      </c>
      <c r="N1415" s="5">
        <f>+VLOOKUP(B1415,'[2]TT 2023'!F$1401:K$1451,6,0)</f>
        <v>45223</v>
      </c>
      <c r="O1415" t="s">
        <v>1884</v>
      </c>
      <c r="P1415"/>
      <c r="Q1415"/>
      <c r="R1415" s="14"/>
    </row>
    <row r="1416" spans="1:21" ht="15" hidden="1" customHeight="1" x14ac:dyDescent="0.2">
      <c r="A1416" s="5">
        <v>45204</v>
      </c>
      <c r="B1416" s="6">
        <v>50280</v>
      </c>
      <c r="D1416" s="6" t="s">
        <v>1882</v>
      </c>
      <c r="E1416" s="9">
        <v>-6208195</v>
      </c>
      <c r="F1416" s="10" t="s">
        <v>1409</v>
      </c>
      <c r="G1416" s="9">
        <v>-496656</v>
      </c>
      <c r="H1416" s="9">
        <f t="shared" si="131"/>
        <v>-6704851</v>
      </c>
      <c r="I1416" s="6" t="s">
        <v>13</v>
      </c>
      <c r="J1416" s="6" t="s">
        <v>14</v>
      </c>
      <c r="K1416" s="5">
        <f t="shared" si="132"/>
        <v>45239</v>
      </c>
      <c r="L1416" s="9">
        <f>+VLOOKUP(B1416,'[2]TT 2023'!F$1401:K$1451,2,0)</f>
        <v>-6704851</v>
      </c>
      <c r="M1416" s="9">
        <f t="shared" si="133"/>
        <v>0</v>
      </c>
      <c r="N1416" s="5">
        <f>+VLOOKUP(B1416,'[2]TT 2023'!F$1401:K$1451,6,0)</f>
        <v>45223</v>
      </c>
      <c r="O1416" t="s">
        <v>1884</v>
      </c>
      <c r="P1416"/>
      <c r="Q1416"/>
      <c r="R1416" s="14"/>
    </row>
    <row r="1417" spans="1:21" ht="15" hidden="1" customHeight="1" x14ac:dyDescent="0.2">
      <c r="A1417" s="5">
        <v>45210</v>
      </c>
      <c r="B1417" s="6">
        <v>50281</v>
      </c>
      <c r="D1417" s="6" t="s">
        <v>1603</v>
      </c>
      <c r="E1417" s="9">
        <v>-11036791</v>
      </c>
      <c r="F1417" s="10" t="s">
        <v>1409</v>
      </c>
      <c r="G1417" s="9">
        <v>-882943</v>
      </c>
      <c r="H1417" s="9">
        <f t="shared" si="131"/>
        <v>-11919734</v>
      </c>
      <c r="I1417" s="6" t="s">
        <v>13</v>
      </c>
      <c r="J1417" s="6" t="s">
        <v>14</v>
      </c>
      <c r="K1417" s="5">
        <f t="shared" si="132"/>
        <v>45245</v>
      </c>
      <c r="L1417" s="9">
        <f>+VLOOKUP(B1417,'[2]TT 2023'!F$1401:K$1451,2,0)</f>
        <v>-11919734</v>
      </c>
      <c r="M1417" s="9">
        <f t="shared" si="133"/>
        <v>0</v>
      </c>
      <c r="N1417" s="5">
        <f>+VLOOKUP(B1417,'[2]TT 2023'!F$1401:K$1451,6,0)</f>
        <v>45223</v>
      </c>
      <c r="O1417" t="s">
        <v>1884</v>
      </c>
      <c r="P1417"/>
      <c r="Q1417"/>
      <c r="R1417" s="14"/>
    </row>
    <row r="1418" spans="1:21" ht="15" hidden="1" customHeight="1" x14ac:dyDescent="0.2">
      <c r="A1418" s="5">
        <v>45218</v>
      </c>
      <c r="B1418" s="6">
        <v>9380</v>
      </c>
      <c r="D1418" s="6" t="s">
        <v>1883</v>
      </c>
      <c r="E1418" s="9">
        <v>-3126458</v>
      </c>
      <c r="F1418" s="10" t="s">
        <v>1409</v>
      </c>
      <c r="G1418" s="9">
        <v>-250117</v>
      </c>
      <c r="H1418" s="9">
        <f t="shared" si="131"/>
        <v>-3376575</v>
      </c>
      <c r="I1418" s="6" t="s">
        <v>13</v>
      </c>
      <c r="J1418" s="6" t="s">
        <v>14</v>
      </c>
      <c r="K1418" s="5">
        <f t="shared" si="132"/>
        <v>45253</v>
      </c>
      <c r="L1418" s="9">
        <f>+VLOOKUP(B1418,'[2]TT 2023'!F$1401:K$1451,2,0)</f>
        <v>-3376575</v>
      </c>
      <c r="M1418" s="9">
        <f t="shared" si="133"/>
        <v>0</v>
      </c>
      <c r="N1418" s="5">
        <f>+VLOOKUP(B1418,'[2]TT 2023'!F$1401:K$1451,6,0)</f>
        <v>45223</v>
      </c>
      <c r="O1418" t="s">
        <v>1884</v>
      </c>
      <c r="P1418"/>
      <c r="Q1418"/>
      <c r="R1418" s="14"/>
    </row>
    <row r="1419" spans="1:21" ht="15" hidden="1" customHeight="1" x14ac:dyDescent="0.2">
      <c r="A1419" s="5">
        <v>45206</v>
      </c>
      <c r="B1419" s="6">
        <v>60814</v>
      </c>
      <c r="C1419" s="6" t="s">
        <v>10</v>
      </c>
      <c r="D1419" s="6" t="s">
        <v>1885</v>
      </c>
      <c r="E1419" s="9">
        <v>2221160</v>
      </c>
      <c r="F1419" s="10" t="s">
        <v>1409</v>
      </c>
      <c r="G1419" s="9">
        <v>177693</v>
      </c>
      <c r="H1419" s="9">
        <f t="shared" si="131"/>
        <v>2398853</v>
      </c>
      <c r="I1419" s="6" t="s">
        <v>117</v>
      </c>
      <c r="J1419" s="6" t="s">
        <v>118</v>
      </c>
      <c r="K1419" s="5">
        <f t="shared" ref="K1419:K1482" si="134">35+A1419</f>
        <v>45241</v>
      </c>
      <c r="L1419" s="9">
        <f>+VLOOKUP(B1419,'[2]TT 2023'!F$1452:K$1508,2,0)</f>
        <v>2398856</v>
      </c>
      <c r="M1419" s="9">
        <f t="shared" ref="M1419:M1482" si="135">+L1419-H1419</f>
        <v>3</v>
      </c>
      <c r="N1419" s="5">
        <f>+VLOOKUP(B1419,'[2]TT 2023'!F$1452:K$1508,6,0)</f>
        <v>45240</v>
      </c>
      <c r="O1419" t="s">
        <v>1982</v>
      </c>
      <c r="P1419"/>
      <c r="Q1419"/>
      <c r="R1419" s="14">
        <f>+VLOOKUP(B1419,[14]ExportInvoiceList!$D:$O,3,0)</f>
        <v>2398853</v>
      </c>
      <c r="S1419" s="14">
        <f t="shared" ref="S1419:S1482" si="136">+R1419-H1419</f>
        <v>0</v>
      </c>
      <c r="T1419" t="str">
        <f>+VLOOKUP(B1419,[14]ExportInvoiceList!$D:$O,12,0)</f>
        <v>Lịch thanh toán: Monthly at 10 &amp; 24</v>
      </c>
      <c r="U1419" s="4">
        <f>+VLOOKUP(B1419,[14]ExportInvoiceList!$D:$O,6,0)</f>
        <v>45234.000347222223</v>
      </c>
    </row>
    <row r="1420" spans="1:21" ht="15" hidden="1" customHeight="1" x14ac:dyDescent="0.2">
      <c r="A1420" s="5">
        <v>45206</v>
      </c>
      <c r="B1420" s="6">
        <v>60815</v>
      </c>
      <c r="C1420" s="6" t="s">
        <v>10</v>
      </c>
      <c r="D1420" s="6" t="s">
        <v>1886</v>
      </c>
      <c r="E1420" s="9">
        <v>8171340</v>
      </c>
      <c r="F1420" s="10" t="s">
        <v>1409</v>
      </c>
      <c r="G1420" s="9">
        <v>653707</v>
      </c>
      <c r="H1420" s="9">
        <f t="shared" si="131"/>
        <v>8825047</v>
      </c>
      <c r="I1420" s="6" t="s">
        <v>13</v>
      </c>
      <c r="J1420" s="6" t="s">
        <v>14</v>
      </c>
      <c r="K1420" s="5">
        <f t="shared" si="134"/>
        <v>45241</v>
      </c>
      <c r="L1420" s="9">
        <f>+VLOOKUP(B1420,'[2]TT 2023'!F$1452:K$1508,2,0)</f>
        <v>8825045</v>
      </c>
      <c r="M1420" s="9">
        <f t="shared" si="135"/>
        <v>-2</v>
      </c>
      <c r="N1420" s="5">
        <f>+VLOOKUP(B1420,'[2]TT 2023'!F$1452:K$1508,6,0)</f>
        <v>45240</v>
      </c>
      <c r="O1420" t="s">
        <v>1982</v>
      </c>
      <c r="P1420"/>
      <c r="Q1420"/>
      <c r="R1420" s="14">
        <f>+VLOOKUP(B1420,[14]ExportInvoiceList!$D:$O,3,0)</f>
        <v>8825047</v>
      </c>
      <c r="S1420" s="14">
        <f t="shared" si="136"/>
        <v>0</v>
      </c>
      <c r="T1420" t="str">
        <f>+VLOOKUP(B1420,[14]ExportInvoiceList!$D:$O,12,0)</f>
        <v>Lịch thanh toán: Monthly at 10 &amp; 24</v>
      </c>
      <c r="U1420" s="4">
        <f>+VLOOKUP(B1420,[14]ExportInvoiceList!$D:$O,6,0)</f>
        <v>45238.000347222223</v>
      </c>
    </row>
    <row r="1421" spans="1:21" ht="15" hidden="1" customHeight="1" x14ac:dyDescent="0.2">
      <c r="A1421" s="5">
        <v>45206</v>
      </c>
      <c r="B1421" s="6">
        <v>60816</v>
      </c>
      <c r="C1421" s="6" t="s">
        <v>10</v>
      </c>
      <c r="D1421" s="6" t="s">
        <v>1887</v>
      </c>
      <c r="E1421" s="9">
        <v>1190660</v>
      </c>
      <c r="F1421" s="10" t="s">
        <v>1409</v>
      </c>
      <c r="G1421" s="9">
        <v>95253</v>
      </c>
      <c r="H1421" s="9">
        <f t="shared" si="131"/>
        <v>1285913</v>
      </c>
      <c r="I1421" s="6" t="s">
        <v>13</v>
      </c>
      <c r="J1421" s="6" t="s">
        <v>14</v>
      </c>
      <c r="K1421" s="5">
        <f t="shared" si="134"/>
        <v>45241</v>
      </c>
      <c r="L1421" s="9">
        <f>+VLOOKUP(B1421,'[2]TT 2023'!F$1452:K$1508,2,0)</f>
        <v>1285916</v>
      </c>
      <c r="M1421" s="9">
        <f t="shared" si="135"/>
        <v>3</v>
      </c>
      <c r="N1421" s="5">
        <f>+VLOOKUP(B1421,'[2]TT 2023'!F$1452:K$1508,6,0)</f>
        <v>45240</v>
      </c>
      <c r="O1421" t="s">
        <v>1982</v>
      </c>
      <c r="P1421"/>
      <c r="Q1421"/>
      <c r="R1421" s="14">
        <f>+VLOOKUP(B1421,[14]ExportInvoiceList!$D:$O,3,0)</f>
        <v>1285913</v>
      </c>
      <c r="S1421" s="14">
        <f t="shared" si="136"/>
        <v>0</v>
      </c>
      <c r="T1421" t="str">
        <f>+VLOOKUP(B1421,[14]ExportInvoiceList!$D:$O,12,0)</f>
        <v>Lịch thanh toán: Monthly at 10 &amp; 24</v>
      </c>
      <c r="U1421" s="4">
        <f>+VLOOKUP(B1421,[14]ExportInvoiceList!$D:$O,6,0)</f>
        <v>45238.000347222223</v>
      </c>
    </row>
    <row r="1422" spans="1:21" ht="15" hidden="1" customHeight="1" x14ac:dyDescent="0.2">
      <c r="A1422" s="5">
        <v>45206</v>
      </c>
      <c r="B1422" s="6">
        <v>60817</v>
      </c>
      <c r="C1422" s="6" t="s">
        <v>10</v>
      </c>
      <c r="D1422" s="6" t="s">
        <v>1888</v>
      </c>
      <c r="E1422" s="9">
        <v>1110580</v>
      </c>
      <c r="F1422" s="10" t="s">
        <v>1409</v>
      </c>
      <c r="G1422" s="9">
        <v>88846</v>
      </c>
      <c r="H1422" s="9">
        <f t="shared" si="131"/>
        <v>1199426</v>
      </c>
      <c r="I1422" s="6" t="s">
        <v>73</v>
      </c>
      <c r="J1422" s="6" t="s">
        <v>74</v>
      </c>
      <c r="K1422" s="5">
        <f t="shared" si="134"/>
        <v>45241</v>
      </c>
      <c r="L1422" s="9">
        <f>+VLOOKUP(B1422,'[2]TT 2023'!F$1509:K$1566,2,0)</f>
        <v>1199421</v>
      </c>
      <c r="M1422" s="9">
        <f t="shared" si="135"/>
        <v>-5</v>
      </c>
      <c r="N1422" s="5">
        <f>+VLOOKUP(B1422,'[2]TT 2023'!F$1509:K$1566,6,0)</f>
        <v>45254</v>
      </c>
      <c r="O1422" t="s">
        <v>1991</v>
      </c>
      <c r="P1422"/>
      <c r="Q1422"/>
      <c r="R1422" s="14">
        <f>+VLOOKUP(B1422,[14]ExportInvoiceList!$D:$O,3,0)</f>
        <v>1199426</v>
      </c>
      <c r="S1422" s="14">
        <f t="shared" si="136"/>
        <v>0</v>
      </c>
      <c r="T1422" t="str">
        <f>+VLOOKUP(B1422,[14]ExportInvoiceList!$D:$O,12,0)</f>
        <v>Lịch thanh toán: Monthly at 10 &amp; 24</v>
      </c>
      <c r="U1422" s="4">
        <f>+VLOOKUP(B1422,[14]ExportInvoiceList!$D:$O,6,0)</f>
        <v>45241.000347222223</v>
      </c>
    </row>
    <row r="1423" spans="1:21" ht="15" hidden="1" customHeight="1" x14ac:dyDescent="0.2">
      <c r="A1423" s="5">
        <v>45206</v>
      </c>
      <c r="B1423" s="6">
        <v>60818</v>
      </c>
      <c r="C1423" s="6" t="s">
        <v>10</v>
      </c>
      <c r="D1423" s="6" t="s">
        <v>1889</v>
      </c>
      <c r="E1423" s="9">
        <v>1110580</v>
      </c>
      <c r="F1423" s="10" t="s">
        <v>1409</v>
      </c>
      <c r="G1423" s="9">
        <v>88846</v>
      </c>
      <c r="H1423" s="9">
        <f t="shared" si="131"/>
        <v>1199426</v>
      </c>
      <c r="I1423" s="6" t="s">
        <v>113</v>
      </c>
      <c r="J1423" s="6" t="s">
        <v>114</v>
      </c>
      <c r="K1423" s="5">
        <f t="shared" si="134"/>
        <v>45241</v>
      </c>
      <c r="L1423" s="9">
        <f>+VLOOKUP(B1423,'[2]TT 2023'!F$1509:K$1566,2,0)</f>
        <v>1199421</v>
      </c>
      <c r="M1423" s="9">
        <f t="shared" si="135"/>
        <v>-5</v>
      </c>
      <c r="N1423" s="5">
        <f>+VLOOKUP(B1423,'[2]TT 2023'!F$1509:K$1566,6,0)</f>
        <v>45254</v>
      </c>
      <c r="O1423" t="s">
        <v>1991</v>
      </c>
      <c r="P1423"/>
      <c r="Q1423"/>
      <c r="R1423" s="14">
        <f>+VLOOKUP(B1423,[14]ExportInvoiceList!$D:$O,3,0)</f>
        <v>1199426</v>
      </c>
      <c r="S1423" s="14">
        <f t="shared" si="136"/>
        <v>0</v>
      </c>
      <c r="T1423" t="str">
        <f>+VLOOKUP(B1423,[14]ExportInvoiceList!$D:$O,12,0)</f>
        <v>Lịch thanh toán: Monthly at 10 &amp; 24</v>
      </c>
      <c r="U1423" s="4">
        <f>+VLOOKUP(B1423,[14]ExportInvoiceList!$D:$O,6,0)</f>
        <v>45241.000347222223</v>
      </c>
    </row>
    <row r="1424" spans="1:21" ht="15" hidden="1" customHeight="1" x14ac:dyDescent="0.2">
      <c r="A1424" s="5">
        <v>45206</v>
      </c>
      <c r="B1424" s="6">
        <v>60819</v>
      </c>
      <c r="C1424" s="6" t="s">
        <v>10</v>
      </c>
      <c r="D1424" s="6" t="s">
        <v>1890</v>
      </c>
      <c r="E1424" s="9">
        <v>501830</v>
      </c>
      <c r="F1424" s="10" t="s">
        <v>1409</v>
      </c>
      <c r="G1424" s="9">
        <v>40146</v>
      </c>
      <c r="H1424" s="9">
        <f t="shared" si="131"/>
        <v>541976</v>
      </c>
      <c r="I1424" s="6" t="s">
        <v>175</v>
      </c>
      <c r="J1424" s="6" t="s">
        <v>176</v>
      </c>
      <c r="K1424" s="5">
        <f t="shared" si="134"/>
        <v>45241</v>
      </c>
      <c r="L1424" s="9">
        <f>+VLOOKUP(B1424,'[2]TT 2023'!F$1452:K$1508,2,0)</f>
        <v>541971</v>
      </c>
      <c r="M1424" s="9">
        <f t="shared" si="135"/>
        <v>-5</v>
      </c>
      <c r="N1424" s="5">
        <f>+VLOOKUP(B1424,'[2]TT 2023'!F$1452:K$1508,6,0)</f>
        <v>45240</v>
      </c>
      <c r="O1424" t="s">
        <v>1982</v>
      </c>
      <c r="P1424"/>
      <c r="Q1424"/>
      <c r="R1424" s="14">
        <f>+VLOOKUP(B1424,[14]ExportInvoiceList!$D:$O,3,0)</f>
        <v>541976</v>
      </c>
      <c r="S1424" s="14">
        <f t="shared" si="136"/>
        <v>0</v>
      </c>
      <c r="T1424" t="str">
        <f>+VLOOKUP(B1424,[14]ExportInvoiceList!$D:$O,12,0)</f>
        <v>Lịch thanh toán: Monthly at 10 &amp; 24</v>
      </c>
      <c r="U1424" s="4">
        <f>+VLOOKUP(B1424,[14]ExportInvoiceList!$D:$O,6,0)</f>
        <v>45240.000347222223</v>
      </c>
    </row>
    <row r="1425" spans="1:21" ht="15" hidden="1" customHeight="1" x14ac:dyDescent="0.2">
      <c r="A1425" s="5">
        <v>45206</v>
      </c>
      <c r="B1425" s="6">
        <v>60820</v>
      </c>
      <c r="C1425" s="6" t="s">
        <v>10</v>
      </c>
      <c r="D1425" s="6" t="s">
        <v>1891</v>
      </c>
      <c r="E1425" s="9">
        <v>10081200</v>
      </c>
      <c r="F1425" s="10" t="s">
        <v>1409</v>
      </c>
      <c r="G1425" s="9">
        <v>806496</v>
      </c>
      <c r="H1425" s="9">
        <f t="shared" si="131"/>
        <v>10887696</v>
      </c>
      <c r="I1425" s="6" t="s">
        <v>175</v>
      </c>
      <c r="J1425" s="6" t="s">
        <v>176</v>
      </c>
      <c r="K1425" s="5">
        <f t="shared" si="134"/>
        <v>45241</v>
      </c>
      <c r="L1425" s="9">
        <f>+VLOOKUP(B1425,'[2]TT 2023'!F$1452:K$1508,2,0)</f>
        <v>10887696</v>
      </c>
      <c r="M1425" s="9">
        <f t="shared" si="135"/>
        <v>0</v>
      </c>
      <c r="N1425" s="5">
        <f>+VLOOKUP(B1425,'[2]TT 2023'!F$1452:K$1508,6,0)</f>
        <v>45240</v>
      </c>
      <c r="O1425" t="s">
        <v>1982</v>
      </c>
      <c r="P1425"/>
      <c r="Q1425"/>
      <c r="R1425" s="14">
        <f>+VLOOKUP(B1425,[14]ExportInvoiceList!$D:$O,3,0)</f>
        <v>10887696</v>
      </c>
      <c r="S1425" s="14">
        <f t="shared" si="136"/>
        <v>0</v>
      </c>
      <c r="T1425" t="str">
        <f>+VLOOKUP(B1425,[14]ExportInvoiceList!$D:$O,12,0)</f>
        <v>Lịch thanh toán: Monthly at 10 &amp; 24</v>
      </c>
      <c r="U1425" s="4">
        <f>+VLOOKUP(B1425,[14]ExportInvoiceList!$D:$O,6,0)</f>
        <v>45240.000347222223</v>
      </c>
    </row>
    <row r="1426" spans="1:21" ht="15" hidden="1" customHeight="1" x14ac:dyDescent="0.2">
      <c r="A1426" s="5">
        <v>45206</v>
      </c>
      <c r="B1426" s="6">
        <v>60821</v>
      </c>
      <c r="C1426" s="6" t="s">
        <v>10</v>
      </c>
      <c r="D1426" s="6" t="s">
        <v>1892</v>
      </c>
      <c r="E1426" s="9">
        <v>1309220</v>
      </c>
      <c r="F1426" s="10" t="s">
        <v>1409</v>
      </c>
      <c r="G1426" s="9">
        <v>104738</v>
      </c>
      <c r="H1426" s="9">
        <f t="shared" si="131"/>
        <v>1413958</v>
      </c>
      <c r="I1426" s="6" t="s">
        <v>83</v>
      </c>
      <c r="J1426" s="6" t="s">
        <v>84</v>
      </c>
      <c r="K1426" s="5">
        <f t="shared" si="134"/>
        <v>45241</v>
      </c>
      <c r="L1426" s="9">
        <f>+VLOOKUP(B1426,'[2]TT 2023'!F$1567:K$1614,2,0)</f>
        <v>1413963</v>
      </c>
      <c r="M1426" s="9">
        <f t="shared" si="135"/>
        <v>5</v>
      </c>
      <c r="N1426" s="5">
        <f>+VLOOKUP(B1426,'[2]TT 2023'!F$1567:K$1614,6,0)</f>
        <v>45271</v>
      </c>
      <c r="O1426" t="s">
        <v>2069</v>
      </c>
      <c r="P1426"/>
      <c r="Q1426"/>
      <c r="R1426" s="14">
        <f>+VLOOKUP(B1426,[15]ExportInvoiceList!$D:$O,3,0)</f>
        <v>1413958</v>
      </c>
      <c r="S1426" s="14">
        <f>+R1426-H1426</f>
        <v>0</v>
      </c>
      <c r="T1426" t="str">
        <f>+VLOOKUP(B1426,[15]ExportInvoiceList!$D:$O,12,0)</f>
        <v>Lịch thanh toán: Monthly at 10 &amp; 24</v>
      </c>
      <c r="U1426" s="4">
        <f>+VLOOKUP(B1426,[15]ExportInvoiceList!$D:$O,6,0)</f>
        <v>45257.000347222223</v>
      </c>
    </row>
    <row r="1427" spans="1:21" ht="15" hidden="1" customHeight="1" x14ac:dyDescent="0.2">
      <c r="A1427" s="5">
        <v>45206</v>
      </c>
      <c r="B1427" s="6">
        <v>60822</v>
      </c>
      <c r="C1427" s="6" t="s">
        <v>10</v>
      </c>
      <c r="D1427" s="6" t="s">
        <v>1893</v>
      </c>
      <c r="E1427" s="9">
        <v>2381320</v>
      </c>
      <c r="F1427" s="10" t="s">
        <v>1409</v>
      </c>
      <c r="G1427" s="9">
        <v>190506</v>
      </c>
      <c r="H1427" s="9">
        <f t="shared" si="131"/>
        <v>2571826</v>
      </c>
      <c r="I1427" s="6" t="s">
        <v>93</v>
      </c>
      <c r="J1427" s="6" t="s">
        <v>94</v>
      </c>
      <c r="K1427" s="5">
        <f t="shared" si="134"/>
        <v>45241</v>
      </c>
      <c r="L1427" s="9">
        <f>+VLOOKUP(B1427,'[2]TT 2023'!F$1452:K$1508,2,0)</f>
        <v>2571831</v>
      </c>
      <c r="M1427" s="9">
        <f t="shared" si="135"/>
        <v>5</v>
      </c>
      <c r="N1427" s="5">
        <f>+VLOOKUP(B1427,'[2]TT 2023'!F$1452:K$1508,6,0)</f>
        <v>45240</v>
      </c>
      <c r="O1427" t="s">
        <v>1982</v>
      </c>
      <c r="P1427"/>
      <c r="Q1427"/>
      <c r="R1427" s="14">
        <f>+VLOOKUP(B1427,[14]ExportInvoiceList!$D:$O,3,0)</f>
        <v>2571826</v>
      </c>
      <c r="S1427" s="14">
        <f t="shared" si="136"/>
        <v>0</v>
      </c>
      <c r="T1427" t="str">
        <f>+VLOOKUP(B1427,[14]ExportInvoiceList!$D:$O,12,0)</f>
        <v>Lịch thanh toán: Monthly at 10 &amp; 24</v>
      </c>
      <c r="U1427" s="4">
        <f>+VLOOKUP(B1427,[14]ExportInvoiceList!$D:$O,6,0)</f>
        <v>45240.000347222223</v>
      </c>
    </row>
    <row r="1428" spans="1:21" ht="15" hidden="1" customHeight="1" x14ac:dyDescent="0.2">
      <c r="A1428" s="5">
        <v>45206</v>
      </c>
      <c r="B1428" s="6">
        <v>60823</v>
      </c>
      <c r="C1428" s="6" t="s">
        <v>10</v>
      </c>
      <c r="D1428" s="6" t="s">
        <v>1894</v>
      </c>
      <c r="E1428" s="9">
        <v>2830115</v>
      </c>
      <c r="F1428" s="10" t="s">
        <v>1409</v>
      </c>
      <c r="G1428" s="9">
        <v>226409</v>
      </c>
      <c r="H1428" s="9">
        <f t="shared" si="131"/>
        <v>3056524</v>
      </c>
      <c r="I1428" s="6" t="s">
        <v>89</v>
      </c>
      <c r="J1428" s="6" t="s">
        <v>90</v>
      </c>
      <c r="K1428" s="5">
        <f t="shared" si="134"/>
        <v>45241</v>
      </c>
      <c r="L1428" s="9">
        <f>+VLOOKUP(B1428,'[2]TT 2023'!F$1452:K$1508,2,0)</f>
        <v>3056522</v>
      </c>
      <c r="M1428" s="9">
        <f t="shared" si="135"/>
        <v>-2</v>
      </c>
      <c r="N1428" s="5">
        <f>+VLOOKUP(B1428,'[2]TT 2023'!F$1452:K$1508,6,0)</f>
        <v>45240</v>
      </c>
      <c r="O1428" t="s">
        <v>1982</v>
      </c>
      <c r="P1428"/>
      <c r="Q1428"/>
      <c r="R1428" s="14">
        <f>+VLOOKUP(B1428,[14]ExportInvoiceList!$D:$O,3,0)</f>
        <v>3056524</v>
      </c>
      <c r="S1428" s="14">
        <f t="shared" si="136"/>
        <v>0</v>
      </c>
      <c r="T1428" t="str">
        <f>+VLOOKUP(B1428,[14]ExportInvoiceList!$D:$O,12,0)</f>
        <v>Lịch thanh toán: Monthly at 10 &amp; 24</v>
      </c>
      <c r="U1428" s="4">
        <f>+VLOOKUP(B1428,[14]ExportInvoiceList!$D:$O,6,0)</f>
        <v>45240.000347222223</v>
      </c>
    </row>
    <row r="1429" spans="1:21" ht="15" hidden="1" customHeight="1" x14ac:dyDescent="0.2">
      <c r="A1429" s="5">
        <v>45206</v>
      </c>
      <c r="B1429" s="6">
        <v>60824</v>
      </c>
      <c r="C1429" s="6" t="s">
        <v>10</v>
      </c>
      <c r="D1429" s="6" t="s">
        <v>1895</v>
      </c>
      <c r="E1429" s="9">
        <v>1468620</v>
      </c>
      <c r="F1429" s="10" t="s">
        <v>1409</v>
      </c>
      <c r="G1429" s="9">
        <v>117490</v>
      </c>
      <c r="H1429" s="9">
        <f t="shared" si="131"/>
        <v>1586110</v>
      </c>
      <c r="I1429" s="6" t="s">
        <v>53</v>
      </c>
      <c r="J1429" s="6" t="s">
        <v>54</v>
      </c>
      <c r="K1429" s="5">
        <f t="shared" si="134"/>
        <v>45241</v>
      </c>
      <c r="L1429" s="9">
        <f>+VLOOKUP(B1429,'[2]TT 2023'!F$1509:K$1566,2,0)</f>
        <v>1586115</v>
      </c>
      <c r="M1429" s="9">
        <f t="shared" si="135"/>
        <v>5</v>
      </c>
      <c r="N1429" s="5">
        <f>+VLOOKUP(B1429,'[2]TT 2023'!F$1509:K$1566,6,0)</f>
        <v>45254</v>
      </c>
      <c r="O1429" t="s">
        <v>1991</v>
      </c>
      <c r="P1429"/>
      <c r="Q1429"/>
      <c r="R1429" s="14">
        <f>+VLOOKUP(B1429,[14]ExportInvoiceList!$D:$O,3,0)</f>
        <v>1586110</v>
      </c>
      <c r="S1429" s="14">
        <f t="shared" si="136"/>
        <v>0</v>
      </c>
      <c r="T1429" t="str">
        <f>+VLOOKUP(B1429,[14]ExportInvoiceList!$D:$O,12,0)</f>
        <v>Lịch thanh toán: Monthly at 10 &amp; 24</v>
      </c>
      <c r="U1429" s="4">
        <f>+VLOOKUP(B1429,[14]ExportInvoiceList!$D:$O,6,0)</f>
        <v>45243.000347222223</v>
      </c>
    </row>
    <row r="1430" spans="1:21" ht="15" hidden="1" customHeight="1" x14ac:dyDescent="0.2">
      <c r="A1430" s="5">
        <v>45206</v>
      </c>
      <c r="B1430" s="6">
        <v>60825</v>
      </c>
      <c r="C1430" s="6" t="s">
        <v>10</v>
      </c>
      <c r="D1430" s="6" t="s">
        <v>1896</v>
      </c>
      <c r="E1430" s="9">
        <v>2579200</v>
      </c>
      <c r="F1430" s="10" t="s">
        <v>1409</v>
      </c>
      <c r="G1430" s="9">
        <v>206336</v>
      </c>
      <c r="H1430" s="9">
        <f t="shared" si="131"/>
        <v>2785536</v>
      </c>
      <c r="I1430" s="6" t="s">
        <v>13</v>
      </c>
      <c r="J1430" s="6" t="s">
        <v>14</v>
      </c>
      <c r="K1430" s="5">
        <f t="shared" si="134"/>
        <v>45241</v>
      </c>
      <c r="L1430" s="9">
        <f>+VLOOKUP(B1430,'[2]TT 2023'!F$1452:K$1508,2,0)</f>
        <v>2785536</v>
      </c>
      <c r="M1430" s="9">
        <f t="shared" si="135"/>
        <v>0</v>
      </c>
      <c r="N1430" s="5">
        <f>+VLOOKUP(B1430,'[2]TT 2023'!F$1452:K$1508,6,0)</f>
        <v>45240</v>
      </c>
      <c r="O1430" t="s">
        <v>1982</v>
      </c>
      <c r="P1430"/>
      <c r="Q1430"/>
      <c r="R1430" s="14">
        <f>+VLOOKUP(B1430,[14]ExportInvoiceList!$D:$O,3,0)</f>
        <v>2785536</v>
      </c>
      <c r="S1430" s="14">
        <f t="shared" si="136"/>
        <v>0</v>
      </c>
      <c r="T1430" t="str">
        <f>+VLOOKUP(B1430,[14]ExportInvoiceList!$D:$O,12,0)</f>
        <v>Lịch thanh toán: Monthly at 10 &amp; 24</v>
      </c>
      <c r="U1430" s="4">
        <f>+VLOOKUP(B1430,[14]ExportInvoiceList!$D:$O,6,0)</f>
        <v>45240.000347222223</v>
      </c>
    </row>
    <row r="1431" spans="1:21" ht="15" hidden="1" customHeight="1" x14ac:dyDescent="0.2">
      <c r="A1431" s="5">
        <v>45206</v>
      </c>
      <c r="B1431" s="6">
        <v>60826</v>
      </c>
      <c r="C1431" s="6" t="s">
        <v>10</v>
      </c>
      <c r="D1431" s="6" t="s">
        <v>1897</v>
      </c>
      <c r="E1431" s="9">
        <v>3833570</v>
      </c>
      <c r="F1431" s="10" t="s">
        <v>1409</v>
      </c>
      <c r="G1431" s="9">
        <v>306686</v>
      </c>
      <c r="H1431" s="9">
        <f t="shared" si="131"/>
        <v>4140256</v>
      </c>
      <c r="I1431" s="6" t="s">
        <v>13</v>
      </c>
      <c r="J1431" s="6" t="s">
        <v>14</v>
      </c>
      <c r="K1431" s="5">
        <f t="shared" si="134"/>
        <v>45241</v>
      </c>
      <c r="L1431" s="9">
        <f>+VLOOKUP(B1431,'[2]TT 2023'!F$1452:K$1508,2,0)</f>
        <v>4140261</v>
      </c>
      <c r="M1431" s="9">
        <f t="shared" si="135"/>
        <v>5</v>
      </c>
      <c r="N1431" s="5">
        <f>+VLOOKUP(B1431,'[2]TT 2023'!F$1452:K$1508,6,0)</f>
        <v>45240</v>
      </c>
      <c r="O1431" t="s">
        <v>1982</v>
      </c>
      <c r="P1431"/>
      <c r="Q1431"/>
      <c r="R1431" s="14">
        <f>+VLOOKUP(B1431,[14]ExportInvoiceList!$D:$O,3,0)</f>
        <v>4140256</v>
      </c>
      <c r="S1431" s="14">
        <f t="shared" si="136"/>
        <v>0</v>
      </c>
      <c r="T1431" t="str">
        <f>+VLOOKUP(B1431,[14]ExportInvoiceList!$D:$O,12,0)</f>
        <v>Lịch thanh toán: Monthly at 10 &amp; 24</v>
      </c>
      <c r="U1431" s="4">
        <f>+VLOOKUP(B1431,[14]ExportInvoiceList!$D:$O,6,0)</f>
        <v>45240.000347222223</v>
      </c>
    </row>
    <row r="1432" spans="1:21" ht="15" hidden="1" customHeight="1" x14ac:dyDescent="0.2">
      <c r="A1432" s="5">
        <v>45213</v>
      </c>
      <c r="B1432" s="6">
        <v>62042</v>
      </c>
      <c r="C1432" s="6" t="s">
        <v>10</v>
      </c>
      <c r="D1432" s="6" t="s">
        <v>1898</v>
      </c>
      <c r="E1432" s="9">
        <v>2531869</v>
      </c>
      <c r="F1432" s="10" t="s">
        <v>1409</v>
      </c>
      <c r="G1432" s="9">
        <v>202550</v>
      </c>
      <c r="H1432" s="9">
        <f t="shared" si="131"/>
        <v>2734419</v>
      </c>
      <c r="I1432" s="6" t="s">
        <v>117</v>
      </c>
      <c r="J1432" s="6" t="s">
        <v>118</v>
      </c>
      <c r="K1432" s="5">
        <f t="shared" si="134"/>
        <v>45248</v>
      </c>
      <c r="L1432" s="9">
        <f>+VLOOKUP(B1432,'[2]TT 2023'!F$1509:K$1566,2,0)</f>
        <v>2734425</v>
      </c>
      <c r="M1432" s="9">
        <f t="shared" si="135"/>
        <v>6</v>
      </c>
      <c r="N1432" s="5">
        <f>+VLOOKUP(B1432,'[2]TT 2023'!F$1509:K$1566,6,0)</f>
        <v>45254</v>
      </c>
      <c r="O1432" t="s">
        <v>1991</v>
      </c>
      <c r="P1432"/>
      <c r="Q1432"/>
      <c r="R1432" s="14">
        <f>+VLOOKUP(B1432,[14]ExportInvoiceList!$D:$O,3,0)</f>
        <v>2734419</v>
      </c>
      <c r="S1432" s="14">
        <f t="shared" si="136"/>
        <v>0</v>
      </c>
      <c r="T1432" t="str">
        <f>+VLOOKUP(B1432,[14]ExportInvoiceList!$D:$O,12,0)</f>
        <v>Lịch thanh toán: Monthly at 10 &amp; 24</v>
      </c>
      <c r="U1432" s="4">
        <f>+VLOOKUP(B1432,[14]ExportInvoiceList!$D:$O,6,0)</f>
        <v>45241.000347222223</v>
      </c>
    </row>
    <row r="1433" spans="1:21" ht="15" hidden="1" customHeight="1" x14ac:dyDescent="0.2">
      <c r="A1433" s="5">
        <v>45213</v>
      </c>
      <c r="B1433" s="6">
        <v>62043</v>
      </c>
      <c r="C1433" s="6" t="s">
        <v>10</v>
      </c>
      <c r="D1433" s="6" t="s">
        <v>1899</v>
      </c>
      <c r="E1433" s="9">
        <v>4504550</v>
      </c>
      <c r="F1433" s="10" t="s">
        <v>1409</v>
      </c>
      <c r="G1433" s="9">
        <v>360364</v>
      </c>
      <c r="H1433" s="9">
        <f t="shared" si="131"/>
        <v>4864914</v>
      </c>
      <c r="I1433" s="6" t="s">
        <v>101</v>
      </c>
      <c r="J1433" s="6" t="s">
        <v>102</v>
      </c>
      <c r="K1433" s="5">
        <f t="shared" si="134"/>
        <v>45248</v>
      </c>
      <c r="L1433" s="9">
        <f>+VLOOKUP(B1433,'[2]TT 2023'!F$1509:K$1566,2,0)</f>
        <v>4864914</v>
      </c>
      <c r="M1433" s="9">
        <f t="shared" si="135"/>
        <v>0</v>
      </c>
      <c r="N1433" s="5">
        <f>+VLOOKUP(B1433,'[2]TT 2023'!F$1509:K$1566,6,0)</f>
        <v>45254</v>
      </c>
      <c r="O1433" t="s">
        <v>1991</v>
      </c>
      <c r="P1433"/>
      <c r="Q1433"/>
      <c r="R1433" s="14">
        <f>+VLOOKUP(B1433,[14]ExportInvoiceList!$D:$O,3,0)</f>
        <v>4864914</v>
      </c>
      <c r="S1433" s="14">
        <f t="shared" si="136"/>
        <v>0</v>
      </c>
      <c r="T1433" t="str">
        <f>+VLOOKUP(B1433,[14]ExportInvoiceList!$D:$O,12,0)</f>
        <v>Lịch thanh toán: Monthly at 10 &amp; 24</v>
      </c>
      <c r="U1433" s="4">
        <f>+VLOOKUP(B1433,[14]ExportInvoiceList!$D:$O,6,0)</f>
        <v>45241.000347222223</v>
      </c>
    </row>
    <row r="1434" spans="1:21" ht="15" hidden="1" customHeight="1" x14ac:dyDescent="0.2">
      <c r="A1434" s="5">
        <v>45213</v>
      </c>
      <c r="B1434" s="6">
        <v>62044</v>
      </c>
      <c r="C1434" s="6" t="s">
        <v>10</v>
      </c>
      <c r="D1434" s="6" t="s">
        <v>1900</v>
      </c>
      <c r="E1434" s="9">
        <v>1110580</v>
      </c>
      <c r="F1434" s="10" t="s">
        <v>1409</v>
      </c>
      <c r="G1434" s="9">
        <v>88846</v>
      </c>
      <c r="H1434" s="9">
        <f t="shared" si="131"/>
        <v>1199426</v>
      </c>
      <c r="I1434" s="6" t="s">
        <v>101</v>
      </c>
      <c r="J1434" s="6" t="s">
        <v>102</v>
      </c>
      <c r="K1434" s="5">
        <f t="shared" si="134"/>
        <v>45248</v>
      </c>
      <c r="L1434" s="9">
        <f>+VLOOKUP(B1434,'[2]TT 2023'!F$1509:K$1566,2,0)</f>
        <v>1199421</v>
      </c>
      <c r="M1434" s="9">
        <f t="shared" si="135"/>
        <v>-5</v>
      </c>
      <c r="N1434" s="5">
        <f>+VLOOKUP(B1434,'[2]TT 2023'!F$1509:K$1566,6,0)</f>
        <v>45254</v>
      </c>
      <c r="O1434" t="s">
        <v>1991</v>
      </c>
      <c r="P1434"/>
      <c r="Q1434"/>
      <c r="R1434" s="14">
        <f>+VLOOKUP(B1434,[14]ExportInvoiceList!$D:$O,3,0)</f>
        <v>1199426</v>
      </c>
      <c r="S1434" s="14">
        <f t="shared" si="136"/>
        <v>0</v>
      </c>
      <c r="T1434" t="str">
        <f>+VLOOKUP(B1434,[14]ExportInvoiceList!$D:$O,12,0)</f>
        <v>Lịch thanh toán: Monthly at 10 &amp; 24</v>
      </c>
      <c r="U1434" s="4">
        <f>+VLOOKUP(B1434,[14]ExportInvoiceList!$D:$O,6,0)</f>
        <v>45241.000347222223</v>
      </c>
    </row>
    <row r="1435" spans="1:21" ht="15" hidden="1" customHeight="1" x14ac:dyDescent="0.2">
      <c r="A1435" s="5">
        <v>45213</v>
      </c>
      <c r="B1435" s="6">
        <v>62045</v>
      </c>
      <c r="C1435" s="6" t="s">
        <v>10</v>
      </c>
      <c r="D1435" s="6" t="s">
        <v>1901</v>
      </c>
      <c r="E1435" s="9">
        <v>1468620</v>
      </c>
      <c r="F1435" s="10" t="s">
        <v>1409</v>
      </c>
      <c r="G1435" s="9">
        <v>117490</v>
      </c>
      <c r="H1435" s="9">
        <f t="shared" si="131"/>
        <v>1586110</v>
      </c>
      <c r="I1435" s="6" t="s">
        <v>113</v>
      </c>
      <c r="J1435" s="6" t="s">
        <v>114</v>
      </c>
      <c r="K1435" s="5">
        <f t="shared" si="134"/>
        <v>45248</v>
      </c>
      <c r="L1435" s="9">
        <f>+VLOOKUP(B1435,'[2]TT 2023'!F$1509:K$1566,2,0)</f>
        <v>1586115</v>
      </c>
      <c r="M1435" s="9">
        <f t="shared" si="135"/>
        <v>5</v>
      </c>
      <c r="N1435" s="5">
        <f>+VLOOKUP(B1435,'[2]TT 2023'!F$1509:K$1566,6,0)</f>
        <v>45254</v>
      </c>
      <c r="O1435" t="s">
        <v>1991</v>
      </c>
      <c r="P1435"/>
      <c r="Q1435"/>
      <c r="R1435" s="14">
        <f>+VLOOKUP(B1435,[14]ExportInvoiceList!$D:$O,3,0)</f>
        <v>1586110</v>
      </c>
      <c r="S1435" s="14">
        <f t="shared" si="136"/>
        <v>0</v>
      </c>
      <c r="T1435" t="str">
        <f>+VLOOKUP(B1435,[14]ExportInvoiceList!$D:$O,12,0)</f>
        <v>Lịch thanh toán: Monthly at 10 &amp; 24</v>
      </c>
      <c r="U1435" s="4">
        <f>+VLOOKUP(B1435,[14]ExportInvoiceList!$D:$O,6,0)</f>
        <v>45244.000347222223</v>
      </c>
    </row>
    <row r="1436" spans="1:21" ht="15" hidden="1" customHeight="1" x14ac:dyDescent="0.2">
      <c r="A1436" s="5">
        <v>45213</v>
      </c>
      <c r="B1436" s="6">
        <v>62046</v>
      </c>
      <c r="C1436" s="6" t="s">
        <v>10</v>
      </c>
      <c r="D1436" s="6" t="s">
        <v>1902</v>
      </c>
      <c r="E1436" s="9">
        <v>2381320</v>
      </c>
      <c r="F1436" s="10" t="s">
        <v>1409</v>
      </c>
      <c r="G1436" s="9">
        <v>190506</v>
      </c>
      <c r="H1436" s="9">
        <f t="shared" si="131"/>
        <v>2571826</v>
      </c>
      <c r="I1436" s="6" t="s">
        <v>83</v>
      </c>
      <c r="J1436" s="6" t="s">
        <v>84</v>
      </c>
      <c r="K1436" s="5">
        <f t="shared" si="134"/>
        <v>45248</v>
      </c>
      <c r="L1436" s="9">
        <f>+VLOOKUP(B1436,'[2]TT 2023'!F$1509:K$1566,2,0)</f>
        <v>2571831</v>
      </c>
      <c r="M1436" s="9">
        <f t="shared" si="135"/>
        <v>5</v>
      </c>
      <c r="N1436" s="5">
        <f>+VLOOKUP(B1436,'[2]TT 2023'!F$1509:K$1566,6,0)</f>
        <v>45254</v>
      </c>
      <c r="O1436" t="s">
        <v>1991</v>
      </c>
      <c r="P1436"/>
      <c r="Q1436"/>
      <c r="R1436" s="14">
        <f>+VLOOKUP(B1436,[14]ExportInvoiceList!$D:$O,3,0)</f>
        <v>2571826</v>
      </c>
      <c r="S1436" s="14">
        <f t="shared" si="136"/>
        <v>0</v>
      </c>
      <c r="T1436" t="str">
        <f>+VLOOKUP(B1436,[14]ExportInvoiceList!$D:$O,12,0)</f>
        <v>Lịch thanh toán: Monthly at 10 &amp; 24</v>
      </c>
      <c r="U1436" s="4">
        <f>+VLOOKUP(B1436,[14]ExportInvoiceList!$D:$O,6,0)</f>
        <v>45247.000347222223</v>
      </c>
    </row>
    <row r="1437" spans="1:21" ht="15" hidden="1" customHeight="1" x14ac:dyDescent="0.2">
      <c r="A1437" s="5">
        <v>45213</v>
      </c>
      <c r="B1437" s="6">
        <v>62047</v>
      </c>
      <c r="C1437" s="6" t="s">
        <v>10</v>
      </c>
      <c r="D1437" s="6" t="s">
        <v>1903</v>
      </c>
      <c r="E1437" s="9">
        <v>4960520</v>
      </c>
      <c r="F1437" s="10" t="s">
        <v>1409</v>
      </c>
      <c r="G1437" s="9">
        <v>396842</v>
      </c>
      <c r="H1437" s="9">
        <f t="shared" si="131"/>
        <v>5357362</v>
      </c>
      <c r="I1437" s="6" t="s">
        <v>139</v>
      </c>
      <c r="J1437" s="6" t="s">
        <v>140</v>
      </c>
      <c r="K1437" s="5">
        <f t="shared" si="134"/>
        <v>45248</v>
      </c>
      <c r="L1437" s="9">
        <f>+VLOOKUP(B1437,'[2]TT 2023'!F$1509:K$1566,2,0)</f>
        <v>5357367</v>
      </c>
      <c r="M1437" s="9">
        <f t="shared" si="135"/>
        <v>5</v>
      </c>
      <c r="N1437" s="5">
        <f>+VLOOKUP(B1437,'[2]TT 2023'!F$1509:K$1566,6,0)</f>
        <v>45254</v>
      </c>
      <c r="O1437" t="s">
        <v>1991</v>
      </c>
      <c r="P1437"/>
      <c r="Q1437"/>
      <c r="R1437" s="14">
        <f>+VLOOKUP(B1437,[14]ExportInvoiceList!$D:$O,3,0)</f>
        <v>5357362</v>
      </c>
      <c r="S1437" s="14">
        <f t="shared" si="136"/>
        <v>0</v>
      </c>
      <c r="T1437" t="str">
        <f>+VLOOKUP(B1437,[14]ExportInvoiceList!$D:$O,12,0)</f>
        <v>Lịch thanh toán: Monthly at 10 &amp; 24</v>
      </c>
      <c r="U1437" s="4">
        <f>+VLOOKUP(B1437,[14]ExportInvoiceList!$D:$O,6,0)</f>
        <v>45245.000347222223</v>
      </c>
    </row>
    <row r="1438" spans="1:21" ht="15" hidden="1" customHeight="1" x14ac:dyDescent="0.2">
      <c r="A1438" s="5">
        <v>45213</v>
      </c>
      <c r="B1438" s="6">
        <v>62048</v>
      </c>
      <c r="C1438" s="6" t="s">
        <v>10</v>
      </c>
      <c r="D1438" s="6" t="s">
        <v>1904</v>
      </c>
      <c r="E1438" s="9">
        <v>2381320</v>
      </c>
      <c r="F1438" s="10" t="s">
        <v>1409</v>
      </c>
      <c r="G1438" s="9">
        <v>190506</v>
      </c>
      <c r="H1438" s="9">
        <f t="shared" si="131"/>
        <v>2571826</v>
      </c>
      <c r="I1438" s="6" t="s">
        <v>53</v>
      </c>
      <c r="J1438" s="6" t="s">
        <v>54</v>
      </c>
      <c r="K1438" s="5">
        <f t="shared" si="134"/>
        <v>45248</v>
      </c>
      <c r="L1438" s="9">
        <f>+VLOOKUP(B1438,'[2]TT 2023'!F$1509:K$1566,2,0)</f>
        <v>2571831</v>
      </c>
      <c r="M1438" s="9">
        <f t="shared" si="135"/>
        <v>5</v>
      </c>
      <c r="N1438" s="5">
        <f>+VLOOKUP(B1438,'[2]TT 2023'!F$1509:K$1566,6,0)</f>
        <v>45254</v>
      </c>
      <c r="O1438" t="s">
        <v>1991</v>
      </c>
      <c r="P1438"/>
      <c r="Q1438"/>
      <c r="R1438" s="14">
        <f>+VLOOKUP(B1438,[14]ExportInvoiceList!$D:$O,3,0)</f>
        <v>2571826</v>
      </c>
      <c r="S1438" s="14">
        <f t="shared" si="136"/>
        <v>0</v>
      </c>
      <c r="T1438" t="str">
        <f>+VLOOKUP(B1438,[14]ExportInvoiceList!$D:$O,12,0)</f>
        <v>Lịch thanh toán: Monthly at 10 &amp; 24</v>
      </c>
      <c r="U1438" s="4">
        <f>+VLOOKUP(B1438,[14]ExportInvoiceList!$D:$O,6,0)</f>
        <v>45247.000347222223</v>
      </c>
    </row>
    <row r="1439" spans="1:21" ht="15" hidden="1" customHeight="1" x14ac:dyDescent="0.2">
      <c r="A1439" s="5">
        <v>45213</v>
      </c>
      <c r="B1439" s="6">
        <v>62049</v>
      </c>
      <c r="C1439" s="6" t="s">
        <v>10</v>
      </c>
      <c r="D1439" s="6" t="s">
        <v>1905</v>
      </c>
      <c r="E1439" s="9">
        <v>2472075</v>
      </c>
      <c r="F1439" s="10" t="s">
        <v>1409</v>
      </c>
      <c r="G1439" s="9">
        <v>197766</v>
      </c>
      <c r="H1439" s="9">
        <f t="shared" si="131"/>
        <v>2669841</v>
      </c>
      <c r="I1439" s="6" t="s">
        <v>131</v>
      </c>
      <c r="J1439" s="6" t="s">
        <v>132</v>
      </c>
      <c r="K1439" s="5">
        <f t="shared" si="134"/>
        <v>45248</v>
      </c>
      <c r="L1439" s="9">
        <f>+VLOOKUP(B1439,'[2]TT 2023'!F$1509:K$1566,2,0)</f>
        <v>2669841</v>
      </c>
      <c r="M1439" s="9">
        <f t="shared" si="135"/>
        <v>0</v>
      </c>
      <c r="N1439" s="5">
        <f>+VLOOKUP(B1439,'[2]TT 2023'!F$1509:K$1566,6,0)</f>
        <v>45254</v>
      </c>
      <c r="O1439" t="s">
        <v>1991</v>
      </c>
      <c r="P1439"/>
      <c r="Q1439"/>
      <c r="R1439" s="14">
        <f>+VLOOKUP(B1439,[14]ExportInvoiceList!$D:$O,3,0)</f>
        <v>2669841</v>
      </c>
      <c r="S1439" s="14">
        <f t="shared" si="136"/>
        <v>0</v>
      </c>
      <c r="T1439" t="str">
        <f>+VLOOKUP(B1439,[14]ExportInvoiceList!$D:$O,12,0)</f>
        <v>Lịch thanh toán: Monthly at 10 &amp; 24</v>
      </c>
      <c r="U1439" s="4">
        <f>+VLOOKUP(B1439,[14]ExportInvoiceList!$D:$O,6,0)</f>
        <v>45244.000347222223</v>
      </c>
    </row>
    <row r="1440" spans="1:21" ht="15" hidden="1" customHeight="1" x14ac:dyDescent="0.2">
      <c r="A1440" s="5">
        <v>45213</v>
      </c>
      <c r="B1440" s="6">
        <v>62050</v>
      </c>
      <c r="C1440" s="6" t="s">
        <v>10</v>
      </c>
      <c r="D1440" s="6" t="s">
        <v>1906</v>
      </c>
      <c r="E1440" s="9">
        <v>1110580</v>
      </c>
      <c r="F1440" s="10" t="s">
        <v>1409</v>
      </c>
      <c r="G1440" s="9">
        <v>88846</v>
      </c>
      <c r="H1440" s="9">
        <f t="shared" si="131"/>
        <v>1199426</v>
      </c>
      <c r="I1440" s="6" t="s">
        <v>73</v>
      </c>
      <c r="J1440" s="6" t="s">
        <v>74</v>
      </c>
      <c r="K1440" s="5">
        <f t="shared" si="134"/>
        <v>45248</v>
      </c>
      <c r="L1440" s="9">
        <f>+VLOOKUP(B1440,'[2]TT 2023'!F$1509:K$1566,2,0)</f>
        <v>1199421</v>
      </c>
      <c r="M1440" s="9">
        <f t="shared" si="135"/>
        <v>-5</v>
      </c>
      <c r="N1440" s="5">
        <f>+VLOOKUP(B1440,'[2]TT 2023'!F$1509:K$1566,6,0)</f>
        <v>45254</v>
      </c>
      <c r="O1440" t="s">
        <v>1991</v>
      </c>
      <c r="P1440"/>
      <c r="Q1440"/>
      <c r="R1440" s="14">
        <f>+VLOOKUP(B1440,[14]ExportInvoiceList!$D:$O,3,0)</f>
        <v>1199426</v>
      </c>
      <c r="S1440" s="14">
        <f t="shared" si="136"/>
        <v>0</v>
      </c>
      <c r="T1440" t="str">
        <f>+VLOOKUP(B1440,[14]ExportInvoiceList!$D:$O,12,0)</f>
        <v>Lịch thanh toán: Monthly at 10 &amp; 24</v>
      </c>
      <c r="U1440" s="4">
        <f>+VLOOKUP(B1440,[14]ExportInvoiceList!$D:$O,6,0)</f>
        <v>45244.000347222223</v>
      </c>
    </row>
    <row r="1441" spans="1:21" ht="15" hidden="1" customHeight="1" x14ac:dyDescent="0.2">
      <c r="A1441" s="5">
        <v>45213</v>
      </c>
      <c r="B1441" s="6">
        <v>62051</v>
      </c>
      <c r="C1441" s="6" t="s">
        <v>10</v>
      </c>
      <c r="D1441" s="6" t="s">
        <v>1907</v>
      </c>
      <c r="E1441" s="9">
        <v>1110580</v>
      </c>
      <c r="F1441" s="10" t="s">
        <v>1409</v>
      </c>
      <c r="G1441" s="9">
        <v>88846</v>
      </c>
      <c r="H1441" s="9">
        <f t="shared" si="131"/>
        <v>1199426</v>
      </c>
      <c r="I1441" s="6" t="s">
        <v>175</v>
      </c>
      <c r="J1441" s="6" t="s">
        <v>176</v>
      </c>
      <c r="K1441" s="5">
        <f t="shared" si="134"/>
        <v>45248</v>
      </c>
      <c r="L1441" s="9">
        <f>+VLOOKUP(B1441,'[2]TT 2023'!F$1509:K$1566,2,0)</f>
        <v>1199421</v>
      </c>
      <c r="M1441" s="9">
        <f t="shared" si="135"/>
        <v>-5</v>
      </c>
      <c r="N1441" s="5">
        <f>+VLOOKUP(B1441,'[2]TT 2023'!F$1509:K$1566,6,0)</f>
        <v>45254</v>
      </c>
      <c r="O1441" t="s">
        <v>1991</v>
      </c>
      <c r="P1441"/>
      <c r="Q1441"/>
      <c r="R1441" s="14">
        <f>+VLOOKUP(B1441,[14]ExportInvoiceList!$D:$O,3,0)</f>
        <v>1199426</v>
      </c>
      <c r="S1441" s="14">
        <f t="shared" si="136"/>
        <v>0</v>
      </c>
      <c r="T1441" t="str">
        <f>+VLOOKUP(B1441,[14]ExportInvoiceList!$D:$O,12,0)</f>
        <v>Lịch thanh toán: Monthly at 10 &amp; 24</v>
      </c>
      <c r="U1441" s="4">
        <f>+VLOOKUP(B1441,[14]ExportInvoiceList!$D:$O,6,0)</f>
        <v>45244.000347222223</v>
      </c>
    </row>
    <row r="1442" spans="1:21" ht="15" hidden="1" customHeight="1" x14ac:dyDescent="0.2">
      <c r="A1442" s="5">
        <v>45213</v>
      </c>
      <c r="B1442" s="6">
        <v>62052</v>
      </c>
      <c r="C1442" s="6" t="s">
        <v>10</v>
      </c>
      <c r="D1442" s="6" t="s">
        <v>1908</v>
      </c>
      <c r="E1442" s="9">
        <v>1719535</v>
      </c>
      <c r="F1442" s="10" t="s">
        <v>1409</v>
      </c>
      <c r="G1442" s="9">
        <v>137563</v>
      </c>
      <c r="H1442" s="9">
        <f t="shared" si="131"/>
        <v>1857098</v>
      </c>
      <c r="I1442" s="6" t="s">
        <v>117</v>
      </c>
      <c r="J1442" s="6" t="s">
        <v>118</v>
      </c>
      <c r="K1442" s="5">
        <f t="shared" si="134"/>
        <v>45248</v>
      </c>
      <c r="L1442" s="9">
        <f>+VLOOKUP(B1442,'[2]TT 2023'!F$1509:K$1566,2,0)</f>
        <v>1857101</v>
      </c>
      <c r="M1442" s="9">
        <f t="shared" si="135"/>
        <v>3</v>
      </c>
      <c r="N1442" s="5">
        <f>+VLOOKUP(B1442,'[2]TT 2023'!F$1509:K$1566,6,0)</f>
        <v>45254</v>
      </c>
      <c r="O1442" t="s">
        <v>1991</v>
      </c>
      <c r="P1442"/>
      <c r="Q1442"/>
      <c r="R1442" s="14">
        <f>+VLOOKUP(B1442,[14]ExportInvoiceList!$D:$O,3,0)</f>
        <v>1857098</v>
      </c>
      <c r="S1442" s="14">
        <f t="shared" si="136"/>
        <v>0</v>
      </c>
      <c r="T1442" t="str">
        <f>+VLOOKUP(B1442,[14]ExportInvoiceList!$D:$O,12,0)</f>
        <v>Lịch thanh toán: Monthly at 10 &amp; 24</v>
      </c>
      <c r="U1442" s="4">
        <f>+VLOOKUP(B1442,[14]ExportInvoiceList!$D:$O,6,0)</f>
        <v>45244.000347222223</v>
      </c>
    </row>
    <row r="1443" spans="1:21" ht="15" hidden="1" customHeight="1" x14ac:dyDescent="0.2">
      <c r="A1443" s="5">
        <v>45213</v>
      </c>
      <c r="B1443" s="6">
        <v>62053</v>
      </c>
      <c r="C1443" s="6" t="s">
        <v>10</v>
      </c>
      <c r="D1443" s="6" t="s">
        <v>1909</v>
      </c>
      <c r="E1443" s="9">
        <v>1003660</v>
      </c>
      <c r="F1443" s="10" t="s">
        <v>1409</v>
      </c>
      <c r="G1443" s="9">
        <v>80293</v>
      </c>
      <c r="H1443" s="9">
        <f t="shared" si="131"/>
        <v>1083953</v>
      </c>
      <c r="I1443" s="6" t="s">
        <v>13</v>
      </c>
      <c r="J1443" s="6" t="s">
        <v>14</v>
      </c>
      <c r="K1443" s="5">
        <f t="shared" si="134"/>
        <v>45248</v>
      </c>
      <c r="L1443" s="9">
        <f>+VLOOKUP(B1443,'[2]TT 2023'!F$1509:K$1566,2,0)</f>
        <v>1083956</v>
      </c>
      <c r="M1443" s="9">
        <f t="shared" si="135"/>
        <v>3</v>
      </c>
      <c r="N1443" s="5">
        <f>+VLOOKUP(B1443,'[2]TT 2023'!F$1509:K$1566,6,0)</f>
        <v>45254</v>
      </c>
      <c r="O1443" t="s">
        <v>1991</v>
      </c>
      <c r="P1443"/>
      <c r="Q1443"/>
      <c r="R1443" s="14">
        <f>+VLOOKUP(B1443,[14]ExportInvoiceList!$D:$O,3,0)</f>
        <v>1083953</v>
      </c>
      <c r="S1443" s="14">
        <f t="shared" si="136"/>
        <v>0</v>
      </c>
      <c r="T1443" t="str">
        <f>+VLOOKUP(B1443,[14]ExportInvoiceList!$D:$O,12,0)</f>
        <v>Lịch thanh toán: Monthly at 10 &amp; 24</v>
      </c>
      <c r="U1443" s="4">
        <f>+VLOOKUP(B1443,[14]ExportInvoiceList!$D:$O,6,0)</f>
        <v>45245.000347222223</v>
      </c>
    </row>
    <row r="1444" spans="1:21" ht="15" hidden="1" customHeight="1" x14ac:dyDescent="0.2">
      <c r="A1444" s="5">
        <v>45213</v>
      </c>
      <c r="B1444" s="6">
        <v>62054</v>
      </c>
      <c r="C1444" s="6" t="s">
        <v>10</v>
      </c>
      <c r="D1444" s="6" t="s">
        <v>1910</v>
      </c>
      <c r="E1444" s="9">
        <v>1468620</v>
      </c>
      <c r="F1444" s="10" t="s">
        <v>1409</v>
      </c>
      <c r="G1444" s="9">
        <v>117490</v>
      </c>
      <c r="H1444" s="9">
        <f t="shared" si="131"/>
        <v>1586110</v>
      </c>
      <c r="I1444" s="6" t="s">
        <v>13</v>
      </c>
      <c r="J1444" s="6" t="s">
        <v>14</v>
      </c>
      <c r="K1444" s="5">
        <f t="shared" si="134"/>
        <v>45248</v>
      </c>
      <c r="L1444" s="9">
        <f>+VLOOKUP(B1444,'[2]TT 2023'!F$1509:K$1566,2,0)</f>
        <v>1586115</v>
      </c>
      <c r="M1444" s="9">
        <f t="shared" si="135"/>
        <v>5</v>
      </c>
      <c r="N1444" s="5">
        <f>+VLOOKUP(B1444,'[2]TT 2023'!F$1509:K$1566,6,0)</f>
        <v>45254</v>
      </c>
      <c r="O1444" t="s">
        <v>1991</v>
      </c>
      <c r="P1444"/>
      <c r="Q1444"/>
      <c r="R1444" s="14">
        <f>+VLOOKUP(B1444,[14]ExportInvoiceList!$D:$O,3,0)</f>
        <v>1586110</v>
      </c>
      <c r="S1444" s="14">
        <f t="shared" si="136"/>
        <v>0</v>
      </c>
      <c r="T1444" t="str">
        <f>+VLOOKUP(B1444,[14]ExportInvoiceList!$D:$O,12,0)</f>
        <v>Lịch thanh toán: Monthly at 10 &amp; 24</v>
      </c>
      <c r="U1444" s="4">
        <f>+VLOOKUP(B1444,[14]ExportInvoiceList!$D:$O,6,0)</f>
        <v>45245.000347222223</v>
      </c>
    </row>
    <row r="1445" spans="1:21" ht="15" hidden="1" customHeight="1" x14ac:dyDescent="0.2">
      <c r="A1445" s="5">
        <v>45213</v>
      </c>
      <c r="B1445" s="6">
        <v>62055</v>
      </c>
      <c r="C1445" s="6" t="s">
        <v>10</v>
      </c>
      <c r="D1445" s="6" t="s">
        <v>1911</v>
      </c>
      <c r="E1445" s="9">
        <v>1110580</v>
      </c>
      <c r="F1445" s="10" t="s">
        <v>1409</v>
      </c>
      <c r="G1445" s="9">
        <v>88846</v>
      </c>
      <c r="H1445" s="9">
        <f t="shared" si="131"/>
        <v>1199426</v>
      </c>
      <c r="I1445" s="6" t="s">
        <v>13</v>
      </c>
      <c r="J1445" s="6" t="s">
        <v>14</v>
      </c>
      <c r="K1445" s="5">
        <f t="shared" si="134"/>
        <v>45248</v>
      </c>
      <c r="L1445" s="9">
        <f>+VLOOKUP(B1445,'[2]TT 2023'!F$1509:K$1566,2,0)</f>
        <v>1199421</v>
      </c>
      <c r="M1445" s="9">
        <f t="shared" si="135"/>
        <v>-5</v>
      </c>
      <c r="N1445" s="5">
        <f>+VLOOKUP(B1445,'[2]TT 2023'!F$1509:K$1566,6,0)</f>
        <v>45254</v>
      </c>
      <c r="O1445" t="s">
        <v>1991</v>
      </c>
      <c r="P1445"/>
      <c r="Q1445"/>
      <c r="R1445" s="14">
        <f>+VLOOKUP(B1445,[14]ExportInvoiceList!$D:$O,3,0)</f>
        <v>1199426</v>
      </c>
      <c r="S1445" s="14">
        <f t="shared" si="136"/>
        <v>0</v>
      </c>
      <c r="T1445" t="str">
        <f>+VLOOKUP(B1445,[14]ExportInvoiceList!$D:$O,12,0)</f>
        <v>Lịch thanh toán: Monthly at 10 &amp; 24</v>
      </c>
      <c r="U1445" s="4">
        <f>+VLOOKUP(B1445,[14]ExportInvoiceList!$D:$O,6,0)</f>
        <v>45245.000347222223</v>
      </c>
    </row>
    <row r="1446" spans="1:21" ht="15" hidden="1" customHeight="1" x14ac:dyDescent="0.2">
      <c r="A1446" s="5">
        <v>45213</v>
      </c>
      <c r="B1446" s="6">
        <v>62056</v>
      </c>
      <c r="C1446" s="6" t="s">
        <v>10</v>
      </c>
      <c r="D1446" s="6" t="s">
        <v>1912</v>
      </c>
      <c r="E1446" s="9">
        <v>2144100</v>
      </c>
      <c r="F1446" s="10" t="s">
        <v>1409</v>
      </c>
      <c r="G1446" s="9">
        <v>171528</v>
      </c>
      <c r="H1446" s="9">
        <f t="shared" si="131"/>
        <v>2315628</v>
      </c>
      <c r="I1446" s="6" t="s">
        <v>13</v>
      </c>
      <c r="J1446" s="6" t="s">
        <v>14</v>
      </c>
      <c r="K1446" s="5">
        <f t="shared" si="134"/>
        <v>45248</v>
      </c>
      <c r="L1446" s="9">
        <f>+VLOOKUP(B1446,'[2]TT 2023'!F$1509:K$1566,2,0)</f>
        <v>2315628</v>
      </c>
      <c r="M1446" s="9">
        <f t="shared" si="135"/>
        <v>0</v>
      </c>
      <c r="N1446" s="5">
        <f>+VLOOKUP(B1446,'[2]TT 2023'!F$1509:K$1566,6,0)</f>
        <v>45254</v>
      </c>
      <c r="O1446" t="s">
        <v>1991</v>
      </c>
      <c r="P1446"/>
      <c r="Q1446"/>
      <c r="R1446" s="14">
        <f>+VLOOKUP(B1446,[14]ExportInvoiceList!$D:$O,3,0)</f>
        <v>2315628</v>
      </c>
      <c r="S1446" s="14">
        <f t="shared" si="136"/>
        <v>0</v>
      </c>
      <c r="T1446" t="str">
        <f>+VLOOKUP(B1446,[14]ExportInvoiceList!$D:$O,12,0)</f>
        <v>Lịch thanh toán: Monthly at 10 &amp; 24</v>
      </c>
      <c r="U1446" s="4">
        <f>+VLOOKUP(B1446,[14]ExportInvoiceList!$D:$O,6,0)</f>
        <v>45245.000347222223</v>
      </c>
    </row>
    <row r="1447" spans="1:21" ht="15" hidden="1" customHeight="1" x14ac:dyDescent="0.2">
      <c r="A1447" s="5">
        <v>45213</v>
      </c>
      <c r="B1447" s="6">
        <v>62057</v>
      </c>
      <c r="C1447" s="6" t="s">
        <v>10</v>
      </c>
      <c r="D1447" s="6" t="s">
        <v>1913</v>
      </c>
      <c r="E1447" s="9">
        <v>4603320</v>
      </c>
      <c r="F1447" s="10" t="s">
        <v>1409</v>
      </c>
      <c r="G1447" s="9">
        <v>368266</v>
      </c>
      <c r="H1447" s="9">
        <f t="shared" si="131"/>
        <v>4971586</v>
      </c>
      <c r="I1447" s="6" t="s">
        <v>73</v>
      </c>
      <c r="J1447" s="6" t="s">
        <v>74</v>
      </c>
      <c r="K1447" s="5">
        <f t="shared" si="134"/>
        <v>45248</v>
      </c>
      <c r="L1447" s="9">
        <f>+VLOOKUP(B1447,'[2]TT 2023'!F$1509:K$1566,2,0)</f>
        <v>4971591</v>
      </c>
      <c r="M1447" s="9">
        <f t="shared" si="135"/>
        <v>5</v>
      </c>
      <c r="N1447" s="5">
        <f>+VLOOKUP(B1447,'[2]TT 2023'!F$1509:K$1566,6,0)</f>
        <v>45254</v>
      </c>
      <c r="O1447" t="s">
        <v>1991</v>
      </c>
      <c r="P1447"/>
      <c r="Q1447"/>
      <c r="R1447" s="14">
        <f>+VLOOKUP(B1447,[14]ExportInvoiceList!$D:$O,3,0)</f>
        <v>4971586</v>
      </c>
      <c r="S1447" s="14">
        <f t="shared" si="136"/>
        <v>0</v>
      </c>
      <c r="T1447" t="str">
        <f>+VLOOKUP(B1447,[14]ExportInvoiceList!$D:$O,12,0)</f>
        <v>Lịch thanh toán: Monthly at 10 &amp; 24</v>
      </c>
      <c r="U1447" s="4">
        <f>+VLOOKUP(B1447,[14]ExportInvoiceList!$D:$O,6,0)</f>
        <v>45251.000347222223</v>
      </c>
    </row>
    <row r="1448" spans="1:21" ht="15" hidden="1" customHeight="1" x14ac:dyDescent="0.2">
      <c r="A1448" s="5">
        <v>45213</v>
      </c>
      <c r="B1448" s="6">
        <v>62058</v>
      </c>
      <c r="C1448" s="6" t="s">
        <v>10</v>
      </c>
      <c r="D1448" s="6" t="s">
        <v>1914</v>
      </c>
      <c r="E1448" s="9">
        <v>1012060</v>
      </c>
      <c r="F1448" s="10" t="s">
        <v>1409</v>
      </c>
      <c r="G1448" s="9">
        <v>80965</v>
      </c>
      <c r="H1448" s="9">
        <f t="shared" si="131"/>
        <v>1093025</v>
      </c>
      <c r="I1448" s="6" t="s">
        <v>113</v>
      </c>
      <c r="J1448" s="6" t="s">
        <v>114</v>
      </c>
      <c r="K1448" s="5">
        <f t="shared" si="134"/>
        <v>45248</v>
      </c>
      <c r="L1448" s="9">
        <f>+VLOOKUP(B1448,'[2]TT 2023'!F$1509:K$1566,2,0)</f>
        <v>1093028</v>
      </c>
      <c r="M1448" s="9">
        <f t="shared" si="135"/>
        <v>3</v>
      </c>
      <c r="N1448" s="5">
        <f>+VLOOKUP(B1448,'[2]TT 2023'!F$1509:K$1566,6,0)</f>
        <v>45254</v>
      </c>
      <c r="O1448" t="s">
        <v>1991</v>
      </c>
      <c r="P1448"/>
      <c r="Q1448"/>
      <c r="R1448" s="14">
        <f>+VLOOKUP(B1448,[14]ExportInvoiceList!$D:$O,3,0)</f>
        <v>1093025</v>
      </c>
      <c r="S1448" s="14">
        <f t="shared" si="136"/>
        <v>0</v>
      </c>
      <c r="T1448" t="str">
        <f>+VLOOKUP(B1448,[14]ExportInvoiceList!$D:$O,12,0)</f>
        <v>Lịch thanh toán: Monthly at 10 &amp; 24</v>
      </c>
      <c r="U1448" s="4">
        <f>+VLOOKUP(B1448,[14]ExportInvoiceList!$D:$O,6,0)</f>
        <v>45248.000347222223</v>
      </c>
    </row>
    <row r="1449" spans="1:21" ht="15" hidden="1" customHeight="1" x14ac:dyDescent="0.2">
      <c r="A1449" s="5">
        <v>45213</v>
      </c>
      <c r="B1449" s="6">
        <v>62059</v>
      </c>
      <c r="C1449" s="6" t="s">
        <v>10</v>
      </c>
      <c r="D1449" s="6" t="s">
        <v>1915</v>
      </c>
      <c r="E1449" s="9">
        <v>4048240</v>
      </c>
      <c r="F1449" s="10" t="s">
        <v>1409</v>
      </c>
      <c r="G1449" s="9">
        <v>323859</v>
      </c>
      <c r="H1449" s="9">
        <f t="shared" si="131"/>
        <v>4372099</v>
      </c>
      <c r="I1449" s="6" t="s">
        <v>175</v>
      </c>
      <c r="J1449" s="6" t="s">
        <v>176</v>
      </c>
      <c r="K1449" s="5">
        <f t="shared" si="134"/>
        <v>45248</v>
      </c>
      <c r="L1449" s="9">
        <f>+VLOOKUP(B1449,'[2]TT 2023'!F$1509:K$1566,2,0)</f>
        <v>4372097</v>
      </c>
      <c r="M1449" s="9">
        <f t="shared" si="135"/>
        <v>-2</v>
      </c>
      <c r="N1449" s="5">
        <f>+VLOOKUP(B1449,'[2]TT 2023'!F$1509:K$1566,6,0)</f>
        <v>45254</v>
      </c>
      <c r="O1449" t="s">
        <v>1991</v>
      </c>
      <c r="P1449"/>
      <c r="Q1449"/>
      <c r="R1449" s="14">
        <f>+VLOOKUP(B1449,[14]ExportInvoiceList!$D:$O,3,0)</f>
        <v>4372099</v>
      </c>
      <c r="S1449" s="14">
        <f t="shared" si="136"/>
        <v>0</v>
      </c>
      <c r="T1449" t="str">
        <f>+VLOOKUP(B1449,[14]ExportInvoiceList!$D:$O,12,0)</f>
        <v>Lịch thanh toán: Monthly at 10 &amp; 24</v>
      </c>
      <c r="U1449" s="4">
        <f>+VLOOKUP(B1449,[14]ExportInvoiceList!$D:$O,6,0)</f>
        <v>45247.000347222223</v>
      </c>
    </row>
    <row r="1450" spans="1:21" ht="15" hidden="1" customHeight="1" x14ac:dyDescent="0.2">
      <c r="A1450" s="5">
        <v>45213</v>
      </c>
      <c r="B1450" s="6">
        <v>62060</v>
      </c>
      <c r="C1450" s="6" t="s">
        <v>10</v>
      </c>
      <c r="D1450" s="6" t="s">
        <v>1916</v>
      </c>
      <c r="E1450" s="9">
        <v>4048240</v>
      </c>
      <c r="F1450" s="10" t="s">
        <v>1409</v>
      </c>
      <c r="G1450" s="9">
        <v>323859</v>
      </c>
      <c r="H1450" s="9">
        <f t="shared" si="131"/>
        <v>4372099</v>
      </c>
      <c r="I1450" s="6" t="s">
        <v>93</v>
      </c>
      <c r="J1450" s="6" t="s">
        <v>94</v>
      </c>
      <c r="K1450" s="5">
        <f t="shared" si="134"/>
        <v>45248</v>
      </c>
      <c r="L1450" s="9">
        <f>+VLOOKUP(B1450,'[2]TT 2023'!F$1509:K$1566,2,0)</f>
        <v>4372097</v>
      </c>
      <c r="M1450" s="9">
        <f t="shared" si="135"/>
        <v>-2</v>
      </c>
      <c r="N1450" s="5">
        <f>+VLOOKUP(B1450,'[2]TT 2023'!F$1509:K$1566,6,0)</f>
        <v>45254</v>
      </c>
      <c r="O1450" t="s">
        <v>1991</v>
      </c>
      <c r="P1450"/>
      <c r="Q1450"/>
      <c r="R1450" s="14">
        <f>+VLOOKUP(B1450,[14]ExportInvoiceList!$D:$O,3,0)</f>
        <v>4372099</v>
      </c>
      <c r="S1450" s="14">
        <f t="shared" si="136"/>
        <v>0</v>
      </c>
      <c r="T1450" t="str">
        <f>+VLOOKUP(B1450,[14]ExportInvoiceList!$D:$O,12,0)</f>
        <v>Lịch thanh toán: Monthly at 10 &amp; 24</v>
      </c>
      <c r="U1450" s="4">
        <f>+VLOOKUP(B1450,[14]ExportInvoiceList!$D:$O,6,0)</f>
        <v>45250.000347222223</v>
      </c>
    </row>
    <row r="1451" spans="1:21" ht="15" hidden="1" customHeight="1" x14ac:dyDescent="0.2">
      <c r="A1451" s="5">
        <v>45213</v>
      </c>
      <c r="B1451" s="6">
        <v>62061</v>
      </c>
      <c r="C1451" s="6" t="s">
        <v>10</v>
      </c>
      <c r="D1451" s="6" t="s">
        <v>1917</v>
      </c>
      <c r="E1451" s="9">
        <v>1322965</v>
      </c>
      <c r="F1451" s="10" t="s">
        <v>1409</v>
      </c>
      <c r="G1451" s="9">
        <v>105837</v>
      </c>
      <c r="H1451" s="9">
        <f t="shared" si="131"/>
        <v>1428802</v>
      </c>
      <c r="I1451" s="6" t="s">
        <v>89</v>
      </c>
      <c r="J1451" s="6" t="s">
        <v>90</v>
      </c>
      <c r="K1451" s="5">
        <f t="shared" si="134"/>
        <v>45248</v>
      </c>
      <c r="L1451" s="9">
        <f>+VLOOKUP(B1451,'[2]TT 2023'!F$1509:K$1566,2,0)</f>
        <v>1428800</v>
      </c>
      <c r="M1451" s="9">
        <f t="shared" si="135"/>
        <v>-2</v>
      </c>
      <c r="N1451" s="5">
        <f>+VLOOKUP(B1451,'[2]TT 2023'!F$1509:K$1566,6,0)</f>
        <v>45254</v>
      </c>
      <c r="O1451" t="s">
        <v>1991</v>
      </c>
      <c r="P1451"/>
      <c r="Q1451"/>
      <c r="R1451" s="14">
        <f>+VLOOKUP(B1451,[14]ExportInvoiceList!$D:$O,3,0)</f>
        <v>1428802</v>
      </c>
      <c r="S1451" s="14">
        <f t="shared" si="136"/>
        <v>0</v>
      </c>
      <c r="T1451" t="str">
        <f>+VLOOKUP(B1451,[14]ExportInvoiceList!$D:$O,12,0)</f>
        <v>Lịch thanh toán: Monthly at 10 &amp; 24</v>
      </c>
      <c r="U1451" s="4">
        <f>+VLOOKUP(B1451,[14]ExportInvoiceList!$D:$O,6,0)</f>
        <v>45248.000347222223</v>
      </c>
    </row>
    <row r="1452" spans="1:21" ht="15" hidden="1" customHeight="1" x14ac:dyDescent="0.2">
      <c r="A1452" s="5">
        <v>45213</v>
      </c>
      <c r="B1452" s="6">
        <v>62062</v>
      </c>
      <c r="C1452" s="6" t="s">
        <v>10</v>
      </c>
      <c r="D1452" s="6" t="s">
        <v>1918</v>
      </c>
      <c r="E1452" s="9">
        <v>2221160</v>
      </c>
      <c r="F1452" s="10" t="s">
        <v>1409</v>
      </c>
      <c r="G1452" s="9">
        <v>177693</v>
      </c>
      <c r="H1452" s="9">
        <f t="shared" si="131"/>
        <v>2398853</v>
      </c>
      <c r="I1452" s="6" t="s">
        <v>53</v>
      </c>
      <c r="J1452" s="6" t="s">
        <v>54</v>
      </c>
      <c r="K1452" s="5">
        <f t="shared" si="134"/>
        <v>45248</v>
      </c>
      <c r="L1452" s="9">
        <f>+VLOOKUP(B1452,'[2]TT 2023'!F$1509:K$1566,2,0)</f>
        <v>2398856</v>
      </c>
      <c r="M1452" s="9">
        <f t="shared" si="135"/>
        <v>3</v>
      </c>
      <c r="N1452" s="5">
        <f>+VLOOKUP(B1452,'[2]TT 2023'!F$1509:K$1566,6,0)</f>
        <v>45254</v>
      </c>
      <c r="O1452" t="s">
        <v>1991</v>
      </c>
      <c r="P1452"/>
      <c r="Q1452"/>
      <c r="R1452" s="14">
        <f>+VLOOKUP(B1452,[14]ExportInvoiceList!$D:$O,3,0)</f>
        <v>2398853</v>
      </c>
      <c r="S1452" s="14">
        <f t="shared" si="136"/>
        <v>0</v>
      </c>
      <c r="T1452" t="str">
        <f>+VLOOKUP(B1452,[14]ExportInvoiceList!$D:$O,12,0)</f>
        <v>Lịch thanh toán: Monthly at 10 &amp; 24</v>
      </c>
      <c r="U1452" s="4">
        <f>+VLOOKUP(B1452,[14]ExportInvoiceList!$D:$O,6,0)</f>
        <v>45250.000347222223</v>
      </c>
    </row>
    <row r="1453" spans="1:21" ht="15" hidden="1" customHeight="1" x14ac:dyDescent="0.2">
      <c r="A1453" s="5">
        <v>45213</v>
      </c>
      <c r="B1453" s="6">
        <v>62063</v>
      </c>
      <c r="C1453" s="6" t="s">
        <v>10</v>
      </c>
      <c r="D1453" s="6" t="s">
        <v>1919</v>
      </c>
      <c r="E1453" s="9">
        <v>8095170</v>
      </c>
      <c r="F1453" s="10" t="s">
        <v>1409</v>
      </c>
      <c r="G1453" s="9">
        <v>647614</v>
      </c>
      <c r="H1453" s="9">
        <f t="shared" si="131"/>
        <v>8742784</v>
      </c>
      <c r="I1453" s="6" t="s">
        <v>131</v>
      </c>
      <c r="J1453" s="6" t="s">
        <v>132</v>
      </c>
      <c r="K1453" s="5">
        <f t="shared" si="134"/>
        <v>45248</v>
      </c>
      <c r="L1453" s="9">
        <f>+VLOOKUP(B1453,'[2]TT 2023'!F$1509:K$1566,2,0)</f>
        <v>8742789</v>
      </c>
      <c r="M1453" s="9">
        <f t="shared" si="135"/>
        <v>5</v>
      </c>
      <c r="N1453" s="5">
        <f>+VLOOKUP(B1453,'[2]TT 2023'!F$1509:K$1566,6,0)</f>
        <v>45254</v>
      </c>
      <c r="O1453" t="s">
        <v>1991</v>
      </c>
      <c r="P1453"/>
      <c r="Q1453"/>
      <c r="R1453" s="14">
        <f>+VLOOKUP(B1453,[14]ExportInvoiceList!$D:$O,3,0)</f>
        <v>8742784</v>
      </c>
      <c r="S1453" s="14">
        <f t="shared" si="136"/>
        <v>0</v>
      </c>
      <c r="T1453" t="str">
        <f>+VLOOKUP(B1453,[14]ExportInvoiceList!$D:$O,12,0)</f>
        <v>Lịch thanh toán: Monthly at 10 &amp; 24</v>
      </c>
      <c r="U1453" s="4">
        <f>+VLOOKUP(B1453,[14]ExportInvoiceList!$D:$O,6,0)</f>
        <v>45247.000347222223</v>
      </c>
    </row>
    <row r="1454" spans="1:21" ht="15" hidden="1" customHeight="1" x14ac:dyDescent="0.2">
      <c r="A1454" s="5">
        <v>45213</v>
      </c>
      <c r="B1454" s="6">
        <v>62064</v>
      </c>
      <c r="C1454" s="6" t="s">
        <v>10</v>
      </c>
      <c r="D1454" s="6" t="s">
        <v>1920</v>
      </c>
      <c r="E1454" s="9">
        <v>3234190</v>
      </c>
      <c r="F1454" s="10" t="s">
        <v>1409</v>
      </c>
      <c r="G1454" s="9">
        <v>258735</v>
      </c>
      <c r="H1454" s="9">
        <f t="shared" si="131"/>
        <v>3492925</v>
      </c>
      <c r="I1454" s="6" t="s">
        <v>147</v>
      </c>
      <c r="J1454" s="6" t="s">
        <v>148</v>
      </c>
      <c r="K1454" s="5">
        <f t="shared" si="134"/>
        <v>45248</v>
      </c>
      <c r="L1454" s="9">
        <f>+VLOOKUP(B1454,'[2]TT 2023'!F$1452:K$1508,2,0)</f>
        <v>3492923</v>
      </c>
      <c r="M1454" s="9">
        <f t="shared" si="135"/>
        <v>-2</v>
      </c>
      <c r="N1454" s="5">
        <f>+VLOOKUP(B1454,'[2]TT 2023'!F$1452:K$1508,6,0)</f>
        <v>45240</v>
      </c>
      <c r="O1454" t="s">
        <v>1982</v>
      </c>
      <c r="P1454"/>
      <c r="Q1454"/>
      <c r="R1454" s="14">
        <f>+VLOOKUP(B1454,[14]ExportInvoiceList!$D:$O,3,0)</f>
        <v>3492925</v>
      </c>
      <c r="S1454" s="14">
        <f t="shared" si="136"/>
        <v>0</v>
      </c>
      <c r="T1454" t="str">
        <f>+VLOOKUP(B1454,[14]ExportInvoiceList!$D:$O,12,0)</f>
        <v>Lịch thanh toán: Monthly at 10 &amp; 24</v>
      </c>
      <c r="U1454" s="4">
        <f>+VLOOKUP(B1454,[14]ExportInvoiceList!$D:$O,6,0)</f>
        <v>45239.000347222223</v>
      </c>
    </row>
    <row r="1455" spans="1:21" ht="15" hidden="1" customHeight="1" x14ac:dyDescent="0.2">
      <c r="A1455" s="5">
        <v>45213</v>
      </c>
      <c r="B1455" s="6">
        <v>62065</v>
      </c>
      <c r="C1455" s="6" t="s">
        <v>10</v>
      </c>
      <c r="D1455" s="6" t="s">
        <v>1921</v>
      </c>
      <c r="E1455" s="9">
        <v>4490180</v>
      </c>
      <c r="F1455" s="10" t="s">
        <v>1409</v>
      </c>
      <c r="G1455" s="9">
        <v>359214</v>
      </c>
      <c r="H1455" s="9">
        <f t="shared" si="131"/>
        <v>4849394</v>
      </c>
      <c r="I1455" s="6" t="s">
        <v>147</v>
      </c>
      <c r="J1455" s="6" t="s">
        <v>148</v>
      </c>
      <c r="K1455" s="5">
        <f t="shared" si="134"/>
        <v>45248</v>
      </c>
      <c r="L1455" s="9">
        <f>+VLOOKUP(B1455,'[2]TT 2023'!F$1452:K$1508,2,0)</f>
        <v>4849389</v>
      </c>
      <c r="M1455" s="9">
        <f t="shared" si="135"/>
        <v>-5</v>
      </c>
      <c r="N1455" s="5">
        <f>+VLOOKUP(B1455,'[2]TT 2023'!F$1452:K$1508,6,0)</f>
        <v>45240</v>
      </c>
      <c r="O1455" t="s">
        <v>1982</v>
      </c>
      <c r="P1455"/>
      <c r="Q1455"/>
      <c r="R1455" s="14">
        <f>+VLOOKUP(B1455,[14]ExportInvoiceList!$D:$O,3,0)</f>
        <v>4849394</v>
      </c>
      <c r="S1455" s="14">
        <f t="shared" si="136"/>
        <v>0</v>
      </c>
      <c r="T1455" t="str">
        <f>+VLOOKUP(B1455,[14]ExportInvoiceList!$D:$O,12,0)</f>
        <v>Lịch thanh toán: Monthly at 10 &amp; 24</v>
      </c>
      <c r="U1455" s="4">
        <f>+VLOOKUP(B1455,[14]ExportInvoiceList!$D:$O,6,0)</f>
        <v>45239.000347222223</v>
      </c>
    </row>
    <row r="1456" spans="1:21" ht="15" hidden="1" customHeight="1" x14ac:dyDescent="0.2">
      <c r="A1456" s="5">
        <v>45213</v>
      </c>
      <c r="B1456" s="6">
        <v>62066</v>
      </c>
      <c r="C1456" s="6" t="s">
        <v>10</v>
      </c>
      <c r="D1456" s="6" t="s">
        <v>1922</v>
      </c>
      <c r="E1456" s="9">
        <v>2579200</v>
      </c>
      <c r="F1456" s="10" t="s">
        <v>1409</v>
      </c>
      <c r="G1456" s="9">
        <v>206336</v>
      </c>
      <c r="H1456" s="9">
        <f t="shared" si="131"/>
        <v>2785536</v>
      </c>
      <c r="I1456" s="6" t="s">
        <v>147</v>
      </c>
      <c r="J1456" s="6" t="s">
        <v>148</v>
      </c>
      <c r="K1456" s="5">
        <f t="shared" si="134"/>
        <v>45248</v>
      </c>
      <c r="L1456" s="9">
        <f>+VLOOKUP(B1456,'[2]TT 2023'!F$1452:K$1508,2,0)</f>
        <v>2785536</v>
      </c>
      <c r="M1456" s="9">
        <f t="shared" si="135"/>
        <v>0</v>
      </c>
      <c r="N1456" s="5">
        <f>+VLOOKUP(B1456,'[2]TT 2023'!F$1452:K$1508,6,0)</f>
        <v>45240</v>
      </c>
      <c r="O1456" t="s">
        <v>1982</v>
      </c>
      <c r="P1456"/>
      <c r="Q1456"/>
      <c r="R1456" s="14">
        <f>+VLOOKUP(B1456,[14]ExportInvoiceList!$D:$O,3,0)</f>
        <v>2785536</v>
      </c>
      <c r="S1456" s="14">
        <f t="shared" si="136"/>
        <v>0</v>
      </c>
      <c r="T1456" t="str">
        <f>+VLOOKUP(B1456,[14]ExportInvoiceList!$D:$O,12,0)</f>
        <v>Lịch thanh toán: Monthly at 10 &amp; 24</v>
      </c>
      <c r="U1456" s="4">
        <f>+VLOOKUP(B1456,[14]ExportInvoiceList!$D:$O,6,0)</f>
        <v>45240.000347222223</v>
      </c>
    </row>
    <row r="1457" spans="1:21" ht="15" hidden="1" customHeight="1" x14ac:dyDescent="0.2">
      <c r="A1457" s="5">
        <v>45220</v>
      </c>
      <c r="B1457" s="6">
        <v>63598</v>
      </c>
      <c r="C1457" s="6" t="s">
        <v>10</v>
      </c>
      <c r="D1457" s="6" t="s">
        <v>1923</v>
      </c>
      <c r="E1457" s="9">
        <v>4549650</v>
      </c>
      <c r="F1457" s="10" t="s">
        <v>1409</v>
      </c>
      <c r="G1457" s="9">
        <v>363972</v>
      </c>
      <c r="H1457" s="9">
        <f t="shared" si="131"/>
        <v>4913622</v>
      </c>
      <c r="I1457" s="6" t="s">
        <v>13</v>
      </c>
      <c r="J1457" s="6" t="s">
        <v>14</v>
      </c>
      <c r="K1457" s="5">
        <f t="shared" si="134"/>
        <v>45255</v>
      </c>
      <c r="L1457" s="9">
        <f>+VLOOKUP(B1457,'[2]TT 2023'!F$1509:K$1566,2,0)</f>
        <v>4913622</v>
      </c>
      <c r="M1457" s="9">
        <f t="shared" si="135"/>
        <v>0</v>
      </c>
      <c r="N1457" s="5">
        <f>+VLOOKUP(B1457,'[2]TT 2023'!F$1509:K$1566,6,0)</f>
        <v>45254</v>
      </c>
      <c r="O1457" t="s">
        <v>1991</v>
      </c>
      <c r="P1457"/>
      <c r="Q1457"/>
      <c r="R1457" s="14">
        <f>+VLOOKUP(B1457,[14]ExportInvoiceList!$D:$O,3,0)</f>
        <v>4913622</v>
      </c>
      <c r="S1457" s="14">
        <f t="shared" si="136"/>
        <v>0</v>
      </c>
      <c r="T1457" t="str">
        <f>+VLOOKUP(B1457,[14]ExportInvoiceList!$D:$O,12,0)</f>
        <v>Lịch thanh toán: Monthly at 10 &amp; 24</v>
      </c>
      <c r="U1457" s="4">
        <f>+VLOOKUP(B1457,[14]ExportInvoiceList!$D:$O,6,0)</f>
        <v>45248.000347222223</v>
      </c>
    </row>
    <row r="1458" spans="1:21" ht="15" hidden="1" customHeight="1" x14ac:dyDescent="0.2">
      <c r="A1458" s="5">
        <v>45220</v>
      </c>
      <c r="B1458" s="6">
        <v>63599</v>
      </c>
      <c r="C1458" s="6" t="s">
        <v>10</v>
      </c>
      <c r="D1458" s="6" t="s">
        <v>1924</v>
      </c>
      <c r="E1458" s="9">
        <v>9882120</v>
      </c>
      <c r="F1458" s="10" t="s">
        <v>1409</v>
      </c>
      <c r="G1458" s="9">
        <v>790570</v>
      </c>
      <c r="H1458" s="9">
        <f t="shared" ref="H1458:H1510" si="137">+E1458+G1458</f>
        <v>10672690</v>
      </c>
      <c r="I1458" s="6" t="s">
        <v>53</v>
      </c>
      <c r="J1458" s="6" t="s">
        <v>54</v>
      </c>
      <c r="K1458" s="5">
        <f t="shared" si="134"/>
        <v>45255</v>
      </c>
      <c r="L1458" s="9">
        <f>+VLOOKUP(B1458,'[2]TT 2023'!F$1509:K$1566,2,0)</f>
        <v>10672695</v>
      </c>
      <c r="M1458" s="9">
        <f t="shared" si="135"/>
        <v>5</v>
      </c>
      <c r="N1458" s="5">
        <f>+VLOOKUP(B1458,'[2]TT 2023'!F$1509:K$1566,6,0)</f>
        <v>45254</v>
      </c>
      <c r="O1458" t="s">
        <v>1991</v>
      </c>
      <c r="P1458"/>
      <c r="Q1458"/>
      <c r="R1458" s="14">
        <f>+VLOOKUP(B1458,[14]ExportInvoiceList!$D:$O,3,0)</f>
        <v>10672690</v>
      </c>
      <c r="S1458" s="14">
        <f t="shared" si="136"/>
        <v>0</v>
      </c>
      <c r="T1458" t="str">
        <f>+VLOOKUP(B1458,[14]ExportInvoiceList!$D:$O,12,0)</f>
        <v>Lịch thanh toán: Monthly at 10 &amp; 24</v>
      </c>
      <c r="U1458" s="4">
        <f>+VLOOKUP(B1458,[14]ExportInvoiceList!$D:$O,6,0)</f>
        <v>45254.000347222223</v>
      </c>
    </row>
    <row r="1459" spans="1:21" ht="15" hidden="1" customHeight="1" x14ac:dyDescent="0.2">
      <c r="A1459" s="5">
        <v>45220</v>
      </c>
      <c r="B1459" s="6">
        <v>63600</v>
      </c>
      <c r="C1459" s="6" t="s">
        <v>10</v>
      </c>
      <c r="D1459" s="6" t="s">
        <v>1925</v>
      </c>
      <c r="E1459" s="9">
        <v>2024120</v>
      </c>
      <c r="F1459" s="10" t="s">
        <v>1409</v>
      </c>
      <c r="G1459" s="9">
        <v>161930</v>
      </c>
      <c r="H1459" s="9">
        <f t="shared" si="137"/>
        <v>2186050</v>
      </c>
      <c r="I1459" s="6" t="s">
        <v>93</v>
      </c>
      <c r="J1459" s="6" t="s">
        <v>94</v>
      </c>
      <c r="K1459" s="5">
        <f t="shared" si="134"/>
        <v>45255</v>
      </c>
      <c r="L1459" s="9">
        <f>+VLOOKUP(B1459,'[2]TT 2023'!F$1509:K$1566,2,0)</f>
        <v>2186055</v>
      </c>
      <c r="M1459" s="9">
        <f t="shared" si="135"/>
        <v>5</v>
      </c>
      <c r="N1459" s="5">
        <f>+VLOOKUP(B1459,'[2]TT 2023'!F$1509:K$1566,6,0)</f>
        <v>45254</v>
      </c>
      <c r="O1459" t="s">
        <v>1991</v>
      </c>
      <c r="P1459"/>
      <c r="Q1459"/>
      <c r="R1459" s="14">
        <f>+VLOOKUP(B1459,[14]ExportInvoiceList!$D:$O,3,0)</f>
        <v>2186050</v>
      </c>
      <c r="S1459" s="14">
        <f t="shared" si="136"/>
        <v>0</v>
      </c>
      <c r="T1459" t="str">
        <f>+VLOOKUP(B1459,[14]ExportInvoiceList!$D:$O,12,0)</f>
        <v>Lịch thanh toán: Monthly at 10 &amp; 24</v>
      </c>
      <c r="U1459" s="4">
        <f>+VLOOKUP(B1459,[14]ExportInvoiceList!$D:$O,6,0)</f>
        <v>45252.000347222223</v>
      </c>
    </row>
    <row r="1460" spans="1:21" ht="15" hidden="1" customHeight="1" x14ac:dyDescent="0.2">
      <c r="A1460" s="5">
        <v>45220</v>
      </c>
      <c r="B1460" s="6">
        <v>63601</v>
      </c>
      <c r="C1460" s="6" t="s">
        <v>10</v>
      </c>
      <c r="D1460" s="6" t="s">
        <v>1926</v>
      </c>
      <c r="E1460" s="9">
        <v>1468620</v>
      </c>
      <c r="F1460" s="10" t="s">
        <v>1409</v>
      </c>
      <c r="G1460" s="9">
        <v>117490</v>
      </c>
      <c r="H1460" s="9">
        <f t="shared" si="137"/>
        <v>1586110</v>
      </c>
      <c r="I1460" s="6" t="s">
        <v>93</v>
      </c>
      <c r="J1460" s="6" t="s">
        <v>94</v>
      </c>
      <c r="K1460" s="5">
        <f t="shared" si="134"/>
        <v>45255</v>
      </c>
      <c r="L1460" s="9">
        <f>+VLOOKUP(B1460,'[2]TT 2023'!F$1509:K$1566,2,0)</f>
        <v>1586115</v>
      </c>
      <c r="M1460" s="9">
        <f t="shared" si="135"/>
        <v>5</v>
      </c>
      <c r="N1460" s="5">
        <f>+VLOOKUP(B1460,'[2]TT 2023'!F$1509:K$1566,6,0)</f>
        <v>45254</v>
      </c>
      <c r="O1460" t="s">
        <v>1991</v>
      </c>
      <c r="P1460"/>
      <c r="Q1460"/>
      <c r="R1460" s="14">
        <f>+VLOOKUP(B1460,[14]ExportInvoiceList!$D:$O,3,0)</f>
        <v>1586110</v>
      </c>
      <c r="S1460" s="14">
        <f t="shared" si="136"/>
        <v>0</v>
      </c>
      <c r="T1460" t="str">
        <f>+VLOOKUP(B1460,[14]ExportInvoiceList!$D:$O,12,0)</f>
        <v>Lịch thanh toán: Monthly at 10 &amp; 24</v>
      </c>
      <c r="U1460" s="4">
        <f>+VLOOKUP(B1460,[14]ExportInvoiceList!$D:$O,6,0)</f>
        <v>45252.000347222223</v>
      </c>
    </row>
    <row r="1461" spans="1:21" ht="15" hidden="1" customHeight="1" x14ac:dyDescent="0.2">
      <c r="A1461" s="5">
        <v>45220</v>
      </c>
      <c r="B1461" s="6">
        <v>63602</v>
      </c>
      <c r="C1461" s="6" t="s">
        <v>10</v>
      </c>
      <c r="D1461" s="6" t="s">
        <v>1927</v>
      </c>
      <c r="E1461" s="9">
        <v>2579200</v>
      </c>
      <c r="F1461" s="10" t="s">
        <v>1409</v>
      </c>
      <c r="G1461" s="9">
        <v>206336</v>
      </c>
      <c r="H1461" s="9">
        <f t="shared" si="137"/>
        <v>2785536</v>
      </c>
      <c r="I1461" s="6" t="s">
        <v>83</v>
      </c>
      <c r="J1461" s="6" t="s">
        <v>84</v>
      </c>
      <c r="K1461" s="5">
        <f t="shared" si="134"/>
        <v>45255</v>
      </c>
      <c r="L1461" s="9">
        <f>+VLOOKUP(B1461,'[2]TT 2023'!F$1509:K$1566,2,0)</f>
        <v>2785536</v>
      </c>
      <c r="M1461" s="9">
        <f t="shared" si="135"/>
        <v>0</v>
      </c>
      <c r="N1461" s="5">
        <f>+VLOOKUP(B1461,'[2]TT 2023'!F$1509:K$1566,6,0)</f>
        <v>45254</v>
      </c>
      <c r="O1461" t="s">
        <v>1991</v>
      </c>
      <c r="P1461"/>
      <c r="Q1461"/>
      <c r="R1461" s="14">
        <f>+VLOOKUP(B1461,[14]ExportInvoiceList!$D:$O,3,0)</f>
        <v>2785536</v>
      </c>
      <c r="S1461" s="14">
        <f t="shared" si="136"/>
        <v>0</v>
      </c>
      <c r="T1461" t="str">
        <f>+VLOOKUP(B1461,[14]ExportInvoiceList!$D:$O,12,0)</f>
        <v>Lịch thanh toán: Monthly at 10 &amp; 24</v>
      </c>
      <c r="U1461" s="4">
        <f>+VLOOKUP(B1461,[14]ExportInvoiceList!$D:$O,6,0)</f>
        <v>45254.000347222223</v>
      </c>
    </row>
    <row r="1462" spans="1:21" ht="15" hidden="1" customHeight="1" x14ac:dyDescent="0.2">
      <c r="A1462" s="5">
        <v>45220</v>
      </c>
      <c r="B1462" s="6">
        <v>63603</v>
      </c>
      <c r="C1462" s="6" t="s">
        <v>10</v>
      </c>
      <c r="D1462" s="6" t="s">
        <v>1928</v>
      </c>
      <c r="E1462" s="9">
        <v>4048240</v>
      </c>
      <c r="F1462" s="10" t="s">
        <v>1409</v>
      </c>
      <c r="G1462" s="9">
        <v>323859</v>
      </c>
      <c r="H1462" s="9">
        <f t="shared" si="137"/>
        <v>4372099</v>
      </c>
      <c r="I1462" s="6" t="s">
        <v>13</v>
      </c>
      <c r="J1462" s="6" t="s">
        <v>14</v>
      </c>
      <c r="K1462" s="5">
        <f t="shared" si="134"/>
        <v>45255</v>
      </c>
      <c r="L1462" s="9">
        <f>+VLOOKUP(B1462,'[2]TT 2023'!F$1509:K$1566,2,0)</f>
        <v>4372097</v>
      </c>
      <c r="M1462" s="9">
        <f t="shared" si="135"/>
        <v>-2</v>
      </c>
      <c r="N1462" s="5">
        <f>+VLOOKUP(B1462,'[2]TT 2023'!F$1509:K$1566,6,0)</f>
        <v>45254</v>
      </c>
      <c r="O1462" t="s">
        <v>1991</v>
      </c>
      <c r="P1462"/>
      <c r="Q1462"/>
      <c r="R1462" s="14">
        <f>+VLOOKUP(B1462,[14]ExportInvoiceList!$D:$O,3,0)</f>
        <v>4372099</v>
      </c>
      <c r="S1462" s="14">
        <f t="shared" si="136"/>
        <v>0</v>
      </c>
      <c r="T1462" t="str">
        <f>+VLOOKUP(B1462,[14]ExportInvoiceList!$D:$O,12,0)</f>
        <v>Lịch thanh toán: Monthly at 10 &amp; 24</v>
      </c>
      <c r="U1462" s="4">
        <f>+VLOOKUP(B1462,[14]ExportInvoiceList!$D:$O,6,0)</f>
        <v>45252.000347222223</v>
      </c>
    </row>
    <row r="1463" spans="1:21" ht="15" hidden="1" customHeight="1" x14ac:dyDescent="0.2">
      <c r="A1463" s="5">
        <v>45220</v>
      </c>
      <c r="B1463" s="6">
        <v>63604</v>
      </c>
      <c r="C1463" s="6" t="s">
        <v>10</v>
      </c>
      <c r="D1463" s="6" t="s">
        <v>1929</v>
      </c>
      <c r="E1463" s="9">
        <v>7440560</v>
      </c>
      <c r="F1463" s="10" t="s">
        <v>1409</v>
      </c>
      <c r="G1463" s="9">
        <v>595245</v>
      </c>
      <c r="H1463" s="9">
        <f t="shared" si="137"/>
        <v>8035805</v>
      </c>
      <c r="I1463" s="6" t="s">
        <v>13</v>
      </c>
      <c r="J1463" s="6" t="s">
        <v>14</v>
      </c>
      <c r="K1463" s="5">
        <f t="shared" si="134"/>
        <v>45255</v>
      </c>
      <c r="L1463" s="9">
        <f>+VLOOKUP(B1463,'[2]TT 2023'!F$1509:K$1566,2,0)</f>
        <v>8035808</v>
      </c>
      <c r="M1463" s="9">
        <f t="shared" si="135"/>
        <v>3</v>
      </c>
      <c r="N1463" s="5">
        <f>+VLOOKUP(B1463,'[2]TT 2023'!F$1509:K$1566,6,0)</f>
        <v>45254</v>
      </c>
      <c r="O1463" t="s">
        <v>1991</v>
      </c>
      <c r="P1463"/>
      <c r="Q1463"/>
      <c r="R1463" s="14">
        <f>+VLOOKUP(B1463,[14]ExportInvoiceList!$D:$O,3,0)</f>
        <v>8035805</v>
      </c>
      <c r="S1463" s="14">
        <f t="shared" si="136"/>
        <v>0</v>
      </c>
      <c r="T1463" t="str">
        <f>+VLOOKUP(B1463,[14]ExportInvoiceList!$D:$O,12,0)</f>
        <v>Lịch thanh toán: Monthly at 10 &amp; 24</v>
      </c>
      <c r="U1463" s="4">
        <f>+VLOOKUP(B1463,[14]ExportInvoiceList!$D:$O,6,0)</f>
        <v>45253.000347222223</v>
      </c>
    </row>
    <row r="1464" spans="1:21" ht="15" hidden="1" customHeight="1" x14ac:dyDescent="0.2">
      <c r="A1464" s="5">
        <v>45220</v>
      </c>
      <c r="B1464" s="6">
        <v>63605</v>
      </c>
      <c r="C1464" s="6" t="s">
        <v>10</v>
      </c>
      <c r="D1464" s="6" t="s">
        <v>1930</v>
      </c>
      <c r="E1464" s="9">
        <v>250915</v>
      </c>
      <c r="F1464" s="10" t="s">
        <v>1409</v>
      </c>
      <c r="G1464" s="9">
        <v>20073</v>
      </c>
      <c r="H1464" s="9">
        <f t="shared" si="137"/>
        <v>270988</v>
      </c>
      <c r="I1464" s="6" t="s">
        <v>13</v>
      </c>
      <c r="J1464" s="6" t="s">
        <v>14</v>
      </c>
      <c r="K1464" s="5">
        <f t="shared" si="134"/>
        <v>45255</v>
      </c>
      <c r="L1464" s="9">
        <f>+VLOOKUP(B1464,'[2]TT 2023'!F$1509:K$1566,2,0)</f>
        <v>270986</v>
      </c>
      <c r="M1464" s="9">
        <f t="shared" si="135"/>
        <v>-2</v>
      </c>
      <c r="N1464" s="5">
        <f>+VLOOKUP(B1464,'[2]TT 2023'!F$1509:K$1566,6,0)</f>
        <v>45254</v>
      </c>
      <c r="O1464" t="s">
        <v>1991</v>
      </c>
      <c r="P1464"/>
      <c r="Q1464"/>
      <c r="R1464" s="14">
        <f>+VLOOKUP(B1464,[14]ExportInvoiceList!$D:$O,3,0)</f>
        <v>270988</v>
      </c>
      <c r="S1464" s="14">
        <f t="shared" si="136"/>
        <v>0</v>
      </c>
      <c r="T1464" t="str">
        <f>+VLOOKUP(B1464,[14]ExportInvoiceList!$D:$O,12,0)</f>
        <v>Lịch thanh toán: Monthly at 10 &amp; 24</v>
      </c>
      <c r="U1464" s="4">
        <f>+VLOOKUP(B1464,[14]ExportInvoiceList!$D:$O,6,0)</f>
        <v>45252.000347222223</v>
      </c>
    </row>
    <row r="1465" spans="1:21" ht="15" hidden="1" customHeight="1" x14ac:dyDescent="0.2">
      <c r="A1465" s="5">
        <v>45220</v>
      </c>
      <c r="B1465" s="6">
        <v>63606</v>
      </c>
      <c r="C1465" s="6" t="s">
        <v>10</v>
      </c>
      <c r="D1465" s="6" t="s">
        <v>1931</v>
      </c>
      <c r="E1465" s="9">
        <v>7021520</v>
      </c>
      <c r="F1465" s="10" t="s">
        <v>1409</v>
      </c>
      <c r="G1465" s="9">
        <v>561722</v>
      </c>
      <c r="H1465" s="9">
        <f t="shared" si="137"/>
        <v>7583242</v>
      </c>
      <c r="I1465" s="6" t="s">
        <v>13</v>
      </c>
      <c r="J1465" s="6" t="s">
        <v>14</v>
      </c>
      <c r="K1465" s="5">
        <f t="shared" si="134"/>
        <v>45255</v>
      </c>
      <c r="L1465" s="9">
        <f>+VLOOKUP(B1465,'[2]TT 2023'!F$1509:K$1566,2,0)</f>
        <v>7583247</v>
      </c>
      <c r="M1465" s="9">
        <f t="shared" si="135"/>
        <v>5</v>
      </c>
      <c r="N1465" s="5">
        <f>+VLOOKUP(B1465,'[2]TT 2023'!F$1509:K$1566,6,0)</f>
        <v>45254</v>
      </c>
      <c r="O1465" t="s">
        <v>1991</v>
      </c>
      <c r="P1465"/>
      <c r="Q1465"/>
      <c r="R1465" s="14">
        <f>+VLOOKUP(B1465,[14]ExportInvoiceList!$D:$O,3,0)</f>
        <v>7583242</v>
      </c>
      <c r="S1465" s="14">
        <f t="shared" si="136"/>
        <v>0</v>
      </c>
      <c r="T1465" t="str">
        <f>+VLOOKUP(B1465,[14]ExportInvoiceList!$D:$O,12,0)</f>
        <v>Lịch thanh toán: Monthly at 10 &amp; 24</v>
      </c>
      <c r="U1465" s="4">
        <f>+VLOOKUP(B1465,[14]ExportInvoiceList!$D:$O,6,0)</f>
        <v>45253.000347222223</v>
      </c>
    </row>
    <row r="1466" spans="1:21" ht="15" hidden="1" customHeight="1" x14ac:dyDescent="0.2">
      <c r="A1466" s="5">
        <v>45220</v>
      </c>
      <c r="B1466" s="6">
        <v>63607</v>
      </c>
      <c r="C1466" s="6" t="s">
        <v>10</v>
      </c>
      <c r="D1466" s="6" t="s">
        <v>1932</v>
      </c>
      <c r="E1466" s="9">
        <v>1012060</v>
      </c>
      <c r="F1466" s="10" t="s">
        <v>1409</v>
      </c>
      <c r="G1466" s="9">
        <v>80965</v>
      </c>
      <c r="H1466" s="9">
        <f t="shared" si="137"/>
        <v>1093025</v>
      </c>
      <c r="I1466" s="6" t="s">
        <v>101</v>
      </c>
      <c r="J1466" s="6" t="s">
        <v>102</v>
      </c>
      <c r="K1466" s="5">
        <f t="shared" si="134"/>
        <v>45255</v>
      </c>
      <c r="L1466" s="9">
        <f>+VLOOKUP(B1466,'[2]TT 2023'!F$1509:K$1566,2,0)</f>
        <v>1093028</v>
      </c>
      <c r="M1466" s="9">
        <f t="shared" si="135"/>
        <v>3</v>
      </c>
      <c r="N1466" s="5">
        <f>+VLOOKUP(B1466,'[2]TT 2023'!F$1509:K$1566,6,0)</f>
        <v>45254</v>
      </c>
      <c r="O1466" t="s">
        <v>1991</v>
      </c>
      <c r="P1466"/>
      <c r="Q1466"/>
      <c r="R1466" s="14">
        <f>+VLOOKUP(B1466,[14]ExportInvoiceList!$D:$O,3,0)</f>
        <v>1093025</v>
      </c>
      <c r="S1466" s="14">
        <f t="shared" si="136"/>
        <v>0</v>
      </c>
      <c r="T1466" t="str">
        <f>+VLOOKUP(B1466,[14]ExportInvoiceList!$D:$O,12,0)</f>
        <v>Lịch thanh toán: Monthly at 10 &amp; 24</v>
      </c>
      <c r="U1466" s="4">
        <f>+VLOOKUP(B1466,[14]ExportInvoiceList!$D:$O,6,0)</f>
        <v>45253.000347222223</v>
      </c>
    </row>
    <row r="1467" spans="1:21" ht="15" hidden="1" customHeight="1" x14ac:dyDescent="0.2">
      <c r="A1467" s="5">
        <v>45220</v>
      </c>
      <c r="B1467" s="6">
        <v>63608</v>
      </c>
      <c r="C1467" s="6" t="s">
        <v>10</v>
      </c>
      <c r="D1467" s="6" t="s">
        <v>1933</v>
      </c>
      <c r="E1467" s="9">
        <v>1110580</v>
      </c>
      <c r="F1467" s="10" t="s">
        <v>1409</v>
      </c>
      <c r="G1467" s="9">
        <v>88846</v>
      </c>
      <c r="H1467" s="9">
        <f t="shared" si="137"/>
        <v>1199426</v>
      </c>
      <c r="I1467" s="6" t="s">
        <v>113</v>
      </c>
      <c r="J1467" s="6" t="s">
        <v>114</v>
      </c>
      <c r="K1467" s="5">
        <f t="shared" si="134"/>
        <v>45255</v>
      </c>
      <c r="L1467" s="9">
        <f>+VLOOKUP(B1467,'[2]TT 2023'!F$1567:K$1614,2,0)</f>
        <v>1199421</v>
      </c>
      <c r="M1467" s="9">
        <f t="shared" si="135"/>
        <v>-5</v>
      </c>
      <c r="N1467" s="5">
        <f>+VLOOKUP(B1467,'[2]TT 2023'!F$1567:K$1614,6,0)</f>
        <v>45271</v>
      </c>
      <c r="O1467" t="s">
        <v>2069</v>
      </c>
      <c r="P1467"/>
      <c r="Q1467"/>
      <c r="R1467" s="14">
        <f>+VLOOKUP(B1467,[15]ExportInvoiceList!$D:$O,3,0)</f>
        <v>1199426</v>
      </c>
      <c r="S1467" s="14">
        <f>+R1467-H1467</f>
        <v>0</v>
      </c>
      <c r="T1467" t="str">
        <f>+VLOOKUP(B1467,[15]ExportInvoiceList!$D:$O,12,0)</f>
        <v>Lịch thanh toán: Monthly at 10 &amp; 24</v>
      </c>
      <c r="U1467" s="4">
        <f>+VLOOKUP(B1467,[15]ExportInvoiceList!$D:$O,6,0)</f>
        <v>45255.000347222223</v>
      </c>
    </row>
    <row r="1468" spans="1:21" ht="15" hidden="1" customHeight="1" x14ac:dyDescent="0.2">
      <c r="A1468" s="5">
        <v>45220</v>
      </c>
      <c r="B1468" s="6">
        <v>63609</v>
      </c>
      <c r="C1468" s="6" t="s">
        <v>10</v>
      </c>
      <c r="D1468" s="6" t="s">
        <v>1934</v>
      </c>
      <c r="E1468" s="9">
        <v>2024120</v>
      </c>
      <c r="F1468" s="10" t="s">
        <v>1409</v>
      </c>
      <c r="G1468" s="9">
        <v>161930</v>
      </c>
      <c r="H1468" s="9">
        <f t="shared" si="137"/>
        <v>2186050</v>
      </c>
      <c r="I1468" s="6" t="s">
        <v>93</v>
      </c>
      <c r="J1468" s="6" t="s">
        <v>94</v>
      </c>
      <c r="K1468" s="5">
        <f t="shared" si="134"/>
        <v>45255</v>
      </c>
      <c r="L1468" s="9">
        <f>+VLOOKUP(B1468,'[2]TT 2023'!F$1509:K$1566,2,0)</f>
        <v>2186055</v>
      </c>
      <c r="M1468" s="9">
        <f t="shared" si="135"/>
        <v>5</v>
      </c>
      <c r="N1468" s="5">
        <f>+VLOOKUP(B1468,'[2]TT 2023'!F$1509:K$1566,6,0)</f>
        <v>45254</v>
      </c>
      <c r="O1468" t="s">
        <v>1991</v>
      </c>
      <c r="P1468"/>
      <c r="Q1468"/>
      <c r="R1468" s="14">
        <f>+VLOOKUP(B1468,[14]ExportInvoiceList!$D:$O,3,0)</f>
        <v>2186050</v>
      </c>
      <c r="S1468" s="14">
        <f t="shared" si="136"/>
        <v>0</v>
      </c>
      <c r="T1468" t="str">
        <f>+VLOOKUP(B1468,[14]ExportInvoiceList!$D:$O,12,0)</f>
        <v>Lịch thanh toán: Monthly at 10 &amp; 24</v>
      </c>
      <c r="U1468" s="4">
        <f>+VLOOKUP(B1468,[14]ExportInvoiceList!$D:$O,6,0)</f>
        <v>45254.000347222223</v>
      </c>
    </row>
    <row r="1469" spans="1:21" ht="15" hidden="1" customHeight="1" x14ac:dyDescent="0.2">
      <c r="A1469" s="5">
        <v>45220</v>
      </c>
      <c r="B1469" s="6">
        <v>63610</v>
      </c>
      <c r="C1469" s="6" t="s">
        <v>10</v>
      </c>
      <c r="D1469" s="6" t="s">
        <v>1935</v>
      </c>
      <c r="E1469" s="9">
        <v>1110580</v>
      </c>
      <c r="F1469" s="10" t="s">
        <v>1409</v>
      </c>
      <c r="G1469" s="9">
        <v>88846</v>
      </c>
      <c r="H1469" s="9">
        <f t="shared" si="137"/>
        <v>1199426</v>
      </c>
      <c r="I1469" s="6" t="s">
        <v>89</v>
      </c>
      <c r="J1469" s="6" t="s">
        <v>90</v>
      </c>
      <c r="K1469" s="5">
        <f t="shared" si="134"/>
        <v>45255</v>
      </c>
      <c r="L1469" s="9">
        <f>+VLOOKUP(B1469,'[2]TT 2023'!F$1567:K$1614,2,0)</f>
        <v>1199421</v>
      </c>
      <c r="M1469" s="9">
        <f t="shared" si="135"/>
        <v>-5</v>
      </c>
      <c r="N1469" s="5">
        <f>+VLOOKUP(B1469,'[2]TT 2023'!F$1567:K$1614,6,0)</f>
        <v>45271</v>
      </c>
      <c r="O1469" t="s">
        <v>2069</v>
      </c>
      <c r="P1469"/>
      <c r="Q1469"/>
      <c r="R1469" s="14">
        <f>+VLOOKUP(B1469,[15]ExportInvoiceList!$D:$O,3,0)</f>
        <v>1199426</v>
      </c>
      <c r="S1469" s="14">
        <f t="shared" si="136"/>
        <v>0</v>
      </c>
      <c r="T1469" t="str">
        <f>+VLOOKUP(B1469,[15]ExportInvoiceList!$D:$O,12,0)</f>
        <v>Lịch thanh toán: Monthly at 10 &amp; 24</v>
      </c>
      <c r="U1469" s="4">
        <f>+VLOOKUP(B1469,[15]ExportInvoiceList!$D:$O,6,0)</f>
        <v>45255.000347222223</v>
      </c>
    </row>
    <row r="1470" spans="1:21" ht="15" hidden="1" customHeight="1" x14ac:dyDescent="0.2">
      <c r="A1470" s="5">
        <v>45220</v>
      </c>
      <c r="B1470" s="6">
        <v>63611</v>
      </c>
      <c r="C1470" s="6" t="s">
        <v>10</v>
      </c>
      <c r="D1470" s="6" t="s">
        <v>1936</v>
      </c>
      <c r="E1470" s="9">
        <v>6269400</v>
      </c>
      <c r="F1470" s="10" t="s">
        <v>1409</v>
      </c>
      <c r="G1470" s="9">
        <v>501552</v>
      </c>
      <c r="H1470" s="9">
        <f t="shared" si="137"/>
        <v>6770952</v>
      </c>
      <c r="I1470" s="6" t="s">
        <v>139</v>
      </c>
      <c r="J1470" s="6" t="s">
        <v>140</v>
      </c>
      <c r="K1470" s="5">
        <f t="shared" si="134"/>
        <v>45255</v>
      </c>
      <c r="L1470" s="9">
        <f>+VLOOKUP(B1470,'[2]TT 2023'!F$1567:K$1614,2,0)</f>
        <v>6770952</v>
      </c>
      <c r="M1470" s="9">
        <f t="shared" si="135"/>
        <v>0</v>
      </c>
      <c r="N1470" s="5">
        <f>+VLOOKUP(B1470,'[2]TT 2023'!F$1567:K$1614,6,0)</f>
        <v>45271</v>
      </c>
      <c r="O1470" t="s">
        <v>2069</v>
      </c>
      <c r="P1470"/>
      <c r="Q1470"/>
      <c r="R1470" s="14">
        <f>+VLOOKUP(B1470,[15]ExportInvoiceList!$D:$O,3,0)</f>
        <v>6770952</v>
      </c>
      <c r="S1470" s="14">
        <f t="shared" si="136"/>
        <v>0</v>
      </c>
      <c r="T1470" t="str">
        <f>+VLOOKUP(B1470,[15]ExportInvoiceList!$D:$O,12,0)</f>
        <v>Lịch thanh toán: Monthly at 10 &amp; 24</v>
      </c>
      <c r="U1470" s="4">
        <f>+VLOOKUP(B1470,[15]ExportInvoiceList!$D:$O,6,0)</f>
        <v>45255.000347222223</v>
      </c>
    </row>
    <row r="1471" spans="1:21" ht="15" hidden="1" customHeight="1" x14ac:dyDescent="0.2">
      <c r="A1471" s="5">
        <v>45220</v>
      </c>
      <c r="B1471" s="6">
        <v>63612</v>
      </c>
      <c r="C1471" s="6" t="s">
        <v>10</v>
      </c>
      <c r="D1471" s="6" t="s">
        <v>1937</v>
      </c>
      <c r="E1471" s="9">
        <v>654610</v>
      </c>
      <c r="F1471" s="10" t="s">
        <v>1409</v>
      </c>
      <c r="G1471" s="9">
        <v>52369</v>
      </c>
      <c r="H1471" s="9">
        <f t="shared" si="137"/>
        <v>706979</v>
      </c>
      <c r="I1471" s="6" t="s">
        <v>117</v>
      </c>
      <c r="J1471" s="6" t="s">
        <v>118</v>
      </c>
      <c r="K1471" s="5">
        <f t="shared" si="134"/>
        <v>45255</v>
      </c>
      <c r="L1471" s="9">
        <f>+VLOOKUP(B1471,'[2]TT 2023'!F$1509:K$1566,2,0)</f>
        <v>706982</v>
      </c>
      <c r="M1471" s="9">
        <f t="shared" si="135"/>
        <v>3</v>
      </c>
      <c r="N1471" s="5">
        <f>+VLOOKUP(B1471,'[2]TT 2023'!F$1509:K$1566,6,0)</f>
        <v>45254</v>
      </c>
      <c r="O1471" t="s">
        <v>1991</v>
      </c>
      <c r="P1471"/>
      <c r="Q1471"/>
      <c r="R1471" s="14">
        <f>+VLOOKUP(B1471,[14]ExportInvoiceList!$D:$O,3,0)</f>
        <v>706979</v>
      </c>
      <c r="S1471" s="14">
        <f t="shared" si="136"/>
        <v>0</v>
      </c>
      <c r="T1471" t="str">
        <f>+VLOOKUP(B1471,[14]ExportInvoiceList!$D:$O,12,0)</f>
        <v>Lịch thanh toán: Monthly at 10 &amp; 24</v>
      </c>
      <c r="U1471" s="4">
        <f>+VLOOKUP(B1471,[14]ExportInvoiceList!$D:$O,6,0)</f>
        <v>45254.000347222223</v>
      </c>
    </row>
    <row r="1472" spans="1:21" ht="15" hidden="1" customHeight="1" x14ac:dyDescent="0.2">
      <c r="A1472" s="5">
        <v>45220</v>
      </c>
      <c r="B1472" s="6">
        <v>63613</v>
      </c>
      <c r="C1472" s="6" t="s">
        <v>10</v>
      </c>
      <c r="D1472" s="6" t="s">
        <v>1938</v>
      </c>
      <c r="E1472" s="9">
        <v>5529715</v>
      </c>
      <c r="F1472" s="10" t="s">
        <v>1409</v>
      </c>
      <c r="G1472" s="9">
        <v>442377</v>
      </c>
      <c r="H1472" s="9">
        <f t="shared" si="137"/>
        <v>5972092</v>
      </c>
      <c r="I1472" s="6" t="s">
        <v>117</v>
      </c>
      <c r="J1472" s="6" t="s">
        <v>118</v>
      </c>
      <c r="K1472" s="5">
        <f t="shared" si="134"/>
        <v>45255</v>
      </c>
      <c r="L1472" s="9">
        <f>+VLOOKUP(B1472,'[2]TT 2023'!F$1509:K$1566,2,0)</f>
        <v>5972090</v>
      </c>
      <c r="M1472" s="9">
        <f t="shared" si="135"/>
        <v>-2</v>
      </c>
      <c r="N1472" s="5">
        <f>+VLOOKUP(B1472,'[2]TT 2023'!F$1509:K$1566,6,0)</f>
        <v>45254</v>
      </c>
      <c r="O1472" t="s">
        <v>1991</v>
      </c>
      <c r="P1472"/>
      <c r="Q1472"/>
      <c r="R1472" s="14">
        <f>+VLOOKUP(B1472,[14]ExportInvoiceList!$D:$O,3,0)</f>
        <v>5972092</v>
      </c>
      <c r="S1472" s="14">
        <f t="shared" si="136"/>
        <v>0</v>
      </c>
      <c r="T1472" t="str">
        <f>+VLOOKUP(B1472,[14]ExportInvoiceList!$D:$O,12,0)</f>
        <v>Lịch thanh toán: Monthly at 10 &amp; 24</v>
      </c>
      <c r="U1472" s="4">
        <f>+VLOOKUP(B1472,[14]ExportInvoiceList!$D:$O,6,0)</f>
        <v>45254.000347222223</v>
      </c>
    </row>
    <row r="1473" spans="1:21" ht="15" hidden="1" customHeight="1" x14ac:dyDescent="0.2">
      <c r="A1473" s="5">
        <v>45220</v>
      </c>
      <c r="B1473" s="6">
        <v>63616</v>
      </c>
      <c r="C1473" s="6" t="s">
        <v>10</v>
      </c>
      <c r="D1473" s="6" t="s">
        <v>1939</v>
      </c>
      <c r="E1473" s="9">
        <v>5552900</v>
      </c>
      <c r="F1473" s="10" t="s">
        <v>1409</v>
      </c>
      <c r="G1473" s="9">
        <v>444232</v>
      </c>
      <c r="H1473" s="9">
        <f t="shared" si="137"/>
        <v>5997132</v>
      </c>
      <c r="I1473" s="6" t="s">
        <v>147</v>
      </c>
      <c r="J1473" s="6" t="s">
        <v>148</v>
      </c>
      <c r="K1473" s="5">
        <f t="shared" si="134"/>
        <v>45255</v>
      </c>
      <c r="L1473" s="9">
        <f>+VLOOKUP(B1473,'[2]TT 2023'!F$1509:K$1566,2,0)</f>
        <v>5997132</v>
      </c>
      <c r="M1473" s="9">
        <f t="shared" si="135"/>
        <v>0</v>
      </c>
      <c r="N1473" s="5">
        <f>+VLOOKUP(B1473,'[2]TT 2023'!F$1509:K$1566,6,0)</f>
        <v>45254</v>
      </c>
      <c r="O1473" t="s">
        <v>1991</v>
      </c>
      <c r="P1473"/>
      <c r="Q1473"/>
      <c r="R1473" s="14">
        <f>+VLOOKUP(B1473,[14]ExportInvoiceList!$D:$O,3,0)</f>
        <v>5997132</v>
      </c>
      <c r="S1473" s="14">
        <f t="shared" si="136"/>
        <v>0</v>
      </c>
      <c r="T1473" t="str">
        <f>+VLOOKUP(B1473,[14]ExportInvoiceList!$D:$O,12,0)</f>
        <v>Lịch thanh toán: Monthly at 10 &amp; 24</v>
      </c>
      <c r="U1473" s="4">
        <f>+VLOOKUP(B1473,[14]ExportInvoiceList!$D:$O,6,0)</f>
        <v>45241.000347222223</v>
      </c>
    </row>
    <row r="1474" spans="1:21" ht="15" hidden="1" customHeight="1" x14ac:dyDescent="0.2">
      <c r="A1474" s="5">
        <v>45220</v>
      </c>
      <c r="B1474" s="6">
        <v>63617</v>
      </c>
      <c r="C1474" s="6" t="s">
        <v>10</v>
      </c>
      <c r="D1474" s="6" t="s">
        <v>1940</v>
      </c>
      <c r="E1474" s="9">
        <v>367155</v>
      </c>
      <c r="F1474" s="10" t="s">
        <v>1409</v>
      </c>
      <c r="G1474" s="9">
        <v>29372</v>
      </c>
      <c r="H1474" s="9">
        <f t="shared" si="137"/>
        <v>396527</v>
      </c>
      <c r="I1474" s="6" t="s">
        <v>147</v>
      </c>
      <c r="J1474" s="6" t="s">
        <v>148</v>
      </c>
      <c r="K1474" s="5">
        <f t="shared" si="134"/>
        <v>45255</v>
      </c>
      <c r="L1474" s="9">
        <f>+VLOOKUP(B1474,'[2]TT 2023'!F$1509:K$1566,2,0)</f>
        <v>396522</v>
      </c>
      <c r="M1474" s="9">
        <f t="shared" si="135"/>
        <v>-5</v>
      </c>
      <c r="N1474" s="5">
        <f>+VLOOKUP(B1474,'[2]TT 2023'!F$1509:K$1566,6,0)</f>
        <v>45254</v>
      </c>
      <c r="O1474" t="s">
        <v>1991</v>
      </c>
      <c r="P1474"/>
      <c r="Q1474"/>
      <c r="R1474" s="14">
        <f>+VLOOKUP(B1474,[14]ExportInvoiceList!$D:$O,3,0)</f>
        <v>396527</v>
      </c>
      <c r="S1474" s="14">
        <f t="shared" si="136"/>
        <v>0</v>
      </c>
      <c r="T1474" t="str">
        <f>+VLOOKUP(B1474,[14]ExportInvoiceList!$D:$O,12,0)</f>
        <v>Lịch thanh toán: Monthly at 10 &amp; 24</v>
      </c>
      <c r="U1474" s="4">
        <f>+VLOOKUP(B1474,[14]ExportInvoiceList!$D:$O,6,0)</f>
        <v>45241.000347222223</v>
      </c>
    </row>
    <row r="1475" spans="1:21" ht="15" hidden="1" customHeight="1" x14ac:dyDescent="0.2">
      <c r="A1475" s="5">
        <v>45220</v>
      </c>
      <c r="B1475" s="6">
        <v>63618</v>
      </c>
      <c r="C1475" s="6" t="s">
        <v>10</v>
      </c>
      <c r="D1475" s="6" t="s">
        <v>1941</v>
      </c>
      <c r="E1475" s="9">
        <v>3213770</v>
      </c>
      <c r="F1475" s="10" t="s">
        <v>1409</v>
      </c>
      <c r="G1475" s="9">
        <v>257102</v>
      </c>
      <c r="H1475" s="9">
        <f t="shared" si="137"/>
        <v>3470872</v>
      </c>
      <c r="I1475" s="6" t="s">
        <v>147</v>
      </c>
      <c r="J1475" s="6" t="s">
        <v>148</v>
      </c>
      <c r="K1475" s="5">
        <f t="shared" si="134"/>
        <v>45255</v>
      </c>
      <c r="L1475" s="9">
        <f>+VLOOKUP(B1475,'[2]TT 2023'!F$1509:K$1566,2,0)</f>
        <v>3470877</v>
      </c>
      <c r="M1475" s="9">
        <f t="shared" si="135"/>
        <v>5</v>
      </c>
      <c r="N1475" s="5">
        <f>+VLOOKUP(B1475,'[2]TT 2023'!F$1509:K$1566,6,0)</f>
        <v>45254</v>
      </c>
      <c r="O1475" t="s">
        <v>1991</v>
      </c>
      <c r="P1475"/>
      <c r="Q1475"/>
      <c r="R1475" s="14">
        <f>+VLOOKUP(B1475,[14]ExportInvoiceList!$D:$O,3,0)</f>
        <v>3470872</v>
      </c>
      <c r="S1475" s="14">
        <f t="shared" si="136"/>
        <v>0</v>
      </c>
      <c r="T1475" t="str">
        <f>+VLOOKUP(B1475,[14]ExportInvoiceList!$D:$O,12,0)</f>
        <v>Lịch thanh toán: Monthly at 10 &amp; 24</v>
      </c>
      <c r="U1475" s="4">
        <f>+VLOOKUP(B1475,[14]ExportInvoiceList!$D:$O,6,0)</f>
        <v>45244.000347222223</v>
      </c>
    </row>
    <row r="1476" spans="1:21" ht="15" hidden="1" customHeight="1" x14ac:dyDescent="0.2">
      <c r="A1476" s="5">
        <v>45220</v>
      </c>
      <c r="B1476" s="6">
        <v>63619</v>
      </c>
      <c r="C1476" s="6" t="s">
        <v>10</v>
      </c>
      <c r="D1476" s="6" t="s">
        <v>1942</v>
      </c>
      <c r="E1476" s="9">
        <v>250915</v>
      </c>
      <c r="F1476" s="10" t="s">
        <v>1409</v>
      </c>
      <c r="G1476" s="9">
        <v>20073</v>
      </c>
      <c r="H1476" s="9">
        <f t="shared" si="137"/>
        <v>270988</v>
      </c>
      <c r="I1476" s="6" t="s">
        <v>147</v>
      </c>
      <c r="J1476" s="6" t="s">
        <v>148</v>
      </c>
      <c r="K1476" s="5">
        <f t="shared" si="134"/>
        <v>45255</v>
      </c>
      <c r="L1476" s="9">
        <f>+VLOOKUP(B1476,'[2]TT 2023'!F$1509:K$1566,2,0)</f>
        <v>270986</v>
      </c>
      <c r="M1476" s="9">
        <f t="shared" si="135"/>
        <v>-2</v>
      </c>
      <c r="N1476" s="5">
        <f>+VLOOKUP(B1476,'[2]TT 2023'!F$1509:K$1566,6,0)</f>
        <v>45254</v>
      </c>
      <c r="O1476" t="s">
        <v>1991</v>
      </c>
      <c r="P1476"/>
      <c r="Q1476"/>
      <c r="R1476" s="14">
        <f>+VLOOKUP(B1476,[14]ExportInvoiceList!$D:$O,3,0)</f>
        <v>270988</v>
      </c>
      <c r="S1476" s="14">
        <f t="shared" si="136"/>
        <v>0</v>
      </c>
      <c r="T1476" t="str">
        <f>+VLOOKUP(B1476,[14]ExportInvoiceList!$D:$O,12,0)</f>
        <v>Lịch thanh toán: Monthly at 10 &amp; 24</v>
      </c>
      <c r="U1476" s="4">
        <f>+VLOOKUP(B1476,[14]ExportInvoiceList!$D:$O,6,0)</f>
        <v>45245.000347222223</v>
      </c>
    </row>
    <row r="1477" spans="1:21" ht="15" hidden="1" customHeight="1" x14ac:dyDescent="0.2">
      <c r="A1477" s="5">
        <v>45220</v>
      </c>
      <c r="B1477" s="6">
        <v>63620</v>
      </c>
      <c r="C1477" s="6" t="s">
        <v>10</v>
      </c>
      <c r="D1477" s="6" t="s">
        <v>1943</v>
      </c>
      <c r="E1477" s="9">
        <v>1468620</v>
      </c>
      <c r="F1477" s="10" t="s">
        <v>1409</v>
      </c>
      <c r="G1477" s="9">
        <v>117490</v>
      </c>
      <c r="H1477" s="9">
        <f t="shared" si="137"/>
        <v>1586110</v>
      </c>
      <c r="I1477" s="6" t="s">
        <v>147</v>
      </c>
      <c r="J1477" s="6" t="s">
        <v>148</v>
      </c>
      <c r="K1477" s="5">
        <f t="shared" si="134"/>
        <v>45255</v>
      </c>
      <c r="L1477" s="9">
        <f>+VLOOKUP(B1477,'[2]TT 2023'!F$1509:K$1566,2,0)</f>
        <v>1586115</v>
      </c>
      <c r="M1477" s="9">
        <f t="shared" si="135"/>
        <v>5</v>
      </c>
      <c r="N1477" s="5">
        <f>+VLOOKUP(B1477,'[2]TT 2023'!F$1509:K$1566,6,0)</f>
        <v>45254</v>
      </c>
      <c r="O1477" t="s">
        <v>1991</v>
      </c>
      <c r="P1477"/>
      <c r="Q1477"/>
      <c r="R1477" s="14">
        <f>+VLOOKUP(B1477,[14]ExportInvoiceList!$D:$O,3,0)</f>
        <v>1586110</v>
      </c>
      <c r="S1477" s="14">
        <f t="shared" si="136"/>
        <v>0</v>
      </c>
      <c r="T1477" t="str">
        <f>+VLOOKUP(B1477,[14]ExportInvoiceList!$D:$O,12,0)</f>
        <v>Lịch thanh toán: Monthly at 10 &amp; 24</v>
      </c>
      <c r="U1477" s="4">
        <f>+VLOOKUP(B1477,[14]ExportInvoiceList!$D:$O,6,0)</f>
        <v>45245.000347222223</v>
      </c>
    </row>
    <row r="1478" spans="1:21" ht="15" hidden="1" customHeight="1" x14ac:dyDescent="0.2">
      <c r="A1478" s="5">
        <v>45223</v>
      </c>
      <c r="B1478" s="6">
        <v>677</v>
      </c>
      <c r="C1478" s="6" t="s">
        <v>686</v>
      </c>
      <c r="D1478" s="6" t="s">
        <v>1944</v>
      </c>
      <c r="E1478" s="9">
        <v>-809648</v>
      </c>
      <c r="F1478" s="10" t="s">
        <v>1409</v>
      </c>
      <c r="G1478" s="9">
        <v>-64772</v>
      </c>
      <c r="H1478" s="9">
        <f t="shared" si="137"/>
        <v>-874420</v>
      </c>
      <c r="I1478" s="6" t="s">
        <v>131</v>
      </c>
      <c r="J1478" s="6" t="s">
        <v>132</v>
      </c>
      <c r="K1478" s="5">
        <f t="shared" si="134"/>
        <v>45258</v>
      </c>
      <c r="L1478" s="9">
        <f>+VLOOKUP(B1478,'[2]TT 2023'!F$1452:K$1508,2,0)</f>
        <v>-874420</v>
      </c>
      <c r="M1478" s="9">
        <f t="shared" si="135"/>
        <v>0</v>
      </c>
      <c r="N1478" s="5">
        <f>+VLOOKUP(B1478,'[2]TT 2023'!F$1452:K$1508,6,0)</f>
        <v>45240</v>
      </c>
      <c r="O1478" t="s">
        <v>1982</v>
      </c>
      <c r="P1478"/>
      <c r="Q1478"/>
      <c r="R1478" s="14" t="e">
        <f>+VLOOKUP(B1478,[14]ExportInvoiceList!$D:$O,3,0)</f>
        <v>#N/A</v>
      </c>
      <c r="S1478" s="14" t="e">
        <f t="shared" si="136"/>
        <v>#N/A</v>
      </c>
      <c r="T1478" t="e">
        <f>+VLOOKUP(B1478,[14]ExportInvoiceList!$D:$O,12,0)</f>
        <v>#N/A</v>
      </c>
      <c r="U1478" s="4" t="e">
        <f>+VLOOKUP(B1478,[14]ExportInvoiceList!$D:$O,6,0)</f>
        <v>#N/A</v>
      </c>
    </row>
    <row r="1479" spans="1:21" ht="15" hidden="1" customHeight="1" x14ac:dyDescent="0.2">
      <c r="A1479" s="5">
        <v>45223</v>
      </c>
      <c r="B1479" s="6">
        <v>699</v>
      </c>
      <c r="C1479" s="6" t="s">
        <v>686</v>
      </c>
      <c r="D1479" s="6" t="s">
        <v>1945</v>
      </c>
      <c r="E1479" s="9">
        <v>-560133</v>
      </c>
      <c r="F1479" s="10" t="s">
        <v>1409</v>
      </c>
      <c r="G1479" s="9">
        <v>-44810</v>
      </c>
      <c r="H1479" s="9">
        <f t="shared" si="137"/>
        <v>-604943</v>
      </c>
      <c r="I1479" s="6" t="s">
        <v>131</v>
      </c>
      <c r="J1479" s="6" t="s">
        <v>132</v>
      </c>
      <c r="K1479" s="5">
        <f t="shared" si="134"/>
        <v>45258</v>
      </c>
      <c r="L1479" s="9">
        <f>+VLOOKUP(B1479,'[2]TT 2023'!F$1452:K$1508,2,0)</f>
        <v>-604944</v>
      </c>
      <c r="M1479" s="9">
        <f t="shared" si="135"/>
        <v>-1</v>
      </c>
      <c r="N1479" s="5">
        <f>+VLOOKUP(B1479,'[2]TT 2023'!F$1452:K$1508,6,0)</f>
        <v>45240</v>
      </c>
      <c r="O1479" t="s">
        <v>1982</v>
      </c>
      <c r="P1479"/>
      <c r="Q1479"/>
      <c r="R1479" s="14" t="e">
        <f>+VLOOKUP(B1479,[14]ExportInvoiceList!$D:$O,3,0)</f>
        <v>#N/A</v>
      </c>
      <c r="S1479" s="14" t="e">
        <f t="shared" si="136"/>
        <v>#N/A</v>
      </c>
      <c r="T1479" t="e">
        <f>+VLOOKUP(B1479,[14]ExportInvoiceList!$D:$O,12,0)</f>
        <v>#N/A</v>
      </c>
      <c r="U1479" s="4" t="e">
        <f>+VLOOKUP(B1479,[14]ExportInvoiceList!$D:$O,6,0)</f>
        <v>#N/A</v>
      </c>
    </row>
    <row r="1480" spans="1:21" ht="15" hidden="1" customHeight="1" x14ac:dyDescent="0.2">
      <c r="A1480" s="5">
        <v>45224</v>
      </c>
      <c r="B1480" s="6">
        <v>434</v>
      </c>
      <c r="C1480" s="6" t="s">
        <v>682</v>
      </c>
      <c r="D1480" s="6" t="s">
        <v>1946</v>
      </c>
      <c r="E1480" s="9">
        <v>-573302</v>
      </c>
      <c r="F1480" s="10" t="s">
        <v>1409</v>
      </c>
      <c r="G1480" s="9">
        <v>-45864</v>
      </c>
      <c r="H1480" s="9">
        <f t="shared" si="137"/>
        <v>-619166</v>
      </c>
      <c r="I1480" s="6" t="s">
        <v>93</v>
      </c>
      <c r="J1480" s="6" t="s">
        <v>94</v>
      </c>
      <c r="K1480" s="5">
        <f t="shared" si="134"/>
        <v>45259</v>
      </c>
      <c r="L1480" s="9">
        <f>+VLOOKUP(B1480,'[2]TT 2023'!F$1452:K$1508,2,0)</f>
        <v>-619166</v>
      </c>
      <c r="M1480" s="9">
        <f t="shared" si="135"/>
        <v>0</v>
      </c>
      <c r="N1480" s="5">
        <f>+VLOOKUP(B1480,'[2]TT 2023'!F$1452:K$1508,6,0)</f>
        <v>45240</v>
      </c>
      <c r="O1480" t="s">
        <v>1982</v>
      </c>
      <c r="P1480"/>
      <c r="Q1480"/>
      <c r="R1480" s="14" t="e">
        <f>+VLOOKUP(B1480,[14]ExportInvoiceList!$D:$O,3,0)</f>
        <v>#N/A</v>
      </c>
      <c r="S1480" s="14" t="e">
        <f t="shared" si="136"/>
        <v>#N/A</v>
      </c>
      <c r="T1480" t="e">
        <f>+VLOOKUP(B1480,[14]ExportInvoiceList!$D:$O,12,0)</f>
        <v>#N/A</v>
      </c>
      <c r="U1480" s="4" t="e">
        <f>+VLOOKUP(B1480,[14]ExportInvoiceList!$D:$O,6,0)</f>
        <v>#N/A</v>
      </c>
    </row>
    <row r="1481" spans="1:21" ht="15" hidden="1" customHeight="1" x14ac:dyDescent="0.2">
      <c r="A1481" s="5">
        <v>45227</v>
      </c>
      <c r="B1481" s="6">
        <v>65092</v>
      </c>
      <c r="C1481" s="6" t="s">
        <v>10</v>
      </c>
      <c r="D1481" s="6" t="s">
        <v>1947</v>
      </c>
      <c r="E1481" s="9">
        <v>2024120</v>
      </c>
      <c r="F1481" s="10" t="s">
        <v>1409</v>
      </c>
      <c r="G1481" s="9">
        <v>161930</v>
      </c>
      <c r="H1481" s="9">
        <f t="shared" si="137"/>
        <v>2186050</v>
      </c>
      <c r="I1481" s="6" t="s">
        <v>13</v>
      </c>
      <c r="J1481" s="6" t="s">
        <v>14</v>
      </c>
      <c r="K1481" s="5">
        <f t="shared" si="134"/>
        <v>45262</v>
      </c>
      <c r="L1481" s="9">
        <f>+VLOOKUP(B1481,'[2]TT 2023'!F$1567:K$1614,2,0)</f>
        <v>2186055</v>
      </c>
      <c r="M1481" s="9">
        <f t="shared" si="135"/>
        <v>5</v>
      </c>
      <c r="N1481" s="5">
        <f>+VLOOKUP(B1481,'[2]TT 2023'!F$1567:K$1614,6,0)</f>
        <v>45271</v>
      </c>
      <c r="O1481" t="s">
        <v>2069</v>
      </c>
      <c r="P1481"/>
      <c r="Q1481"/>
      <c r="R1481" s="14">
        <f>+VLOOKUP(B1481,[15]ExportInvoiceList!$D:$O,3,0)</f>
        <v>2186050</v>
      </c>
      <c r="S1481" s="14">
        <f t="shared" si="136"/>
        <v>0</v>
      </c>
      <c r="T1481" t="str">
        <f>+VLOOKUP(B1481,[15]ExportInvoiceList!$D:$O,12,0)</f>
        <v>Lịch thanh toán: Monthly at 10 &amp; 24</v>
      </c>
      <c r="U1481" s="4">
        <f>+VLOOKUP(B1481,[15]ExportInvoiceList!$D:$O,6,0)</f>
        <v>45255.000347222223</v>
      </c>
    </row>
    <row r="1482" spans="1:21" ht="15" hidden="1" customHeight="1" x14ac:dyDescent="0.2">
      <c r="A1482" s="5">
        <v>45227</v>
      </c>
      <c r="B1482" s="6">
        <v>65093</v>
      </c>
      <c r="C1482" s="6" t="s">
        <v>10</v>
      </c>
      <c r="D1482" s="6" t="s">
        <v>1948</v>
      </c>
      <c r="E1482" s="9">
        <v>7302500</v>
      </c>
      <c r="F1482" s="10" t="s">
        <v>1409</v>
      </c>
      <c r="G1482" s="9">
        <v>584200</v>
      </c>
      <c r="H1482" s="9">
        <f t="shared" si="137"/>
        <v>7886700</v>
      </c>
      <c r="I1482" s="6" t="s">
        <v>13</v>
      </c>
      <c r="J1482" s="6" t="s">
        <v>14</v>
      </c>
      <c r="K1482" s="5">
        <f t="shared" si="134"/>
        <v>45262</v>
      </c>
      <c r="L1482" s="9">
        <f>+VLOOKUP(B1482,'[2]TT 2023'!F$1567:K$1614,2,0)</f>
        <v>7886700</v>
      </c>
      <c r="M1482" s="9">
        <f t="shared" si="135"/>
        <v>0</v>
      </c>
      <c r="N1482" s="5">
        <f>+VLOOKUP(B1482,'[2]TT 2023'!F$1567:K$1614,6,0)</f>
        <v>45271</v>
      </c>
      <c r="O1482" t="s">
        <v>2069</v>
      </c>
      <c r="P1482"/>
      <c r="Q1482"/>
      <c r="R1482" s="14">
        <f>+VLOOKUP(B1482,[15]ExportInvoiceList!$D:$O,3,0)</f>
        <v>7886700</v>
      </c>
      <c r="S1482" s="14">
        <f t="shared" si="136"/>
        <v>0</v>
      </c>
      <c r="T1482" t="str">
        <f>+VLOOKUP(B1482,[15]ExportInvoiceList!$D:$O,12,0)</f>
        <v>Lịch thanh toán: Monthly at 10 &amp; 24</v>
      </c>
      <c r="U1482" s="4">
        <f>+VLOOKUP(B1482,[15]ExportInvoiceList!$D:$O,6,0)</f>
        <v>45255.000347222223</v>
      </c>
    </row>
    <row r="1483" spans="1:21" ht="15" hidden="1" customHeight="1" x14ac:dyDescent="0.2">
      <c r="A1483" s="5">
        <v>45227</v>
      </c>
      <c r="B1483" s="6">
        <v>65094</v>
      </c>
      <c r="C1483" s="6" t="s">
        <v>10</v>
      </c>
      <c r="D1483" s="6" t="s">
        <v>1949</v>
      </c>
      <c r="E1483" s="9">
        <v>2579200</v>
      </c>
      <c r="F1483" s="10" t="s">
        <v>1409</v>
      </c>
      <c r="G1483" s="9">
        <v>206336</v>
      </c>
      <c r="H1483" s="9">
        <f t="shared" si="137"/>
        <v>2785536</v>
      </c>
      <c r="I1483" s="6" t="s">
        <v>139</v>
      </c>
      <c r="J1483" s="6" t="s">
        <v>140</v>
      </c>
      <c r="K1483" s="5">
        <f t="shared" ref="K1483:K1510" si="138">35+A1483</f>
        <v>45262</v>
      </c>
      <c r="L1483" s="9">
        <f>+VLOOKUP(B1483,'[2]TT 2023'!F$1567:K$1614,2,0)</f>
        <v>2785536</v>
      </c>
      <c r="M1483" s="9">
        <f t="shared" ref="M1483:M1510" si="139">+L1483-H1483</f>
        <v>0</v>
      </c>
      <c r="N1483" s="5">
        <f>+VLOOKUP(B1483,'[2]TT 2023'!F$1567:K$1614,6,0)</f>
        <v>45271</v>
      </c>
      <c r="O1483" t="s">
        <v>2069</v>
      </c>
      <c r="P1483"/>
      <c r="Q1483"/>
      <c r="R1483" s="14">
        <f>+VLOOKUP(B1483,[15]ExportInvoiceList!$D:$O,3,0)</f>
        <v>2785536</v>
      </c>
      <c r="S1483" s="14">
        <f t="shared" ref="S1483:S1489" si="140">+R1483-H1483</f>
        <v>0</v>
      </c>
      <c r="T1483" t="str">
        <f>+VLOOKUP(B1483,[15]ExportInvoiceList!$D:$O,12,0)</f>
        <v>Lịch thanh toán: Monthly at 10 &amp; 24</v>
      </c>
      <c r="U1483" s="4">
        <f>+VLOOKUP(B1483,[15]ExportInvoiceList!$D:$O,6,0)</f>
        <v>45259.000347222223</v>
      </c>
    </row>
    <row r="1484" spans="1:21" ht="15" hidden="1" customHeight="1" x14ac:dyDescent="0.2">
      <c r="A1484" s="5">
        <v>45227</v>
      </c>
      <c r="B1484" s="6">
        <v>65095</v>
      </c>
      <c r="C1484" s="6" t="s">
        <v>10</v>
      </c>
      <c r="D1484" s="6" t="s">
        <v>1950</v>
      </c>
      <c r="E1484" s="9">
        <v>6269400</v>
      </c>
      <c r="F1484" s="10" t="s">
        <v>1409</v>
      </c>
      <c r="G1484" s="9">
        <v>501552</v>
      </c>
      <c r="H1484" s="9">
        <f t="shared" si="137"/>
        <v>6770952</v>
      </c>
      <c r="I1484" s="6" t="s">
        <v>139</v>
      </c>
      <c r="J1484" s="6" t="s">
        <v>140</v>
      </c>
      <c r="K1484" s="5">
        <f t="shared" si="138"/>
        <v>45262</v>
      </c>
      <c r="L1484" s="9">
        <f>+VLOOKUP(B1484,'[2]TT 2023'!F$1567:K$1614,2,0)</f>
        <v>6770952</v>
      </c>
      <c r="M1484" s="9">
        <f t="shared" si="139"/>
        <v>0</v>
      </c>
      <c r="N1484" s="5">
        <f>+VLOOKUP(B1484,'[2]TT 2023'!F$1567:K$1614,6,0)</f>
        <v>45271</v>
      </c>
      <c r="O1484" t="s">
        <v>2069</v>
      </c>
      <c r="P1484"/>
      <c r="Q1484"/>
      <c r="R1484" s="14">
        <f>+VLOOKUP(B1484,[15]ExportInvoiceList!$D:$O,3,0)</f>
        <v>6770952</v>
      </c>
      <c r="S1484" s="14">
        <f t="shared" si="140"/>
        <v>0</v>
      </c>
      <c r="T1484" t="str">
        <f>+VLOOKUP(B1484,[15]ExportInvoiceList!$D:$O,12,0)</f>
        <v>Lịch thanh toán: Monthly at 10 &amp; 24</v>
      </c>
      <c r="U1484" s="4">
        <f>+VLOOKUP(B1484,[15]ExportInvoiceList!$D:$O,6,0)</f>
        <v>45259.000347222223</v>
      </c>
    </row>
    <row r="1485" spans="1:21" ht="15" hidden="1" customHeight="1" x14ac:dyDescent="0.2">
      <c r="A1485" s="5">
        <v>45227</v>
      </c>
      <c r="B1485" s="6">
        <v>65096</v>
      </c>
      <c r="C1485" s="6" t="s">
        <v>10</v>
      </c>
      <c r="D1485" s="6" t="s">
        <v>1951</v>
      </c>
      <c r="E1485" s="9">
        <v>4337975</v>
      </c>
      <c r="F1485" s="10" t="s">
        <v>1409</v>
      </c>
      <c r="G1485" s="9">
        <v>347038</v>
      </c>
      <c r="H1485" s="9">
        <f t="shared" si="137"/>
        <v>4685013</v>
      </c>
      <c r="I1485" s="6" t="s">
        <v>53</v>
      </c>
      <c r="J1485" s="6" t="s">
        <v>54</v>
      </c>
      <c r="K1485" s="5">
        <f t="shared" si="138"/>
        <v>45262</v>
      </c>
      <c r="L1485" s="9">
        <f>+VLOOKUP(B1485,'[2]TT 2023'!F$1567:K$1614,2,0)</f>
        <v>4685013</v>
      </c>
      <c r="M1485" s="9">
        <f t="shared" si="139"/>
        <v>0</v>
      </c>
      <c r="N1485" s="5">
        <f>+VLOOKUP(B1485,'[2]TT 2023'!F$1567:K$1614,6,0)</f>
        <v>45271</v>
      </c>
      <c r="O1485" t="s">
        <v>2069</v>
      </c>
      <c r="P1485"/>
      <c r="Q1485"/>
      <c r="R1485" s="14">
        <f>+VLOOKUP(B1485,[15]ExportInvoiceList!$D:$O,3,0)</f>
        <v>4685013</v>
      </c>
      <c r="S1485" s="14">
        <f t="shared" si="140"/>
        <v>0</v>
      </c>
      <c r="T1485" t="str">
        <f>+VLOOKUP(B1485,[15]ExportInvoiceList!$D:$O,12,0)</f>
        <v>Lịch thanh toán: Monthly at 10 &amp; 24</v>
      </c>
      <c r="U1485" s="4">
        <f>+VLOOKUP(B1485,[15]ExportInvoiceList!$D:$O,6,0)</f>
        <v>45261.000347222223</v>
      </c>
    </row>
    <row r="1486" spans="1:21" ht="15" hidden="1" customHeight="1" x14ac:dyDescent="0.2">
      <c r="A1486" s="5">
        <v>45227</v>
      </c>
      <c r="B1486" s="6">
        <v>65097</v>
      </c>
      <c r="C1486" s="6" t="s">
        <v>10</v>
      </c>
      <c r="D1486" s="6" t="s">
        <v>1952</v>
      </c>
      <c r="E1486" s="9">
        <v>6361255</v>
      </c>
      <c r="F1486" s="10" t="s">
        <v>1409</v>
      </c>
      <c r="G1486" s="9">
        <v>508900</v>
      </c>
      <c r="H1486" s="9">
        <f t="shared" si="137"/>
        <v>6870155</v>
      </c>
      <c r="I1486" s="6" t="s">
        <v>117</v>
      </c>
      <c r="J1486" s="6" t="s">
        <v>118</v>
      </c>
      <c r="K1486" s="5">
        <f t="shared" si="138"/>
        <v>45262</v>
      </c>
      <c r="L1486" s="9">
        <f>+VLOOKUP(B1486,'[2]TT 2023'!F$1567:K$1614,2,0)</f>
        <v>6870150</v>
      </c>
      <c r="M1486" s="9">
        <f t="shared" si="139"/>
        <v>-5</v>
      </c>
      <c r="N1486" s="5">
        <f>+VLOOKUP(B1486,'[2]TT 2023'!F$1567:K$1614,6,0)</f>
        <v>45271</v>
      </c>
      <c r="O1486" t="s">
        <v>2069</v>
      </c>
      <c r="P1486"/>
      <c r="Q1486"/>
      <c r="R1486" s="14">
        <f>+VLOOKUP(B1486,[15]ExportInvoiceList!$D:$O,3,0)</f>
        <v>6870155</v>
      </c>
      <c r="S1486" s="14">
        <f t="shared" si="140"/>
        <v>0</v>
      </c>
      <c r="T1486" t="str">
        <f>+VLOOKUP(B1486,[15]ExportInvoiceList!$D:$O,12,0)</f>
        <v>Lịch thanh toán: Monthly at 10 &amp; 24</v>
      </c>
      <c r="U1486" s="4">
        <f>+VLOOKUP(B1486,[15]ExportInvoiceList!$D:$O,6,0)</f>
        <v>45258.000347222223</v>
      </c>
    </row>
    <row r="1487" spans="1:21" ht="15" hidden="1" customHeight="1" x14ac:dyDescent="0.2">
      <c r="A1487" s="5">
        <v>45227</v>
      </c>
      <c r="B1487" s="6">
        <v>65098</v>
      </c>
      <c r="C1487" s="6" t="s">
        <v>10</v>
      </c>
      <c r="D1487" s="6" t="s">
        <v>1953</v>
      </c>
      <c r="E1487" s="9">
        <v>10566660</v>
      </c>
      <c r="F1487" s="10" t="s">
        <v>1409</v>
      </c>
      <c r="G1487" s="9">
        <v>845333</v>
      </c>
      <c r="H1487" s="9">
        <f t="shared" si="137"/>
        <v>11411993</v>
      </c>
      <c r="I1487" s="6" t="s">
        <v>13</v>
      </c>
      <c r="J1487" s="6" t="s">
        <v>14</v>
      </c>
      <c r="K1487" s="5">
        <f t="shared" si="138"/>
        <v>45262</v>
      </c>
      <c r="L1487" s="9">
        <f>+VLOOKUP(B1487,'[2]TT 2023'!F$1567:K$1614,2,0)</f>
        <v>11411996</v>
      </c>
      <c r="M1487" s="9">
        <f t="shared" si="139"/>
        <v>3</v>
      </c>
      <c r="N1487" s="5">
        <f>+VLOOKUP(B1487,'[2]TT 2023'!F$1567:K$1614,6,0)</f>
        <v>45271</v>
      </c>
      <c r="O1487" t="s">
        <v>2069</v>
      </c>
      <c r="P1487"/>
      <c r="Q1487"/>
      <c r="R1487" s="14">
        <f>+VLOOKUP(B1487,[15]ExportInvoiceList!$D:$O,3,0)</f>
        <v>11411993</v>
      </c>
      <c r="S1487" s="14">
        <f t="shared" si="140"/>
        <v>0</v>
      </c>
      <c r="T1487" t="str">
        <f>+VLOOKUP(B1487,[15]ExportInvoiceList!$D:$O,12,0)</f>
        <v>Lịch thanh toán: Monthly at 10 &amp; 24</v>
      </c>
      <c r="U1487" s="4">
        <f>+VLOOKUP(B1487,[15]ExportInvoiceList!$D:$O,6,0)</f>
        <v>45260.000347222223</v>
      </c>
    </row>
    <row r="1488" spans="1:21" ht="15" hidden="1" customHeight="1" x14ac:dyDescent="0.2">
      <c r="A1488" s="5">
        <v>45227</v>
      </c>
      <c r="B1488" s="6">
        <v>65099</v>
      </c>
      <c r="C1488" s="6" t="s">
        <v>10</v>
      </c>
      <c r="D1488" s="6" t="s">
        <v>1954</v>
      </c>
      <c r="E1488" s="9">
        <v>1154095</v>
      </c>
      <c r="F1488" s="10" t="s">
        <v>1409</v>
      </c>
      <c r="G1488" s="9">
        <v>92328</v>
      </c>
      <c r="H1488" s="9">
        <f t="shared" si="137"/>
        <v>1246423</v>
      </c>
      <c r="I1488" s="6" t="s">
        <v>113</v>
      </c>
      <c r="J1488" s="6" t="s">
        <v>114</v>
      </c>
      <c r="K1488" s="5">
        <f t="shared" si="138"/>
        <v>45262</v>
      </c>
      <c r="L1488" s="9">
        <f>+VLOOKUP(B1488,'[2]TT 2023'!F$1567:K$1614,2,0)</f>
        <v>1246428</v>
      </c>
      <c r="M1488" s="9">
        <f t="shared" si="139"/>
        <v>5</v>
      </c>
      <c r="N1488" s="5">
        <f>+VLOOKUP(B1488,'[2]TT 2023'!F$1567:K$1614,6,0)</f>
        <v>45271</v>
      </c>
      <c r="O1488" t="s">
        <v>2069</v>
      </c>
      <c r="P1488"/>
      <c r="Q1488"/>
      <c r="R1488" s="14">
        <f>+VLOOKUP(B1488,[15]ExportInvoiceList!$D:$O,3,0)</f>
        <v>1246423</v>
      </c>
      <c r="S1488" s="14">
        <f t="shared" si="140"/>
        <v>0</v>
      </c>
      <c r="T1488" t="str">
        <f>+VLOOKUP(B1488,[15]ExportInvoiceList!$D:$O,12,0)</f>
        <v>Lịch thanh toán: Monthly at 10 &amp; 24</v>
      </c>
      <c r="U1488" s="4">
        <f>+VLOOKUP(B1488,[15]ExportInvoiceList!$D:$O,6,0)</f>
        <v>45263.000347222223</v>
      </c>
    </row>
    <row r="1489" spans="1:21" ht="15" hidden="1" customHeight="1" x14ac:dyDescent="0.2">
      <c r="A1489" s="5">
        <v>45227</v>
      </c>
      <c r="B1489" s="6">
        <v>65100</v>
      </c>
      <c r="C1489" s="6" t="s">
        <v>10</v>
      </c>
      <c r="D1489" s="6" t="s">
        <v>1955</v>
      </c>
      <c r="E1489" s="9">
        <v>2381320</v>
      </c>
      <c r="F1489" s="10" t="s">
        <v>1409</v>
      </c>
      <c r="G1489" s="9">
        <v>190506</v>
      </c>
      <c r="H1489" s="9">
        <f t="shared" si="137"/>
        <v>2571826</v>
      </c>
      <c r="I1489" s="6" t="s">
        <v>93</v>
      </c>
      <c r="J1489" s="6" t="s">
        <v>94</v>
      </c>
      <c r="K1489" s="5">
        <f t="shared" si="138"/>
        <v>45262</v>
      </c>
      <c r="L1489" s="9">
        <f>+VLOOKUP(B1489,'[2]TT 2023'!F$1567:K$1614,2,0)</f>
        <v>2571831</v>
      </c>
      <c r="M1489" s="9">
        <f t="shared" si="139"/>
        <v>5</v>
      </c>
      <c r="N1489" s="5">
        <f>+VLOOKUP(B1489,'[2]TT 2023'!F$1567:K$1614,6,0)</f>
        <v>45271</v>
      </c>
      <c r="O1489" t="s">
        <v>2069</v>
      </c>
      <c r="P1489"/>
      <c r="Q1489"/>
      <c r="R1489" s="14">
        <f>+VLOOKUP(B1489,[15]ExportInvoiceList!$D:$O,3,0)</f>
        <v>2571826</v>
      </c>
      <c r="S1489" s="14">
        <f t="shared" si="140"/>
        <v>0</v>
      </c>
      <c r="T1489" t="str">
        <f>+VLOOKUP(B1489,[15]ExportInvoiceList!$D:$O,12,0)</f>
        <v>Lịch thanh toán: Monthly at 10 &amp; 24</v>
      </c>
      <c r="U1489" s="4">
        <f>+VLOOKUP(B1489,[15]ExportInvoiceList!$D:$O,6,0)</f>
        <v>45264.000347222223</v>
      </c>
    </row>
    <row r="1490" spans="1:21" ht="15" hidden="1" customHeight="1" x14ac:dyDescent="0.2">
      <c r="A1490" s="5">
        <v>45227</v>
      </c>
      <c r="B1490" s="6">
        <v>65101</v>
      </c>
      <c r="C1490" s="6" t="s">
        <v>10</v>
      </c>
      <c r="D1490" s="6" t="s">
        <v>1956</v>
      </c>
      <c r="E1490" s="9">
        <v>3492740</v>
      </c>
      <c r="F1490" s="10" t="s">
        <v>1409</v>
      </c>
      <c r="G1490" s="9">
        <v>279419</v>
      </c>
      <c r="H1490" s="9">
        <f t="shared" si="137"/>
        <v>3772159</v>
      </c>
      <c r="I1490" s="6" t="s">
        <v>147</v>
      </c>
      <c r="J1490" s="6" t="s">
        <v>148</v>
      </c>
      <c r="K1490" s="5">
        <f t="shared" si="138"/>
        <v>45262</v>
      </c>
      <c r="L1490" s="9">
        <f>+VLOOKUP(B1490,'[2]TT 2023'!F$1509:K$1566,2,0)</f>
        <v>3772157</v>
      </c>
      <c r="M1490" s="9">
        <f t="shared" si="139"/>
        <v>-2</v>
      </c>
      <c r="N1490" s="5">
        <f>+VLOOKUP(B1490,'[2]TT 2023'!F$1509:K$1566,6,0)</f>
        <v>45254</v>
      </c>
      <c r="O1490" t="s">
        <v>1991</v>
      </c>
      <c r="P1490"/>
      <c r="Q1490"/>
      <c r="R1490" s="14">
        <f>+VLOOKUP(B1490,[14]ExportInvoiceList!$D:$O,3,0)</f>
        <v>3772159</v>
      </c>
      <c r="S1490" s="14">
        <f t="shared" ref="S1490:S1515" si="141">+R1490-H1490</f>
        <v>0</v>
      </c>
      <c r="T1490" t="str">
        <f>+VLOOKUP(B1490,[14]ExportInvoiceList!$D:$O,12,0)</f>
        <v>Lịch thanh toán: Monthly at 10 &amp; 24</v>
      </c>
      <c r="U1490" s="4">
        <f>+VLOOKUP(B1490,[14]ExportInvoiceList!$D:$O,6,0)</f>
        <v>45248.000347222223</v>
      </c>
    </row>
    <row r="1491" spans="1:21" ht="15" hidden="1" customHeight="1" x14ac:dyDescent="0.2">
      <c r="A1491" s="5">
        <v>45227</v>
      </c>
      <c r="B1491" s="6">
        <v>65102</v>
      </c>
      <c r="C1491" s="6" t="s">
        <v>10</v>
      </c>
      <c r="D1491" s="6" t="s">
        <v>1957</v>
      </c>
      <c r="E1491" s="9">
        <v>4353505</v>
      </c>
      <c r="F1491" s="10" t="s">
        <v>1409</v>
      </c>
      <c r="G1491" s="9">
        <v>348280</v>
      </c>
      <c r="H1491" s="9">
        <f t="shared" si="137"/>
        <v>4701785</v>
      </c>
      <c r="I1491" s="6" t="s">
        <v>147</v>
      </c>
      <c r="J1491" s="6" t="s">
        <v>148</v>
      </c>
      <c r="K1491" s="5">
        <f t="shared" si="138"/>
        <v>45262</v>
      </c>
      <c r="L1491" s="9">
        <f>+VLOOKUP(B1491,'[2]TT 2023'!F$1509:K$1566,2,0)</f>
        <v>4701780</v>
      </c>
      <c r="M1491" s="9">
        <f t="shared" si="139"/>
        <v>-5</v>
      </c>
      <c r="N1491" s="5">
        <f>+VLOOKUP(B1491,'[2]TT 2023'!F$1509:K$1566,6,0)</f>
        <v>45254</v>
      </c>
      <c r="O1491" t="s">
        <v>1991</v>
      </c>
      <c r="P1491"/>
      <c r="Q1491"/>
      <c r="R1491" s="14">
        <f>+VLOOKUP(B1491,[14]ExportInvoiceList!$D:$O,3,0)</f>
        <v>4701785</v>
      </c>
      <c r="S1491" s="14">
        <f t="shared" si="141"/>
        <v>0</v>
      </c>
      <c r="T1491" t="str">
        <f>+VLOOKUP(B1491,[14]ExportInvoiceList!$D:$O,12,0)</f>
        <v>Lịch thanh toán: Monthly at 10 &amp; 24</v>
      </c>
      <c r="U1491" s="4">
        <f>+VLOOKUP(B1491,[14]ExportInvoiceList!$D:$O,6,0)</f>
        <v>45251.000347222223</v>
      </c>
    </row>
    <row r="1492" spans="1:21" ht="15" hidden="1" customHeight="1" x14ac:dyDescent="0.2">
      <c r="A1492" s="5">
        <v>45227</v>
      </c>
      <c r="B1492" s="6">
        <v>65103</v>
      </c>
      <c r="C1492" s="6" t="s">
        <v>10</v>
      </c>
      <c r="D1492" s="6" t="s">
        <v>1958</v>
      </c>
      <c r="E1492" s="9">
        <v>2039371</v>
      </c>
      <c r="F1492" s="10" t="s">
        <v>1409</v>
      </c>
      <c r="G1492" s="9">
        <v>163150</v>
      </c>
      <c r="H1492" s="9">
        <f t="shared" si="137"/>
        <v>2202521</v>
      </c>
      <c r="I1492" s="6" t="s">
        <v>147</v>
      </c>
      <c r="J1492" s="6" t="s">
        <v>148</v>
      </c>
      <c r="K1492" s="5">
        <f t="shared" si="138"/>
        <v>45262</v>
      </c>
      <c r="L1492" s="9">
        <f>+VLOOKUP(B1492,'[2]TT 2023'!F$1509:K$1566,2,0)</f>
        <v>2202525</v>
      </c>
      <c r="M1492" s="9">
        <f t="shared" si="139"/>
        <v>4</v>
      </c>
      <c r="N1492" s="5">
        <f>+VLOOKUP(B1492,'[2]TT 2023'!F$1509:K$1566,6,0)</f>
        <v>45254</v>
      </c>
      <c r="O1492" t="s">
        <v>1991</v>
      </c>
      <c r="P1492"/>
      <c r="Q1492"/>
      <c r="R1492" s="14">
        <f>+VLOOKUP(B1492,[14]ExportInvoiceList!$D:$O,3,0)</f>
        <v>2202521</v>
      </c>
      <c r="S1492" s="14">
        <f t="shared" si="141"/>
        <v>0</v>
      </c>
      <c r="T1492" t="str">
        <f>+VLOOKUP(B1492,[14]ExportInvoiceList!$D:$O,12,0)</f>
        <v>Lịch thanh toán: Monthly at 10 &amp; 24</v>
      </c>
      <c r="U1492" s="4">
        <f>+VLOOKUP(B1492,[14]ExportInvoiceList!$D:$O,6,0)</f>
        <v>45252.000347222223</v>
      </c>
    </row>
    <row r="1493" spans="1:21" ht="15" hidden="1" customHeight="1" x14ac:dyDescent="0.2">
      <c r="A1493" s="5">
        <v>45227</v>
      </c>
      <c r="B1493" s="6">
        <v>65104</v>
      </c>
      <c r="C1493" s="6" t="s">
        <v>10</v>
      </c>
      <c r="D1493" s="6" t="s">
        <v>1959</v>
      </c>
      <c r="E1493" s="9">
        <v>1012060</v>
      </c>
      <c r="F1493" s="10" t="s">
        <v>1409</v>
      </c>
      <c r="G1493" s="9">
        <v>80965</v>
      </c>
      <c r="H1493" s="9">
        <f t="shared" si="137"/>
        <v>1093025</v>
      </c>
      <c r="I1493" s="6" t="s">
        <v>147</v>
      </c>
      <c r="J1493" s="6" t="s">
        <v>148</v>
      </c>
      <c r="K1493" s="5">
        <f t="shared" si="138"/>
        <v>45262</v>
      </c>
      <c r="L1493" s="9">
        <f>+VLOOKUP(B1493,'[2]TT 2023'!F$1509:K$1566,2,0)</f>
        <v>1093028</v>
      </c>
      <c r="M1493" s="9">
        <f t="shared" si="139"/>
        <v>3</v>
      </c>
      <c r="N1493" s="5">
        <f>+VLOOKUP(B1493,'[2]TT 2023'!F$1509:K$1566,6,0)</f>
        <v>45254</v>
      </c>
      <c r="O1493" t="s">
        <v>1991</v>
      </c>
      <c r="P1493"/>
      <c r="Q1493"/>
      <c r="R1493" s="14">
        <f>+VLOOKUP(B1493,[14]ExportInvoiceList!$D:$O,3,0)</f>
        <v>1093025</v>
      </c>
      <c r="S1493" s="14">
        <f t="shared" si="141"/>
        <v>0</v>
      </c>
      <c r="T1493" t="str">
        <f>+VLOOKUP(B1493,[14]ExportInvoiceList!$D:$O,12,0)</f>
        <v>Lịch thanh toán: Monthly at 10 &amp; 24</v>
      </c>
      <c r="U1493" s="4">
        <f>+VLOOKUP(B1493,[14]ExportInvoiceList!$D:$O,6,0)</f>
        <v>45252.000347222223</v>
      </c>
    </row>
    <row r="1494" spans="1:21" ht="15" hidden="1" customHeight="1" x14ac:dyDescent="0.2">
      <c r="A1494" s="5">
        <v>45227</v>
      </c>
      <c r="B1494" s="6">
        <v>65105</v>
      </c>
      <c r="C1494" s="6" t="s">
        <v>10</v>
      </c>
      <c r="D1494" s="6" t="s">
        <v>1960</v>
      </c>
      <c r="E1494" s="9">
        <v>2702530</v>
      </c>
      <c r="F1494" s="10" t="s">
        <v>1409</v>
      </c>
      <c r="G1494" s="9">
        <v>216202</v>
      </c>
      <c r="H1494" s="9">
        <f t="shared" si="137"/>
        <v>2918732</v>
      </c>
      <c r="I1494" s="6" t="s">
        <v>147</v>
      </c>
      <c r="J1494" s="6" t="s">
        <v>148</v>
      </c>
      <c r="K1494" s="5">
        <f t="shared" si="138"/>
        <v>45262</v>
      </c>
      <c r="L1494" s="9">
        <f>+VLOOKUP(B1494,'[2]TT 2023'!F$1509:K$1566,2,0)</f>
        <v>2918727</v>
      </c>
      <c r="M1494" s="9">
        <f t="shared" si="139"/>
        <v>-5</v>
      </c>
      <c r="N1494" s="5">
        <f>+VLOOKUP(B1494,'[2]TT 2023'!F$1509:K$1566,6,0)</f>
        <v>45254</v>
      </c>
      <c r="O1494" t="s">
        <v>1991</v>
      </c>
      <c r="P1494"/>
      <c r="Q1494"/>
      <c r="R1494" s="14">
        <f>+VLOOKUP(B1494,[14]ExportInvoiceList!$D:$O,3,0)</f>
        <v>2918732</v>
      </c>
      <c r="S1494" s="14">
        <f t="shared" si="141"/>
        <v>0</v>
      </c>
      <c r="T1494" t="str">
        <f>+VLOOKUP(B1494,[14]ExportInvoiceList!$D:$O,12,0)</f>
        <v>Lịch thanh toán: Monthly at 10 &amp; 24</v>
      </c>
      <c r="U1494" s="4">
        <f>+VLOOKUP(B1494,[14]ExportInvoiceList!$D:$O,6,0)</f>
        <v>45252.000347222223</v>
      </c>
    </row>
    <row r="1495" spans="1:21" ht="15" hidden="1" customHeight="1" x14ac:dyDescent="0.2">
      <c r="A1495" s="5">
        <v>45227</v>
      </c>
      <c r="B1495" s="6">
        <v>65106</v>
      </c>
      <c r="C1495" s="6" t="s">
        <v>10</v>
      </c>
      <c r="D1495" s="6" t="s">
        <v>1961</v>
      </c>
      <c r="E1495" s="9">
        <v>1970450</v>
      </c>
      <c r="F1495" s="10" t="s">
        <v>1409</v>
      </c>
      <c r="G1495" s="9">
        <v>157636</v>
      </c>
      <c r="H1495" s="9">
        <f t="shared" si="137"/>
        <v>2128086</v>
      </c>
      <c r="I1495" s="6" t="s">
        <v>147</v>
      </c>
      <c r="J1495" s="6" t="s">
        <v>148</v>
      </c>
      <c r="K1495" s="5">
        <f t="shared" si="138"/>
        <v>45262</v>
      </c>
      <c r="L1495" s="9">
        <f>+VLOOKUP(B1495,'[2]TT 2023'!F$1509:K$1566,2,0)</f>
        <v>2128086</v>
      </c>
      <c r="M1495" s="9">
        <f t="shared" si="139"/>
        <v>0</v>
      </c>
      <c r="N1495" s="5">
        <f>+VLOOKUP(B1495,'[2]TT 2023'!F$1509:K$1566,6,0)</f>
        <v>45254</v>
      </c>
      <c r="O1495" t="s">
        <v>1991</v>
      </c>
      <c r="P1495"/>
      <c r="Q1495"/>
      <c r="R1495" s="14">
        <f>+VLOOKUP(B1495,[14]ExportInvoiceList!$D:$O,3,0)</f>
        <v>2128086</v>
      </c>
      <c r="S1495" s="14">
        <f t="shared" si="141"/>
        <v>0</v>
      </c>
      <c r="T1495" t="str">
        <f>+VLOOKUP(B1495,[14]ExportInvoiceList!$D:$O,12,0)</f>
        <v>Lịch thanh toán: Monthly at 10 &amp; 24</v>
      </c>
      <c r="U1495" s="4">
        <f>+VLOOKUP(B1495,[14]ExportInvoiceList!$D:$O,6,0)</f>
        <v>45252.000347222223</v>
      </c>
    </row>
    <row r="1496" spans="1:21" ht="15" hidden="1" customHeight="1" x14ac:dyDescent="0.2">
      <c r="A1496" s="5">
        <v>45227</v>
      </c>
      <c r="B1496" s="6">
        <v>65110</v>
      </c>
      <c r="C1496" s="6" t="s">
        <v>10</v>
      </c>
      <c r="D1496" s="6" t="s">
        <v>1962</v>
      </c>
      <c r="E1496" s="9">
        <v>11837300</v>
      </c>
      <c r="F1496" s="10" t="s">
        <v>1409</v>
      </c>
      <c r="G1496" s="9">
        <v>946984</v>
      </c>
      <c r="H1496" s="9">
        <f t="shared" si="137"/>
        <v>12784284</v>
      </c>
      <c r="I1496" s="6" t="s">
        <v>13</v>
      </c>
      <c r="J1496" s="6" t="s">
        <v>14</v>
      </c>
      <c r="K1496" s="5">
        <f t="shared" si="138"/>
        <v>45262</v>
      </c>
      <c r="L1496" s="9">
        <f>+VLOOKUP(B1496,'[2]TT 2023'!F$1567:K$1614,2,0)</f>
        <v>12784284</v>
      </c>
      <c r="M1496" s="9">
        <f t="shared" si="139"/>
        <v>0</v>
      </c>
      <c r="N1496" s="5">
        <f>+VLOOKUP(B1496,'[2]TT 2023'!F$1567:K$1614,6,0)</f>
        <v>45271</v>
      </c>
      <c r="O1496" t="s">
        <v>2069</v>
      </c>
      <c r="P1496"/>
      <c r="Q1496"/>
      <c r="R1496" s="14">
        <f>+VLOOKUP(B1496,[15]ExportInvoiceList!$D:$O,3,0)</f>
        <v>12784284</v>
      </c>
      <c r="S1496" s="14">
        <f t="shared" si="141"/>
        <v>0</v>
      </c>
      <c r="T1496" t="str">
        <f>+VLOOKUP(B1496,[15]ExportInvoiceList!$D:$O,12,0)</f>
        <v>Lịch thanh toán: Monthly at 10 &amp; 24</v>
      </c>
      <c r="U1496" s="4">
        <f>+VLOOKUP(B1496,[15]ExportInvoiceList!$D:$O,6,0)</f>
        <v>45261.000347222223</v>
      </c>
    </row>
    <row r="1497" spans="1:21" ht="15" hidden="1" customHeight="1" x14ac:dyDescent="0.2">
      <c r="A1497" s="5">
        <v>45230</v>
      </c>
      <c r="B1497" s="6">
        <v>65237</v>
      </c>
      <c r="C1497" s="6" t="s">
        <v>10</v>
      </c>
      <c r="D1497" s="6" t="s">
        <v>1963</v>
      </c>
      <c r="E1497" s="9">
        <v>3206765</v>
      </c>
      <c r="F1497" s="10" t="s">
        <v>1409</v>
      </c>
      <c r="G1497" s="9">
        <v>256541</v>
      </c>
      <c r="H1497" s="9">
        <f t="shared" si="137"/>
        <v>3463306</v>
      </c>
      <c r="I1497" s="6" t="s">
        <v>101</v>
      </c>
      <c r="J1497" s="6" t="s">
        <v>102</v>
      </c>
      <c r="K1497" s="5">
        <f t="shared" si="138"/>
        <v>45265</v>
      </c>
      <c r="L1497" s="9">
        <f>+VLOOKUP(B1497,'[2]TT 2023'!F$1567:K$1614,2,0)</f>
        <v>3463304</v>
      </c>
      <c r="M1497" s="9">
        <f t="shared" si="139"/>
        <v>-2</v>
      </c>
      <c r="N1497" s="5">
        <f>+VLOOKUP(B1497,'[2]TT 2023'!F$1567:K$1614,6,0)</f>
        <v>45271</v>
      </c>
      <c r="O1497" t="s">
        <v>2069</v>
      </c>
      <c r="P1497"/>
      <c r="Q1497"/>
      <c r="R1497" s="14">
        <f>+VLOOKUP(B1497,[15]ExportInvoiceList!$D:$O,3,0)</f>
        <v>3463306</v>
      </c>
      <c r="S1497" s="14">
        <f t="shared" si="141"/>
        <v>0</v>
      </c>
      <c r="T1497" t="str">
        <f>+VLOOKUP(B1497,[15]ExportInvoiceList!$D:$O,12,0)</f>
        <v>Lịch thanh toán: Monthly at 10 &amp; 24</v>
      </c>
      <c r="U1497" s="4">
        <f>+VLOOKUP(B1497,[15]ExportInvoiceList!$D:$O,6,0)</f>
        <v>45264.000347222223</v>
      </c>
    </row>
    <row r="1498" spans="1:21" ht="15" hidden="1" customHeight="1" x14ac:dyDescent="0.2">
      <c r="A1498" s="5">
        <v>45230</v>
      </c>
      <c r="B1498" s="6">
        <v>65238</v>
      </c>
      <c r="C1498" s="6" t="s">
        <v>10</v>
      </c>
      <c r="D1498" s="6" t="s">
        <v>1964</v>
      </c>
      <c r="E1498" s="9">
        <v>2830115</v>
      </c>
      <c r="F1498" s="10" t="s">
        <v>1409</v>
      </c>
      <c r="G1498" s="9">
        <v>226409</v>
      </c>
      <c r="H1498" s="9">
        <f t="shared" si="137"/>
        <v>3056524</v>
      </c>
      <c r="I1498" s="6" t="s">
        <v>117</v>
      </c>
      <c r="J1498" s="6" t="s">
        <v>118</v>
      </c>
      <c r="K1498" s="5">
        <f t="shared" si="138"/>
        <v>45265</v>
      </c>
      <c r="L1498" s="9">
        <f>+VLOOKUP(B1498,'[2]TT 2023'!F$1567:K$1614,2,0)</f>
        <v>3056522</v>
      </c>
      <c r="M1498" s="9">
        <f t="shared" si="139"/>
        <v>-2</v>
      </c>
      <c r="N1498" s="5">
        <f>+VLOOKUP(B1498,'[2]TT 2023'!F$1567:K$1614,6,0)</f>
        <v>45271</v>
      </c>
      <c r="O1498" t="s">
        <v>2069</v>
      </c>
      <c r="P1498"/>
      <c r="Q1498"/>
      <c r="R1498" s="14">
        <f>+VLOOKUP(B1498,[15]ExportInvoiceList!$D:$O,3,0)</f>
        <v>3056524</v>
      </c>
      <c r="S1498" s="14">
        <f t="shared" si="141"/>
        <v>0</v>
      </c>
      <c r="T1498" t="str">
        <f>+VLOOKUP(B1498,[15]ExportInvoiceList!$D:$O,12,0)</f>
        <v>Lịch thanh toán: Monthly at 10 &amp; 24</v>
      </c>
      <c r="U1498" s="4">
        <f>+VLOOKUP(B1498,[15]ExportInvoiceList!$D:$O,6,0)</f>
        <v>45264.000347222223</v>
      </c>
    </row>
    <row r="1499" spans="1:21" ht="15" hidden="1" customHeight="1" x14ac:dyDescent="0.2">
      <c r="A1499" s="5">
        <v>45230</v>
      </c>
      <c r="B1499" s="6">
        <v>65239</v>
      </c>
      <c r="C1499" s="6" t="s">
        <v>10</v>
      </c>
      <c r="D1499" s="6" t="s">
        <v>1965</v>
      </c>
      <c r="E1499" s="9">
        <v>4762640</v>
      </c>
      <c r="F1499" s="10" t="s">
        <v>1409</v>
      </c>
      <c r="G1499" s="9">
        <v>381011</v>
      </c>
      <c r="H1499" s="9">
        <f t="shared" si="137"/>
        <v>5143651</v>
      </c>
      <c r="I1499" s="6" t="s">
        <v>175</v>
      </c>
      <c r="J1499" s="6" t="s">
        <v>176</v>
      </c>
      <c r="K1499" s="5">
        <f t="shared" si="138"/>
        <v>45265</v>
      </c>
      <c r="L1499" s="9">
        <f>+VLOOKUP(B1499,'[2]TT 2023'!F$1567:K$1614,2,0)</f>
        <v>5143649</v>
      </c>
      <c r="M1499" s="9">
        <f t="shared" si="139"/>
        <v>-2</v>
      </c>
      <c r="N1499" s="5">
        <f>+VLOOKUP(B1499,'[2]TT 2023'!F$1567:K$1614,6,0)</f>
        <v>45271</v>
      </c>
      <c r="O1499" t="s">
        <v>2069</v>
      </c>
      <c r="P1499"/>
      <c r="Q1499"/>
      <c r="R1499" s="14">
        <f>+VLOOKUP(B1499,[15]ExportInvoiceList!$D:$O,3,0)</f>
        <v>5143651</v>
      </c>
      <c r="S1499" s="14">
        <f t="shared" si="141"/>
        <v>0</v>
      </c>
      <c r="T1499" t="str">
        <f>+VLOOKUP(B1499,[15]ExportInvoiceList!$D:$O,12,0)</f>
        <v>Lịch thanh toán: Monthly at 10 &amp; 24</v>
      </c>
      <c r="U1499" s="4">
        <f>+VLOOKUP(B1499,[15]ExportInvoiceList!$D:$O,6,0)</f>
        <v>45266.000347222223</v>
      </c>
    </row>
    <row r="1500" spans="1:21" ht="15" hidden="1" customHeight="1" x14ac:dyDescent="0.2">
      <c r="A1500" s="5">
        <v>45230</v>
      </c>
      <c r="B1500" s="6">
        <v>65240</v>
      </c>
      <c r="C1500" s="6" t="s">
        <v>10</v>
      </c>
      <c r="D1500" s="6" t="s">
        <v>1966</v>
      </c>
      <c r="E1500" s="9">
        <v>2531869</v>
      </c>
      <c r="F1500" s="10" t="s">
        <v>1409</v>
      </c>
      <c r="G1500" s="9">
        <v>202550</v>
      </c>
      <c r="H1500" s="9">
        <f t="shared" si="137"/>
        <v>2734419</v>
      </c>
      <c r="I1500" s="6" t="s">
        <v>83</v>
      </c>
      <c r="J1500" s="6" t="s">
        <v>84</v>
      </c>
      <c r="K1500" s="5">
        <f t="shared" si="138"/>
        <v>45265</v>
      </c>
      <c r="L1500" s="9">
        <f>+VLOOKUP(B1500,'[2]TT 2023'!F$1567:K$1614,2,0)</f>
        <v>2734425</v>
      </c>
      <c r="M1500" s="9">
        <f t="shared" si="139"/>
        <v>6</v>
      </c>
      <c r="N1500" s="5">
        <f>+VLOOKUP(B1500,'[2]TT 2023'!F$1567:K$1614,6,0)</f>
        <v>45271</v>
      </c>
      <c r="O1500" t="s">
        <v>2069</v>
      </c>
      <c r="P1500"/>
      <c r="Q1500"/>
      <c r="R1500" s="14">
        <f>+VLOOKUP(B1500,[15]ExportInvoiceList!$D:$O,3,0)</f>
        <v>2734419</v>
      </c>
      <c r="S1500" s="14">
        <f t="shared" si="141"/>
        <v>0</v>
      </c>
      <c r="T1500" t="str">
        <f>+VLOOKUP(B1500,[15]ExportInvoiceList!$D:$O,12,0)</f>
        <v>Lịch thanh toán: Monthly at 10 &amp; 24</v>
      </c>
      <c r="U1500" s="4">
        <f>+VLOOKUP(B1500,[15]ExportInvoiceList!$D:$O,6,0)</f>
        <v>45268.000347222223</v>
      </c>
    </row>
    <row r="1501" spans="1:21" ht="15" hidden="1" customHeight="1" x14ac:dyDescent="0.2">
      <c r="A1501" s="5">
        <v>45230</v>
      </c>
      <c r="B1501" s="6">
        <v>65241</v>
      </c>
      <c r="C1501" s="6" t="s">
        <v>10</v>
      </c>
      <c r="D1501" s="6" t="s">
        <v>1967</v>
      </c>
      <c r="E1501" s="9">
        <v>3849940</v>
      </c>
      <c r="F1501" s="10" t="s">
        <v>1409</v>
      </c>
      <c r="G1501" s="9">
        <v>307995</v>
      </c>
      <c r="H1501" s="9">
        <f t="shared" si="137"/>
        <v>4157935</v>
      </c>
      <c r="I1501" s="6" t="s">
        <v>53</v>
      </c>
      <c r="J1501" s="6" t="s">
        <v>54</v>
      </c>
      <c r="K1501" s="5">
        <f t="shared" si="138"/>
        <v>45265</v>
      </c>
      <c r="L1501" s="9">
        <f>+VLOOKUP(B1501,'[2]TT 2023'!F$1567:K$1614,2,0)</f>
        <v>4157933</v>
      </c>
      <c r="M1501" s="9">
        <f t="shared" si="139"/>
        <v>-2</v>
      </c>
      <c r="N1501" s="5">
        <f>+VLOOKUP(B1501,'[2]TT 2023'!F$1567:K$1614,6,0)</f>
        <v>45271</v>
      </c>
      <c r="O1501" t="s">
        <v>2069</v>
      </c>
      <c r="P1501"/>
      <c r="Q1501"/>
      <c r="R1501" s="14">
        <f>+VLOOKUP(B1501,[15]ExportInvoiceList!$D:$O,3,0)</f>
        <v>4157935</v>
      </c>
      <c r="S1501" s="14">
        <f t="shared" si="141"/>
        <v>0</v>
      </c>
      <c r="T1501" t="str">
        <f>+VLOOKUP(B1501,[15]ExportInvoiceList!$D:$O,12,0)</f>
        <v>Lịch thanh toán: Monthly at 10 &amp; 24</v>
      </c>
      <c r="U1501" s="4">
        <f>+VLOOKUP(B1501,[15]ExportInvoiceList!$D:$O,6,0)</f>
        <v>45268.000347222223</v>
      </c>
    </row>
    <row r="1502" spans="1:21" ht="15" hidden="1" customHeight="1" x14ac:dyDescent="0.2">
      <c r="A1502" s="5">
        <v>45230</v>
      </c>
      <c r="B1502" s="6">
        <v>65242</v>
      </c>
      <c r="C1502" s="6" t="s">
        <v>10</v>
      </c>
      <c r="D1502" s="6" t="s">
        <v>1968</v>
      </c>
      <c r="E1502" s="9">
        <v>2381320</v>
      </c>
      <c r="F1502" s="10" t="s">
        <v>1409</v>
      </c>
      <c r="G1502" s="9">
        <v>190506</v>
      </c>
      <c r="H1502" s="9">
        <f t="shared" si="137"/>
        <v>2571826</v>
      </c>
      <c r="I1502" s="6" t="s">
        <v>131</v>
      </c>
      <c r="J1502" s="6" t="s">
        <v>132</v>
      </c>
      <c r="K1502" s="5">
        <f t="shared" si="138"/>
        <v>45265</v>
      </c>
      <c r="L1502" s="9">
        <f>+VLOOKUP(B1502,'[2]TT 2023'!F$1567:K$1614,2,0)</f>
        <v>2571831</v>
      </c>
      <c r="M1502" s="9">
        <f t="shared" si="139"/>
        <v>5</v>
      </c>
      <c r="N1502" s="5">
        <f>+VLOOKUP(B1502,'[2]TT 2023'!F$1567:K$1614,6,0)</f>
        <v>45271</v>
      </c>
      <c r="O1502" t="s">
        <v>2069</v>
      </c>
      <c r="P1502"/>
      <c r="Q1502"/>
      <c r="R1502" s="14">
        <f>+VLOOKUP(B1502,[15]ExportInvoiceList!$D:$O,3,0)</f>
        <v>2571826</v>
      </c>
      <c r="S1502" s="14">
        <f t="shared" si="141"/>
        <v>0</v>
      </c>
      <c r="T1502" t="str">
        <f>+VLOOKUP(B1502,[15]ExportInvoiceList!$D:$O,12,0)</f>
        <v>Lịch thanh toán: Monthly at 10 &amp; 24</v>
      </c>
      <c r="U1502" s="4">
        <f>+VLOOKUP(B1502,[15]ExportInvoiceList!$D:$O,6,0)</f>
        <v>45265.000347222223</v>
      </c>
    </row>
    <row r="1503" spans="1:21" ht="15" hidden="1" customHeight="1" x14ac:dyDescent="0.2">
      <c r="A1503" s="5">
        <v>45230</v>
      </c>
      <c r="B1503" s="6">
        <v>65243</v>
      </c>
      <c r="C1503" s="6" t="s">
        <v>10</v>
      </c>
      <c r="D1503" s="6" t="s">
        <v>1969</v>
      </c>
      <c r="E1503" s="9">
        <v>2144100</v>
      </c>
      <c r="F1503" s="10" t="s">
        <v>1409</v>
      </c>
      <c r="G1503" s="9">
        <v>171528</v>
      </c>
      <c r="H1503" s="9">
        <f t="shared" si="137"/>
        <v>2315628</v>
      </c>
      <c r="I1503" s="6" t="s">
        <v>139</v>
      </c>
      <c r="J1503" s="6" t="s">
        <v>140</v>
      </c>
      <c r="K1503" s="5">
        <f t="shared" si="138"/>
        <v>45265</v>
      </c>
      <c r="L1503" s="9">
        <f>+VLOOKUP(B1503,'[2]TT 2023'!F$1567:K$1614,2,0)</f>
        <v>2315628</v>
      </c>
      <c r="M1503" s="9">
        <f t="shared" si="139"/>
        <v>0</v>
      </c>
      <c r="N1503" s="5">
        <f>+VLOOKUP(B1503,'[2]TT 2023'!F$1567:K$1614,6,0)</f>
        <v>45271</v>
      </c>
      <c r="O1503" t="s">
        <v>2069</v>
      </c>
      <c r="P1503"/>
      <c r="Q1503"/>
      <c r="R1503" s="14">
        <f>+VLOOKUP(B1503,[15]ExportInvoiceList!$D:$O,3,0)</f>
        <v>2315628</v>
      </c>
      <c r="S1503" s="14">
        <f t="shared" si="141"/>
        <v>0</v>
      </c>
      <c r="T1503" t="str">
        <f>+VLOOKUP(B1503,[15]ExportInvoiceList!$D:$O,12,0)</f>
        <v>Lịch thanh toán: Monthly at 10 &amp; 24</v>
      </c>
      <c r="U1503" s="4">
        <f>+VLOOKUP(B1503,[15]ExportInvoiceList!$D:$O,6,0)</f>
        <v>45266.000347222223</v>
      </c>
    </row>
    <row r="1504" spans="1:21" ht="15" hidden="1" customHeight="1" x14ac:dyDescent="0.2">
      <c r="A1504" s="5">
        <v>45230</v>
      </c>
      <c r="B1504" s="6">
        <v>65244</v>
      </c>
      <c r="C1504" s="6" t="s">
        <v>10</v>
      </c>
      <c r="D1504" s="6" t="s">
        <v>1970</v>
      </c>
      <c r="E1504" s="9">
        <v>4960520</v>
      </c>
      <c r="F1504" s="10" t="s">
        <v>1409</v>
      </c>
      <c r="G1504" s="9">
        <v>396842</v>
      </c>
      <c r="H1504" s="9">
        <f t="shared" si="137"/>
        <v>5357362</v>
      </c>
      <c r="I1504" s="6" t="s">
        <v>13</v>
      </c>
      <c r="J1504" s="6" t="s">
        <v>14</v>
      </c>
      <c r="K1504" s="5">
        <f t="shared" si="138"/>
        <v>45265</v>
      </c>
      <c r="L1504" s="9">
        <f>+VLOOKUP(B1504,'[2]TT 2023'!F$1567:K$1614,2,0)</f>
        <v>5357367</v>
      </c>
      <c r="M1504" s="9">
        <f t="shared" si="139"/>
        <v>5</v>
      </c>
      <c r="N1504" s="5">
        <f>+VLOOKUP(B1504,'[2]TT 2023'!F$1567:K$1614,6,0)</f>
        <v>45271</v>
      </c>
      <c r="O1504" t="s">
        <v>2069</v>
      </c>
      <c r="P1504"/>
      <c r="Q1504"/>
      <c r="R1504" s="14">
        <f>+VLOOKUP(B1504,[15]ExportInvoiceList!$D:$O,3,0)</f>
        <v>5357362</v>
      </c>
      <c r="S1504" s="14">
        <f t="shared" si="141"/>
        <v>0</v>
      </c>
      <c r="T1504" t="str">
        <f>+VLOOKUP(B1504,[15]ExportInvoiceList!$D:$O,12,0)</f>
        <v>Lịch thanh toán: Monthly at 10 &amp; 24</v>
      </c>
      <c r="U1504" s="4">
        <f>+VLOOKUP(B1504,[15]ExportInvoiceList!$D:$O,6,0)</f>
        <v>45265.000347222223</v>
      </c>
    </row>
    <row r="1505" spans="1:21" ht="15" hidden="1" customHeight="1" x14ac:dyDescent="0.2">
      <c r="A1505" s="5">
        <v>45230</v>
      </c>
      <c r="B1505" s="6">
        <v>65245</v>
      </c>
      <c r="C1505" s="6" t="s">
        <v>10</v>
      </c>
      <c r="D1505" s="6" t="s">
        <v>1971</v>
      </c>
      <c r="E1505" s="9">
        <v>4693235</v>
      </c>
      <c r="F1505" s="10" t="s">
        <v>1409</v>
      </c>
      <c r="G1505" s="9">
        <v>375459</v>
      </c>
      <c r="H1505" s="9">
        <f t="shared" si="137"/>
        <v>5068694</v>
      </c>
      <c r="I1505" s="6" t="s">
        <v>147</v>
      </c>
      <c r="J1505" s="6" t="s">
        <v>148</v>
      </c>
      <c r="K1505" s="5">
        <f t="shared" si="138"/>
        <v>45265</v>
      </c>
      <c r="L1505" s="9">
        <f>+VLOOKUP(B1505,'[2]TT 2023'!F$1567:K$1614,2,0)</f>
        <v>5068697</v>
      </c>
      <c r="M1505" s="9">
        <f t="shared" si="139"/>
        <v>3</v>
      </c>
      <c r="N1505" s="5">
        <f>+VLOOKUP(B1505,'[2]TT 2023'!F$1567:K$1614,6,0)</f>
        <v>45271</v>
      </c>
      <c r="O1505" t="s">
        <v>2069</v>
      </c>
      <c r="P1505"/>
      <c r="Q1505"/>
      <c r="R1505" s="14">
        <f>+VLOOKUP(B1505,[15]ExportInvoiceList!$D:$O,3,0)</f>
        <v>5068694</v>
      </c>
      <c r="S1505" s="14">
        <f t="shared" si="141"/>
        <v>0</v>
      </c>
      <c r="T1505" t="str">
        <f>+VLOOKUP(B1505,[15]ExportInvoiceList!$D:$O,12,0)</f>
        <v>Lịch thanh toán: Monthly at 10 &amp; 24</v>
      </c>
      <c r="U1505" s="4">
        <f>+VLOOKUP(B1505,[15]ExportInvoiceList!$D:$O,6,0)</f>
        <v>45257.000347222223</v>
      </c>
    </row>
    <row r="1506" spans="1:21" ht="15" hidden="1" customHeight="1" x14ac:dyDescent="0.2">
      <c r="A1506" s="5">
        <v>45230</v>
      </c>
      <c r="B1506" s="6">
        <v>65246</v>
      </c>
      <c r="C1506" s="6" t="s">
        <v>10</v>
      </c>
      <c r="D1506" s="6" t="s">
        <v>1972</v>
      </c>
      <c r="E1506" s="9">
        <v>4245280</v>
      </c>
      <c r="F1506" s="10" t="s">
        <v>1409</v>
      </c>
      <c r="G1506" s="9">
        <v>339622</v>
      </c>
      <c r="H1506" s="9">
        <f t="shared" si="137"/>
        <v>4584902</v>
      </c>
      <c r="I1506" s="6" t="s">
        <v>147</v>
      </c>
      <c r="J1506" s="6" t="s">
        <v>148</v>
      </c>
      <c r="K1506" s="5">
        <f t="shared" si="138"/>
        <v>45265</v>
      </c>
      <c r="L1506" s="9">
        <f>+VLOOKUP(B1506,'[2]TT 2023'!F$1567:K$1614,2,0)</f>
        <v>4584897</v>
      </c>
      <c r="M1506" s="9">
        <f t="shared" si="139"/>
        <v>-5</v>
      </c>
      <c r="N1506" s="5">
        <f>+VLOOKUP(B1506,'[2]TT 2023'!F$1567:K$1614,6,0)</f>
        <v>45271</v>
      </c>
      <c r="O1506" t="s">
        <v>2069</v>
      </c>
      <c r="P1506"/>
      <c r="Q1506"/>
      <c r="R1506" s="14">
        <f>+VLOOKUP(B1506,[15]ExportInvoiceList!$D:$O,3,0)</f>
        <v>4584902</v>
      </c>
      <c r="S1506" s="14">
        <f t="shared" si="141"/>
        <v>0</v>
      </c>
      <c r="T1506" t="str">
        <f>+VLOOKUP(B1506,[15]ExportInvoiceList!$D:$O,12,0)</f>
        <v>Lịch thanh toán: Monthly at 10 &amp; 24</v>
      </c>
      <c r="U1506" s="4">
        <f>+VLOOKUP(B1506,[15]ExportInvoiceList!$D:$O,6,0)</f>
        <v>45258.000347222223</v>
      </c>
    </row>
    <row r="1507" spans="1:21" ht="15" hidden="1" customHeight="1" x14ac:dyDescent="0.2">
      <c r="A1507" s="5">
        <v>45230</v>
      </c>
      <c r="B1507" s="6">
        <v>65247</v>
      </c>
      <c r="C1507" s="6" t="s">
        <v>10</v>
      </c>
      <c r="D1507" s="6" t="s">
        <v>1973</v>
      </c>
      <c r="E1507" s="9">
        <v>2816490</v>
      </c>
      <c r="F1507" s="10" t="s">
        <v>1409</v>
      </c>
      <c r="G1507" s="9">
        <v>225319</v>
      </c>
      <c r="H1507" s="9">
        <f t="shared" si="137"/>
        <v>3041809</v>
      </c>
      <c r="I1507" s="6" t="s">
        <v>147</v>
      </c>
      <c r="J1507" s="6" t="s">
        <v>148</v>
      </c>
      <c r="K1507" s="5">
        <f t="shared" si="138"/>
        <v>45265</v>
      </c>
      <c r="L1507" s="9">
        <f>+VLOOKUP(B1507,'[2]TT 2023'!F$1567:K$1614,2,0)</f>
        <v>3041807</v>
      </c>
      <c r="M1507" s="9">
        <f t="shared" si="139"/>
        <v>-2</v>
      </c>
      <c r="N1507" s="5">
        <f>+VLOOKUP(B1507,'[2]TT 2023'!F$1567:K$1614,6,0)</f>
        <v>45271</v>
      </c>
      <c r="O1507" t="s">
        <v>2069</v>
      </c>
      <c r="P1507"/>
      <c r="Q1507"/>
      <c r="R1507" s="14">
        <f>+VLOOKUP(B1507,[15]ExportInvoiceList!$D:$O,3,0)</f>
        <v>3041809</v>
      </c>
      <c r="S1507" s="14">
        <f t="shared" si="141"/>
        <v>0</v>
      </c>
      <c r="T1507" t="str">
        <f>+VLOOKUP(B1507,[15]ExportInvoiceList!$D:$O,12,0)</f>
        <v>Lịch thanh toán: Monthly at 10 &amp; 24</v>
      </c>
      <c r="U1507" s="4">
        <f>+VLOOKUP(B1507,[15]ExportInvoiceList!$D:$O,6,0)</f>
        <v>45260.000347222223</v>
      </c>
    </row>
    <row r="1508" spans="1:21" ht="15" hidden="1" customHeight="1" x14ac:dyDescent="0.2">
      <c r="A1508" s="5">
        <v>45230</v>
      </c>
      <c r="B1508" s="6">
        <v>65248</v>
      </c>
      <c r="C1508" s="6" t="s">
        <v>10</v>
      </c>
      <c r="D1508" s="6" t="s">
        <v>1974</v>
      </c>
      <c r="E1508" s="9">
        <v>2618440</v>
      </c>
      <c r="F1508" s="10" t="s">
        <v>1409</v>
      </c>
      <c r="G1508" s="9">
        <v>209475</v>
      </c>
      <c r="H1508" s="9">
        <f t="shared" si="137"/>
        <v>2827915</v>
      </c>
      <c r="I1508" s="6" t="s">
        <v>147</v>
      </c>
      <c r="J1508" s="6" t="s">
        <v>148</v>
      </c>
      <c r="K1508" s="5">
        <f t="shared" si="138"/>
        <v>45265</v>
      </c>
      <c r="L1508" s="9">
        <f>+VLOOKUP(B1508,'[2]TT 2023'!F$1567:K$1614,2,0)</f>
        <v>2827913</v>
      </c>
      <c r="M1508" s="9">
        <f t="shared" si="139"/>
        <v>-2</v>
      </c>
      <c r="N1508" s="5">
        <f>+VLOOKUP(B1508,'[2]TT 2023'!F$1567:K$1614,6,0)</f>
        <v>45271</v>
      </c>
      <c r="O1508" t="s">
        <v>2069</v>
      </c>
      <c r="P1508"/>
      <c r="Q1508"/>
      <c r="R1508" s="14">
        <f>+VLOOKUP(B1508,[15]ExportInvoiceList!$D:$O,3,0)</f>
        <v>2827915</v>
      </c>
      <c r="S1508" s="14">
        <f t="shared" si="141"/>
        <v>0</v>
      </c>
      <c r="T1508" t="str">
        <f>+VLOOKUP(B1508,[15]ExportInvoiceList!$D:$O,12,0)</f>
        <v>Lịch thanh toán: Monthly at 10 &amp; 24</v>
      </c>
      <c r="U1508" s="4">
        <f>+VLOOKUP(B1508,[15]ExportInvoiceList!$D:$O,6,0)</f>
        <v>45260.000347222223</v>
      </c>
    </row>
    <row r="1509" spans="1:21" ht="15" hidden="1" customHeight="1" x14ac:dyDescent="0.2">
      <c r="A1509" s="5">
        <v>45230</v>
      </c>
      <c r="B1509" s="6">
        <v>65249</v>
      </c>
      <c r="C1509" s="6" t="s">
        <v>10</v>
      </c>
      <c r="D1509" s="6" t="s">
        <v>1975</v>
      </c>
      <c r="E1509" s="9">
        <v>1468620</v>
      </c>
      <c r="F1509" s="10" t="s">
        <v>1409</v>
      </c>
      <c r="G1509" s="9">
        <v>117490</v>
      </c>
      <c r="H1509" s="9">
        <f t="shared" si="137"/>
        <v>1586110</v>
      </c>
      <c r="I1509" s="6" t="s">
        <v>147</v>
      </c>
      <c r="J1509" s="6" t="s">
        <v>148</v>
      </c>
      <c r="K1509" s="5">
        <f t="shared" si="138"/>
        <v>45265</v>
      </c>
      <c r="L1509" s="9">
        <f>+VLOOKUP(B1509,'[2]TT 2023'!F$1567:K$1614,2,0)</f>
        <v>1586115</v>
      </c>
      <c r="M1509" s="9">
        <f t="shared" si="139"/>
        <v>5</v>
      </c>
      <c r="N1509" s="5">
        <f>+VLOOKUP(B1509,'[2]TT 2023'!F$1567:K$1614,6,0)</f>
        <v>45271</v>
      </c>
      <c r="O1509" t="s">
        <v>2069</v>
      </c>
      <c r="P1509"/>
      <c r="Q1509"/>
      <c r="R1509" s="14">
        <f>+VLOOKUP(B1509,[15]ExportInvoiceList!$D:$O,3,0)</f>
        <v>1586110</v>
      </c>
      <c r="S1509" s="14">
        <f t="shared" si="141"/>
        <v>0</v>
      </c>
      <c r="T1509" t="str">
        <f>+VLOOKUP(B1509,[15]ExportInvoiceList!$D:$O,12,0)</f>
        <v>Lịch thanh toán: Monthly at 10 &amp; 24</v>
      </c>
      <c r="U1509" s="4">
        <f>+VLOOKUP(B1509,[15]ExportInvoiceList!$D:$O,6,0)</f>
        <v>45262.000347222223</v>
      </c>
    </row>
    <row r="1510" spans="1:21" ht="15" hidden="1" customHeight="1" x14ac:dyDescent="0.2">
      <c r="A1510" s="5">
        <v>45230</v>
      </c>
      <c r="B1510" s="6">
        <v>65250</v>
      </c>
      <c r="C1510" s="6" t="s">
        <v>10</v>
      </c>
      <c r="D1510" s="6" t="s">
        <v>1976</v>
      </c>
      <c r="E1510" s="9">
        <v>3698895</v>
      </c>
      <c r="F1510" s="10" t="s">
        <v>1409</v>
      </c>
      <c r="G1510" s="9">
        <v>295912</v>
      </c>
      <c r="H1510" s="9">
        <f t="shared" si="137"/>
        <v>3994807</v>
      </c>
      <c r="I1510" s="6" t="s">
        <v>147</v>
      </c>
      <c r="J1510" s="6" t="s">
        <v>148</v>
      </c>
      <c r="K1510" s="5">
        <f t="shared" si="138"/>
        <v>45265</v>
      </c>
      <c r="L1510" s="9">
        <f>+VLOOKUP(B1510,'[2]TT 2023'!F$1567:K$1614,2,0)</f>
        <v>3994812</v>
      </c>
      <c r="M1510" s="9">
        <f t="shared" si="139"/>
        <v>5</v>
      </c>
      <c r="N1510" s="5">
        <f>+VLOOKUP(B1510,'[2]TT 2023'!F$1567:K$1614,6,0)</f>
        <v>45271</v>
      </c>
      <c r="O1510" t="s">
        <v>2069</v>
      </c>
      <c r="P1510"/>
      <c r="Q1510"/>
      <c r="R1510" s="14">
        <f>+VLOOKUP(B1510,[15]ExportInvoiceList!$D:$O,3,0)</f>
        <v>3994807</v>
      </c>
      <c r="S1510" s="14">
        <f t="shared" si="141"/>
        <v>0</v>
      </c>
      <c r="T1510" t="str">
        <f>+VLOOKUP(B1510,[15]ExportInvoiceList!$D:$O,12,0)</f>
        <v>Lịch thanh toán: Monthly at 10 &amp; 24</v>
      </c>
      <c r="U1510" s="4">
        <f>+VLOOKUP(B1510,[15]ExportInvoiceList!$D:$O,6,0)</f>
        <v>45264.000347222223</v>
      </c>
    </row>
    <row r="1511" spans="1:21" ht="15" hidden="1" customHeight="1" x14ac:dyDescent="0.2">
      <c r="A1511" s="5">
        <v>45231</v>
      </c>
      <c r="B1511" s="6">
        <v>330</v>
      </c>
      <c r="C1511" s="6" t="s">
        <v>1220</v>
      </c>
      <c r="D1511" s="6" t="s">
        <v>1977</v>
      </c>
      <c r="E1511" s="9">
        <v>-111058</v>
      </c>
      <c r="F1511" s="10" t="s">
        <v>1409</v>
      </c>
      <c r="G1511" s="9">
        <v>-8885</v>
      </c>
      <c r="H1511" s="9">
        <f>+E1511+G1511</f>
        <v>-119943</v>
      </c>
      <c r="I1511" s="6" t="s">
        <v>139</v>
      </c>
      <c r="J1511" s="6" t="s">
        <v>140</v>
      </c>
      <c r="K1511" s="5">
        <f t="shared" ref="K1511:K1515" si="142">35+A1511</f>
        <v>45266</v>
      </c>
      <c r="L1511" s="9">
        <f>+VLOOKUP(B1511,'[2]TT 2023'!F$1452:K$1508,2,0)</f>
        <v>-119943</v>
      </c>
      <c r="M1511" s="9">
        <f t="shared" ref="M1511:M1515" si="143">+L1511-H1511</f>
        <v>0</v>
      </c>
      <c r="N1511" s="5">
        <f>+VLOOKUP(B1511,'[2]TT 2023'!F$1452:K$1508,6,0)</f>
        <v>45240</v>
      </c>
      <c r="O1511" t="s">
        <v>1982</v>
      </c>
      <c r="P1511"/>
      <c r="Q1511"/>
      <c r="R1511" s="14" t="e">
        <f>+VLOOKUP(B1511,[14]ExportInvoiceList!$D:$O,3,0)</f>
        <v>#N/A</v>
      </c>
      <c r="S1511" s="14" t="e">
        <f t="shared" si="141"/>
        <v>#N/A</v>
      </c>
      <c r="T1511" t="e">
        <f>+VLOOKUP(B1511,[14]ExportInvoiceList!$D:$O,12,0)</f>
        <v>#N/A</v>
      </c>
      <c r="U1511" s="4" t="e">
        <f>+VLOOKUP(B1511,[14]ExportInvoiceList!$D:$O,6,0)</f>
        <v>#N/A</v>
      </c>
    </row>
    <row r="1512" spans="1:21" ht="15" hidden="1" customHeight="1" x14ac:dyDescent="0.2">
      <c r="A1512" s="5">
        <v>45231</v>
      </c>
      <c r="B1512" s="6">
        <v>443</v>
      </c>
      <c r="C1512" s="6" t="s">
        <v>687</v>
      </c>
      <c r="D1512" s="6" t="s">
        <v>1978</v>
      </c>
      <c r="E1512" s="9">
        <v>-212264</v>
      </c>
      <c r="F1512" s="10" t="s">
        <v>1409</v>
      </c>
      <c r="G1512" s="9">
        <v>-16981</v>
      </c>
      <c r="H1512" s="9">
        <f t="shared" ref="H1512:H1575" si="144">+E1512+G1512</f>
        <v>-229245</v>
      </c>
      <c r="I1512" s="6" t="s">
        <v>73</v>
      </c>
      <c r="J1512" s="6" t="s">
        <v>74</v>
      </c>
      <c r="K1512" s="5">
        <f t="shared" si="142"/>
        <v>45266</v>
      </c>
      <c r="L1512" s="9">
        <f>+VLOOKUP(B1512,'[2]TT 2023'!F$1452:K$1508,2,0)</f>
        <v>-229245</v>
      </c>
      <c r="M1512" s="9">
        <f t="shared" si="143"/>
        <v>0</v>
      </c>
      <c r="N1512" s="5">
        <f>+VLOOKUP(B1512,'[2]TT 2023'!F$1452:K$1508,6,0)</f>
        <v>45240</v>
      </c>
      <c r="O1512" t="s">
        <v>1982</v>
      </c>
      <c r="P1512"/>
      <c r="Q1512"/>
      <c r="R1512" s="14" t="e">
        <f>+VLOOKUP(B1512,[14]ExportInvoiceList!$D:$O,3,0)</f>
        <v>#N/A</v>
      </c>
      <c r="S1512" s="14" t="e">
        <f t="shared" si="141"/>
        <v>#N/A</v>
      </c>
      <c r="T1512" t="e">
        <f>+VLOOKUP(B1512,[14]ExportInvoiceList!$D:$O,12,0)</f>
        <v>#N/A</v>
      </c>
      <c r="U1512" s="4" t="e">
        <f>+VLOOKUP(B1512,[14]ExportInvoiceList!$D:$O,6,0)</f>
        <v>#N/A</v>
      </c>
    </row>
    <row r="1513" spans="1:21" ht="15" hidden="1" customHeight="1" x14ac:dyDescent="0.2">
      <c r="A1513" s="5">
        <v>45231</v>
      </c>
      <c r="B1513" s="6">
        <v>458</v>
      </c>
      <c r="C1513" s="6" t="s">
        <v>682</v>
      </c>
      <c r="D1513" s="6" t="s">
        <v>1979</v>
      </c>
      <c r="E1513" s="9">
        <v>-170624</v>
      </c>
      <c r="F1513" s="10" t="s">
        <v>1409</v>
      </c>
      <c r="G1513" s="9">
        <v>-13650</v>
      </c>
      <c r="H1513" s="9">
        <f t="shared" si="144"/>
        <v>-184274</v>
      </c>
      <c r="I1513" s="6" t="s">
        <v>93</v>
      </c>
      <c r="J1513" s="6" t="s">
        <v>94</v>
      </c>
      <c r="K1513" s="5">
        <f t="shared" si="142"/>
        <v>45266</v>
      </c>
      <c r="L1513" s="9">
        <f>+VLOOKUP(B1513,'[2]TT 2023'!F$1452:K$1508,2,0)</f>
        <v>-184274</v>
      </c>
      <c r="M1513" s="9">
        <f t="shared" si="143"/>
        <v>0</v>
      </c>
      <c r="N1513" s="5">
        <f>+VLOOKUP(B1513,'[2]TT 2023'!F$1452:K$1508,6,0)</f>
        <v>45240</v>
      </c>
      <c r="O1513" t="s">
        <v>1982</v>
      </c>
      <c r="P1513"/>
      <c r="Q1513"/>
      <c r="R1513" s="14" t="e">
        <f>+VLOOKUP(B1513,[14]ExportInvoiceList!$D:$O,3,0)</f>
        <v>#N/A</v>
      </c>
      <c r="S1513" s="14" t="e">
        <f t="shared" si="141"/>
        <v>#N/A</v>
      </c>
      <c r="T1513" t="e">
        <f>+VLOOKUP(B1513,[14]ExportInvoiceList!$D:$O,12,0)</f>
        <v>#N/A</v>
      </c>
      <c r="U1513" s="4" t="e">
        <f>+VLOOKUP(B1513,[14]ExportInvoiceList!$D:$O,6,0)</f>
        <v>#N/A</v>
      </c>
    </row>
    <row r="1514" spans="1:21" ht="15" hidden="1" customHeight="1" x14ac:dyDescent="0.2">
      <c r="A1514" s="5">
        <v>45231</v>
      </c>
      <c r="B1514" s="6">
        <v>513</v>
      </c>
      <c r="C1514" s="6" t="s">
        <v>987</v>
      </c>
      <c r="D1514" s="6" t="s">
        <v>1980</v>
      </c>
      <c r="E1514" s="9">
        <v>-261844</v>
      </c>
      <c r="F1514" s="10" t="s">
        <v>1409</v>
      </c>
      <c r="G1514" s="9">
        <v>-20948</v>
      </c>
      <c r="H1514" s="9">
        <f t="shared" si="144"/>
        <v>-282792</v>
      </c>
      <c r="I1514" s="6" t="s">
        <v>175</v>
      </c>
      <c r="J1514" s="6" t="s">
        <v>176</v>
      </c>
      <c r="K1514" s="5">
        <f t="shared" si="142"/>
        <v>45266</v>
      </c>
      <c r="L1514" s="9">
        <f>+VLOOKUP(B1514,'[2]TT 2023'!F$1452:K$1508,2,0)</f>
        <v>-282792</v>
      </c>
      <c r="M1514" s="9">
        <f t="shared" si="143"/>
        <v>0</v>
      </c>
      <c r="N1514" s="5">
        <f>+VLOOKUP(B1514,'[2]TT 2023'!F$1452:K$1508,6,0)</f>
        <v>45240</v>
      </c>
      <c r="O1514" t="s">
        <v>1982</v>
      </c>
      <c r="P1514"/>
      <c r="Q1514"/>
      <c r="R1514" s="14" t="e">
        <f>+VLOOKUP(B1514,[14]ExportInvoiceList!$D:$O,3,0)</f>
        <v>#N/A</v>
      </c>
      <c r="S1514" s="14" t="e">
        <f t="shared" si="141"/>
        <v>#N/A</v>
      </c>
      <c r="T1514" t="e">
        <f>+VLOOKUP(B1514,[14]ExportInvoiceList!$D:$O,12,0)</f>
        <v>#N/A</v>
      </c>
      <c r="U1514" s="4" t="e">
        <f>+VLOOKUP(B1514,[14]ExportInvoiceList!$D:$O,6,0)</f>
        <v>#N/A</v>
      </c>
    </row>
    <row r="1515" spans="1:21" ht="15" hidden="1" customHeight="1" x14ac:dyDescent="0.2">
      <c r="A1515" s="5">
        <v>45231</v>
      </c>
      <c r="B1515" s="6">
        <v>6949</v>
      </c>
      <c r="C1515" s="6" t="s">
        <v>1366</v>
      </c>
      <c r="D1515" s="6" t="s">
        <v>1981</v>
      </c>
      <c r="E1515" s="9">
        <v>-464398</v>
      </c>
      <c r="F1515" s="10" t="s">
        <v>1409</v>
      </c>
      <c r="G1515" s="9">
        <v>-37152</v>
      </c>
      <c r="H1515" s="9">
        <f t="shared" si="144"/>
        <v>-501550</v>
      </c>
      <c r="I1515" s="6" t="s">
        <v>13</v>
      </c>
      <c r="J1515" s="6" t="s">
        <v>14</v>
      </c>
      <c r="K1515" s="5">
        <f t="shared" si="142"/>
        <v>45266</v>
      </c>
      <c r="L1515" s="9">
        <f>+VLOOKUP(B1515,'[2]TT 2023'!F$1452:K$1508,2,0)</f>
        <v>-501550</v>
      </c>
      <c r="M1515" s="9">
        <f t="shared" si="143"/>
        <v>0</v>
      </c>
      <c r="N1515" s="5">
        <f>+VLOOKUP(B1515,'[2]TT 2023'!F$1452:K$1508,6,0)</f>
        <v>45240</v>
      </c>
      <c r="O1515" t="s">
        <v>1982</v>
      </c>
      <c r="P1515"/>
      <c r="Q1515"/>
      <c r="R1515" s="14" t="e">
        <f>+VLOOKUP(B1515,[14]ExportInvoiceList!$D:$O,3,0)</f>
        <v>#N/A</v>
      </c>
      <c r="S1515" s="14" t="e">
        <f t="shared" si="141"/>
        <v>#N/A</v>
      </c>
      <c r="T1515" t="e">
        <f>+VLOOKUP(B1515,[14]ExportInvoiceList!$D:$O,12,0)</f>
        <v>#N/A</v>
      </c>
      <c r="U1515" s="4" t="e">
        <f>+VLOOKUP(B1515,[14]ExportInvoiceList!$D:$O,6,0)</f>
        <v>#N/A</v>
      </c>
    </row>
    <row r="1516" spans="1:21" ht="15" hidden="1" customHeight="1" x14ac:dyDescent="0.2">
      <c r="A1516" s="5">
        <v>45244</v>
      </c>
      <c r="B1516" s="6">
        <v>576</v>
      </c>
      <c r="C1516" s="6" t="s">
        <v>985</v>
      </c>
      <c r="D1516" s="6" t="s">
        <v>1983</v>
      </c>
      <c r="E1516" s="9">
        <v>-2647663</v>
      </c>
      <c r="F1516" s="10" t="s">
        <v>1409</v>
      </c>
      <c r="G1516" s="9">
        <v>-211813</v>
      </c>
      <c r="H1516" s="9">
        <f t="shared" si="144"/>
        <v>-2859476</v>
      </c>
      <c r="I1516" s="6" t="s">
        <v>101</v>
      </c>
      <c r="J1516" s="6" t="s">
        <v>102</v>
      </c>
      <c r="K1516" s="5">
        <f t="shared" ref="K1516:K1520" si="145">35+A1516</f>
        <v>45279</v>
      </c>
      <c r="L1516" s="9">
        <f>+VLOOKUP(B1516,'[2]TT 2023'!F$1509:K$1566,2,0)</f>
        <v>-2859476</v>
      </c>
      <c r="M1516" s="9">
        <f t="shared" ref="M1516:M1520" si="146">+L1516-H1516</f>
        <v>0</v>
      </c>
      <c r="N1516" s="5">
        <f>+VLOOKUP(B1516,'[2]TT 2023'!F$1509:K$1566,6,0)</f>
        <v>45254</v>
      </c>
      <c r="O1516" t="s">
        <v>1991</v>
      </c>
      <c r="P1516"/>
      <c r="Q1516"/>
      <c r="R1516" s="14" t="e">
        <f>+VLOOKUP(B1516,[14]ExportInvoiceList!$D:$O,3,0)</f>
        <v>#N/A</v>
      </c>
      <c r="S1516" s="14" t="e">
        <f t="shared" ref="S1516:S1526" si="147">+R1516-H1516</f>
        <v>#N/A</v>
      </c>
      <c r="T1516" t="e">
        <f>+VLOOKUP(B1516,[14]ExportInvoiceList!$D:$O,12,0)</f>
        <v>#N/A</v>
      </c>
      <c r="U1516" s="4" t="e">
        <f>+VLOOKUP(B1516,[14]ExportInvoiceList!$D:$O,6,0)</f>
        <v>#N/A</v>
      </c>
    </row>
    <row r="1517" spans="1:21" ht="15" hidden="1" customHeight="1" x14ac:dyDescent="0.2">
      <c r="A1517" s="5">
        <v>45251</v>
      </c>
      <c r="B1517" s="6">
        <v>433</v>
      </c>
      <c r="C1517" s="6" t="s">
        <v>1225</v>
      </c>
      <c r="D1517" s="6" t="s">
        <v>1984</v>
      </c>
      <c r="E1517" s="9">
        <v>-6312497</v>
      </c>
      <c r="F1517" s="10" t="s">
        <v>1409</v>
      </c>
      <c r="G1517" s="9">
        <v>-505000</v>
      </c>
      <c r="H1517" s="9">
        <f t="shared" si="144"/>
        <v>-6817497</v>
      </c>
      <c r="I1517" s="6" t="s">
        <v>13</v>
      </c>
      <c r="J1517" s="6" t="s">
        <v>14</v>
      </c>
      <c r="K1517" s="5">
        <f t="shared" si="145"/>
        <v>45286</v>
      </c>
      <c r="L1517" s="9">
        <f>+VLOOKUP(B1517,'[2]TT 2023'!F$1567:K$1614,2,0)</f>
        <v>-6817497</v>
      </c>
      <c r="M1517" s="9">
        <f t="shared" si="146"/>
        <v>0</v>
      </c>
      <c r="N1517" s="5">
        <f>+VLOOKUP(B1517,'[2]TT 2023'!F$1567:K$1614,6,0)</f>
        <v>45271</v>
      </c>
      <c r="O1517" t="s">
        <v>2069</v>
      </c>
      <c r="P1517"/>
      <c r="Q1517"/>
      <c r="R1517" s="14" t="e">
        <f>+VLOOKUP(B1517,[15]ExportInvoiceList!$D:$O,3,0)</f>
        <v>#N/A</v>
      </c>
      <c r="S1517" s="14" t="e">
        <f t="shared" si="147"/>
        <v>#N/A</v>
      </c>
      <c r="T1517" t="e">
        <f>+VLOOKUP(B1517,[15]ExportInvoiceList!$D:$O,12,0)</f>
        <v>#N/A</v>
      </c>
      <c r="U1517" s="4" t="e">
        <f>+VLOOKUP(B1517,[15]ExportInvoiceList!$D:$O,6,0)</f>
        <v>#N/A</v>
      </c>
    </row>
    <row r="1518" spans="1:21" ht="15" hidden="1" customHeight="1" x14ac:dyDescent="0.2">
      <c r="A1518" s="5">
        <v>45252</v>
      </c>
      <c r="B1518" s="6">
        <v>377</v>
      </c>
      <c r="C1518" s="6" t="s">
        <v>681</v>
      </c>
      <c r="D1518" s="6" t="s">
        <v>1985</v>
      </c>
      <c r="E1518" s="9">
        <v>-392766</v>
      </c>
      <c r="F1518" s="10" t="s">
        <v>1409</v>
      </c>
      <c r="G1518" s="9">
        <v>-31421</v>
      </c>
      <c r="H1518" s="9">
        <f t="shared" si="144"/>
        <v>-424187</v>
      </c>
      <c r="I1518" s="6" t="s">
        <v>113</v>
      </c>
      <c r="J1518" s="6" t="s">
        <v>114</v>
      </c>
      <c r="K1518" s="5">
        <f t="shared" si="145"/>
        <v>45287</v>
      </c>
      <c r="L1518" s="9">
        <f>+VLOOKUP(B1518,'[2]TT 2023'!F$1567:K$1614,2,0)</f>
        <v>-424187</v>
      </c>
      <c r="M1518" s="9">
        <f t="shared" si="146"/>
        <v>0</v>
      </c>
      <c r="N1518" s="5">
        <f>+VLOOKUP(B1518,'[2]TT 2023'!F$1567:K$1614,6,0)</f>
        <v>45271</v>
      </c>
      <c r="O1518" t="s">
        <v>2069</v>
      </c>
      <c r="P1518"/>
      <c r="Q1518"/>
      <c r="R1518" s="14" t="e">
        <f>+VLOOKUP(B1518,[15]ExportInvoiceList!$D:$O,3,0)</f>
        <v>#N/A</v>
      </c>
      <c r="S1518" s="14" t="e">
        <f t="shared" si="147"/>
        <v>#N/A</v>
      </c>
      <c r="T1518" t="e">
        <f>+VLOOKUP(B1518,[15]ExportInvoiceList!$D:$O,12,0)</f>
        <v>#N/A</v>
      </c>
      <c r="U1518" s="4" t="e">
        <f>+VLOOKUP(B1518,[15]ExportInvoiceList!$D:$O,6,0)</f>
        <v>#N/A</v>
      </c>
    </row>
    <row r="1519" spans="1:21" ht="15" hidden="1" customHeight="1" x14ac:dyDescent="0.2">
      <c r="A1519" s="5">
        <v>45252</v>
      </c>
      <c r="B1519" s="6">
        <v>456</v>
      </c>
      <c r="C1519" s="6" t="s">
        <v>687</v>
      </c>
      <c r="D1519" s="6" t="s">
        <v>1986</v>
      </c>
      <c r="E1519" s="9">
        <v>-119066</v>
      </c>
      <c r="F1519" s="10" t="s">
        <v>1409</v>
      </c>
      <c r="G1519" s="9">
        <v>-9525</v>
      </c>
      <c r="H1519" s="9">
        <f t="shared" si="144"/>
        <v>-128591</v>
      </c>
      <c r="I1519" s="6" t="s">
        <v>73</v>
      </c>
      <c r="J1519" s="6" t="s">
        <v>74</v>
      </c>
      <c r="K1519" s="5">
        <f t="shared" si="145"/>
        <v>45287</v>
      </c>
      <c r="L1519" s="9">
        <f>+VLOOKUP(B1519,'[2]TT 2023'!F$1567:K$1614,2,0)</f>
        <v>-128591</v>
      </c>
      <c r="M1519" s="9">
        <f t="shared" si="146"/>
        <v>0</v>
      </c>
      <c r="N1519" s="5">
        <f>+VLOOKUP(B1519,'[2]TT 2023'!F$1567:K$1614,6,0)</f>
        <v>45271</v>
      </c>
      <c r="O1519" t="s">
        <v>2069</v>
      </c>
      <c r="P1519"/>
      <c r="Q1519"/>
      <c r="R1519" s="14" t="e">
        <f>+VLOOKUP(B1519,[15]ExportInvoiceList!$D:$O,3,0)</f>
        <v>#N/A</v>
      </c>
      <c r="S1519" s="14" t="e">
        <f t="shared" si="147"/>
        <v>#N/A</v>
      </c>
      <c r="T1519" t="e">
        <f>+VLOOKUP(B1519,[15]ExportInvoiceList!$D:$O,12,0)</f>
        <v>#N/A</v>
      </c>
      <c r="U1519" s="4" t="e">
        <f>+VLOOKUP(B1519,[15]ExportInvoiceList!$D:$O,6,0)</f>
        <v>#N/A</v>
      </c>
    </row>
    <row r="1520" spans="1:21" ht="15" hidden="1" customHeight="1" x14ac:dyDescent="0.2">
      <c r="A1520" s="5">
        <v>45252</v>
      </c>
      <c r="B1520" s="6">
        <v>529</v>
      </c>
      <c r="C1520" s="6" t="s">
        <v>987</v>
      </c>
      <c r="D1520" s="6" t="s">
        <v>1987</v>
      </c>
      <c r="E1520" s="9">
        <v>-238132</v>
      </c>
      <c r="F1520" s="10" t="s">
        <v>1409</v>
      </c>
      <c r="G1520" s="9">
        <v>-19051</v>
      </c>
      <c r="H1520" s="9">
        <f t="shared" si="144"/>
        <v>-257183</v>
      </c>
      <c r="I1520" s="6" t="s">
        <v>175</v>
      </c>
      <c r="J1520" s="6" t="s">
        <v>176</v>
      </c>
      <c r="K1520" s="5">
        <f t="shared" si="145"/>
        <v>45287</v>
      </c>
      <c r="L1520" s="9">
        <f>+VLOOKUP(B1520,'[2]TT 2023'!F$1567:K$1614,2,0)</f>
        <v>-257183</v>
      </c>
      <c r="M1520" s="9">
        <f t="shared" si="146"/>
        <v>0</v>
      </c>
      <c r="N1520" s="5">
        <f>+VLOOKUP(B1520,'[2]TT 2023'!F$1567:K$1614,6,0)</f>
        <v>45271</v>
      </c>
      <c r="O1520" t="s">
        <v>2069</v>
      </c>
      <c r="P1520"/>
      <c r="Q1520"/>
      <c r="R1520" s="14" t="e">
        <f>+VLOOKUP(B1520,[15]ExportInvoiceList!$D:$O,3,0)</f>
        <v>#N/A</v>
      </c>
      <c r="S1520" s="14" t="e">
        <f t="shared" si="147"/>
        <v>#N/A</v>
      </c>
      <c r="T1520" t="e">
        <f>+VLOOKUP(B1520,[15]ExportInvoiceList!$D:$O,12,0)</f>
        <v>#N/A</v>
      </c>
      <c r="U1520" s="4" t="e">
        <f>+VLOOKUP(B1520,[15]ExportInvoiceList!$D:$O,6,0)</f>
        <v>#N/A</v>
      </c>
    </row>
    <row r="1521" spans="1:21" ht="15" hidden="1" customHeight="1" x14ac:dyDescent="0.2">
      <c r="A1521" s="5">
        <v>45237</v>
      </c>
      <c r="B1521" s="6">
        <v>58362</v>
      </c>
      <c r="C1521" s="6"/>
      <c r="D1521" s="6" t="s">
        <v>1606</v>
      </c>
      <c r="E1521" s="9">
        <v>-5800448</v>
      </c>
      <c r="F1521" s="10" t="s">
        <v>1409</v>
      </c>
      <c r="G1521" s="9">
        <v>-464036</v>
      </c>
      <c r="H1521" s="9">
        <f t="shared" si="144"/>
        <v>-6264484</v>
      </c>
      <c r="I1521" s="6" t="s">
        <v>13</v>
      </c>
      <c r="J1521" s="6" t="s">
        <v>14</v>
      </c>
      <c r="K1521" s="5">
        <f t="shared" ref="K1521:K1527" si="148">35+A1521</f>
        <v>45272</v>
      </c>
      <c r="L1521" s="9">
        <f>+VLOOKUP(B1521,'[2]TT 2023'!F$1509:K$1566,2,0)</f>
        <v>-6264484</v>
      </c>
      <c r="M1521" s="9">
        <f t="shared" ref="M1521:M1526" si="149">+L1521-H1521</f>
        <v>0</v>
      </c>
      <c r="N1521" s="5">
        <f>+VLOOKUP(B1521,'[2]TT 2023'!F$1509:K$1566,6,0)</f>
        <v>45254</v>
      </c>
      <c r="O1521" t="s">
        <v>1991</v>
      </c>
      <c r="P1521"/>
      <c r="Q1521"/>
      <c r="R1521" s="14" t="e">
        <f>+VLOOKUP(B1521,[14]ExportInvoiceList!$D:$O,3,0)</f>
        <v>#N/A</v>
      </c>
      <c r="S1521" s="14" t="e">
        <f t="shared" si="147"/>
        <v>#N/A</v>
      </c>
      <c r="T1521" t="e">
        <f>+VLOOKUP(B1521,[14]ExportInvoiceList!$D:$O,12,0)</f>
        <v>#N/A</v>
      </c>
      <c r="U1521" s="4" t="e">
        <f>+VLOOKUP(B1521,[14]ExportInvoiceList!$D:$O,6,0)</f>
        <v>#N/A</v>
      </c>
    </row>
    <row r="1522" spans="1:21" ht="15" hidden="1" customHeight="1" x14ac:dyDescent="0.2">
      <c r="A1522" s="5">
        <v>45237</v>
      </c>
      <c r="B1522" s="6">
        <v>58363</v>
      </c>
      <c r="C1522" s="6"/>
      <c r="D1522" s="6" t="s">
        <v>1239</v>
      </c>
      <c r="E1522" s="9">
        <v>-1260967</v>
      </c>
      <c r="F1522" s="10" t="s">
        <v>1409</v>
      </c>
      <c r="G1522" s="9">
        <v>-100877</v>
      </c>
      <c r="H1522" s="9">
        <f t="shared" si="144"/>
        <v>-1361844</v>
      </c>
      <c r="I1522" s="6" t="s">
        <v>13</v>
      </c>
      <c r="J1522" s="6" t="s">
        <v>14</v>
      </c>
      <c r="K1522" s="5">
        <f t="shared" si="148"/>
        <v>45272</v>
      </c>
      <c r="L1522" s="9">
        <f>+VLOOKUP(B1522,'[2]TT 2023'!F$1509:K$1566,2,0)</f>
        <v>-1361844</v>
      </c>
      <c r="M1522" s="9">
        <f t="shared" si="149"/>
        <v>0</v>
      </c>
      <c r="N1522" s="5">
        <f>+VLOOKUP(B1522,'[2]TT 2023'!F$1509:K$1566,6,0)</f>
        <v>45254</v>
      </c>
      <c r="O1522" t="s">
        <v>1991</v>
      </c>
      <c r="P1522"/>
      <c r="Q1522"/>
      <c r="R1522" s="14" t="e">
        <f>+VLOOKUP(B1522,[14]ExportInvoiceList!$D:$O,3,0)</f>
        <v>#N/A</v>
      </c>
      <c r="S1522" s="14" t="e">
        <f t="shared" si="147"/>
        <v>#N/A</v>
      </c>
      <c r="T1522" t="e">
        <f>+VLOOKUP(B1522,[14]ExportInvoiceList!$D:$O,12,0)</f>
        <v>#N/A</v>
      </c>
      <c r="U1522" s="4" t="e">
        <f>+VLOOKUP(B1522,[14]ExportInvoiceList!$D:$O,6,0)</f>
        <v>#N/A</v>
      </c>
    </row>
    <row r="1523" spans="1:21" ht="15" hidden="1" customHeight="1" x14ac:dyDescent="0.2">
      <c r="A1523" s="5">
        <v>45237</v>
      </c>
      <c r="B1523" s="6">
        <v>58456</v>
      </c>
      <c r="C1523" s="6"/>
      <c r="D1523" s="6" t="s">
        <v>1234</v>
      </c>
      <c r="E1523" s="9">
        <v>-2521934</v>
      </c>
      <c r="F1523" s="10" t="s">
        <v>1409</v>
      </c>
      <c r="G1523" s="9">
        <v>-201755</v>
      </c>
      <c r="H1523" s="9">
        <f t="shared" si="144"/>
        <v>-2723689</v>
      </c>
      <c r="I1523" s="6" t="s">
        <v>13</v>
      </c>
      <c r="J1523" s="6" t="s">
        <v>14</v>
      </c>
      <c r="K1523" s="5">
        <f t="shared" si="148"/>
        <v>45272</v>
      </c>
      <c r="L1523" s="9">
        <f>+VLOOKUP(B1523,'[2]TT 2023'!F$1509:K$1566,2,0)</f>
        <v>-2723689</v>
      </c>
      <c r="M1523" s="9">
        <f t="shared" si="149"/>
        <v>0</v>
      </c>
      <c r="N1523" s="5">
        <f>+VLOOKUP(B1523,'[2]TT 2023'!F$1509:K$1566,6,0)</f>
        <v>45254</v>
      </c>
      <c r="O1523" t="s">
        <v>1991</v>
      </c>
      <c r="P1523"/>
      <c r="Q1523"/>
      <c r="R1523" s="14" t="e">
        <f>+VLOOKUP(B1523,[14]ExportInvoiceList!$D:$O,3,0)</f>
        <v>#N/A</v>
      </c>
      <c r="S1523" s="14" t="e">
        <f t="shared" si="147"/>
        <v>#N/A</v>
      </c>
      <c r="T1523" t="e">
        <f>+VLOOKUP(B1523,[14]ExportInvoiceList!$D:$O,12,0)</f>
        <v>#N/A</v>
      </c>
      <c r="U1523" s="4" t="e">
        <f>+VLOOKUP(B1523,[14]ExportInvoiceList!$D:$O,6,0)</f>
        <v>#N/A</v>
      </c>
    </row>
    <row r="1524" spans="1:21" ht="15" hidden="1" customHeight="1" x14ac:dyDescent="0.2">
      <c r="A1524" s="5">
        <v>45237</v>
      </c>
      <c r="B1524" s="6">
        <v>58457</v>
      </c>
      <c r="C1524" s="6"/>
      <c r="D1524" s="6" t="s">
        <v>1881</v>
      </c>
      <c r="E1524" s="9">
        <v>-13366249</v>
      </c>
      <c r="F1524" s="10" t="s">
        <v>1409</v>
      </c>
      <c r="G1524" s="9">
        <v>-1069300</v>
      </c>
      <c r="H1524" s="9">
        <f t="shared" si="144"/>
        <v>-14435549</v>
      </c>
      <c r="I1524" s="6" t="s">
        <v>13</v>
      </c>
      <c r="J1524" s="6" t="s">
        <v>14</v>
      </c>
      <c r="K1524" s="5">
        <f t="shared" si="148"/>
        <v>45272</v>
      </c>
      <c r="L1524" s="9">
        <f>+VLOOKUP(B1524,'[2]TT 2023'!F$1509:K$1566,2,0)</f>
        <v>-14435549</v>
      </c>
      <c r="M1524" s="9">
        <f t="shared" si="149"/>
        <v>0</v>
      </c>
      <c r="N1524" s="5">
        <f>+VLOOKUP(B1524,'[2]TT 2023'!F$1509:K$1566,6,0)</f>
        <v>45254</v>
      </c>
      <c r="O1524" t="s">
        <v>1991</v>
      </c>
      <c r="P1524"/>
      <c r="Q1524"/>
      <c r="R1524" s="14" t="e">
        <f>+VLOOKUP(B1524,[14]ExportInvoiceList!$D:$O,3,0)</f>
        <v>#N/A</v>
      </c>
      <c r="S1524" s="14" t="e">
        <f t="shared" si="147"/>
        <v>#N/A</v>
      </c>
      <c r="T1524" t="e">
        <f>+VLOOKUP(B1524,[14]ExportInvoiceList!$D:$O,12,0)</f>
        <v>#N/A</v>
      </c>
      <c r="U1524" s="4" t="e">
        <f>+VLOOKUP(B1524,[14]ExportInvoiceList!$D:$O,6,0)</f>
        <v>#N/A</v>
      </c>
    </row>
    <row r="1525" spans="1:21" ht="15" hidden="1" customHeight="1" x14ac:dyDescent="0.2">
      <c r="A1525" s="5">
        <v>45237</v>
      </c>
      <c r="B1525" s="6">
        <v>58458</v>
      </c>
      <c r="C1525" s="6"/>
      <c r="D1525" s="6" t="s">
        <v>1882</v>
      </c>
      <c r="E1525" s="9">
        <v>-5674351</v>
      </c>
      <c r="F1525" s="10" t="s">
        <v>1409</v>
      </c>
      <c r="G1525" s="9">
        <v>-453948</v>
      </c>
      <c r="H1525" s="9">
        <f t="shared" si="144"/>
        <v>-6128299</v>
      </c>
      <c r="I1525" s="6" t="s">
        <v>13</v>
      </c>
      <c r="J1525" s="6" t="s">
        <v>14</v>
      </c>
      <c r="K1525" s="5">
        <f t="shared" si="148"/>
        <v>45272</v>
      </c>
      <c r="L1525" s="9">
        <f>+VLOOKUP(B1525,'[2]TT 2023'!F$1509:K$1566,2,0)</f>
        <v>-6128299</v>
      </c>
      <c r="M1525" s="9">
        <f t="shared" si="149"/>
        <v>0</v>
      </c>
      <c r="N1525" s="5">
        <f>+VLOOKUP(B1525,'[2]TT 2023'!F$1509:K$1566,6,0)</f>
        <v>45254</v>
      </c>
      <c r="O1525" t="s">
        <v>1991</v>
      </c>
      <c r="P1525"/>
      <c r="Q1525"/>
      <c r="R1525" s="14" t="e">
        <f>+VLOOKUP(B1525,[14]ExportInvoiceList!$D:$O,3,0)</f>
        <v>#N/A</v>
      </c>
      <c r="S1525" s="14" t="e">
        <f t="shared" si="147"/>
        <v>#N/A</v>
      </c>
      <c r="T1525" t="e">
        <f>+VLOOKUP(B1525,[14]ExportInvoiceList!$D:$O,12,0)</f>
        <v>#N/A</v>
      </c>
      <c r="U1525" s="4" t="e">
        <f>+VLOOKUP(B1525,[14]ExportInvoiceList!$D:$O,6,0)</f>
        <v>#N/A</v>
      </c>
    </row>
    <row r="1526" spans="1:21" ht="15" hidden="1" customHeight="1" x14ac:dyDescent="0.2">
      <c r="A1526" s="5">
        <v>45237</v>
      </c>
      <c r="B1526" s="6">
        <v>58459</v>
      </c>
      <c r="C1526" s="6"/>
      <c r="D1526" s="6" t="s">
        <v>1603</v>
      </c>
      <c r="E1526" s="9">
        <v>-10087735</v>
      </c>
      <c r="F1526" s="10" t="s">
        <v>1409</v>
      </c>
      <c r="G1526" s="9">
        <v>-807019</v>
      </c>
      <c r="H1526" s="9">
        <f t="shared" si="144"/>
        <v>-10894754</v>
      </c>
      <c r="I1526" s="6" t="s">
        <v>13</v>
      </c>
      <c r="J1526" s="6" t="s">
        <v>14</v>
      </c>
      <c r="K1526" s="5">
        <f t="shared" si="148"/>
        <v>45272</v>
      </c>
      <c r="L1526" s="9">
        <f>+VLOOKUP(B1526,'[2]TT 2023'!F$1509:K$1566,2,0)</f>
        <v>-10894754</v>
      </c>
      <c r="M1526" s="9">
        <f t="shared" si="149"/>
        <v>0</v>
      </c>
      <c r="N1526" s="5">
        <f>+VLOOKUP(B1526,'[2]TT 2023'!F$1509:K$1566,6,0)</f>
        <v>45254</v>
      </c>
      <c r="O1526" t="s">
        <v>1991</v>
      </c>
      <c r="P1526"/>
      <c r="Q1526"/>
      <c r="R1526" s="14" t="e">
        <f>+VLOOKUP(B1526,[14]ExportInvoiceList!$D:$O,3,0)</f>
        <v>#N/A</v>
      </c>
      <c r="S1526" s="14" t="e">
        <f t="shared" si="147"/>
        <v>#N/A</v>
      </c>
      <c r="T1526" t="e">
        <f>+VLOOKUP(B1526,[14]ExportInvoiceList!$D:$O,12,0)</f>
        <v>#N/A</v>
      </c>
      <c r="U1526" s="4" t="e">
        <f>+VLOOKUP(B1526,[14]ExportInvoiceList!$D:$O,6,0)</f>
        <v>#N/A</v>
      </c>
    </row>
    <row r="1527" spans="1:21" ht="15" hidden="1" customHeight="1" x14ac:dyDescent="0.2">
      <c r="A1527" s="5">
        <v>45250</v>
      </c>
      <c r="B1527" s="6">
        <v>10430</v>
      </c>
      <c r="C1527" s="6" t="s">
        <v>1988</v>
      </c>
      <c r="D1527" s="6" t="s">
        <v>1989</v>
      </c>
      <c r="E1527" s="9">
        <v>-3473759</v>
      </c>
      <c r="F1527" s="10" t="s">
        <v>1409</v>
      </c>
      <c r="G1527" s="9">
        <v>-277902</v>
      </c>
      <c r="H1527" s="9">
        <f t="shared" si="144"/>
        <v>-3751661</v>
      </c>
      <c r="I1527" s="6" t="s">
        <v>13</v>
      </c>
      <c r="J1527" s="6" t="s">
        <v>14</v>
      </c>
      <c r="K1527" s="5">
        <f t="shared" si="148"/>
        <v>45285</v>
      </c>
      <c r="L1527" s="9">
        <f>+VLOOKUP(B1527,'[2]TT 2023'!F$1509:K$1566,2,0)</f>
        <v>-3751660</v>
      </c>
      <c r="M1527" s="9">
        <f t="shared" ref="M1527" si="150">+L1527-H1527</f>
        <v>1</v>
      </c>
      <c r="N1527" s="5">
        <f>+VLOOKUP(B1527,'[2]TT 2023'!F$1509:K$1566,6,0)</f>
        <v>45254</v>
      </c>
      <c r="O1527" t="s">
        <v>1991</v>
      </c>
      <c r="P1527"/>
      <c r="Q1527"/>
      <c r="R1527" s="14" t="e">
        <f>+VLOOKUP(B1527,[14]ExportInvoiceList!$D:$O,3,0)</f>
        <v>#N/A</v>
      </c>
      <c r="S1527" s="14" t="e">
        <f t="shared" ref="S1527" si="151">+R1527-H1527</f>
        <v>#N/A</v>
      </c>
      <c r="T1527" t="e">
        <f>+VLOOKUP(B1527,[14]ExportInvoiceList!$D:$O,12,0)</f>
        <v>#N/A</v>
      </c>
      <c r="U1527" s="4" t="e">
        <f>+VLOOKUP(B1527,[14]ExportInvoiceList!$D:$O,6,0)</f>
        <v>#N/A</v>
      </c>
    </row>
    <row r="1528" spans="1:21" ht="15" hidden="1" customHeight="1" x14ac:dyDescent="0.2">
      <c r="A1528" s="5">
        <v>45238</v>
      </c>
      <c r="B1528" s="6">
        <v>66814</v>
      </c>
      <c r="C1528" s="6" t="s">
        <v>10</v>
      </c>
      <c r="D1528" s="6" t="s">
        <v>1990</v>
      </c>
      <c r="E1528" s="9">
        <v>1003660</v>
      </c>
      <c r="F1528" s="10" t="s">
        <v>1409</v>
      </c>
      <c r="G1528" s="9">
        <v>80293</v>
      </c>
      <c r="H1528" s="9">
        <f t="shared" si="144"/>
        <v>1083953</v>
      </c>
      <c r="I1528" s="6" t="s">
        <v>13</v>
      </c>
      <c r="J1528" s="6" t="s">
        <v>14</v>
      </c>
      <c r="K1528" s="5">
        <f t="shared" ref="K1528" si="152">35+A1528</f>
        <v>45273</v>
      </c>
      <c r="L1528" s="9">
        <f>+VLOOKUP(B1528,'[2]TT 2023'!F$1509:K$1566,2,0)</f>
        <v>1083956</v>
      </c>
      <c r="M1528" s="9">
        <f t="shared" ref="M1528" si="153">+L1528-H1528</f>
        <v>3</v>
      </c>
      <c r="N1528" s="5">
        <f>+VLOOKUP(B1528,'[2]TT 2023'!F$1509:K$1566,6,0)</f>
        <v>45254</v>
      </c>
      <c r="O1528" t="s">
        <v>1991</v>
      </c>
      <c r="P1528"/>
      <c r="Q1528"/>
      <c r="R1528" s="14" t="e">
        <f>+VLOOKUP(B1528,[14]ExportInvoiceList!$D:$O,3,0)</f>
        <v>#N/A</v>
      </c>
      <c r="S1528" s="14" t="e">
        <f t="shared" ref="S1528:S1586" si="154">+R1528-H1528</f>
        <v>#N/A</v>
      </c>
      <c r="T1528" t="e">
        <f>+VLOOKUP(B1528,[14]ExportInvoiceList!$D:$O,12,0)</f>
        <v>#N/A</v>
      </c>
      <c r="U1528" s="4" t="e">
        <f>+VLOOKUP(B1528,[14]ExportInvoiceList!$D:$O,6,0)</f>
        <v>#N/A</v>
      </c>
    </row>
    <row r="1529" spans="1:21" ht="15" hidden="1" customHeight="1" x14ac:dyDescent="0.2">
      <c r="A1529" s="5">
        <v>45234</v>
      </c>
      <c r="B1529" s="6">
        <v>66558</v>
      </c>
      <c r="C1529" s="6" t="s">
        <v>10</v>
      </c>
      <c r="D1529" s="6" t="s">
        <v>1992</v>
      </c>
      <c r="E1529" s="9">
        <v>501830</v>
      </c>
      <c r="F1529" s="10" t="s">
        <v>1409</v>
      </c>
      <c r="G1529" s="9">
        <v>40146</v>
      </c>
      <c r="H1529" s="9">
        <f t="shared" si="144"/>
        <v>541976</v>
      </c>
      <c r="I1529" s="6" t="s">
        <v>131</v>
      </c>
      <c r="J1529" s="6" t="s">
        <v>132</v>
      </c>
      <c r="K1529" s="5">
        <f t="shared" ref="K1529:K1592" si="155">35+A1529</f>
        <v>45269</v>
      </c>
      <c r="L1529" s="9">
        <f>+VLOOKUP(B1529,'[2]TT 2023'!F$1567:K$1614,2,0)</f>
        <v>541971</v>
      </c>
      <c r="M1529" s="9">
        <f t="shared" ref="M1529:M1592" si="156">+L1529-H1529</f>
        <v>-5</v>
      </c>
      <c r="N1529" s="5">
        <f>+VLOOKUP(B1529,'[2]TT 2023'!F$1567:K$1614,6,0)</f>
        <v>45271</v>
      </c>
      <c r="O1529" t="s">
        <v>2069</v>
      </c>
      <c r="P1529"/>
      <c r="Q1529"/>
      <c r="R1529" s="14">
        <f>+VLOOKUP(B1529,[15]ExportInvoiceList!$D:$O,3,0)</f>
        <v>541976</v>
      </c>
      <c r="S1529" s="14">
        <f t="shared" si="154"/>
        <v>0</v>
      </c>
      <c r="T1529" t="str">
        <f>+VLOOKUP(B1529,[15]ExportInvoiceList!$D:$O,12,0)</f>
        <v>Lịch thanh toán: Monthly at 10 &amp; 24</v>
      </c>
      <c r="U1529" s="4">
        <f>+VLOOKUP(B1529,[15]ExportInvoiceList!$D:$O,6,0)</f>
        <v>45268.000347222223</v>
      </c>
    </row>
    <row r="1530" spans="1:21" ht="15" hidden="1" customHeight="1" x14ac:dyDescent="0.2">
      <c r="A1530" s="5">
        <v>45234</v>
      </c>
      <c r="B1530" s="6">
        <v>66559</v>
      </c>
      <c r="C1530" s="6" t="s">
        <v>10</v>
      </c>
      <c r="D1530" s="6" t="s">
        <v>1993</v>
      </c>
      <c r="E1530" s="9">
        <v>2579200</v>
      </c>
      <c r="F1530" s="10" t="s">
        <v>1409</v>
      </c>
      <c r="G1530" s="9">
        <v>206336</v>
      </c>
      <c r="H1530" s="9">
        <f t="shared" si="144"/>
        <v>2785536</v>
      </c>
      <c r="I1530" s="6" t="s">
        <v>139</v>
      </c>
      <c r="J1530" s="6" t="s">
        <v>140</v>
      </c>
      <c r="K1530" s="5">
        <f t="shared" si="155"/>
        <v>45269</v>
      </c>
      <c r="L1530" s="9">
        <f>+VLOOKUP(B1530,'[2]TT 2023'!F$1567:K$1614,2,0)</f>
        <v>2785536</v>
      </c>
      <c r="M1530" s="9">
        <f t="shared" si="156"/>
        <v>0</v>
      </c>
      <c r="N1530" s="5">
        <f>+VLOOKUP(B1530,'[2]TT 2023'!F$1567:K$1614,6,0)</f>
        <v>45271</v>
      </c>
      <c r="O1530" t="s">
        <v>2069</v>
      </c>
      <c r="P1530"/>
      <c r="Q1530"/>
      <c r="R1530" s="14">
        <f>+VLOOKUP(B1530,[15]ExportInvoiceList!$D:$O,3,0)</f>
        <v>2785536</v>
      </c>
      <c r="S1530" s="14">
        <f t="shared" si="154"/>
        <v>0</v>
      </c>
      <c r="T1530" t="str">
        <f>+VLOOKUP(B1530,[15]ExportInvoiceList!$D:$O,12,0)</f>
        <v>Lịch thanh toán: Monthly at 10 &amp; 24</v>
      </c>
      <c r="U1530" s="4">
        <f>+VLOOKUP(B1530,[15]ExportInvoiceList!$D:$O,6,0)</f>
        <v>45269.000347222223</v>
      </c>
    </row>
    <row r="1531" spans="1:21" ht="15" hidden="1" customHeight="1" x14ac:dyDescent="0.2">
      <c r="A1531" s="5">
        <v>45234</v>
      </c>
      <c r="B1531" s="6">
        <v>66560</v>
      </c>
      <c r="C1531" s="6" t="s">
        <v>10</v>
      </c>
      <c r="D1531" s="6" t="s">
        <v>1994</v>
      </c>
      <c r="E1531" s="9">
        <v>1110580</v>
      </c>
      <c r="F1531" s="10" t="s">
        <v>1409</v>
      </c>
      <c r="G1531" s="9">
        <v>88846</v>
      </c>
      <c r="H1531" s="9">
        <f t="shared" si="144"/>
        <v>1199426</v>
      </c>
      <c r="I1531" s="6" t="s">
        <v>89</v>
      </c>
      <c r="J1531" s="6" t="s">
        <v>90</v>
      </c>
      <c r="K1531" s="5">
        <f t="shared" si="155"/>
        <v>45269</v>
      </c>
      <c r="L1531" s="9">
        <f>+VLOOKUP(B1531,'[2]TT 2023'!F$1567:K$1614,2,0)</f>
        <v>1199421</v>
      </c>
      <c r="M1531" s="9">
        <f t="shared" si="156"/>
        <v>-5</v>
      </c>
      <c r="N1531" s="5">
        <f>+VLOOKUP(B1531,'[2]TT 2023'!F$1567:K$1614,6,0)</f>
        <v>45271</v>
      </c>
      <c r="O1531" t="s">
        <v>2069</v>
      </c>
      <c r="P1531"/>
      <c r="Q1531"/>
      <c r="R1531" s="14">
        <f>+VLOOKUP(B1531,[15]ExportInvoiceList!$D:$O,3,0)</f>
        <v>1199426</v>
      </c>
      <c r="S1531" s="14">
        <f t="shared" si="154"/>
        <v>0</v>
      </c>
      <c r="T1531" t="str">
        <f>+VLOOKUP(B1531,[15]ExportInvoiceList!$D:$O,12,0)</f>
        <v>Lịch thanh toán: Monthly at 10 &amp; 24</v>
      </c>
      <c r="U1531" s="4">
        <f>+VLOOKUP(B1531,[15]ExportInvoiceList!$D:$O,6,0)</f>
        <v>45269.000347222223</v>
      </c>
    </row>
    <row r="1532" spans="1:21" ht="15" hidden="1" customHeight="1" x14ac:dyDescent="0.2">
      <c r="A1532" s="5">
        <v>45234</v>
      </c>
      <c r="B1532" s="6">
        <v>66561</v>
      </c>
      <c r="C1532" s="6" t="s">
        <v>10</v>
      </c>
      <c r="D1532" s="6" t="s">
        <v>1995</v>
      </c>
      <c r="E1532" s="9">
        <v>5873220</v>
      </c>
      <c r="F1532" s="10" t="s">
        <v>1409</v>
      </c>
      <c r="G1532" s="9">
        <v>469858</v>
      </c>
      <c r="H1532" s="9">
        <f t="shared" si="144"/>
        <v>6343078</v>
      </c>
      <c r="I1532" s="6" t="s">
        <v>93</v>
      </c>
      <c r="J1532" s="6" t="s">
        <v>94</v>
      </c>
      <c r="K1532" s="5">
        <f t="shared" si="155"/>
        <v>45269</v>
      </c>
      <c r="L1532" s="9">
        <f>+VLOOKUP(B1532,'[2]TT 2023'!F$1567:K$1614,2,0)</f>
        <v>6343083</v>
      </c>
      <c r="M1532" s="9">
        <f t="shared" si="156"/>
        <v>5</v>
      </c>
      <c r="N1532" s="5">
        <f>+VLOOKUP(B1532,'[2]TT 2023'!F$1567:K$1614,6,0)</f>
        <v>45271</v>
      </c>
      <c r="O1532" t="s">
        <v>2069</v>
      </c>
      <c r="P1532"/>
      <c r="Q1532"/>
      <c r="R1532" s="14">
        <f>+VLOOKUP(B1532,[15]ExportInvoiceList!$D:$O,3,0)</f>
        <v>6343078</v>
      </c>
      <c r="S1532" s="14">
        <f t="shared" si="154"/>
        <v>0</v>
      </c>
      <c r="T1532" t="str">
        <f>+VLOOKUP(B1532,[15]ExportInvoiceList!$D:$O,12,0)</f>
        <v>Lịch thanh toán: Monthly at 10 &amp; 24</v>
      </c>
      <c r="U1532" s="4">
        <f>+VLOOKUP(B1532,[15]ExportInvoiceList!$D:$O,6,0)</f>
        <v>45269.000347222223</v>
      </c>
    </row>
    <row r="1533" spans="1:21" ht="15" hidden="1" customHeight="1" x14ac:dyDescent="0.2">
      <c r="A1533" s="5">
        <v>45234</v>
      </c>
      <c r="B1533" s="6">
        <v>66562</v>
      </c>
      <c r="C1533" s="6" t="s">
        <v>10</v>
      </c>
      <c r="D1533" s="6" t="s">
        <v>1996</v>
      </c>
      <c r="E1533" s="9">
        <v>501830</v>
      </c>
      <c r="F1533" s="10" t="s">
        <v>1409</v>
      </c>
      <c r="G1533" s="9">
        <v>40146</v>
      </c>
      <c r="H1533" s="9">
        <f t="shared" si="144"/>
        <v>541976</v>
      </c>
      <c r="I1533" s="6" t="s">
        <v>93</v>
      </c>
      <c r="J1533" s="6" t="s">
        <v>94</v>
      </c>
      <c r="K1533" s="5">
        <f t="shared" si="155"/>
        <v>45269</v>
      </c>
      <c r="L1533" s="9">
        <f>+VLOOKUP(B1533,'[2]TT 2023'!F$1567:K$1614,2,0)</f>
        <v>541971</v>
      </c>
      <c r="M1533" s="9">
        <f t="shared" si="156"/>
        <v>-5</v>
      </c>
      <c r="N1533" s="5">
        <f>+VLOOKUP(B1533,'[2]TT 2023'!F$1567:K$1614,6,0)</f>
        <v>45271</v>
      </c>
      <c r="O1533" t="s">
        <v>2069</v>
      </c>
      <c r="P1533"/>
      <c r="Q1533"/>
      <c r="R1533" s="14">
        <f>+VLOOKUP(B1533,[15]ExportInvoiceList!$D:$O,3,0)</f>
        <v>541976</v>
      </c>
      <c r="S1533" s="14">
        <f t="shared" si="154"/>
        <v>0</v>
      </c>
      <c r="T1533" t="str">
        <f>+VLOOKUP(B1533,[15]ExportInvoiceList!$D:$O,12,0)</f>
        <v>Lịch thanh toán: Monthly at 10 &amp; 24</v>
      </c>
      <c r="U1533" s="4">
        <f>+VLOOKUP(B1533,[15]ExportInvoiceList!$D:$O,6,0)</f>
        <v>45269.000347222223</v>
      </c>
    </row>
    <row r="1534" spans="1:21" ht="15" hidden="1" customHeight="1" x14ac:dyDescent="0.2">
      <c r="A1534" s="5">
        <v>45234</v>
      </c>
      <c r="B1534" s="6">
        <v>66563</v>
      </c>
      <c r="C1534" s="6" t="s">
        <v>10</v>
      </c>
      <c r="D1534" s="6" t="s">
        <v>1997</v>
      </c>
      <c r="E1534" s="9">
        <v>1468620</v>
      </c>
      <c r="F1534" s="10" t="s">
        <v>1409</v>
      </c>
      <c r="G1534" s="9">
        <v>117490</v>
      </c>
      <c r="H1534" s="9">
        <f t="shared" si="144"/>
        <v>1586110</v>
      </c>
      <c r="I1534" s="6" t="s">
        <v>107</v>
      </c>
      <c r="J1534" s="6" t="s">
        <v>108</v>
      </c>
      <c r="K1534" s="5">
        <f t="shared" si="155"/>
        <v>45269</v>
      </c>
      <c r="L1534" s="9">
        <f>+VLOOKUP(B1534,'[2]TT 2023'!F$1567:K$1614,2,0)</f>
        <v>1586115</v>
      </c>
      <c r="M1534" s="9">
        <f t="shared" si="156"/>
        <v>5</v>
      </c>
      <c r="N1534" s="5">
        <f>+VLOOKUP(B1534,'[2]TT 2023'!F$1567:K$1614,6,0)</f>
        <v>45271</v>
      </c>
      <c r="O1534" t="s">
        <v>2069</v>
      </c>
      <c r="P1534"/>
      <c r="Q1534"/>
      <c r="R1534" s="14">
        <f>+VLOOKUP(B1534,[15]ExportInvoiceList!$D:$O,3,0)</f>
        <v>1586110</v>
      </c>
      <c r="S1534" s="14">
        <f t="shared" si="154"/>
        <v>0</v>
      </c>
      <c r="T1534" t="str">
        <f>+VLOOKUP(B1534,[15]ExportInvoiceList!$D:$O,12,0)</f>
        <v>Lịch thanh toán: Monthly at 10 &amp; 24</v>
      </c>
      <c r="U1534" s="4">
        <f>+VLOOKUP(B1534,[15]ExportInvoiceList!$D:$O,6,0)</f>
        <v>45269.000347222223</v>
      </c>
    </row>
    <row r="1535" spans="1:21" ht="15" hidden="1" customHeight="1" x14ac:dyDescent="0.2">
      <c r="A1535" s="5">
        <v>45234</v>
      </c>
      <c r="B1535" s="6">
        <v>66564</v>
      </c>
      <c r="C1535" s="6" t="s">
        <v>10</v>
      </c>
      <c r="D1535" s="6" t="s">
        <v>1998</v>
      </c>
      <c r="E1535" s="9">
        <v>2579200</v>
      </c>
      <c r="F1535" s="10" t="s">
        <v>1409</v>
      </c>
      <c r="G1535" s="9">
        <v>206336</v>
      </c>
      <c r="H1535" s="9">
        <f t="shared" si="144"/>
        <v>2785536</v>
      </c>
      <c r="I1535" s="6" t="s">
        <v>113</v>
      </c>
      <c r="J1535" s="6" t="s">
        <v>114</v>
      </c>
      <c r="K1535" s="5">
        <f t="shared" si="155"/>
        <v>45269</v>
      </c>
      <c r="L1535" s="9">
        <f>+VLOOKUP(B1535,'[2]TT 2023'!F$1567:K$1614,2,0)</f>
        <v>2785536</v>
      </c>
      <c r="M1535" s="9">
        <f t="shared" si="156"/>
        <v>0</v>
      </c>
      <c r="N1535" s="5">
        <f>+VLOOKUP(B1535,'[2]TT 2023'!F$1567:K$1614,6,0)</f>
        <v>45271</v>
      </c>
      <c r="O1535" t="s">
        <v>2069</v>
      </c>
      <c r="P1535"/>
      <c r="Q1535"/>
      <c r="R1535" s="14">
        <f>+VLOOKUP(B1535,[15]ExportInvoiceList!$D:$O,3,0)</f>
        <v>2785536</v>
      </c>
      <c r="S1535" s="14">
        <f t="shared" si="154"/>
        <v>0</v>
      </c>
      <c r="T1535" t="str">
        <f>+VLOOKUP(B1535,[15]ExportInvoiceList!$D:$O,12,0)</f>
        <v>Lịch thanh toán: Monthly at 10 &amp; 24</v>
      </c>
      <c r="U1535" s="4">
        <f>+VLOOKUP(B1535,[15]ExportInvoiceList!$D:$O,6,0)</f>
        <v>45269.000347222223</v>
      </c>
    </row>
    <row r="1536" spans="1:21" ht="15" hidden="1" customHeight="1" x14ac:dyDescent="0.2">
      <c r="A1536" s="5">
        <v>45234</v>
      </c>
      <c r="B1536" s="6">
        <v>66565</v>
      </c>
      <c r="C1536" s="6" t="s">
        <v>10</v>
      </c>
      <c r="D1536" s="6" t="s">
        <v>1999</v>
      </c>
      <c r="E1536" s="9">
        <v>2381320</v>
      </c>
      <c r="F1536" s="10" t="s">
        <v>1409</v>
      </c>
      <c r="G1536" s="9">
        <v>190506</v>
      </c>
      <c r="H1536" s="9">
        <f t="shared" si="144"/>
        <v>2571826</v>
      </c>
      <c r="I1536" s="6" t="s">
        <v>13</v>
      </c>
      <c r="J1536" s="6" t="s">
        <v>14</v>
      </c>
      <c r="K1536" s="5">
        <f t="shared" si="155"/>
        <v>45269</v>
      </c>
      <c r="L1536" s="9">
        <f>+VLOOKUP(B1536,'[2]TT 2023'!F$1567:K$1614,2,0)</f>
        <v>2571831</v>
      </c>
      <c r="M1536" s="9">
        <f t="shared" si="156"/>
        <v>5</v>
      </c>
      <c r="N1536" s="5">
        <f>+VLOOKUP(B1536,'[2]TT 2023'!F$1567:K$1614,6,0)</f>
        <v>45271</v>
      </c>
      <c r="O1536" t="s">
        <v>2069</v>
      </c>
      <c r="P1536"/>
      <c r="Q1536"/>
      <c r="R1536" s="14">
        <f>+VLOOKUP(B1536,[15]ExportInvoiceList!$D:$O,3,0)</f>
        <v>2571826</v>
      </c>
      <c r="S1536" s="14">
        <f t="shared" si="154"/>
        <v>0</v>
      </c>
      <c r="T1536" t="str">
        <f>+VLOOKUP(B1536,[15]ExportInvoiceList!$D:$O,12,0)</f>
        <v>Lịch thanh toán: Monthly at 10 &amp; 24</v>
      </c>
      <c r="U1536" s="4">
        <f>+VLOOKUP(B1536,[15]ExportInvoiceList!$D:$O,6,0)</f>
        <v>45266.000347222223</v>
      </c>
    </row>
    <row r="1537" spans="1:21" ht="15" hidden="1" customHeight="1" x14ac:dyDescent="0.2">
      <c r="A1537" s="5">
        <v>45234</v>
      </c>
      <c r="B1537" s="6">
        <v>66566</v>
      </c>
      <c r="C1537" s="6" t="s">
        <v>10</v>
      </c>
      <c r="D1537" s="6" t="s">
        <v>2000</v>
      </c>
      <c r="E1537" s="9">
        <v>3491900</v>
      </c>
      <c r="F1537" s="10" t="s">
        <v>1409</v>
      </c>
      <c r="G1537" s="9">
        <v>279352</v>
      </c>
      <c r="H1537" s="9">
        <f t="shared" si="144"/>
        <v>3771252</v>
      </c>
      <c r="I1537" s="6" t="s">
        <v>117</v>
      </c>
      <c r="J1537" s="6" t="s">
        <v>118</v>
      </c>
      <c r="K1537" s="5">
        <f t="shared" si="155"/>
        <v>45269</v>
      </c>
      <c r="L1537" s="9">
        <f>+VLOOKUP(B1537,'[2]TT 2023'!F$1567:K$1614,2,0)</f>
        <v>3771252</v>
      </c>
      <c r="M1537" s="9">
        <f t="shared" si="156"/>
        <v>0</v>
      </c>
      <c r="N1537" s="5">
        <f>+VLOOKUP(B1537,'[2]TT 2023'!F$1567:K$1614,6,0)</f>
        <v>45271</v>
      </c>
      <c r="O1537" t="s">
        <v>2069</v>
      </c>
      <c r="P1537"/>
      <c r="Q1537"/>
      <c r="R1537" s="14">
        <f>+VLOOKUP(B1537,[15]ExportInvoiceList!$D:$O,3,0)</f>
        <v>3771252</v>
      </c>
      <c r="S1537" s="14">
        <f t="shared" si="154"/>
        <v>0</v>
      </c>
      <c r="T1537" t="str">
        <f>+VLOOKUP(B1537,[15]ExportInvoiceList!$D:$O,12,0)</f>
        <v>Lịch thanh toán: Monthly at 10 &amp; 24</v>
      </c>
      <c r="U1537" s="4">
        <f>+VLOOKUP(B1537,[15]ExportInvoiceList!$D:$O,6,0)</f>
        <v>45268.000347222223</v>
      </c>
    </row>
    <row r="1538" spans="1:21" ht="15" hidden="1" customHeight="1" x14ac:dyDescent="0.2">
      <c r="A1538" s="5">
        <v>45234</v>
      </c>
      <c r="B1538" s="6">
        <v>66567</v>
      </c>
      <c r="C1538" s="6" t="s">
        <v>10</v>
      </c>
      <c r="D1538" s="6" t="s">
        <v>2001</v>
      </c>
      <c r="E1538" s="9">
        <v>5302190</v>
      </c>
      <c r="F1538" s="10" t="s">
        <v>1409</v>
      </c>
      <c r="G1538" s="9">
        <v>424175</v>
      </c>
      <c r="H1538" s="9">
        <f t="shared" si="144"/>
        <v>5726365</v>
      </c>
      <c r="I1538" s="6" t="s">
        <v>13</v>
      </c>
      <c r="J1538" s="6" t="s">
        <v>14</v>
      </c>
      <c r="K1538" s="5">
        <f t="shared" si="155"/>
        <v>45269</v>
      </c>
      <c r="L1538" s="9">
        <f>+VLOOKUP(B1538,'[2]TT 2023'!F$1567:K$1614,2,0)</f>
        <v>5726363</v>
      </c>
      <c r="M1538" s="9">
        <f t="shared" si="156"/>
        <v>-2</v>
      </c>
      <c r="N1538" s="5">
        <f>+VLOOKUP(B1538,'[2]TT 2023'!F$1567:K$1614,6,0)</f>
        <v>45271</v>
      </c>
      <c r="O1538" t="s">
        <v>2069</v>
      </c>
      <c r="P1538"/>
      <c r="Q1538"/>
      <c r="R1538" s="14">
        <f>+VLOOKUP(B1538,[15]ExportInvoiceList!$D:$O,3,0)</f>
        <v>5726365</v>
      </c>
      <c r="S1538" s="14">
        <f t="shared" si="154"/>
        <v>0</v>
      </c>
      <c r="T1538" t="str">
        <f>+VLOOKUP(B1538,[15]ExportInvoiceList!$D:$O,12,0)</f>
        <v>Lịch thanh toán: Monthly at 10 &amp; 24</v>
      </c>
      <c r="U1538" s="4">
        <f>+VLOOKUP(B1538,[15]ExportInvoiceList!$D:$O,6,0)</f>
        <v>45268.000347222223</v>
      </c>
    </row>
    <row r="1539" spans="1:21" ht="15" hidden="1" customHeight="1" x14ac:dyDescent="0.2">
      <c r="A1539" s="5">
        <v>45241</v>
      </c>
      <c r="B1539" s="6">
        <v>67948</v>
      </c>
      <c r="C1539" s="6" t="s">
        <v>10</v>
      </c>
      <c r="D1539" s="6" t="s">
        <v>2002</v>
      </c>
      <c r="E1539" s="9">
        <v>3689780</v>
      </c>
      <c r="F1539" s="10" t="s">
        <v>1409</v>
      </c>
      <c r="G1539" s="9">
        <v>295182</v>
      </c>
      <c r="H1539" s="9">
        <f t="shared" si="144"/>
        <v>3984962</v>
      </c>
      <c r="I1539" s="6" t="s">
        <v>83</v>
      </c>
      <c r="J1539" s="6" t="s">
        <v>84</v>
      </c>
      <c r="K1539" s="5">
        <f t="shared" si="155"/>
        <v>45276</v>
      </c>
      <c r="L1539" s="9">
        <f>+VLOOKUP(B1539,'[2]TT 2023'!F$1615:K$1663,2,0)</f>
        <v>3984957</v>
      </c>
      <c r="M1539" s="9">
        <f t="shared" si="156"/>
        <v>-5</v>
      </c>
      <c r="N1539" s="5">
        <f>+VLOOKUP(B1539,'[2]TT 2023'!F$1615:K$1663,6,0)</f>
        <v>45285</v>
      </c>
      <c r="O1539" t="s">
        <v>2078</v>
      </c>
      <c r="P1539"/>
      <c r="Q1539"/>
      <c r="R1539" s="14">
        <f>+VLOOKUP(B1539,[15]ExportInvoiceList!$D:$O,3,0)</f>
        <v>3984962</v>
      </c>
      <c r="S1539" s="14">
        <f t="shared" si="154"/>
        <v>0</v>
      </c>
      <c r="T1539" t="str">
        <f>+VLOOKUP(B1539,[15]ExportInvoiceList!$D:$O,12,0)</f>
        <v>Lịch thanh toán: Monthly at 10 &amp; 24</v>
      </c>
      <c r="U1539" s="4">
        <f>+VLOOKUP(B1539,[15]ExportInvoiceList!$D:$O,6,0)</f>
        <v>45275.000347222223</v>
      </c>
    </row>
    <row r="1540" spans="1:21" ht="15" hidden="1" customHeight="1" x14ac:dyDescent="0.2">
      <c r="A1540" s="5">
        <v>45241</v>
      </c>
      <c r="B1540" s="6">
        <v>67949</v>
      </c>
      <c r="C1540" s="6" t="s">
        <v>10</v>
      </c>
      <c r="D1540" s="6" t="s">
        <v>2003</v>
      </c>
      <c r="E1540" s="9">
        <v>1309220</v>
      </c>
      <c r="F1540" s="10" t="s">
        <v>1409</v>
      </c>
      <c r="G1540" s="9">
        <v>104738</v>
      </c>
      <c r="H1540" s="9">
        <f t="shared" si="144"/>
        <v>1413958</v>
      </c>
      <c r="I1540" s="6" t="s">
        <v>89</v>
      </c>
      <c r="J1540" s="6" t="s">
        <v>90</v>
      </c>
      <c r="K1540" s="5">
        <f t="shared" si="155"/>
        <v>45276</v>
      </c>
      <c r="L1540" s="9">
        <f>+VLOOKUP(B1540,'[2]TT 2023'!F$1615:K$1663,2,0)</f>
        <v>1413963</v>
      </c>
      <c r="M1540" s="9">
        <f t="shared" si="156"/>
        <v>5</v>
      </c>
      <c r="N1540" s="5">
        <f>+VLOOKUP(B1540,'[2]TT 2023'!F$1615:K$1663,6,0)</f>
        <v>45285</v>
      </c>
      <c r="O1540" t="s">
        <v>2078</v>
      </c>
      <c r="P1540"/>
      <c r="Q1540"/>
      <c r="R1540" s="14">
        <f>+VLOOKUP(B1540,[15]ExportInvoiceList!$D:$O,3,0)</f>
        <v>1413958</v>
      </c>
      <c r="S1540" s="14">
        <f t="shared" si="154"/>
        <v>0</v>
      </c>
      <c r="T1540" t="str">
        <f>+VLOOKUP(B1540,[15]ExportInvoiceList!$D:$O,12,0)</f>
        <v>Lịch thanh toán: Monthly at 10 &amp; 24</v>
      </c>
      <c r="U1540" s="4">
        <f>+VLOOKUP(B1540,[15]ExportInvoiceList!$D:$O,6,0)</f>
        <v>45272.000347222223</v>
      </c>
    </row>
    <row r="1541" spans="1:21" ht="15" hidden="1" customHeight="1" x14ac:dyDescent="0.2">
      <c r="A1541" s="5">
        <v>45241</v>
      </c>
      <c r="B1541" s="6">
        <v>67950</v>
      </c>
      <c r="C1541" s="6" t="s">
        <v>10</v>
      </c>
      <c r="D1541" s="6" t="s">
        <v>2004</v>
      </c>
      <c r="E1541" s="9">
        <v>1110580</v>
      </c>
      <c r="F1541" s="10" t="s">
        <v>1409</v>
      </c>
      <c r="G1541" s="9">
        <v>88846</v>
      </c>
      <c r="H1541" s="9">
        <f t="shared" si="144"/>
        <v>1199426</v>
      </c>
      <c r="I1541" s="6" t="s">
        <v>139</v>
      </c>
      <c r="J1541" s="6" t="s">
        <v>140</v>
      </c>
      <c r="K1541" s="5">
        <f t="shared" si="155"/>
        <v>45276</v>
      </c>
      <c r="L1541" s="9">
        <f>+VLOOKUP(B1541,'[2]TT 2023'!F$1615:K$1663,2,0)</f>
        <v>1199421</v>
      </c>
      <c r="M1541" s="9">
        <f t="shared" si="156"/>
        <v>-5</v>
      </c>
      <c r="N1541" s="5">
        <f>+VLOOKUP(B1541,'[2]TT 2023'!F$1615:K$1663,6,0)</f>
        <v>45285</v>
      </c>
      <c r="O1541" t="s">
        <v>2078</v>
      </c>
      <c r="P1541"/>
      <c r="Q1541"/>
      <c r="R1541" s="14">
        <f>+VLOOKUP(B1541,[15]ExportInvoiceList!$D:$O,3,0)</f>
        <v>1199426</v>
      </c>
      <c r="S1541" s="14">
        <f t="shared" si="154"/>
        <v>0</v>
      </c>
      <c r="T1541" t="str">
        <f>+VLOOKUP(B1541,[15]ExportInvoiceList!$D:$O,12,0)</f>
        <v>Lịch thanh toán: Monthly at 10 &amp; 24</v>
      </c>
      <c r="U1541" s="4">
        <f>+VLOOKUP(B1541,[15]ExportInvoiceList!$D:$O,6,0)</f>
        <v>45273.000347222223</v>
      </c>
    </row>
    <row r="1542" spans="1:21" ht="15" hidden="1" customHeight="1" x14ac:dyDescent="0.2">
      <c r="A1542" s="5">
        <v>45241</v>
      </c>
      <c r="B1542" s="6">
        <v>67951</v>
      </c>
      <c r="C1542" s="6" t="s">
        <v>10</v>
      </c>
      <c r="D1542" s="6" t="s">
        <v>2005</v>
      </c>
      <c r="E1542" s="9">
        <v>7134110</v>
      </c>
      <c r="F1542" s="10" t="s">
        <v>1409</v>
      </c>
      <c r="G1542" s="9">
        <v>570729</v>
      </c>
      <c r="H1542" s="9">
        <f t="shared" si="144"/>
        <v>7704839</v>
      </c>
      <c r="I1542" s="6" t="s">
        <v>13</v>
      </c>
      <c r="J1542" s="6" t="s">
        <v>14</v>
      </c>
      <c r="K1542" s="5">
        <f t="shared" si="155"/>
        <v>45276</v>
      </c>
      <c r="L1542" s="9">
        <f>+VLOOKUP(B1542,'[2]TT 2023'!F$1615:K$1663,2,0)</f>
        <v>7704842</v>
      </c>
      <c r="M1542" s="9">
        <f t="shared" si="156"/>
        <v>3</v>
      </c>
      <c r="N1542" s="5">
        <f>+VLOOKUP(B1542,'[2]TT 2023'!F$1615:K$1663,6,0)</f>
        <v>45285</v>
      </c>
      <c r="O1542" t="s">
        <v>2078</v>
      </c>
      <c r="P1542"/>
      <c r="Q1542"/>
      <c r="R1542" s="14">
        <f>+VLOOKUP(B1542,[15]ExportInvoiceList!$D:$O,3,0)</f>
        <v>7704839</v>
      </c>
      <c r="S1542" s="14">
        <f t="shared" si="154"/>
        <v>0</v>
      </c>
      <c r="T1542" t="str">
        <f>+VLOOKUP(B1542,[15]ExportInvoiceList!$D:$O,12,0)</f>
        <v>Lịch thanh toán: Monthly at 10 &amp; 24</v>
      </c>
      <c r="U1542" s="4">
        <f>+VLOOKUP(B1542,[15]ExportInvoiceList!$D:$O,6,0)</f>
        <v>45274.000347222223</v>
      </c>
    </row>
    <row r="1543" spans="1:21" ht="15" hidden="1" customHeight="1" x14ac:dyDescent="0.2">
      <c r="A1543" s="5">
        <v>45241</v>
      </c>
      <c r="B1543" s="6">
        <v>67952</v>
      </c>
      <c r="C1543" s="6" t="s">
        <v>10</v>
      </c>
      <c r="D1543" s="6" t="s">
        <v>2006</v>
      </c>
      <c r="E1543" s="9">
        <v>6231260</v>
      </c>
      <c r="F1543" s="10" t="s">
        <v>1409</v>
      </c>
      <c r="G1543" s="9">
        <v>498501</v>
      </c>
      <c r="H1543" s="9">
        <f t="shared" si="144"/>
        <v>6729761</v>
      </c>
      <c r="I1543" s="6" t="s">
        <v>175</v>
      </c>
      <c r="J1543" s="6" t="s">
        <v>176</v>
      </c>
      <c r="K1543" s="5">
        <f t="shared" si="155"/>
        <v>45276</v>
      </c>
      <c r="L1543" s="9">
        <f>+VLOOKUP(B1543,'[2]TT 2023'!F$1615:K$1663,2,0)</f>
        <v>6729764</v>
      </c>
      <c r="M1543" s="9">
        <f t="shared" si="156"/>
        <v>3</v>
      </c>
      <c r="N1543" s="5">
        <f>+VLOOKUP(B1543,'[2]TT 2023'!F$1615:K$1663,6,0)</f>
        <v>45285</v>
      </c>
      <c r="O1543" t="s">
        <v>2078</v>
      </c>
      <c r="P1543"/>
      <c r="Q1543"/>
      <c r="R1543" s="14">
        <f>+VLOOKUP(B1543,[15]ExportInvoiceList!$D:$O,3,0)</f>
        <v>6729761</v>
      </c>
      <c r="S1543" s="14">
        <f t="shared" si="154"/>
        <v>0</v>
      </c>
      <c r="T1543" t="str">
        <f>+VLOOKUP(B1543,[15]ExportInvoiceList!$D:$O,12,0)</f>
        <v>Lịch thanh toán: Monthly at 10 &amp; 24</v>
      </c>
      <c r="U1543" s="4">
        <f>+VLOOKUP(B1543,[15]ExportInvoiceList!$D:$O,6,0)</f>
        <v>45275.000347222223</v>
      </c>
    </row>
    <row r="1544" spans="1:21" ht="15" hidden="1" customHeight="1" x14ac:dyDescent="0.2">
      <c r="A1544" s="5">
        <v>45241</v>
      </c>
      <c r="B1544" s="6">
        <v>67953</v>
      </c>
      <c r="C1544" s="6" t="s">
        <v>10</v>
      </c>
      <c r="D1544" s="6" t="s">
        <v>2007</v>
      </c>
      <c r="E1544" s="9">
        <v>4602480</v>
      </c>
      <c r="F1544" s="10" t="s">
        <v>1409</v>
      </c>
      <c r="G1544" s="9">
        <v>368198</v>
      </c>
      <c r="H1544" s="9">
        <f t="shared" si="144"/>
        <v>4970678</v>
      </c>
      <c r="I1544" s="6" t="s">
        <v>73</v>
      </c>
      <c r="J1544" s="6" t="s">
        <v>74</v>
      </c>
      <c r="K1544" s="5">
        <f t="shared" si="155"/>
        <v>45276</v>
      </c>
      <c r="L1544" s="9">
        <f>+VLOOKUP(B1544,'[2]TT 2023'!F$1615:K$1663,2,0)</f>
        <v>4970673</v>
      </c>
      <c r="M1544" s="9">
        <f t="shared" si="156"/>
        <v>-5</v>
      </c>
      <c r="N1544" s="5">
        <f>+VLOOKUP(B1544,'[2]TT 2023'!F$1615:K$1663,6,0)</f>
        <v>45285</v>
      </c>
      <c r="O1544" t="s">
        <v>2078</v>
      </c>
      <c r="P1544"/>
      <c r="Q1544"/>
      <c r="R1544" s="14">
        <f>+VLOOKUP(B1544,[15]ExportInvoiceList!$D:$O,3,0)</f>
        <v>4970678</v>
      </c>
      <c r="S1544" s="14">
        <f t="shared" si="154"/>
        <v>0</v>
      </c>
      <c r="T1544" t="str">
        <f>+VLOOKUP(B1544,[15]ExportInvoiceList!$D:$O,12,0)</f>
        <v>Lịch thanh toán: Monthly at 10 &amp; 24</v>
      </c>
      <c r="U1544" s="4">
        <f>+VLOOKUP(B1544,[15]ExportInvoiceList!$D:$O,6,0)</f>
        <v>45277.000347222223</v>
      </c>
    </row>
    <row r="1545" spans="1:21" ht="15" hidden="1" customHeight="1" x14ac:dyDescent="0.2">
      <c r="A1545" s="5">
        <v>45241</v>
      </c>
      <c r="B1545" s="6">
        <v>67954</v>
      </c>
      <c r="C1545" s="6" t="s">
        <v>10</v>
      </c>
      <c r="D1545" s="6" t="s">
        <v>2008</v>
      </c>
      <c r="E1545" s="9">
        <v>2144100</v>
      </c>
      <c r="F1545" s="10" t="s">
        <v>1409</v>
      </c>
      <c r="G1545" s="9">
        <v>171528</v>
      </c>
      <c r="H1545" s="9">
        <f t="shared" si="144"/>
        <v>2315628</v>
      </c>
      <c r="I1545" s="6" t="s">
        <v>107</v>
      </c>
      <c r="J1545" s="6" t="s">
        <v>108</v>
      </c>
      <c r="K1545" s="5">
        <f t="shared" si="155"/>
        <v>45276</v>
      </c>
      <c r="L1545" s="9">
        <f>+VLOOKUP(B1545,'[2]TT 2023'!F$1615:K$1663,2,0)</f>
        <v>2315628</v>
      </c>
      <c r="M1545" s="9">
        <f t="shared" si="156"/>
        <v>0</v>
      </c>
      <c r="N1545" s="5">
        <f>+VLOOKUP(B1545,'[2]TT 2023'!F$1615:K$1663,6,0)</f>
        <v>45285</v>
      </c>
      <c r="O1545" t="s">
        <v>2078</v>
      </c>
      <c r="P1545"/>
      <c r="Q1545"/>
      <c r="R1545" s="14">
        <f>+VLOOKUP(B1545,[15]ExportInvoiceList!$D:$O,3,0)</f>
        <v>2315628</v>
      </c>
      <c r="S1545" s="14">
        <f t="shared" si="154"/>
        <v>0</v>
      </c>
      <c r="T1545" t="str">
        <f>+VLOOKUP(B1545,[15]ExportInvoiceList!$D:$O,12,0)</f>
        <v>Lịch thanh toán: Monthly at 10 &amp; 24</v>
      </c>
      <c r="U1545" s="4">
        <f>+VLOOKUP(B1545,[15]ExportInvoiceList!$D:$O,6,0)</f>
        <v>45276.000347222223</v>
      </c>
    </row>
    <row r="1546" spans="1:21" ht="15" hidden="1" customHeight="1" x14ac:dyDescent="0.2">
      <c r="A1546" s="5">
        <v>45241</v>
      </c>
      <c r="B1546" s="6">
        <v>67958</v>
      </c>
      <c r="C1546" s="6" t="s">
        <v>10</v>
      </c>
      <c r="D1546" s="6" t="s">
        <v>2009</v>
      </c>
      <c r="E1546" s="9">
        <v>2830115</v>
      </c>
      <c r="F1546" s="10" t="s">
        <v>1409</v>
      </c>
      <c r="G1546" s="9">
        <v>226409</v>
      </c>
      <c r="H1546" s="9">
        <f t="shared" si="144"/>
        <v>3056524</v>
      </c>
      <c r="I1546" s="6" t="s">
        <v>139</v>
      </c>
      <c r="J1546" s="6" t="s">
        <v>140</v>
      </c>
      <c r="K1546" s="5">
        <f t="shared" si="155"/>
        <v>45276</v>
      </c>
      <c r="L1546" s="9">
        <f>+VLOOKUP(B1546,'[2]TT 2023'!F$1615:K$1663,2,0)</f>
        <v>3056522</v>
      </c>
      <c r="M1546" s="9">
        <f t="shared" si="156"/>
        <v>-2</v>
      </c>
      <c r="N1546" s="5">
        <f>+VLOOKUP(B1546,'[2]TT 2023'!F$1615:K$1663,6,0)</f>
        <v>45285</v>
      </c>
      <c r="O1546" t="s">
        <v>2078</v>
      </c>
      <c r="P1546"/>
      <c r="Q1546"/>
      <c r="R1546" s="14">
        <f>+VLOOKUP(B1546,[15]ExportInvoiceList!$D:$O,3,0)</f>
        <v>3056524</v>
      </c>
      <c r="S1546" s="14">
        <f t="shared" si="154"/>
        <v>0</v>
      </c>
      <c r="T1546" t="str">
        <f>+VLOOKUP(B1546,[15]ExportInvoiceList!$D:$O,12,0)</f>
        <v>Lịch thanh toán: Monthly at 10 &amp; 24</v>
      </c>
      <c r="U1546" s="4">
        <f>+VLOOKUP(B1546,[15]ExportInvoiceList!$D:$O,6,0)</f>
        <v>45276.000347222223</v>
      </c>
    </row>
    <row r="1547" spans="1:21" ht="15" hidden="1" customHeight="1" x14ac:dyDescent="0.2">
      <c r="A1547" s="5">
        <v>45241</v>
      </c>
      <c r="B1547" s="6">
        <v>67959</v>
      </c>
      <c r="C1547" s="6" t="s">
        <v>10</v>
      </c>
      <c r="D1547" s="6" t="s">
        <v>2010</v>
      </c>
      <c r="E1547" s="9">
        <v>1719535</v>
      </c>
      <c r="F1547" s="10" t="s">
        <v>1409</v>
      </c>
      <c r="G1547" s="9">
        <v>137563</v>
      </c>
      <c r="H1547" s="9">
        <f t="shared" si="144"/>
        <v>1857098</v>
      </c>
      <c r="I1547" s="6" t="s">
        <v>53</v>
      </c>
      <c r="J1547" s="6" t="s">
        <v>54</v>
      </c>
      <c r="K1547" s="5">
        <f t="shared" si="155"/>
        <v>45276</v>
      </c>
      <c r="L1547" s="9">
        <f>+VLOOKUP(B1547,'[2]TT 2023'!F$1615:K$1663,2,0)</f>
        <v>1857101</v>
      </c>
      <c r="M1547" s="9">
        <f t="shared" si="156"/>
        <v>3</v>
      </c>
      <c r="N1547" s="5">
        <f>+VLOOKUP(B1547,'[2]TT 2023'!F$1615:K$1663,6,0)</f>
        <v>45285</v>
      </c>
      <c r="O1547" t="s">
        <v>2078</v>
      </c>
      <c r="P1547"/>
      <c r="Q1547"/>
      <c r="R1547" s="14">
        <f>+VLOOKUP(B1547,[15]ExportInvoiceList!$D:$O,3,0)</f>
        <v>1857098</v>
      </c>
      <c r="S1547" s="14">
        <f t="shared" si="154"/>
        <v>0</v>
      </c>
      <c r="T1547" t="str">
        <f>+VLOOKUP(B1547,[15]ExportInvoiceList!$D:$O,12,0)</f>
        <v>Lịch thanh toán: Monthly at 10 &amp; 24</v>
      </c>
      <c r="U1547" s="4">
        <f>+VLOOKUP(B1547,[15]ExportInvoiceList!$D:$O,6,0)</f>
        <v>45278.000347222223</v>
      </c>
    </row>
    <row r="1548" spans="1:21" ht="15" hidden="1" customHeight="1" x14ac:dyDescent="0.2">
      <c r="A1548" s="5">
        <v>45241</v>
      </c>
      <c r="B1548" s="6">
        <v>67960</v>
      </c>
      <c r="C1548" s="6" t="s">
        <v>10</v>
      </c>
      <c r="D1548" s="6" t="s">
        <v>2011</v>
      </c>
      <c r="E1548" s="9">
        <v>2579200</v>
      </c>
      <c r="F1548" s="10" t="s">
        <v>1409</v>
      </c>
      <c r="G1548" s="9">
        <v>206336</v>
      </c>
      <c r="H1548" s="9">
        <f t="shared" si="144"/>
        <v>2785536</v>
      </c>
      <c r="I1548" s="6" t="s">
        <v>131</v>
      </c>
      <c r="J1548" s="6" t="s">
        <v>132</v>
      </c>
      <c r="K1548" s="5">
        <f t="shared" si="155"/>
        <v>45276</v>
      </c>
      <c r="L1548" s="9">
        <f>+VLOOKUP(B1548,'[2]TT 2023'!F$1615:K$1663,2,0)</f>
        <v>2785536</v>
      </c>
      <c r="M1548" s="9">
        <f t="shared" si="156"/>
        <v>0</v>
      </c>
      <c r="N1548" s="5">
        <f>+VLOOKUP(B1548,'[2]TT 2023'!F$1615:K$1663,6,0)</f>
        <v>45285</v>
      </c>
      <c r="O1548" t="s">
        <v>2078</v>
      </c>
      <c r="P1548"/>
      <c r="Q1548"/>
      <c r="R1548" s="14">
        <f>+VLOOKUP(B1548,[15]ExportInvoiceList!$D:$O,3,0)</f>
        <v>2785536</v>
      </c>
      <c r="S1548" s="14">
        <f t="shared" si="154"/>
        <v>0</v>
      </c>
      <c r="T1548" t="str">
        <f>+VLOOKUP(B1548,[15]ExportInvoiceList!$D:$O,12,0)</f>
        <v>Lịch thanh toán: Monthly at 10 &amp; 24</v>
      </c>
      <c r="U1548" s="4">
        <f>+VLOOKUP(B1548,[15]ExportInvoiceList!$D:$O,6,0)</f>
        <v>45275.000347222223</v>
      </c>
    </row>
    <row r="1549" spans="1:21" ht="15" hidden="1" customHeight="1" x14ac:dyDescent="0.2">
      <c r="A1549" s="5">
        <v>45241</v>
      </c>
      <c r="B1549" s="6">
        <v>67961</v>
      </c>
      <c r="C1549" s="6" t="s">
        <v>10</v>
      </c>
      <c r="D1549" s="6" t="s">
        <v>2012</v>
      </c>
      <c r="E1549" s="9">
        <v>7021520</v>
      </c>
      <c r="F1549" s="10" t="s">
        <v>1409</v>
      </c>
      <c r="G1549" s="9">
        <v>561722</v>
      </c>
      <c r="H1549" s="9">
        <f t="shared" si="144"/>
        <v>7583242</v>
      </c>
      <c r="I1549" s="6" t="s">
        <v>13</v>
      </c>
      <c r="J1549" s="6" t="s">
        <v>14</v>
      </c>
      <c r="K1549" s="5">
        <f t="shared" si="155"/>
        <v>45276</v>
      </c>
      <c r="L1549" s="9">
        <f>+VLOOKUP(B1549,'[2]TT 2023'!F$1615:K$1663,2,0)</f>
        <v>7583247</v>
      </c>
      <c r="M1549" s="9">
        <f t="shared" si="156"/>
        <v>5</v>
      </c>
      <c r="N1549" s="5">
        <f>+VLOOKUP(B1549,'[2]TT 2023'!F$1615:K$1663,6,0)</f>
        <v>45285</v>
      </c>
      <c r="O1549" t="s">
        <v>2078</v>
      </c>
      <c r="P1549"/>
      <c r="Q1549"/>
      <c r="R1549" s="14">
        <f>+VLOOKUP(B1549,[15]ExportInvoiceList!$D:$O,3,0)</f>
        <v>7583242</v>
      </c>
      <c r="S1549" s="14">
        <f t="shared" si="154"/>
        <v>0</v>
      </c>
      <c r="T1549" t="str">
        <f>+VLOOKUP(B1549,[15]ExportInvoiceList!$D:$O,12,0)</f>
        <v>Lịch thanh toán: Monthly at 10 &amp; 24</v>
      </c>
      <c r="U1549" s="4">
        <f>+VLOOKUP(B1549,[15]ExportInvoiceList!$D:$O,6,0)</f>
        <v>45272.000347222223</v>
      </c>
    </row>
    <row r="1550" spans="1:21" ht="15" hidden="1" customHeight="1" x14ac:dyDescent="0.2">
      <c r="A1550" s="5">
        <v>45241</v>
      </c>
      <c r="B1550" s="6">
        <v>67962</v>
      </c>
      <c r="C1550" s="6" t="s">
        <v>10</v>
      </c>
      <c r="D1550" s="6" t="s">
        <v>2013</v>
      </c>
      <c r="E1550" s="9">
        <v>2645930</v>
      </c>
      <c r="F1550" s="10" t="s">
        <v>1409</v>
      </c>
      <c r="G1550" s="9">
        <v>211674</v>
      </c>
      <c r="H1550" s="9">
        <f t="shared" si="144"/>
        <v>2857604</v>
      </c>
      <c r="I1550" s="6" t="s">
        <v>117</v>
      </c>
      <c r="J1550" s="6" t="s">
        <v>118</v>
      </c>
      <c r="K1550" s="5">
        <f t="shared" si="155"/>
        <v>45276</v>
      </c>
      <c r="L1550" s="9">
        <f>+VLOOKUP(B1550,'[2]TT 2023'!F$1615:K$1663,2,0)</f>
        <v>2857599</v>
      </c>
      <c r="M1550" s="9">
        <f t="shared" si="156"/>
        <v>-5</v>
      </c>
      <c r="N1550" s="5">
        <f>+VLOOKUP(B1550,'[2]TT 2023'!F$1615:K$1663,6,0)</f>
        <v>45285</v>
      </c>
      <c r="O1550" t="s">
        <v>2078</v>
      </c>
      <c r="P1550"/>
      <c r="Q1550"/>
      <c r="R1550" s="14">
        <f>+VLOOKUP(B1550,[15]ExportInvoiceList!$D:$O,3,0)</f>
        <v>2857604</v>
      </c>
      <c r="S1550" s="14">
        <f t="shared" si="154"/>
        <v>0</v>
      </c>
      <c r="T1550" t="str">
        <f>+VLOOKUP(B1550,[15]ExportInvoiceList!$D:$O,12,0)</f>
        <v>Lịch thanh toán: Monthly at 10 &amp; 24</v>
      </c>
      <c r="U1550" s="4">
        <f>+VLOOKUP(B1550,[15]ExportInvoiceList!$D:$O,6,0)</f>
        <v>45272.000347222223</v>
      </c>
    </row>
    <row r="1551" spans="1:21" ht="15" hidden="1" customHeight="1" x14ac:dyDescent="0.2">
      <c r="A1551" s="5">
        <v>45241</v>
      </c>
      <c r="B1551" s="6">
        <v>67963</v>
      </c>
      <c r="C1551" s="6" t="s">
        <v>10</v>
      </c>
      <c r="D1551" s="6" t="s">
        <v>2014</v>
      </c>
      <c r="E1551" s="9">
        <v>1110580</v>
      </c>
      <c r="F1551" s="10" t="s">
        <v>1409</v>
      </c>
      <c r="G1551" s="9">
        <v>88846</v>
      </c>
      <c r="H1551" s="9">
        <f t="shared" si="144"/>
        <v>1199426</v>
      </c>
      <c r="I1551" s="6" t="s">
        <v>13</v>
      </c>
      <c r="J1551" s="6" t="s">
        <v>14</v>
      </c>
      <c r="K1551" s="5">
        <f t="shared" si="155"/>
        <v>45276</v>
      </c>
      <c r="L1551" s="9">
        <f>+VLOOKUP(B1551,'[2]TT 2023'!F$1615:K$1663,2,0)</f>
        <v>1199421</v>
      </c>
      <c r="M1551" s="9">
        <f t="shared" si="156"/>
        <v>-5</v>
      </c>
      <c r="N1551" s="5">
        <f>+VLOOKUP(B1551,'[2]TT 2023'!F$1615:K$1663,6,0)</f>
        <v>45285</v>
      </c>
      <c r="O1551" t="s">
        <v>2078</v>
      </c>
      <c r="P1551"/>
      <c r="Q1551"/>
      <c r="R1551" s="14">
        <f>+VLOOKUP(B1551,[15]ExportInvoiceList!$D:$O,3,0)</f>
        <v>1199426</v>
      </c>
      <c r="S1551" s="14">
        <f t="shared" si="154"/>
        <v>0</v>
      </c>
      <c r="T1551" t="str">
        <f>+VLOOKUP(B1551,[15]ExportInvoiceList!$D:$O,12,0)</f>
        <v>Lịch thanh toán: Monthly at 10 &amp; 24</v>
      </c>
      <c r="U1551" s="4">
        <f>+VLOOKUP(B1551,[15]ExportInvoiceList!$D:$O,6,0)</f>
        <v>45272.000347222223</v>
      </c>
    </row>
    <row r="1552" spans="1:21" ht="15" hidden="1" customHeight="1" x14ac:dyDescent="0.2">
      <c r="A1552" s="5">
        <v>45248</v>
      </c>
      <c r="B1552" s="6">
        <v>69565</v>
      </c>
      <c r="C1552" s="6" t="s">
        <v>10</v>
      </c>
      <c r="D1552" s="6" t="s">
        <v>2015</v>
      </c>
      <c r="E1552" s="9">
        <v>5368920</v>
      </c>
      <c r="F1552" s="10" t="s">
        <v>1409</v>
      </c>
      <c r="G1552" s="9">
        <v>429514</v>
      </c>
      <c r="H1552" s="9">
        <f t="shared" si="144"/>
        <v>5798434</v>
      </c>
      <c r="I1552" s="6" t="s">
        <v>13</v>
      </c>
      <c r="J1552" s="6" t="s">
        <v>14</v>
      </c>
      <c r="K1552" s="5">
        <f t="shared" si="155"/>
        <v>45283</v>
      </c>
      <c r="L1552" s="9">
        <f>+VLOOKUP(B1552,'[2]TT 2023'!F$1615:K$1663,2,0)</f>
        <v>5798439</v>
      </c>
      <c r="M1552" s="9">
        <f t="shared" si="156"/>
        <v>5</v>
      </c>
      <c r="N1552" s="5">
        <f>+VLOOKUP(B1552,'[2]TT 2023'!F$1615:K$1663,6,0)</f>
        <v>45285</v>
      </c>
      <c r="O1552" t="s">
        <v>2078</v>
      </c>
      <c r="P1552"/>
      <c r="Q1552"/>
      <c r="R1552" s="14">
        <f>+VLOOKUP(B1552,[15]ExportInvoiceList!$D:$O,3,0)</f>
        <v>5798434</v>
      </c>
      <c r="S1552" s="14">
        <f t="shared" si="154"/>
        <v>0</v>
      </c>
      <c r="T1552" t="str">
        <f>+VLOOKUP(B1552,[15]ExportInvoiceList!$D:$O,12,0)</f>
        <v>Lịch thanh toán: Monthly at 10 &amp; 24</v>
      </c>
      <c r="U1552" s="4">
        <f>+VLOOKUP(B1552,[15]ExportInvoiceList!$D:$O,6,0)</f>
        <v>45275.000347222223</v>
      </c>
    </row>
    <row r="1553" spans="1:21" ht="15" hidden="1" customHeight="1" x14ac:dyDescent="0.2">
      <c r="A1553" s="5">
        <v>45248</v>
      </c>
      <c r="B1553" s="6">
        <v>69566</v>
      </c>
      <c r="C1553" s="6" t="s">
        <v>10</v>
      </c>
      <c r="D1553" s="6" t="s">
        <v>2016</v>
      </c>
      <c r="E1553" s="9">
        <v>1924970</v>
      </c>
      <c r="F1553" s="10" t="s">
        <v>1409</v>
      </c>
      <c r="G1553" s="9">
        <v>153998</v>
      </c>
      <c r="H1553" s="9">
        <f t="shared" si="144"/>
        <v>2078968</v>
      </c>
      <c r="I1553" s="6" t="s">
        <v>101</v>
      </c>
      <c r="J1553" s="6" t="s">
        <v>102</v>
      </c>
      <c r="K1553" s="5">
        <f t="shared" si="155"/>
        <v>45283</v>
      </c>
      <c r="L1553" s="9">
        <f>+VLOOKUP(B1553,'[2]TT 2023'!F$1615:K$1663,2,0)</f>
        <v>2078973</v>
      </c>
      <c r="M1553" s="9">
        <f t="shared" si="156"/>
        <v>5</v>
      </c>
      <c r="N1553" s="5">
        <f>+VLOOKUP(B1553,'[2]TT 2023'!F$1615:K$1663,6,0)</f>
        <v>45285</v>
      </c>
      <c r="O1553" t="s">
        <v>2078</v>
      </c>
      <c r="P1553"/>
      <c r="Q1553"/>
      <c r="R1553" s="14">
        <f>+VLOOKUP(B1553,[15]ExportInvoiceList!$D:$O,3,0)</f>
        <v>2078968</v>
      </c>
      <c r="S1553" s="14">
        <f t="shared" si="154"/>
        <v>0</v>
      </c>
      <c r="T1553" t="str">
        <f>+VLOOKUP(B1553,[15]ExportInvoiceList!$D:$O,12,0)</f>
        <v>Lịch thanh toán: Monthly at 10 &amp; 24</v>
      </c>
      <c r="U1553" s="4">
        <f>+VLOOKUP(B1553,[15]ExportInvoiceList!$D:$O,6,0)</f>
        <v>45275.000347222223</v>
      </c>
    </row>
    <row r="1554" spans="1:21" ht="15" hidden="1" customHeight="1" x14ac:dyDescent="0.2">
      <c r="A1554" s="5">
        <v>45248</v>
      </c>
      <c r="B1554" s="6">
        <v>69567</v>
      </c>
      <c r="C1554" s="6" t="s">
        <v>10</v>
      </c>
      <c r="D1554" s="6" t="s">
        <v>2017</v>
      </c>
      <c r="E1554" s="9">
        <v>7143960</v>
      </c>
      <c r="F1554" s="10" t="s">
        <v>1409</v>
      </c>
      <c r="G1554" s="9">
        <v>571517</v>
      </c>
      <c r="H1554" s="9">
        <f t="shared" si="144"/>
        <v>7715477</v>
      </c>
      <c r="I1554" s="6" t="s">
        <v>175</v>
      </c>
      <c r="J1554" s="6" t="s">
        <v>176</v>
      </c>
      <c r="K1554" s="5">
        <f t="shared" si="155"/>
        <v>45283</v>
      </c>
      <c r="L1554" s="9">
        <f>+VLOOKUP(B1554,'[2]TT 2023'!F$1615:K$1663,2,0)</f>
        <v>7715480</v>
      </c>
      <c r="M1554" s="9">
        <f t="shared" si="156"/>
        <v>3</v>
      </c>
      <c r="N1554" s="5">
        <f>+VLOOKUP(B1554,'[2]TT 2023'!F$1615:K$1663,6,0)</f>
        <v>45285</v>
      </c>
      <c r="O1554" t="s">
        <v>2078</v>
      </c>
      <c r="P1554"/>
      <c r="Q1554"/>
      <c r="R1554" s="14" t="e">
        <f>+VLOOKUP(B1554,[15]ExportInvoiceList!$D:$O,3,0)</f>
        <v>#N/A</v>
      </c>
      <c r="S1554" s="14" t="e">
        <f t="shared" si="154"/>
        <v>#N/A</v>
      </c>
      <c r="T1554" t="e">
        <f>+VLOOKUP(B1554,[15]ExportInvoiceList!$D:$O,12,0)</f>
        <v>#N/A</v>
      </c>
      <c r="U1554" s="4" t="e">
        <f>+VLOOKUP(B1554,[15]ExportInvoiceList!$D:$O,6,0)</f>
        <v>#N/A</v>
      </c>
    </row>
    <row r="1555" spans="1:21" ht="15" hidden="1" customHeight="1" x14ac:dyDescent="0.2">
      <c r="A1555" s="5">
        <v>45248</v>
      </c>
      <c r="B1555" s="6">
        <v>69568</v>
      </c>
      <c r="C1555" s="6" t="s">
        <v>10</v>
      </c>
      <c r="D1555" s="6" t="s">
        <v>2018</v>
      </c>
      <c r="E1555" s="9">
        <v>2144100</v>
      </c>
      <c r="F1555" s="10" t="s">
        <v>1409</v>
      </c>
      <c r="G1555" s="9">
        <v>171528</v>
      </c>
      <c r="H1555" s="9">
        <f t="shared" si="144"/>
        <v>2315628</v>
      </c>
      <c r="I1555" s="6" t="s">
        <v>291</v>
      </c>
      <c r="J1555" s="6" t="s">
        <v>292</v>
      </c>
      <c r="K1555" s="5">
        <f t="shared" si="155"/>
        <v>45283</v>
      </c>
      <c r="L1555" s="9">
        <f>+VLOOKUP(B1555,'[2]TT 2023'!F$1615:K$1663,2,0)</f>
        <v>2315628</v>
      </c>
      <c r="M1555" s="9">
        <f t="shared" si="156"/>
        <v>0</v>
      </c>
      <c r="N1555" s="5">
        <f>+VLOOKUP(B1555,'[2]TT 2023'!F$1615:K$1663,6,0)</f>
        <v>45285</v>
      </c>
      <c r="O1555" t="s">
        <v>2078</v>
      </c>
      <c r="P1555"/>
      <c r="Q1555"/>
      <c r="R1555" s="14">
        <f>+VLOOKUP(B1555,[15]ExportInvoiceList!$D:$O,3,0)</f>
        <v>2315628</v>
      </c>
      <c r="S1555" s="14">
        <f t="shared" si="154"/>
        <v>0</v>
      </c>
      <c r="T1555" t="str">
        <f>+VLOOKUP(B1555,[15]ExportInvoiceList!$D:$O,12,0)</f>
        <v>Lịch thanh toán: Monthly at 10 &amp; 24</v>
      </c>
      <c r="U1555" s="4">
        <f>+VLOOKUP(B1555,[15]ExportInvoiceList!$D:$O,6,0)</f>
        <v>45282.000347222223</v>
      </c>
    </row>
    <row r="1556" spans="1:21" ht="15" hidden="1" customHeight="1" x14ac:dyDescent="0.2">
      <c r="A1556" s="5">
        <v>45248</v>
      </c>
      <c r="B1556" s="6">
        <v>69569</v>
      </c>
      <c r="C1556" s="6" t="s">
        <v>10</v>
      </c>
      <c r="D1556" s="6" t="s">
        <v>2019</v>
      </c>
      <c r="E1556" s="9">
        <v>1110580</v>
      </c>
      <c r="F1556" s="10" t="s">
        <v>1409</v>
      </c>
      <c r="G1556" s="9">
        <v>88846</v>
      </c>
      <c r="H1556" s="9">
        <f t="shared" si="144"/>
        <v>1199426</v>
      </c>
      <c r="I1556" s="6" t="s">
        <v>139</v>
      </c>
      <c r="J1556" s="6" t="s">
        <v>140</v>
      </c>
      <c r="K1556" s="5">
        <f t="shared" si="155"/>
        <v>45283</v>
      </c>
      <c r="L1556" s="9">
        <f>+VLOOKUP(B1556,'[2]TT 2023'!F$1615:K$1663,2,0)</f>
        <v>1199421</v>
      </c>
      <c r="M1556" s="9">
        <f t="shared" si="156"/>
        <v>-5</v>
      </c>
      <c r="N1556" s="5">
        <f>+VLOOKUP(B1556,'[2]TT 2023'!F$1615:K$1663,6,0)</f>
        <v>45285</v>
      </c>
      <c r="O1556" t="s">
        <v>2078</v>
      </c>
      <c r="P1556"/>
      <c r="Q1556"/>
      <c r="R1556" s="14">
        <f>+VLOOKUP(B1556,[15]ExportInvoiceList!$D:$O,3,0)</f>
        <v>1199426</v>
      </c>
      <c r="S1556" s="14">
        <f t="shared" si="154"/>
        <v>0</v>
      </c>
      <c r="T1556" t="str">
        <f>+VLOOKUP(B1556,[15]ExportInvoiceList!$D:$O,12,0)</f>
        <v>Lịch thanh toán: Monthly at 10 &amp; 24</v>
      </c>
      <c r="U1556" s="4">
        <f>+VLOOKUP(B1556,[15]ExportInvoiceList!$D:$O,6,0)</f>
        <v>45280.000347222223</v>
      </c>
    </row>
    <row r="1557" spans="1:21" ht="15" hidden="1" customHeight="1" x14ac:dyDescent="0.2">
      <c r="A1557" s="5">
        <v>45248</v>
      </c>
      <c r="B1557" s="6">
        <v>69570</v>
      </c>
      <c r="C1557" s="6" t="s">
        <v>10</v>
      </c>
      <c r="D1557" s="6" t="s">
        <v>2020</v>
      </c>
      <c r="E1557" s="9">
        <v>4087060</v>
      </c>
      <c r="F1557" s="10" t="s">
        <v>1409</v>
      </c>
      <c r="G1557" s="9">
        <v>326965</v>
      </c>
      <c r="H1557" s="9">
        <f t="shared" si="144"/>
        <v>4414025</v>
      </c>
      <c r="I1557" s="6" t="s">
        <v>53</v>
      </c>
      <c r="J1557" s="6" t="s">
        <v>54</v>
      </c>
      <c r="K1557" s="5">
        <f t="shared" si="155"/>
        <v>45283</v>
      </c>
      <c r="L1557" s="9">
        <f>+VLOOKUP(B1557,'[2]TT 2023'!F$1615:K$1663,2,0)</f>
        <v>4414028</v>
      </c>
      <c r="M1557" s="9">
        <f t="shared" si="156"/>
        <v>3</v>
      </c>
      <c r="N1557" s="5">
        <f>+VLOOKUP(B1557,'[2]TT 2023'!F$1615:K$1663,6,0)</f>
        <v>45285</v>
      </c>
      <c r="O1557" t="s">
        <v>2078</v>
      </c>
      <c r="P1557"/>
      <c r="Q1557"/>
      <c r="R1557" s="14">
        <f>+VLOOKUP(B1557,[15]ExportInvoiceList!$D:$O,3,0)</f>
        <v>4414025</v>
      </c>
      <c r="S1557" s="14">
        <f t="shared" si="154"/>
        <v>0</v>
      </c>
      <c r="T1557" t="str">
        <f>+VLOOKUP(B1557,[15]ExportInvoiceList!$D:$O,12,0)</f>
        <v>Lịch thanh toán: Monthly at 10 &amp; 24</v>
      </c>
      <c r="U1557" s="4">
        <f>+VLOOKUP(B1557,[15]ExportInvoiceList!$D:$O,6,0)</f>
        <v>45282.000347222223</v>
      </c>
    </row>
    <row r="1558" spans="1:21" ht="15" hidden="1" customHeight="1" x14ac:dyDescent="0.2">
      <c r="A1558" s="5">
        <v>45248</v>
      </c>
      <c r="B1558" s="6">
        <v>69571</v>
      </c>
      <c r="C1558" s="6" t="s">
        <v>10</v>
      </c>
      <c r="D1558" s="6" t="s">
        <v>2021</v>
      </c>
      <c r="E1558" s="9">
        <v>2144100</v>
      </c>
      <c r="F1558" s="10" t="s">
        <v>1409</v>
      </c>
      <c r="G1558" s="9">
        <v>171528</v>
      </c>
      <c r="H1558" s="9">
        <f t="shared" si="144"/>
        <v>2315628</v>
      </c>
      <c r="I1558" s="6" t="s">
        <v>13</v>
      </c>
      <c r="J1558" s="6" t="s">
        <v>14</v>
      </c>
      <c r="K1558" s="5">
        <f t="shared" si="155"/>
        <v>45283</v>
      </c>
      <c r="L1558" s="9">
        <f>+VLOOKUP(B1558,'[2]TT 2023'!F$1615:K$1663,2,0)</f>
        <v>2315628</v>
      </c>
      <c r="M1558" s="9">
        <f t="shared" si="156"/>
        <v>0</v>
      </c>
      <c r="N1558" s="5">
        <f>+VLOOKUP(B1558,'[2]TT 2023'!F$1615:K$1663,6,0)</f>
        <v>45285</v>
      </c>
      <c r="O1558" t="s">
        <v>2078</v>
      </c>
      <c r="P1558"/>
      <c r="Q1558"/>
      <c r="R1558" s="14">
        <f>+VLOOKUP(B1558,[15]ExportInvoiceList!$D:$O,3,0)</f>
        <v>2315628</v>
      </c>
      <c r="S1558" s="14">
        <f t="shared" si="154"/>
        <v>0</v>
      </c>
      <c r="T1558" t="str">
        <f>+VLOOKUP(B1558,[15]ExportInvoiceList!$D:$O,12,0)</f>
        <v>Lịch thanh toán: Monthly at 10 &amp; 24</v>
      </c>
      <c r="U1558" s="4">
        <f>+VLOOKUP(B1558,[15]ExportInvoiceList!$D:$O,6,0)</f>
        <v>45280.000347222223</v>
      </c>
    </row>
    <row r="1559" spans="1:21" ht="15" hidden="1" customHeight="1" x14ac:dyDescent="0.2">
      <c r="A1559" s="5">
        <v>45248</v>
      </c>
      <c r="B1559" s="6">
        <v>69572</v>
      </c>
      <c r="C1559" s="6" t="s">
        <v>10</v>
      </c>
      <c r="D1559" s="6" t="s">
        <v>2022</v>
      </c>
      <c r="E1559" s="9">
        <v>1361495</v>
      </c>
      <c r="F1559" s="10" t="s">
        <v>1409</v>
      </c>
      <c r="G1559" s="9">
        <v>108920</v>
      </c>
      <c r="H1559" s="9">
        <f t="shared" si="144"/>
        <v>1470415</v>
      </c>
      <c r="I1559" s="6" t="s">
        <v>113</v>
      </c>
      <c r="J1559" s="6" t="s">
        <v>114</v>
      </c>
      <c r="K1559" s="5">
        <f t="shared" si="155"/>
        <v>45283</v>
      </c>
      <c r="L1559" s="9">
        <f>+VLOOKUP(B1559,'[2]TT 2023'!F$1615:K$1663,2,0)</f>
        <v>1470420</v>
      </c>
      <c r="M1559" s="9">
        <f t="shared" si="156"/>
        <v>5</v>
      </c>
      <c r="N1559" s="5">
        <f>+VLOOKUP(B1559,'[2]TT 2023'!F$1615:K$1663,6,0)</f>
        <v>45285</v>
      </c>
      <c r="O1559" t="s">
        <v>2078</v>
      </c>
      <c r="P1559"/>
      <c r="Q1559"/>
      <c r="R1559" s="14">
        <f>+VLOOKUP(B1559,[15]ExportInvoiceList!$D:$O,3,0)</f>
        <v>1470415</v>
      </c>
      <c r="S1559" s="14">
        <f t="shared" si="154"/>
        <v>0</v>
      </c>
      <c r="T1559" t="str">
        <f>+VLOOKUP(B1559,[15]ExportInvoiceList!$D:$O,12,0)</f>
        <v>Lịch thanh toán: Monthly at 10 &amp; 24</v>
      </c>
      <c r="U1559" s="4">
        <f>+VLOOKUP(B1559,[15]ExportInvoiceList!$D:$O,6,0)</f>
        <v>45283.000347222223</v>
      </c>
    </row>
    <row r="1560" spans="1:21" ht="15" hidden="1" customHeight="1" x14ac:dyDescent="0.2">
      <c r="A1560" s="5">
        <v>45248</v>
      </c>
      <c r="B1560" s="6">
        <v>69573</v>
      </c>
      <c r="C1560" s="6" t="s">
        <v>10</v>
      </c>
      <c r="D1560" s="6" t="s">
        <v>2023</v>
      </c>
      <c r="E1560" s="9">
        <v>501830</v>
      </c>
      <c r="F1560" s="10" t="s">
        <v>1409</v>
      </c>
      <c r="G1560" s="9">
        <v>40146</v>
      </c>
      <c r="H1560" s="9">
        <f t="shared" si="144"/>
        <v>541976</v>
      </c>
      <c r="I1560" s="6" t="s">
        <v>83</v>
      </c>
      <c r="J1560" s="6" t="s">
        <v>84</v>
      </c>
      <c r="K1560" s="5">
        <f t="shared" si="155"/>
        <v>45283</v>
      </c>
      <c r="L1560" s="9">
        <f>+VLOOKUP(B1560,'[2]TT 2023'!F$1664:K$1717,2,0)</f>
        <v>541971</v>
      </c>
      <c r="M1560" s="9">
        <f t="shared" si="156"/>
        <v>-5</v>
      </c>
      <c r="N1560" s="5">
        <f>+VLOOKUP(B1560,'[2]TT 2023'!F$1664:K$1717,6,0)</f>
        <v>45301</v>
      </c>
      <c r="O1560" t="s">
        <v>2227</v>
      </c>
      <c r="P1560"/>
      <c r="Q1560"/>
      <c r="R1560" s="14">
        <f>+VLOOKUP(B1560,[16]ExportInvoiceList!$D:$O,3,0)</f>
        <v>541976</v>
      </c>
      <c r="S1560" s="14">
        <f t="shared" si="154"/>
        <v>0</v>
      </c>
      <c r="T1560" t="str">
        <f>+VLOOKUP(B1560,[16]ExportInvoiceList!$D:$O,12,0)</f>
        <v>Lịch thanh toán: Monthly at 10 &amp; 24</v>
      </c>
      <c r="U1560" s="4">
        <f>+VLOOKUP(B1560,[16]ExportInvoiceList!$D:$O,6,0)</f>
        <v>45286.000347222223</v>
      </c>
    </row>
    <row r="1561" spans="1:21" ht="15" hidden="1" customHeight="1" x14ac:dyDescent="0.2">
      <c r="A1561" s="5">
        <v>45248</v>
      </c>
      <c r="B1561" s="6">
        <v>69574</v>
      </c>
      <c r="C1561" s="6" t="s">
        <v>10</v>
      </c>
      <c r="D1561" s="6" t="s">
        <v>2024</v>
      </c>
      <c r="E1561" s="9">
        <v>1361495</v>
      </c>
      <c r="F1561" s="10" t="s">
        <v>1409</v>
      </c>
      <c r="G1561" s="9">
        <v>108920</v>
      </c>
      <c r="H1561" s="9">
        <f t="shared" si="144"/>
        <v>1470415</v>
      </c>
      <c r="I1561" s="6" t="s">
        <v>175</v>
      </c>
      <c r="J1561" s="6" t="s">
        <v>176</v>
      </c>
      <c r="K1561" s="5">
        <f t="shared" si="155"/>
        <v>45283</v>
      </c>
      <c r="L1561" s="9">
        <f>+VLOOKUP(B1561,'[2]TT 2023'!F$1615:K$1663,2,0)</f>
        <v>1470420</v>
      </c>
      <c r="M1561" s="9">
        <f t="shared" si="156"/>
        <v>5</v>
      </c>
      <c r="N1561" s="5">
        <f>+VLOOKUP(B1561,'[2]TT 2023'!F$1615:K$1663,6,0)</f>
        <v>45285</v>
      </c>
      <c r="O1561" t="s">
        <v>2078</v>
      </c>
      <c r="P1561"/>
      <c r="Q1561"/>
      <c r="R1561" s="14">
        <f>+VLOOKUP(B1561,[15]ExportInvoiceList!$D:$O,3,0)</f>
        <v>1470415</v>
      </c>
      <c r="S1561" s="14">
        <f t="shared" si="154"/>
        <v>0</v>
      </c>
      <c r="T1561" t="str">
        <f>+VLOOKUP(B1561,[15]ExportInvoiceList!$D:$O,12,0)</f>
        <v>Lịch thanh toán: Monthly at 10 &amp; 24</v>
      </c>
      <c r="U1561" s="4">
        <f>+VLOOKUP(B1561,[15]ExportInvoiceList!$D:$O,6,0)</f>
        <v>45282.000347222223</v>
      </c>
    </row>
    <row r="1562" spans="1:21" ht="15" hidden="1" customHeight="1" x14ac:dyDescent="0.2">
      <c r="A1562" s="5">
        <v>45248</v>
      </c>
      <c r="B1562" s="6">
        <v>69575</v>
      </c>
      <c r="C1562" s="6" t="s">
        <v>10</v>
      </c>
      <c r="D1562" s="6" t="s">
        <v>2025</v>
      </c>
      <c r="E1562" s="9">
        <v>4442320</v>
      </c>
      <c r="F1562" s="10" t="s">
        <v>1409</v>
      </c>
      <c r="G1562" s="9">
        <v>355386</v>
      </c>
      <c r="H1562" s="9">
        <f t="shared" si="144"/>
        <v>4797706</v>
      </c>
      <c r="I1562" s="6" t="s">
        <v>147</v>
      </c>
      <c r="J1562" s="6" t="s">
        <v>148</v>
      </c>
      <c r="K1562" s="5">
        <f t="shared" si="155"/>
        <v>45283</v>
      </c>
      <c r="L1562" s="9">
        <f>+VLOOKUP(B1562,'[2]TT 2023'!F$1615:K$1663,2,0)</f>
        <v>4797711</v>
      </c>
      <c r="M1562" s="9">
        <f t="shared" si="156"/>
        <v>5</v>
      </c>
      <c r="N1562" s="5">
        <f>+VLOOKUP(B1562,'[2]TT 2023'!F$1615:K$1663,6,0)</f>
        <v>45285</v>
      </c>
      <c r="O1562" t="s">
        <v>2078</v>
      </c>
      <c r="P1562"/>
      <c r="Q1562"/>
      <c r="R1562" s="14">
        <f>+VLOOKUP(B1562,[15]ExportInvoiceList!$D:$O,3,0)</f>
        <v>4797706</v>
      </c>
      <c r="S1562" s="14">
        <f t="shared" si="154"/>
        <v>0</v>
      </c>
      <c r="T1562" t="str">
        <f>+VLOOKUP(B1562,[15]ExportInvoiceList!$D:$O,12,0)</f>
        <v>Lịch thanh toán: Monthly at 10 &amp; 24</v>
      </c>
      <c r="U1562" s="4">
        <f>+VLOOKUP(B1562,[15]ExportInvoiceList!$D:$O,6,0)</f>
        <v>45272.000347222223</v>
      </c>
    </row>
    <row r="1563" spans="1:21" ht="15" hidden="1" customHeight="1" x14ac:dyDescent="0.2">
      <c r="A1563" s="5">
        <v>45248</v>
      </c>
      <c r="B1563" s="6">
        <v>69576</v>
      </c>
      <c r="C1563" s="6" t="s">
        <v>10</v>
      </c>
      <c r="D1563" s="6" t="s">
        <v>2026</v>
      </c>
      <c r="E1563" s="9">
        <v>4200300</v>
      </c>
      <c r="F1563" s="10" t="s">
        <v>1409</v>
      </c>
      <c r="G1563" s="9">
        <v>336024</v>
      </c>
      <c r="H1563" s="9">
        <f t="shared" si="144"/>
        <v>4536324</v>
      </c>
      <c r="I1563" s="6" t="s">
        <v>147</v>
      </c>
      <c r="J1563" s="6" t="s">
        <v>148</v>
      </c>
      <c r="K1563" s="5">
        <f t="shared" si="155"/>
        <v>45283</v>
      </c>
      <c r="L1563" s="9">
        <f>+VLOOKUP(B1563,'[2]TT 2023'!F$1615:K$1663,2,0)</f>
        <v>4536324</v>
      </c>
      <c r="M1563" s="9">
        <f t="shared" si="156"/>
        <v>0</v>
      </c>
      <c r="N1563" s="5">
        <f>+VLOOKUP(B1563,'[2]TT 2023'!F$1615:K$1663,6,0)</f>
        <v>45285</v>
      </c>
      <c r="O1563" t="s">
        <v>2078</v>
      </c>
      <c r="P1563"/>
      <c r="Q1563"/>
      <c r="R1563" s="14">
        <f>+VLOOKUP(B1563,[15]ExportInvoiceList!$D:$O,3,0)</f>
        <v>4536324</v>
      </c>
      <c r="S1563" s="14">
        <f t="shared" si="154"/>
        <v>0</v>
      </c>
      <c r="T1563" t="str">
        <f>+VLOOKUP(B1563,[15]ExportInvoiceList!$D:$O,12,0)</f>
        <v>Lịch thanh toán: Monthly at 10 &amp; 24</v>
      </c>
      <c r="U1563" s="4">
        <f>+VLOOKUP(B1563,[15]ExportInvoiceList!$D:$O,6,0)</f>
        <v>45273.000347222223</v>
      </c>
    </row>
    <row r="1564" spans="1:21" ht="15" hidden="1" customHeight="1" x14ac:dyDescent="0.2">
      <c r="A1564" s="5">
        <v>45248</v>
      </c>
      <c r="B1564" s="6">
        <v>69577</v>
      </c>
      <c r="C1564" s="6" t="s">
        <v>10</v>
      </c>
      <c r="D1564" s="6" t="s">
        <v>2027</v>
      </c>
      <c r="E1564" s="9">
        <v>3630515</v>
      </c>
      <c r="F1564" s="10" t="s">
        <v>1409</v>
      </c>
      <c r="G1564" s="9">
        <v>290441</v>
      </c>
      <c r="H1564" s="9">
        <f t="shared" si="144"/>
        <v>3920956</v>
      </c>
      <c r="I1564" s="6" t="s">
        <v>147</v>
      </c>
      <c r="J1564" s="6" t="s">
        <v>148</v>
      </c>
      <c r="K1564" s="5">
        <f t="shared" si="155"/>
        <v>45283</v>
      </c>
      <c r="L1564" s="9">
        <f>+VLOOKUP(B1564,'[2]TT 2023'!F$1615:K$1663,2,0)</f>
        <v>3920954</v>
      </c>
      <c r="M1564" s="9">
        <f t="shared" si="156"/>
        <v>-2</v>
      </c>
      <c r="N1564" s="5">
        <f>+VLOOKUP(B1564,'[2]TT 2023'!F$1615:K$1663,6,0)</f>
        <v>45285</v>
      </c>
      <c r="O1564" t="s">
        <v>2078</v>
      </c>
      <c r="P1564"/>
      <c r="Q1564"/>
      <c r="R1564" s="14">
        <f>+VLOOKUP(B1564,[15]ExportInvoiceList!$D:$O,3,0)</f>
        <v>3920956</v>
      </c>
      <c r="S1564" s="14">
        <f t="shared" si="154"/>
        <v>0</v>
      </c>
      <c r="T1564" t="str">
        <f>+VLOOKUP(B1564,[15]ExportInvoiceList!$D:$O,12,0)</f>
        <v>Lịch thanh toán: Monthly at 10 &amp; 24</v>
      </c>
      <c r="U1564" s="4">
        <f>+VLOOKUP(B1564,[15]ExportInvoiceList!$D:$O,6,0)</f>
        <v>45274.000347222223</v>
      </c>
    </row>
    <row r="1565" spans="1:21" ht="15" hidden="1" customHeight="1" x14ac:dyDescent="0.2">
      <c r="A1565" s="5">
        <v>45248</v>
      </c>
      <c r="B1565" s="6">
        <v>69578</v>
      </c>
      <c r="C1565" s="6" t="s">
        <v>10</v>
      </c>
      <c r="D1565" s="6" t="s">
        <v>2028</v>
      </c>
      <c r="E1565" s="9">
        <v>1190635</v>
      </c>
      <c r="F1565" s="10" t="s">
        <v>1409</v>
      </c>
      <c r="G1565" s="9">
        <v>95251</v>
      </c>
      <c r="H1565" s="9">
        <f t="shared" si="144"/>
        <v>1285886</v>
      </c>
      <c r="I1565" s="6" t="s">
        <v>147</v>
      </c>
      <c r="J1565" s="6" t="s">
        <v>148</v>
      </c>
      <c r="K1565" s="5">
        <f t="shared" si="155"/>
        <v>45283</v>
      </c>
      <c r="L1565" s="9">
        <f>+VLOOKUP(B1565,'[2]TT 2023'!F$1615:K$1663,2,0)</f>
        <v>1285889</v>
      </c>
      <c r="M1565" s="9">
        <f t="shared" si="156"/>
        <v>3</v>
      </c>
      <c r="N1565" s="5">
        <f>+VLOOKUP(B1565,'[2]TT 2023'!F$1615:K$1663,6,0)</f>
        <v>45285</v>
      </c>
      <c r="O1565" t="s">
        <v>2078</v>
      </c>
      <c r="P1565"/>
      <c r="Q1565"/>
      <c r="R1565" s="14">
        <f>+VLOOKUP(B1565,[15]ExportInvoiceList!$D:$O,3,0)</f>
        <v>1285886</v>
      </c>
      <c r="S1565" s="14">
        <f t="shared" si="154"/>
        <v>0</v>
      </c>
      <c r="T1565" t="str">
        <f>+VLOOKUP(B1565,[15]ExportInvoiceList!$D:$O,12,0)</f>
        <v>Lịch thanh toán: Monthly at 10 &amp; 24</v>
      </c>
      <c r="U1565" s="4">
        <f>+VLOOKUP(B1565,[15]ExportInvoiceList!$D:$O,6,0)</f>
        <v>45274.000347222223</v>
      </c>
    </row>
    <row r="1566" spans="1:21" ht="15" hidden="1" customHeight="1" x14ac:dyDescent="0.2">
      <c r="A1566" s="5">
        <v>45248</v>
      </c>
      <c r="B1566" s="6">
        <v>69579</v>
      </c>
      <c r="C1566" s="6" t="s">
        <v>10</v>
      </c>
      <c r="D1566" s="6" t="s">
        <v>2029</v>
      </c>
      <c r="E1566" s="9">
        <v>4960520</v>
      </c>
      <c r="F1566" s="10" t="s">
        <v>1409</v>
      </c>
      <c r="G1566" s="9">
        <v>396842</v>
      </c>
      <c r="H1566" s="9">
        <f t="shared" si="144"/>
        <v>5357362</v>
      </c>
      <c r="I1566" s="6" t="s">
        <v>147</v>
      </c>
      <c r="J1566" s="6" t="s">
        <v>148</v>
      </c>
      <c r="K1566" s="5">
        <f t="shared" si="155"/>
        <v>45283</v>
      </c>
      <c r="L1566" s="9">
        <f>+VLOOKUP(B1566,'[2]TT 2023'!F$1615:K$1663,2,0)</f>
        <v>5357367</v>
      </c>
      <c r="M1566" s="9">
        <f t="shared" si="156"/>
        <v>5</v>
      </c>
      <c r="N1566" s="5">
        <f>+VLOOKUP(B1566,'[2]TT 2023'!F$1615:K$1663,6,0)</f>
        <v>45285</v>
      </c>
      <c r="O1566" t="s">
        <v>2078</v>
      </c>
      <c r="P1566"/>
      <c r="Q1566"/>
      <c r="R1566" s="14">
        <f>+VLOOKUP(B1566,[15]ExportInvoiceList!$D:$O,3,0)</f>
        <v>5357362</v>
      </c>
      <c r="S1566" s="14">
        <f t="shared" si="154"/>
        <v>0</v>
      </c>
      <c r="T1566" t="str">
        <f>+VLOOKUP(B1566,[15]ExportInvoiceList!$D:$O,12,0)</f>
        <v>Lịch thanh toán: Monthly at 10 &amp; 24</v>
      </c>
      <c r="U1566" s="4">
        <f>+VLOOKUP(B1566,[15]ExportInvoiceList!$D:$O,6,0)</f>
        <v>45274.000347222223</v>
      </c>
    </row>
    <row r="1567" spans="1:21" ht="15" hidden="1" customHeight="1" x14ac:dyDescent="0.2">
      <c r="A1567" s="5">
        <v>45248</v>
      </c>
      <c r="B1567" s="6">
        <v>69580</v>
      </c>
      <c r="C1567" s="6" t="s">
        <v>10</v>
      </c>
      <c r="D1567" s="6" t="s">
        <v>2030</v>
      </c>
      <c r="E1567" s="9">
        <v>654610</v>
      </c>
      <c r="F1567" s="10" t="s">
        <v>1409</v>
      </c>
      <c r="G1567" s="9">
        <v>52369</v>
      </c>
      <c r="H1567" s="9">
        <f t="shared" si="144"/>
        <v>706979</v>
      </c>
      <c r="I1567" s="6" t="s">
        <v>147</v>
      </c>
      <c r="J1567" s="6" t="s">
        <v>148</v>
      </c>
      <c r="K1567" s="5">
        <f t="shared" si="155"/>
        <v>45283</v>
      </c>
      <c r="L1567" s="9">
        <f>+VLOOKUP(B1567,'[2]TT 2023'!F$1615:K$1663,2,0)</f>
        <v>706982</v>
      </c>
      <c r="M1567" s="9">
        <f t="shared" si="156"/>
        <v>3</v>
      </c>
      <c r="N1567" s="5">
        <f>+VLOOKUP(B1567,'[2]TT 2023'!F$1615:K$1663,6,0)</f>
        <v>45285</v>
      </c>
      <c r="O1567" t="s">
        <v>2078</v>
      </c>
      <c r="P1567"/>
      <c r="Q1567"/>
      <c r="R1567" s="14">
        <f>+VLOOKUP(B1567,[15]ExportInvoiceList!$D:$O,3,0)</f>
        <v>706979</v>
      </c>
      <c r="S1567" s="14">
        <f t="shared" si="154"/>
        <v>0</v>
      </c>
      <c r="T1567" t="str">
        <f>+VLOOKUP(B1567,[15]ExportInvoiceList!$D:$O,12,0)</f>
        <v>Lịch thanh toán: Monthly at 10 &amp; 24</v>
      </c>
      <c r="U1567" s="4">
        <f>+VLOOKUP(B1567,[15]ExportInvoiceList!$D:$O,6,0)</f>
        <v>45275.000347222223</v>
      </c>
    </row>
    <row r="1568" spans="1:21" ht="15" hidden="1" customHeight="1" x14ac:dyDescent="0.2">
      <c r="A1568" s="5">
        <v>45255</v>
      </c>
      <c r="B1568" s="6">
        <v>71514</v>
      </c>
      <c r="C1568" s="6" t="s">
        <v>10</v>
      </c>
      <c r="D1568" s="6" t="s">
        <v>2031</v>
      </c>
      <c r="E1568" s="9">
        <v>8215200</v>
      </c>
      <c r="F1568" s="10" t="s">
        <v>1409</v>
      </c>
      <c r="G1568" s="9">
        <v>657216</v>
      </c>
      <c r="H1568" s="9">
        <f t="shared" si="144"/>
        <v>8872416</v>
      </c>
      <c r="I1568" s="6" t="s">
        <v>13</v>
      </c>
      <c r="J1568" s="6" t="s">
        <v>14</v>
      </c>
      <c r="K1568" s="5">
        <f t="shared" si="155"/>
        <v>45290</v>
      </c>
      <c r="L1568" s="9">
        <f>+VLOOKUP(B1568,'[2]TT 2023'!F$1615:K$1663,2,0)</f>
        <v>8872416</v>
      </c>
      <c r="M1568" s="9">
        <f t="shared" si="156"/>
        <v>0</v>
      </c>
      <c r="N1568" s="5">
        <f>+VLOOKUP(B1568,'[2]TT 2023'!F$1615:K$1663,6,0)</f>
        <v>45285</v>
      </c>
      <c r="O1568" t="s">
        <v>2078</v>
      </c>
      <c r="P1568"/>
      <c r="Q1568"/>
      <c r="R1568" s="14">
        <f>+VLOOKUP(B1568,[15]ExportInvoiceList!$D:$O,3,0)</f>
        <v>8872416</v>
      </c>
      <c r="S1568" s="14">
        <f t="shared" si="154"/>
        <v>0</v>
      </c>
      <c r="T1568" t="str">
        <f>+VLOOKUP(B1568,[15]ExportInvoiceList!$D:$O,12,0)</f>
        <v>Lịch thanh toán: Monthly at 10 &amp; 24</v>
      </c>
      <c r="U1568" s="4">
        <f>+VLOOKUP(B1568,[15]ExportInvoiceList!$D:$O,6,0)</f>
        <v>45283.000347222223</v>
      </c>
    </row>
    <row r="1569" spans="1:21" ht="15" hidden="1" customHeight="1" x14ac:dyDescent="0.2">
      <c r="A1569" s="5">
        <v>45255</v>
      </c>
      <c r="B1569" s="6">
        <v>71515</v>
      </c>
      <c r="C1569" s="6" t="s">
        <v>10</v>
      </c>
      <c r="D1569" s="6" t="s">
        <v>2032</v>
      </c>
      <c r="E1569" s="9">
        <v>2579200</v>
      </c>
      <c r="F1569" s="10" t="s">
        <v>1409</v>
      </c>
      <c r="G1569" s="9">
        <v>206336</v>
      </c>
      <c r="H1569" s="9">
        <f t="shared" si="144"/>
        <v>2785536</v>
      </c>
      <c r="I1569" s="6" t="s">
        <v>117</v>
      </c>
      <c r="J1569" s="6" t="s">
        <v>118</v>
      </c>
      <c r="K1569" s="5">
        <f t="shared" si="155"/>
        <v>45290</v>
      </c>
      <c r="L1569" s="9">
        <f>+VLOOKUP(B1569,'[2]TT 2023'!F$1615:K$1663,2,0)</f>
        <v>2785536</v>
      </c>
      <c r="M1569" s="9">
        <f t="shared" si="156"/>
        <v>0</v>
      </c>
      <c r="N1569" s="5">
        <f>+VLOOKUP(B1569,'[2]TT 2023'!F$1615:K$1663,6,0)</f>
        <v>45285</v>
      </c>
      <c r="O1569" t="s">
        <v>2078</v>
      </c>
      <c r="P1569"/>
      <c r="Q1569"/>
      <c r="R1569" s="14">
        <f>+VLOOKUP(B1569,[15]ExportInvoiceList!$D:$O,3,0)</f>
        <v>2785536</v>
      </c>
      <c r="S1569" s="14">
        <f t="shared" si="154"/>
        <v>0</v>
      </c>
      <c r="T1569" t="str">
        <f>+VLOOKUP(B1569,[15]ExportInvoiceList!$D:$O,12,0)</f>
        <v>Lịch thanh toán: Monthly at 10 &amp; 24</v>
      </c>
      <c r="U1569" s="4">
        <f>+VLOOKUP(B1569,[15]ExportInvoiceList!$D:$O,6,0)</f>
        <v>45283.000347222223</v>
      </c>
    </row>
    <row r="1570" spans="1:21" ht="15" hidden="1" customHeight="1" x14ac:dyDescent="0.2">
      <c r="A1570" s="5">
        <v>45255</v>
      </c>
      <c r="B1570" s="6">
        <v>71516</v>
      </c>
      <c r="C1570" s="6" t="s">
        <v>10</v>
      </c>
      <c r="D1570" s="6" t="s">
        <v>2033</v>
      </c>
      <c r="E1570" s="9">
        <v>501830</v>
      </c>
      <c r="F1570" s="10" t="s">
        <v>1409</v>
      </c>
      <c r="G1570" s="9">
        <v>40146</v>
      </c>
      <c r="H1570" s="9">
        <f t="shared" si="144"/>
        <v>541976</v>
      </c>
      <c r="I1570" s="6" t="s">
        <v>117</v>
      </c>
      <c r="J1570" s="6" t="s">
        <v>118</v>
      </c>
      <c r="K1570" s="5">
        <f t="shared" si="155"/>
        <v>45290</v>
      </c>
      <c r="L1570" s="9">
        <f>+VLOOKUP(B1570,'[2]TT 2023'!F$1615:K$1663,2,0)</f>
        <v>541971</v>
      </c>
      <c r="M1570" s="9">
        <f t="shared" si="156"/>
        <v>-5</v>
      </c>
      <c r="N1570" s="5">
        <f>+VLOOKUP(B1570,'[2]TT 2023'!F$1615:K$1663,6,0)</f>
        <v>45285</v>
      </c>
      <c r="O1570" t="s">
        <v>2078</v>
      </c>
      <c r="P1570"/>
      <c r="Q1570"/>
      <c r="R1570" s="14">
        <f>+VLOOKUP(B1570,[15]ExportInvoiceList!$D:$O,3,0)</f>
        <v>541976</v>
      </c>
      <c r="S1570" s="14">
        <f t="shared" si="154"/>
        <v>0</v>
      </c>
      <c r="T1570" t="str">
        <f>+VLOOKUP(B1570,[15]ExportInvoiceList!$D:$O,12,0)</f>
        <v>Lịch thanh toán: Monthly at 10 &amp; 24</v>
      </c>
      <c r="U1570" s="4">
        <f>+VLOOKUP(B1570,[15]ExportInvoiceList!$D:$O,6,0)</f>
        <v>45283.000347222223</v>
      </c>
    </row>
    <row r="1571" spans="1:21" ht="15" hidden="1" customHeight="1" x14ac:dyDescent="0.2">
      <c r="A1571" s="5">
        <v>45255</v>
      </c>
      <c r="B1571" s="6">
        <v>71517</v>
      </c>
      <c r="C1571" s="6" t="s">
        <v>10</v>
      </c>
      <c r="D1571" s="6" t="s">
        <v>2034</v>
      </c>
      <c r="E1571" s="9">
        <v>1072050</v>
      </c>
      <c r="F1571" s="10" t="s">
        <v>1409</v>
      </c>
      <c r="G1571" s="9">
        <v>85764</v>
      </c>
      <c r="H1571" s="9">
        <f t="shared" si="144"/>
        <v>1157814</v>
      </c>
      <c r="I1571" s="6" t="s">
        <v>101</v>
      </c>
      <c r="J1571" s="6" t="s">
        <v>102</v>
      </c>
      <c r="K1571" s="5">
        <f t="shared" si="155"/>
        <v>45290</v>
      </c>
      <c r="L1571" s="9">
        <f>+VLOOKUP(B1571,'[2]TT 2023'!F$1664:K$1717,2,0)</f>
        <v>1157814</v>
      </c>
      <c r="M1571" s="9">
        <f t="shared" si="156"/>
        <v>0</v>
      </c>
      <c r="N1571" s="5">
        <f>+VLOOKUP(B1571,'[2]TT 2023'!F$1664:K$1717,6,0)</f>
        <v>45301</v>
      </c>
      <c r="O1571" t="s">
        <v>2227</v>
      </c>
      <c r="P1571"/>
      <c r="Q1571"/>
      <c r="R1571" s="14">
        <f>+VLOOKUP(B1571,[16]ExportInvoiceList!$D:$O,3,0)</f>
        <v>1157814</v>
      </c>
      <c r="S1571" s="14">
        <f t="shared" ref="S1571:S1583" si="157">+R1571-H1571</f>
        <v>0</v>
      </c>
      <c r="T1571" t="str">
        <f>+VLOOKUP(B1571,[16]ExportInvoiceList!$D:$O,12,0)</f>
        <v>Lịch thanh toán: Monthly at 10 &amp; 24</v>
      </c>
      <c r="U1571" s="4">
        <f>+VLOOKUP(B1571,[16]ExportInvoiceList!$D:$O,6,0)</f>
        <v>45285.000347222223</v>
      </c>
    </row>
    <row r="1572" spans="1:21" ht="15" hidden="1" customHeight="1" x14ac:dyDescent="0.2">
      <c r="A1572" s="5">
        <v>45255</v>
      </c>
      <c r="B1572" s="6">
        <v>71518</v>
      </c>
      <c r="C1572" s="6" t="s">
        <v>10</v>
      </c>
      <c r="D1572" s="6" t="s">
        <v>2035</v>
      </c>
      <c r="E1572" s="9">
        <v>4347242</v>
      </c>
      <c r="F1572" s="10" t="s">
        <v>1409</v>
      </c>
      <c r="G1572" s="9">
        <v>347779</v>
      </c>
      <c r="H1572" s="9">
        <f t="shared" si="144"/>
        <v>4695021</v>
      </c>
      <c r="I1572" s="6" t="s">
        <v>101</v>
      </c>
      <c r="J1572" s="6" t="s">
        <v>102</v>
      </c>
      <c r="K1572" s="5">
        <f t="shared" si="155"/>
        <v>45290</v>
      </c>
      <c r="L1572" s="9">
        <f>+VLOOKUP(B1572,'[2]TT 2023'!F$1664:K$1717,2,0)</f>
        <v>4695017</v>
      </c>
      <c r="M1572" s="9">
        <f t="shared" si="156"/>
        <v>-4</v>
      </c>
      <c r="N1572" s="5">
        <f>+VLOOKUP(B1572,'[2]TT 2023'!F$1664:K$1717,6,0)</f>
        <v>45301</v>
      </c>
      <c r="O1572" t="s">
        <v>2227</v>
      </c>
      <c r="P1572"/>
      <c r="Q1572"/>
      <c r="R1572" s="14">
        <f>+VLOOKUP(B1572,[16]ExportInvoiceList!$D:$O,3,0)</f>
        <v>4695021</v>
      </c>
      <c r="S1572" s="14">
        <f t="shared" si="157"/>
        <v>0</v>
      </c>
      <c r="T1572" t="str">
        <f>+VLOOKUP(B1572,[16]ExportInvoiceList!$D:$O,12,0)</f>
        <v>Lịch thanh toán: Monthly at 10 &amp; 24</v>
      </c>
      <c r="U1572" s="4">
        <f>+VLOOKUP(B1572,[16]ExportInvoiceList!$D:$O,6,0)</f>
        <v>45285.000347222223</v>
      </c>
    </row>
    <row r="1573" spans="1:21" ht="15" hidden="1" customHeight="1" x14ac:dyDescent="0.2">
      <c r="A1573" s="5">
        <v>45255</v>
      </c>
      <c r="B1573" s="6">
        <v>71519</v>
      </c>
      <c r="C1573" s="6" t="s">
        <v>10</v>
      </c>
      <c r="D1573" s="6" t="s">
        <v>2036</v>
      </c>
      <c r="E1573" s="9">
        <v>2579200</v>
      </c>
      <c r="F1573" s="10" t="s">
        <v>1409</v>
      </c>
      <c r="G1573" s="9">
        <v>206336</v>
      </c>
      <c r="H1573" s="9">
        <f t="shared" si="144"/>
        <v>2785536</v>
      </c>
      <c r="I1573" s="6" t="s">
        <v>139</v>
      </c>
      <c r="J1573" s="6" t="s">
        <v>140</v>
      </c>
      <c r="K1573" s="5">
        <f t="shared" si="155"/>
        <v>45290</v>
      </c>
      <c r="L1573" s="9">
        <f>+VLOOKUP(B1573,'[2]TT 2023'!F$1664:K$1717,2,0)</f>
        <v>2785536</v>
      </c>
      <c r="M1573" s="9">
        <f t="shared" si="156"/>
        <v>0</v>
      </c>
      <c r="N1573" s="5">
        <f>+VLOOKUP(B1573,'[2]TT 2023'!F$1664:K$1717,6,0)</f>
        <v>45301</v>
      </c>
      <c r="O1573" t="s">
        <v>2227</v>
      </c>
      <c r="P1573"/>
      <c r="Q1573"/>
      <c r="R1573" s="14">
        <f>+VLOOKUP(B1573,[16]ExportInvoiceList!$D:$O,3,0)</f>
        <v>2785536</v>
      </c>
      <c r="S1573" s="14">
        <f t="shared" si="157"/>
        <v>0</v>
      </c>
      <c r="T1573" t="str">
        <f>+VLOOKUP(B1573,[16]ExportInvoiceList!$D:$O,12,0)</f>
        <v>Lịch thanh toán: Monthly at 10 &amp; 24</v>
      </c>
      <c r="U1573" s="4">
        <f>+VLOOKUP(B1573,[16]ExportInvoiceList!$D:$O,6,0)</f>
        <v>45287.000347222223</v>
      </c>
    </row>
    <row r="1574" spans="1:21" ht="15" hidden="1" customHeight="1" x14ac:dyDescent="0.2">
      <c r="A1574" s="5">
        <v>45255</v>
      </c>
      <c r="B1574" s="6">
        <v>71520</v>
      </c>
      <c r="C1574" s="6" t="s">
        <v>10</v>
      </c>
      <c r="D1574" s="6" t="s">
        <v>2037</v>
      </c>
      <c r="E1574" s="9">
        <v>1512044</v>
      </c>
      <c r="F1574" s="10" t="s">
        <v>1409</v>
      </c>
      <c r="G1574" s="9">
        <v>120964</v>
      </c>
      <c r="H1574" s="9">
        <f t="shared" si="144"/>
        <v>1633008</v>
      </c>
      <c r="I1574" s="6" t="s">
        <v>53</v>
      </c>
      <c r="J1574" s="6" t="s">
        <v>54</v>
      </c>
      <c r="K1574" s="5">
        <f t="shared" si="155"/>
        <v>45290</v>
      </c>
      <c r="L1574" s="9">
        <f>+VLOOKUP(B1574,'[2]TT 2023'!F$1664:K$1717,2,0)</f>
        <v>1633014</v>
      </c>
      <c r="M1574" s="9">
        <f t="shared" si="156"/>
        <v>6</v>
      </c>
      <c r="N1574" s="5">
        <f>+VLOOKUP(B1574,'[2]TT 2023'!F$1664:K$1717,6,0)</f>
        <v>45301</v>
      </c>
      <c r="O1574" t="s">
        <v>2227</v>
      </c>
      <c r="P1574"/>
      <c r="Q1574"/>
      <c r="R1574" s="14">
        <f>+VLOOKUP(B1574,[16]ExportInvoiceList!$D:$O,3,0)</f>
        <v>1633008</v>
      </c>
      <c r="S1574" s="14">
        <f t="shared" si="157"/>
        <v>0</v>
      </c>
      <c r="T1574" t="str">
        <f>+VLOOKUP(B1574,[16]ExportInvoiceList!$D:$O,12,0)</f>
        <v>Lịch thanh toán: Monthly at 10 &amp; 24</v>
      </c>
      <c r="U1574" s="4">
        <f>+VLOOKUP(B1574,[16]ExportInvoiceList!$D:$O,6,0)</f>
        <v>45289.000347222223</v>
      </c>
    </row>
    <row r="1575" spans="1:21" ht="15" hidden="1" customHeight="1" x14ac:dyDescent="0.2">
      <c r="A1575" s="5">
        <v>45255</v>
      </c>
      <c r="B1575" s="6">
        <v>71521</v>
      </c>
      <c r="C1575" s="6" t="s">
        <v>10</v>
      </c>
      <c r="D1575" s="6" t="s">
        <v>2038</v>
      </c>
      <c r="E1575" s="9">
        <v>3035930</v>
      </c>
      <c r="F1575" s="10" t="s">
        <v>1409</v>
      </c>
      <c r="G1575" s="9">
        <v>242874</v>
      </c>
      <c r="H1575" s="9">
        <f t="shared" si="144"/>
        <v>3278804</v>
      </c>
      <c r="I1575" s="6" t="s">
        <v>113</v>
      </c>
      <c r="J1575" s="6" t="s">
        <v>114</v>
      </c>
      <c r="K1575" s="5">
        <f t="shared" si="155"/>
        <v>45290</v>
      </c>
      <c r="L1575" s="9">
        <f>+VLOOKUP(B1575,'[2]TT 2023'!F$1664:K$1717,2,0)</f>
        <v>3278799</v>
      </c>
      <c r="M1575" s="9">
        <f t="shared" si="156"/>
        <v>-5</v>
      </c>
      <c r="N1575" s="5">
        <f>+VLOOKUP(B1575,'[2]TT 2023'!F$1664:K$1717,6,0)</f>
        <v>45301</v>
      </c>
      <c r="O1575" t="s">
        <v>2227</v>
      </c>
      <c r="P1575"/>
      <c r="Q1575"/>
      <c r="R1575" s="14">
        <f>+VLOOKUP(B1575,[16]ExportInvoiceList!$D:$O,3,0)</f>
        <v>3278804</v>
      </c>
      <c r="S1575" s="14">
        <f t="shared" si="157"/>
        <v>0</v>
      </c>
      <c r="T1575" t="str">
        <f>+VLOOKUP(B1575,[16]ExportInvoiceList!$D:$O,12,0)</f>
        <v>Lịch thanh toán: Monthly at 10 &amp; 24</v>
      </c>
      <c r="U1575" s="4">
        <f>+VLOOKUP(B1575,[16]ExportInvoiceList!$D:$O,6,0)</f>
        <v>45286.000347222223</v>
      </c>
    </row>
    <row r="1576" spans="1:21" ht="15" hidden="1" customHeight="1" x14ac:dyDescent="0.2">
      <c r="A1576" s="5">
        <v>45255</v>
      </c>
      <c r="B1576" s="6">
        <v>71522</v>
      </c>
      <c r="C1576" s="6" t="s">
        <v>10</v>
      </c>
      <c r="D1576" s="6" t="s">
        <v>2039</v>
      </c>
      <c r="E1576" s="9">
        <v>3622100</v>
      </c>
      <c r="F1576" s="10" t="s">
        <v>1409</v>
      </c>
      <c r="G1576" s="9">
        <v>289768</v>
      </c>
      <c r="H1576" s="9">
        <f t="shared" ref="H1576:H1641" si="158">+E1576+G1576</f>
        <v>3911868</v>
      </c>
      <c r="I1576" s="6" t="s">
        <v>13</v>
      </c>
      <c r="J1576" s="6" t="s">
        <v>14</v>
      </c>
      <c r="K1576" s="5">
        <f t="shared" si="155"/>
        <v>45290</v>
      </c>
      <c r="L1576" s="9">
        <f>+VLOOKUP(B1576,'[2]TT 2023'!F$1664:K$1717,2,0)</f>
        <v>3911868</v>
      </c>
      <c r="M1576" s="9">
        <f t="shared" si="156"/>
        <v>0</v>
      </c>
      <c r="N1576" s="5">
        <f>+VLOOKUP(B1576,'[2]TT 2023'!F$1664:K$1717,6,0)</f>
        <v>45301</v>
      </c>
      <c r="O1576" t="s">
        <v>2227</v>
      </c>
      <c r="P1576"/>
      <c r="Q1576"/>
      <c r="R1576" s="14">
        <f>+VLOOKUP(B1576,[16]ExportInvoiceList!$D:$O,3,0)</f>
        <v>3911868</v>
      </c>
      <c r="S1576" s="14">
        <f t="shared" si="157"/>
        <v>0</v>
      </c>
      <c r="T1576" t="str">
        <f>+VLOOKUP(B1576,[16]ExportInvoiceList!$D:$O,12,0)</f>
        <v>Lịch thanh toán: Monthly at 10 &amp; 24</v>
      </c>
      <c r="U1576" s="4">
        <f>+VLOOKUP(B1576,[16]ExportInvoiceList!$D:$O,6,0)</f>
        <v>45287.000347222223</v>
      </c>
    </row>
    <row r="1577" spans="1:21" ht="15" hidden="1" customHeight="1" x14ac:dyDescent="0.2">
      <c r="A1577" s="5">
        <v>45255</v>
      </c>
      <c r="B1577" s="6">
        <v>71523</v>
      </c>
      <c r="C1577" s="6" t="s">
        <v>10</v>
      </c>
      <c r="D1577" s="6" t="s">
        <v>2040</v>
      </c>
      <c r="E1577" s="9">
        <v>5910940</v>
      </c>
      <c r="F1577" s="10" t="s">
        <v>1409</v>
      </c>
      <c r="G1577" s="9">
        <v>472875</v>
      </c>
      <c r="H1577" s="9">
        <f t="shared" si="158"/>
        <v>6383815</v>
      </c>
      <c r="I1577" s="6" t="s">
        <v>13</v>
      </c>
      <c r="J1577" s="6" t="s">
        <v>14</v>
      </c>
      <c r="K1577" s="5">
        <f t="shared" si="155"/>
        <v>45290</v>
      </c>
      <c r="L1577" s="9">
        <f>+VLOOKUP(B1577,'[2]TT 2023'!F$1664:K$1717,2,0)</f>
        <v>6383813</v>
      </c>
      <c r="M1577" s="9">
        <f t="shared" si="156"/>
        <v>-2</v>
      </c>
      <c r="N1577" s="5">
        <f>+VLOOKUP(B1577,'[2]TT 2023'!F$1664:K$1717,6,0)</f>
        <v>45301</v>
      </c>
      <c r="O1577" t="s">
        <v>2227</v>
      </c>
      <c r="P1577"/>
      <c r="Q1577"/>
      <c r="R1577" s="14">
        <f>+VLOOKUP(B1577,[16]ExportInvoiceList!$D:$O,3,0)</f>
        <v>6383815</v>
      </c>
      <c r="S1577" s="14">
        <f t="shared" si="157"/>
        <v>0</v>
      </c>
      <c r="T1577" t="str">
        <f>+VLOOKUP(B1577,[16]ExportInvoiceList!$D:$O,12,0)</f>
        <v>Lịch thanh toán: Monthly at 10 &amp; 24</v>
      </c>
      <c r="U1577" s="4">
        <f>+VLOOKUP(B1577,[16]ExportInvoiceList!$D:$O,6,0)</f>
        <v>45288.000347222223</v>
      </c>
    </row>
    <row r="1578" spans="1:21" ht="15" hidden="1" customHeight="1" x14ac:dyDescent="0.2">
      <c r="A1578" s="5">
        <v>45255</v>
      </c>
      <c r="B1578" s="6">
        <v>71524</v>
      </c>
      <c r="C1578" s="6" t="s">
        <v>10</v>
      </c>
      <c r="D1578" s="6" t="s">
        <v>2041</v>
      </c>
      <c r="E1578" s="9">
        <v>1468620</v>
      </c>
      <c r="F1578" s="10" t="s">
        <v>1409</v>
      </c>
      <c r="G1578" s="9">
        <v>117490</v>
      </c>
      <c r="H1578" s="9">
        <f t="shared" si="158"/>
        <v>1586110</v>
      </c>
      <c r="I1578" s="6" t="s">
        <v>93</v>
      </c>
      <c r="J1578" s="6" t="s">
        <v>94</v>
      </c>
      <c r="K1578" s="5">
        <f t="shared" si="155"/>
        <v>45290</v>
      </c>
      <c r="L1578" s="9">
        <f>+VLOOKUP(B1578,'[2]TT 2023'!F$1664:K$1717,2,0)</f>
        <v>1586115</v>
      </c>
      <c r="M1578" s="9">
        <f t="shared" si="156"/>
        <v>5</v>
      </c>
      <c r="N1578" s="5">
        <f>+VLOOKUP(B1578,'[2]TT 2023'!F$1664:K$1717,6,0)</f>
        <v>45301</v>
      </c>
      <c r="O1578" t="s">
        <v>2227</v>
      </c>
      <c r="P1578"/>
      <c r="Q1578"/>
      <c r="R1578" s="14">
        <f>+VLOOKUP(B1578,[16]ExportInvoiceList!$D:$O,3,0)</f>
        <v>1586110</v>
      </c>
      <c r="S1578" s="14">
        <f t="shared" si="157"/>
        <v>0</v>
      </c>
      <c r="T1578" t="str">
        <f>+VLOOKUP(B1578,[16]ExportInvoiceList!$D:$O,12,0)</f>
        <v>Lịch thanh toán: Monthly at 10 &amp; 24</v>
      </c>
      <c r="U1578" s="4">
        <f>+VLOOKUP(B1578,[16]ExportInvoiceList!$D:$O,6,0)</f>
        <v>45290.000347222223</v>
      </c>
    </row>
    <row r="1579" spans="1:21" ht="15" hidden="1" customHeight="1" x14ac:dyDescent="0.2">
      <c r="A1579" s="5">
        <v>45255</v>
      </c>
      <c r="B1579" s="6">
        <v>71525</v>
      </c>
      <c r="C1579" s="6" t="s">
        <v>10</v>
      </c>
      <c r="D1579" s="6" t="s">
        <v>2042</v>
      </c>
      <c r="E1579" s="9">
        <v>3849940</v>
      </c>
      <c r="F1579" s="10" t="s">
        <v>1409</v>
      </c>
      <c r="G1579" s="9">
        <v>307995</v>
      </c>
      <c r="H1579" s="9">
        <f t="shared" si="158"/>
        <v>4157935</v>
      </c>
      <c r="I1579" s="6" t="s">
        <v>175</v>
      </c>
      <c r="J1579" s="6" t="s">
        <v>176</v>
      </c>
      <c r="K1579" s="5">
        <f t="shared" si="155"/>
        <v>45290</v>
      </c>
      <c r="L1579" s="9">
        <f>+VLOOKUP(B1579,'[2]TT 2023'!F$1664:K$1717,2,0)</f>
        <v>4157933</v>
      </c>
      <c r="M1579" s="9">
        <f t="shared" si="156"/>
        <v>-2</v>
      </c>
      <c r="N1579" s="5">
        <f>+VLOOKUP(B1579,'[2]TT 2023'!F$1664:K$1717,6,0)</f>
        <v>45301</v>
      </c>
      <c r="O1579" t="s">
        <v>2227</v>
      </c>
      <c r="P1579"/>
      <c r="Q1579"/>
      <c r="R1579" s="14">
        <f>+VLOOKUP(B1579,[16]ExportInvoiceList!$D:$O,3,0)</f>
        <v>4157935</v>
      </c>
      <c r="S1579" s="14">
        <f t="shared" si="157"/>
        <v>0</v>
      </c>
      <c r="T1579" t="str">
        <f>+VLOOKUP(B1579,[16]ExportInvoiceList!$D:$O,12,0)</f>
        <v>Lịch thanh toán: Monthly at 10 &amp; 24</v>
      </c>
      <c r="U1579" s="4">
        <f>+VLOOKUP(B1579,[16]ExportInvoiceList!$D:$O,6,0)</f>
        <v>45289.000347222223</v>
      </c>
    </row>
    <row r="1580" spans="1:21" ht="15" hidden="1" customHeight="1" x14ac:dyDescent="0.2">
      <c r="A1580" s="5">
        <v>45255</v>
      </c>
      <c r="B1580" s="6">
        <v>71526</v>
      </c>
      <c r="C1580" s="6" t="s">
        <v>10</v>
      </c>
      <c r="D1580" s="6" t="s">
        <v>2043</v>
      </c>
      <c r="E1580" s="9">
        <v>4960520</v>
      </c>
      <c r="F1580" s="10" t="s">
        <v>1409</v>
      </c>
      <c r="G1580" s="9">
        <v>396842</v>
      </c>
      <c r="H1580" s="9">
        <f t="shared" si="158"/>
        <v>5357362</v>
      </c>
      <c r="I1580" s="6" t="s">
        <v>73</v>
      </c>
      <c r="J1580" s="6" t="s">
        <v>74</v>
      </c>
      <c r="K1580" s="5">
        <f t="shared" si="155"/>
        <v>45290</v>
      </c>
      <c r="L1580" s="9">
        <f>+VLOOKUP(B1580,'[2]TT 2023'!F$1664:K$1717,2,0)</f>
        <v>5357367</v>
      </c>
      <c r="M1580" s="9">
        <f t="shared" si="156"/>
        <v>5</v>
      </c>
      <c r="N1580" s="5">
        <f>+VLOOKUP(B1580,'[2]TT 2023'!F$1664:K$1717,6,0)</f>
        <v>45301</v>
      </c>
      <c r="O1580" t="s">
        <v>2227</v>
      </c>
      <c r="P1580"/>
      <c r="Q1580"/>
      <c r="R1580" s="14">
        <f>+VLOOKUP(B1580,[16]ExportInvoiceList!$D:$O,3,0)</f>
        <v>5357362</v>
      </c>
      <c r="S1580" s="14">
        <f t="shared" si="157"/>
        <v>0</v>
      </c>
      <c r="T1580" t="str">
        <f>+VLOOKUP(B1580,[16]ExportInvoiceList!$D:$O,12,0)</f>
        <v>Lịch thanh toán: Monthly at 10 &amp; 24</v>
      </c>
      <c r="U1580" s="4">
        <f>+VLOOKUP(B1580,[16]ExportInvoiceList!$D:$O,6,0)</f>
        <v>45289.000347222223</v>
      </c>
    </row>
    <row r="1581" spans="1:21" ht="15" hidden="1" customHeight="1" x14ac:dyDescent="0.2">
      <c r="A1581" s="5">
        <v>45255</v>
      </c>
      <c r="B1581" s="6">
        <v>71527</v>
      </c>
      <c r="C1581" s="6" t="s">
        <v>10</v>
      </c>
      <c r="D1581" s="6" t="s">
        <v>2044</v>
      </c>
      <c r="E1581" s="9">
        <v>2937240</v>
      </c>
      <c r="F1581" s="10" t="s">
        <v>1409</v>
      </c>
      <c r="G1581" s="9">
        <v>234979</v>
      </c>
      <c r="H1581" s="9">
        <f t="shared" si="158"/>
        <v>3172219</v>
      </c>
      <c r="I1581" s="6" t="s">
        <v>107</v>
      </c>
      <c r="J1581" s="6" t="s">
        <v>108</v>
      </c>
      <c r="K1581" s="5">
        <f t="shared" si="155"/>
        <v>45290</v>
      </c>
      <c r="L1581" s="9">
        <f>+VLOOKUP(B1581,'[2]TT 2023'!F$1664:K$1717,2,0)</f>
        <v>3172217</v>
      </c>
      <c r="M1581" s="9">
        <f t="shared" si="156"/>
        <v>-2</v>
      </c>
      <c r="N1581" s="5">
        <f>+VLOOKUP(B1581,'[2]TT 2023'!F$1664:K$1717,6,0)</f>
        <v>45301</v>
      </c>
      <c r="O1581" t="s">
        <v>2227</v>
      </c>
      <c r="P1581"/>
      <c r="Q1581"/>
      <c r="R1581" s="14">
        <f>+VLOOKUP(B1581,[16]ExportInvoiceList!$D:$O,3,0)</f>
        <v>3172219</v>
      </c>
      <c r="S1581" s="14">
        <f t="shared" si="157"/>
        <v>0</v>
      </c>
      <c r="T1581" t="str">
        <f>+VLOOKUP(B1581,[16]ExportInvoiceList!$D:$O,12,0)</f>
        <v>Lịch thanh toán: Monthly at 10 &amp; 24</v>
      </c>
      <c r="U1581" s="4">
        <f>+VLOOKUP(B1581,[16]ExportInvoiceList!$D:$O,6,0)</f>
        <v>45290.000347222223</v>
      </c>
    </row>
    <row r="1582" spans="1:21" ht="15" hidden="1" customHeight="1" x14ac:dyDescent="0.2">
      <c r="A1582" s="5">
        <v>45255</v>
      </c>
      <c r="B1582" s="6">
        <v>71528</v>
      </c>
      <c r="C1582" s="6" t="s">
        <v>10</v>
      </c>
      <c r="D1582" s="6" t="s">
        <v>2045</v>
      </c>
      <c r="E1582" s="9">
        <v>4853395</v>
      </c>
      <c r="F1582" s="10" t="s">
        <v>1409</v>
      </c>
      <c r="G1582" s="9">
        <v>388272</v>
      </c>
      <c r="H1582" s="9">
        <f t="shared" si="158"/>
        <v>5241667</v>
      </c>
      <c r="I1582" s="6" t="s">
        <v>89</v>
      </c>
      <c r="J1582" s="6" t="s">
        <v>90</v>
      </c>
      <c r="K1582" s="5">
        <f t="shared" si="155"/>
        <v>45290</v>
      </c>
      <c r="L1582" s="9">
        <f>+VLOOKUP(B1582,'[2]TT 2023'!F$1664:K$1717,2,0)</f>
        <v>5241672</v>
      </c>
      <c r="M1582" s="9">
        <f t="shared" si="156"/>
        <v>5</v>
      </c>
      <c r="N1582" s="5">
        <f>+VLOOKUP(B1582,'[2]TT 2023'!F$1664:K$1717,6,0)</f>
        <v>45301</v>
      </c>
      <c r="O1582" t="s">
        <v>2227</v>
      </c>
      <c r="P1582"/>
      <c r="Q1582"/>
      <c r="R1582" s="14">
        <f>+VLOOKUP(B1582,[16]ExportInvoiceList!$D:$O,3,0)</f>
        <v>5241667</v>
      </c>
      <c r="S1582" s="14">
        <f t="shared" si="157"/>
        <v>0</v>
      </c>
      <c r="T1582" t="str">
        <f>+VLOOKUP(B1582,[16]ExportInvoiceList!$D:$O,12,0)</f>
        <v>Lịch thanh toán: Monthly at 10 &amp; 24</v>
      </c>
      <c r="U1582" s="4">
        <f>+VLOOKUP(B1582,[16]ExportInvoiceList!$D:$O,6,0)</f>
        <v>45290.000347222223</v>
      </c>
    </row>
    <row r="1583" spans="1:21" ht="15" hidden="1" customHeight="1" x14ac:dyDescent="0.2">
      <c r="A1583" s="5">
        <v>45255</v>
      </c>
      <c r="B1583" s="6">
        <v>71529</v>
      </c>
      <c r="C1583" s="6" t="s">
        <v>10</v>
      </c>
      <c r="D1583" s="6" t="s">
        <v>2046</v>
      </c>
      <c r="E1583" s="9">
        <v>1110580</v>
      </c>
      <c r="F1583" s="10" t="s">
        <v>1409</v>
      </c>
      <c r="G1583" s="9">
        <v>88846</v>
      </c>
      <c r="H1583" s="9">
        <f t="shared" si="158"/>
        <v>1199426</v>
      </c>
      <c r="I1583" s="6" t="s">
        <v>131</v>
      </c>
      <c r="J1583" s="6" t="s">
        <v>132</v>
      </c>
      <c r="K1583" s="5">
        <f t="shared" si="155"/>
        <v>45290</v>
      </c>
      <c r="L1583" s="9">
        <f>+VLOOKUP(B1583,'[2]TT 2023'!F$1664:K$1717,2,0)</f>
        <v>1199421</v>
      </c>
      <c r="M1583" s="9">
        <f t="shared" si="156"/>
        <v>-5</v>
      </c>
      <c r="N1583" s="5">
        <f>+VLOOKUP(B1583,'[2]TT 2023'!F$1664:K$1717,6,0)</f>
        <v>45301</v>
      </c>
      <c r="O1583" t="s">
        <v>2227</v>
      </c>
      <c r="P1583"/>
      <c r="Q1583"/>
      <c r="R1583" s="14">
        <f>+VLOOKUP(B1583,[16]ExportInvoiceList!$D:$O,3,0)</f>
        <v>1199426</v>
      </c>
      <c r="S1583" s="14">
        <f t="shared" si="157"/>
        <v>0</v>
      </c>
      <c r="T1583" t="str">
        <f>+VLOOKUP(B1583,[16]ExportInvoiceList!$D:$O,12,0)</f>
        <v>Lịch thanh toán: Monthly at 10 &amp; 24</v>
      </c>
      <c r="U1583" s="4">
        <f>+VLOOKUP(B1583,[16]ExportInvoiceList!$D:$O,6,0)</f>
        <v>45289.000347222223</v>
      </c>
    </row>
    <row r="1584" spans="1:21" ht="15" hidden="1" customHeight="1" x14ac:dyDescent="0.2">
      <c r="A1584" s="5">
        <v>45255</v>
      </c>
      <c r="B1584" s="6">
        <v>71530</v>
      </c>
      <c r="C1584" s="6" t="s">
        <v>10</v>
      </c>
      <c r="D1584" s="6" t="s">
        <v>2047</v>
      </c>
      <c r="E1584" s="9">
        <v>5059893</v>
      </c>
      <c r="F1584" s="10" t="s">
        <v>1409</v>
      </c>
      <c r="G1584" s="9">
        <v>404791</v>
      </c>
      <c r="H1584" s="9">
        <f t="shared" si="158"/>
        <v>5464684</v>
      </c>
      <c r="I1584" s="6" t="s">
        <v>147</v>
      </c>
      <c r="J1584" s="6" t="s">
        <v>148</v>
      </c>
      <c r="K1584" s="5">
        <f t="shared" si="155"/>
        <v>45290</v>
      </c>
      <c r="L1584" s="9">
        <f>+VLOOKUP(B1584,'[2]TT 2023'!F$1615:K$1663,2,0)</f>
        <v>5464679</v>
      </c>
      <c r="M1584" s="9">
        <f t="shared" si="156"/>
        <v>-5</v>
      </c>
      <c r="N1584" s="5">
        <f>+VLOOKUP(B1584,'[2]TT 2023'!F$1615:K$1663,6,0)</f>
        <v>45285</v>
      </c>
      <c r="O1584" t="s">
        <v>2078</v>
      </c>
      <c r="P1584"/>
      <c r="Q1584"/>
      <c r="R1584" s="14">
        <f>+VLOOKUP(B1584,[15]ExportInvoiceList!$D:$O,3,0)</f>
        <v>5464684</v>
      </c>
      <c r="S1584" s="14">
        <f t="shared" si="154"/>
        <v>0</v>
      </c>
      <c r="T1584" t="str">
        <f>+VLOOKUP(B1584,[15]ExportInvoiceList!$D:$O,12,0)</f>
        <v>Lịch thanh toán: Monthly at 10 &amp; 24</v>
      </c>
      <c r="U1584" s="4">
        <f>+VLOOKUP(B1584,[15]ExportInvoiceList!$D:$O,6,0)</f>
        <v>45280.000347222223</v>
      </c>
    </row>
    <row r="1585" spans="1:21" ht="15" hidden="1" customHeight="1" x14ac:dyDescent="0.2">
      <c r="A1585" s="5">
        <v>45255</v>
      </c>
      <c r="B1585" s="6">
        <v>71531</v>
      </c>
      <c r="C1585" s="6" t="s">
        <v>10</v>
      </c>
      <c r="D1585" s="6" t="s">
        <v>2048</v>
      </c>
      <c r="E1585" s="9">
        <v>1110580</v>
      </c>
      <c r="F1585" s="10" t="s">
        <v>1409</v>
      </c>
      <c r="G1585" s="9">
        <v>88846</v>
      </c>
      <c r="H1585" s="9">
        <f t="shared" si="158"/>
        <v>1199426</v>
      </c>
      <c r="I1585" s="6" t="s">
        <v>147</v>
      </c>
      <c r="J1585" s="6" t="s">
        <v>148</v>
      </c>
      <c r="K1585" s="5">
        <f t="shared" si="155"/>
        <v>45290</v>
      </c>
      <c r="L1585" s="9">
        <f>+VLOOKUP(B1585,'[2]TT 2023'!F$1615:K$1663,2,0)</f>
        <v>1199421</v>
      </c>
      <c r="M1585" s="9">
        <f t="shared" si="156"/>
        <v>-5</v>
      </c>
      <c r="N1585" s="5">
        <f>+VLOOKUP(B1585,'[2]TT 2023'!F$1615:K$1663,6,0)</f>
        <v>45285</v>
      </c>
      <c r="O1585" t="s">
        <v>2078</v>
      </c>
      <c r="P1585"/>
      <c r="Q1585"/>
      <c r="R1585" s="14">
        <f>+VLOOKUP(B1585,[15]ExportInvoiceList!$D:$O,3,0)</f>
        <v>1199426</v>
      </c>
      <c r="S1585" s="14">
        <f t="shared" si="154"/>
        <v>0</v>
      </c>
      <c r="T1585" t="str">
        <f>+VLOOKUP(B1585,[15]ExportInvoiceList!$D:$O,12,0)</f>
        <v>Lịch thanh toán: Monthly at 10 &amp; 24</v>
      </c>
      <c r="U1585" s="4">
        <f>+VLOOKUP(B1585,[15]ExportInvoiceList!$D:$O,6,0)</f>
        <v>45283.000347222223</v>
      </c>
    </row>
    <row r="1586" spans="1:21" ht="15" hidden="1" customHeight="1" x14ac:dyDescent="0.2">
      <c r="A1586" s="5">
        <v>45255</v>
      </c>
      <c r="B1586" s="6">
        <v>71532</v>
      </c>
      <c r="C1586" s="6" t="s">
        <v>10</v>
      </c>
      <c r="D1586" s="6" t="s">
        <v>2049</v>
      </c>
      <c r="E1586" s="9">
        <v>1110580</v>
      </c>
      <c r="F1586" s="10" t="s">
        <v>1409</v>
      </c>
      <c r="G1586" s="9">
        <v>88846</v>
      </c>
      <c r="H1586" s="9">
        <f t="shared" si="158"/>
        <v>1199426</v>
      </c>
      <c r="I1586" s="6" t="s">
        <v>147</v>
      </c>
      <c r="J1586" s="6" t="s">
        <v>148</v>
      </c>
      <c r="K1586" s="5">
        <f t="shared" si="155"/>
        <v>45290</v>
      </c>
      <c r="L1586" s="9">
        <f>+VLOOKUP(B1586,'[2]TT 2023'!F$1615:K$1663,2,0)</f>
        <v>1199421</v>
      </c>
      <c r="M1586" s="9">
        <f t="shared" si="156"/>
        <v>-5</v>
      </c>
      <c r="N1586" s="5">
        <f>+VLOOKUP(B1586,'[2]TT 2023'!F$1615:K$1663,6,0)</f>
        <v>45285</v>
      </c>
      <c r="O1586" t="s">
        <v>2078</v>
      </c>
      <c r="P1586"/>
      <c r="Q1586"/>
      <c r="R1586" s="14">
        <f>+VLOOKUP(B1586,[15]ExportInvoiceList!$D:$O,3,0)</f>
        <v>1199426</v>
      </c>
      <c r="S1586" s="14">
        <f t="shared" si="154"/>
        <v>0</v>
      </c>
      <c r="T1586" t="str">
        <f>+VLOOKUP(B1586,[15]ExportInvoiceList!$D:$O,12,0)</f>
        <v>Lịch thanh toán: Monthly at 10 &amp; 24</v>
      </c>
      <c r="U1586" s="4">
        <f>+VLOOKUP(B1586,[15]ExportInvoiceList!$D:$O,6,0)</f>
        <v>45283.000347222223</v>
      </c>
    </row>
    <row r="1587" spans="1:21" ht="15" hidden="1" customHeight="1" x14ac:dyDescent="0.2">
      <c r="A1587" s="5">
        <v>45255</v>
      </c>
      <c r="B1587" s="6">
        <v>71539</v>
      </c>
      <c r="C1587" s="6" t="s">
        <v>10</v>
      </c>
      <c r="D1587" s="6" t="s">
        <v>2050</v>
      </c>
      <c r="E1587" s="9">
        <v>16295990</v>
      </c>
      <c r="F1587" s="10" t="s">
        <v>1409</v>
      </c>
      <c r="G1587" s="9">
        <v>1303679</v>
      </c>
      <c r="H1587" s="9">
        <f t="shared" si="158"/>
        <v>17599669</v>
      </c>
      <c r="I1587" s="6" t="s">
        <v>13</v>
      </c>
      <c r="J1587" s="6" t="s">
        <v>14</v>
      </c>
      <c r="K1587" s="5">
        <f t="shared" si="155"/>
        <v>45290</v>
      </c>
      <c r="L1587" s="9">
        <f>+VLOOKUP(B1587,'[2]TT 2023'!F$1664:K$1717,2,0)</f>
        <v>17599667</v>
      </c>
      <c r="M1587" s="9">
        <f t="shared" si="156"/>
        <v>-2</v>
      </c>
      <c r="N1587" s="5">
        <f>+VLOOKUP(B1587,'[2]TT 2023'!F$1664:K$1717,6,0)</f>
        <v>45301</v>
      </c>
      <c r="O1587" t="s">
        <v>2227</v>
      </c>
      <c r="P1587"/>
      <c r="Q1587"/>
      <c r="R1587" s="14">
        <f>+VLOOKUP(B1587,[16]ExportInvoiceList!$D:$O,3,0)</f>
        <v>17599668</v>
      </c>
      <c r="S1587" s="14">
        <f t="shared" ref="S1587:S1592" si="159">+R1587-H1587</f>
        <v>-1</v>
      </c>
      <c r="T1587" t="str">
        <f>+VLOOKUP(B1587,[16]ExportInvoiceList!$D:$O,12,0)</f>
        <v>Lịch thanh toán: Monthly at 10 &amp; 24</v>
      </c>
      <c r="U1587" s="4">
        <f>+VLOOKUP(B1587,[16]ExportInvoiceList!$D:$O,6,0)</f>
        <v>45289.000347222223</v>
      </c>
    </row>
    <row r="1588" spans="1:21" ht="15" hidden="1" customHeight="1" x14ac:dyDescent="0.2">
      <c r="A1588" s="5">
        <v>45260</v>
      </c>
      <c r="B1588" s="6">
        <v>72795</v>
      </c>
      <c r="C1588" s="6" t="s">
        <v>10</v>
      </c>
      <c r="D1588" s="6" t="s">
        <v>2051</v>
      </c>
      <c r="E1588" s="9">
        <v>5211435</v>
      </c>
      <c r="F1588" s="10" t="s">
        <v>1409</v>
      </c>
      <c r="G1588" s="9">
        <v>416915</v>
      </c>
      <c r="H1588" s="9">
        <f t="shared" si="158"/>
        <v>5628350</v>
      </c>
      <c r="I1588" s="6" t="s">
        <v>131</v>
      </c>
      <c r="J1588" s="6" t="s">
        <v>132</v>
      </c>
      <c r="K1588" s="5">
        <f t="shared" si="155"/>
        <v>45295</v>
      </c>
      <c r="L1588" s="9">
        <f>+VLOOKUP(B1588,'[2]TT 2023'!F$1664:K$1717,2,0)</f>
        <v>5628353</v>
      </c>
      <c r="M1588" s="9">
        <f t="shared" si="156"/>
        <v>3</v>
      </c>
      <c r="N1588" s="5">
        <f>+VLOOKUP(B1588,'[2]TT 2023'!F$1664:K$1717,6,0)</f>
        <v>45301</v>
      </c>
      <c r="O1588" t="s">
        <v>2227</v>
      </c>
      <c r="P1588"/>
      <c r="Q1588"/>
      <c r="R1588" s="14">
        <f>+VLOOKUP(B1588,[16]ExportInvoiceList!$D:$O,3,0)</f>
        <v>5628350</v>
      </c>
      <c r="S1588" s="14">
        <f t="shared" si="159"/>
        <v>0</v>
      </c>
      <c r="T1588" t="str">
        <f>+VLOOKUP(B1588,[16]ExportInvoiceList!$D:$O,12,0)</f>
        <v>Lịch thanh toán: Monthly at 10 &amp; 24</v>
      </c>
      <c r="U1588" s="4">
        <f>+VLOOKUP(B1588,[16]ExportInvoiceList!$D:$O,6,0)</f>
        <v>45293.000347222223</v>
      </c>
    </row>
    <row r="1589" spans="1:21" ht="15" hidden="1" customHeight="1" x14ac:dyDescent="0.2">
      <c r="A1589" s="5">
        <v>45260</v>
      </c>
      <c r="B1589" s="6">
        <v>72796</v>
      </c>
      <c r="C1589" s="6" t="s">
        <v>10</v>
      </c>
      <c r="D1589" s="6" t="s">
        <v>2052</v>
      </c>
      <c r="E1589" s="9">
        <v>2323962</v>
      </c>
      <c r="F1589" s="10" t="s">
        <v>1409</v>
      </c>
      <c r="G1589" s="9">
        <v>185917</v>
      </c>
      <c r="H1589" s="9">
        <f t="shared" si="158"/>
        <v>2509879</v>
      </c>
      <c r="I1589" s="6" t="s">
        <v>175</v>
      </c>
      <c r="J1589" s="6" t="s">
        <v>176</v>
      </c>
      <c r="K1589" s="5">
        <f t="shared" si="155"/>
        <v>45295</v>
      </c>
      <c r="L1589" s="9">
        <f>+VLOOKUP(B1589,'[2]TT 2023'!F$1664:K$1717,2,0)</f>
        <v>2509880</v>
      </c>
      <c r="M1589" s="9">
        <f t="shared" si="156"/>
        <v>1</v>
      </c>
      <c r="N1589" s="5">
        <f>+VLOOKUP(B1589,'[2]TT 2023'!F$1664:K$1717,6,0)</f>
        <v>45301</v>
      </c>
      <c r="O1589" t="s">
        <v>2227</v>
      </c>
      <c r="P1589"/>
      <c r="Q1589"/>
      <c r="R1589" s="14">
        <f>+VLOOKUP(B1589,[16]ExportInvoiceList!$D:$O,3,0)</f>
        <v>2509879</v>
      </c>
      <c r="S1589" s="14">
        <f t="shared" si="159"/>
        <v>0</v>
      </c>
      <c r="T1589" t="str">
        <f>+VLOOKUP(B1589,[16]ExportInvoiceList!$D:$O,12,0)</f>
        <v>Lịch thanh toán: Monthly at 10 &amp; 24</v>
      </c>
      <c r="U1589" s="4">
        <f>+VLOOKUP(B1589,[16]ExportInvoiceList!$D:$O,6,0)</f>
        <v>45293.000347222223</v>
      </c>
    </row>
    <row r="1590" spans="1:21" ht="15" hidden="1" customHeight="1" x14ac:dyDescent="0.2">
      <c r="A1590" s="5">
        <v>45260</v>
      </c>
      <c r="B1590" s="6">
        <v>72797</v>
      </c>
      <c r="C1590" s="6" t="s">
        <v>10</v>
      </c>
      <c r="D1590" s="6" t="s">
        <v>2053</v>
      </c>
      <c r="E1590" s="9">
        <v>3642449</v>
      </c>
      <c r="F1590" s="10" t="s">
        <v>1409</v>
      </c>
      <c r="G1590" s="9">
        <v>291396</v>
      </c>
      <c r="H1590" s="9">
        <f t="shared" si="158"/>
        <v>3933845</v>
      </c>
      <c r="I1590" s="6" t="s">
        <v>139</v>
      </c>
      <c r="J1590" s="6" t="s">
        <v>140</v>
      </c>
      <c r="K1590" s="5">
        <f t="shared" si="155"/>
        <v>45295</v>
      </c>
      <c r="L1590" s="9">
        <f>+VLOOKUP(B1590,'[2]TT 2023'!F$1664:K$1717,2,0)</f>
        <v>3933846</v>
      </c>
      <c r="M1590" s="9">
        <f t="shared" si="156"/>
        <v>1</v>
      </c>
      <c r="N1590" s="5">
        <f>+VLOOKUP(B1590,'[2]TT 2023'!F$1664:K$1717,6,0)</f>
        <v>45301</v>
      </c>
      <c r="O1590" t="s">
        <v>2227</v>
      </c>
      <c r="P1590"/>
      <c r="Q1590"/>
      <c r="R1590" s="14">
        <f>+VLOOKUP(B1590,[16]ExportInvoiceList!$D:$O,3,0)</f>
        <v>3933845</v>
      </c>
      <c r="S1590" s="14">
        <f t="shared" si="159"/>
        <v>0</v>
      </c>
      <c r="T1590" t="str">
        <f>+VLOOKUP(B1590,[16]ExportInvoiceList!$D:$O,12,0)</f>
        <v>Lịch thanh toán: Monthly at 10 &amp; 24</v>
      </c>
      <c r="U1590" s="4">
        <f>+VLOOKUP(B1590,[16]ExportInvoiceList!$D:$O,6,0)</f>
        <v>45294.000347222223</v>
      </c>
    </row>
    <row r="1591" spans="1:21" ht="15" hidden="1" customHeight="1" x14ac:dyDescent="0.2">
      <c r="A1591" s="5">
        <v>45260</v>
      </c>
      <c r="B1591" s="6">
        <v>72798</v>
      </c>
      <c r="C1591" s="6" t="s">
        <v>10</v>
      </c>
      <c r="D1591" s="6" t="s">
        <v>2054</v>
      </c>
      <c r="E1591" s="9">
        <v>8025180</v>
      </c>
      <c r="F1591" s="10" t="s">
        <v>1409</v>
      </c>
      <c r="G1591" s="9">
        <v>642014</v>
      </c>
      <c r="H1591" s="9">
        <f t="shared" si="158"/>
        <v>8667194</v>
      </c>
      <c r="I1591" s="6" t="s">
        <v>13</v>
      </c>
      <c r="J1591" s="6" t="s">
        <v>14</v>
      </c>
      <c r="K1591" s="5">
        <f t="shared" si="155"/>
        <v>45295</v>
      </c>
      <c r="L1591" s="9">
        <f>+VLOOKUP(B1591,'[2]TT 2023'!F$1664:K$1717,2,0)</f>
        <v>8667189</v>
      </c>
      <c r="M1591" s="9">
        <f t="shared" si="156"/>
        <v>-5</v>
      </c>
      <c r="N1591" s="5">
        <f>+VLOOKUP(B1591,'[2]TT 2023'!F$1664:K$1717,6,0)</f>
        <v>45301</v>
      </c>
      <c r="O1591" t="s">
        <v>2227</v>
      </c>
      <c r="P1591"/>
      <c r="Q1591"/>
      <c r="R1591" s="14">
        <f>+VLOOKUP(B1591,[16]ExportInvoiceList!$D:$O,3,0)</f>
        <v>8667194</v>
      </c>
      <c r="S1591" s="14">
        <f t="shared" si="159"/>
        <v>0</v>
      </c>
      <c r="T1591" t="str">
        <f>+VLOOKUP(B1591,[16]ExportInvoiceList!$D:$O,12,0)</f>
        <v>Lịch thanh toán: Monthly at 10 &amp; 24</v>
      </c>
      <c r="U1591" s="4">
        <f>+VLOOKUP(B1591,[16]ExportInvoiceList!$D:$O,6,0)</f>
        <v>45293.000347222223</v>
      </c>
    </row>
    <row r="1592" spans="1:21" ht="15" hidden="1" customHeight="1" x14ac:dyDescent="0.2">
      <c r="A1592" s="5">
        <v>45260</v>
      </c>
      <c r="B1592" s="6">
        <v>72799</v>
      </c>
      <c r="C1592" s="6" t="s">
        <v>10</v>
      </c>
      <c r="D1592" s="6" t="s">
        <v>2055</v>
      </c>
      <c r="E1592" s="9">
        <v>11440020</v>
      </c>
      <c r="F1592" s="10" t="s">
        <v>1409</v>
      </c>
      <c r="G1592" s="9">
        <v>915202</v>
      </c>
      <c r="H1592" s="9">
        <f t="shared" si="158"/>
        <v>12355222</v>
      </c>
      <c r="I1592" s="6" t="s">
        <v>13</v>
      </c>
      <c r="J1592" s="6" t="s">
        <v>14</v>
      </c>
      <c r="K1592" s="5">
        <f t="shared" si="155"/>
        <v>45295</v>
      </c>
      <c r="L1592" s="9">
        <f>+VLOOKUP(B1592,'[2]TT 2023'!F$1664:K$1717,2,0)</f>
        <v>12355227</v>
      </c>
      <c r="M1592" s="9">
        <f t="shared" si="156"/>
        <v>5</v>
      </c>
      <c r="N1592" s="5">
        <f>+VLOOKUP(B1592,'[2]TT 2023'!F$1664:K$1717,6,0)</f>
        <v>45301</v>
      </c>
      <c r="O1592" t="s">
        <v>2227</v>
      </c>
      <c r="P1592"/>
      <c r="Q1592"/>
      <c r="R1592" s="14">
        <f>+VLOOKUP(B1592,[16]ExportInvoiceList!$D:$O,3,0)</f>
        <v>12355222</v>
      </c>
      <c r="S1592" s="14">
        <f t="shared" si="159"/>
        <v>0</v>
      </c>
      <c r="T1592" t="str">
        <f>+VLOOKUP(B1592,[16]ExportInvoiceList!$D:$O,12,0)</f>
        <v>Lịch thanh toán: Monthly at 10 &amp; 24</v>
      </c>
      <c r="U1592" s="4">
        <f>+VLOOKUP(B1592,[16]ExportInvoiceList!$D:$O,6,0)</f>
        <v>45294.000347222223</v>
      </c>
    </row>
    <row r="1593" spans="1:21" ht="15" hidden="1" customHeight="1" x14ac:dyDescent="0.2">
      <c r="A1593" s="5">
        <v>45260</v>
      </c>
      <c r="B1593" s="6">
        <v>72800</v>
      </c>
      <c r="C1593" s="6" t="s">
        <v>10</v>
      </c>
      <c r="D1593" s="6" t="s">
        <v>2056</v>
      </c>
      <c r="E1593" s="9">
        <v>3331740</v>
      </c>
      <c r="F1593" s="10" t="s">
        <v>1409</v>
      </c>
      <c r="G1593" s="9">
        <v>266539</v>
      </c>
      <c r="H1593" s="9">
        <f t="shared" si="158"/>
        <v>3598279</v>
      </c>
      <c r="I1593" s="6" t="s">
        <v>147</v>
      </c>
      <c r="J1593" s="6" t="s">
        <v>148</v>
      </c>
      <c r="K1593" s="5">
        <f t="shared" ref="K1593:K1599" si="160">35+A1593</f>
        <v>45295</v>
      </c>
      <c r="L1593" s="9">
        <f>+VLOOKUP(B1593,'[2]TT 2023'!F$1615:K$1663,2,0)</f>
        <v>3598277</v>
      </c>
      <c r="M1593" s="9">
        <f t="shared" ref="M1593:M1599" si="161">+L1593-H1593</f>
        <v>-2</v>
      </c>
      <c r="N1593" s="5">
        <f>+VLOOKUP(B1593,'[2]TT 2023'!F$1615:K$1663,6,0)</f>
        <v>45285</v>
      </c>
      <c r="O1593" t="s">
        <v>2078</v>
      </c>
      <c r="P1593"/>
      <c r="Q1593"/>
      <c r="R1593" s="14" t="e">
        <f>+VLOOKUP(B1593,[15]ExportInvoiceList!$D:$O,3,0)</f>
        <v>#N/A</v>
      </c>
      <c r="S1593" s="14" t="e">
        <f t="shared" ref="S1593:S1599" si="162">+R1593-H1593</f>
        <v>#N/A</v>
      </c>
      <c r="T1593" t="e">
        <f>+VLOOKUP(B1593,[15]ExportInvoiceList!$D:$O,12,0)</f>
        <v>#N/A</v>
      </c>
      <c r="U1593" s="4" t="e">
        <f>+VLOOKUP(B1593,[15]ExportInvoiceList!$D:$O,6,0)</f>
        <v>#N/A</v>
      </c>
    </row>
    <row r="1594" spans="1:21" ht="15" hidden="1" customHeight="1" x14ac:dyDescent="0.2">
      <c r="A1594" s="5">
        <v>45260</v>
      </c>
      <c r="B1594" s="6">
        <v>72801</v>
      </c>
      <c r="C1594" s="6" t="s">
        <v>10</v>
      </c>
      <c r="D1594" s="6" t="s">
        <v>2057</v>
      </c>
      <c r="E1594" s="9">
        <v>501830</v>
      </c>
      <c r="F1594" s="10" t="s">
        <v>1409</v>
      </c>
      <c r="G1594" s="9">
        <v>40146</v>
      </c>
      <c r="H1594" s="9">
        <f t="shared" si="158"/>
        <v>541976</v>
      </c>
      <c r="I1594" s="6" t="s">
        <v>147</v>
      </c>
      <c r="J1594" s="6" t="s">
        <v>148</v>
      </c>
      <c r="K1594" s="5">
        <f t="shared" si="160"/>
        <v>45295</v>
      </c>
      <c r="L1594" s="9">
        <f>+VLOOKUP(B1594,'[2]TT 2023'!F$1615:K$1663,2,0)</f>
        <v>541971</v>
      </c>
      <c r="M1594" s="9">
        <f t="shared" si="161"/>
        <v>-5</v>
      </c>
      <c r="N1594" s="5">
        <f>+VLOOKUP(B1594,'[2]TT 2023'!F$1615:K$1663,6,0)</f>
        <v>45285</v>
      </c>
      <c r="O1594" t="s">
        <v>2078</v>
      </c>
      <c r="P1594"/>
      <c r="Q1594"/>
      <c r="R1594" s="14" t="e">
        <f>+VLOOKUP(B1594,[15]ExportInvoiceList!$D:$O,3,0)</f>
        <v>#N/A</v>
      </c>
      <c r="S1594" s="14" t="e">
        <f t="shared" si="162"/>
        <v>#N/A</v>
      </c>
      <c r="T1594" t="e">
        <f>+VLOOKUP(B1594,[15]ExportInvoiceList!$D:$O,12,0)</f>
        <v>#N/A</v>
      </c>
      <c r="U1594" s="4" t="e">
        <f>+VLOOKUP(B1594,[15]ExportInvoiceList!$D:$O,6,0)</f>
        <v>#N/A</v>
      </c>
    </row>
    <row r="1595" spans="1:21" ht="15" hidden="1" customHeight="1" x14ac:dyDescent="0.2">
      <c r="A1595" s="5">
        <v>45260</v>
      </c>
      <c r="B1595" s="6">
        <v>72802</v>
      </c>
      <c r="C1595" s="6" t="s">
        <v>10</v>
      </c>
      <c r="D1595" s="6" t="s">
        <v>2058</v>
      </c>
      <c r="E1595" s="9">
        <v>2221160</v>
      </c>
      <c r="F1595" s="10" t="s">
        <v>1409</v>
      </c>
      <c r="G1595" s="9">
        <v>177693</v>
      </c>
      <c r="H1595" s="9">
        <f t="shared" si="158"/>
        <v>2398853</v>
      </c>
      <c r="I1595" s="6" t="s">
        <v>147</v>
      </c>
      <c r="J1595" s="6" t="s">
        <v>148</v>
      </c>
      <c r="K1595" s="5">
        <f t="shared" si="160"/>
        <v>45295</v>
      </c>
      <c r="L1595" s="9">
        <f>+VLOOKUP(B1595,'[2]TT 2023'!F$1615:K$1663,2,0)</f>
        <v>2398856</v>
      </c>
      <c r="M1595" s="9">
        <f t="shared" si="161"/>
        <v>3</v>
      </c>
      <c r="N1595" s="5">
        <f>+VLOOKUP(B1595,'[2]TT 2023'!F$1615:K$1663,6,0)</f>
        <v>45285</v>
      </c>
      <c r="O1595" t="s">
        <v>2078</v>
      </c>
      <c r="P1595"/>
      <c r="Q1595"/>
      <c r="R1595" s="14">
        <f>+VLOOKUP(B1595,[15]ExportInvoiceList!$D:$O,3,0)</f>
        <v>2398853</v>
      </c>
      <c r="S1595" s="14">
        <f t="shared" si="162"/>
        <v>0</v>
      </c>
      <c r="T1595" t="str">
        <f>+VLOOKUP(B1595,[15]ExportInvoiceList!$D:$O,12,0)</f>
        <v>Lịch thanh toán: Monthly at 10 &amp; 24</v>
      </c>
      <c r="U1595" s="4">
        <f>+VLOOKUP(B1595,[15]ExportInvoiceList!$D:$O,6,0)</f>
        <v>45283.000347222223</v>
      </c>
    </row>
    <row r="1596" spans="1:21" ht="15" hidden="1" customHeight="1" x14ac:dyDescent="0.2">
      <c r="A1596" s="5">
        <v>45260</v>
      </c>
      <c r="B1596" s="6">
        <v>72803</v>
      </c>
      <c r="C1596" s="6" t="s">
        <v>10</v>
      </c>
      <c r="D1596" s="6" t="s">
        <v>2059</v>
      </c>
      <c r="E1596" s="9">
        <v>2540670</v>
      </c>
      <c r="F1596" s="10" t="s">
        <v>1409</v>
      </c>
      <c r="G1596" s="9">
        <v>203254</v>
      </c>
      <c r="H1596" s="9">
        <f t="shared" si="158"/>
        <v>2743924</v>
      </c>
      <c r="I1596" s="6" t="s">
        <v>147</v>
      </c>
      <c r="J1596" s="6" t="s">
        <v>148</v>
      </c>
      <c r="K1596" s="5">
        <f t="shared" si="160"/>
        <v>45295</v>
      </c>
      <c r="L1596" s="9">
        <f>+VLOOKUP(B1596,'[2]TT 2023'!F$1664:K$1717,2,0)</f>
        <v>2743929</v>
      </c>
      <c r="M1596" s="9">
        <f t="shared" si="161"/>
        <v>5</v>
      </c>
      <c r="N1596" s="5">
        <f>+VLOOKUP(B1596,'[2]TT 2023'!F$1664:K$1717,6,0)</f>
        <v>45301</v>
      </c>
      <c r="O1596" t="s">
        <v>2227</v>
      </c>
      <c r="P1596"/>
      <c r="Q1596"/>
      <c r="R1596" s="14">
        <f>+VLOOKUP(B1596,[16]ExportInvoiceList!$D:$O,3,0)</f>
        <v>2743924</v>
      </c>
      <c r="S1596" s="14">
        <f t="shared" si="162"/>
        <v>0</v>
      </c>
      <c r="T1596" t="str">
        <f>+VLOOKUP(B1596,[16]ExportInvoiceList!$D:$O,12,0)</f>
        <v>Lịch thanh toán: Monthly at 10 &amp; 24</v>
      </c>
      <c r="U1596" s="4">
        <f>+VLOOKUP(B1596,[16]ExportInvoiceList!$D:$O,6,0)</f>
        <v>45286.000347222223</v>
      </c>
    </row>
    <row r="1597" spans="1:21" ht="15" hidden="1" customHeight="1" x14ac:dyDescent="0.2">
      <c r="A1597" s="5">
        <v>45260</v>
      </c>
      <c r="B1597" s="6">
        <v>72804</v>
      </c>
      <c r="C1597" s="6" t="s">
        <v>10</v>
      </c>
      <c r="D1597" s="6" t="s">
        <v>2060</v>
      </c>
      <c r="E1597" s="9">
        <v>4442320</v>
      </c>
      <c r="F1597" s="10" t="s">
        <v>1409</v>
      </c>
      <c r="G1597" s="9">
        <v>355386</v>
      </c>
      <c r="H1597" s="9">
        <f t="shared" si="158"/>
        <v>4797706</v>
      </c>
      <c r="I1597" s="6" t="s">
        <v>147</v>
      </c>
      <c r="J1597" s="6" t="s">
        <v>148</v>
      </c>
      <c r="K1597" s="5">
        <f t="shared" si="160"/>
        <v>45295</v>
      </c>
      <c r="L1597" s="9">
        <f>+VLOOKUP(B1597,'[2]TT 2023'!F$1664:K$1717,2,0)</f>
        <v>4797711</v>
      </c>
      <c r="M1597" s="9">
        <f t="shared" si="161"/>
        <v>5</v>
      </c>
      <c r="N1597" s="5">
        <f>+VLOOKUP(B1597,'[2]TT 2023'!F$1664:K$1717,6,0)</f>
        <v>45301</v>
      </c>
      <c r="O1597" t="s">
        <v>2227</v>
      </c>
      <c r="P1597"/>
      <c r="Q1597"/>
      <c r="R1597" s="14">
        <f>+VLOOKUP(B1597,[16]ExportInvoiceList!$D:$O,3,0)</f>
        <v>4797706</v>
      </c>
      <c r="S1597" s="14">
        <f t="shared" si="162"/>
        <v>0</v>
      </c>
      <c r="T1597" t="str">
        <f>+VLOOKUP(B1597,[16]ExportInvoiceList!$D:$O,12,0)</f>
        <v>Lịch thanh toán: Monthly at 10 &amp; 24</v>
      </c>
      <c r="U1597" s="4">
        <f>+VLOOKUP(B1597,[16]ExportInvoiceList!$D:$O,6,0)</f>
        <v>45286.000347222223</v>
      </c>
    </row>
    <row r="1598" spans="1:21" ht="15" hidden="1" customHeight="1" x14ac:dyDescent="0.2">
      <c r="A1598" s="5">
        <v>45260</v>
      </c>
      <c r="B1598" s="6">
        <v>72805</v>
      </c>
      <c r="C1598" s="6" t="s">
        <v>10</v>
      </c>
      <c r="D1598" s="6" t="s">
        <v>2061</v>
      </c>
      <c r="E1598" s="9">
        <v>2830115</v>
      </c>
      <c r="F1598" s="10" t="s">
        <v>1409</v>
      </c>
      <c r="G1598" s="9">
        <v>226409</v>
      </c>
      <c r="H1598" s="9">
        <f t="shared" si="158"/>
        <v>3056524</v>
      </c>
      <c r="I1598" s="6" t="s">
        <v>147</v>
      </c>
      <c r="J1598" s="6" t="s">
        <v>148</v>
      </c>
      <c r="K1598" s="5">
        <f t="shared" si="160"/>
        <v>45295</v>
      </c>
      <c r="L1598" s="9">
        <f>+VLOOKUP(B1598,'[2]TT 2023'!F$1664:K$1717,2,0)</f>
        <v>3056522</v>
      </c>
      <c r="M1598" s="9">
        <f t="shared" si="161"/>
        <v>-2</v>
      </c>
      <c r="N1598" s="5">
        <f>+VLOOKUP(B1598,'[2]TT 2023'!F$1664:K$1717,6,0)</f>
        <v>45301</v>
      </c>
      <c r="O1598" t="s">
        <v>2227</v>
      </c>
      <c r="P1598"/>
      <c r="Q1598"/>
      <c r="R1598" s="14">
        <f>+VLOOKUP(B1598,[16]ExportInvoiceList!$D:$O,3,0)</f>
        <v>3056524</v>
      </c>
      <c r="S1598" s="14">
        <f t="shared" si="162"/>
        <v>0</v>
      </c>
      <c r="T1598" t="str">
        <f>+VLOOKUP(B1598,[16]ExportInvoiceList!$D:$O,12,0)</f>
        <v>Lịch thanh toán: Monthly at 10 &amp; 24</v>
      </c>
      <c r="U1598" s="4">
        <f>+VLOOKUP(B1598,[16]ExportInvoiceList!$D:$O,6,0)</f>
        <v>45288.000347222223</v>
      </c>
    </row>
    <row r="1599" spans="1:21" ht="15" hidden="1" customHeight="1" x14ac:dyDescent="0.2">
      <c r="A1599" s="5">
        <v>45260</v>
      </c>
      <c r="B1599" s="6">
        <v>72806</v>
      </c>
      <c r="C1599" s="6" t="s">
        <v>10</v>
      </c>
      <c r="D1599" s="6" t="s">
        <v>2062</v>
      </c>
      <c r="E1599" s="9">
        <v>3331740</v>
      </c>
      <c r="F1599" s="10" t="s">
        <v>1409</v>
      </c>
      <c r="G1599" s="9">
        <v>266539</v>
      </c>
      <c r="H1599" s="9">
        <f t="shared" si="158"/>
        <v>3598279</v>
      </c>
      <c r="I1599" s="6" t="s">
        <v>147</v>
      </c>
      <c r="J1599" s="6" t="s">
        <v>148</v>
      </c>
      <c r="K1599" s="5">
        <f t="shared" si="160"/>
        <v>45295</v>
      </c>
      <c r="L1599" s="9">
        <f>+VLOOKUP(B1599,'[2]TT 2023'!F$1664:K$1717,2,0)</f>
        <v>3598277</v>
      </c>
      <c r="M1599" s="9">
        <f t="shared" si="161"/>
        <v>-2</v>
      </c>
      <c r="N1599" s="5">
        <f>+VLOOKUP(B1599,'[2]TT 2023'!F$1664:K$1717,6,0)</f>
        <v>45301</v>
      </c>
      <c r="O1599" t="s">
        <v>2227</v>
      </c>
      <c r="P1599"/>
      <c r="Q1599"/>
      <c r="R1599" s="14">
        <f>+VLOOKUP(B1599,[16]ExportInvoiceList!$D:$O,3,0)</f>
        <v>3598279</v>
      </c>
      <c r="S1599" s="14">
        <f t="shared" si="162"/>
        <v>0</v>
      </c>
      <c r="T1599" t="str">
        <f>+VLOOKUP(B1599,[16]ExportInvoiceList!$D:$O,12,0)</f>
        <v>Lịch thanh toán: Monthly at 10 &amp; 24</v>
      </c>
      <c r="U1599" s="4">
        <f>+VLOOKUP(B1599,[16]ExportInvoiceList!$D:$O,6,0)</f>
        <v>45289.000347222223</v>
      </c>
    </row>
    <row r="1600" spans="1:21" ht="15" hidden="1" customHeight="1" x14ac:dyDescent="0.2">
      <c r="A1600" s="5">
        <v>45264</v>
      </c>
      <c r="B1600" s="6">
        <v>368</v>
      </c>
      <c r="C1600" s="6" t="s">
        <v>980</v>
      </c>
      <c r="D1600" s="6" t="s">
        <v>2063</v>
      </c>
      <c r="E1600" s="9">
        <v>-643230</v>
      </c>
      <c r="F1600" s="10" t="s">
        <v>1409</v>
      </c>
      <c r="G1600" s="9">
        <v>-51458</v>
      </c>
      <c r="H1600" s="9">
        <f t="shared" si="158"/>
        <v>-694688</v>
      </c>
      <c r="I1600" s="6" t="s">
        <v>107</v>
      </c>
      <c r="J1600" s="6" t="s">
        <v>108</v>
      </c>
      <c r="K1600" s="5">
        <f t="shared" ref="K1600:K1605" si="163">35+A1600</f>
        <v>45299</v>
      </c>
      <c r="L1600" s="9">
        <f>+VLOOKUP(B1600,'[2]TT 2023'!F$1567:K$1614,2,0)</f>
        <v>-694688</v>
      </c>
      <c r="M1600" s="9">
        <f t="shared" ref="M1600:M1605" si="164">+L1600-H1600</f>
        <v>0</v>
      </c>
      <c r="N1600" s="5">
        <f>+VLOOKUP(B1600,'[2]TT 2023'!F$1567:K$1614,6,0)</f>
        <v>45271</v>
      </c>
      <c r="O1600" t="s">
        <v>2069</v>
      </c>
      <c r="P1600"/>
      <c r="Q1600"/>
      <c r="R1600" s="14"/>
    </row>
    <row r="1601" spans="1:21" ht="15" hidden="1" customHeight="1" x14ac:dyDescent="0.2">
      <c r="A1601" s="5">
        <v>45264</v>
      </c>
      <c r="B1601" s="6">
        <v>390</v>
      </c>
      <c r="C1601" s="6" t="s">
        <v>1247</v>
      </c>
      <c r="D1601" s="6" t="s">
        <v>2064</v>
      </c>
      <c r="E1601" s="9">
        <v>-1506449</v>
      </c>
      <c r="F1601" s="10" t="s">
        <v>1409</v>
      </c>
      <c r="G1601" s="9">
        <v>-120517</v>
      </c>
      <c r="H1601" s="9">
        <f t="shared" si="158"/>
        <v>-1626966</v>
      </c>
      <c r="I1601" s="6" t="s">
        <v>89</v>
      </c>
      <c r="J1601" s="6" t="s">
        <v>90</v>
      </c>
      <c r="K1601" s="5">
        <f t="shared" si="163"/>
        <v>45299</v>
      </c>
      <c r="L1601" s="9">
        <f>+VLOOKUP(B1601,'[2]TT 2023'!F$1567:K$1614,2,0)</f>
        <v>-1626965</v>
      </c>
      <c r="M1601" s="9">
        <f t="shared" si="164"/>
        <v>1</v>
      </c>
      <c r="N1601" s="5">
        <f>+VLOOKUP(B1601,'[2]TT 2023'!F$1567:K$1614,6,0)</f>
        <v>45271</v>
      </c>
      <c r="O1601" t="s">
        <v>2069</v>
      </c>
      <c r="P1601"/>
      <c r="Q1601"/>
      <c r="R1601" s="14"/>
    </row>
    <row r="1602" spans="1:21" ht="15" hidden="1" customHeight="1" x14ac:dyDescent="0.2">
      <c r="A1602" s="5">
        <v>45264</v>
      </c>
      <c r="B1602" s="6">
        <v>450</v>
      </c>
      <c r="C1602" s="6" t="s">
        <v>683</v>
      </c>
      <c r="D1602" s="6" t="s">
        <v>2065</v>
      </c>
      <c r="E1602" s="9">
        <v>-566702</v>
      </c>
      <c r="F1602" s="10" t="s">
        <v>1409</v>
      </c>
      <c r="G1602" s="9">
        <v>-45337</v>
      </c>
      <c r="H1602" s="9">
        <f t="shared" si="158"/>
        <v>-612039</v>
      </c>
      <c r="I1602" s="6" t="s">
        <v>147</v>
      </c>
      <c r="J1602" s="6" t="s">
        <v>148</v>
      </c>
      <c r="K1602" s="5">
        <f t="shared" si="163"/>
        <v>45299</v>
      </c>
      <c r="L1602" s="9">
        <f>+VLOOKUP(B1602,'[2]TT 2023'!F$1567:K$1614,2,0)</f>
        <v>-612038</v>
      </c>
      <c r="M1602" s="9">
        <f t="shared" si="164"/>
        <v>1</v>
      </c>
      <c r="N1602" s="5">
        <f>+VLOOKUP(B1602,'[2]TT 2023'!F$1567:K$1614,6,0)</f>
        <v>45271</v>
      </c>
      <c r="O1602" t="s">
        <v>2069</v>
      </c>
      <c r="P1602"/>
      <c r="Q1602"/>
      <c r="R1602" s="14"/>
    </row>
    <row r="1603" spans="1:21" ht="15" hidden="1" customHeight="1" x14ac:dyDescent="0.2">
      <c r="A1603" s="5">
        <v>45264</v>
      </c>
      <c r="B1603" s="6">
        <v>754</v>
      </c>
      <c r="C1603" s="6" t="s">
        <v>686</v>
      </c>
      <c r="D1603" s="6" t="s">
        <v>2066</v>
      </c>
      <c r="E1603" s="9">
        <v>-654610</v>
      </c>
      <c r="F1603" s="10" t="s">
        <v>1409</v>
      </c>
      <c r="G1603" s="9">
        <v>-52369</v>
      </c>
      <c r="H1603" s="9">
        <f t="shared" si="158"/>
        <v>-706979</v>
      </c>
      <c r="I1603" s="6" t="s">
        <v>131</v>
      </c>
      <c r="J1603" s="6" t="s">
        <v>132</v>
      </c>
      <c r="K1603" s="5">
        <f t="shared" si="163"/>
        <v>45299</v>
      </c>
      <c r="L1603" s="9">
        <f>+VLOOKUP(B1603,'[2]TT 2023'!F$1567:K$1614,2,0)</f>
        <v>-706979</v>
      </c>
      <c r="M1603" s="9">
        <f t="shared" si="164"/>
        <v>0</v>
      </c>
      <c r="N1603" s="5">
        <f>+VLOOKUP(B1603,'[2]TT 2023'!F$1567:K$1614,6,0)</f>
        <v>45271</v>
      </c>
      <c r="O1603" t="s">
        <v>2069</v>
      </c>
      <c r="P1603"/>
      <c r="Q1603"/>
      <c r="R1603" s="14"/>
    </row>
    <row r="1604" spans="1:21" ht="15" hidden="1" customHeight="1" x14ac:dyDescent="0.2">
      <c r="A1604" s="5">
        <v>45264</v>
      </c>
      <c r="B1604" s="6">
        <v>770</v>
      </c>
      <c r="C1604" s="6" t="s">
        <v>686</v>
      </c>
      <c r="D1604" s="6" t="s">
        <v>2067</v>
      </c>
      <c r="E1604" s="9">
        <v>-1649085</v>
      </c>
      <c r="F1604" s="10" t="s">
        <v>1409</v>
      </c>
      <c r="G1604" s="9">
        <v>-131926</v>
      </c>
      <c r="H1604" s="9">
        <f t="shared" si="158"/>
        <v>-1781011</v>
      </c>
      <c r="I1604" s="6" t="s">
        <v>131</v>
      </c>
      <c r="J1604" s="6" t="s">
        <v>132</v>
      </c>
      <c r="K1604" s="5">
        <f t="shared" si="163"/>
        <v>45299</v>
      </c>
      <c r="L1604" s="9">
        <f>+VLOOKUP(B1604,'[2]TT 2023'!F$1567:K$1614,2,0)</f>
        <v>-1781012</v>
      </c>
      <c r="M1604" s="9">
        <f t="shared" si="164"/>
        <v>-1</v>
      </c>
      <c r="N1604" s="5">
        <f>+VLOOKUP(B1604,'[2]TT 2023'!F$1567:K$1614,6,0)</f>
        <v>45271</v>
      </c>
      <c r="O1604" t="s">
        <v>2069</v>
      </c>
      <c r="P1604"/>
      <c r="Q1604"/>
      <c r="R1604" s="14"/>
    </row>
    <row r="1605" spans="1:21" ht="15" hidden="1" customHeight="1" x14ac:dyDescent="0.2">
      <c r="A1605" s="5">
        <v>45264</v>
      </c>
      <c r="B1605" s="6">
        <v>775</v>
      </c>
      <c r="C1605" s="6" t="s">
        <v>686</v>
      </c>
      <c r="D1605" s="6" t="s">
        <v>2068</v>
      </c>
      <c r="E1605" s="9">
        <v>-222116</v>
      </c>
      <c r="F1605" s="10" t="s">
        <v>1409</v>
      </c>
      <c r="G1605" s="9">
        <v>-17769</v>
      </c>
      <c r="H1605" s="9">
        <f t="shared" si="158"/>
        <v>-239885</v>
      </c>
      <c r="I1605" s="6" t="s">
        <v>131</v>
      </c>
      <c r="J1605" s="6" t="s">
        <v>132</v>
      </c>
      <c r="K1605" s="5">
        <f t="shared" si="163"/>
        <v>45299</v>
      </c>
      <c r="L1605" s="9">
        <f>+VLOOKUP(B1605,'[2]TT 2023'!F$1567:K$1614,2,0)</f>
        <v>-239885</v>
      </c>
      <c r="M1605" s="9">
        <f t="shared" si="164"/>
        <v>0</v>
      </c>
      <c r="N1605" s="5">
        <f>+VLOOKUP(B1605,'[2]TT 2023'!F$1567:K$1614,6,0)</f>
        <v>45271</v>
      </c>
      <c r="O1605" t="s">
        <v>2069</v>
      </c>
      <c r="P1605"/>
      <c r="Q1605"/>
      <c r="R1605" s="14"/>
    </row>
    <row r="1606" spans="1:21" ht="15" hidden="1" customHeight="1" x14ac:dyDescent="0.2">
      <c r="A1606" s="5">
        <v>45268</v>
      </c>
      <c r="B1606" s="6">
        <v>64120</v>
      </c>
      <c r="C1606" s="6" t="s">
        <v>2070</v>
      </c>
      <c r="D1606" s="6" t="s">
        <v>1613</v>
      </c>
      <c r="E1606" s="9">
        <v>-2217220</v>
      </c>
      <c r="F1606" s="10" t="s">
        <v>1409</v>
      </c>
      <c r="G1606" s="9">
        <v>-177378</v>
      </c>
      <c r="H1606" s="9">
        <f t="shared" si="158"/>
        <v>-2394598</v>
      </c>
      <c r="I1606" s="6" t="s">
        <v>13</v>
      </c>
      <c r="J1606" s="6" t="s">
        <v>14</v>
      </c>
      <c r="K1606" s="5">
        <f t="shared" ref="K1606:K1611" si="165">35+A1606</f>
        <v>45303</v>
      </c>
      <c r="L1606" s="9">
        <f>+VLOOKUP(B1606,'[2]TT 2023'!F$1615:K$1663,2,0)</f>
        <v>-2394598</v>
      </c>
      <c r="M1606" s="9">
        <f t="shared" ref="M1606:M1611" si="166">+L1606-H1606</f>
        <v>0</v>
      </c>
      <c r="N1606" s="5">
        <f>+VLOOKUP(B1606,'[2]TT 2023'!F$1615:K$1663,6,0)</f>
        <v>45285</v>
      </c>
      <c r="O1606" t="s">
        <v>2078</v>
      </c>
      <c r="P1606"/>
      <c r="Q1606"/>
      <c r="R1606" s="14" t="e">
        <f>+VLOOKUP(B1606,[15]ExportInvoiceList!$D:$O,3,0)</f>
        <v>#N/A</v>
      </c>
      <c r="S1606" s="14" t="e">
        <f t="shared" ref="S1606:S1617" si="167">+R1606-H1606</f>
        <v>#N/A</v>
      </c>
      <c r="T1606" t="e">
        <f>+VLOOKUP(B1606,[15]ExportInvoiceList!$D:$O,12,0)</f>
        <v>#N/A</v>
      </c>
      <c r="U1606" s="4" t="e">
        <f>+VLOOKUP(B1606,[15]ExportInvoiceList!$D:$O,6,0)</f>
        <v>#N/A</v>
      </c>
    </row>
    <row r="1607" spans="1:21" ht="15" hidden="1" customHeight="1" x14ac:dyDescent="0.2">
      <c r="A1607" s="5">
        <v>45268</v>
      </c>
      <c r="B1607" s="6">
        <v>64121</v>
      </c>
      <c r="C1607" s="6" t="s">
        <v>2070</v>
      </c>
      <c r="D1607" s="6" t="s">
        <v>1608</v>
      </c>
      <c r="E1607" s="9">
        <v>-11751265</v>
      </c>
      <c r="F1607" s="10" t="s">
        <v>1409</v>
      </c>
      <c r="G1607" s="9">
        <v>-940101</v>
      </c>
      <c r="H1607" s="9">
        <f t="shared" si="158"/>
        <v>-12691366</v>
      </c>
      <c r="I1607" s="6" t="s">
        <v>13</v>
      </c>
      <c r="J1607" s="6" t="s">
        <v>14</v>
      </c>
      <c r="K1607" s="5">
        <f t="shared" si="165"/>
        <v>45303</v>
      </c>
      <c r="L1607" s="9">
        <f>+VLOOKUP(B1607,'[2]TT 2023'!F$1615:K$1663,2,0)</f>
        <v>-12691366</v>
      </c>
      <c r="M1607" s="9">
        <f t="shared" si="166"/>
        <v>0</v>
      </c>
      <c r="N1607" s="5">
        <f>+VLOOKUP(B1607,'[2]TT 2023'!F$1615:K$1663,6,0)</f>
        <v>45285</v>
      </c>
      <c r="O1607" t="s">
        <v>2078</v>
      </c>
      <c r="P1607"/>
      <c r="Q1607"/>
      <c r="R1607" s="14" t="e">
        <f>+VLOOKUP(B1607,[15]ExportInvoiceList!$D:$O,3,0)</f>
        <v>#N/A</v>
      </c>
      <c r="S1607" s="14" t="e">
        <f t="shared" si="167"/>
        <v>#N/A</v>
      </c>
      <c r="T1607" t="e">
        <f>+VLOOKUP(B1607,[15]ExportInvoiceList!$D:$O,12,0)</f>
        <v>#N/A</v>
      </c>
      <c r="U1607" s="4" t="e">
        <f>+VLOOKUP(B1607,[15]ExportInvoiceList!$D:$O,6,0)</f>
        <v>#N/A</v>
      </c>
    </row>
    <row r="1608" spans="1:21" ht="15" hidden="1" customHeight="1" x14ac:dyDescent="0.2">
      <c r="A1608" s="5">
        <v>45268</v>
      </c>
      <c r="B1608" s="6">
        <v>64122</v>
      </c>
      <c r="C1608" s="6" t="s">
        <v>2070</v>
      </c>
      <c r="D1608" s="6" t="s">
        <v>1612</v>
      </c>
      <c r="E1608" s="9">
        <v>-4988744</v>
      </c>
      <c r="F1608" s="10" t="s">
        <v>1409</v>
      </c>
      <c r="G1608" s="9">
        <v>-399100</v>
      </c>
      <c r="H1608" s="9">
        <f t="shared" si="158"/>
        <v>-5387844</v>
      </c>
      <c r="I1608" s="6" t="s">
        <v>13</v>
      </c>
      <c r="J1608" s="6" t="s">
        <v>14</v>
      </c>
      <c r="K1608" s="5">
        <f t="shared" si="165"/>
        <v>45303</v>
      </c>
      <c r="L1608" s="9">
        <f>+VLOOKUP(B1608,'[2]TT 2023'!F$1615:K$1663,2,0)</f>
        <v>-5387844</v>
      </c>
      <c r="M1608" s="9">
        <f t="shared" si="166"/>
        <v>0</v>
      </c>
      <c r="N1608" s="5">
        <f>+VLOOKUP(B1608,'[2]TT 2023'!F$1615:K$1663,6,0)</f>
        <v>45285</v>
      </c>
      <c r="O1608" t="s">
        <v>2078</v>
      </c>
      <c r="P1608"/>
      <c r="Q1608"/>
      <c r="R1608" s="14" t="e">
        <f>+VLOOKUP(B1608,[15]ExportInvoiceList!$D:$O,3,0)</f>
        <v>#N/A</v>
      </c>
      <c r="S1608" s="14" t="e">
        <f t="shared" si="167"/>
        <v>#N/A</v>
      </c>
      <c r="T1608" t="e">
        <f>+VLOOKUP(B1608,[15]ExportInvoiceList!$D:$O,12,0)</f>
        <v>#N/A</v>
      </c>
      <c r="U1608" s="4" t="e">
        <f>+VLOOKUP(B1608,[15]ExportInvoiceList!$D:$O,6,0)</f>
        <v>#N/A</v>
      </c>
    </row>
    <row r="1609" spans="1:21" ht="15" hidden="1" customHeight="1" x14ac:dyDescent="0.2">
      <c r="A1609" s="5">
        <v>45268</v>
      </c>
      <c r="B1609" s="6">
        <v>64123</v>
      </c>
      <c r="C1609" s="6" t="s">
        <v>2070</v>
      </c>
      <c r="D1609" s="6" t="s">
        <v>1611</v>
      </c>
      <c r="E1609" s="9">
        <v>-8868879</v>
      </c>
      <c r="F1609" s="10" t="s">
        <v>1409</v>
      </c>
      <c r="G1609" s="9">
        <v>-709510</v>
      </c>
      <c r="H1609" s="9">
        <f t="shared" si="158"/>
        <v>-9578389</v>
      </c>
      <c r="I1609" s="6" t="s">
        <v>13</v>
      </c>
      <c r="J1609" s="6" t="s">
        <v>14</v>
      </c>
      <c r="K1609" s="5">
        <f t="shared" si="165"/>
        <v>45303</v>
      </c>
      <c r="L1609" s="9">
        <f>+VLOOKUP(B1609,'[2]TT 2023'!F$1615:K$1663,2,0)</f>
        <v>-9578389</v>
      </c>
      <c r="M1609" s="9">
        <f t="shared" si="166"/>
        <v>0</v>
      </c>
      <c r="N1609" s="5">
        <f>+VLOOKUP(B1609,'[2]TT 2023'!F$1615:K$1663,6,0)</f>
        <v>45285</v>
      </c>
      <c r="O1609" t="s">
        <v>2078</v>
      </c>
      <c r="P1609"/>
      <c r="Q1609"/>
      <c r="R1609" s="14" t="e">
        <f>+VLOOKUP(B1609,[15]ExportInvoiceList!$D:$O,3,0)</f>
        <v>#N/A</v>
      </c>
      <c r="S1609" s="14" t="e">
        <f t="shared" si="167"/>
        <v>#N/A</v>
      </c>
      <c r="T1609" t="e">
        <f>+VLOOKUP(B1609,[15]ExportInvoiceList!$D:$O,12,0)</f>
        <v>#N/A</v>
      </c>
      <c r="U1609" s="4" t="e">
        <f>+VLOOKUP(B1609,[15]ExportInvoiceList!$D:$O,6,0)</f>
        <v>#N/A</v>
      </c>
    </row>
    <row r="1610" spans="1:21" ht="15" hidden="1" customHeight="1" x14ac:dyDescent="0.2">
      <c r="A1610" s="5">
        <v>45268</v>
      </c>
      <c r="B1610" s="6">
        <v>64124</v>
      </c>
      <c r="C1610" s="6" t="s">
        <v>2070</v>
      </c>
      <c r="D1610" s="6" t="s">
        <v>1609</v>
      </c>
      <c r="E1610" s="9">
        <v>-5099605</v>
      </c>
      <c r="F1610" s="10" t="s">
        <v>1409</v>
      </c>
      <c r="G1610" s="9">
        <v>-407968</v>
      </c>
      <c r="H1610" s="9">
        <f t="shared" si="158"/>
        <v>-5507573</v>
      </c>
      <c r="I1610" s="6" t="s">
        <v>13</v>
      </c>
      <c r="J1610" s="6" t="s">
        <v>14</v>
      </c>
      <c r="K1610" s="5">
        <f t="shared" si="165"/>
        <v>45303</v>
      </c>
      <c r="L1610" s="9">
        <f>+VLOOKUP(B1610,'[2]TT 2023'!F$1615:K$1663,2,0)</f>
        <v>-5507573</v>
      </c>
      <c r="M1610" s="9">
        <f t="shared" si="166"/>
        <v>0</v>
      </c>
      <c r="N1610" s="5">
        <f>+VLOOKUP(B1610,'[2]TT 2023'!F$1615:K$1663,6,0)</f>
        <v>45285</v>
      </c>
      <c r="O1610" t="s">
        <v>2078</v>
      </c>
      <c r="P1610"/>
      <c r="Q1610"/>
      <c r="R1610" s="14" t="e">
        <f>+VLOOKUP(B1610,[15]ExportInvoiceList!$D:$O,3,0)</f>
        <v>#N/A</v>
      </c>
      <c r="S1610" s="14" t="e">
        <f t="shared" si="167"/>
        <v>#N/A</v>
      </c>
      <c r="T1610" t="e">
        <f>+VLOOKUP(B1610,[15]ExportInvoiceList!$D:$O,12,0)</f>
        <v>#N/A</v>
      </c>
      <c r="U1610" s="4" t="e">
        <f>+VLOOKUP(B1610,[15]ExportInvoiceList!$D:$O,6,0)</f>
        <v>#N/A</v>
      </c>
    </row>
    <row r="1611" spans="1:21" ht="15" hidden="1" customHeight="1" x14ac:dyDescent="0.2">
      <c r="A1611" s="5">
        <v>45268</v>
      </c>
      <c r="B1611" s="6">
        <v>64125</v>
      </c>
      <c r="C1611" s="6" t="s">
        <v>2070</v>
      </c>
      <c r="D1611" s="6" t="s">
        <v>2071</v>
      </c>
      <c r="E1611" s="9">
        <v>-1108610</v>
      </c>
      <c r="F1611" s="10" t="s">
        <v>1409</v>
      </c>
      <c r="G1611" s="9">
        <v>-88689</v>
      </c>
      <c r="H1611" s="9">
        <f t="shared" si="158"/>
        <v>-1197299</v>
      </c>
      <c r="I1611" s="6" t="s">
        <v>13</v>
      </c>
      <c r="J1611" s="6" t="s">
        <v>14</v>
      </c>
      <c r="K1611" s="5">
        <f t="shared" si="165"/>
        <v>45303</v>
      </c>
      <c r="L1611" s="9">
        <f>+VLOOKUP(B1611,'[2]TT 2023'!F$1615:K$1663,2,0)</f>
        <v>-1197299</v>
      </c>
      <c r="M1611" s="9">
        <f t="shared" si="166"/>
        <v>0</v>
      </c>
      <c r="N1611" s="5">
        <f>+VLOOKUP(B1611,'[2]TT 2023'!F$1615:K$1663,6,0)</f>
        <v>45285</v>
      </c>
      <c r="O1611" t="s">
        <v>2078</v>
      </c>
      <c r="P1611"/>
      <c r="Q1611"/>
      <c r="R1611" s="14" t="e">
        <f>+VLOOKUP(B1611,[15]ExportInvoiceList!$D:$O,3,0)</f>
        <v>#N/A</v>
      </c>
      <c r="S1611" s="14" t="e">
        <f t="shared" si="167"/>
        <v>#N/A</v>
      </c>
      <c r="T1611" t="e">
        <f>+VLOOKUP(B1611,[15]ExportInvoiceList!$D:$O,12,0)</f>
        <v>#N/A</v>
      </c>
      <c r="U1611" s="4" t="e">
        <f>+VLOOKUP(B1611,[15]ExportInvoiceList!$D:$O,6,0)</f>
        <v>#N/A</v>
      </c>
    </row>
    <row r="1612" spans="1:21" ht="15" hidden="1" customHeight="1" x14ac:dyDescent="0.2">
      <c r="A1612" s="5">
        <v>45272</v>
      </c>
      <c r="B1612" s="6">
        <v>793</v>
      </c>
      <c r="C1612" s="6" t="s">
        <v>686</v>
      </c>
      <c r="D1612" s="6" t="s">
        <v>2072</v>
      </c>
      <c r="E1612" s="9">
        <v>-980257</v>
      </c>
      <c r="F1612" s="10" t="s">
        <v>1409</v>
      </c>
      <c r="G1612" s="9">
        <v>-78421</v>
      </c>
      <c r="H1612" s="9">
        <f t="shared" si="158"/>
        <v>-1058678</v>
      </c>
      <c r="I1612" s="6" t="s">
        <v>131</v>
      </c>
      <c r="J1612" s="6" t="s">
        <v>132</v>
      </c>
      <c r="K1612" s="5">
        <f t="shared" ref="K1612:K1617" si="168">35+A1612</f>
        <v>45307</v>
      </c>
      <c r="L1612" s="9">
        <f>+VLOOKUP(B1612,'[2]TT 2023'!F$1615:K$1663,2,0)</f>
        <v>-1058678</v>
      </c>
      <c r="M1612" s="9">
        <f t="shared" ref="M1612:M1617" si="169">+L1612-H1612</f>
        <v>0</v>
      </c>
      <c r="N1612" s="5">
        <f>+VLOOKUP(B1612,'[2]TT 2023'!F$1615:K$1663,6,0)</f>
        <v>45285</v>
      </c>
      <c r="O1612" t="s">
        <v>2078</v>
      </c>
      <c r="P1612"/>
      <c r="Q1612"/>
      <c r="R1612" s="14" t="e">
        <f>+VLOOKUP(B1612,[15]ExportInvoiceList!$D:$O,3,0)</f>
        <v>#N/A</v>
      </c>
      <c r="S1612" s="14" t="e">
        <f t="shared" si="167"/>
        <v>#N/A</v>
      </c>
      <c r="T1612" t="e">
        <f>+VLOOKUP(B1612,[15]ExportInvoiceList!$D:$O,12,0)</f>
        <v>#N/A</v>
      </c>
      <c r="U1612" s="4" t="e">
        <f>+VLOOKUP(B1612,[15]ExportInvoiceList!$D:$O,6,0)</f>
        <v>#N/A</v>
      </c>
    </row>
    <row r="1613" spans="1:21" ht="15" hidden="1" customHeight="1" x14ac:dyDescent="0.2">
      <c r="A1613" s="5">
        <v>45273</v>
      </c>
      <c r="B1613" s="6">
        <v>375</v>
      </c>
      <c r="C1613" s="6" t="s">
        <v>1220</v>
      </c>
      <c r="D1613" s="6" t="s">
        <v>2073</v>
      </c>
      <c r="E1613" s="9">
        <v>-111058</v>
      </c>
      <c r="F1613" s="10" t="s">
        <v>1409</v>
      </c>
      <c r="G1613" s="9">
        <v>-8885</v>
      </c>
      <c r="H1613" s="9">
        <f t="shared" si="158"/>
        <v>-119943</v>
      </c>
      <c r="I1613" s="6" t="s">
        <v>139</v>
      </c>
      <c r="J1613" s="6" t="s">
        <v>140</v>
      </c>
      <c r="K1613" s="5">
        <f t="shared" si="168"/>
        <v>45308</v>
      </c>
      <c r="L1613" s="9">
        <f>+VLOOKUP(B1613,'[2]TT 2023'!F$1615:K$1663,2,0)</f>
        <v>-119943</v>
      </c>
      <c r="M1613" s="9">
        <f t="shared" si="169"/>
        <v>0</v>
      </c>
      <c r="N1613" s="5">
        <f>+VLOOKUP(B1613,'[2]TT 2023'!F$1615:K$1663,6,0)</f>
        <v>45285</v>
      </c>
      <c r="O1613" t="s">
        <v>2078</v>
      </c>
      <c r="P1613"/>
      <c r="Q1613"/>
      <c r="R1613" s="14" t="e">
        <f>+VLOOKUP(B1613,[15]ExportInvoiceList!$D:$O,3,0)</f>
        <v>#N/A</v>
      </c>
      <c r="S1613" s="14" t="e">
        <f t="shared" si="167"/>
        <v>#N/A</v>
      </c>
      <c r="T1613" t="e">
        <f>+VLOOKUP(B1613,[15]ExportInvoiceList!$D:$O,12,0)</f>
        <v>#N/A</v>
      </c>
      <c r="U1613" s="4" t="e">
        <f>+VLOOKUP(B1613,[15]ExportInvoiceList!$D:$O,6,0)</f>
        <v>#N/A</v>
      </c>
    </row>
    <row r="1614" spans="1:21" ht="15" hidden="1" customHeight="1" x14ac:dyDescent="0.2">
      <c r="A1614" s="5">
        <v>45273</v>
      </c>
      <c r="B1614" s="6">
        <v>493</v>
      </c>
      <c r="C1614" s="6" t="s">
        <v>687</v>
      </c>
      <c r="D1614" s="6" t="s">
        <v>2074</v>
      </c>
      <c r="E1614" s="9">
        <v>-380910</v>
      </c>
      <c r="F1614" s="10" t="s">
        <v>1409</v>
      </c>
      <c r="G1614" s="9">
        <v>-30473</v>
      </c>
      <c r="H1614" s="9">
        <f t="shared" si="158"/>
        <v>-411383</v>
      </c>
      <c r="I1614" s="6" t="s">
        <v>73</v>
      </c>
      <c r="J1614" s="6" t="s">
        <v>74</v>
      </c>
      <c r="K1614" s="5">
        <f t="shared" si="168"/>
        <v>45308</v>
      </c>
      <c r="L1614" s="9">
        <f>+VLOOKUP(B1614,'[2]TT 2023'!F$1615:K$1663,2,0)</f>
        <v>-411383</v>
      </c>
      <c r="M1614" s="9">
        <f t="shared" si="169"/>
        <v>0</v>
      </c>
      <c r="N1614" s="5">
        <f>+VLOOKUP(B1614,'[2]TT 2023'!F$1615:K$1663,6,0)</f>
        <v>45285</v>
      </c>
      <c r="O1614" t="s">
        <v>2078</v>
      </c>
      <c r="P1614"/>
      <c r="Q1614"/>
      <c r="R1614" s="14" t="e">
        <f>+VLOOKUP(B1614,[15]ExportInvoiceList!$D:$O,3,0)</f>
        <v>#N/A</v>
      </c>
      <c r="S1614" s="14" t="e">
        <f t="shared" si="167"/>
        <v>#N/A</v>
      </c>
      <c r="T1614" t="e">
        <f>+VLOOKUP(B1614,[15]ExportInvoiceList!$D:$O,12,0)</f>
        <v>#N/A</v>
      </c>
      <c r="U1614" s="4" t="e">
        <f>+VLOOKUP(B1614,[15]ExportInvoiceList!$D:$O,6,0)</f>
        <v>#N/A</v>
      </c>
    </row>
    <row r="1615" spans="1:21" ht="15" hidden="1" customHeight="1" x14ac:dyDescent="0.2">
      <c r="A1615" s="5">
        <v>45279</v>
      </c>
      <c r="B1615" s="6">
        <v>11764</v>
      </c>
      <c r="C1615" s="6" t="s">
        <v>1988</v>
      </c>
      <c r="D1615" s="6" t="s">
        <v>2077</v>
      </c>
      <c r="E1615" s="9">
        <v>-2589069</v>
      </c>
      <c r="F1615" s="10" t="s">
        <v>1409</v>
      </c>
      <c r="G1615" s="9">
        <v>-207125</v>
      </c>
      <c r="H1615" s="9">
        <f t="shared" si="158"/>
        <v>-2796194</v>
      </c>
      <c r="I1615" s="6" t="s">
        <v>13</v>
      </c>
      <c r="J1615" s="6" t="s">
        <v>14</v>
      </c>
      <c r="K1615" s="5">
        <f t="shared" ref="K1615" si="170">35+A1615</f>
        <v>45314</v>
      </c>
      <c r="L1615" s="9">
        <f>+VLOOKUP(B1615,'[2]TT 2023'!F$1615:K$1663,2,0)</f>
        <v>-2796195</v>
      </c>
      <c r="M1615" s="9">
        <f t="shared" ref="M1615" si="171">+L1615-H1615</f>
        <v>-1</v>
      </c>
      <c r="N1615" s="5">
        <f>+VLOOKUP(B1615,'[2]TT 2023'!F$1615:K$1663,6,0)</f>
        <v>45285</v>
      </c>
      <c r="O1615" t="s">
        <v>2078</v>
      </c>
      <c r="P1615"/>
      <c r="Q1615"/>
      <c r="R1615" s="14"/>
      <c r="U1615" s="4"/>
    </row>
    <row r="1616" spans="1:21" ht="15" hidden="1" customHeight="1" x14ac:dyDescent="0.2">
      <c r="A1616" s="5">
        <v>45280</v>
      </c>
      <c r="B1616" s="6">
        <v>505</v>
      </c>
      <c r="C1616" s="6" t="s">
        <v>687</v>
      </c>
      <c r="D1616" s="6" t="s">
        <v>2075</v>
      </c>
      <c r="E1616" s="9">
        <v>-726242</v>
      </c>
      <c r="F1616" s="10" t="s">
        <v>1409</v>
      </c>
      <c r="G1616" s="9">
        <v>-58099</v>
      </c>
      <c r="H1616" s="9">
        <f t="shared" si="158"/>
        <v>-784341</v>
      </c>
      <c r="I1616" s="6" t="s">
        <v>73</v>
      </c>
      <c r="J1616" s="6" t="s">
        <v>74</v>
      </c>
      <c r="K1616" s="5">
        <f t="shared" si="168"/>
        <v>45315</v>
      </c>
      <c r="L1616" s="9">
        <f>+VLOOKUP(B1616,'[2]TT 2023'!F$1615:K$1663,2,0)</f>
        <v>-784341</v>
      </c>
      <c r="M1616" s="9">
        <f t="shared" si="169"/>
        <v>0</v>
      </c>
      <c r="N1616" s="5">
        <f>+VLOOKUP(B1616,'[2]TT 2023'!F$1615:K$1663,6,0)</f>
        <v>45285</v>
      </c>
      <c r="O1616" t="s">
        <v>2078</v>
      </c>
      <c r="P1616"/>
      <c r="Q1616"/>
      <c r="R1616" s="14" t="e">
        <f>+VLOOKUP(B1616,[15]ExportInvoiceList!$D:$O,3,0)</f>
        <v>#N/A</v>
      </c>
      <c r="S1616" s="14" t="e">
        <f t="shared" si="167"/>
        <v>#N/A</v>
      </c>
      <c r="T1616" t="e">
        <f>+VLOOKUP(B1616,[15]ExportInvoiceList!$D:$O,12,0)</f>
        <v>#N/A</v>
      </c>
      <c r="U1616" s="4" t="e">
        <f>+VLOOKUP(B1616,[15]ExportInvoiceList!$D:$O,6,0)</f>
        <v>#N/A</v>
      </c>
    </row>
    <row r="1617" spans="1:21" ht="15" hidden="1" customHeight="1" x14ac:dyDescent="0.2">
      <c r="A1617" s="5">
        <v>45280</v>
      </c>
      <c r="B1617" s="6">
        <v>648</v>
      </c>
      <c r="C1617" s="6" t="s">
        <v>985</v>
      </c>
      <c r="D1617" s="6" t="s">
        <v>2076</v>
      </c>
      <c r="E1617" s="9">
        <v>-100366</v>
      </c>
      <c r="F1617" s="10" t="s">
        <v>1409</v>
      </c>
      <c r="G1617" s="9">
        <v>-8029</v>
      </c>
      <c r="H1617" s="9">
        <f t="shared" si="158"/>
        <v>-108395</v>
      </c>
      <c r="I1617" s="6" t="s">
        <v>101</v>
      </c>
      <c r="J1617" s="6" t="s">
        <v>102</v>
      </c>
      <c r="K1617" s="5">
        <f t="shared" si="168"/>
        <v>45315</v>
      </c>
      <c r="L1617" s="9">
        <f>+VLOOKUP(B1617,'[2]TT 2023'!F$1615:K$1663,2,0)</f>
        <v>-108395</v>
      </c>
      <c r="M1617" s="9">
        <f t="shared" si="169"/>
        <v>0</v>
      </c>
      <c r="N1617" s="5">
        <f>+VLOOKUP(B1617,'[2]TT 2023'!F$1615:K$1663,6,0)</f>
        <v>45285</v>
      </c>
      <c r="O1617" t="s">
        <v>2078</v>
      </c>
      <c r="P1617"/>
      <c r="Q1617"/>
      <c r="R1617" s="14" t="e">
        <f>+VLOOKUP(B1617,[15]ExportInvoiceList!$D:$O,3,0)</f>
        <v>#N/A</v>
      </c>
      <c r="S1617" s="14" t="e">
        <f t="shared" si="167"/>
        <v>#N/A</v>
      </c>
      <c r="T1617" t="e">
        <f>+VLOOKUP(B1617,[15]ExportInvoiceList!$D:$O,12,0)</f>
        <v>#N/A</v>
      </c>
      <c r="U1617" s="4" t="e">
        <f>+VLOOKUP(B1617,[15]ExportInvoiceList!$D:$O,6,0)</f>
        <v>#N/A</v>
      </c>
    </row>
    <row r="1618" spans="1:21" ht="15" hidden="1" customHeight="1" x14ac:dyDescent="0.2">
      <c r="A1618" s="5">
        <v>45262</v>
      </c>
      <c r="B1618" s="6">
        <v>72914</v>
      </c>
      <c r="C1618" s="6" t="s">
        <v>10</v>
      </c>
      <c r="D1618" s="6" t="s">
        <v>2079</v>
      </c>
      <c r="E1618" s="9">
        <v>1110580</v>
      </c>
      <c r="F1618" s="10" t="s">
        <v>1409</v>
      </c>
      <c r="G1618" s="9">
        <v>88846</v>
      </c>
      <c r="H1618" s="9">
        <f t="shared" si="158"/>
        <v>1199426</v>
      </c>
      <c r="I1618" s="6" t="s">
        <v>13</v>
      </c>
      <c r="J1618" s="6" t="s">
        <v>14</v>
      </c>
      <c r="K1618" s="5">
        <f t="shared" ref="K1618:K1680" si="172">35+A1618</f>
        <v>45297</v>
      </c>
      <c r="L1618" s="9">
        <f>+VLOOKUP(B1618,'[2]TT 2023'!F$1664:K$1717,2,0)</f>
        <v>1199421</v>
      </c>
      <c r="M1618" s="9">
        <f t="shared" ref="M1618:M1680" si="173">+L1618-H1618</f>
        <v>-5</v>
      </c>
      <c r="N1618" s="5">
        <f>+VLOOKUP(B1618,'[2]TT 2023'!F$1664:K$1717,6,0)</f>
        <v>45301</v>
      </c>
      <c r="O1618" t="s">
        <v>2227</v>
      </c>
      <c r="P1618"/>
      <c r="Q1618"/>
      <c r="R1618" s="14"/>
    </row>
    <row r="1619" spans="1:21" ht="15" hidden="1" customHeight="1" x14ac:dyDescent="0.2">
      <c r="A1619" s="5">
        <v>45262</v>
      </c>
      <c r="B1619" s="6">
        <v>72915</v>
      </c>
      <c r="C1619" s="6" t="s">
        <v>10</v>
      </c>
      <c r="D1619" s="6" t="s">
        <v>2080</v>
      </c>
      <c r="E1619" s="9">
        <v>1468620</v>
      </c>
      <c r="F1619" s="10" t="s">
        <v>1409</v>
      </c>
      <c r="G1619" s="9">
        <v>117490</v>
      </c>
      <c r="H1619" s="9">
        <f t="shared" si="158"/>
        <v>1586110</v>
      </c>
      <c r="I1619" s="6" t="s">
        <v>89</v>
      </c>
      <c r="J1619" s="6" t="s">
        <v>90</v>
      </c>
      <c r="K1619" s="5">
        <f t="shared" si="172"/>
        <v>45297</v>
      </c>
      <c r="L1619" s="9">
        <f>+VLOOKUP(B1619,'[2]TT 2023'!F$1664:K$1717,2,0)</f>
        <v>1586115</v>
      </c>
      <c r="M1619" s="9">
        <f t="shared" si="173"/>
        <v>5</v>
      </c>
      <c r="N1619" s="5">
        <f>+VLOOKUP(B1619,'[2]TT 2023'!F$1664:K$1717,6,0)</f>
        <v>45301</v>
      </c>
      <c r="O1619" t="s">
        <v>2227</v>
      </c>
      <c r="P1619"/>
      <c r="Q1619"/>
      <c r="R1619" s="14"/>
    </row>
    <row r="1620" spans="1:21" ht="15" hidden="1" customHeight="1" x14ac:dyDescent="0.2">
      <c r="A1620" s="5">
        <v>45262</v>
      </c>
      <c r="B1620" s="6">
        <v>72916</v>
      </c>
      <c r="C1620" s="6" t="s">
        <v>10</v>
      </c>
      <c r="D1620" s="6" t="s">
        <v>2081</v>
      </c>
      <c r="E1620" s="9">
        <v>1110580</v>
      </c>
      <c r="F1620" s="10" t="s">
        <v>1409</v>
      </c>
      <c r="G1620" s="9">
        <v>88846</v>
      </c>
      <c r="H1620" s="9">
        <f t="shared" si="158"/>
        <v>1199426</v>
      </c>
      <c r="I1620" s="6" t="s">
        <v>53</v>
      </c>
      <c r="J1620" s="6" t="s">
        <v>54</v>
      </c>
      <c r="K1620" s="5">
        <f t="shared" si="172"/>
        <v>45297</v>
      </c>
      <c r="L1620" s="9">
        <f>+VLOOKUP(B1620,'[2]TT 2023'!F$1664:K$1717,2,0)</f>
        <v>1199421</v>
      </c>
      <c r="M1620" s="9">
        <f t="shared" si="173"/>
        <v>-5</v>
      </c>
      <c r="N1620" s="5">
        <f>+VLOOKUP(B1620,'[2]TT 2023'!F$1664:K$1717,6,0)</f>
        <v>45301</v>
      </c>
      <c r="O1620" t="s">
        <v>2227</v>
      </c>
      <c r="P1620"/>
      <c r="Q1620"/>
      <c r="R1620" s="14"/>
    </row>
    <row r="1621" spans="1:21" ht="15" hidden="1" customHeight="1" x14ac:dyDescent="0.2">
      <c r="A1621" s="5">
        <v>45262</v>
      </c>
      <c r="B1621" s="6">
        <v>72917</v>
      </c>
      <c r="C1621" s="6" t="s">
        <v>10</v>
      </c>
      <c r="D1621" s="6" t="s">
        <v>2082</v>
      </c>
      <c r="E1621" s="9">
        <v>2579200</v>
      </c>
      <c r="F1621" s="10" t="s">
        <v>1409</v>
      </c>
      <c r="G1621" s="9">
        <v>206336</v>
      </c>
      <c r="H1621" s="9">
        <f t="shared" si="158"/>
        <v>2785536</v>
      </c>
      <c r="I1621" s="6" t="s">
        <v>139</v>
      </c>
      <c r="J1621" s="6" t="s">
        <v>140</v>
      </c>
      <c r="K1621" s="5">
        <f t="shared" si="172"/>
        <v>45297</v>
      </c>
      <c r="L1621" s="9">
        <f>+VLOOKUP(B1621,'[2]TT 2023'!F$1664:K$1717,2,0)</f>
        <v>2785536</v>
      </c>
      <c r="M1621" s="9">
        <f t="shared" si="173"/>
        <v>0</v>
      </c>
      <c r="N1621" s="5">
        <f>+VLOOKUP(B1621,'[2]TT 2023'!F$1664:K$1717,6,0)</f>
        <v>45301</v>
      </c>
      <c r="O1621" t="s">
        <v>2227</v>
      </c>
      <c r="P1621"/>
      <c r="Q1621"/>
      <c r="R1621" s="14"/>
    </row>
    <row r="1622" spans="1:21" ht="15" hidden="1" customHeight="1" x14ac:dyDescent="0.2">
      <c r="A1622" s="5">
        <v>45262</v>
      </c>
      <c r="B1622" s="6">
        <v>72918</v>
      </c>
      <c r="C1622" s="6" t="s">
        <v>10</v>
      </c>
      <c r="D1622" s="6" t="s">
        <v>2083</v>
      </c>
      <c r="E1622" s="9">
        <v>3849940</v>
      </c>
      <c r="F1622" s="10" t="s">
        <v>1409</v>
      </c>
      <c r="G1622" s="9">
        <v>307995</v>
      </c>
      <c r="H1622" s="9">
        <f t="shared" si="158"/>
        <v>4157935</v>
      </c>
      <c r="I1622" s="6" t="s">
        <v>83</v>
      </c>
      <c r="J1622" s="6" t="s">
        <v>84</v>
      </c>
      <c r="K1622" s="5">
        <f t="shared" si="172"/>
        <v>45297</v>
      </c>
      <c r="L1622" s="9">
        <f>+VLOOKUP(B1622,'[2]TT 2023'!F$1664:K$1717,2,0)</f>
        <v>4157933</v>
      </c>
      <c r="M1622" s="9">
        <f t="shared" si="173"/>
        <v>-2</v>
      </c>
      <c r="N1622" s="5">
        <f>+VLOOKUP(B1622,'[2]TT 2023'!F$1664:K$1717,6,0)</f>
        <v>45301</v>
      </c>
      <c r="O1622" t="s">
        <v>2227</v>
      </c>
      <c r="P1622"/>
      <c r="Q1622"/>
      <c r="R1622" s="14"/>
    </row>
    <row r="1623" spans="1:21" ht="15" hidden="1" customHeight="1" x14ac:dyDescent="0.2">
      <c r="A1623" s="5">
        <v>45262</v>
      </c>
      <c r="B1623" s="6">
        <v>72919</v>
      </c>
      <c r="C1623" s="6" t="s">
        <v>10</v>
      </c>
      <c r="D1623" s="6" t="s">
        <v>2084</v>
      </c>
      <c r="E1623" s="9">
        <v>1719535</v>
      </c>
      <c r="F1623" s="10" t="s">
        <v>1409</v>
      </c>
      <c r="G1623" s="9">
        <v>137563</v>
      </c>
      <c r="H1623" s="9">
        <f t="shared" si="158"/>
        <v>1857098</v>
      </c>
      <c r="I1623" s="6" t="s">
        <v>175</v>
      </c>
      <c r="J1623" s="6" t="s">
        <v>176</v>
      </c>
      <c r="K1623" s="5">
        <f t="shared" si="172"/>
        <v>45297</v>
      </c>
      <c r="L1623" s="9">
        <f>+VLOOKUP(B1623,'[2]TT 2023'!F$1664:K$1717,2,0)</f>
        <v>1857101</v>
      </c>
      <c r="M1623" s="9">
        <f t="shared" si="173"/>
        <v>3</v>
      </c>
      <c r="N1623" s="5">
        <f>+VLOOKUP(B1623,'[2]TT 2023'!F$1664:K$1717,6,0)</f>
        <v>45301</v>
      </c>
      <c r="O1623" t="s">
        <v>2227</v>
      </c>
      <c r="P1623"/>
      <c r="Q1623"/>
      <c r="R1623" s="14"/>
    </row>
    <row r="1624" spans="1:21" ht="15" hidden="1" customHeight="1" x14ac:dyDescent="0.2">
      <c r="A1624" s="5">
        <v>45262</v>
      </c>
      <c r="B1624" s="6">
        <v>72920</v>
      </c>
      <c r="C1624" s="6" t="s">
        <v>10</v>
      </c>
      <c r="D1624" s="6" t="s">
        <v>2085</v>
      </c>
      <c r="E1624" s="9">
        <v>1110580</v>
      </c>
      <c r="F1624" s="10" t="s">
        <v>1409</v>
      </c>
      <c r="G1624" s="9">
        <v>88846</v>
      </c>
      <c r="H1624" s="9">
        <f t="shared" si="158"/>
        <v>1199426</v>
      </c>
      <c r="I1624" s="6" t="s">
        <v>113</v>
      </c>
      <c r="J1624" s="6" t="s">
        <v>114</v>
      </c>
      <c r="K1624" s="5">
        <f t="shared" si="172"/>
        <v>45297</v>
      </c>
      <c r="L1624" s="9">
        <f>+VLOOKUP(B1624,'[2]TT 2023'!F$1664:K$1717,2,0)</f>
        <v>1199421</v>
      </c>
      <c r="M1624" s="9">
        <f t="shared" si="173"/>
        <v>-5</v>
      </c>
      <c r="N1624" s="5">
        <f>+VLOOKUP(B1624,'[2]TT 2023'!F$1664:K$1717,6,0)</f>
        <v>45301</v>
      </c>
      <c r="O1624" t="s">
        <v>2227</v>
      </c>
      <c r="P1624"/>
      <c r="Q1624"/>
      <c r="R1624" s="14"/>
    </row>
    <row r="1625" spans="1:21" ht="15" hidden="1" customHeight="1" x14ac:dyDescent="0.2">
      <c r="A1625" s="5">
        <v>45262</v>
      </c>
      <c r="B1625" s="6">
        <v>72921</v>
      </c>
      <c r="C1625" s="6" t="s">
        <v>10</v>
      </c>
      <c r="D1625" s="6" t="s">
        <v>2086</v>
      </c>
      <c r="E1625" s="9">
        <v>1468620</v>
      </c>
      <c r="F1625" s="10" t="s">
        <v>1409</v>
      </c>
      <c r="G1625" s="9">
        <v>117490</v>
      </c>
      <c r="H1625" s="9">
        <f t="shared" si="158"/>
        <v>1586110</v>
      </c>
      <c r="I1625" s="6" t="s">
        <v>107</v>
      </c>
      <c r="J1625" s="6" t="s">
        <v>108</v>
      </c>
      <c r="K1625" s="5">
        <f t="shared" si="172"/>
        <v>45297</v>
      </c>
      <c r="L1625" s="9">
        <f>+VLOOKUP(B1625,'[2]TT 2023'!F$1664:K$1717,2,0)</f>
        <v>1586115</v>
      </c>
      <c r="M1625" s="9">
        <f t="shared" si="173"/>
        <v>5</v>
      </c>
      <c r="N1625" s="5">
        <f>+VLOOKUP(B1625,'[2]TT 2023'!F$1664:K$1717,6,0)</f>
        <v>45301</v>
      </c>
      <c r="O1625" t="s">
        <v>2227</v>
      </c>
      <c r="P1625"/>
      <c r="Q1625"/>
      <c r="R1625" s="14"/>
    </row>
    <row r="1626" spans="1:21" ht="15" hidden="1" customHeight="1" x14ac:dyDescent="0.2">
      <c r="A1626" s="5">
        <v>45269</v>
      </c>
      <c r="B1626" s="6">
        <v>74360</v>
      </c>
      <c r="C1626" s="6" t="s">
        <v>10</v>
      </c>
      <c r="D1626" s="6" t="s">
        <v>2087</v>
      </c>
      <c r="E1626" s="9">
        <v>10475600</v>
      </c>
      <c r="F1626" s="10" t="s">
        <v>1409</v>
      </c>
      <c r="G1626" s="9">
        <v>838048</v>
      </c>
      <c r="H1626" s="9">
        <f t="shared" si="158"/>
        <v>11313648</v>
      </c>
      <c r="I1626" s="6" t="s">
        <v>13</v>
      </c>
      <c r="J1626" s="6" t="s">
        <v>14</v>
      </c>
      <c r="K1626" s="5">
        <f t="shared" si="172"/>
        <v>45304</v>
      </c>
      <c r="L1626" s="9">
        <f>+VLOOKUP(B1626,'[2]TT 2023'!F$1664:K$1717,2,0)</f>
        <v>11313648</v>
      </c>
      <c r="M1626" s="9">
        <f t="shared" si="173"/>
        <v>0</v>
      </c>
      <c r="N1626" s="5">
        <f>+VLOOKUP(B1626,'[2]TT 2023'!F$1664:K$1717,6,0)</f>
        <v>45301</v>
      </c>
      <c r="O1626" t="s">
        <v>2227</v>
      </c>
      <c r="P1626"/>
      <c r="Q1626"/>
      <c r="R1626" s="14"/>
    </row>
    <row r="1627" spans="1:21" ht="15" hidden="1" customHeight="1" x14ac:dyDescent="0.2">
      <c r="A1627" s="5">
        <v>45269</v>
      </c>
      <c r="B1627" s="6">
        <v>74362</v>
      </c>
      <c r="C1627" s="6" t="s">
        <v>10</v>
      </c>
      <c r="D1627" s="6" t="s">
        <v>2088</v>
      </c>
      <c r="E1627" s="9">
        <v>2381320</v>
      </c>
      <c r="F1627" s="10" t="s">
        <v>1409</v>
      </c>
      <c r="G1627" s="9">
        <v>190506</v>
      </c>
      <c r="H1627" s="9">
        <f t="shared" si="158"/>
        <v>2571826</v>
      </c>
      <c r="I1627" s="6" t="s">
        <v>139</v>
      </c>
      <c r="J1627" s="6" t="s">
        <v>140</v>
      </c>
      <c r="K1627" s="5">
        <f t="shared" si="172"/>
        <v>45304</v>
      </c>
      <c r="L1627" s="9">
        <f>+VLOOKUP(B1627,'[2]TT 2023'!F$1664:K$1717,2,0)</f>
        <v>2571831</v>
      </c>
      <c r="M1627" s="9">
        <f t="shared" si="173"/>
        <v>5</v>
      </c>
      <c r="N1627" s="5">
        <f>+VLOOKUP(B1627,'[2]TT 2023'!F$1664:K$1717,6,0)</f>
        <v>45301</v>
      </c>
      <c r="O1627" t="s">
        <v>2227</v>
      </c>
      <c r="P1627"/>
      <c r="Q1627"/>
      <c r="R1627" s="14"/>
    </row>
    <row r="1628" spans="1:21" ht="15" hidden="1" customHeight="1" x14ac:dyDescent="0.2">
      <c r="A1628" s="5">
        <v>45269</v>
      </c>
      <c r="B1628" s="6">
        <v>74363</v>
      </c>
      <c r="C1628" s="6" t="s">
        <v>10</v>
      </c>
      <c r="D1628" s="6" t="s">
        <v>2089</v>
      </c>
      <c r="E1628" s="9">
        <v>4300870</v>
      </c>
      <c r="F1628" s="10" t="s">
        <v>1409</v>
      </c>
      <c r="G1628" s="9">
        <v>344070</v>
      </c>
      <c r="H1628" s="9">
        <f t="shared" si="158"/>
        <v>4644940</v>
      </c>
      <c r="I1628" s="6" t="s">
        <v>139</v>
      </c>
      <c r="J1628" s="6" t="s">
        <v>140</v>
      </c>
      <c r="K1628" s="5">
        <f t="shared" si="172"/>
        <v>45304</v>
      </c>
      <c r="L1628" s="9">
        <f>+VLOOKUP(B1628,'[2]TT 2023'!F$1664:K$1717,2,0)</f>
        <v>4644945</v>
      </c>
      <c r="M1628" s="9">
        <f t="shared" si="173"/>
        <v>5</v>
      </c>
      <c r="N1628" s="5">
        <f>+VLOOKUP(B1628,'[2]TT 2023'!F$1664:K$1717,6,0)</f>
        <v>45301</v>
      </c>
      <c r="O1628" t="s">
        <v>2227</v>
      </c>
      <c r="P1628"/>
      <c r="Q1628"/>
      <c r="R1628" s="14"/>
    </row>
    <row r="1629" spans="1:21" ht="15" hidden="1" customHeight="1" x14ac:dyDescent="0.2">
      <c r="A1629" s="5">
        <v>45269</v>
      </c>
      <c r="B1629" s="6">
        <v>74364</v>
      </c>
      <c r="C1629" s="6" t="s">
        <v>10</v>
      </c>
      <c r="D1629" s="6" t="s">
        <v>2090</v>
      </c>
      <c r="E1629" s="9">
        <v>2156770</v>
      </c>
      <c r="F1629" s="10" t="s">
        <v>1409</v>
      </c>
      <c r="G1629" s="9">
        <v>172542</v>
      </c>
      <c r="H1629" s="9">
        <f t="shared" si="158"/>
        <v>2329312</v>
      </c>
      <c r="I1629" s="6" t="s">
        <v>89</v>
      </c>
      <c r="J1629" s="6" t="s">
        <v>90</v>
      </c>
      <c r="K1629" s="5">
        <f t="shared" si="172"/>
        <v>45304</v>
      </c>
      <c r="L1629" s="9">
        <f>+VLOOKUP(B1629,'[2]TT 2023'!F$1664:K$1717,2,0)</f>
        <v>2329317</v>
      </c>
      <c r="M1629" s="9">
        <f t="shared" si="173"/>
        <v>5</v>
      </c>
      <c r="N1629" s="5">
        <f>+VLOOKUP(B1629,'[2]TT 2023'!F$1664:K$1717,6,0)</f>
        <v>45301</v>
      </c>
      <c r="O1629" t="s">
        <v>2227</v>
      </c>
      <c r="P1629"/>
      <c r="Q1629"/>
      <c r="R1629" s="14"/>
    </row>
    <row r="1630" spans="1:21" ht="15" hidden="1" customHeight="1" x14ac:dyDescent="0.2">
      <c r="A1630" s="5">
        <v>45269</v>
      </c>
      <c r="B1630" s="6">
        <v>74365</v>
      </c>
      <c r="C1630" s="6" t="s">
        <v>10</v>
      </c>
      <c r="D1630" s="6" t="s">
        <v>2091</v>
      </c>
      <c r="E1630" s="9">
        <v>6269740</v>
      </c>
      <c r="F1630" s="10" t="s">
        <v>1409</v>
      </c>
      <c r="G1630" s="9">
        <v>501579</v>
      </c>
      <c r="H1630" s="9">
        <f t="shared" si="158"/>
        <v>6771319</v>
      </c>
      <c r="I1630" s="6" t="s">
        <v>101</v>
      </c>
      <c r="J1630" s="6" t="s">
        <v>102</v>
      </c>
      <c r="K1630" s="5">
        <f t="shared" si="172"/>
        <v>45304</v>
      </c>
      <c r="L1630" s="9">
        <f>+VLOOKUP(B1630,'[2]TT 2023'!F$1664:K$1717,2,0)</f>
        <v>6771317</v>
      </c>
      <c r="M1630" s="9">
        <f t="shared" si="173"/>
        <v>-2</v>
      </c>
      <c r="N1630" s="5">
        <f>+VLOOKUP(B1630,'[2]TT 2023'!F$1664:K$1717,6,0)</f>
        <v>45301</v>
      </c>
      <c r="O1630" t="s">
        <v>2227</v>
      </c>
      <c r="P1630"/>
      <c r="Q1630"/>
      <c r="R1630" s="14"/>
    </row>
    <row r="1631" spans="1:21" ht="15" hidden="1" customHeight="1" x14ac:dyDescent="0.2">
      <c r="A1631" s="5">
        <v>45269</v>
      </c>
      <c r="B1631" s="6">
        <v>74366</v>
      </c>
      <c r="C1631" s="6" t="s">
        <v>10</v>
      </c>
      <c r="D1631" s="6" t="s">
        <v>2092</v>
      </c>
      <c r="E1631" s="9">
        <v>2156770</v>
      </c>
      <c r="F1631" s="10" t="s">
        <v>1409</v>
      </c>
      <c r="G1631" s="9">
        <v>172542</v>
      </c>
      <c r="H1631" s="9">
        <f t="shared" si="158"/>
        <v>2329312</v>
      </c>
      <c r="I1631" s="6" t="s">
        <v>13</v>
      </c>
      <c r="J1631" s="6" t="s">
        <v>14</v>
      </c>
      <c r="K1631" s="5">
        <f t="shared" si="172"/>
        <v>45304</v>
      </c>
      <c r="L1631" s="9">
        <f>+VLOOKUP(B1631,'[2]TT 2023'!F$1718:K$1797,2,0)</f>
        <v>2329317</v>
      </c>
      <c r="M1631" s="9">
        <f t="shared" si="173"/>
        <v>5</v>
      </c>
      <c r="N1631" s="5">
        <f>+VLOOKUP(B1631,'[2]TT 2023'!F$1718:K$1797,6,0)</f>
        <v>45315</v>
      </c>
      <c r="O1631" t="s">
        <v>2233</v>
      </c>
      <c r="P1631"/>
      <c r="Q1631"/>
      <c r="R1631" s="14"/>
    </row>
    <row r="1632" spans="1:21" ht="15" hidden="1" customHeight="1" x14ac:dyDescent="0.2">
      <c r="A1632" s="5">
        <v>45269</v>
      </c>
      <c r="B1632" s="6">
        <v>74367</v>
      </c>
      <c r="C1632" s="6" t="s">
        <v>10</v>
      </c>
      <c r="D1632" s="6" t="s">
        <v>2093</v>
      </c>
      <c r="E1632" s="9">
        <v>1970450</v>
      </c>
      <c r="F1632" s="10" t="s">
        <v>1409</v>
      </c>
      <c r="G1632" s="9">
        <v>157636</v>
      </c>
      <c r="H1632" s="9">
        <f t="shared" si="158"/>
        <v>2128086</v>
      </c>
      <c r="I1632" s="6" t="s">
        <v>117</v>
      </c>
      <c r="J1632" s="6" t="s">
        <v>118</v>
      </c>
      <c r="K1632" s="5">
        <f t="shared" si="172"/>
        <v>45304</v>
      </c>
      <c r="L1632" s="9">
        <f>+VLOOKUP(B1632,'[2]TT 2023'!F$1718:K$1797,2,0)</f>
        <v>2128086</v>
      </c>
      <c r="M1632" s="9">
        <f t="shared" si="173"/>
        <v>0</v>
      </c>
      <c r="N1632" s="5">
        <f>+VLOOKUP(B1632,'[2]TT 2023'!F$1718:K$1797,6,0)</f>
        <v>45315</v>
      </c>
      <c r="O1632" t="s">
        <v>2233</v>
      </c>
      <c r="P1632"/>
      <c r="Q1632"/>
      <c r="R1632" s="14"/>
    </row>
    <row r="1633" spans="1:18" ht="15" hidden="1" customHeight="1" x14ac:dyDescent="0.2">
      <c r="A1633" s="5">
        <v>45269</v>
      </c>
      <c r="B1633" s="6">
        <v>74368</v>
      </c>
      <c r="C1633" s="6" t="s">
        <v>10</v>
      </c>
      <c r="D1633" s="6" t="s">
        <v>2094</v>
      </c>
      <c r="E1633" s="9">
        <v>2156770</v>
      </c>
      <c r="F1633" s="10" t="s">
        <v>1409</v>
      </c>
      <c r="G1633" s="9">
        <v>172542</v>
      </c>
      <c r="H1633" s="9">
        <f t="shared" si="158"/>
        <v>2329312</v>
      </c>
      <c r="I1633" s="6" t="s">
        <v>73</v>
      </c>
      <c r="J1633" s="6" t="s">
        <v>74</v>
      </c>
      <c r="K1633" s="5">
        <f t="shared" si="172"/>
        <v>45304</v>
      </c>
      <c r="L1633" s="9">
        <f>+VLOOKUP(B1633,'[2]TT 2023'!F$1718:K$1797,2,0)</f>
        <v>2329317</v>
      </c>
      <c r="M1633" s="9">
        <f t="shared" si="173"/>
        <v>5</v>
      </c>
      <c r="N1633" s="5">
        <f>+VLOOKUP(B1633,'[2]TT 2023'!F$1718:K$1797,6,0)</f>
        <v>45315</v>
      </c>
      <c r="O1633" t="s">
        <v>2233</v>
      </c>
      <c r="P1633"/>
      <c r="Q1633"/>
      <c r="R1633" s="14"/>
    </row>
    <row r="1634" spans="1:18" ht="15" hidden="1" customHeight="1" x14ac:dyDescent="0.2">
      <c r="A1634" s="5">
        <v>45269</v>
      </c>
      <c r="B1634" s="6">
        <v>74369</v>
      </c>
      <c r="C1634" s="6" t="s">
        <v>10</v>
      </c>
      <c r="D1634" s="6" t="s">
        <v>2095</v>
      </c>
      <c r="E1634" s="9">
        <v>3078550</v>
      </c>
      <c r="F1634" s="10" t="s">
        <v>1409</v>
      </c>
      <c r="G1634" s="9">
        <v>246284</v>
      </c>
      <c r="H1634" s="9">
        <f t="shared" si="158"/>
        <v>3324834</v>
      </c>
      <c r="I1634" s="6" t="s">
        <v>175</v>
      </c>
      <c r="J1634" s="6" t="s">
        <v>176</v>
      </c>
      <c r="K1634" s="5">
        <f t="shared" si="172"/>
        <v>45304</v>
      </c>
      <c r="L1634" s="9">
        <f>+VLOOKUP(B1634,'[2]TT 2023'!F$1718:K$1797,2,0)</f>
        <v>3324834</v>
      </c>
      <c r="M1634" s="9">
        <f t="shared" si="173"/>
        <v>0</v>
      </c>
      <c r="N1634" s="5">
        <f>+VLOOKUP(B1634,'[2]TT 2023'!F$1718:K$1797,6,0)</f>
        <v>45315</v>
      </c>
      <c r="O1634" t="s">
        <v>2233</v>
      </c>
      <c r="P1634"/>
      <c r="Q1634"/>
      <c r="R1634" s="14"/>
    </row>
    <row r="1635" spans="1:18" ht="15" hidden="1" customHeight="1" x14ac:dyDescent="0.2">
      <c r="A1635" s="5">
        <v>45269</v>
      </c>
      <c r="B1635" s="6">
        <v>74370</v>
      </c>
      <c r="C1635" s="6" t="s">
        <v>10</v>
      </c>
      <c r="D1635" s="6" t="s">
        <v>2096</v>
      </c>
      <c r="E1635" s="9">
        <v>2390400</v>
      </c>
      <c r="F1635" s="10" t="s">
        <v>1409</v>
      </c>
      <c r="G1635" s="9">
        <v>191232</v>
      </c>
      <c r="H1635" s="9">
        <f t="shared" si="158"/>
        <v>2581632</v>
      </c>
      <c r="I1635" s="6" t="s">
        <v>93</v>
      </c>
      <c r="J1635" s="6" t="s">
        <v>94</v>
      </c>
      <c r="K1635" s="5">
        <f t="shared" si="172"/>
        <v>45304</v>
      </c>
      <c r="L1635" s="9">
        <f>+VLOOKUP(B1635,'[2]TT 2023'!F$1718:K$1797,2,0)</f>
        <v>2581632</v>
      </c>
      <c r="M1635" s="9">
        <f t="shared" si="173"/>
        <v>0</v>
      </c>
      <c r="N1635" s="5">
        <f>+VLOOKUP(B1635,'[2]TT 2023'!F$1718:K$1797,6,0)</f>
        <v>45315</v>
      </c>
      <c r="O1635" t="s">
        <v>2233</v>
      </c>
      <c r="P1635"/>
      <c r="Q1635"/>
      <c r="R1635" s="14"/>
    </row>
    <row r="1636" spans="1:18" ht="15" hidden="1" customHeight="1" x14ac:dyDescent="0.2">
      <c r="A1636" s="5">
        <v>45269</v>
      </c>
      <c r="B1636" s="6">
        <v>74371</v>
      </c>
      <c r="C1636" s="6" t="s">
        <v>10</v>
      </c>
      <c r="D1636" s="6" t="s">
        <v>2097</v>
      </c>
      <c r="E1636" s="9">
        <v>3699620</v>
      </c>
      <c r="F1636" s="10" t="s">
        <v>1409</v>
      </c>
      <c r="G1636" s="9">
        <v>295970</v>
      </c>
      <c r="H1636" s="9">
        <f t="shared" si="158"/>
        <v>3995590</v>
      </c>
      <c r="I1636" s="6" t="s">
        <v>139</v>
      </c>
      <c r="J1636" s="6" t="s">
        <v>140</v>
      </c>
      <c r="K1636" s="5">
        <f t="shared" si="172"/>
        <v>45304</v>
      </c>
      <c r="L1636" s="9">
        <f>+VLOOKUP(B1636,'[2]TT 2023'!F$1718:K$1797,2,0)</f>
        <v>3995595</v>
      </c>
      <c r="M1636" s="9">
        <f t="shared" si="173"/>
        <v>5</v>
      </c>
      <c r="N1636" s="5">
        <f>+VLOOKUP(B1636,'[2]TT 2023'!F$1718:K$1797,6,0)</f>
        <v>45315</v>
      </c>
      <c r="O1636" t="s">
        <v>2233</v>
      </c>
      <c r="P1636"/>
      <c r="Q1636"/>
      <c r="R1636" s="14"/>
    </row>
    <row r="1637" spans="1:18" ht="15" hidden="1" customHeight="1" x14ac:dyDescent="0.2">
      <c r="A1637" s="5">
        <v>45269</v>
      </c>
      <c r="B1637" s="6">
        <v>74372</v>
      </c>
      <c r="C1637" s="6" t="s">
        <v>10</v>
      </c>
      <c r="D1637" s="6" t="s">
        <v>2098</v>
      </c>
      <c r="E1637" s="9">
        <v>7625720</v>
      </c>
      <c r="F1637" s="10" t="s">
        <v>1409</v>
      </c>
      <c r="G1637" s="9">
        <v>610058</v>
      </c>
      <c r="H1637" s="9">
        <f t="shared" si="158"/>
        <v>8235778</v>
      </c>
      <c r="I1637" s="6" t="s">
        <v>53</v>
      </c>
      <c r="J1637" s="6" t="s">
        <v>54</v>
      </c>
      <c r="K1637" s="5">
        <f t="shared" si="172"/>
        <v>45304</v>
      </c>
      <c r="L1637" s="9">
        <f>+VLOOKUP(B1637,'[2]TT 2023'!F$1718:K$1797,2,0)</f>
        <v>8235783</v>
      </c>
      <c r="M1637" s="9">
        <f t="shared" si="173"/>
        <v>5</v>
      </c>
      <c r="N1637" s="5">
        <f>+VLOOKUP(B1637,'[2]TT 2023'!F$1718:K$1797,6,0)</f>
        <v>45315</v>
      </c>
      <c r="O1637" t="s">
        <v>2233</v>
      </c>
      <c r="P1637"/>
      <c r="Q1637"/>
      <c r="R1637" s="14"/>
    </row>
    <row r="1638" spans="1:18" ht="15" hidden="1" customHeight="1" x14ac:dyDescent="0.2">
      <c r="A1638" s="5">
        <v>45269</v>
      </c>
      <c r="B1638" s="6">
        <v>74373</v>
      </c>
      <c r="C1638" s="6" t="s">
        <v>10</v>
      </c>
      <c r="D1638" s="6" t="s">
        <v>2099</v>
      </c>
      <c r="E1638" s="9">
        <v>1719535</v>
      </c>
      <c r="F1638" s="10" t="s">
        <v>1409</v>
      </c>
      <c r="G1638" s="9">
        <v>137563</v>
      </c>
      <c r="H1638" s="9">
        <f t="shared" si="158"/>
        <v>1857098</v>
      </c>
      <c r="I1638" s="6" t="s">
        <v>13</v>
      </c>
      <c r="J1638" s="6" t="s">
        <v>14</v>
      </c>
      <c r="K1638" s="5">
        <f t="shared" si="172"/>
        <v>45304</v>
      </c>
      <c r="L1638" s="9">
        <f>+VLOOKUP(B1638,'[2]TT 2023'!F$1664:K$1717,2,0)</f>
        <v>1857101</v>
      </c>
      <c r="M1638" s="9">
        <f t="shared" si="173"/>
        <v>3</v>
      </c>
      <c r="N1638" s="5">
        <f>+VLOOKUP(B1638,'[2]TT 2023'!F$1664:K$1717,6,0)</f>
        <v>45301</v>
      </c>
      <c r="O1638" t="s">
        <v>2227</v>
      </c>
      <c r="P1638"/>
      <c r="Q1638"/>
      <c r="R1638" s="14"/>
    </row>
    <row r="1639" spans="1:18" ht="15" hidden="1" customHeight="1" x14ac:dyDescent="0.2">
      <c r="A1639" s="5">
        <v>45269</v>
      </c>
      <c r="B1639" s="6">
        <v>74374</v>
      </c>
      <c r="C1639" s="6" t="s">
        <v>10</v>
      </c>
      <c r="D1639" s="6" t="s">
        <v>2100</v>
      </c>
      <c r="E1639" s="9">
        <v>100366</v>
      </c>
      <c r="F1639" s="10" t="s">
        <v>1409</v>
      </c>
      <c r="G1639" s="9">
        <v>8029</v>
      </c>
      <c r="H1639" s="9">
        <f t="shared" si="158"/>
        <v>108395</v>
      </c>
      <c r="I1639" s="6" t="s">
        <v>13</v>
      </c>
      <c r="J1639" s="6" t="s">
        <v>14</v>
      </c>
      <c r="K1639" s="5">
        <f t="shared" si="172"/>
        <v>45304</v>
      </c>
      <c r="L1639" s="9">
        <f>+VLOOKUP(B1639,'[2]TT 2023'!F$1664:K$1717,2,0)</f>
        <v>108392</v>
      </c>
      <c r="M1639" s="9">
        <f t="shared" si="173"/>
        <v>-3</v>
      </c>
      <c r="N1639" s="5">
        <f>+VLOOKUP(B1639,'[2]TT 2023'!F$1664:K$1717,6,0)</f>
        <v>45301</v>
      </c>
      <c r="O1639" t="s">
        <v>2227</v>
      </c>
      <c r="P1639"/>
      <c r="Q1639"/>
      <c r="R1639" s="14"/>
    </row>
    <row r="1640" spans="1:18" ht="15" hidden="1" customHeight="1" x14ac:dyDescent="0.2">
      <c r="A1640" s="5">
        <v>45269</v>
      </c>
      <c r="B1640" s="6">
        <v>74375</v>
      </c>
      <c r="C1640" s="6" t="s">
        <v>10</v>
      </c>
      <c r="D1640" s="6" t="s">
        <v>2101</v>
      </c>
      <c r="E1640" s="9">
        <v>1110580</v>
      </c>
      <c r="F1640" s="10" t="s">
        <v>1409</v>
      </c>
      <c r="G1640" s="9">
        <v>88846</v>
      </c>
      <c r="H1640" s="9">
        <f t="shared" ref="H1640:H1702" si="174">+E1640+G1640</f>
        <v>1199426</v>
      </c>
      <c r="I1640" s="6" t="s">
        <v>13</v>
      </c>
      <c r="J1640" s="6" t="s">
        <v>14</v>
      </c>
      <c r="K1640" s="5">
        <f t="shared" si="172"/>
        <v>45304</v>
      </c>
      <c r="L1640" s="9">
        <f>+VLOOKUP(B1640,'[2]TT 2023'!F$1664:K$1717,2,0)</f>
        <v>1199421</v>
      </c>
      <c r="M1640" s="9">
        <f t="shared" si="173"/>
        <v>-5</v>
      </c>
      <c r="N1640" s="5">
        <f>+VLOOKUP(B1640,'[2]TT 2023'!F$1664:K$1717,6,0)</f>
        <v>45301</v>
      </c>
      <c r="O1640" t="s">
        <v>2227</v>
      </c>
      <c r="P1640"/>
      <c r="Q1640"/>
      <c r="R1640" s="14"/>
    </row>
    <row r="1641" spans="1:18" ht="15" hidden="1" customHeight="1" x14ac:dyDescent="0.2">
      <c r="A1641" s="5">
        <v>45276</v>
      </c>
      <c r="B1641" s="6">
        <v>75746</v>
      </c>
      <c r="C1641" s="6" t="s">
        <v>10</v>
      </c>
      <c r="D1641" s="6" t="s">
        <v>2102</v>
      </c>
      <c r="E1641" s="9">
        <v>5843770</v>
      </c>
      <c r="F1641" s="10" t="s">
        <v>1409</v>
      </c>
      <c r="G1641" s="9">
        <v>467502</v>
      </c>
      <c r="H1641" s="9">
        <f t="shared" si="158"/>
        <v>6311272</v>
      </c>
      <c r="I1641" s="6" t="s">
        <v>131</v>
      </c>
      <c r="J1641" s="6" t="s">
        <v>132</v>
      </c>
      <c r="K1641" s="5">
        <f t="shared" si="172"/>
        <v>45311</v>
      </c>
      <c r="L1641" s="9">
        <f>+VLOOKUP(B1641,'[2]TT 2023'!F$1718:K$1797,2,0)</f>
        <v>6311277</v>
      </c>
      <c r="M1641" s="9">
        <f t="shared" si="173"/>
        <v>5</v>
      </c>
      <c r="N1641" s="5">
        <f>+VLOOKUP(B1641,'[2]TT 2023'!F$1718:K$1797,6,0)</f>
        <v>45315</v>
      </c>
      <c r="O1641" t="s">
        <v>2233</v>
      </c>
      <c r="P1641"/>
      <c r="Q1641"/>
      <c r="R1641" s="14"/>
    </row>
    <row r="1642" spans="1:18" ht="15" hidden="1" customHeight="1" x14ac:dyDescent="0.2">
      <c r="A1642" s="5">
        <v>45276</v>
      </c>
      <c r="B1642" s="6">
        <v>75747</v>
      </c>
      <c r="C1642" s="6" t="s">
        <v>10</v>
      </c>
      <c r="D1642" s="6" t="s">
        <v>2103</v>
      </c>
      <c r="E1642" s="9">
        <v>921780</v>
      </c>
      <c r="F1642" s="10" t="s">
        <v>1409</v>
      </c>
      <c r="G1642" s="9">
        <v>73742</v>
      </c>
      <c r="H1642" s="9">
        <f t="shared" ref="H1642:H1669" si="175">+E1642+G1642</f>
        <v>995522</v>
      </c>
      <c r="I1642" s="6" t="s">
        <v>13</v>
      </c>
      <c r="J1642" s="6" t="s">
        <v>14</v>
      </c>
      <c r="K1642" s="5">
        <f t="shared" si="172"/>
        <v>45311</v>
      </c>
      <c r="L1642" s="9">
        <f>+VLOOKUP(B1642,'[2]TT 2023'!F$1718:K$1797,2,0)</f>
        <v>995517</v>
      </c>
      <c r="M1642" s="9">
        <f t="shared" si="173"/>
        <v>-5</v>
      </c>
      <c r="N1642" s="5">
        <f>+VLOOKUP(B1642,'[2]TT 2023'!F$1718:K$1797,6,0)</f>
        <v>45315</v>
      </c>
      <c r="O1642" t="s">
        <v>2233</v>
      </c>
      <c r="P1642"/>
      <c r="Q1642"/>
      <c r="R1642" s="14"/>
    </row>
    <row r="1643" spans="1:18" ht="15" hidden="1" customHeight="1" x14ac:dyDescent="0.2">
      <c r="A1643" s="5">
        <v>45276</v>
      </c>
      <c r="B1643" s="6">
        <v>75748</v>
      </c>
      <c r="C1643" s="6" t="s">
        <v>10</v>
      </c>
      <c r="D1643" s="6" t="s">
        <v>2104</v>
      </c>
      <c r="E1643" s="9">
        <v>8690940</v>
      </c>
      <c r="F1643" s="10" t="s">
        <v>1409</v>
      </c>
      <c r="G1643" s="9">
        <v>695275</v>
      </c>
      <c r="H1643" s="9">
        <f t="shared" si="175"/>
        <v>9386215</v>
      </c>
      <c r="I1643" s="6" t="s">
        <v>13</v>
      </c>
      <c r="J1643" s="6" t="s">
        <v>14</v>
      </c>
      <c r="K1643" s="5">
        <f t="shared" si="172"/>
        <v>45311</v>
      </c>
      <c r="L1643" s="9">
        <f>+VLOOKUP(B1643,'[2]TT 2023'!F$1718:K$1797,2,0)</f>
        <v>9386213</v>
      </c>
      <c r="M1643" s="9">
        <f t="shared" si="173"/>
        <v>-2</v>
      </c>
      <c r="N1643" s="5">
        <f>+VLOOKUP(B1643,'[2]TT 2023'!F$1718:K$1797,6,0)</f>
        <v>45315</v>
      </c>
      <c r="O1643" t="s">
        <v>2233</v>
      </c>
      <c r="P1643"/>
      <c r="Q1643"/>
      <c r="R1643" s="14"/>
    </row>
    <row r="1644" spans="1:18" ht="15" hidden="1" customHeight="1" x14ac:dyDescent="0.2">
      <c r="A1644" s="5">
        <v>45276</v>
      </c>
      <c r="B1644" s="6">
        <v>75749</v>
      </c>
      <c r="C1644" s="6" t="s">
        <v>10</v>
      </c>
      <c r="D1644" s="6" t="s">
        <v>2105</v>
      </c>
      <c r="E1644" s="9">
        <v>2381320</v>
      </c>
      <c r="F1644" s="10" t="s">
        <v>1409</v>
      </c>
      <c r="G1644" s="9">
        <v>190506</v>
      </c>
      <c r="H1644" s="9">
        <f t="shared" si="175"/>
        <v>2571826</v>
      </c>
      <c r="I1644" s="6" t="s">
        <v>175</v>
      </c>
      <c r="J1644" s="6" t="s">
        <v>176</v>
      </c>
      <c r="K1644" s="5">
        <f t="shared" si="172"/>
        <v>45311</v>
      </c>
      <c r="L1644" s="9">
        <f>+VLOOKUP(B1644,'[2]TT 2023'!F$1718:K$1797,2,0)</f>
        <v>2571831</v>
      </c>
      <c r="M1644" s="9">
        <f t="shared" si="173"/>
        <v>5</v>
      </c>
      <c r="N1644" s="5">
        <f>+VLOOKUP(B1644,'[2]TT 2023'!F$1718:K$1797,6,0)</f>
        <v>45315</v>
      </c>
      <c r="O1644" t="s">
        <v>2233</v>
      </c>
      <c r="P1644"/>
      <c r="Q1644"/>
      <c r="R1644" s="14"/>
    </row>
    <row r="1645" spans="1:18" ht="15" hidden="1" customHeight="1" x14ac:dyDescent="0.2">
      <c r="A1645" s="5">
        <v>45276</v>
      </c>
      <c r="B1645" s="6">
        <v>75750</v>
      </c>
      <c r="C1645" s="6" t="s">
        <v>10</v>
      </c>
      <c r="D1645" s="6" t="s">
        <v>2106</v>
      </c>
      <c r="E1645" s="9">
        <v>1560135</v>
      </c>
      <c r="F1645" s="10" t="s">
        <v>1409</v>
      </c>
      <c r="G1645" s="9">
        <v>124811</v>
      </c>
      <c r="H1645" s="9">
        <f t="shared" si="175"/>
        <v>1684946</v>
      </c>
      <c r="I1645" s="6" t="s">
        <v>139</v>
      </c>
      <c r="J1645" s="6" t="s">
        <v>140</v>
      </c>
      <c r="K1645" s="5">
        <f t="shared" si="172"/>
        <v>45311</v>
      </c>
      <c r="L1645" s="9">
        <f>+VLOOKUP(B1645,'[2]TT 2023'!F$1718:K$1797,2,0)</f>
        <v>1684949</v>
      </c>
      <c r="M1645" s="9">
        <f t="shared" si="173"/>
        <v>3</v>
      </c>
      <c r="N1645" s="5">
        <f>+VLOOKUP(B1645,'[2]TT 2023'!F$1718:K$1797,6,0)</f>
        <v>45315</v>
      </c>
      <c r="O1645" t="s">
        <v>2233</v>
      </c>
      <c r="P1645"/>
      <c r="Q1645"/>
      <c r="R1645" s="14"/>
    </row>
    <row r="1646" spans="1:18" ht="15" hidden="1" customHeight="1" x14ac:dyDescent="0.2">
      <c r="A1646" s="5">
        <v>45276</v>
      </c>
      <c r="B1646" s="6">
        <v>75751</v>
      </c>
      <c r="C1646" s="6" t="s">
        <v>10</v>
      </c>
      <c r="D1646" s="6" t="s">
        <v>2107</v>
      </c>
      <c r="E1646" s="9">
        <v>6452460</v>
      </c>
      <c r="F1646" s="10" t="s">
        <v>1409</v>
      </c>
      <c r="G1646" s="9">
        <v>516197</v>
      </c>
      <c r="H1646" s="9">
        <f t="shared" si="175"/>
        <v>6968657</v>
      </c>
      <c r="I1646" s="6" t="s">
        <v>53</v>
      </c>
      <c r="J1646" s="6" t="s">
        <v>54</v>
      </c>
      <c r="K1646" s="5">
        <f t="shared" si="172"/>
        <v>45311</v>
      </c>
      <c r="L1646" s="9">
        <f>+VLOOKUP(B1646,'[2]TT 2023'!F$1718:K$1797,2,0)</f>
        <v>6968660</v>
      </c>
      <c r="M1646" s="9">
        <f t="shared" si="173"/>
        <v>3</v>
      </c>
      <c r="N1646" s="5">
        <f>+VLOOKUP(B1646,'[2]TT 2023'!F$1718:K$1797,6,0)</f>
        <v>45315</v>
      </c>
      <c r="O1646" t="s">
        <v>2233</v>
      </c>
      <c r="P1646"/>
      <c r="Q1646"/>
      <c r="R1646" s="14"/>
    </row>
    <row r="1647" spans="1:18" ht="15" hidden="1" customHeight="1" x14ac:dyDescent="0.2">
      <c r="A1647" s="5">
        <v>45276</v>
      </c>
      <c r="B1647" s="6">
        <v>75752</v>
      </c>
      <c r="C1647" s="6" t="s">
        <v>10</v>
      </c>
      <c r="D1647" s="6" t="s">
        <v>2108</v>
      </c>
      <c r="E1647" s="9">
        <v>6452460</v>
      </c>
      <c r="F1647" s="10" t="s">
        <v>1409</v>
      </c>
      <c r="G1647" s="9">
        <v>516197</v>
      </c>
      <c r="H1647" s="9">
        <f t="shared" si="175"/>
        <v>6968657</v>
      </c>
      <c r="I1647" s="6" t="s">
        <v>139</v>
      </c>
      <c r="J1647" s="6" t="s">
        <v>140</v>
      </c>
      <c r="K1647" s="5">
        <f t="shared" si="172"/>
        <v>45311</v>
      </c>
      <c r="L1647" s="9">
        <f>+VLOOKUP(B1647,'[2]TT 2023'!F$1718:K$1797,2,0)</f>
        <v>6968660</v>
      </c>
      <c r="M1647" s="9">
        <f t="shared" si="173"/>
        <v>3</v>
      </c>
      <c r="N1647" s="5">
        <f>+VLOOKUP(B1647,'[2]TT 2023'!F$1718:K$1797,6,0)</f>
        <v>45315</v>
      </c>
      <c r="O1647" t="s">
        <v>2233</v>
      </c>
      <c r="P1647"/>
      <c r="Q1647"/>
      <c r="R1647" s="14"/>
    </row>
    <row r="1648" spans="1:18" ht="15" hidden="1" customHeight="1" x14ac:dyDescent="0.2">
      <c r="A1648" s="5">
        <v>45276</v>
      </c>
      <c r="B1648" s="6">
        <v>75753</v>
      </c>
      <c r="C1648" s="6" t="s">
        <v>10</v>
      </c>
      <c r="D1648" s="6" t="s">
        <v>2109</v>
      </c>
      <c r="E1648" s="9">
        <v>921780</v>
      </c>
      <c r="F1648" s="10" t="s">
        <v>1409</v>
      </c>
      <c r="G1648" s="9">
        <v>73742</v>
      </c>
      <c r="H1648" s="9">
        <f t="shared" si="175"/>
        <v>995522</v>
      </c>
      <c r="I1648" s="6" t="s">
        <v>175</v>
      </c>
      <c r="J1648" s="6" t="s">
        <v>176</v>
      </c>
      <c r="K1648" s="5">
        <f t="shared" si="172"/>
        <v>45311</v>
      </c>
      <c r="L1648" s="9">
        <f>+VLOOKUP(B1648,'[2]TT 2023'!F$1718:K$1797,2,0)</f>
        <v>995517</v>
      </c>
      <c r="M1648" s="9">
        <f t="shared" si="173"/>
        <v>-5</v>
      </c>
      <c r="N1648" s="5">
        <f>+VLOOKUP(B1648,'[2]TT 2023'!F$1718:K$1797,6,0)</f>
        <v>45315</v>
      </c>
      <c r="O1648" t="s">
        <v>2233</v>
      </c>
      <c r="P1648"/>
      <c r="Q1648"/>
      <c r="R1648" s="14"/>
    </row>
    <row r="1649" spans="1:18" ht="15" hidden="1" customHeight="1" x14ac:dyDescent="0.2">
      <c r="A1649" s="5">
        <v>45276</v>
      </c>
      <c r="B1649" s="6">
        <v>75754</v>
      </c>
      <c r="C1649" s="6" t="s">
        <v>10</v>
      </c>
      <c r="D1649" s="6" t="s">
        <v>2110</v>
      </c>
      <c r="E1649" s="9">
        <v>7143960</v>
      </c>
      <c r="F1649" s="10" t="s">
        <v>1409</v>
      </c>
      <c r="G1649" s="9">
        <v>571517</v>
      </c>
      <c r="H1649" s="9">
        <f t="shared" si="175"/>
        <v>7715477</v>
      </c>
      <c r="I1649" s="6" t="s">
        <v>175</v>
      </c>
      <c r="J1649" s="6" t="s">
        <v>176</v>
      </c>
      <c r="K1649" s="5">
        <f t="shared" si="172"/>
        <v>45311</v>
      </c>
      <c r="L1649" s="9">
        <f>+VLOOKUP(B1649,'[2]TT 2023'!F$1718:K$1797,2,0)</f>
        <v>7715480</v>
      </c>
      <c r="M1649" s="9">
        <f t="shared" si="173"/>
        <v>3</v>
      </c>
      <c r="N1649" s="5">
        <f>+VLOOKUP(B1649,'[2]TT 2023'!F$1718:K$1797,6,0)</f>
        <v>45315</v>
      </c>
      <c r="O1649" t="s">
        <v>2233</v>
      </c>
      <c r="P1649"/>
      <c r="Q1649"/>
      <c r="R1649" s="14"/>
    </row>
    <row r="1650" spans="1:18" ht="15" hidden="1" customHeight="1" x14ac:dyDescent="0.2">
      <c r="A1650" s="5">
        <v>45276</v>
      </c>
      <c r="B1650" s="6">
        <v>75755</v>
      </c>
      <c r="C1650" s="6" t="s">
        <v>10</v>
      </c>
      <c r="D1650" s="6" t="s">
        <v>2111</v>
      </c>
      <c r="E1650" s="9">
        <v>6452460</v>
      </c>
      <c r="F1650" s="10" t="s">
        <v>1409</v>
      </c>
      <c r="G1650" s="9">
        <v>516197</v>
      </c>
      <c r="H1650" s="9">
        <f t="shared" si="175"/>
        <v>6968657</v>
      </c>
      <c r="I1650" s="6" t="s">
        <v>117</v>
      </c>
      <c r="J1650" s="6" t="s">
        <v>118</v>
      </c>
      <c r="K1650" s="5">
        <f t="shared" si="172"/>
        <v>45311</v>
      </c>
      <c r="L1650" s="9">
        <f>+VLOOKUP(B1650,'[2]TT 2023'!F$1718:K$1797,2,0)</f>
        <v>6968660</v>
      </c>
      <c r="M1650" s="9">
        <f t="shared" si="173"/>
        <v>3</v>
      </c>
      <c r="N1650" s="5">
        <f>+VLOOKUP(B1650,'[2]TT 2023'!F$1718:K$1797,6,0)</f>
        <v>45315</v>
      </c>
      <c r="O1650" t="s">
        <v>2233</v>
      </c>
      <c r="P1650"/>
      <c r="Q1650"/>
      <c r="R1650" s="14"/>
    </row>
    <row r="1651" spans="1:18" ht="15" hidden="1" customHeight="1" x14ac:dyDescent="0.2">
      <c r="A1651" s="5">
        <v>45276</v>
      </c>
      <c r="B1651" s="6">
        <v>75756</v>
      </c>
      <c r="C1651" s="6" t="s">
        <v>10</v>
      </c>
      <c r="D1651" s="6" t="s">
        <v>2112</v>
      </c>
      <c r="E1651" s="9">
        <v>6452460</v>
      </c>
      <c r="F1651" s="10" t="s">
        <v>1409</v>
      </c>
      <c r="G1651" s="9">
        <v>516197</v>
      </c>
      <c r="H1651" s="9">
        <f t="shared" si="175"/>
        <v>6968657</v>
      </c>
      <c r="I1651" s="6" t="s">
        <v>13</v>
      </c>
      <c r="J1651" s="6" t="s">
        <v>14</v>
      </c>
      <c r="K1651" s="5">
        <f t="shared" si="172"/>
        <v>45311</v>
      </c>
      <c r="L1651" s="9">
        <f>+VLOOKUP(B1651,'[2]TT 2023'!F$1718:K$1797,2,0)</f>
        <v>6968660</v>
      </c>
      <c r="M1651" s="9">
        <f t="shared" si="173"/>
        <v>3</v>
      </c>
      <c r="N1651" s="5">
        <f>+VLOOKUP(B1651,'[2]TT 2023'!F$1718:K$1797,6,0)</f>
        <v>45315</v>
      </c>
      <c r="O1651" t="s">
        <v>2233</v>
      </c>
      <c r="P1651"/>
      <c r="Q1651"/>
      <c r="R1651" s="14"/>
    </row>
    <row r="1652" spans="1:18" ht="15" hidden="1" customHeight="1" x14ac:dyDescent="0.2">
      <c r="A1652" s="5">
        <v>45276</v>
      </c>
      <c r="B1652" s="6">
        <v>75757</v>
      </c>
      <c r="C1652" s="6" t="s">
        <v>10</v>
      </c>
      <c r="D1652" s="6" t="s">
        <v>2113</v>
      </c>
      <c r="E1652" s="9">
        <v>5874974</v>
      </c>
      <c r="F1652" s="10" t="s">
        <v>1409</v>
      </c>
      <c r="G1652" s="9">
        <v>469998</v>
      </c>
      <c r="H1652" s="9">
        <f t="shared" si="175"/>
        <v>6344972</v>
      </c>
      <c r="I1652" s="6" t="s">
        <v>13</v>
      </c>
      <c r="J1652" s="6" t="s">
        <v>14</v>
      </c>
      <c r="K1652" s="5">
        <f t="shared" si="172"/>
        <v>45311</v>
      </c>
      <c r="L1652" s="9">
        <f>+VLOOKUP(B1652,'[2]TT 2023'!F$1718:K$1797,2,0)</f>
        <v>6344973</v>
      </c>
      <c r="M1652" s="9">
        <f t="shared" si="173"/>
        <v>1</v>
      </c>
      <c r="N1652" s="5">
        <f>+VLOOKUP(B1652,'[2]TT 2023'!F$1718:K$1797,6,0)</f>
        <v>45315</v>
      </c>
      <c r="O1652" t="s">
        <v>2233</v>
      </c>
      <c r="P1652"/>
      <c r="Q1652"/>
      <c r="R1652" s="14"/>
    </row>
    <row r="1653" spans="1:18" ht="15" hidden="1" customHeight="1" x14ac:dyDescent="0.2">
      <c r="A1653" s="5">
        <v>45276</v>
      </c>
      <c r="B1653" s="6">
        <v>75758</v>
      </c>
      <c r="C1653" s="6" t="s">
        <v>10</v>
      </c>
      <c r="D1653" s="6" t="s">
        <v>2114</v>
      </c>
      <c r="E1653" s="9">
        <v>4505320</v>
      </c>
      <c r="F1653" s="10" t="s">
        <v>1409</v>
      </c>
      <c r="G1653" s="9">
        <v>360426</v>
      </c>
      <c r="H1653" s="9">
        <f t="shared" si="175"/>
        <v>4865746</v>
      </c>
      <c r="I1653" s="6" t="s">
        <v>117</v>
      </c>
      <c r="J1653" s="6" t="s">
        <v>118</v>
      </c>
      <c r="K1653" s="5">
        <f t="shared" si="172"/>
        <v>45311</v>
      </c>
      <c r="L1653" s="9">
        <f>+VLOOKUP(B1653,'[2]TT 2023'!F$1718:K$1797,2,0)</f>
        <v>4865751</v>
      </c>
      <c r="M1653" s="9">
        <f t="shared" si="173"/>
        <v>5</v>
      </c>
      <c r="N1653" s="5">
        <f>+VLOOKUP(B1653,'[2]TT 2023'!F$1718:K$1797,6,0)</f>
        <v>45315</v>
      </c>
      <c r="O1653" t="s">
        <v>2233</v>
      </c>
      <c r="P1653"/>
      <c r="Q1653"/>
      <c r="R1653" s="14"/>
    </row>
    <row r="1654" spans="1:18" ht="15" hidden="1" customHeight="1" x14ac:dyDescent="0.2">
      <c r="A1654" s="5">
        <v>45276</v>
      </c>
      <c r="B1654" s="6">
        <v>75759</v>
      </c>
      <c r="C1654" s="6" t="s">
        <v>10</v>
      </c>
      <c r="D1654" s="6" t="s">
        <v>2115</v>
      </c>
      <c r="E1654" s="9">
        <v>2156770</v>
      </c>
      <c r="F1654" s="10" t="s">
        <v>1409</v>
      </c>
      <c r="G1654" s="9">
        <v>172542</v>
      </c>
      <c r="H1654" s="9">
        <f t="shared" si="175"/>
        <v>2329312</v>
      </c>
      <c r="I1654" s="6" t="s">
        <v>117</v>
      </c>
      <c r="J1654" s="6" t="s">
        <v>118</v>
      </c>
      <c r="K1654" s="5">
        <f t="shared" si="172"/>
        <v>45311</v>
      </c>
      <c r="L1654" s="9">
        <f>+VLOOKUP(B1654,'[2]TT 2023'!F$1718:K$1797,2,0)</f>
        <v>2329317</v>
      </c>
      <c r="M1654" s="9">
        <f t="shared" si="173"/>
        <v>5</v>
      </c>
      <c r="N1654" s="5">
        <f>+VLOOKUP(B1654,'[2]TT 2023'!F$1718:K$1797,6,0)</f>
        <v>45315</v>
      </c>
      <c r="O1654" t="s">
        <v>2233</v>
      </c>
      <c r="P1654"/>
      <c r="Q1654"/>
      <c r="R1654" s="14"/>
    </row>
    <row r="1655" spans="1:18" ht="15" hidden="1" customHeight="1" x14ac:dyDescent="0.2">
      <c r="A1655" s="5">
        <v>45276</v>
      </c>
      <c r="B1655" s="6">
        <v>75760</v>
      </c>
      <c r="C1655" s="6" t="s">
        <v>10</v>
      </c>
      <c r="D1655" s="6" t="s">
        <v>2116</v>
      </c>
      <c r="E1655" s="9">
        <v>2156770</v>
      </c>
      <c r="F1655" s="10" t="s">
        <v>1409</v>
      </c>
      <c r="G1655" s="9">
        <v>172542</v>
      </c>
      <c r="H1655" s="9">
        <f t="shared" si="175"/>
        <v>2329312</v>
      </c>
      <c r="I1655" s="6" t="s">
        <v>101</v>
      </c>
      <c r="J1655" s="6" t="s">
        <v>102</v>
      </c>
      <c r="K1655" s="5">
        <f t="shared" si="172"/>
        <v>45311</v>
      </c>
      <c r="L1655" s="9">
        <f>+VLOOKUP(B1655,'[2]TT 2023'!F$1718:K$1797,2,0)</f>
        <v>2329317</v>
      </c>
      <c r="M1655" s="9">
        <f t="shared" si="173"/>
        <v>5</v>
      </c>
      <c r="N1655" s="5">
        <f>+VLOOKUP(B1655,'[2]TT 2023'!F$1718:K$1797,6,0)</f>
        <v>45315</v>
      </c>
      <c r="O1655" t="s">
        <v>2233</v>
      </c>
      <c r="P1655"/>
      <c r="Q1655"/>
      <c r="R1655" s="14"/>
    </row>
    <row r="1656" spans="1:18" ht="15" hidden="1" customHeight="1" x14ac:dyDescent="0.2">
      <c r="A1656" s="5">
        <v>45276</v>
      </c>
      <c r="B1656" s="6">
        <v>75761</v>
      </c>
      <c r="C1656" s="6" t="s">
        <v>10</v>
      </c>
      <c r="D1656" s="6" t="s">
        <v>2117</v>
      </c>
      <c r="E1656" s="9">
        <v>1062000</v>
      </c>
      <c r="F1656" s="10" t="s">
        <v>1409</v>
      </c>
      <c r="G1656" s="9">
        <v>84960</v>
      </c>
      <c r="H1656" s="9">
        <f t="shared" si="175"/>
        <v>1146960</v>
      </c>
      <c r="I1656" s="6" t="s">
        <v>101</v>
      </c>
      <c r="J1656" s="6" t="s">
        <v>102</v>
      </c>
      <c r="K1656" s="5">
        <f t="shared" si="172"/>
        <v>45311</v>
      </c>
      <c r="L1656" s="9">
        <f>+VLOOKUP(B1656,'[2]TT 2023'!F$1718:K$1797,2,0)</f>
        <v>1146960</v>
      </c>
      <c r="M1656" s="9">
        <f t="shared" si="173"/>
        <v>0</v>
      </c>
      <c r="N1656" s="5">
        <f>+VLOOKUP(B1656,'[2]TT 2023'!F$1718:K$1797,6,0)</f>
        <v>45315</v>
      </c>
      <c r="O1656" t="s">
        <v>2233</v>
      </c>
      <c r="P1656"/>
      <c r="Q1656"/>
      <c r="R1656" s="14"/>
    </row>
    <row r="1657" spans="1:18" ht="15" hidden="1" customHeight="1" x14ac:dyDescent="0.2">
      <c r="A1657" s="5">
        <v>45276</v>
      </c>
      <c r="B1657" s="6">
        <v>75762</v>
      </c>
      <c r="C1657" s="6" t="s">
        <v>10</v>
      </c>
      <c r="D1657" s="6" t="s">
        <v>2118</v>
      </c>
      <c r="E1657" s="9">
        <v>1062000</v>
      </c>
      <c r="F1657" s="10" t="s">
        <v>1409</v>
      </c>
      <c r="G1657" s="9">
        <v>84960</v>
      </c>
      <c r="H1657" s="9">
        <f t="shared" si="175"/>
        <v>1146960</v>
      </c>
      <c r="I1657" s="6" t="s">
        <v>13</v>
      </c>
      <c r="J1657" s="6" t="s">
        <v>14</v>
      </c>
      <c r="K1657" s="5">
        <f t="shared" si="172"/>
        <v>45311</v>
      </c>
      <c r="L1657" s="9">
        <f>+VLOOKUP(B1657,'[2]TT 2023'!F$1718:K$1797,2,0)</f>
        <v>1146960</v>
      </c>
      <c r="M1657" s="9">
        <f t="shared" si="173"/>
        <v>0</v>
      </c>
      <c r="N1657" s="5">
        <f>+VLOOKUP(B1657,'[2]TT 2023'!F$1718:K$1797,6,0)</f>
        <v>45315</v>
      </c>
      <c r="O1657" t="s">
        <v>2233</v>
      </c>
      <c r="P1657"/>
      <c r="Q1657"/>
      <c r="R1657" s="14"/>
    </row>
    <row r="1658" spans="1:18" ht="15" hidden="1" customHeight="1" x14ac:dyDescent="0.2">
      <c r="A1658" s="5">
        <v>45276</v>
      </c>
      <c r="B1658" s="6">
        <v>75763</v>
      </c>
      <c r="C1658" s="6" t="s">
        <v>10</v>
      </c>
      <c r="D1658" s="6" t="s">
        <v>2119</v>
      </c>
      <c r="E1658" s="9">
        <v>3625390</v>
      </c>
      <c r="F1658" s="10" t="s">
        <v>1409</v>
      </c>
      <c r="G1658" s="9">
        <v>290031</v>
      </c>
      <c r="H1658" s="9">
        <f t="shared" si="175"/>
        <v>3915421</v>
      </c>
      <c r="I1658" s="6" t="s">
        <v>13</v>
      </c>
      <c r="J1658" s="6" t="s">
        <v>14</v>
      </c>
      <c r="K1658" s="5">
        <f t="shared" si="172"/>
        <v>45311</v>
      </c>
      <c r="L1658" s="9">
        <f>+VLOOKUP(B1658,'[2]TT 2023'!F$1718:K$1797,2,0)</f>
        <v>3915419</v>
      </c>
      <c r="M1658" s="9">
        <f t="shared" si="173"/>
        <v>-2</v>
      </c>
      <c r="N1658" s="5">
        <f>+VLOOKUP(B1658,'[2]TT 2023'!F$1718:K$1797,6,0)</f>
        <v>45315</v>
      </c>
      <c r="O1658" t="s">
        <v>2233</v>
      </c>
      <c r="P1658"/>
      <c r="Q1658"/>
      <c r="R1658" s="14"/>
    </row>
    <row r="1659" spans="1:18" ht="15" hidden="1" customHeight="1" x14ac:dyDescent="0.2">
      <c r="A1659" s="5">
        <v>45276</v>
      </c>
      <c r="B1659" s="6">
        <v>75764</v>
      </c>
      <c r="C1659" s="6" t="s">
        <v>10</v>
      </c>
      <c r="D1659" s="6" t="s">
        <v>2120</v>
      </c>
      <c r="E1659" s="9">
        <v>921780</v>
      </c>
      <c r="F1659" s="10" t="s">
        <v>1409</v>
      </c>
      <c r="G1659" s="9">
        <v>73742</v>
      </c>
      <c r="H1659" s="9">
        <f t="shared" si="175"/>
        <v>995522</v>
      </c>
      <c r="I1659" s="6" t="s">
        <v>13</v>
      </c>
      <c r="J1659" s="6" t="s">
        <v>14</v>
      </c>
      <c r="K1659" s="5">
        <f t="shared" si="172"/>
        <v>45311</v>
      </c>
      <c r="L1659" s="9">
        <f>+VLOOKUP(B1659,'[2]TT 2023'!F$1718:K$1797,2,0)</f>
        <v>995517</v>
      </c>
      <c r="M1659" s="9">
        <f t="shared" si="173"/>
        <v>-5</v>
      </c>
      <c r="N1659" s="5">
        <f>+VLOOKUP(B1659,'[2]TT 2023'!F$1718:K$1797,6,0)</f>
        <v>45315</v>
      </c>
      <c r="O1659" t="s">
        <v>2233</v>
      </c>
      <c r="P1659"/>
      <c r="Q1659"/>
      <c r="R1659" s="14"/>
    </row>
    <row r="1660" spans="1:18" ht="15" hidden="1" customHeight="1" x14ac:dyDescent="0.2">
      <c r="A1660" s="5">
        <v>45276</v>
      </c>
      <c r="B1660" s="6">
        <v>75765</v>
      </c>
      <c r="C1660" s="6" t="s">
        <v>10</v>
      </c>
      <c r="D1660" s="6" t="s">
        <v>2121</v>
      </c>
      <c r="E1660" s="9">
        <v>1190660</v>
      </c>
      <c r="F1660" s="10" t="s">
        <v>1409</v>
      </c>
      <c r="G1660" s="9">
        <v>95253</v>
      </c>
      <c r="H1660" s="9">
        <f t="shared" si="175"/>
        <v>1285913</v>
      </c>
      <c r="I1660" s="6" t="s">
        <v>13</v>
      </c>
      <c r="J1660" s="6" t="s">
        <v>14</v>
      </c>
      <c r="K1660" s="5">
        <f t="shared" si="172"/>
        <v>45311</v>
      </c>
      <c r="L1660" s="9">
        <f>+VLOOKUP(B1660,'[2]TT 2023'!F$1718:K$1797,2,0)</f>
        <v>1285916</v>
      </c>
      <c r="M1660" s="9">
        <f t="shared" si="173"/>
        <v>3</v>
      </c>
      <c r="N1660" s="5">
        <f>+VLOOKUP(B1660,'[2]TT 2023'!F$1718:K$1797,6,0)</f>
        <v>45315</v>
      </c>
      <c r="O1660" t="s">
        <v>2233</v>
      </c>
      <c r="P1660"/>
      <c r="Q1660"/>
      <c r="R1660" s="14"/>
    </row>
    <row r="1661" spans="1:18" ht="15" hidden="1" customHeight="1" x14ac:dyDescent="0.2">
      <c r="A1661" s="5">
        <v>45276</v>
      </c>
      <c r="B1661" s="6">
        <v>75767</v>
      </c>
      <c r="C1661" s="6" t="s">
        <v>10</v>
      </c>
      <c r="D1661" s="6" t="s">
        <v>2123</v>
      </c>
      <c r="E1661" s="9">
        <v>2381320</v>
      </c>
      <c r="F1661" s="10" t="s">
        <v>1409</v>
      </c>
      <c r="G1661" s="9">
        <v>190506</v>
      </c>
      <c r="H1661" s="9">
        <f t="shared" si="175"/>
        <v>2571826</v>
      </c>
      <c r="I1661" s="6" t="s">
        <v>139</v>
      </c>
      <c r="J1661" s="6" t="s">
        <v>140</v>
      </c>
      <c r="K1661" s="5">
        <f t="shared" si="172"/>
        <v>45311</v>
      </c>
      <c r="L1661" s="9">
        <f>+VLOOKUP(B1661,'[2]TT 2023'!F$1718:K$1797,2,0)</f>
        <v>2571831</v>
      </c>
      <c r="M1661" s="9">
        <f t="shared" si="173"/>
        <v>5</v>
      </c>
      <c r="N1661" s="5">
        <f>+VLOOKUP(B1661,'[2]TT 2023'!F$1718:K$1797,6,0)</f>
        <v>45315</v>
      </c>
      <c r="O1661" t="s">
        <v>2233</v>
      </c>
      <c r="P1661"/>
      <c r="Q1661"/>
      <c r="R1661" s="14"/>
    </row>
    <row r="1662" spans="1:18" ht="15" hidden="1" customHeight="1" x14ac:dyDescent="0.2">
      <c r="A1662" s="5">
        <v>45276</v>
      </c>
      <c r="B1662" s="6">
        <v>75768</v>
      </c>
      <c r="C1662" s="6" t="s">
        <v>10</v>
      </c>
      <c r="D1662" s="6" t="s">
        <v>2124</v>
      </c>
      <c r="E1662" s="9">
        <v>4925635</v>
      </c>
      <c r="F1662" s="10" t="s">
        <v>1409</v>
      </c>
      <c r="G1662" s="9">
        <v>394051</v>
      </c>
      <c r="H1662" s="9">
        <f t="shared" si="175"/>
        <v>5319686</v>
      </c>
      <c r="I1662" s="6" t="s">
        <v>139</v>
      </c>
      <c r="J1662" s="6" t="s">
        <v>140</v>
      </c>
      <c r="K1662" s="5">
        <f t="shared" si="172"/>
        <v>45311</v>
      </c>
      <c r="L1662" s="9">
        <f>+VLOOKUP(B1662,'[2]TT 2023'!F$1718:K$1797,2,0)</f>
        <v>5319689</v>
      </c>
      <c r="M1662" s="9">
        <f t="shared" si="173"/>
        <v>3</v>
      </c>
      <c r="N1662" s="5">
        <f>+VLOOKUP(B1662,'[2]TT 2023'!F$1718:K$1797,6,0)</f>
        <v>45315</v>
      </c>
      <c r="O1662" t="s">
        <v>2233</v>
      </c>
      <c r="P1662"/>
      <c r="Q1662"/>
      <c r="R1662" s="14"/>
    </row>
    <row r="1663" spans="1:18" ht="15" hidden="1" customHeight="1" x14ac:dyDescent="0.2">
      <c r="A1663" s="5">
        <v>45276</v>
      </c>
      <c r="B1663" s="6">
        <v>75769</v>
      </c>
      <c r="C1663" s="6" t="s">
        <v>10</v>
      </c>
      <c r="D1663" s="6" t="s">
        <v>2125</v>
      </c>
      <c r="E1663" s="9">
        <v>1072050</v>
      </c>
      <c r="F1663" s="10" t="s">
        <v>1409</v>
      </c>
      <c r="G1663" s="9">
        <v>85764</v>
      </c>
      <c r="H1663" s="9">
        <f t="shared" si="175"/>
        <v>1157814</v>
      </c>
      <c r="I1663" s="6" t="s">
        <v>89</v>
      </c>
      <c r="J1663" s="6" t="s">
        <v>90</v>
      </c>
      <c r="K1663" s="5">
        <f t="shared" si="172"/>
        <v>45311</v>
      </c>
      <c r="L1663" s="9">
        <f>+VLOOKUP(B1663,'[2]TT 2023'!F$1718:K$1797,2,0)</f>
        <v>1157814</v>
      </c>
      <c r="M1663" s="9">
        <f t="shared" si="173"/>
        <v>0</v>
      </c>
      <c r="N1663" s="5">
        <f>+VLOOKUP(B1663,'[2]TT 2023'!F$1718:K$1797,6,0)</f>
        <v>45315</v>
      </c>
      <c r="O1663" t="s">
        <v>2233</v>
      </c>
      <c r="P1663"/>
      <c r="Q1663"/>
      <c r="R1663" s="14"/>
    </row>
    <row r="1664" spans="1:18" ht="15" hidden="1" customHeight="1" x14ac:dyDescent="0.2">
      <c r="A1664" s="5">
        <v>45276</v>
      </c>
      <c r="B1664" s="6">
        <v>75770</v>
      </c>
      <c r="C1664" s="6" t="s">
        <v>10</v>
      </c>
      <c r="D1664" s="6" t="s">
        <v>2126</v>
      </c>
      <c r="E1664" s="9">
        <v>2156770</v>
      </c>
      <c r="F1664" s="10" t="s">
        <v>1409</v>
      </c>
      <c r="G1664" s="9">
        <v>172542</v>
      </c>
      <c r="H1664" s="9">
        <f t="shared" si="175"/>
        <v>2329312</v>
      </c>
      <c r="I1664" s="6" t="s">
        <v>107</v>
      </c>
      <c r="J1664" s="6" t="s">
        <v>108</v>
      </c>
      <c r="K1664" s="5">
        <f t="shared" si="172"/>
        <v>45311</v>
      </c>
      <c r="L1664" s="9">
        <f>+VLOOKUP(B1664,'[2]TT 2023'!F$1718:K$1797,2,0)</f>
        <v>2329317</v>
      </c>
      <c r="M1664" s="9">
        <f t="shared" si="173"/>
        <v>5</v>
      </c>
      <c r="N1664" s="5">
        <f>+VLOOKUP(B1664,'[2]TT 2023'!F$1718:K$1797,6,0)</f>
        <v>45315</v>
      </c>
      <c r="O1664" t="s">
        <v>2233</v>
      </c>
      <c r="P1664"/>
      <c r="Q1664"/>
      <c r="R1664" s="14"/>
    </row>
    <row r="1665" spans="1:18" ht="15" hidden="1" customHeight="1" x14ac:dyDescent="0.2">
      <c r="A1665" s="5">
        <v>45276</v>
      </c>
      <c r="B1665" s="6">
        <v>75771</v>
      </c>
      <c r="C1665" s="6" t="s">
        <v>10</v>
      </c>
      <c r="D1665" s="6" t="s">
        <v>2127</v>
      </c>
      <c r="E1665" s="9">
        <v>3694235</v>
      </c>
      <c r="F1665" s="10" t="s">
        <v>1409</v>
      </c>
      <c r="G1665" s="9">
        <v>295539</v>
      </c>
      <c r="H1665" s="9">
        <f t="shared" si="175"/>
        <v>3989774</v>
      </c>
      <c r="I1665" s="6" t="s">
        <v>93</v>
      </c>
      <c r="J1665" s="6" t="s">
        <v>94</v>
      </c>
      <c r="K1665" s="5">
        <f t="shared" si="172"/>
        <v>45311</v>
      </c>
      <c r="L1665" s="9">
        <f>+VLOOKUP(B1665,'[2]TT 2023'!F$1718:K$1797,2,0)</f>
        <v>3989777</v>
      </c>
      <c r="M1665" s="9">
        <f t="shared" si="173"/>
        <v>3</v>
      </c>
      <c r="N1665" s="5">
        <f>+VLOOKUP(B1665,'[2]TT 2023'!F$1718:K$1797,6,0)</f>
        <v>45315</v>
      </c>
      <c r="O1665" t="s">
        <v>2233</v>
      </c>
      <c r="P1665"/>
      <c r="Q1665"/>
      <c r="R1665" s="14"/>
    </row>
    <row r="1666" spans="1:18" ht="15" hidden="1" customHeight="1" x14ac:dyDescent="0.2">
      <c r="A1666" s="5">
        <v>45276</v>
      </c>
      <c r="B1666" s="6">
        <v>75772</v>
      </c>
      <c r="C1666" s="6" t="s">
        <v>10</v>
      </c>
      <c r="D1666" s="6" t="s">
        <v>2128</v>
      </c>
      <c r="E1666" s="9">
        <v>2593720</v>
      </c>
      <c r="F1666" s="10" t="s">
        <v>1409</v>
      </c>
      <c r="G1666" s="9">
        <v>207498</v>
      </c>
      <c r="H1666" s="9">
        <f t="shared" si="175"/>
        <v>2801218</v>
      </c>
      <c r="I1666" s="6" t="s">
        <v>113</v>
      </c>
      <c r="J1666" s="6" t="s">
        <v>114</v>
      </c>
      <c r="K1666" s="5">
        <f t="shared" si="172"/>
        <v>45311</v>
      </c>
      <c r="L1666" s="9">
        <f>+VLOOKUP(B1666,'[2]TT 2023'!F$1718:K$1797,2,0)</f>
        <v>2801223</v>
      </c>
      <c r="M1666" s="9">
        <f t="shared" si="173"/>
        <v>5</v>
      </c>
      <c r="N1666" s="5">
        <f>+VLOOKUP(B1666,'[2]TT 2023'!F$1718:K$1797,6,0)</f>
        <v>45315</v>
      </c>
      <c r="O1666" t="s">
        <v>2233</v>
      </c>
      <c r="P1666"/>
      <c r="Q1666"/>
      <c r="R1666" s="14"/>
    </row>
    <row r="1667" spans="1:18" ht="15" hidden="1" customHeight="1" x14ac:dyDescent="0.2">
      <c r="A1667" s="5">
        <v>45276</v>
      </c>
      <c r="B1667" s="6">
        <v>75773</v>
      </c>
      <c r="C1667" s="6" t="s">
        <v>10</v>
      </c>
      <c r="D1667" s="6" t="s">
        <v>2129</v>
      </c>
      <c r="E1667" s="9">
        <v>1062000</v>
      </c>
      <c r="F1667" s="10" t="s">
        <v>1409</v>
      </c>
      <c r="G1667" s="9">
        <v>84960</v>
      </c>
      <c r="H1667" s="9">
        <f t="shared" si="175"/>
        <v>1146960</v>
      </c>
      <c r="I1667" s="6" t="s">
        <v>73</v>
      </c>
      <c r="J1667" s="6" t="s">
        <v>74</v>
      </c>
      <c r="K1667" s="5">
        <f t="shared" si="172"/>
        <v>45311</v>
      </c>
      <c r="L1667" s="9">
        <f>+VLOOKUP(B1667,'[2]TT 2023'!F$1718:K$1797,2,0)</f>
        <v>1146960</v>
      </c>
      <c r="M1667" s="9">
        <f t="shared" si="173"/>
        <v>0</v>
      </c>
      <c r="N1667" s="5">
        <f>+VLOOKUP(B1667,'[2]TT 2023'!F$1718:K$1797,6,0)</f>
        <v>45315</v>
      </c>
      <c r="O1667" t="s">
        <v>2233</v>
      </c>
      <c r="P1667"/>
      <c r="Q1667"/>
      <c r="R1667" s="14"/>
    </row>
    <row r="1668" spans="1:18" ht="15" hidden="1" customHeight="1" x14ac:dyDescent="0.2">
      <c r="A1668" s="5">
        <v>45276</v>
      </c>
      <c r="B1668" s="6">
        <v>75774</v>
      </c>
      <c r="C1668" s="6" t="s">
        <v>10</v>
      </c>
      <c r="D1668" s="6" t="s">
        <v>2130</v>
      </c>
      <c r="E1668" s="9">
        <v>3453320</v>
      </c>
      <c r="F1668" s="10" t="s">
        <v>1409</v>
      </c>
      <c r="G1668" s="9">
        <v>276266</v>
      </c>
      <c r="H1668" s="9">
        <f t="shared" si="175"/>
        <v>3729586</v>
      </c>
      <c r="I1668" s="6" t="s">
        <v>73</v>
      </c>
      <c r="J1668" s="6" t="s">
        <v>74</v>
      </c>
      <c r="K1668" s="5">
        <f t="shared" si="172"/>
        <v>45311</v>
      </c>
      <c r="L1668" s="9">
        <f>+VLOOKUP(B1668,'[2]TT 2023'!F$1718:K$1797,2,0)</f>
        <v>3729591</v>
      </c>
      <c r="M1668" s="9">
        <f t="shared" si="173"/>
        <v>5</v>
      </c>
      <c r="N1668" s="5">
        <f>+VLOOKUP(B1668,'[2]TT 2023'!F$1718:K$1797,6,0)</f>
        <v>45315</v>
      </c>
      <c r="O1668" t="s">
        <v>2233</v>
      </c>
      <c r="P1668"/>
      <c r="Q1668"/>
      <c r="R1668" s="14"/>
    </row>
    <row r="1669" spans="1:18" ht="15" hidden="1" customHeight="1" x14ac:dyDescent="0.2">
      <c r="A1669" s="5">
        <v>45276</v>
      </c>
      <c r="B1669" s="6">
        <v>75775</v>
      </c>
      <c r="C1669" s="6" t="s">
        <v>10</v>
      </c>
      <c r="D1669" s="6" t="s">
        <v>2131</v>
      </c>
      <c r="E1669" s="9">
        <v>501830</v>
      </c>
      <c r="F1669" s="10" t="s">
        <v>1409</v>
      </c>
      <c r="G1669" s="9">
        <v>40146</v>
      </c>
      <c r="H1669" s="9">
        <f t="shared" si="175"/>
        <v>541976</v>
      </c>
      <c r="I1669" s="6" t="s">
        <v>53</v>
      </c>
      <c r="J1669" s="6" t="s">
        <v>54</v>
      </c>
      <c r="K1669" s="5">
        <f t="shared" si="172"/>
        <v>45311</v>
      </c>
      <c r="L1669" s="9">
        <f>+VLOOKUP(B1669,'[2]TT 2023'!F$1718:K$1797,2,0)</f>
        <v>541971</v>
      </c>
      <c r="M1669" s="9">
        <f t="shared" si="173"/>
        <v>-5</v>
      </c>
      <c r="N1669" s="5">
        <f>+VLOOKUP(B1669,'[2]TT 2023'!F$1718:K$1797,6,0)</f>
        <v>45315</v>
      </c>
      <c r="O1669" t="s">
        <v>2233</v>
      </c>
      <c r="P1669"/>
      <c r="Q1669"/>
      <c r="R1669" s="14"/>
    </row>
    <row r="1670" spans="1:18" ht="15" hidden="1" customHeight="1" x14ac:dyDescent="0.2">
      <c r="A1670" s="5">
        <v>45276</v>
      </c>
      <c r="B1670" s="6">
        <v>75776</v>
      </c>
      <c r="C1670" s="6" t="s">
        <v>10</v>
      </c>
      <c r="D1670" s="6" t="s">
        <v>2132</v>
      </c>
      <c r="E1670" s="9">
        <v>4442320</v>
      </c>
      <c r="F1670" s="10" t="s">
        <v>1409</v>
      </c>
      <c r="G1670" s="9">
        <v>355386</v>
      </c>
      <c r="H1670" s="9">
        <f t="shared" si="174"/>
        <v>4797706</v>
      </c>
      <c r="I1670" s="6" t="s">
        <v>147</v>
      </c>
      <c r="J1670" s="6" t="s">
        <v>148</v>
      </c>
      <c r="K1670" s="5">
        <f t="shared" si="172"/>
        <v>45311</v>
      </c>
      <c r="L1670" s="9">
        <f>+VLOOKUP(B1670,'[2]TT 2023'!F$1664:K$1717,2,0)</f>
        <v>4797711</v>
      </c>
      <c r="M1670" s="9">
        <f t="shared" si="173"/>
        <v>5</v>
      </c>
      <c r="N1670" s="5">
        <f>+VLOOKUP(B1670,'[2]TT 2023'!F$1664:K$1717,6,0)</f>
        <v>45301</v>
      </c>
      <c r="O1670" t="s">
        <v>2227</v>
      </c>
      <c r="P1670"/>
      <c r="Q1670"/>
      <c r="R1670" s="14"/>
    </row>
    <row r="1671" spans="1:18" ht="15" hidden="1" customHeight="1" x14ac:dyDescent="0.2">
      <c r="A1671" s="5">
        <v>45276</v>
      </c>
      <c r="B1671" s="6">
        <v>75777</v>
      </c>
      <c r="C1671" s="6" t="s">
        <v>10</v>
      </c>
      <c r="D1671" s="6" t="s">
        <v>2133</v>
      </c>
      <c r="E1671" s="9">
        <v>250915</v>
      </c>
      <c r="F1671" s="10" t="s">
        <v>1409</v>
      </c>
      <c r="G1671" s="9">
        <v>20073</v>
      </c>
      <c r="H1671" s="9">
        <f t="shared" si="174"/>
        <v>270988</v>
      </c>
      <c r="I1671" s="6" t="s">
        <v>147</v>
      </c>
      <c r="J1671" s="6" t="s">
        <v>148</v>
      </c>
      <c r="K1671" s="5">
        <f t="shared" si="172"/>
        <v>45311</v>
      </c>
      <c r="L1671" s="9">
        <f>+VLOOKUP(B1671,'[2]TT 2023'!F$1664:K$1717,2,0)</f>
        <v>270986</v>
      </c>
      <c r="M1671" s="9">
        <f t="shared" si="173"/>
        <v>-2</v>
      </c>
      <c r="N1671" s="5">
        <f>+VLOOKUP(B1671,'[2]TT 2023'!F$1664:K$1717,6,0)</f>
        <v>45301</v>
      </c>
      <c r="O1671" t="s">
        <v>2227</v>
      </c>
      <c r="P1671"/>
      <c r="Q1671"/>
      <c r="R1671" s="14"/>
    </row>
    <row r="1672" spans="1:18" ht="15" hidden="1" customHeight="1" x14ac:dyDescent="0.2">
      <c r="A1672" s="5">
        <v>45276</v>
      </c>
      <c r="B1672" s="6">
        <v>75778</v>
      </c>
      <c r="C1672" s="6" t="s">
        <v>10</v>
      </c>
      <c r="D1672" s="6" t="s">
        <v>2134</v>
      </c>
      <c r="E1672" s="9">
        <v>4777280</v>
      </c>
      <c r="F1672" s="10" t="s">
        <v>1409</v>
      </c>
      <c r="G1672" s="9">
        <v>382182</v>
      </c>
      <c r="H1672" s="9">
        <f t="shared" si="174"/>
        <v>5159462</v>
      </c>
      <c r="I1672" s="6" t="s">
        <v>147</v>
      </c>
      <c r="J1672" s="6" t="s">
        <v>148</v>
      </c>
      <c r="K1672" s="5">
        <f t="shared" si="172"/>
        <v>45311</v>
      </c>
      <c r="L1672" s="9">
        <f>+VLOOKUP(B1672,'[2]TT 2023'!F$1664:K$1717,2,0)</f>
        <v>5159457</v>
      </c>
      <c r="M1672" s="9">
        <f t="shared" si="173"/>
        <v>-5</v>
      </c>
      <c r="N1672" s="5">
        <f>+VLOOKUP(B1672,'[2]TT 2023'!F$1664:K$1717,6,0)</f>
        <v>45301</v>
      </c>
      <c r="O1672" t="s">
        <v>2227</v>
      </c>
      <c r="P1672"/>
      <c r="Q1672"/>
      <c r="R1672" s="14"/>
    </row>
    <row r="1673" spans="1:18" ht="15" hidden="1" customHeight="1" x14ac:dyDescent="0.2">
      <c r="A1673" s="5">
        <v>45276</v>
      </c>
      <c r="B1673" s="6">
        <v>75779</v>
      </c>
      <c r="C1673" s="6" t="s">
        <v>10</v>
      </c>
      <c r="D1673" s="6" t="s">
        <v>2135</v>
      </c>
      <c r="E1673" s="9">
        <v>3331740</v>
      </c>
      <c r="F1673" s="10" t="s">
        <v>1409</v>
      </c>
      <c r="G1673" s="9">
        <v>266539</v>
      </c>
      <c r="H1673" s="9">
        <f t="shared" si="174"/>
        <v>3598279</v>
      </c>
      <c r="I1673" s="6" t="s">
        <v>147</v>
      </c>
      <c r="J1673" s="6" t="s">
        <v>148</v>
      </c>
      <c r="K1673" s="5">
        <f t="shared" si="172"/>
        <v>45311</v>
      </c>
      <c r="L1673" s="9">
        <f>+VLOOKUP(B1673,'[2]TT 2023'!F$1664:K$1717,2,0)</f>
        <v>3598277</v>
      </c>
      <c r="M1673" s="9">
        <f t="shared" si="173"/>
        <v>-2</v>
      </c>
      <c r="N1673" s="5">
        <f>+VLOOKUP(B1673,'[2]TT 2023'!F$1664:K$1717,6,0)</f>
        <v>45301</v>
      </c>
      <c r="O1673" t="s">
        <v>2227</v>
      </c>
      <c r="P1673"/>
      <c r="Q1673"/>
      <c r="R1673" s="14"/>
    </row>
    <row r="1674" spans="1:18" ht="15" hidden="1" customHeight="1" x14ac:dyDescent="0.2">
      <c r="A1674" s="5">
        <v>45276</v>
      </c>
      <c r="B1674" s="6">
        <v>75780</v>
      </c>
      <c r="C1674" s="6" t="s">
        <v>10</v>
      </c>
      <c r="D1674" s="6" t="s">
        <v>2136</v>
      </c>
      <c r="E1674" s="9">
        <v>2579200</v>
      </c>
      <c r="F1674" s="10" t="s">
        <v>1409</v>
      </c>
      <c r="G1674" s="9">
        <v>206336</v>
      </c>
      <c r="H1674" s="9">
        <f t="shared" si="174"/>
        <v>2785536</v>
      </c>
      <c r="I1674" s="6" t="s">
        <v>147</v>
      </c>
      <c r="J1674" s="6" t="s">
        <v>148</v>
      </c>
      <c r="K1674" s="5">
        <f t="shared" si="172"/>
        <v>45311</v>
      </c>
      <c r="L1674" s="9">
        <f>+VLOOKUP(B1674,'[2]TT 2023'!F$1664:K$1717,2,0)</f>
        <v>2785536</v>
      </c>
      <c r="M1674" s="9">
        <f t="shared" si="173"/>
        <v>0</v>
      </c>
      <c r="N1674" s="5">
        <f>+VLOOKUP(B1674,'[2]TT 2023'!F$1664:K$1717,6,0)</f>
        <v>45301</v>
      </c>
      <c r="O1674" t="s">
        <v>2227</v>
      </c>
      <c r="P1674"/>
      <c r="Q1674"/>
      <c r="R1674" s="14"/>
    </row>
    <row r="1675" spans="1:18" ht="15" hidden="1" customHeight="1" x14ac:dyDescent="0.2">
      <c r="A1675" s="5">
        <v>45276</v>
      </c>
      <c r="B1675" s="6">
        <v>75794</v>
      </c>
      <c r="C1675" s="6" t="s">
        <v>10</v>
      </c>
      <c r="D1675" s="6" t="s">
        <v>2137</v>
      </c>
      <c r="E1675" s="9">
        <v>7462660</v>
      </c>
      <c r="F1675" s="10" t="s">
        <v>1409</v>
      </c>
      <c r="G1675" s="9">
        <v>597013</v>
      </c>
      <c r="H1675" s="9">
        <f t="shared" si="174"/>
        <v>8059673</v>
      </c>
      <c r="I1675" s="6" t="s">
        <v>13</v>
      </c>
      <c r="J1675" s="6" t="s">
        <v>14</v>
      </c>
      <c r="K1675" s="5">
        <f t="shared" si="172"/>
        <v>45311</v>
      </c>
      <c r="L1675" s="9">
        <f>+VLOOKUP(B1675,'[2]TT 2023'!F$1718:K$1797,2,0)</f>
        <v>8059676</v>
      </c>
      <c r="M1675" s="9">
        <f t="shared" si="173"/>
        <v>3</v>
      </c>
      <c r="N1675" s="5">
        <f>+VLOOKUP(B1675,'[2]TT 2023'!F$1718:K$1797,6,0)</f>
        <v>45315</v>
      </c>
      <c r="O1675" t="s">
        <v>2233</v>
      </c>
      <c r="P1675"/>
      <c r="Q1675"/>
      <c r="R1675" s="14"/>
    </row>
    <row r="1676" spans="1:18" ht="15" hidden="1" customHeight="1" x14ac:dyDescent="0.2">
      <c r="A1676" s="5">
        <v>45276</v>
      </c>
      <c r="B1676" s="6">
        <v>75795</v>
      </c>
      <c r="C1676" s="6" t="s">
        <v>10</v>
      </c>
      <c r="D1676" s="6" t="s">
        <v>2138</v>
      </c>
      <c r="E1676" s="9">
        <v>6452460</v>
      </c>
      <c r="F1676" s="10" t="s">
        <v>1409</v>
      </c>
      <c r="G1676" s="9">
        <v>516197</v>
      </c>
      <c r="H1676" s="9">
        <f t="shared" si="174"/>
        <v>6968657</v>
      </c>
      <c r="I1676" s="6" t="s">
        <v>13</v>
      </c>
      <c r="J1676" s="6" t="s">
        <v>14</v>
      </c>
      <c r="K1676" s="5">
        <f t="shared" si="172"/>
        <v>45311</v>
      </c>
      <c r="L1676" s="9">
        <f>+VLOOKUP(B1676,'[2]TT 2023'!F$1718:K$1797,2,0)</f>
        <v>6968660</v>
      </c>
      <c r="M1676" s="9">
        <f t="shared" si="173"/>
        <v>3</v>
      </c>
      <c r="N1676" s="5">
        <f>+VLOOKUP(B1676,'[2]TT 2023'!F$1718:K$1797,6,0)</f>
        <v>45315</v>
      </c>
      <c r="O1676" t="s">
        <v>2233</v>
      </c>
      <c r="P1676"/>
      <c r="Q1676"/>
      <c r="R1676" s="14"/>
    </row>
    <row r="1677" spans="1:18" ht="15" hidden="1" customHeight="1" x14ac:dyDescent="0.2">
      <c r="A1677" s="5">
        <v>45279</v>
      </c>
      <c r="B1677" s="6">
        <v>75989</v>
      </c>
      <c r="C1677" s="6" t="s">
        <v>10</v>
      </c>
      <c r="D1677" s="6" t="s">
        <v>2122</v>
      </c>
      <c r="E1677" s="9">
        <v>1911600</v>
      </c>
      <c r="F1677" s="10" t="s">
        <v>1409</v>
      </c>
      <c r="G1677" s="9">
        <v>152928</v>
      </c>
      <c r="H1677" s="9">
        <f t="shared" si="174"/>
        <v>2064528</v>
      </c>
      <c r="I1677" s="6" t="s">
        <v>53</v>
      </c>
      <c r="J1677" s="6" t="s">
        <v>54</v>
      </c>
      <c r="K1677" s="5">
        <f t="shared" si="172"/>
        <v>45314</v>
      </c>
      <c r="L1677" s="9">
        <f>+VLOOKUP(B1677,'[2]TT 2023'!F$1718:K$1797,2,0)</f>
        <v>2064528</v>
      </c>
      <c r="M1677" s="9">
        <f t="shared" si="173"/>
        <v>0</v>
      </c>
      <c r="N1677" s="5">
        <f>+VLOOKUP(B1677,'[2]TT 2023'!F$1718:K$1797,6,0)</f>
        <v>45315</v>
      </c>
      <c r="O1677" t="s">
        <v>2233</v>
      </c>
      <c r="P1677"/>
      <c r="Q1677"/>
      <c r="R1677" s="14"/>
    </row>
    <row r="1678" spans="1:18" ht="15" hidden="1" customHeight="1" x14ac:dyDescent="0.2">
      <c r="A1678" s="5">
        <v>45283</v>
      </c>
      <c r="B1678" s="6">
        <v>77305</v>
      </c>
      <c r="C1678" s="6" t="s">
        <v>10</v>
      </c>
      <c r="D1678" s="6" t="s">
        <v>2139</v>
      </c>
      <c r="E1678" s="9">
        <v>2513625</v>
      </c>
      <c r="F1678" s="10" t="s">
        <v>1409</v>
      </c>
      <c r="G1678" s="9">
        <v>201090</v>
      </c>
      <c r="H1678" s="9">
        <f t="shared" si="174"/>
        <v>2714715</v>
      </c>
      <c r="I1678" s="6" t="s">
        <v>101</v>
      </c>
      <c r="J1678" s="6" t="s">
        <v>102</v>
      </c>
      <c r="K1678" s="5">
        <f t="shared" si="172"/>
        <v>45318</v>
      </c>
      <c r="L1678" s="9">
        <f>+VLOOKUP(B1678,'[2]TT 2023'!F$1718:K$1797,2,0)</f>
        <v>2714715</v>
      </c>
      <c r="M1678" s="9">
        <f t="shared" si="173"/>
        <v>0</v>
      </c>
      <c r="N1678" s="5">
        <f>+VLOOKUP(B1678,'[2]TT 2023'!F$1718:K$1797,6,0)</f>
        <v>45315</v>
      </c>
      <c r="O1678" t="s">
        <v>2233</v>
      </c>
      <c r="P1678"/>
      <c r="Q1678"/>
      <c r="R1678" s="14"/>
    </row>
    <row r="1679" spans="1:18" ht="15" hidden="1" customHeight="1" x14ac:dyDescent="0.2">
      <c r="A1679" s="5">
        <v>45283</v>
      </c>
      <c r="B1679" s="6">
        <v>77306</v>
      </c>
      <c r="C1679" s="6" t="s">
        <v>10</v>
      </c>
      <c r="D1679" s="6" t="s">
        <v>2140</v>
      </c>
      <c r="E1679" s="9">
        <v>2124000</v>
      </c>
      <c r="F1679" s="10" t="s">
        <v>1409</v>
      </c>
      <c r="G1679" s="9">
        <v>169920</v>
      </c>
      <c r="H1679" s="9">
        <f t="shared" si="174"/>
        <v>2293920</v>
      </c>
      <c r="I1679" s="6" t="s">
        <v>13</v>
      </c>
      <c r="J1679" s="6" t="s">
        <v>14</v>
      </c>
      <c r="K1679" s="5">
        <f t="shared" si="172"/>
        <v>45318</v>
      </c>
      <c r="L1679" s="9">
        <f>+VLOOKUP(B1679,'[2]TT 2023'!F$1718:K$1797,2,0)</f>
        <v>2293920</v>
      </c>
      <c r="M1679" s="9">
        <f t="shared" si="173"/>
        <v>0</v>
      </c>
      <c r="N1679" s="5">
        <f>+VLOOKUP(B1679,'[2]TT 2023'!F$1718:K$1797,6,0)</f>
        <v>45315</v>
      </c>
      <c r="O1679" t="s">
        <v>2233</v>
      </c>
      <c r="P1679"/>
      <c r="Q1679"/>
      <c r="R1679" s="14"/>
    </row>
    <row r="1680" spans="1:18" ht="15" hidden="1" customHeight="1" x14ac:dyDescent="0.2">
      <c r="A1680" s="5">
        <v>45283</v>
      </c>
      <c r="B1680" s="6">
        <v>77307</v>
      </c>
      <c r="C1680" s="6" t="s">
        <v>10</v>
      </c>
      <c r="D1680" s="6" t="s">
        <v>2141</v>
      </c>
      <c r="E1680" s="9">
        <v>4536720</v>
      </c>
      <c r="F1680" s="10" t="s">
        <v>1409</v>
      </c>
      <c r="G1680" s="9">
        <v>362938</v>
      </c>
      <c r="H1680" s="9">
        <f t="shared" si="174"/>
        <v>4899658</v>
      </c>
      <c r="I1680" s="6" t="s">
        <v>13</v>
      </c>
      <c r="J1680" s="6" t="s">
        <v>14</v>
      </c>
      <c r="K1680" s="5">
        <f t="shared" si="172"/>
        <v>45318</v>
      </c>
      <c r="L1680" s="9">
        <f>+VLOOKUP(B1680,'[2]TT 2023'!F$1718:K$1797,2,0)</f>
        <v>4899663</v>
      </c>
      <c r="M1680" s="9">
        <f t="shared" si="173"/>
        <v>5</v>
      </c>
      <c r="N1680" s="5">
        <f>+VLOOKUP(B1680,'[2]TT 2023'!F$1718:K$1797,6,0)</f>
        <v>45315</v>
      </c>
      <c r="O1680" t="s">
        <v>2233</v>
      </c>
      <c r="P1680"/>
      <c r="Q1680"/>
      <c r="R1680" s="14"/>
    </row>
    <row r="1681" spans="1:18" ht="15" hidden="1" customHeight="1" x14ac:dyDescent="0.2">
      <c r="A1681" s="5">
        <v>45283</v>
      </c>
      <c r="B1681" s="6">
        <v>77308</v>
      </c>
      <c r="C1681" s="6" t="s">
        <v>10</v>
      </c>
      <c r="D1681" s="6" t="s">
        <v>2142</v>
      </c>
      <c r="E1681" s="9">
        <v>921780</v>
      </c>
      <c r="F1681" s="10" t="s">
        <v>1409</v>
      </c>
      <c r="G1681" s="9">
        <v>73742</v>
      </c>
      <c r="H1681" s="9">
        <f t="shared" si="174"/>
        <v>995522</v>
      </c>
      <c r="I1681" s="6" t="s">
        <v>73</v>
      </c>
      <c r="J1681" s="6" t="s">
        <v>74</v>
      </c>
      <c r="K1681" s="5">
        <f t="shared" ref="K1681:K1744" si="176">35+A1681</f>
        <v>45318</v>
      </c>
      <c r="L1681" s="9">
        <f>+VLOOKUP(B1681,'[2]TT 2023'!F$1718:K$1797,2,0)</f>
        <v>995517</v>
      </c>
      <c r="M1681" s="9">
        <f t="shared" ref="M1681:M1744" si="177">+L1681-H1681</f>
        <v>-5</v>
      </c>
      <c r="N1681" s="5">
        <f>+VLOOKUP(B1681,'[2]TT 2023'!F$1718:K$1797,6,0)</f>
        <v>45315</v>
      </c>
      <c r="O1681" t="s">
        <v>2233</v>
      </c>
      <c r="P1681"/>
      <c r="Q1681"/>
      <c r="R1681" s="14"/>
    </row>
    <row r="1682" spans="1:18" ht="15" hidden="1" customHeight="1" x14ac:dyDescent="0.2">
      <c r="A1682" s="5">
        <v>45283</v>
      </c>
      <c r="B1682" s="6">
        <v>77309</v>
      </c>
      <c r="C1682" s="6" t="s">
        <v>10</v>
      </c>
      <c r="D1682" s="6" t="s">
        <v>2143</v>
      </c>
      <c r="E1682" s="9">
        <v>2156770</v>
      </c>
      <c r="F1682" s="10" t="s">
        <v>1409</v>
      </c>
      <c r="G1682" s="9">
        <v>172542</v>
      </c>
      <c r="H1682" s="9">
        <f t="shared" si="174"/>
        <v>2329312</v>
      </c>
      <c r="I1682" s="6" t="s">
        <v>113</v>
      </c>
      <c r="J1682" s="6" t="s">
        <v>114</v>
      </c>
      <c r="K1682" s="5">
        <f t="shared" si="176"/>
        <v>45318</v>
      </c>
      <c r="L1682" s="9">
        <f>+VLOOKUP(B1682,'[2]TT 2023'!F$1718:K$1797,2,0)</f>
        <v>2329317</v>
      </c>
      <c r="M1682" s="9">
        <f t="shared" si="177"/>
        <v>5</v>
      </c>
      <c r="N1682" s="5">
        <f>+VLOOKUP(B1682,'[2]TT 2023'!F$1718:K$1797,6,0)</f>
        <v>45315</v>
      </c>
      <c r="O1682" t="s">
        <v>2233</v>
      </c>
      <c r="P1682"/>
      <c r="Q1682"/>
      <c r="R1682" s="14"/>
    </row>
    <row r="1683" spans="1:18" ht="15" hidden="1" customHeight="1" x14ac:dyDescent="0.2">
      <c r="A1683" s="5">
        <v>45283</v>
      </c>
      <c r="B1683" s="6">
        <v>77310</v>
      </c>
      <c r="C1683" s="6" t="s">
        <v>10</v>
      </c>
      <c r="D1683" s="6" t="s">
        <v>2144</v>
      </c>
      <c r="E1683" s="9">
        <v>1309220</v>
      </c>
      <c r="F1683" s="10" t="s">
        <v>1409</v>
      </c>
      <c r="G1683" s="9">
        <v>104738</v>
      </c>
      <c r="H1683" s="9">
        <f t="shared" si="174"/>
        <v>1413958</v>
      </c>
      <c r="I1683" s="6" t="s">
        <v>175</v>
      </c>
      <c r="J1683" s="6" t="s">
        <v>176</v>
      </c>
      <c r="K1683" s="5">
        <f t="shared" si="176"/>
        <v>45318</v>
      </c>
      <c r="L1683" s="9">
        <f>+VLOOKUP(B1683,'[2]TT 2023'!F$1718:K$1797,2,0)</f>
        <v>1413963</v>
      </c>
      <c r="M1683" s="9">
        <f t="shared" si="177"/>
        <v>5</v>
      </c>
      <c r="N1683" s="5">
        <f>+VLOOKUP(B1683,'[2]TT 2023'!F$1718:K$1797,6,0)</f>
        <v>45315</v>
      </c>
      <c r="O1683" t="s">
        <v>2233</v>
      </c>
      <c r="P1683"/>
      <c r="Q1683"/>
      <c r="R1683" s="14"/>
    </row>
    <row r="1684" spans="1:18" ht="15" hidden="1" customHeight="1" x14ac:dyDescent="0.2">
      <c r="A1684" s="5">
        <v>45283</v>
      </c>
      <c r="B1684" s="6">
        <v>77311</v>
      </c>
      <c r="C1684" s="6" t="s">
        <v>10</v>
      </c>
      <c r="D1684" s="6" t="s">
        <v>2145</v>
      </c>
      <c r="E1684" s="9">
        <v>2381320</v>
      </c>
      <c r="F1684" s="10" t="s">
        <v>1409</v>
      </c>
      <c r="G1684" s="9">
        <v>190506</v>
      </c>
      <c r="H1684" s="9">
        <f t="shared" si="174"/>
        <v>2571826</v>
      </c>
      <c r="I1684" s="6" t="s">
        <v>83</v>
      </c>
      <c r="J1684" s="6" t="s">
        <v>84</v>
      </c>
      <c r="K1684" s="5">
        <f t="shared" si="176"/>
        <v>45318</v>
      </c>
      <c r="L1684" s="9">
        <f>+VLOOKUP(B1684,'[17]TT 2023'!F$1798:K$1870,2,0)</f>
        <v>2571831</v>
      </c>
      <c r="M1684" s="9">
        <f t="shared" si="177"/>
        <v>5</v>
      </c>
      <c r="N1684" s="5">
        <f>+VLOOKUP(B1684,'[17]TT 2023'!F$1798:K$1870,6,0)</f>
        <v>45338</v>
      </c>
      <c r="O1684" t="s">
        <v>2365</v>
      </c>
      <c r="P1684"/>
      <c r="Q1684"/>
      <c r="R1684" s="14"/>
    </row>
    <row r="1685" spans="1:18" ht="15" hidden="1" customHeight="1" x14ac:dyDescent="0.2">
      <c r="A1685" s="5">
        <v>45283</v>
      </c>
      <c r="B1685" s="6">
        <v>77312</v>
      </c>
      <c r="C1685" s="6" t="s">
        <v>10</v>
      </c>
      <c r="D1685" s="6" t="s">
        <v>2146</v>
      </c>
      <c r="E1685" s="9">
        <v>3849940</v>
      </c>
      <c r="F1685" s="10" t="s">
        <v>1409</v>
      </c>
      <c r="G1685" s="9">
        <v>307995</v>
      </c>
      <c r="H1685" s="9">
        <f t="shared" si="174"/>
        <v>4157935</v>
      </c>
      <c r="I1685" s="6" t="s">
        <v>53</v>
      </c>
      <c r="J1685" s="6" t="s">
        <v>54</v>
      </c>
      <c r="K1685" s="5">
        <f t="shared" si="176"/>
        <v>45318</v>
      </c>
      <c r="L1685" s="9">
        <f>+VLOOKUP(B1685,'[17]TT 2023'!F$1798:K$1870,2,0)</f>
        <v>4157933</v>
      </c>
      <c r="M1685" s="9">
        <f t="shared" si="177"/>
        <v>-2</v>
      </c>
      <c r="N1685" s="5">
        <f>+VLOOKUP(B1685,'[17]TT 2023'!F$1798:K$1870,6,0)</f>
        <v>45338</v>
      </c>
      <c r="O1685" t="s">
        <v>2365</v>
      </c>
      <c r="P1685"/>
      <c r="Q1685"/>
      <c r="R1685" s="14"/>
    </row>
    <row r="1686" spans="1:18" ht="15" hidden="1" customHeight="1" x14ac:dyDescent="0.2">
      <c r="A1686" s="5">
        <v>45283</v>
      </c>
      <c r="B1686" s="6">
        <v>77313</v>
      </c>
      <c r="C1686" s="6" t="s">
        <v>10</v>
      </c>
      <c r="D1686" s="6" t="s">
        <v>2147</v>
      </c>
      <c r="E1686" s="9">
        <v>2124000</v>
      </c>
      <c r="F1686" s="10" t="s">
        <v>1409</v>
      </c>
      <c r="G1686" s="9">
        <v>169920</v>
      </c>
      <c r="H1686" s="9">
        <f t="shared" si="174"/>
        <v>2293920</v>
      </c>
      <c r="I1686" s="6" t="s">
        <v>131</v>
      </c>
      <c r="J1686" s="6" t="s">
        <v>132</v>
      </c>
      <c r="K1686" s="5">
        <f t="shared" si="176"/>
        <v>45318</v>
      </c>
      <c r="L1686" s="9">
        <f>+VLOOKUP(B1686,'[2]TT 2023'!F$1718:K$1797,2,0)</f>
        <v>2293920</v>
      </c>
      <c r="M1686" s="9">
        <f t="shared" si="177"/>
        <v>0</v>
      </c>
      <c r="N1686" s="5">
        <f>+VLOOKUP(B1686,'[2]TT 2023'!F$1718:K$1797,6,0)</f>
        <v>45315</v>
      </c>
      <c r="O1686" t="s">
        <v>2233</v>
      </c>
      <c r="P1686"/>
      <c r="Q1686"/>
      <c r="R1686" s="14"/>
    </row>
    <row r="1687" spans="1:18" ht="15" hidden="1" customHeight="1" x14ac:dyDescent="0.2">
      <c r="A1687" s="5">
        <v>45283</v>
      </c>
      <c r="B1687" s="6">
        <v>77314</v>
      </c>
      <c r="C1687" s="6" t="s">
        <v>10</v>
      </c>
      <c r="D1687" s="6" t="s">
        <v>2148</v>
      </c>
      <c r="E1687" s="9">
        <v>1970450</v>
      </c>
      <c r="F1687" s="10" t="s">
        <v>1409</v>
      </c>
      <c r="G1687" s="9">
        <v>157636</v>
      </c>
      <c r="H1687" s="9">
        <f t="shared" si="174"/>
        <v>2128086</v>
      </c>
      <c r="I1687" s="6" t="s">
        <v>131</v>
      </c>
      <c r="J1687" s="6" t="s">
        <v>132</v>
      </c>
      <c r="K1687" s="5">
        <f t="shared" si="176"/>
        <v>45318</v>
      </c>
      <c r="L1687" s="9">
        <f>+VLOOKUP(B1687,'[2]TT 2023'!F$1718:K$1797,2,0)</f>
        <v>2128086</v>
      </c>
      <c r="M1687" s="9">
        <f t="shared" si="177"/>
        <v>0</v>
      </c>
      <c r="N1687" s="5">
        <f>+VLOOKUP(B1687,'[2]TT 2023'!F$1718:K$1797,6,0)</f>
        <v>45315</v>
      </c>
      <c r="O1687" t="s">
        <v>2233</v>
      </c>
      <c r="P1687"/>
      <c r="Q1687"/>
      <c r="R1687" s="14"/>
    </row>
    <row r="1688" spans="1:18" ht="15" hidden="1" customHeight="1" x14ac:dyDescent="0.2">
      <c r="A1688" s="5">
        <v>45283</v>
      </c>
      <c r="B1688" s="6">
        <v>77315</v>
      </c>
      <c r="C1688" s="6" t="s">
        <v>10</v>
      </c>
      <c r="D1688" s="6" t="s">
        <v>2149</v>
      </c>
      <c r="E1688" s="9">
        <v>921780</v>
      </c>
      <c r="F1688" s="10" t="s">
        <v>1409</v>
      </c>
      <c r="G1688" s="9">
        <v>73742</v>
      </c>
      <c r="H1688" s="9">
        <f t="shared" si="174"/>
        <v>995522</v>
      </c>
      <c r="I1688" s="6" t="s">
        <v>131</v>
      </c>
      <c r="J1688" s="6" t="s">
        <v>132</v>
      </c>
      <c r="K1688" s="5">
        <f t="shared" si="176"/>
        <v>45318</v>
      </c>
      <c r="L1688" s="9">
        <f>+VLOOKUP(B1688,'[2]TT 2023'!F$1718:K$1797,2,0)</f>
        <v>995517</v>
      </c>
      <c r="M1688" s="9">
        <f t="shared" si="177"/>
        <v>-5</v>
      </c>
      <c r="N1688" s="5">
        <f>+VLOOKUP(B1688,'[2]TT 2023'!F$1718:K$1797,6,0)</f>
        <v>45315</v>
      </c>
      <c r="O1688" t="s">
        <v>2233</v>
      </c>
      <c r="P1688"/>
      <c r="Q1688"/>
      <c r="R1688" s="14"/>
    </row>
    <row r="1689" spans="1:18" ht="15" hidden="1" customHeight="1" x14ac:dyDescent="0.2">
      <c r="A1689" s="5">
        <v>45283</v>
      </c>
      <c r="B1689" s="6">
        <v>77316</v>
      </c>
      <c r="C1689" s="6" t="s">
        <v>10</v>
      </c>
      <c r="D1689" s="6" t="s">
        <v>2150</v>
      </c>
      <c r="E1689" s="9">
        <v>2156770</v>
      </c>
      <c r="F1689" s="10" t="s">
        <v>1409</v>
      </c>
      <c r="G1689" s="9">
        <v>172542</v>
      </c>
      <c r="H1689" s="9">
        <f t="shared" si="174"/>
        <v>2329312</v>
      </c>
      <c r="I1689" s="6" t="s">
        <v>131</v>
      </c>
      <c r="J1689" s="6" t="s">
        <v>132</v>
      </c>
      <c r="K1689" s="5">
        <f t="shared" si="176"/>
        <v>45318</v>
      </c>
      <c r="L1689" s="9">
        <f>+VLOOKUP(B1689,'[2]TT 2023'!F$1718:K$1797,2,0)</f>
        <v>2329317</v>
      </c>
      <c r="M1689" s="9">
        <f t="shared" si="177"/>
        <v>5</v>
      </c>
      <c r="N1689" s="5">
        <f>+VLOOKUP(B1689,'[2]TT 2023'!F$1718:K$1797,6,0)</f>
        <v>45315</v>
      </c>
      <c r="O1689" t="s">
        <v>2233</v>
      </c>
      <c r="P1689"/>
      <c r="Q1689"/>
      <c r="R1689" s="14"/>
    </row>
    <row r="1690" spans="1:18" ht="15" hidden="1" customHeight="1" x14ac:dyDescent="0.2">
      <c r="A1690" s="5">
        <v>45283</v>
      </c>
      <c r="B1690" s="6">
        <v>77317</v>
      </c>
      <c r="C1690" s="6" t="s">
        <v>10</v>
      </c>
      <c r="D1690" s="6" t="s">
        <v>2151</v>
      </c>
      <c r="E1690" s="9">
        <v>501830</v>
      </c>
      <c r="F1690" s="10" t="s">
        <v>1409</v>
      </c>
      <c r="G1690" s="9">
        <v>40146</v>
      </c>
      <c r="H1690" s="9">
        <f t="shared" si="174"/>
        <v>541976</v>
      </c>
      <c r="I1690" s="6" t="s">
        <v>117</v>
      </c>
      <c r="J1690" s="6" t="s">
        <v>118</v>
      </c>
      <c r="K1690" s="5">
        <f t="shared" si="176"/>
        <v>45318</v>
      </c>
      <c r="L1690" s="9">
        <f>+VLOOKUP(B1690,'[2]TT 2023'!F$1718:K$1797,2,0)</f>
        <v>541971</v>
      </c>
      <c r="M1690" s="9">
        <f t="shared" si="177"/>
        <v>-5</v>
      </c>
      <c r="N1690" s="5">
        <f>+VLOOKUP(B1690,'[2]TT 2023'!F$1718:K$1797,6,0)</f>
        <v>45315</v>
      </c>
      <c r="O1690" t="s">
        <v>2233</v>
      </c>
      <c r="P1690"/>
      <c r="Q1690"/>
      <c r="R1690" s="14"/>
    </row>
    <row r="1691" spans="1:18" ht="15" hidden="1" customHeight="1" x14ac:dyDescent="0.2">
      <c r="A1691" s="5">
        <v>45283</v>
      </c>
      <c r="B1691" s="6">
        <v>77318</v>
      </c>
      <c r="C1691" s="6" t="s">
        <v>10</v>
      </c>
      <c r="D1691" s="6" t="s">
        <v>2152</v>
      </c>
      <c r="E1691" s="9">
        <v>3940900</v>
      </c>
      <c r="F1691" s="10" t="s">
        <v>1409</v>
      </c>
      <c r="G1691" s="9">
        <v>315272</v>
      </c>
      <c r="H1691" s="9">
        <f t="shared" si="174"/>
        <v>4256172</v>
      </c>
      <c r="I1691" s="6" t="s">
        <v>13</v>
      </c>
      <c r="J1691" s="6" t="s">
        <v>14</v>
      </c>
      <c r="K1691" s="5">
        <f t="shared" si="176"/>
        <v>45318</v>
      </c>
      <c r="L1691" s="9">
        <f>+VLOOKUP(B1691,'[2]TT 2023'!F$1718:K$1797,2,0)</f>
        <v>4256172</v>
      </c>
      <c r="M1691" s="9">
        <f t="shared" si="177"/>
        <v>0</v>
      </c>
      <c r="N1691" s="5">
        <f>+VLOOKUP(B1691,'[2]TT 2023'!F$1718:K$1797,6,0)</f>
        <v>45315</v>
      </c>
      <c r="O1691" t="s">
        <v>2233</v>
      </c>
      <c r="P1691"/>
      <c r="Q1691"/>
      <c r="R1691" s="14"/>
    </row>
    <row r="1692" spans="1:18" ht="15" hidden="1" customHeight="1" x14ac:dyDescent="0.2">
      <c r="A1692" s="5">
        <v>45283</v>
      </c>
      <c r="B1692" s="6">
        <v>77319</v>
      </c>
      <c r="C1692" s="6" t="s">
        <v>10</v>
      </c>
      <c r="D1692" s="6" t="s">
        <v>2153</v>
      </c>
      <c r="E1692" s="9">
        <v>1468620</v>
      </c>
      <c r="F1692" s="10" t="s">
        <v>1409</v>
      </c>
      <c r="G1692" s="9">
        <v>117490</v>
      </c>
      <c r="H1692" s="9">
        <f t="shared" si="174"/>
        <v>1586110</v>
      </c>
      <c r="I1692" s="6" t="s">
        <v>13</v>
      </c>
      <c r="J1692" s="6" t="s">
        <v>14</v>
      </c>
      <c r="K1692" s="5">
        <f t="shared" si="176"/>
        <v>45318</v>
      </c>
      <c r="L1692" s="9">
        <f>+VLOOKUP(B1692,'[2]TT 2023'!F$1718:K$1797,2,0)</f>
        <v>1586115</v>
      </c>
      <c r="M1692" s="9">
        <f t="shared" si="177"/>
        <v>5</v>
      </c>
      <c r="N1692" s="5">
        <f>+VLOOKUP(B1692,'[2]TT 2023'!F$1718:K$1797,6,0)</f>
        <v>45315</v>
      </c>
      <c r="O1692" t="s">
        <v>2233</v>
      </c>
      <c r="P1692"/>
      <c r="Q1692"/>
      <c r="R1692" s="14"/>
    </row>
    <row r="1693" spans="1:18" ht="15" hidden="1" customHeight="1" x14ac:dyDescent="0.2">
      <c r="A1693" s="5">
        <v>45283</v>
      </c>
      <c r="B1693" s="6">
        <v>77320</v>
      </c>
      <c r="C1693" s="6" t="s">
        <v>10</v>
      </c>
      <c r="D1693" s="6" t="s">
        <v>2154</v>
      </c>
      <c r="E1693" s="9">
        <v>1062000</v>
      </c>
      <c r="F1693" s="10" t="s">
        <v>1409</v>
      </c>
      <c r="G1693" s="9">
        <v>84960</v>
      </c>
      <c r="H1693" s="9">
        <f t="shared" si="174"/>
        <v>1146960</v>
      </c>
      <c r="I1693" s="6" t="s">
        <v>93</v>
      </c>
      <c r="J1693" s="6" t="s">
        <v>94</v>
      </c>
      <c r="K1693" s="5">
        <f t="shared" si="176"/>
        <v>45318</v>
      </c>
      <c r="L1693" s="9">
        <f>+VLOOKUP(B1693,'[17]TT 2023'!F$1798:K$1870,2,0)</f>
        <v>1146960</v>
      </c>
      <c r="M1693" s="9">
        <f t="shared" si="177"/>
        <v>0</v>
      </c>
      <c r="N1693" s="5">
        <f>+VLOOKUP(B1693,'[17]TT 2023'!F$1798:K$1870,6,0)</f>
        <v>45338</v>
      </c>
      <c r="O1693" t="s">
        <v>2365</v>
      </c>
      <c r="P1693"/>
      <c r="Q1693"/>
      <c r="R1693" s="14"/>
    </row>
    <row r="1694" spans="1:18" ht="15" hidden="1" customHeight="1" x14ac:dyDescent="0.2">
      <c r="A1694" s="5">
        <v>45283</v>
      </c>
      <c r="B1694" s="6">
        <v>77321</v>
      </c>
      <c r="C1694" s="6" t="s">
        <v>10</v>
      </c>
      <c r="D1694" s="6" t="s">
        <v>2155</v>
      </c>
      <c r="E1694" s="9">
        <v>2124000</v>
      </c>
      <c r="F1694" s="10" t="s">
        <v>1409</v>
      </c>
      <c r="G1694" s="9">
        <v>169920</v>
      </c>
      <c r="H1694" s="9">
        <f t="shared" si="174"/>
        <v>2293920</v>
      </c>
      <c r="I1694" s="6" t="s">
        <v>89</v>
      </c>
      <c r="J1694" s="6" t="s">
        <v>90</v>
      </c>
      <c r="K1694" s="5">
        <f t="shared" si="176"/>
        <v>45318</v>
      </c>
      <c r="L1694" s="9">
        <f>+VLOOKUP(B1694,'[17]TT 2023'!F$1798:K$1870,2,0)</f>
        <v>2293920</v>
      </c>
      <c r="M1694" s="9">
        <f t="shared" si="177"/>
        <v>0</v>
      </c>
      <c r="N1694" s="5">
        <f>+VLOOKUP(B1694,'[17]TT 2023'!F$1798:K$1870,6,0)</f>
        <v>45338</v>
      </c>
      <c r="O1694" t="s">
        <v>2365</v>
      </c>
      <c r="P1694"/>
      <c r="Q1694"/>
      <c r="R1694" s="14"/>
    </row>
    <row r="1695" spans="1:18" ht="15" hidden="1" customHeight="1" x14ac:dyDescent="0.2">
      <c r="A1695" s="5">
        <v>45283</v>
      </c>
      <c r="B1695" s="6">
        <v>77322</v>
      </c>
      <c r="C1695" s="6" t="s">
        <v>10</v>
      </c>
      <c r="D1695" s="6" t="s">
        <v>2156</v>
      </c>
      <c r="E1695" s="9">
        <v>1468620</v>
      </c>
      <c r="F1695" s="10" t="s">
        <v>1409</v>
      </c>
      <c r="G1695" s="9">
        <v>117490</v>
      </c>
      <c r="H1695" s="9">
        <f t="shared" si="174"/>
        <v>1586110</v>
      </c>
      <c r="I1695" s="6" t="s">
        <v>53</v>
      </c>
      <c r="J1695" s="6" t="s">
        <v>54</v>
      </c>
      <c r="K1695" s="5">
        <f t="shared" si="176"/>
        <v>45318</v>
      </c>
      <c r="L1695" s="9">
        <f>+VLOOKUP(B1695,'[17]TT 2023'!F$1798:K$1870,2,0)</f>
        <v>1586115</v>
      </c>
      <c r="M1695" s="9">
        <f t="shared" si="177"/>
        <v>5</v>
      </c>
      <c r="N1695" s="5">
        <f>+VLOOKUP(B1695,'[17]TT 2023'!F$1798:K$1870,6,0)</f>
        <v>45338</v>
      </c>
      <c r="O1695" t="s">
        <v>2365</v>
      </c>
      <c r="P1695"/>
      <c r="Q1695"/>
      <c r="R1695" s="14"/>
    </row>
    <row r="1696" spans="1:18" ht="15" hidden="1" customHeight="1" x14ac:dyDescent="0.2">
      <c r="A1696" s="5">
        <v>45283</v>
      </c>
      <c r="B1696" s="6">
        <v>77323</v>
      </c>
      <c r="C1696" s="6" t="s">
        <v>10</v>
      </c>
      <c r="D1696" s="6" t="s">
        <v>2157</v>
      </c>
      <c r="E1696" s="9">
        <v>921780</v>
      </c>
      <c r="F1696" s="10" t="s">
        <v>1409</v>
      </c>
      <c r="G1696" s="9">
        <v>73742</v>
      </c>
      <c r="H1696" s="9">
        <f t="shared" si="174"/>
        <v>995522</v>
      </c>
      <c r="I1696" s="6" t="s">
        <v>175</v>
      </c>
      <c r="J1696" s="6" t="s">
        <v>176</v>
      </c>
      <c r="K1696" s="5">
        <f t="shared" si="176"/>
        <v>45318</v>
      </c>
      <c r="L1696" s="9">
        <f>+VLOOKUP(B1696,'[17]TT 2023'!F$1798:K$1870,2,0)</f>
        <v>995517</v>
      </c>
      <c r="M1696" s="9">
        <f t="shared" si="177"/>
        <v>-5</v>
      </c>
      <c r="N1696" s="5">
        <f>+VLOOKUP(B1696,'[17]TT 2023'!F$1798:K$1870,6,0)</f>
        <v>45338</v>
      </c>
      <c r="O1696" t="s">
        <v>2365</v>
      </c>
      <c r="P1696"/>
      <c r="Q1696"/>
      <c r="R1696" s="14"/>
    </row>
    <row r="1697" spans="1:18" ht="15" hidden="1" customHeight="1" x14ac:dyDescent="0.2">
      <c r="A1697" s="5">
        <v>45283</v>
      </c>
      <c r="B1697" s="6">
        <v>77324</v>
      </c>
      <c r="C1697" s="6" t="s">
        <v>10</v>
      </c>
      <c r="D1697" s="6" t="s">
        <v>2158</v>
      </c>
      <c r="E1697" s="9">
        <v>2381320</v>
      </c>
      <c r="F1697" s="10" t="s">
        <v>1409</v>
      </c>
      <c r="G1697" s="9">
        <v>190506</v>
      </c>
      <c r="H1697" s="9">
        <f t="shared" si="174"/>
        <v>2571826</v>
      </c>
      <c r="I1697" s="6" t="s">
        <v>175</v>
      </c>
      <c r="J1697" s="6" t="s">
        <v>176</v>
      </c>
      <c r="K1697" s="5">
        <f t="shared" si="176"/>
        <v>45318</v>
      </c>
      <c r="L1697" s="9">
        <f>+VLOOKUP(B1697,'[17]TT 2023'!F$1798:K$1870,2,0)</f>
        <v>2571831</v>
      </c>
      <c r="M1697" s="9">
        <f t="shared" si="177"/>
        <v>5</v>
      </c>
      <c r="N1697" s="5">
        <f>+VLOOKUP(B1697,'[17]TT 2023'!F$1798:K$1870,6,0)</f>
        <v>45338</v>
      </c>
      <c r="O1697" t="s">
        <v>2365</v>
      </c>
      <c r="P1697"/>
      <c r="Q1697"/>
      <c r="R1697" s="14"/>
    </row>
    <row r="1698" spans="1:18" ht="15" hidden="1" customHeight="1" x14ac:dyDescent="0.2">
      <c r="A1698" s="5">
        <v>45283</v>
      </c>
      <c r="B1698" s="6">
        <v>77325</v>
      </c>
      <c r="C1698" s="6" t="s">
        <v>10</v>
      </c>
      <c r="D1698" s="6" t="s">
        <v>2159</v>
      </c>
      <c r="E1698" s="9">
        <v>1843560</v>
      </c>
      <c r="F1698" s="10" t="s">
        <v>1409</v>
      </c>
      <c r="G1698" s="9">
        <v>147485</v>
      </c>
      <c r="H1698" s="9">
        <f t="shared" si="174"/>
        <v>1991045</v>
      </c>
      <c r="I1698" s="6" t="s">
        <v>73</v>
      </c>
      <c r="J1698" s="6" t="s">
        <v>74</v>
      </c>
      <c r="K1698" s="5">
        <f t="shared" si="176"/>
        <v>45318</v>
      </c>
      <c r="L1698" s="9">
        <f>+VLOOKUP(B1698,'[17]TT 2023'!F$1798:K$1870,2,0)</f>
        <v>1991048</v>
      </c>
      <c r="M1698" s="9">
        <f t="shared" si="177"/>
        <v>3</v>
      </c>
      <c r="N1698" s="5">
        <f>+VLOOKUP(B1698,'[17]TT 2023'!F$1798:K$1870,6,0)</f>
        <v>45338</v>
      </c>
      <c r="O1698" t="s">
        <v>2365</v>
      </c>
      <c r="P1698"/>
      <c r="Q1698"/>
      <c r="R1698" s="14"/>
    </row>
    <row r="1699" spans="1:18" ht="15" hidden="1" customHeight="1" x14ac:dyDescent="0.2">
      <c r="A1699" s="5">
        <v>45283</v>
      </c>
      <c r="B1699" s="6">
        <v>77326</v>
      </c>
      <c r="C1699" s="6" t="s">
        <v>10</v>
      </c>
      <c r="D1699" s="6" t="s">
        <v>2160</v>
      </c>
      <c r="E1699" s="9">
        <v>3713365</v>
      </c>
      <c r="F1699" s="10" t="s">
        <v>1409</v>
      </c>
      <c r="G1699" s="9">
        <v>297069</v>
      </c>
      <c r="H1699" s="9">
        <f t="shared" si="174"/>
        <v>4010434</v>
      </c>
      <c r="I1699" s="6" t="s">
        <v>113</v>
      </c>
      <c r="J1699" s="6" t="s">
        <v>114</v>
      </c>
      <c r="K1699" s="5">
        <f t="shared" si="176"/>
        <v>45318</v>
      </c>
      <c r="L1699" s="9">
        <f>+VLOOKUP(B1699,'[17]TT 2023'!F$1798:K$1870,2,0)</f>
        <v>4010432</v>
      </c>
      <c r="M1699" s="9">
        <f t="shared" si="177"/>
        <v>-2</v>
      </c>
      <c r="N1699" s="5">
        <f>+VLOOKUP(B1699,'[17]TT 2023'!F$1798:K$1870,6,0)</f>
        <v>45338</v>
      </c>
      <c r="O1699" t="s">
        <v>2365</v>
      </c>
      <c r="P1699"/>
      <c r="Q1699"/>
      <c r="R1699" s="14"/>
    </row>
    <row r="1700" spans="1:18" ht="15" hidden="1" customHeight="1" x14ac:dyDescent="0.2">
      <c r="A1700" s="5">
        <v>45283</v>
      </c>
      <c r="B1700" s="6">
        <v>77327</v>
      </c>
      <c r="C1700" s="6" t="s">
        <v>10</v>
      </c>
      <c r="D1700" s="6" t="s">
        <v>2161</v>
      </c>
      <c r="E1700" s="9">
        <v>4087060</v>
      </c>
      <c r="F1700" s="10" t="s">
        <v>1409</v>
      </c>
      <c r="G1700" s="9">
        <v>326965</v>
      </c>
      <c r="H1700" s="9">
        <f t="shared" si="174"/>
        <v>4414025</v>
      </c>
      <c r="I1700" s="6" t="s">
        <v>13</v>
      </c>
      <c r="J1700" s="6" t="s">
        <v>14</v>
      </c>
      <c r="K1700" s="5">
        <f t="shared" si="176"/>
        <v>45318</v>
      </c>
      <c r="L1700" s="9">
        <f>+VLOOKUP(B1700,'[17]TT 2023'!F$1798:K$1870,2,0)</f>
        <v>4414028</v>
      </c>
      <c r="M1700" s="9">
        <f t="shared" si="177"/>
        <v>3</v>
      </c>
      <c r="N1700" s="5">
        <f>+VLOOKUP(B1700,'[17]TT 2023'!F$1798:K$1870,6,0)</f>
        <v>45338</v>
      </c>
      <c r="O1700" t="s">
        <v>2365</v>
      </c>
      <c r="P1700"/>
      <c r="Q1700"/>
      <c r="R1700" s="14"/>
    </row>
    <row r="1701" spans="1:18" ht="15" hidden="1" customHeight="1" x14ac:dyDescent="0.2">
      <c r="A1701" s="5">
        <v>45283</v>
      </c>
      <c r="B1701" s="6">
        <v>77328</v>
      </c>
      <c r="C1701" s="6" t="s">
        <v>10</v>
      </c>
      <c r="D1701" s="6" t="s">
        <v>2162</v>
      </c>
      <c r="E1701" s="9">
        <v>921780</v>
      </c>
      <c r="F1701" s="10" t="s">
        <v>1409</v>
      </c>
      <c r="G1701" s="9">
        <v>73742</v>
      </c>
      <c r="H1701" s="9">
        <f t="shared" si="174"/>
        <v>995522</v>
      </c>
      <c r="I1701" s="6" t="s">
        <v>147</v>
      </c>
      <c r="J1701" s="6" t="s">
        <v>148</v>
      </c>
      <c r="K1701" s="5">
        <f t="shared" si="176"/>
        <v>45318</v>
      </c>
      <c r="L1701" s="9">
        <f>+VLOOKUP(B1701,'[2]TT 2023'!F$1718:K$1797,2,0)</f>
        <v>995517</v>
      </c>
      <c r="M1701" s="9">
        <f t="shared" si="177"/>
        <v>-5</v>
      </c>
      <c r="N1701" s="5">
        <f>+VLOOKUP(B1701,'[2]TT 2023'!F$1718:K$1797,6,0)</f>
        <v>45315</v>
      </c>
      <c r="O1701" t="s">
        <v>2233</v>
      </c>
      <c r="P1701"/>
      <c r="Q1701"/>
      <c r="R1701" s="14"/>
    </row>
    <row r="1702" spans="1:18" ht="15" hidden="1" customHeight="1" x14ac:dyDescent="0.2">
      <c r="A1702" s="5">
        <v>45283</v>
      </c>
      <c r="B1702" s="6">
        <v>77329</v>
      </c>
      <c r="C1702" s="6" t="s">
        <v>10</v>
      </c>
      <c r="D1702" s="6" t="s">
        <v>2163</v>
      </c>
      <c r="E1702" s="9">
        <v>2765340</v>
      </c>
      <c r="F1702" s="10" t="s">
        <v>1409</v>
      </c>
      <c r="G1702" s="9">
        <v>221227</v>
      </c>
      <c r="H1702" s="9">
        <f t="shared" si="174"/>
        <v>2986567</v>
      </c>
      <c r="I1702" s="6" t="s">
        <v>147</v>
      </c>
      <c r="J1702" s="6" t="s">
        <v>148</v>
      </c>
      <c r="K1702" s="5">
        <f t="shared" si="176"/>
        <v>45318</v>
      </c>
      <c r="L1702" s="9">
        <f>+VLOOKUP(B1702,'[2]TT 2023'!F$1718:K$1797,2,0)</f>
        <v>2986565</v>
      </c>
      <c r="M1702" s="9">
        <f t="shared" si="177"/>
        <v>-2</v>
      </c>
      <c r="N1702" s="5">
        <f>+VLOOKUP(B1702,'[2]TT 2023'!F$1718:K$1797,6,0)</f>
        <v>45315</v>
      </c>
      <c r="O1702" t="s">
        <v>2233</v>
      </c>
      <c r="P1702"/>
      <c r="Q1702"/>
      <c r="R1702" s="14"/>
    </row>
    <row r="1703" spans="1:18" ht="15" hidden="1" customHeight="1" x14ac:dyDescent="0.2">
      <c r="A1703" s="5">
        <v>45283</v>
      </c>
      <c r="B1703" s="6">
        <v>77330</v>
      </c>
      <c r="C1703" s="6" t="s">
        <v>10</v>
      </c>
      <c r="D1703" s="6" t="s">
        <v>2164</v>
      </c>
      <c r="E1703" s="9">
        <v>2765340</v>
      </c>
      <c r="F1703" s="10" t="s">
        <v>1409</v>
      </c>
      <c r="G1703" s="9">
        <v>221227</v>
      </c>
      <c r="H1703" s="9">
        <f t="shared" ref="H1703:H1712" si="178">+E1703+G1703</f>
        <v>2986567</v>
      </c>
      <c r="I1703" s="6" t="s">
        <v>147</v>
      </c>
      <c r="J1703" s="6" t="s">
        <v>148</v>
      </c>
      <c r="K1703" s="5">
        <f t="shared" si="176"/>
        <v>45318</v>
      </c>
      <c r="L1703" s="9">
        <f>+VLOOKUP(B1703,'[2]TT 2023'!F$1718:K$1797,2,0)</f>
        <v>2986565</v>
      </c>
      <c r="M1703" s="9">
        <f t="shared" si="177"/>
        <v>-2</v>
      </c>
      <c r="N1703" s="5">
        <f>+VLOOKUP(B1703,'[2]TT 2023'!F$1718:K$1797,6,0)</f>
        <v>45315</v>
      </c>
      <c r="O1703" t="s">
        <v>2233</v>
      </c>
      <c r="P1703"/>
      <c r="Q1703"/>
      <c r="R1703" s="14"/>
    </row>
    <row r="1704" spans="1:18" ht="15" hidden="1" customHeight="1" x14ac:dyDescent="0.2">
      <c r="A1704" s="5">
        <v>45283</v>
      </c>
      <c r="B1704" s="6">
        <v>77331</v>
      </c>
      <c r="C1704" s="6" t="s">
        <v>10</v>
      </c>
      <c r="D1704" s="6" t="s">
        <v>2165</v>
      </c>
      <c r="E1704" s="9">
        <v>3005926</v>
      </c>
      <c r="F1704" s="10" t="s">
        <v>1409</v>
      </c>
      <c r="G1704" s="9">
        <v>240474</v>
      </c>
      <c r="H1704" s="9">
        <f t="shared" si="178"/>
        <v>3246400</v>
      </c>
      <c r="I1704" s="6" t="s">
        <v>147</v>
      </c>
      <c r="J1704" s="6" t="s">
        <v>148</v>
      </c>
      <c r="K1704" s="5">
        <f t="shared" si="176"/>
        <v>45318</v>
      </c>
      <c r="L1704" s="9">
        <f>+VLOOKUP(B1704,'[2]TT 2023'!F$1718:K$1797,2,0)</f>
        <v>3246399</v>
      </c>
      <c r="M1704" s="9">
        <f t="shared" si="177"/>
        <v>-1</v>
      </c>
      <c r="N1704" s="5">
        <f>+VLOOKUP(B1704,'[2]TT 2023'!F$1718:K$1797,6,0)</f>
        <v>45315</v>
      </c>
      <c r="O1704" t="s">
        <v>2233</v>
      </c>
      <c r="P1704"/>
      <c r="Q1704"/>
      <c r="R1704" s="14"/>
    </row>
    <row r="1705" spans="1:18" ht="15" hidden="1" customHeight="1" x14ac:dyDescent="0.2">
      <c r="A1705" s="5">
        <v>45283</v>
      </c>
      <c r="B1705" s="6">
        <v>77332</v>
      </c>
      <c r="C1705" s="6" t="s">
        <v>10</v>
      </c>
      <c r="D1705" s="6" t="s">
        <v>2166</v>
      </c>
      <c r="E1705" s="9">
        <v>2618440</v>
      </c>
      <c r="F1705" s="10" t="s">
        <v>1409</v>
      </c>
      <c r="G1705" s="9">
        <v>209475</v>
      </c>
      <c r="H1705" s="9">
        <f t="shared" si="178"/>
        <v>2827915</v>
      </c>
      <c r="I1705" s="6" t="s">
        <v>147</v>
      </c>
      <c r="J1705" s="6" t="s">
        <v>148</v>
      </c>
      <c r="K1705" s="5">
        <f t="shared" si="176"/>
        <v>45318</v>
      </c>
      <c r="L1705" s="9">
        <f>+VLOOKUP(B1705,'[2]TT 2023'!F$1718:K$1797,2,0)</f>
        <v>2827913</v>
      </c>
      <c r="M1705" s="9">
        <f t="shared" si="177"/>
        <v>-2</v>
      </c>
      <c r="N1705" s="5">
        <f>+VLOOKUP(B1705,'[2]TT 2023'!F$1718:K$1797,6,0)</f>
        <v>45315</v>
      </c>
      <c r="O1705" t="s">
        <v>2233</v>
      </c>
      <c r="P1705"/>
      <c r="Q1705"/>
      <c r="R1705" s="14"/>
    </row>
    <row r="1706" spans="1:18" ht="15" hidden="1" customHeight="1" x14ac:dyDescent="0.2">
      <c r="A1706" s="5">
        <v>45283</v>
      </c>
      <c r="B1706" s="6">
        <v>77333</v>
      </c>
      <c r="C1706" s="6" t="s">
        <v>10</v>
      </c>
      <c r="D1706" s="6" t="s">
        <v>2167</v>
      </c>
      <c r="E1706" s="9">
        <v>1924970</v>
      </c>
      <c r="F1706" s="10" t="s">
        <v>1409</v>
      </c>
      <c r="G1706" s="9">
        <v>153998</v>
      </c>
      <c r="H1706" s="9">
        <f t="shared" si="178"/>
        <v>2078968</v>
      </c>
      <c r="I1706" s="6" t="s">
        <v>147</v>
      </c>
      <c r="J1706" s="6" t="s">
        <v>148</v>
      </c>
      <c r="K1706" s="5">
        <f t="shared" si="176"/>
        <v>45318</v>
      </c>
      <c r="L1706" s="9">
        <f>+VLOOKUP(B1706,'[2]TT 2023'!F$1718:K$1797,2,0)</f>
        <v>2078973</v>
      </c>
      <c r="M1706" s="9">
        <f t="shared" si="177"/>
        <v>5</v>
      </c>
      <c r="N1706" s="5">
        <f>+VLOOKUP(B1706,'[2]TT 2023'!F$1718:K$1797,6,0)</f>
        <v>45315</v>
      </c>
      <c r="O1706" t="s">
        <v>2233</v>
      </c>
      <c r="P1706"/>
      <c r="Q1706"/>
      <c r="R1706" s="14"/>
    </row>
    <row r="1707" spans="1:18" ht="15" hidden="1" customHeight="1" x14ac:dyDescent="0.2">
      <c r="A1707" s="5">
        <v>45283</v>
      </c>
      <c r="B1707" s="6">
        <v>77334</v>
      </c>
      <c r="C1707" s="6" t="s">
        <v>10</v>
      </c>
      <c r="D1707" s="6" t="s">
        <v>2168</v>
      </c>
      <c r="E1707" s="9">
        <v>6301253</v>
      </c>
      <c r="F1707" s="10" t="s">
        <v>1409</v>
      </c>
      <c r="G1707" s="9">
        <v>504100</v>
      </c>
      <c r="H1707" s="9">
        <f t="shared" si="178"/>
        <v>6805353</v>
      </c>
      <c r="I1707" s="6" t="s">
        <v>147</v>
      </c>
      <c r="J1707" s="6" t="s">
        <v>148</v>
      </c>
      <c r="K1707" s="5">
        <f t="shared" si="176"/>
        <v>45318</v>
      </c>
      <c r="L1707" s="9">
        <f>+VLOOKUP(B1707,'[2]TT 2023'!F$1718:K$1797,2,0)</f>
        <v>6805350</v>
      </c>
      <c r="M1707" s="9">
        <f t="shared" si="177"/>
        <v>-3</v>
      </c>
      <c r="N1707" s="5">
        <f>+VLOOKUP(B1707,'[2]TT 2023'!F$1718:K$1797,6,0)</f>
        <v>45315</v>
      </c>
      <c r="O1707" t="s">
        <v>2233</v>
      </c>
      <c r="P1707"/>
      <c r="Q1707"/>
      <c r="R1707" s="14"/>
    </row>
    <row r="1708" spans="1:18" ht="15" hidden="1" customHeight="1" x14ac:dyDescent="0.2">
      <c r="A1708" s="5">
        <v>45283</v>
      </c>
      <c r="B1708" s="6">
        <v>77335</v>
      </c>
      <c r="C1708" s="6" t="s">
        <v>10</v>
      </c>
      <c r="D1708" s="6" t="s">
        <v>2169</v>
      </c>
      <c r="E1708" s="9">
        <v>654610</v>
      </c>
      <c r="F1708" s="10" t="s">
        <v>1409</v>
      </c>
      <c r="G1708" s="9">
        <v>52369</v>
      </c>
      <c r="H1708" s="9">
        <f t="shared" si="178"/>
        <v>706979</v>
      </c>
      <c r="I1708" s="6" t="s">
        <v>147</v>
      </c>
      <c r="J1708" s="6" t="s">
        <v>148</v>
      </c>
      <c r="K1708" s="5">
        <f t="shared" si="176"/>
        <v>45318</v>
      </c>
      <c r="L1708" s="9">
        <f>+VLOOKUP(B1708,'[2]TT 2023'!F$1718:K$1797,2,0)</f>
        <v>706982</v>
      </c>
      <c r="M1708" s="9">
        <f t="shared" si="177"/>
        <v>3</v>
      </c>
      <c r="N1708" s="5">
        <f>+VLOOKUP(B1708,'[2]TT 2023'!F$1718:K$1797,6,0)</f>
        <v>45315</v>
      </c>
      <c r="O1708" t="s">
        <v>2233</v>
      </c>
      <c r="P1708"/>
      <c r="Q1708"/>
      <c r="R1708" s="14"/>
    </row>
    <row r="1709" spans="1:18" ht="15" hidden="1" customHeight="1" x14ac:dyDescent="0.2">
      <c r="A1709" s="5">
        <v>45283</v>
      </c>
      <c r="B1709" s="6">
        <v>77336</v>
      </c>
      <c r="C1709" s="6" t="s">
        <v>10</v>
      </c>
      <c r="D1709" s="6" t="s">
        <v>2170</v>
      </c>
      <c r="E1709" s="9">
        <v>2140385</v>
      </c>
      <c r="F1709" s="10" t="s">
        <v>1409</v>
      </c>
      <c r="G1709" s="9">
        <v>171231</v>
      </c>
      <c r="H1709" s="9">
        <f t="shared" si="178"/>
        <v>2311616</v>
      </c>
      <c r="I1709" s="6" t="s">
        <v>147</v>
      </c>
      <c r="J1709" s="6" t="s">
        <v>148</v>
      </c>
      <c r="K1709" s="5">
        <f t="shared" si="176"/>
        <v>45318</v>
      </c>
      <c r="L1709" s="9">
        <f>+VLOOKUP(B1709,'[2]TT 2023'!F$1718:K$1797,2,0)</f>
        <v>2311619</v>
      </c>
      <c r="M1709" s="9">
        <f t="shared" si="177"/>
        <v>3</v>
      </c>
      <c r="N1709" s="5">
        <f>+VLOOKUP(B1709,'[2]TT 2023'!F$1718:K$1797,6,0)</f>
        <v>45315</v>
      </c>
      <c r="O1709" t="s">
        <v>2233</v>
      </c>
      <c r="P1709"/>
      <c r="Q1709"/>
      <c r="R1709" s="14"/>
    </row>
    <row r="1710" spans="1:18" ht="15" hidden="1" customHeight="1" x14ac:dyDescent="0.2">
      <c r="A1710" s="5">
        <v>45283</v>
      </c>
      <c r="B1710" s="6">
        <v>77337</v>
      </c>
      <c r="C1710" s="6" t="s">
        <v>10</v>
      </c>
      <c r="D1710" s="6" t="s">
        <v>2171</v>
      </c>
      <c r="E1710" s="9">
        <v>3687120</v>
      </c>
      <c r="F1710" s="10" t="s">
        <v>1409</v>
      </c>
      <c r="G1710" s="9">
        <v>294970</v>
      </c>
      <c r="H1710" s="9">
        <f t="shared" si="178"/>
        <v>3982090</v>
      </c>
      <c r="I1710" s="6" t="s">
        <v>147</v>
      </c>
      <c r="J1710" s="6" t="s">
        <v>148</v>
      </c>
      <c r="K1710" s="5">
        <f t="shared" si="176"/>
        <v>45318</v>
      </c>
      <c r="L1710" s="9">
        <f>+VLOOKUP(B1710,'[2]TT 2023'!F$1718:K$1797,2,0)</f>
        <v>3982095</v>
      </c>
      <c r="M1710" s="9">
        <f t="shared" si="177"/>
        <v>5</v>
      </c>
      <c r="N1710" s="5">
        <f>+VLOOKUP(B1710,'[2]TT 2023'!F$1718:K$1797,6,0)</f>
        <v>45315</v>
      </c>
      <c r="O1710" t="s">
        <v>2233</v>
      </c>
      <c r="P1710"/>
      <c r="Q1710"/>
      <c r="R1710" s="14"/>
    </row>
    <row r="1711" spans="1:18" ht="15" hidden="1" customHeight="1" x14ac:dyDescent="0.2">
      <c r="A1711" s="5">
        <v>45283</v>
      </c>
      <c r="B1711" s="6">
        <v>77338</v>
      </c>
      <c r="C1711" s="6" t="s">
        <v>10</v>
      </c>
      <c r="D1711" s="6" t="s">
        <v>2172</v>
      </c>
      <c r="E1711" s="9">
        <v>1190660</v>
      </c>
      <c r="F1711" s="10" t="s">
        <v>1409</v>
      </c>
      <c r="G1711" s="9">
        <v>95253</v>
      </c>
      <c r="H1711" s="9">
        <f t="shared" si="178"/>
        <v>1285913</v>
      </c>
      <c r="I1711" s="6" t="s">
        <v>147</v>
      </c>
      <c r="J1711" s="6" t="s">
        <v>148</v>
      </c>
      <c r="K1711" s="5">
        <f t="shared" si="176"/>
        <v>45318</v>
      </c>
      <c r="L1711" s="9">
        <f>+VLOOKUP(B1711,'[2]TT 2023'!F$1718:K$1797,2,0)</f>
        <v>1285916</v>
      </c>
      <c r="M1711" s="9">
        <f t="shared" si="177"/>
        <v>3</v>
      </c>
      <c r="N1711" s="5">
        <f>+VLOOKUP(B1711,'[2]TT 2023'!F$1718:K$1797,6,0)</f>
        <v>45315</v>
      </c>
      <c r="O1711" t="s">
        <v>2233</v>
      </c>
      <c r="P1711"/>
      <c r="Q1711"/>
      <c r="R1711" s="14"/>
    </row>
    <row r="1712" spans="1:18" ht="15" hidden="1" customHeight="1" x14ac:dyDescent="0.2">
      <c r="A1712" s="5">
        <v>45283</v>
      </c>
      <c r="B1712" s="6">
        <v>77339</v>
      </c>
      <c r="C1712" s="6" t="s">
        <v>10</v>
      </c>
      <c r="D1712" s="6" t="s">
        <v>2173</v>
      </c>
      <c r="E1712" s="9">
        <v>2765340</v>
      </c>
      <c r="F1712" s="10" t="s">
        <v>1409</v>
      </c>
      <c r="G1712" s="9">
        <v>221227</v>
      </c>
      <c r="H1712" s="9">
        <f t="shared" si="178"/>
        <v>2986567</v>
      </c>
      <c r="I1712" s="6" t="s">
        <v>147</v>
      </c>
      <c r="J1712" s="6" t="s">
        <v>148</v>
      </c>
      <c r="K1712" s="5">
        <f t="shared" si="176"/>
        <v>45318</v>
      </c>
      <c r="L1712" s="9">
        <f>+VLOOKUP(B1712,'[2]TT 2023'!F$1718:K$1797,2,0)</f>
        <v>2986565</v>
      </c>
      <c r="M1712" s="9">
        <f t="shared" si="177"/>
        <v>-2</v>
      </c>
      <c r="N1712" s="5">
        <f>+VLOOKUP(B1712,'[2]TT 2023'!F$1718:K$1797,6,0)</f>
        <v>45315</v>
      </c>
      <c r="O1712" t="s">
        <v>2233</v>
      </c>
      <c r="P1712"/>
      <c r="Q1712"/>
      <c r="R1712" s="14"/>
    </row>
    <row r="1713" spans="1:18" ht="15" hidden="1" customHeight="1" x14ac:dyDescent="0.2">
      <c r="A1713" s="5">
        <v>45286</v>
      </c>
      <c r="B1713" s="6">
        <v>659</v>
      </c>
      <c r="C1713" s="6" t="s">
        <v>985</v>
      </c>
      <c r="D1713" s="6" t="s">
        <v>2174</v>
      </c>
      <c r="E1713" s="9">
        <v>-272299</v>
      </c>
      <c r="F1713" s="10" t="s">
        <v>1409</v>
      </c>
      <c r="G1713" s="9">
        <v>-21784</v>
      </c>
      <c r="H1713" s="9">
        <f t="shared" ref="H1713:H1763" si="179">+E1713+G1713</f>
        <v>-294083</v>
      </c>
      <c r="I1713" s="6" t="s">
        <v>101</v>
      </c>
      <c r="J1713" s="6" t="s">
        <v>102</v>
      </c>
      <c r="K1713" s="5">
        <f t="shared" si="176"/>
        <v>45321</v>
      </c>
      <c r="L1713" s="9">
        <f>+VLOOKUP(B1713,'[2]TT 2023'!F$1664:K$1717,2,0)</f>
        <v>-294083</v>
      </c>
      <c r="M1713" s="9">
        <f t="shared" si="177"/>
        <v>0</v>
      </c>
      <c r="N1713" s="5">
        <f>+VLOOKUP(B1713,'[2]TT 2023'!F$1664:K$1717,6,0)</f>
        <v>45301</v>
      </c>
      <c r="O1713" t="s">
        <v>2227</v>
      </c>
      <c r="P1713"/>
      <c r="Q1713"/>
      <c r="R1713" s="14"/>
    </row>
    <row r="1714" spans="1:18" ht="15" hidden="1" customHeight="1" x14ac:dyDescent="0.2">
      <c r="A1714" s="5">
        <v>45286</v>
      </c>
      <c r="B1714" s="6">
        <v>670</v>
      </c>
      <c r="C1714" s="6" t="s">
        <v>985</v>
      </c>
      <c r="D1714" s="6" t="s">
        <v>2175</v>
      </c>
      <c r="E1714" s="9">
        <v>-111058</v>
      </c>
      <c r="F1714" s="10" t="s">
        <v>1409</v>
      </c>
      <c r="G1714" s="9">
        <v>-8885</v>
      </c>
      <c r="H1714" s="9">
        <f t="shared" si="179"/>
        <v>-119943</v>
      </c>
      <c r="I1714" s="6" t="s">
        <v>101</v>
      </c>
      <c r="J1714" s="6" t="s">
        <v>102</v>
      </c>
      <c r="K1714" s="5">
        <f t="shared" si="176"/>
        <v>45321</v>
      </c>
      <c r="L1714" s="9">
        <f>+VLOOKUP(B1714,'[2]TT 2023'!F$1664:K$1717,2,0)</f>
        <v>-119943</v>
      </c>
      <c r="M1714" s="9">
        <f t="shared" si="177"/>
        <v>0</v>
      </c>
      <c r="N1714" s="5">
        <f>+VLOOKUP(B1714,'[2]TT 2023'!F$1664:K$1717,6,0)</f>
        <v>45301</v>
      </c>
      <c r="O1714" t="s">
        <v>2227</v>
      </c>
      <c r="P1714"/>
      <c r="Q1714"/>
      <c r="R1714" s="14"/>
    </row>
    <row r="1715" spans="1:18" ht="15" hidden="1" customHeight="1" x14ac:dyDescent="0.2">
      <c r="A1715" s="5">
        <v>45286</v>
      </c>
      <c r="B1715" s="6">
        <v>826</v>
      </c>
      <c r="C1715" s="6" t="s">
        <v>686</v>
      </c>
      <c r="D1715" s="6" t="s">
        <v>2176</v>
      </c>
      <c r="E1715" s="9">
        <v>-1309726</v>
      </c>
      <c r="F1715" s="10" t="s">
        <v>1409</v>
      </c>
      <c r="G1715" s="9">
        <v>-104778</v>
      </c>
      <c r="H1715" s="9">
        <f t="shared" si="179"/>
        <v>-1414504</v>
      </c>
      <c r="I1715" s="6" t="s">
        <v>131</v>
      </c>
      <c r="J1715" s="6" t="s">
        <v>132</v>
      </c>
      <c r="K1715" s="5">
        <f t="shared" si="176"/>
        <v>45321</v>
      </c>
      <c r="L1715" s="9">
        <f>+VLOOKUP(B1715,'[2]TT 2023'!F$1664:K$1717,2,0)</f>
        <v>-1414504</v>
      </c>
      <c r="M1715" s="9">
        <f t="shared" si="177"/>
        <v>0</v>
      </c>
      <c r="N1715" s="5">
        <f>+VLOOKUP(B1715,'[2]TT 2023'!F$1664:K$1717,6,0)</f>
        <v>45301</v>
      </c>
      <c r="O1715" t="s">
        <v>2227</v>
      </c>
      <c r="P1715"/>
      <c r="Q1715"/>
      <c r="R1715" s="14"/>
    </row>
    <row r="1716" spans="1:18" ht="15" hidden="1" customHeight="1" x14ac:dyDescent="0.2">
      <c r="A1716" s="5">
        <v>45286</v>
      </c>
      <c r="B1716" s="6">
        <v>842</v>
      </c>
      <c r="C1716" s="6" t="s">
        <v>686</v>
      </c>
      <c r="D1716" s="6" t="s">
        <v>2177</v>
      </c>
      <c r="E1716" s="9">
        <v>-119066</v>
      </c>
      <c r="F1716" s="10" t="s">
        <v>1409</v>
      </c>
      <c r="G1716" s="9">
        <v>-9525</v>
      </c>
      <c r="H1716" s="9">
        <f t="shared" si="179"/>
        <v>-128591</v>
      </c>
      <c r="I1716" s="6" t="s">
        <v>131</v>
      </c>
      <c r="J1716" s="6" t="s">
        <v>132</v>
      </c>
      <c r="K1716" s="5">
        <f t="shared" si="176"/>
        <v>45321</v>
      </c>
      <c r="L1716" s="9">
        <f>+VLOOKUP(B1716,'[2]TT 2023'!F$1664:K$1717,2,0)</f>
        <v>-128591</v>
      </c>
      <c r="M1716" s="9">
        <f t="shared" si="177"/>
        <v>0</v>
      </c>
      <c r="N1716" s="5">
        <f>+VLOOKUP(B1716,'[2]TT 2023'!F$1664:K$1717,6,0)</f>
        <v>45301</v>
      </c>
      <c r="O1716" t="s">
        <v>2227</v>
      </c>
      <c r="P1716"/>
      <c r="Q1716"/>
      <c r="R1716" s="14"/>
    </row>
    <row r="1717" spans="1:18" ht="15" hidden="1" customHeight="1" x14ac:dyDescent="0.2">
      <c r="A1717" s="5">
        <v>45287</v>
      </c>
      <c r="B1717" s="6">
        <v>427</v>
      </c>
      <c r="C1717" s="6" t="s">
        <v>681</v>
      </c>
      <c r="D1717" s="6" t="s">
        <v>2178</v>
      </c>
      <c r="E1717" s="9">
        <v>-559747</v>
      </c>
      <c r="F1717" s="10" t="s">
        <v>1409</v>
      </c>
      <c r="G1717" s="9">
        <v>-44780</v>
      </c>
      <c r="H1717" s="9">
        <f t="shared" si="179"/>
        <v>-604527</v>
      </c>
      <c r="I1717" s="6" t="s">
        <v>113</v>
      </c>
      <c r="J1717" s="6" t="s">
        <v>114</v>
      </c>
      <c r="K1717" s="5">
        <f t="shared" si="176"/>
        <v>45322</v>
      </c>
      <c r="L1717" s="9">
        <f>+VLOOKUP(B1717,'[2]TT 2023'!F$1664:K$1717,2,0)</f>
        <v>-604527</v>
      </c>
      <c r="M1717" s="9">
        <f t="shared" si="177"/>
        <v>0</v>
      </c>
      <c r="N1717" s="5">
        <f>+VLOOKUP(B1717,'[2]TT 2023'!F$1664:K$1717,6,0)</f>
        <v>45301</v>
      </c>
      <c r="O1717" t="s">
        <v>2227</v>
      </c>
      <c r="P1717"/>
      <c r="Q1717"/>
      <c r="R1717" s="14"/>
    </row>
    <row r="1718" spans="1:18" ht="15" hidden="1" customHeight="1" x14ac:dyDescent="0.2">
      <c r="A1718" s="5">
        <v>45290</v>
      </c>
      <c r="B1718" s="6">
        <v>79137</v>
      </c>
      <c r="C1718" s="6" t="s">
        <v>10</v>
      </c>
      <c r="D1718" s="6" t="s">
        <v>2179</v>
      </c>
      <c r="E1718" s="9">
        <v>1468620</v>
      </c>
      <c r="F1718" s="10" t="s">
        <v>1409</v>
      </c>
      <c r="G1718" s="9">
        <v>117490</v>
      </c>
      <c r="H1718" s="9">
        <f t="shared" si="179"/>
        <v>1586110</v>
      </c>
      <c r="I1718" s="6" t="s">
        <v>13</v>
      </c>
      <c r="J1718" s="6" t="s">
        <v>14</v>
      </c>
      <c r="K1718" s="5">
        <f t="shared" si="176"/>
        <v>45325</v>
      </c>
      <c r="L1718" s="9">
        <f>+VLOOKUP(B1718,'[17]TT 2023'!F$1798:K$1870,2,0)</f>
        <v>1586115</v>
      </c>
      <c r="M1718" s="9">
        <f t="shared" si="177"/>
        <v>5</v>
      </c>
      <c r="N1718" s="5">
        <f>+VLOOKUP(B1718,'[17]TT 2023'!F$1798:K$1870,6,0)</f>
        <v>45338</v>
      </c>
      <c r="O1718" t="s">
        <v>2365</v>
      </c>
      <c r="P1718"/>
      <c r="Q1718"/>
      <c r="R1718" s="14"/>
    </row>
    <row r="1719" spans="1:18" ht="15" hidden="1" customHeight="1" x14ac:dyDescent="0.2">
      <c r="A1719" s="5">
        <v>45290</v>
      </c>
      <c r="B1719" s="6">
        <v>79138</v>
      </c>
      <c r="C1719" s="6" t="s">
        <v>10</v>
      </c>
      <c r="D1719" s="6" t="s">
        <v>2180</v>
      </c>
      <c r="E1719" s="9">
        <v>2381320</v>
      </c>
      <c r="F1719" s="10" t="s">
        <v>1409</v>
      </c>
      <c r="G1719" s="9">
        <v>190506</v>
      </c>
      <c r="H1719" s="9">
        <f t="shared" si="179"/>
        <v>2571826</v>
      </c>
      <c r="I1719" s="6" t="s">
        <v>13</v>
      </c>
      <c r="J1719" s="6" t="s">
        <v>14</v>
      </c>
      <c r="K1719" s="5">
        <f t="shared" si="176"/>
        <v>45325</v>
      </c>
      <c r="L1719" s="9">
        <f>+VLOOKUP(B1719,'[17]TT 2023'!F$1798:K$1870,2,0)</f>
        <v>2571831</v>
      </c>
      <c r="M1719" s="9">
        <f t="shared" si="177"/>
        <v>5</v>
      </c>
      <c r="N1719" s="5">
        <f>+VLOOKUP(B1719,'[17]TT 2023'!F$1798:K$1870,6,0)</f>
        <v>45338</v>
      </c>
      <c r="O1719" t="s">
        <v>2365</v>
      </c>
      <c r="P1719"/>
      <c r="Q1719"/>
      <c r="R1719" s="14"/>
    </row>
    <row r="1720" spans="1:18" ht="15" hidden="1" customHeight="1" x14ac:dyDescent="0.2">
      <c r="A1720" s="5">
        <v>45290</v>
      </c>
      <c r="B1720" s="6">
        <v>79139</v>
      </c>
      <c r="C1720" s="6" t="s">
        <v>10</v>
      </c>
      <c r="D1720" s="6" t="s">
        <v>2181</v>
      </c>
      <c r="E1720" s="9">
        <v>921780</v>
      </c>
      <c r="F1720" s="10" t="s">
        <v>1409</v>
      </c>
      <c r="G1720" s="9">
        <v>73742</v>
      </c>
      <c r="H1720" s="9">
        <f t="shared" si="179"/>
        <v>995522</v>
      </c>
      <c r="I1720" s="6" t="s">
        <v>13</v>
      </c>
      <c r="J1720" s="6" t="s">
        <v>14</v>
      </c>
      <c r="K1720" s="5">
        <f t="shared" si="176"/>
        <v>45325</v>
      </c>
      <c r="L1720" s="9">
        <f>+VLOOKUP(B1720,'[2]TT 2023'!F$1718:K$1797,2,0)</f>
        <v>995517</v>
      </c>
      <c r="M1720" s="9">
        <f t="shared" si="177"/>
        <v>-5</v>
      </c>
      <c r="N1720" s="5">
        <f>+VLOOKUP(B1720,'[2]TT 2023'!F$1718:K$1797,6,0)</f>
        <v>45315</v>
      </c>
      <c r="O1720" t="s">
        <v>2233</v>
      </c>
      <c r="P1720"/>
      <c r="Q1720"/>
      <c r="R1720" s="14"/>
    </row>
    <row r="1721" spans="1:18" ht="15" hidden="1" customHeight="1" x14ac:dyDescent="0.2">
      <c r="A1721" s="5">
        <v>45290</v>
      </c>
      <c r="B1721" s="6">
        <v>79140</v>
      </c>
      <c r="C1721" s="6" t="s">
        <v>10</v>
      </c>
      <c r="D1721" s="6" t="s">
        <v>2182</v>
      </c>
      <c r="E1721" s="9">
        <v>1505490</v>
      </c>
      <c r="F1721" s="10" t="s">
        <v>1409</v>
      </c>
      <c r="G1721" s="9">
        <v>120439</v>
      </c>
      <c r="H1721" s="9">
        <f t="shared" si="179"/>
        <v>1625929</v>
      </c>
      <c r="I1721" s="6" t="s">
        <v>13</v>
      </c>
      <c r="J1721" s="6" t="s">
        <v>14</v>
      </c>
      <c r="K1721" s="5">
        <f t="shared" si="176"/>
        <v>45325</v>
      </c>
      <c r="L1721" s="9">
        <f>+VLOOKUP(B1721,'[17]TT 2023'!F$1798:K$1870,2,0)</f>
        <v>1625927</v>
      </c>
      <c r="M1721" s="9">
        <f t="shared" si="177"/>
        <v>-2</v>
      </c>
      <c r="N1721" s="5">
        <f>+VLOOKUP(B1721,'[17]TT 2023'!F$1798:K$1870,6,0)</f>
        <v>45338</v>
      </c>
      <c r="O1721" t="s">
        <v>2365</v>
      </c>
      <c r="P1721"/>
      <c r="Q1721"/>
      <c r="R1721" s="14"/>
    </row>
    <row r="1722" spans="1:18" ht="15" hidden="1" customHeight="1" x14ac:dyDescent="0.2">
      <c r="A1722" s="5">
        <v>45290</v>
      </c>
      <c r="B1722" s="6">
        <v>79141</v>
      </c>
      <c r="C1722" s="6" t="s">
        <v>10</v>
      </c>
      <c r="D1722" s="6" t="s">
        <v>2183</v>
      </c>
      <c r="E1722" s="9">
        <v>7190952</v>
      </c>
      <c r="F1722" s="10" t="s">
        <v>1409</v>
      </c>
      <c r="G1722" s="9">
        <v>575276</v>
      </c>
      <c r="H1722" s="9">
        <f t="shared" si="179"/>
        <v>7766228</v>
      </c>
      <c r="I1722" s="6" t="s">
        <v>139</v>
      </c>
      <c r="J1722" s="6" t="s">
        <v>140</v>
      </c>
      <c r="K1722" s="5">
        <f t="shared" si="176"/>
        <v>45325</v>
      </c>
      <c r="L1722" s="9">
        <f>+VLOOKUP(B1722,'[17]TT 2023'!F$1798:K$1870,2,0)</f>
        <v>7766226</v>
      </c>
      <c r="M1722" s="9">
        <f t="shared" si="177"/>
        <v>-2</v>
      </c>
      <c r="N1722" s="5">
        <f>+VLOOKUP(B1722,'[17]TT 2023'!F$1798:K$1870,6,0)</f>
        <v>45338</v>
      </c>
      <c r="O1722" t="s">
        <v>2365</v>
      </c>
      <c r="P1722"/>
      <c r="Q1722"/>
      <c r="R1722" s="14"/>
    </row>
    <row r="1723" spans="1:18" ht="15" hidden="1" customHeight="1" x14ac:dyDescent="0.2">
      <c r="A1723" s="5">
        <v>45290</v>
      </c>
      <c r="B1723" s="6">
        <v>79142</v>
      </c>
      <c r="C1723" s="6" t="s">
        <v>10</v>
      </c>
      <c r="D1723" s="6" t="s">
        <v>2184</v>
      </c>
      <c r="E1723" s="9">
        <v>2381320</v>
      </c>
      <c r="F1723" s="10" t="s">
        <v>1409</v>
      </c>
      <c r="G1723" s="9">
        <v>190506</v>
      </c>
      <c r="H1723" s="9">
        <f t="shared" si="179"/>
        <v>2571826</v>
      </c>
      <c r="I1723" s="6" t="s">
        <v>117</v>
      </c>
      <c r="J1723" s="6" t="s">
        <v>118</v>
      </c>
      <c r="K1723" s="5">
        <f t="shared" si="176"/>
        <v>45325</v>
      </c>
      <c r="L1723" s="9">
        <f>+VLOOKUP(B1723,'[17]TT 2023'!F$1798:K$1870,2,0)</f>
        <v>2571831</v>
      </c>
      <c r="M1723" s="9">
        <f t="shared" si="177"/>
        <v>5</v>
      </c>
      <c r="N1723" s="5">
        <f>+VLOOKUP(B1723,'[17]TT 2023'!F$1798:K$1870,6,0)</f>
        <v>45338</v>
      </c>
      <c r="O1723" t="s">
        <v>2365</v>
      </c>
      <c r="P1723"/>
      <c r="Q1723"/>
      <c r="R1723" s="14"/>
    </row>
    <row r="1724" spans="1:18" ht="15" hidden="1" customHeight="1" x14ac:dyDescent="0.2">
      <c r="A1724" s="5">
        <v>45290</v>
      </c>
      <c r="B1724" s="6">
        <v>79143</v>
      </c>
      <c r="C1724" s="6" t="s">
        <v>10</v>
      </c>
      <c r="D1724" s="6" t="s">
        <v>2185</v>
      </c>
      <c r="E1724" s="9">
        <v>501830</v>
      </c>
      <c r="F1724" s="10" t="s">
        <v>1409</v>
      </c>
      <c r="G1724" s="9">
        <v>40146</v>
      </c>
      <c r="H1724" s="9">
        <f t="shared" si="179"/>
        <v>541976</v>
      </c>
      <c r="I1724" s="6" t="s">
        <v>117</v>
      </c>
      <c r="J1724" s="6" t="s">
        <v>118</v>
      </c>
      <c r="K1724" s="5">
        <f t="shared" si="176"/>
        <v>45325</v>
      </c>
      <c r="L1724" s="9">
        <f>+VLOOKUP(B1724,'[17]TT 2023'!F$1798:K$1870,2,0)</f>
        <v>541971</v>
      </c>
      <c r="M1724" s="9">
        <f t="shared" si="177"/>
        <v>-5</v>
      </c>
      <c r="N1724" s="5">
        <f>+VLOOKUP(B1724,'[17]TT 2023'!F$1798:K$1870,6,0)</f>
        <v>45338</v>
      </c>
      <c r="O1724" t="s">
        <v>2365</v>
      </c>
      <c r="P1724"/>
      <c r="Q1724"/>
      <c r="R1724" s="14"/>
    </row>
    <row r="1725" spans="1:18" ht="15" hidden="1" customHeight="1" x14ac:dyDescent="0.2">
      <c r="A1725" s="5">
        <v>45290</v>
      </c>
      <c r="B1725" s="6">
        <v>79144</v>
      </c>
      <c r="C1725" s="6" t="s">
        <v>10</v>
      </c>
      <c r="D1725" s="6" t="s">
        <v>2186</v>
      </c>
      <c r="E1725" s="9">
        <v>1468620</v>
      </c>
      <c r="F1725" s="10" t="s">
        <v>1409</v>
      </c>
      <c r="G1725" s="9">
        <v>117490</v>
      </c>
      <c r="H1725" s="9">
        <f t="shared" si="179"/>
        <v>1586110</v>
      </c>
      <c r="I1725" s="6" t="s">
        <v>117</v>
      </c>
      <c r="J1725" s="6" t="s">
        <v>118</v>
      </c>
      <c r="K1725" s="5">
        <f t="shared" si="176"/>
        <v>45325</v>
      </c>
      <c r="L1725" s="9">
        <f>+VLOOKUP(B1725,'[17]TT 2023'!F$1798:K$1870,2,0)</f>
        <v>1586115</v>
      </c>
      <c r="M1725" s="9">
        <f t="shared" si="177"/>
        <v>5</v>
      </c>
      <c r="N1725" s="5">
        <f>+VLOOKUP(B1725,'[17]TT 2023'!F$1798:K$1870,6,0)</f>
        <v>45338</v>
      </c>
      <c r="O1725" t="s">
        <v>2365</v>
      </c>
      <c r="P1725"/>
      <c r="Q1725"/>
      <c r="R1725" s="14"/>
    </row>
    <row r="1726" spans="1:18" ht="15" hidden="1" customHeight="1" x14ac:dyDescent="0.2">
      <c r="A1726" s="5">
        <v>45290</v>
      </c>
      <c r="B1726" s="6">
        <v>79145</v>
      </c>
      <c r="C1726" s="6" t="s">
        <v>10</v>
      </c>
      <c r="D1726" s="6" t="s">
        <v>2187</v>
      </c>
      <c r="E1726" s="9">
        <v>1468620</v>
      </c>
      <c r="F1726" s="10" t="s">
        <v>1409</v>
      </c>
      <c r="G1726" s="9">
        <v>117490</v>
      </c>
      <c r="H1726" s="9">
        <f t="shared" si="179"/>
        <v>1586110</v>
      </c>
      <c r="I1726" s="6" t="s">
        <v>13</v>
      </c>
      <c r="J1726" s="6" t="s">
        <v>14</v>
      </c>
      <c r="K1726" s="5">
        <f t="shared" si="176"/>
        <v>45325</v>
      </c>
      <c r="L1726" s="9">
        <f>+VLOOKUP(B1726,'[17]TT 2023'!F$1798:K$1870,2,0)</f>
        <v>1586115</v>
      </c>
      <c r="M1726" s="9">
        <f t="shared" si="177"/>
        <v>5</v>
      </c>
      <c r="N1726" s="5">
        <f>+VLOOKUP(B1726,'[17]TT 2023'!F$1798:K$1870,6,0)</f>
        <v>45338</v>
      </c>
      <c r="O1726" t="s">
        <v>2365</v>
      </c>
      <c r="P1726"/>
      <c r="Q1726"/>
      <c r="R1726" s="14"/>
    </row>
    <row r="1727" spans="1:18" ht="15" hidden="1" customHeight="1" x14ac:dyDescent="0.2">
      <c r="A1727" s="5">
        <v>45290</v>
      </c>
      <c r="B1727" s="6">
        <v>79146</v>
      </c>
      <c r="C1727" s="6" t="s">
        <v>10</v>
      </c>
      <c r="D1727" s="6" t="s">
        <v>2188</v>
      </c>
      <c r="E1727" s="9">
        <v>4233960</v>
      </c>
      <c r="F1727" s="10" t="s">
        <v>1409</v>
      </c>
      <c r="G1727" s="9">
        <v>338717</v>
      </c>
      <c r="H1727" s="9">
        <f t="shared" si="179"/>
        <v>4572677</v>
      </c>
      <c r="I1727" s="6" t="s">
        <v>13</v>
      </c>
      <c r="J1727" s="6" t="s">
        <v>14</v>
      </c>
      <c r="K1727" s="5">
        <f t="shared" si="176"/>
        <v>45325</v>
      </c>
      <c r="L1727" s="9">
        <f>+VLOOKUP(B1727,'[17]TT 2023'!F$1798:K$1870,2,0)</f>
        <v>4572680</v>
      </c>
      <c r="M1727" s="9">
        <f t="shared" si="177"/>
        <v>3</v>
      </c>
      <c r="N1727" s="5">
        <f>+VLOOKUP(B1727,'[17]TT 2023'!F$1798:K$1870,6,0)</f>
        <v>45338</v>
      </c>
      <c r="O1727" t="s">
        <v>2365</v>
      </c>
      <c r="P1727"/>
      <c r="Q1727"/>
      <c r="R1727" s="14"/>
    </row>
    <row r="1728" spans="1:18" ht="15" hidden="1" customHeight="1" x14ac:dyDescent="0.2">
      <c r="A1728" s="5">
        <v>45290</v>
      </c>
      <c r="B1728" s="6">
        <v>79147</v>
      </c>
      <c r="C1728" s="6" t="s">
        <v>10</v>
      </c>
      <c r="D1728" s="6" t="s">
        <v>2189</v>
      </c>
      <c r="E1728" s="9">
        <v>4608900</v>
      </c>
      <c r="F1728" s="10" t="s">
        <v>1409</v>
      </c>
      <c r="G1728" s="9">
        <v>368712</v>
      </c>
      <c r="H1728" s="9">
        <f t="shared" si="179"/>
        <v>4977612</v>
      </c>
      <c r="I1728" s="6" t="s">
        <v>13</v>
      </c>
      <c r="J1728" s="6" t="s">
        <v>14</v>
      </c>
      <c r="K1728" s="5">
        <f t="shared" si="176"/>
        <v>45325</v>
      </c>
      <c r="L1728" s="9">
        <f>+VLOOKUP(B1728,'[17]TT 2023'!F$1798:K$1870,2,0)</f>
        <v>4977612</v>
      </c>
      <c r="M1728" s="9">
        <f t="shared" si="177"/>
        <v>0</v>
      </c>
      <c r="N1728" s="5">
        <f>+VLOOKUP(B1728,'[17]TT 2023'!F$1798:K$1870,6,0)</f>
        <v>45338</v>
      </c>
      <c r="O1728" t="s">
        <v>2365</v>
      </c>
      <c r="P1728"/>
      <c r="Q1728"/>
      <c r="R1728" s="14"/>
    </row>
    <row r="1729" spans="1:18" ht="15" hidden="1" customHeight="1" x14ac:dyDescent="0.2">
      <c r="A1729" s="5">
        <v>45290</v>
      </c>
      <c r="B1729" s="6">
        <v>79148</v>
      </c>
      <c r="C1729" s="6" t="s">
        <v>10</v>
      </c>
      <c r="D1729" s="6" t="s">
        <v>2190</v>
      </c>
      <c r="E1729" s="9">
        <v>6354460</v>
      </c>
      <c r="F1729" s="10" t="s">
        <v>1409</v>
      </c>
      <c r="G1729" s="9">
        <v>508357</v>
      </c>
      <c r="H1729" s="9">
        <f t="shared" si="179"/>
        <v>6862817</v>
      </c>
      <c r="I1729" s="6" t="s">
        <v>13</v>
      </c>
      <c r="J1729" s="6" t="s">
        <v>14</v>
      </c>
      <c r="K1729" s="5">
        <f t="shared" si="176"/>
        <v>45325</v>
      </c>
      <c r="L1729" s="9">
        <f>+VLOOKUP(B1729,'[17]TT 2023'!F$1798:K$1870,2,0)</f>
        <v>6862820</v>
      </c>
      <c r="M1729" s="9">
        <f t="shared" si="177"/>
        <v>3</v>
      </c>
      <c r="N1729" s="5">
        <f>+VLOOKUP(B1729,'[17]TT 2023'!F$1798:K$1870,6,0)</f>
        <v>45338</v>
      </c>
      <c r="O1729" t="s">
        <v>2365</v>
      </c>
      <c r="P1729"/>
      <c r="Q1729"/>
      <c r="R1729" s="14"/>
    </row>
    <row r="1730" spans="1:18" ht="15" hidden="1" customHeight="1" x14ac:dyDescent="0.2">
      <c r="A1730" s="5">
        <v>45290</v>
      </c>
      <c r="B1730" s="6">
        <v>79149</v>
      </c>
      <c r="C1730" s="6" t="s">
        <v>10</v>
      </c>
      <c r="D1730" s="6" t="s">
        <v>2191</v>
      </c>
      <c r="E1730" s="9">
        <v>921780</v>
      </c>
      <c r="F1730" s="10" t="s">
        <v>1409</v>
      </c>
      <c r="G1730" s="9">
        <v>73742</v>
      </c>
      <c r="H1730" s="9">
        <f t="shared" si="179"/>
        <v>995522</v>
      </c>
      <c r="I1730" s="6" t="s">
        <v>113</v>
      </c>
      <c r="J1730" s="6" t="s">
        <v>114</v>
      </c>
      <c r="K1730" s="5">
        <f t="shared" si="176"/>
        <v>45325</v>
      </c>
      <c r="L1730" s="9">
        <f>+VLOOKUP(B1730,'[17]TT 2023'!F$1798:K$1870,2,0)</f>
        <v>995517</v>
      </c>
      <c r="M1730" s="9">
        <f t="shared" si="177"/>
        <v>-5</v>
      </c>
      <c r="N1730" s="5">
        <f>+VLOOKUP(B1730,'[17]TT 2023'!F$1798:K$1870,6,0)</f>
        <v>45338</v>
      </c>
      <c r="O1730" t="s">
        <v>2365</v>
      </c>
      <c r="P1730"/>
      <c r="Q1730"/>
      <c r="R1730" s="14"/>
    </row>
    <row r="1731" spans="1:18" ht="15" hidden="1" customHeight="1" x14ac:dyDescent="0.2">
      <c r="A1731" s="5">
        <v>45290</v>
      </c>
      <c r="B1731" s="6">
        <v>79150</v>
      </c>
      <c r="C1731" s="6" t="s">
        <v>10</v>
      </c>
      <c r="D1731" s="6" t="s">
        <v>2192</v>
      </c>
      <c r="E1731" s="9">
        <v>921780</v>
      </c>
      <c r="F1731" s="10" t="s">
        <v>1409</v>
      </c>
      <c r="G1731" s="9">
        <v>73742</v>
      </c>
      <c r="H1731" s="9">
        <f t="shared" si="179"/>
        <v>995522</v>
      </c>
      <c r="I1731" s="6" t="s">
        <v>113</v>
      </c>
      <c r="J1731" s="6" t="s">
        <v>114</v>
      </c>
      <c r="K1731" s="5">
        <f t="shared" si="176"/>
        <v>45325</v>
      </c>
      <c r="L1731" s="9">
        <f>+VLOOKUP(B1731,'[17]TT 2023'!F$1798:K$1870,2,0)</f>
        <v>995517</v>
      </c>
      <c r="M1731" s="9">
        <f t="shared" si="177"/>
        <v>-5</v>
      </c>
      <c r="N1731" s="5">
        <f>+VLOOKUP(B1731,'[17]TT 2023'!F$1798:K$1870,6,0)</f>
        <v>45338</v>
      </c>
      <c r="O1731" t="s">
        <v>2365</v>
      </c>
      <c r="P1731"/>
      <c r="Q1731"/>
      <c r="R1731" s="14"/>
    </row>
    <row r="1732" spans="1:18" ht="15" hidden="1" customHeight="1" x14ac:dyDescent="0.2">
      <c r="A1732" s="5">
        <v>45290</v>
      </c>
      <c r="B1732" s="6">
        <v>79151</v>
      </c>
      <c r="C1732" s="6" t="s">
        <v>10</v>
      </c>
      <c r="D1732" s="6" t="s">
        <v>2193</v>
      </c>
      <c r="E1732" s="9">
        <v>1309220</v>
      </c>
      <c r="F1732" s="10" t="s">
        <v>1409</v>
      </c>
      <c r="G1732" s="9">
        <v>104738</v>
      </c>
      <c r="H1732" s="9">
        <f t="shared" si="179"/>
        <v>1413958</v>
      </c>
      <c r="I1732" s="6" t="s">
        <v>113</v>
      </c>
      <c r="J1732" s="6" t="s">
        <v>114</v>
      </c>
      <c r="K1732" s="5">
        <f t="shared" si="176"/>
        <v>45325</v>
      </c>
      <c r="L1732" s="9">
        <f>+VLOOKUP(B1732,'[17]TT 2023'!F$1798:K$1870,2,0)</f>
        <v>1413963</v>
      </c>
      <c r="M1732" s="9">
        <f t="shared" si="177"/>
        <v>5</v>
      </c>
      <c r="N1732" s="5">
        <f>+VLOOKUP(B1732,'[17]TT 2023'!F$1798:K$1870,6,0)</f>
        <v>45338</v>
      </c>
      <c r="O1732" t="s">
        <v>2365</v>
      </c>
      <c r="P1732"/>
      <c r="Q1732"/>
      <c r="R1732" s="14"/>
    </row>
    <row r="1733" spans="1:18" ht="15" hidden="1" customHeight="1" x14ac:dyDescent="0.2">
      <c r="A1733" s="5">
        <v>45290</v>
      </c>
      <c r="B1733" s="6">
        <v>79152</v>
      </c>
      <c r="C1733" s="6" t="s">
        <v>10</v>
      </c>
      <c r="D1733" s="6" t="s">
        <v>2194</v>
      </c>
      <c r="E1733" s="9">
        <v>2381320</v>
      </c>
      <c r="F1733" s="10" t="s">
        <v>1409</v>
      </c>
      <c r="G1733" s="9">
        <v>190506</v>
      </c>
      <c r="H1733" s="9">
        <f t="shared" si="179"/>
        <v>2571826</v>
      </c>
      <c r="I1733" s="6" t="s">
        <v>113</v>
      </c>
      <c r="J1733" s="6" t="s">
        <v>114</v>
      </c>
      <c r="K1733" s="5">
        <f t="shared" si="176"/>
        <v>45325</v>
      </c>
      <c r="L1733" s="9">
        <f>+VLOOKUP(B1733,'[17]TT 2023'!F$1798:K$1870,2,0)</f>
        <v>2571831</v>
      </c>
      <c r="M1733" s="9">
        <f t="shared" si="177"/>
        <v>5</v>
      </c>
      <c r="N1733" s="5">
        <f>+VLOOKUP(B1733,'[17]TT 2023'!F$1798:K$1870,6,0)</f>
        <v>45338</v>
      </c>
      <c r="O1733" t="s">
        <v>2365</v>
      </c>
      <c r="P1733"/>
      <c r="Q1733"/>
      <c r="R1733" s="14"/>
    </row>
    <row r="1734" spans="1:18" ht="15" hidden="1" customHeight="1" x14ac:dyDescent="0.2">
      <c r="A1734" s="5">
        <v>45290</v>
      </c>
      <c r="B1734" s="6">
        <v>79153</v>
      </c>
      <c r="C1734" s="6" t="s">
        <v>10</v>
      </c>
      <c r="D1734" s="6" t="s">
        <v>2195</v>
      </c>
      <c r="E1734" s="9">
        <v>3849940</v>
      </c>
      <c r="F1734" s="10" t="s">
        <v>1409</v>
      </c>
      <c r="G1734" s="9">
        <v>307995</v>
      </c>
      <c r="H1734" s="9">
        <f t="shared" si="179"/>
        <v>4157935</v>
      </c>
      <c r="I1734" s="6" t="s">
        <v>73</v>
      </c>
      <c r="J1734" s="6" t="s">
        <v>74</v>
      </c>
      <c r="K1734" s="5">
        <f t="shared" si="176"/>
        <v>45325</v>
      </c>
      <c r="L1734" s="9">
        <f>+VLOOKUP(B1734,'[17]TT 2023'!F$1798:K$1870,2,0)</f>
        <v>4157933</v>
      </c>
      <c r="M1734" s="9">
        <f t="shared" si="177"/>
        <v>-2</v>
      </c>
      <c r="N1734" s="5">
        <f>+VLOOKUP(B1734,'[17]TT 2023'!F$1798:K$1870,6,0)</f>
        <v>45338</v>
      </c>
      <c r="O1734" t="s">
        <v>2365</v>
      </c>
      <c r="P1734"/>
      <c r="Q1734"/>
      <c r="R1734" s="14"/>
    </row>
    <row r="1735" spans="1:18" ht="15" hidden="1" customHeight="1" x14ac:dyDescent="0.2">
      <c r="A1735" s="5">
        <v>45290</v>
      </c>
      <c r="B1735" s="6">
        <v>79154</v>
      </c>
      <c r="C1735" s="6" t="s">
        <v>10</v>
      </c>
      <c r="D1735" s="6" t="s">
        <v>2196</v>
      </c>
      <c r="E1735" s="9">
        <v>1843560</v>
      </c>
      <c r="F1735" s="10" t="s">
        <v>1409</v>
      </c>
      <c r="G1735" s="9">
        <v>147485</v>
      </c>
      <c r="H1735" s="9">
        <f t="shared" si="179"/>
        <v>1991045</v>
      </c>
      <c r="I1735" s="6" t="s">
        <v>131</v>
      </c>
      <c r="J1735" s="6" t="s">
        <v>132</v>
      </c>
      <c r="K1735" s="5">
        <f t="shared" si="176"/>
        <v>45325</v>
      </c>
      <c r="L1735" s="9">
        <f>+VLOOKUP(B1735,'[17]TT 2023'!F$1798:K$1870,2,0)</f>
        <v>1991048</v>
      </c>
      <c r="M1735" s="9">
        <f t="shared" si="177"/>
        <v>3</v>
      </c>
      <c r="N1735" s="5">
        <f>+VLOOKUP(B1735,'[17]TT 2023'!F$1798:K$1870,6,0)</f>
        <v>45338</v>
      </c>
      <c r="O1735" t="s">
        <v>2365</v>
      </c>
      <c r="P1735"/>
      <c r="Q1735"/>
      <c r="R1735" s="14"/>
    </row>
    <row r="1736" spans="1:18" ht="15" hidden="1" customHeight="1" x14ac:dyDescent="0.2">
      <c r="A1736" s="5">
        <v>45290</v>
      </c>
      <c r="B1736" s="6">
        <v>79155</v>
      </c>
      <c r="C1736" s="6" t="s">
        <v>10</v>
      </c>
      <c r="D1736" s="6" t="s">
        <v>2197</v>
      </c>
      <c r="E1736" s="9">
        <v>2390400</v>
      </c>
      <c r="F1736" s="10" t="s">
        <v>1409</v>
      </c>
      <c r="G1736" s="9">
        <v>191232</v>
      </c>
      <c r="H1736" s="9">
        <f t="shared" si="179"/>
        <v>2581632</v>
      </c>
      <c r="I1736" s="6" t="s">
        <v>131</v>
      </c>
      <c r="J1736" s="6" t="s">
        <v>132</v>
      </c>
      <c r="K1736" s="5">
        <f t="shared" si="176"/>
        <v>45325</v>
      </c>
      <c r="L1736" s="9">
        <f>+VLOOKUP(B1736,'[17]TT 2023'!F$1798:K$1870,2,0)</f>
        <v>2581632</v>
      </c>
      <c r="M1736" s="9">
        <f t="shared" si="177"/>
        <v>0</v>
      </c>
      <c r="N1736" s="5">
        <f>+VLOOKUP(B1736,'[17]TT 2023'!F$1798:K$1870,6,0)</f>
        <v>45338</v>
      </c>
      <c r="O1736" t="s">
        <v>2365</v>
      </c>
      <c r="P1736"/>
      <c r="Q1736"/>
      <c r="R1736" s="14"/>
    </row>
    <row r="1737" spans="1:18" ht="15" hidden="1" customHeight="1" x14ac:dyDescent="0.2">
      <c r="A1737" s="5">
        <v>45290</v>
      </c>
      <c r="B1737" s="6">
        <v>79156</v>
      </c>
      <c r="C1737" s="6" t="s">
        <v>10</v>
      </c>
      <c r="D1737" s="6" t="s">
        <v>2198</v>
      </c>
      <c r="E1737" s="9">
        <v>3849940</v>
      </c>
      <c r="F1737" s="10" t="s">
        <v>1409</v>
      </c>
      <c r="G1737" s="9">
        <v>307995</v>
      </c>
      <c r="H1737" s="9">
        <f t="shared" si="179"/>
        <v>4157935</v>
      </c>
      <c r="I1737" s="6" t="s">
        <v>131</v>
      </c>
      <c r="J1737" s="6" t="s">
        <v>132</v>
      </c>
      <c r="K1737" s="5">
        <f t="shared" si="176"/>
        <v>45325</v>
      </c>
      <c r="L1737" s="9">
        <f>+VLOOKUP(B1737,'[17]TT 2023'!F$1798:K$1870,2,0)</f>
        <v>4157933</v>
      </c>
      <c r="M1737" s="9">
        <f t="shared" si="177"/>
        <v>-2</v>
      </c>
      <c r="N1737" s="5">
        <f>+VLOOKUP(B1737,'[17]TT 2023'!F$1798:K$1870,6,0)</f>
        <v>45338</v>
      </c>
      <c r="O1737" t="s">
        <v>2365</v>
      </c>
      <c r="P1737"/>
      <c r="Q1737"/>
      <c r="R1737" s="14"/>
    </row>
    <row r="1738" spans="1:18" ht="15" hidden="1" customHeight="1" x14ac:dyDescent="0.2">
      <c r="A1738" s="5">
        <v>45290</v>
      </c>
      <c r="B1738" s="6">
        <v>79157</v>
      </c>
      <c r="C1738" s="6" t="s">
        <v>10</v>
      </c>
      <c r="D1738" s="6" t="s">
        <v>2199</v>
      </c>
      <c r="E1738" s="9">
        <v>4762540</v>
      </c>
      <c r="F1738" s="10" t="s">
        <v>1409</v>
      </c>
      <c r="G1738" s="9">
        <v>381003</v>
      </c>
      <c r="H1738" s="9">
        <f t="shared" si="179"/>
        <v>5143543</v>
      </c>
      <c r="I1738" s="6" t="s">
        <v>53</v>
      </c>
      <c r="J1738" s="6" t="s">
        <v>54</v>
      </c>
      <c r="K1738" s="5">
        <f t="shared" si="176"/>
        <v>45325</v>
      </c>
      <c r="L1738" s="9">
        <f>+VLOOKUP(B1738,'[17]TT 2023'!F$1798:K$1870,2,0)</f>
        <v>5143541</v>
      </c>
      <c r="M1738" s="9">
        <f t="shared" si="177"/>
        <v>-2</v>
      </c>
      <c r="N1738" s="5">
        <f>+VLOOKUP(B1738,'[17]TT 2023'!F$1798:K$1870,6,0)</f>
        <v>45338</v>
      </c>
      <c r="O1738" t="s">
        <v>2365</v>
      </c>
      <c r="P1738"/>
      <c r="Q1738"/>
      <c r="R1738" s="14"/>
    </row>
    <row r="1739" spans="1:18" ht="15" hidden="1" customHeight="1" x14ac:dyDescent="0.2">
      <c r="A1739" s="5">
        <v>45290</v>
      </c>
      <c r="B1739" s="6">
        <v>79158</v>
      </c>
      <c r="C1739" s="6" t="s">
        <v>10</v>
      </c>
      <c r="D1739" s="6" t="s">
        <v>2200</v>
      </c>
      <c r="E1739" s="9">
        <v>921780</v>
      </c>
      <c r="F1739" s="10" t="s">
        <v>1409</v>
      </c>
      <c r="G1739" s="9">
        <v>73742</v>
      </c>
      <c r="H1739" s="9">
        <f t="shared" si="179"/>
        <v>995522</v>
      </c>
      <c r="I1739" s="6" t="s">
        <v>53</v>
      </c>
      <c r="J1739" s="6" t="s">
        <v>54</v>
      </c>
      <c r="K1739" s="5">
        <f t="shared" si="176"/>
        <v>45325</v>
      </c>
      <c r="L1739" s="9">
        <f>+VLOOKUP(B1739,'[17]TT 2023'!F$1798:K$1870,2,0)</f>
        <v>995517</v>
      </c>
      <c r="M1739" s="9">
        <f t="shared" si="177"/>
        <v>-5</v>
      </c>
      <c r="N1739" s="5">
        <f>+VLOOKUP(B1739,'[17]TT 2023'!F$1798:K$1870,6,0)</f>
        <v>45338</v>
      </c>
      <c r="O1739" t="s">
        <v>2365</v>
      </c>
      <c r="P1739"/>
      <c r="Q1739"/>
      <c r="R1739" s="14"/>
    </row>
    <row r="1740" spans="1:18" ht="15" hidden="1" customHeight="1" x14ac:dyDescent="0.2">
      <c r="A1740" s="5">
        <v>45290</v>
      </c>
      <c r="B1740" s="6">
        <v>79159</v>
      </c>
      <c r="C1740" s="6" t="s">
        <v>10</v>
      </c>
      <c r="D1740" s="6" t="s">
        <v>2201</v>
      </c>
      <c r="E1740" s="9">
        <v>1843560</v>
      </c>
      <c r="F1740" s="10" t="s">
        <v>1409</v>
      </c>
      <c r="G1740" s="9">
        <v>147485</v>
      </c>
      <c r="H1740" s="9">
        <f t="shared" si="179"/>
        <v>1991045</v>
      </c>
      <c r="I1740" s="6" t="s">
        <v>53</v>
      </c>
      <c r="J1740" s="6" t="s">
        <v>54</v>
      </c>
      <c r="K1740" s="5">
        <f t="shared" si="176"/>
        <v>45325</v>
      </c>
      <c r="L1740" s="9">
        <f>+VLOOKUP(B1740,'[17]TT 2023'!F$1798:K$1870,2,0)</f>
        <v>1991048</v>
      </c>
      <c r="M1740" s="9">
        <f t="shared" si="177"/>
        <v>3</v>
      </c>
      <c r="N1740" s="5">
        <f>+VLOOKUP(B1740,'[17]TT 2023'!F$1798:K$1870,6,0)</f>
        <v>45338</v>
      </c>
      <c r="O1740" t="s">
        <v>2365</v>
      </c>
      <c r="P1740"/>
      <c r="Q1740"/>
      <c r="R1740" s="14"/>
    </row>
    <row r="1741" spans="1:18" ht="15" hidden="1" customHeight="1" x14ac:dyDescent="0.2">
      <c r="A1741" s="5">
        <v>45290</v>
      </c>
      <c r="B1741" s="6">
        <v>79160</v>
      </c>
      <c r="C1741" s="6" t="s">
        <v>10</v>
      </c>
      <c r="D1741" s="6" t="s">
        <v>2202</v>
      </c>
      <c r="E1741" s="9">
        <v>3849940</v>
      </c>
      <c r="F1741" s="10" t="s">
        <v>1409</v>
      </c>
      <c r="G1741" s="9">
        <v>307995</v>
      </c>
      <c r="H1741" s="9">
        <f t="shared" si="179"/>
        <v>4157935</v>
      </c>
      <c r="I1741" s="6" t="s">
        <v>139</v>
      </c>
      <c r="J1741" s="6" t="s">
        <v>140</v>
      </c>
      <c r="K1741" s="5">
        <f t="shared" si="176"/>
        <v>45325</v>
      </c>
      <c r="L1741" s="9">
        <f>+VLOOKUP(B1741,'[17]TT 2023'!F$1798:K$1870,2,0)</f>
        <v>4157933</v>
      </c>
      <c r="M1741" s="9">
        <f t="shared" si="177"/>
        <v>-2</v>
      </c>
      <c r="N1741" s="5">
        <f>+VLOOKUP(B1741,'[17]TT 2023'!F$1798:K$1870,6,0)</f>
        <v>45338</v>
      </c>
      <c r="O1741" t="s">
        <v>2365</v>
      </c>
      <c r="P1741"/>
      <c r="Q1741"/>
      <c r="R1741" s="14"/>
    </row>
    <row r="1742" spans="1:18" ht="15" hidden="1" customHeight="1" x14ac:dyDescent="0.2">
      <c r="A1742" s="5">
        <v>45290</v>
      </c>
      <c r="B1742" s="6">
        <v>79161</v>
      </c>
      <c r="C1742" s="6" t="s">
        <v>10</v>
      </c>
      <c r="D1742" s="6" t="s">
        <v>2203</v>
      </c>
      <c r="E1742" s="9">
        <v>5530680</v>
      </c>
      <c r="F1742" s="10" t="s">
        <v>1409</v>
      </c>
      <c r="G1742" s="9">
        <v>442454</v>
      </c>
      <c r="H1742" s="9">
        <f t="shared" si="179"/>
        <v>5973134</v>
      </c>
      <c r="I1742" s="6" t="s">
        <v>139</v>
      </c>
      <c r="J1742" s="6" t="s">
        <v>140</v>
      </c>
      <c r="K1742" s="5">
        <f t="shared" si="176"/>
        <v>45325</v>
      </c>
      <c r="L1742" s="9">
        <f>+VLOOKUP(B1742,'[17]TT 2023'!F$1798:K$1870,2,0)</f>
        <v>5973129</v>
      </c>
      <c r="M1742" s="9">
        <f t="shared" si="177"/>
        <v>-5</v>
      </c>
      <c r="N1742" s="5">
        <f>+VLOOKUP(B1742,'[17]TT 2023'!F$1798:K$1870,6,0)</f>
        <v>45338</v>
      </c>
      <c r="O1742" t="s">
        <v>2365</v>
      </c>
      <c r="P1742"/>
      <c r="Q1742"/>
      <c r="R1742" s="14"/>
    </row>
    <row r="1743" spans="1:18" ht="15" hidden="1" customHeight="1" x14ac:dyDescent="0.2">
      <c r="A1743" s="5">
        <v>45290</v>
      </c>
      <c r="B1743" s="6">
        <v>79162</v>
      </c>
      <c r="C1743" s="6" t="s">
        <v>10</v>
      </c>
      <c r="D1743" s="6" t="s">
        <v>2204</v>
      </c>
      <c r="E1743" s="9">
        <v>921780</v>
      </c>
      <c r="F1743" s="10" t="s">
        <v>1409</v>
      </c>
      <c r="G1743" s="9">
        <v>73742</v>
      </c>
      <c r="H1743" s="9">
        <f t="shared" si="179"/>
        <v>995522</v>
      </c>
      <c r="I1743" s="6" t="s">
        <v>89</v>
      </c>
      <c r="J1743" s="6" t="s">
        <v>90</v>
      </c>
      <c r="K1743" s="5">
        <f t="shared" si="176"/>
        <v>45325</v>
      </c>
      <c r="L1743" s="9">
        <f>+VLOOKUP(B1743,'[17]TT 2023'!F$1798:K$1870,2,0)</f>
        <v>995517</v>
      </c>
      <c r="M1743" s="9">
        <f t="shared" si="177"/>
        <v>-5</v>
      </c>
      <c r="N1743" s="5">
        <f>+VLOOKUP(B1743,'[17]TT 2023'!F$1798:K$1870,6,0)</f>
        <v>45338</v>
      </c>
      <c r="O1743" t="s">
        <v>2365</v>
      </c>
      <c r="P1743"/>
      <c r="Q1743"/>
      <c r="R1743" s="14"/>
    </row>
    <row r="1744" spans="1:18" ht="15" hidden="1" customHeight="1" x14ac:dyDescent="0.2">
      <c r="A1744" s="5">
        <v>45290</v>
      </c>
      <c r="B1744" s="6">
        <v>79163</v>
      </c>
      <c r="C1744" s="6" t="s">
        <v>10</v>
      </c>
      <c r="D1744" s="6" t="s">
        <v>2205</v>
      </c>
      <c r="E1744" s="9">
        <v>2381320</v>
      </c>
      <c r="F1744" s="10" t="s">
        <v>1409</v>
      </c>
      <c r="G1744" s="9">
        <v>190506</v>
      </c>
      <c r="H1744" s="9">
        <f t="shared" si="179"/>
        <v>2571826</v>
      </c>
      <c r="I1744" s="6" t="s">
        <v>89</v>
      </c>
      <c r="J1744" s="6" t="s">
        <v>90</v>
      </c>
      <c r="K1744" s="5">
        <f t="shared" si="176"/>
        <v>45325</v>
      </c>
      <c r="L1744" s="9">
        <f>+VLOOKUP(B1744,'[17]TT 2023'!F$1798:K$1870,2,0)</f>
        <v>2571831</v>
      </c>
      <c r="M1744" s="9">
        <f t="shared" si="177"/>
        <v>5</v>
      </c>
      <c r="N1744" s="5">
        <f>+VLOOKUP(B1744,'[17]TT 2023'!F$1798:K$1870,6,0)</f>
        <v>45338</v>
      </c>
      <c r="O1744" t="s">
        <v>2365</v>
      </c>
      <c r="P1744"/>
      <c r="Q1744"/>
      <c r="R1744" s="14"/>
    </row>
    <row r="1745" spans="1:18" ht="15" hidden="1" customHeight="1" x14ac:dyDescent="0.2">
      <c r="A1745" s="5">
        <v>45290</v>
      </c>
      <c r="B1745" s="6">
        <v>79164</v>
      </c>
      <c r="C1745" s="6" t="s">
        <v>10</v>
      </c>
      <c r="D1745" s="6" t="s">
        <v>2206</v>
      </c>
      <c r="E1745" s="9">
        <v>2381320</v>
      </c>
      <c r="F1745" s="10" t="s">
        <v>1409</v>
      </c>
      <c r="G1745" s="9">
        <v>190506</v>
      </c>
      <c r="H1745" s="9">
        <f t="shared" si="179"/>
        <v>2571826</v>
      </c>
      <c r="I1745" s="6" t="s">
        <v>93</v>
      </c>
      <c r="J1745" s="6" t="s">
        <v>94</v>
      </c>
      <c r="K1745" s="5">
        <f t="shared" ref="K1745:K1767" si="180">35+A1745</f>
        <v>45325</v>
      </c>
      <c r="L1745" s="9">
        <f>+VLOOKUP(B1745,'[17]TT 2023'!F$1798:K$1870,2,0)</f>
        <v>2571831</v>
      </c>
      <c r="M1745" s="9">
        <f t="shared" ref="M1745:M1767" si="181">+L1745-H1745</f>
        <v>5</v>
      </c>
      <c r="N1745" s="5">
        <f>+VLOOKUP(B1745,'[17]TT 2023'!F$1798:K$1870,6,0)</f>
        <v>45338</v>
      </c>
      <c r="O1745" t="s">
        <v>2365</v>
      </c>
      <c r="P1745"/>
      <c r="Q1745"/>
      <c r="R1745" s="14"/>
    </row>
    <row r="1746" spans="1:18" ht="15" hidden="1" customHeight="1" x14ac:dyDescent="0.2">
      <c r="A1746" s="5">
        <v>45290</v>
      </c>
      <c r="B1746" s="6">
        <v>79165</v>
      </c>
      <c r="C1746" s="6" t="s">
        <v>10</v>
      </c>
      <c r="D1746" s="6" t="s">
        <v>2207</v>
      </c>
      <c r="E1746" s="9">
        <v>921780</v>
      </c>
      <c r="F1746" s="10" t="s">
        <v>1409</v>
      </c>
      <c r="G1746" s="9">
        <v>73742</v>
      </c>
      <c r="H1746" s="9">
        <f t="shared" si="179"/>
        <v>995522</v>
      </c>
      <c r="I1746" s="6" t="s">
        <v>83</v>
      </c>
      <c r="J1746" s="6" t="s">
        <v>84</v>
      </c>
      <c r="K1746" s="5">
        <f t="shared" si="180"/>
        <v>45325</v>
      </c>
      <c r="L1746" s="9">
        <f>+VLOOKUP(B1746,'[17]TT 2023'!F$1798:K$1870,2,0)</f>
        <v>995517</v>
      </c>
      <c r="M1746" s="9">
        <f t="shared" si="181"/>
        <v>-5</v>
      </c>
      <c r="N1746" s="5">
        <f>+VLOOKUP(B1746,'[17]TT 2023'!F$1798:K$1870,6,0)</f>
        <v>45338</v>
      </c>
      <c r="O1746" t="s">
        <v>2365</v>
      </c>
      <c r="P1746"/>
      <c r="Q1746"/>
      <c r="R1746" s="14"/>
    </row>
    <row r="1747" spans="1:18" ht="15" hidden="1" customHeight="1" x14ac:dyDescent="0.2">
      <c r="A1747" s="5">
        <v>45290</v>
      </c>
      <c r="B1747" s="6">
        <v>79166</v>
      </c>
      <c r="C1747" s="6" t="s">
        <v>10</v>
      </c>
      <c r="D1747" s="6" t="s">
        <v>2208</v>
      </c>
      <c r="E1747" s="9">
        <v>1309220</v>
      </c>
      <c r="F1747" s="10" t="s">
        <v>1409</v>
      </c>
      <c r="G1747" s="9">
        <v>104738</v>
      </c>
      <c r="H1747" s="9">
        <f t="shared" si="179"/>
        <v>1413958</v>
      </c>
      <c r="I1747" s="6" t="s">
        <v>83</v>
      </c>
      <c r="J1747" s="6" t="s">
        <v>84</v>
      </c>
      <c r="K1747" s="5">
        <f t="shared" si="180"/>
        <v>45325</v>
      </c>
      <c r="L1747" s="9">
        <f>+VLOOKUP(B1747,'[17]TT 2023'!F$1798:K$1870,2,0)</f>
        <v>1413963</v>
      </c>
      <c r="M1747" s="9">
        <f t="shared" si="181"/>
        <v>5</v>
      </c>
      <c r="N1747" s="5">
        <f>+VLOOKUP(B1747,'[17]TT 2023'!F$1798:K$1870,6,0)</f>
        <v>45338</v>
      </c>
      <c r="O1747" t="s">
        <v>2365</v>
      </c>
      <c r="P1747"/>
      <c r="Q1747"/>
      <c r="R1747" s="14"/>
    </row>
    <row r="1748" spans="1:18" ht="15" hidden="1" customHeight="1" x14ac:dyDescent="0.2">
      <c r="A1748" s="5">
        <v>45290</v>
      </c>
      <c r="B1748" s="6">
        <v>79167</v>
      </c>
      <c r="C1748" s="6" t="s">
        <v>10</v>
      </c>
      <c r="D1748" s="6" t="s">
        <v>2209</v>
      </c>
      <c r="E1748" s="9">
        <v>1468620</v>
      </c>
      <c r="F1748" s="10" t="s">
        <v>1409</v>
      </c>
      <c r="G1748" s="9">
        <v>117490</v>
      </c>
      <c r="H1748" s="9">
        <f t="shared" si="179"/>
        <v>1586110</v>
      </c>
      <c r="I1748" s="6" t="s">
        <v>175</v>
      </c>
      <c r="J1748" s="6" t="s">
        <v>176</v>
      </c>
      <c r="K1748" s="5">
        <f t="shared" si="180"/>
        <v>45325</v>
      </c>
      <c r="L1748" s="9">
        <f>+VLOOKUP(B1748,'[17]TT 2023'!F$1798:K$1870,2,0)</f>
        <v>1586115</v>
      </c>
      <c r="M1748" s="9">
        <f t="shared" si="181"/>
        <v>5</v>
      </c>
      <c r="N1748" s="5">
        <f>+VLOOKUP(B1748,'[17]TT 2023'!F$1798:K$1870,6,0)</f>
        <v>45338</v>
      </c>
      <c r="O1748" t="s">
        <v>2365</v>
      </c>
      <c r="P1748"/>
      <c r="Q1748"/>
      <c r="R1748" s="14"/>
    </row>
    <row r="1749" spans="1:18" ht="15" hidden="1" customHeight="1" x14ac:dyDescent="0.2">
      <c r="A1749" s="5">
        <v>45290</v>
      </c>
      <c r="B1749" s="6">
        <v>79168</v>
      </c>
      <c r="C1749" s="6" t="s">
        <v>10</v>
      </c>
      <c r="D1749" s="6" t="s">
        <v>2210</v>
      </c>
      <c r="E1749" s="9">
        <v>1843560</v>
      </c>
      <c r="F1749" s="10" t="s">
        <v>1409</v>
      </c>
      <c r="G1749" s="9">
        <v>147485</v>
      </c>
      <c r="H1749" s="9">
        <f t="shared" si="179"/>
        <v>1991045</v>
      </c>
      <c r="I1749" s="6" t="s">
        <v>147</v>
      </c>
      <c r="J1749" s="6" t="s">
        <v>148</v>
      </c>
      <c r="K1749" s="5">
        <f t="shared" si="180"/>
        <v>45325</v>
      </c>
      <c r="L1749" s="9">
        <f>+VLOOKUP(B1749,'[2]TT 2023'!F$1718:K$1797,2,0)</f>
        <v>1991048</v>
      </c>
      <c r="M1749" s="9">
        <f t="shared" si="181"/>
        <v>3</v>
      </c>
      <c r="N1749" s="5">
        <f>+VLOOKUP(B1749,'[2]TT 2023'!F$1718:K$1797,6,0)</f>
        <v>45315</v>
      </c>
      <c r="O1749" t="s">
        <v>2233</v>
      </c>
      <c r="P1749"/>
      <c r="Q1749"/>
      <c r="R1749" s="14"/>
    </row>
    <row r="1750" spans="1:18" ht="15" hidden="1" customHeight="1" x14ac:dyDescent="0.2">
      <c r="A1750" s="5">
        <v>45290</v>
      </c>
      <c r="B1750" s="6">
        <v>79169</v>
      </c>
      <c r="C1750" s="6" t="s">
        <v>10</v>
      </c>
      <c r="D1750" s="6" t="s">
        <v>2211</v>
      </c>
      <c r="E1750" s="9">
        <v>921780</v>
      </c>
      <c r="F1750" s="10" t="s">
        <v>1409</v>
      </c>
      <c r="G1750" s="9">
        <v>73742</v>
      </c>
      <c r="H1750" s="9">
        <f t="shared" si="179"/>
        <v>995522</v>
      </c>
      <c r="I1750" s="6" t="s">
        <v>147</v>
      </c>
      <c r="J1750" s="6" t="s">
        <v>148</v>
      </c>
      <c r="K1750" s="5">
        <f t="shared" si="180"/>
        <v>45325</v>
      </c>
      <c r="L1750" s="9">
        <f>+VLOOKUP(B1750,'[2]TT 2023'!F$1718:K$1797,2,0)</f>
        <v>995517</v>
      </c>
      <c r="M1750" s="9">
        <f t="shared" si="181"/>
        <v>-5</v>
      </c>
      <c r="N1750" s="5">
        <f>+VLOOKUP(B1750,'[2]TT 2023'!F$1718:K$1797,6,0)</f>
        <v>45315</v>
      </c>
      <c r="O1750" t="s">
        <v>2233</v>
      </c>
      <c r="P1750"/>
      <c r="Q1750"/>
      <c r="R1750" s="14"/>
    </row>
    <row r="1751" spans="1:18" ht="15" hidden="1" customHeight="1" x14ac:dyDescent="0.2">
      <c r="A1751" s="5">
        <v>45290</v>
      </c>
      <c r="B1751" s="6">
        <v>79170</v>
      </c>
      <c r="C1751" s="6" t="s">
        <v>10</v>
      </c>
      <c r="D1751" s="6" t="s">
        <v>2212</v>
      </c>
      <c r="E1751" s="9">
        <v>7374240</v>
      </c>
      <c r="F1751" s="10" t="s">
        <v>1409</v>
      </c>
      <c r="G1751" s="9">
        <v>589939</v>
      </c>
      <c r="H1751" s="9">
        <f t="shared" si="179"/>
        <v>7964179</v>
      </c>
      <c r="I1751" s="6" t="s">
        <v>147</v>
      </c>
      <c r="J1751" s="6" t="s">
        <v>148</v>
      </c>
      <c r="K1751" s="5">
        <f t="shared" si="180"/>
        <v>45325</v>
      </c>
      <c r="L1751" s="9">
        <f>+VLOOKUP(B1751,'[17]TT 2023'!F$1798:K$1870,2,0)</f>
        <v>7964177</v>
      </c>
      <c r="M1751" s="9">
        <f t="shared" si="181"/>
        <v>-2</v>
      </c>
      <c r="N1751" s="5">
        <f>+VLOOKUP(B1751,'[17]TT 2023'!F$1798:K$1870,6,0)</f>
        <v>45338</v>
      </c>
      <c r="O1751" t="s">
        <v>2365</v>
      </c>
      <c r="P1751"/>
      <c r="Q1751"/>
      <c r="R1751" s="14"/>
    </row>
    <row r="1752" spans="1:18" ht="15" hidden="1" customHeight="1" x14ac:dyDescent="0.2">
      <c r="A1752" s="5">
        <v>45290</v>
      </c>
      <c r="B1752" s="6">
        <v>79171</v>
      </c>
      <c r="C1752" s="6" t="s">
        <v>10</v>
      </c>
      <c r="D1752" s="6" t="s">
        <v>2213</v>
      </c>
      <c r="E1752" s="9">
        <v>2161180</v>
      </c>
      <c r="F1752" s="10" t="s">
        <v>1409</v>
      </c>
      <c r="G1752" s="9">
        <v>172894</v>
      </c>
      <c r="H1752" s="9">
        <f t="shared" si="179"/>
        <v>2334074</v>
      </c>
      <c r="I1752" s="6" t="s">
        <v>147</v>
      </c>
      <c r="J1752" s="6" t="s">
        <v>148</v>
      </c>
      <c r="K1752" s="5">
        <f t="shared" si="180"/>
        <v>45325</v>
      </c>
      <c r="L1752" s="9">
        <f>+VLOOKUP(B1752,'[17]TT 2023'!F$1798:K$1870,2,0)</f>
        <v>2334069</v>
      </c>
      <c r="M1752" s="9">
        <f t="shared" si="181"/>
        <v>-5</v>
      </c>
      <c r="N1752" s="5">
        <f>+VLOOKUP(B1752,'[17]TT 2023'!F$1798:K$1870,6,0)</f>
        <v>45338</v>
      </c>
      <c r="O1752" t="s">
        <v>2365</v>
      </c>
      <c r="P1752"/>
      <c r="Q1752"/>
      <c r="R1752" s="14"/>
    </row>
    <row r="1753" spans="1:18" ht="15" hidden="1" customHeight="1" x14ac:dyDescent="0.2">
      <c r="A1753" s="5">
        <v>45290</v>
      </c>
      <c r="B1753" s="6">
        <v>79172</v>
      </c>
      <c r="C1753" s="6" t="s">
        <v>10</v>
      </c>
      <c r="D1753" s="6" t="s">
        <v>2214</v>
      </c>
      <c r="E1753" s="9">
        <v>1911600</v>
      </c>
      <c r="F1753" s="10" t="s">
        <v>1409</v>
      </c>
      <c r="G1753" s="9">
        <v>152928</v>
      </c>
      <c r="H1753" s="9">
        <f t="shared" si="179"/>
        <v>2064528</v>
      </c>
      <c r="I1753" s="6" t="s">
        <v>147</v>
      </c>
      <c r="J1753" s="6" t="s">
        <v>148</v>
      </c>
      <c r="K1753" s="5">
        <f t="shared" si="180"/>
        <v>45325</v>
      </c>
      <c r="L1753" s="9">
        <f>+VLOOKUP(B1753,'[17]TT 2023'!F$1798:K$1870,2,0)</f>
        <v>2064528</v>
      </c>
      <c r="M1753" s="9">
        <f t="shared" si="181"/>
        <v>0</v>
      </c>
      <c r="N1753" s="5">
        <f>+VLOOKUP(B1753,'[17]TT 2023'!F$1798:K$1870,6,0)</f>
        <v>45338</v>
      </c>
      <c r="O1753" t="s">
        <v>2365</v>
      </c>
      <c r="P1753"/>
      <c r="Q1753"/>
      <c r="R1753" s="14"/>
    </row>
    <row r="1754" spans="1:18" ht="15" hidden="1" customHeight="1" x14ac:dyDescent="0.2">
      <c r="A1754" s="5">
        <v>45290</v>
      </c>
      <c r="B1754" s="6">
        <v>79173</v>
      </c>
      <c r="C1754" s="6" t="s">
        <v>10</v>
      </c>
      <c r="D1754" s="6" t="s">
        <v>2215</v>
      </c>
      <c r="E1754" s="9">
        <v>1920267</v>
      </c>
      <c r="F1754" s="10" t="s">
        <v>1409</v>
      </c>
      <c r="G1754" s="9">
        <v>153621</v>
      </c>
      <c r="H1754" s="9">
        <f t="shared" si="179"/>
        <v>2073888</v>
      </c>
      <c r="I1754" s="6" t="s">
        <v>147</v>
      </c>
      <c r="J1754" s="6" t="s">
        <v>148</v>
      </c>
      <c r="K1754" s="5">
        <f t="shared" si="180"/>
        <v>45325</v>
      </c>
      <c r="L1754" s="9">
        <f>+VLOOKUP(B1754,'[17]TT 2023'!F$1798:K$1870,2,0)</f>
        <v>2073884</v>
      </c>
      <c r="M1754" s="9">
        <f t="shared" si="181"/>
        <v>-4</v>
      </c>
      <c r="N1754" s="5">
        <f>+VLOOKUP(B1754,'[17]TT 2023'!F$1798:K$1870,6,0)</f>
        <v>45338</v>
      </c>
      <c r="O1754" t="s">
        <v>2365</v>
      </c>
      <c r="P1754"/>
      <c r="Q1754"/>
      <c r="R1754" s="14"/>
    </row>
    <row r="1755" spans="1:18" ht="15" hidden="1" customHeight="1" x14ac:dyDescent="0.2">
      <c r="A1755" s="5">
        <v>45290</v>
      </c>
      <c r="B1755" s="6">
        <v>79180</v>
      </c>
      <c r="C1755" s="6" t="s">
        <v>10</v>
      </c>
      <c r="D1755" s="6" t="s">
        <v>2216</v>
      </c>
      <c r="E1755" s="9">
        <v>3333848</v>
      </c>
      <c r="F1755" s="10" t="s">
        <v>1409</v>
      </c>
      <c r="G1755" s="9">
        <v>266708</v>
      </c>
      <c r="H1755" s="9">
        <f t="shared" si="179"/>
        <v>3600556</v>
      </c>
      <c r="I1755" s="6" t="s">
        <v>175</v>
      </c>
      <c r="J1755" s="6" t="s">
        <v>176</v>
      </c>
      <c r="K1755" s="5">
        <f t="shared" si="180"/>
        <v>45325</v>
      </c>
      <c r="L1755" s="9">
        <f>+VLOOKUP(B1755,'[17]TT 2023'!F$1798:K$1870,2,0)</f>
        <v>3600558</v>
      </c>
      <c r="M1755" s="9">
        <f t="shared" si="181"/>
        <v>2</v>
      </c>
      <c r="N1755" s="5">
        <f>+VLOOKUP(B1755,'[17]TT 2023'!F$1798:K$1870,6,0)</f>
        <v>45338</v>
      </c>
      <c r="O1755" t="s">
        <v>2365</v>
      </c>
      <c r="P1755"/>
      <c r="Q1755"/>
      <c r="R1755" s="14"/>
    </row>
    <row r="1756" spans="1:18" ht="15" hidden="1" customHeight="1" x14ac:dyDescent="0.2">
      <c r="A1756" s="5">
        <v>45290</v>
      </c>
      <c r="B1756" s="6">
        <v>79181</v>
      </c>
      <c r="C1756" s="6" t="s">
        <v>10</v>
      </c>
      <c r="D1756" s="6" t="s">
        <v>2217</v>
      </c>
      <c r="E1756" s="9">
        <v>3303100</v>
      </c>
      <c r="F1756" s="10" t="s">
        <v>1409</v>
      </c>
      <c r="G1756" s="9">
        <v>264248</v>
      </c>
      <c r="H1756" s="9">
        <f t="shared" si="179"/>
        <v>3567348</v>
      </c>
      <c r="I1756" s="6" t="s">
        <v>101</v>
      </c>
      <c r="J1756" s="6" t="s">
        <v>102</v>
      </c>
      <c r="K1756" s="5">
        <f t="shared" si="180"/>
        <v>45325</v>
      </c>
      <c r="L1756" s="9">
        <f>+VLOOKUP(B1756,'[17]TT 2023'!F$1798:K$1870,2,0)</f>
        <v>3567348</v>
      </c>
      <c r="M1756" s="9">
        <f t="shared" si="181"/>
        <v>0</v>
      </c>
      <c r="N1756" s="5">
        <f>+VLOOKUP(B1756,'[17]TT 2023'!F$1798:K$1870,6,0)</f>
        <v>45338</v>
      </c>
      <c r="O1756" t="s">
        <v>2365</v>
      </c>
      <c r="P1756"/>
      <c r="Q1756"/>
      <c r="R1756" s="14"/>
    </row>
    <row r="1757" spans="1:18" ht="15" hidden="1" customHeight="1" x14ac:dyDescent="0.2">
      <c r="A1757" s="5">
        <v>45290</v>
      </c>
      <c r="B1757" s="6">
        <v>79182</v>
      </c>
      <c r="C1757" s="6" t="s">
        <v>10</v>
      </c>
      <c r="D1757" s="6" t="s">
        <v>2218</v>
      </c>
      <c r="E1757" s="9">
        <v>921780</v>
      </c>
      <c r="F1757" s="10" t="s">
        <v>1409</v>
      </c>
      <c r="G1757" s="9">
        <v>73742</v>
      </c>
      <c r="H1757" s="9">
        <f t="shared" si="179"/>
        <v>995522</v>
      </c>
      <c r="I1757" s="6" t="s">
        <v>101</v>
      </c>
      <c r="J1757" s="6" t="s">
        <v>102</v>
      </c>
      <c r="K1757" s="5">
        <f t="shared" si="180"/>
        <v>45325</v>
      </c>
      <c r="L1757" s="9">
        <f>+VLOOKUP(B1757,'[17]TT 2023'!F$1798:K$1870,2,0)</f>
        <v>995517</v>
      </c>
      <c r="M1757" s="9">
        <f t="shared" si="181"/>
        <v>-5</v>
      </c>
      <c r="N1757" s="5">
        <f>+VLOOKUP(B1757,'[17]TT 2023'!F$1798:K$1870,6,0)</f>
        <v>45338</v>
      </c>
      <c r="O1757" t="s">
        <v>2365</v>
      </c>
      <c r="P1757"/>
      <c r="Q1757"/>
      <c r="R1757" s="14"/>
    </row>
    <row r="1758" spans="1:18" ht="15" hidden="1" customHeight="1" x14ac:dyDescent="0.2">
      <c r="A1758" s="5">
        <v>45290</v>
      </c>
      <c r="B1758" s="6">
        <v>79183</v>
      </c>
      <c r="C1758" s="6" t="s">
        <v>10</v>
      </c>
      <c r="D1758" s="6" t="s">
        <v>2219</v>
      </c>
      <c r="E1758" s="9">
        <v>250915</v>
      </c>
      <c r="F1758" s="10" t="s">
        <v>1409</v>
      </c>
      <c r="G1758" s="9">
        <v>20073</v>
      </c>
      <c r="H1758" s="9">
        <f t="shared" si="179"/>
        <v>270988</v>
      </c>
      <c r="I1758" s="6" t="s">
        <v>101</v>
      </c>
      <c r="J1758" s="6" t="s">
        <v>102</v>
      </c>
      <c r="K1758" s="5">
        <f t="shared" si="180"/>
        <v>45325</v>
      </c>
      <c r="L1758" s="9">
        <f>+VLOOKUP(B1758,'[17]TT 2023'!F$1798:K$1870,2,0)</f>
        <v>270986</v>
      </c>
      <c r="M1758" s="9">
        <f t="shared" si="181"/>
        <v>-2</v>
      </c>
      <c r="N1758" s="5">
        <f>+VLOOKUP(B1758,'[17]TT 2023'!F$1798:K$1870,6,0)</f>
        <v>45338</v>
      </c>
      <c r="O1758" t="s">
        <v>2365</v>
      </c>
      <c r="P1758"/>
      <c r="Q1758"/>
      <c r="R1758" s="14"/>
    </row>
    <row r="1759" spans="1:18" ht="15" hidden="1" customHeight="1" x14ac:dyDescent="0.2">
      <c r="A1759" s="5">
        <v>45290</v>
      </c>
      <c r="B1759" s="6">
        <v>79184</v>
      </c>
      <c r="C1759" s="6" t="s">
        <v>10</v>
      </c>
      <c r="D1759" s="6" t="s">
        <v>2220</v>
      </c>
      <c r="E1759" s="9">
        <v>4608900</v>
      </c>
      <c r="F1759" s="10" t="s">
        <v>1409</v>
      </c>
      <c r="G1759" s="9">
        <v>368712</v>
      </c>
      <c r="H1759" s="9">
        <f t="shared" si="179"/>
        <v>4977612</v>
      </c>
      <c r="I1759" s="6" t="s">
        <v>147</v>
      </c>
      <c r="J1759" s="6" t="s">
        <v>148</v>
      </c>
      <c r="K1759" s="5">
        <f t="shared" si="180"/>
        <v>45325</v>
      </c>
      <c r="L1759" s="9">
        <f>+VLOOKUP(B1759,'[17]TT 2023'!F$1798:K$1870,2,0)</f>
        <v>4977612</v>
      </c>
      <c r="M1759" s="9">
        <f t="shared" si="181"/>
        <v>0</v>
      </c>
      <c r="N1759" s="5">
        <f>+VLOOKUP(B1759,'[17]TT 2023'!F$1798:K$1870,6,0)</f>
        <v>45338</v>
      </c>
      <c r="O1759" t="s">
        <v>2365</v>
      </c>
      <c r="P1759"/>
      <c r="Q1759"/>
      <c r="R1759" s="14"/>
    </row>
    <row r="1760" spans="1:18" ht="15" hidden="1" customHeight="1" x14ac:dyDescent="0.2">
      <c r="A1760" s="5">
        <v>45290</v>
      </c>
      <c r="B1760" s="6">
        <v>79185</v>
      </c>
      <c r="C1760" s="6" t="s">
        <v>10</v>
      </c>
      <c r="D1760" s="6" t="s">
        <v>2221</v>
      </c>
      <c r="E1760" s="9">
        <v>1468620</v>
      </c>
      <c r="F1760" s="10" t="s">
        <v>1409</v>
      </c>
      <c r="G1760" s="9">
        <v>117490</v>
      </c>
      <c r="H1760" s="9">
        <f t="shared" si="179"/>
        <v>1586110</v>
      </c>
      <c r="I1760" s="6" t="s">
        <v>147</v>
      </c>
      <c r="J1760" s="6" t="s">
        <v>148</v>
      </c>
      <c r="K1760" s="5">
        <f t="shared" si="180"/>
        <v>45325</v>
      </c>
      <c r="L1760" s="9">
        <f>+VLOOKUP(B1760,'[17]TT 2023'!F$1798:K$1870,2,0)</f>
        <v>1586115</v>
      </c>
      <c r="M1760" s="9">
        <f t="shared" si="181"/>
        <v>5</v>
      </c>
      <c r="N1760" s="5">
        <f>+VLOOKUP(B1760,'[17]TT 2023'!F$1798:K$1870,6,0)</f>
        <v>45338</v>
      </c>
      <c r="O1760" t="s">
        <v>2365</v>
      </c>
      <c r="P1760"/>
      <c r="Q1760"/>
      <c r="R1760" s="14"/>
    </row>
    <row r="1761" spans="1:18" ht="15" hidden="1" customHeight="1" x14ac:dyDescent="0.2">
      <c r="A1761" s="5">
        <v>45290</v>
      </c>
      <c r="B1761" s="6">
        <v>79186</v>
      </c>
      <c r="C1761" s="6" t="s">
        <v>10</v>
      </c>
      <c r="D1761" s="6" t="s">
        <v>2222</v>
      </c>
      <c r="E1761" s="9">
        <v>5693500</v>
      </c>
      <c r="F1761" s="10" t="s">
        <v>1409</v>
      </c>
      <c r="G1761" s="9">
        <v>455480</v>
      </c>
      <c r="H1761" s="9">
        <f t="shared" si="179"/>
        <v>6148980</v>
      </c>
      <c r="I1761" s="6" t="s">
        <v>147</v>
      </c>
      <c r="J1761" s="6" t="s">
        <v>148</v>
      </c>
      <c r="K1761" s="5">
        <f t="shared" si="180"/>
        <v>45325</v>
      </c>
      <c r="L1761" s="9">
        <f>+VLOOKUP(B1761,'[17]TT 2023'!F$1798:K$1870,2,0)</f>
        <v>6148980</v>
      </c>
      <c r="M1761" s="9">
        <f t="shared" si="181"/>
        <v>0</v>
      </c>
      <c r="N1761" s="5">
        <f>+VLOOKUP(B1761,'[17]TT 2023'!F$1798:K$1870,6,0)</f>
        <v>45338</v>
      </c>
      <c r="O1761" t="s">
        <v>2365</v>
      </c>
      <c r="P1761"/>
      <c r="Q1761"/>
      <c r="R1761" s="14"/>
    </row>
    <row r="1762" spans="1:18" ht="15" hidden="1" customHeight="1" x14ac:dyDescent="0.2">
      <c r="A1762" s="5">
        <v>45290</v>
      </c>
      <c r="B1762" s="6">
        <v>79187</v>
      </c>
      <c r="C1762" s="6" t="s">
        <v>10</v>
      </c>
      <c r="D1762" s="6" t="s">
        <v>2223</v>
      </c>
      <c r="E1762" s="9">
        <v>7374240</v>
      </c>
      <c r="F1762" s="10" t="s">
        <v>1409</v>
      </c>
      <c r="G1762" s="9">
        <v>589939</v>
      </c>
      <c r="H1762" s="9">
        <f t="shared" si="179"/>
        <v>7964179</v>
      </c>
      <c r="I1762" s="6" t="s">
        <v>147</v>
      </c>
      <c r="J1762" s="6" t="s">
        <v>148</v>
      </c>
      <c r="K1762" s="5">
        <f t="shared" si="180"/>
        <v>45325</v>
      </c>
      <c r="L1762" s="9">
        <f>+VLOOKUP(B1762,'[17]TT 2023'!F$1798:K$1870,2,0)</f>
        <v>7964177</v>
      </c>
      <c r="M1762" s="9">
        <f t="shared" si="181"/>
        <v>-2</v>
      </c>
      <c r="N1762" s="5">
        <f>+VLOOKUP(B1762,'[17]TT 2023'!F$1798:K$1870,6,0)</f>
        <v>45338</v>
      </c>
      <c r="O1762" t="s">
        <v>2365</v>
      </c>
      <c r="P1762"/>
      <c r="Q1762"/>
      <c r="R1762" s="14"/>
    </row>
    <row r="1763" spans="1:18" ht="15" hidden="1" customHeight="1" x14ac:dyDescent="0.2">
      <c r="A1763" s="5">
        <v>45308</v>
      </c>
      <c r="B1763" s="6">
        <v>2858</v>
      </c>
      <c r="C1763" s="6" t="s">
        <v>2228</v>
      </c>
      <c r="D1763" s="6" t="s">
        <v>2232</v>
      </c>
      <c r="E1763" s="9">
        <v>2937240</v>
      </c>
      <c r="F1763" s="10" t="s">
        <v>1409</v>
      </c>
      <c r="G1763" s="9">
        <v>234979</v>
      </c>
      <c r="H1763" s="9">
        <f t="shared" si="179"/>
        <v>3172219</v>
      </c>
      <c r="I1763" s="6" t="s">
        <v>107</v>
      </c>
      <c r="J1763" s="6" t="s">
        <v>108</v>
      </c>
      <c r="K1763" s="5">
        <f t="shared" ref="K1763" si="182">35+A1763</f>
        <v>45343</v>
      </c>
      <c r="L1763" s="9">
        <f>+VLOOKUP(B1763,'[2]TT 2023'!F$1718:K$1797,2,0)</f>
        <v>3172217</v>
      </c>
      <c r="M1763" s="9">
        <f t="shared" ref="M1763" si="183">+L1763-H1763</f>
        <v>-2</v>
      </c>
      <c r="N1763" s="5">
        <f>+VLOOKUP(B1763,'[2]TT 2023'!F$1718:K$1797,6,0)</f>
        <v>45315</v>
      </c>
      <c r="O1763" t="s">
        <v>2233</v>
      </c>
      <c r="P1763"/>
      <c r="Q1763"/>
      <c r="R1763" s="14"/>
    </row>
    <row r="1764" spans="1:18" ht="15" hidden="1" customHeight="1" x14ac:dyDescent="0.2">
      <c r="A1764" s="5">
        <v>45293</v>
      </c>
      <c r="B1764" s="6">
        <v>4</v>
      </c>
      <c r="C1764" s="6" t="s">
        <v>2224</v>
      </c>
      <c r="D1764" s="6" t="s">
        <v>1408</v>
      </c>
      <c r="E1764" s="9">
        <v>-330305</v>
      </c>
      <c r="F1764" s="10" t="s">
        <v>1409</v>
      </c>
      <c r="G1764" s="9">
        <v>-26424</v>
      </c>
      <c r="H1764" s="9">
        <f>+E1764+G1764</f>
        <v>-356729</v>
      </c>
      <c r="I1764" s="6" t="s">
        <v>139</v>
      </c>
      <c r="J1764" s="6" t="s">
        <v>140</v>
      </c>
      <c r="K1764" s="5">
        <f t="shared" si="180"/>
        <v>45328</v>
      </c>
      <c r="L1764" s="9">
        <f>+VLOOKUP(B1764,'[2]TT 2023'!F$1664:K$1717,2,0)</f>
        <v>-356729</v>
      </c>
      <c r="M1764" s="9">
        <f t="shared" si="181"/>
        <v>0</v>
      </c>
      <c r="N1764" s="5">
        <f>+VLOOKUP(B1764,'[2]TT 2023'!F$1664:K$1717,6,0)</f>
        <v>45301</v>
      </c>
      <c r="O1764" t="s">
        <v>2227</v>
      </c>
      <c r="P1764"/>
      <c r="Q1764"/>
      <c r="R1764" s="14"/>
    </row>
    <row r="1765" spans="1:18" ht="15" hidden="1" customHeight="1" x14ac:dyDescent="0.2">
      <c r="A1765" s="5">
        <v>45293</v>
      </c>
      <c r="B1765" s="6">
        <v>5</v>
      </c>
      <c r="C1765" s="6" t="s">
        <v>2225</v>
      </c>
      <c r="D1765" s="6" t="s">
        <v>983</v>
      </c>
      <c r="E1765" s="9">
        <v>-94399</v>
      </c>
      <c r="F1765" s="10" t="s">
        <v>1409</v>
      </c>
      <c r="G1765" s="9">
        <v>-7552</v>
      </c>
      <c r="H1765" s="9">
        <f t="shared" ref="H1765:H1784" si="184">+E1765+G1765</f>
        <v>-101951</v>
      </c>
      <c r="I1765" s="6" t="s">
        <v>53</v>
      </c>
      <c r="J1765" s="6" t="s">
        <v>54</v>
      </c>
      <c r="K1765" s="5">
        <f t="shared" si="180"/>
        <v>45328</v>
      </c>
      <c r="L1765" s="9">
        <f>+VLOOKUP(B1765,'[2]TT 2023'!F$1664:K$1717,2,0)</f>
        <v>-101951</v>
      </c>
      <c r="M1765" s="9">
        <f t="shared" si="181"/>
        <v>0</v>
      </c>
      <c r="N1765" s="5">
        <f>+VLOOKUP(B1765,'[2]TT 2023'!F$1664:K$1717,6,0)</f>
        <v>45301</v>
      </c>
      <c r="O1765" t="s">
        <v>2227</v>
      </c>
      <c r="P1765"/>
      <c r="Q1765"/>
      <c r="R1765" s="14"/>
    </row>
    <row r="1766" spans="1:18" ht="15" hidden="1" customHeight="1" x14ac:dyDescent="0.2">
      <c r="A1766" s="5">
        <v>45293</v>
      </c>
      <c r="B1766" s="6">
        <v>9</v>
      </c>
      <c r="C1766" s="6" t="s">
        <v>2226</v>
      </c>
      <c r="D1766" s="6" t="s">
        <v>669</v>
      </c>
      <c r="E1766" s="9">
        <v>-207571</v>
      </c>
      <c r="F1766" s="10" t="s">
        <v>1409</v>
      </c>
      <c r="G1766" s="9">
        <v>-16605</v>
      </c>
      <c r="H1766" s="9">
        <f t="shared" si="184"/>
        <v>-224176</v>
      </c>
      <c r="I1766" s="6" t="s">
        <v>117</v>
      </c>
      <c r="J1766" s="6" t="s">
        <v>118</v>
      </c>
      <c r="K1766" s="5">
        <f t="shared" si="180"/>
        <v>45328</v>
      </c>
      <c r="L1766" s="9">
        <f>+VLOOKUP(B1766,'[2]TT 2023'!F$1664:K$1717,2,0)</f>
        <v>-224177</v>
      </c>
      <c r="M1766" s="9">
        <f t="shared" si="181"/>
        <v>-1</v>
      </c>
      <c r="N1766" s="5">
        <f>+VLOOKUP(B1766,'[2]TT 2023'!F$1664:K$1717,6,0)</f>
        <v>45301</v>
      </c>
      <c r="O1766" t="s">
        <v>2227</v>
      </c>
      <c r="P1766"/>
      <c r="Q1766"/>
      <c r="R1766" s="14"/>
    </row>
    <row r="1767" spans="1:18" ht="15" hidden="1" customHeight="1" x14ac:dyDescent="0.2">
      <c r="A1767" s="5">
        <v>45293</v>
      </c>
      <c r="B1767" s="6">
        <v>12</v>
      </c>
      <c r="C1767" s="6" t="s">
        <v>2224</v>
      </c>
      <c r="D1767" s="6" t="s">
        <v>1408</v>
      </c>
      <c r="E1767" s="9">
        <v>-184356</v>
      </c>
      <c r="F1767" s="10" t="s">
        <v>1409</v>
      </c>
      <c r="G1767" s="9">
        <v>-14748</v>
      </c>
      <c r="H1767" s="9">
        <f t="shared" si="184"/>
        <v>-199104</v>
      </c>
      <c r="I1767" s="6" t="s">
        <v>139</v>
      </c>
      <c r="J1767" s="6" t="s">
        <v>140</v>
      </c>
      <c r="K1767" s="5">
        <f t="shared" si="180"/>
        <v>45328</v>
      </c>
      <c r="L1767" s="9">
        <f>+VLOOKUP(B1767,'[2]TT 2023'!F$1664:K$1717,2,0)</f>
        <v>-199104</v>
      </c>
      <c r="M1767" s="9">
        <f t="shared" si="181"/>
        <v>0</v>
      </c>
      <c r="N1767" s="5">
        <f>+VLOOKUP(B1767,'[2]TT 2023'!F$1664:K$1717,6,0)</f>
        <v>45301</v>
      </c>
      <c r="O1767" t="s">
        <v>2227</v>
      </c>
      <c r="P1767"/>
      <c r="Q1767"/>
      <c r="R1767" s="14"/>
    </row>
    <row r="1768" spans="1:18" ht="15" hidden="1" customHeight="1" x14ac:dyDescent="0.2">
      <c r="A1768" s="5">
        <v>45295</v>
      </c>
      <c r="B1768" s="6">
        <v>898</v>
      </c>
      <c r="C1768" s="6" t="s">
        <v>2228</v>
      </c>
      <c r="E1768" s="9">
        <v>-630898</v>
      </c>
      <c r="F1768" s="10" t="s">
        <v>1409</v>
      </c>
      <c r="G1768" s="9">
        <v>-50472</v>
      </c>
      <c r="H1768" s="9">
        <f t="shared" si="184"/>
        <v>-681370</v>
      </c>
      <c r="I1768" s="6" t="s">
        <v>147</v>
      </c>
      <c r="J1768" s="6" t="s">
        <v>148</v>
      </c>
      <c r="K1768" s="5">
        <f t="shared" ref="K1768:K1775" si="185">35+A1768</f>
        <v>45330</v>
      </c>
      <c r="L1768" s="9">
        <f>+VLOOKUP(B1768,'[2]TT 2023'!F$1718:K$1797,2,0)</f>
        <v>-681370</v>
      </c>
      <c r="M1768" s="9">
        <f t="shared" ref="M1768:M1775" si="186">+L1768-H1768</f>
        <v>0</v>
      </c>
      <c r="N1768" s="5">
        <f>+VLOOKUP(B1768,'[2]TT 2023'!F$1718:K$1797,6,0)</f>
        <v>45315</v>
      </c>
      <c r="O1768" t="s">
        <v>2233</v>
      </c>
      <c r="P1768"/>
      <c r="Q1768"/>
      <c r="R1768" s="14"/>
    </row>
    <row r="1769" spans="1:18" ht="15" hidden="1" customHeight="1" x14ac:dyDescent="0.2">
      <c r="A1769" s="5">
        <v>45301</v>
      </c>
      <c r="B1769" s="6">
        <v>1497</v>
      </c>
      <c r="C1769" s="6" t="s">
        <v>2228</v>
      </c>
      <c r="E1769" s="9">
        <v>-1047376</v>
      </c>
      <c r="F1769" s="10" t="s">
        <v>1409</v>
      </c>
      <c r="G1769" s="9">
        <v>-83790</v>
      </c>
      <c r="H1769" s="9">
        <f t="shared" si="184"/>
        <v>-1131166</v>
      </c>
      <c r="I1769" s="6" t="s">
        <v>131</v>
      </c>
      <c r="J1769" s="6" t="s">
        <v>132</v>
      </c>
      <c r="K1769" s="5">
        <f t="shared" si="185"/>
        <v>45336</v>
      </c>
      <c r="L1769" s="9">
        <f>+VLOOKUP(B1769,'[2]TT 2023'!F$1718:K$1797,2,0)</f>
        <v>-1131166</v>
      </c>
      <c r="M1769" s="9">
        <f t="shared" si="186"/>
        <v>0</v>
      </c>
      <c r="N1769" s="5">
        <f>+VLOOKUP(B1769,'[2]TT 2023'!F$1718:K$1797,6,0)</f>
        <v>45315</v>
      </c>
      <c r="O1769" t="s">
        <v>2233</v>
      </c>
      <c r="P1769"/>
      <c r="Q1769"/>
      <c r="R1769" s="14"/>
    </row>
    <row r="1770" spans="1:18" ht="15" hidden="1" customHeight="1" x14ac:dyDescent="0.2">
      <c r="A1770" s="5">
        <v>45303</v>
      </c>
      <c r="B1770" s="6">
        <v>2343</v>
      </c>
      <c r="C1770" s="6" t="s">
        <v>2228</v>
      </c>
      <c r="E1770" s="9">
        <v>-333476</v>
      </c>
      <c r="F1770" s="10" t="s">
        <v>1409</v>
      </c>
      <c r="G1770" s="9">
        <v>-26678</v>
      </c>
      <c r="H1770" s="9">
        <f t="shared" si="184"/>
        <v>-360154</v>
      </c>
      <c r="I1770" s="6" t="s">
        <v>131</v>
      </c>
      <c r="J1770" s="6" t="s">
        <v>132</v>
      </c>
      <c r="K1770" s="5">
        <f t="shared" si="185"/>
        <v>45338</v>
      </c>
      <c r="L1770" s="9">
        <f>+VLOOKUP(B1770,'[2]TT 2023'!F$1718:K$1797,2,0)</f>
        <v>-360153</v>
      </c>
      <c r="M1770" s="9">
        <f t="shared" si="186"/>
        <v>1</v>
      </c>
      <c r="N1770" s="5">
        <f>+VLOOKUP(B1770,'[2]TT 2023'!F$1718:K$1797,6,0)</f>
        <v>45315</v>
      </c>
      <c r="O1770" t="s">
        <v>2233</v>
      </c>
      <c r="P1770"/>
      <c r="Q1770"/>
      <c r="R1770" s="14"/>
    </row>
    <row r="1771" spans="1:18" ht="15" hidden="1" customHeight="1" x14ac:dyDescent="0.2">
      <c r="A1771" s="5">
        <v>45303</v>
      </c>
      <c r="B1771" s="6">
        <v>2345</v>
      </c>
      <c r="C1771" s="6" t="s">
        <v>2228</v>
      </c>
      <c r="E1771" s="9">
        <v>-226271</v>
      </c>
      <c r="F1771" s="10" t="s">
        <v>1409</v>
      </c>
      <c r="G1771" s="9">
        <v>-18101</v>
      </c>
      <c r="H1771" s="9">
        <f t="shared" si="184"/>
        <v>-244372</v>
      </c>
      <c r="I1771" s="6" t="s">
        <v>131</v>
      </c>
      <c r="J1771" s="6" t="s">
        <v>132</v>
      </c>
      <c r="K1771" s="5">
        <f t="shared" si="185"/>
        <v>45338</v>
      </c>
      <c r="L1771" s="9">
        <f>+VLOOKUP(B1771,'[2]TT 2023'!F$1718:K$1797,2,0)</f>
        <v>-244363</v>
      </c>
      <c r="M1771" s="9">
        <f t="shared" si="186"/>
        <v>9</v>
      </c>
      <c r="N1771" s="5">
        <f>+VLOOKUP(B1771,'[2]TT 2023'!F$1718:K$1797,6,0)</f>
        <v>45315</v>
      </c>
      <c r="O1771" t="s">
        <v>2233</v>
      </c>
      <c r="P1771"/>
      <c r="Q1771"/>
      <c r="R1771" s="14"/>
    </row>
    <row r="1772" spans="1:18" hidden="1" x14ac:dyDescent="0.2">
      <c r="A1772" s="5">
        <v>45304</v>
      </c>
      <c r="B1772" s="6">
        <v>2534</v>
      </c>
      <c r="C1772" s="6" t="s">
        <v>2228</v>
      </c>
      <c r="D1772" s="6" t="s">
        <v>2366</v>
      </c>
      <c r="E1772" s="9">
        <v>-220293</v>
      </c>
      <c r="F1772" s="10" t="s">
        <v>1409</v>
      </c>
      <c r="G1772" s="9">
        <v>-17623</v>
      </c>
      <c r="H1772" s="9">
        <f t="shared" si="184"/>
        <v>-237916</v>
      </c>
      <c r="I1772" s="6" t="s">
        <v>101</v>
      </c>
      <c r="J1772" s="6" t="s">
        <v>102</v>
      </c>
      <c r="K1772" s="5">
        <f t="shared" si="185"/>
        <v>45339</v>
      </c>
      <c r="L1772" s="9">
        <f>+VLOOKUP(B1772,'[17]TT 2023'!F$1942:K$2020,2,0)</f>
        <v>-237916</v>
      </c>
      <c r="M1772" s="9">
        <f t="shared" si="186"/>
        <v>0</v>
      </c>
      <c r="N1772" s="5">
        <f>+VLOOKUP(B1772,'[17]TT 2023'!F$1942:K$2020,6,0)</f>
        <v>45362</v>
      </c>
      <c r="O1772" t="s">
        <v>2429</v>
      </c>
      <c r="P1772"/>
      <c r="Q1772"/>
      <c r="R1772" s="14"/>
    </row>
    <row r="1773" spans="1:18" hidden="1" x14ac:dyDescent="0.2">
      <c r="A1773" s="5">
        <v>45304</v>
      </c>
      <c r="B1773" s="6">
        <v>2535</v>
      </c>
      <c r="C1773" s="6" t="s">
        <v>2228</v>
      </c>
      <c r="D1773" s="6" t="s">
        <v>2366</v>
      </c>
      <c r="E1773" s="9">
        <v>-431354</v>
      </c>
      <c r="F1773" s="10" t="s">
        <v>1409</v>
      </c>
      <c r="G1773" s="9">
        <v>-34508</v>
      </c>
      <c r="H1773" s="9">
        <f t="shared" si="184"/>
        <v>-465862</v>
      </c>
      <c r="I1773" s="6" t="s">
        <v>101</v>
      </c>
      <c r="J1773" s="6" t="s">
        <v>102</v>
      </c>
      <c r="K1773" s="5">
        <f t="shared" si="185"/>
        <v>45339</v>
      </c>
      <c r="L1773" s="9">
        <f>+VLOOKUP(B1773,'[17]TT 2023'!F$1942:K$2020,2,0)</f>
        <v>-465862</v>
      </c>
      <c r="M1773" s="9">
        <f t="shared" si="186"/>
        <v>0</v>
      </c>
      <c r="N1773" s="5">
        <f>+VLOOKUP(B1773,'[17]TT 2023'!F$1942:K$2020,6,0)</f>
        <v>45362</v>
      </c>
      <c r="O1773" t="s">
        <v>2429</v>
      </c>
      <c r="P1773"/>
      <c r="Q1773"/>
      <c r="R1773" s="14"/>
    </row>
    <row r="1774" spans="1:18" hidden="1" x14ac:dyDescent="0.2">
      <c r="A1774" s="5">
        <v>45307</v>
      </c>
      <c r="B1774" s="6">
        <v>2704</v>
      </c>
      <c r="C1774" s="6" t="s">
        <v>2228</v>
      </c>
      <c r="D1774" s="6" t="s">
        <v>2367</v>
      </c>
      <c r="E1774" s="9">
        <v>-73431</v>
      </c>
      <c r="F1774" s="10" t="s">
        <v>1409</v>
      </c>
      <c r="G1774" s="9">
        <v>-5874</v>
      </c>
      <c r="H1774" s="9">
        <f t="shared" si="184"/>
        <v>-79305</v>
      </c>
      <c r="I1774" s="6" t="s">
        <v>53</v>
      </c>
      <c r="J1774" s="6" t="s">
        <v>54</v>
      </c>
      <c r="K1774" s="5">
        <f t="shared" si="185"/>
        <v>45342</v>
      </c>
      <c r="L1774" s="9">
        <f>+VLOOKUP(B1774,'[17]TT 2023'!$F$2718:K$2773,2,0)</f>
        <v>-79305</v>
      </c>
      <c r="M1774" s="9">
        <f t="shared" si="186"/>
        <v>0</v>
      </c>
      <c r="N1774" s="5">
        <f>+VLOOKUP(B1774,'[17]TT 2023'!$F$2718:K$2773,6,0)</f>
        <v>45575</v>
      </c>
      <c r="O1774" t="s">
        <v>3076</v>
      </c>
    </row>
    <row r="1775" spans="1:18" ht="15" hidden="1" customHeight="1" x14ac:dyDescent="0.2">
      <c r="A1775" s="5">
        <v>45310</v>
      </c>
      <c r="B1775" s="6">
        <v>2</v>
      </c>
      <c r="C1775" s="6" t="s">
        <v>2229</v>
      </c>
      <c r="D1775" s="6"/>
      <c r="E1775" s="9">
        <v>-111058</v>
      </c>
      <c r="F1775" s="10" t="s">
        <v>1409</v>
      </c>
      <c r="G1775" s="9">
        <v>-8885</v>
      </c>
      <c r="H1775" s="9">
        <f t="shared" si="184"/>
        <v>-119943</v>
      </c>
      <c r="I1775" s="6" t="s">
        <v>131</v>
      </c>
      <c r="J1775" s="6" t="s">
        <v>132</v>
      </c>
      <c r="K1775" s="5">
        <f t="shared" si="185"/>
        <v>45345</v>
      </c>
      <c r="L1775" s="9">
        <f>+VLOOKUP(B1775,'[2]TT 2023'!F$1718:K$1797,2,0)</f>
        <v>-119943</v>
      </c>
      <c r="M1775" s="9">
        <f t="shared" si="186"/>
        <v>0</v>
      </c>
      <c r="N1775" s="5">
        <f>+VLOOKUP(B1775,'[2]TT 2023'!F$1718:K$1797,6,0)</f>
        <v>45315</v>
      </c>
      <c r="O1775" t="s">
        <v>2233</v>
      </c>
      <c r="P1775"/>
      <c r="Q1775"/>
      <c r="R1775" s="14"/>
    </row>
    <row r="1776" spans="1:18" hidden="1" x14ac:dyDescent="0.2">
      <c r="A1776" s="5">
        <v>45315</v>
      </c>
      <c r="B1776" s="6">
        <v>4473</v>
      </c>
      <c r="C1776" s="6" t="s">
        <v>2228</v>
      </c>
      <c r="D1776" s="6" t="s">
        <v>2368</v>
      </c>
      <c r="E1776" s="9">
        <v>-382320</v>
      </c>
      <c r="F1776" s="10" t="s">
        <v>1409</v>
      </c>
      <c r="G1776" s="9">
        <v>-30586</v>
      </c>
      <c r="H1776" s="9">
        <f t="shared" si="184"/>
        <v>-412906</v>
      </c>
      <c r="I1776" s="6" t="s">
        <v>131</v>
      </c>
      <c r="J1776" s="6" t="s">
        <v>132</v>
      </c>
      <c r="K1776" s="5">
        <f t="shared" ref="K1776:K1777" si="187">35+A1776</f>
        <v>45350</v>
      </c>
      <c r="L1776" s="9">
        <f>+VLOOKUP(B1776,'[17]TT 2023'!F$2069:K$2148,2,0)</f>
        <v>-412911</v>
      </c>
      <c r="M1776" s="9">
        <f t="shared" ref="M1776:M1777" si="188">+L1776-H1776</f>
        <v>-5</v>
      </c>
      <c r="N1776" s="5">
        <f>+VLOOKUP(B1776,'[17]TT 2023'!F$2069:K$2148,6,0)</f>
        <v>45406</v>
      </c>
      <c r="O1776" t="s">
        <v>2521</v>
      </c>
      <c r="P1776"/>
      <c r="Q1776"/>
      <c r="R1776" s="14"/>
    </row>
    <row r="1777" spans="1:18" hidden="1" x14ac:dyDescent="0.2">
      <c r="A1777" s="5">
        <v>45315</v>
      </c>
      <c r="B1777" s="6">
        <v>4474</v>
      </c>
      <c r="C1777" s="6" t="s">
        <v>2228</v>
      </c>
      <c r="D1777" s="6" t="s">
        <v>2368</v>
      </c>
      <c r="E1777" s="9">
        <v>-313240</v>
      </c>
      <c r="F1777" s="10" t="s">
        <v>1409</v>
      </c>
      <c r="G1777" s="9">
        <v>-25059</v>
      </c>
      <c r="H1777" s="9">
        <f t="shared" si="184"/>
        <v>-338299</v>
      </c>
      <c r="I1777" s="6" t="s">
        <v>131</v>
      </c>
      <c r="J1777" s="6" t="s">
        <v>132</v>
      </c>
      <c r="K1777" s="5">
        <f t="shared" si="187"/>
        <v>45350</v>
      </c>
      <c r="L1777" s="9">
        <f>+VLOOKUP(B1777,'[17]TT 2023'!F$2069:K$2148,2,0)</f>
        <v>-338294</v>
      </c>
      <c r="M1777" s="9">
        <f t="shared" si="188"/>
        <v>5</v>
      </c>
      <c r="N1777" s="5">
        <f>+VLOOKUP(B1777,'[17]TT 2023'!F$2069:K$2148,6,0)</f>
        <v>45406</v>
      </c>
      <c r="O1777" t="s">
        <v>2521</v>
      </c>
      <c r="P1777"/>
      <c r="Q1777"/>
      <c r="R1777" s="14"/>
    </row>
    <row r="1778" spans="1:18" ht="15" hidden="1" customHeight="1" x14ac:dyDescent="0.2">
      <c r="A1778" s="5">
        <v>45306</v>
      </c>
      <c r="B1778" s="6">
        <v>5327</v>
      </c>
      <c r="D1778" s="6" t="s">
        <v>1613</v>
      </c>
      <c r="E1778" s="9">
        <v>-4524241</v>
      </c>
      <c r="F1778" s="10" t="s">
        <v>1409</v>
      </c>
      <c r="G1778" s="9">
        <v>-361939</v>
      </c>
      <c r="H1778" s="9">
        <f t="shared" si="184"/>
        <v>-4886180</v>
      </c>
      <c r="I1778" s="6" t="s">
        <v>13</v>
      </c>
      <c r="J1778" s="6" t="s">
        <v>14</v>
      </c>
      <c r="K1778" s="5">
        <f t="shared" ref="K1778:K1784" si="189">35+A1778</f>
        <v>45341</v>
      </c>
      <c r="L1778" s="9">
        <f>+VLOOKUP(B1778,'[2]TT 2023'!F$1718:K$1797,2,0)</f>
        <v>-4886180</v>
      </c>
      <c r="M1778" s="9">
        <f t="shared" ref="M1778:M1784" si="190">+L1778-H1778</f>
        <v>0</v>
      </c>
      <c r="N1778" s="5">
        <f>+VLOOKUP(B1778,'[2]TT 2023'!F$1718:K$1797,6,0)</f>
        <v>45315</v>
      </c>
      <c r="O1778" t="s">
        <v>2233</v>
      </c>
      <c r="P1778"/>
      <c r="Q1778"/>
      <c r="R1778" s="14"/>
    </row>
    <row r="1779" spans="1:18" ht="15" hidden="1" customHeight="1" x14ac:dyDescent="0.2">
      <c r="A1779" s="5">
        <v>45306</v>
      </c>
      <c r="B1779" s="6">
        <v>5328</v>
      </c>
      <c r="D1779" s="6" t="s">
        <v>1608</v>
      </c>
      <c r="E1779" s="9">
        <v>-23978476</v>
      </c>
      <c r="F1779" s="10" t="s">
        <v>1409</v>
      </c>
      <c r="G1779" s="9">
        <v>-1918278</v>
      </c>
      <c r="H1779" s="9">
        <f t="shared" si="184"/>
        <v>-25896754</v>
      </c>
      <c r="I1779" s="6" t="s">
        <v>13</v>
      </c>
      <c r="J1779" s="6" t="s">
        <v>14</v>
      </c>
      <c r="K1779" s="5">
        <f t="shared" si="189"/>
        <v>45341</v>
      </c>
      <c r="L1779" s="9">
        <f>+VLOOKUP(B1779,'[2]TT 2023'!F$1718:K$1797,2,0)</f>
        <v>-25896754</v>
      </c>
      <c r="M1779" s="9">
        <f t="shared" si="190"/>
        <v>0</v>
      </c>
      <c r="N1779" s="5">
        <f>+VLOOKUP(B1779,'[2]TT 2023'!F$1718:K$1797,6,0)</f>
        <v>45315</v>
      </c>
      <c r="O1779" t="s">
        <v>2233</v>
      </c>
      <c r="P1779"/>
      <c r="Q1779"/>
      <c r="R1779" s="14"/>
    </row>
    <row r="1780" spans="1:18" ht="15" hidden="1" customHeight="1" x14ac:dyDescent="0.2">
      <c r="A1780" s="5">
        <v>45306</v>
      </c>
      <c r="B1780" s="6">
        <v>5329</v>
      </c>
      <c r="D1780" s="6" t="s">
        <v>1612</v>
      </c>
      <c r="E1780" s="9">
        <v>-10179542</v>
      </c>
      <c r="F1780" s="10" t="s">
        <v>1409</v>
      </c>
      <c r="G1780" s="9">
        <v>-814363</v>
      </c>
      <c r="H1780" s="9">
        <f t="shared" si="184"/>
        <v>-10993905</v>
      </c>
      <c r="I1780" s="6" t="s">
        <v>13</v>
      </c>
      <c r="J1780" s="6" t="s">
        <v>14</v>
      </c>
      <c r="K1780" s="5">
        <f t="shared" si="189"/>
        <v>45341</v>
      </c>
      <c r="L1780" s="9">
        <f>+VLOOKUP(B1780,'[2]TT 2023'!F$1718:K$1797,2,0)</f>
        <v>-10993905</v>
      </c>
      <c r="M1780" s="9">
        <f t="shared" si="190"/>
        <v>0</v>
      </c>
      <c r="N1780" s="5">
        <f>+VLOOKUP(B1780,'[2]TT 2023'!F$1718:K$1797,6,0)</f>
        <v>45315</v>
      </c>
      <c r="O1780" t="s">
        <v>2233</v>
      </c>
      <c r="P1780"/>
      <c r="Q1780"/>
      <c r="R1780" s="14"/>
    </row>
    <row r="1781" spans="1:18" ht="15" hidden="1" customHeight="1" x14ac:dyDescent="0.2">
      <c r="A1781" s="5">
        <v>45306</v>
      </c>
      <c r="B1781" s="6">
        <v>5330</v>
      </c>
      <c r="D1781" s="6" t="s">
        <v>1611</v>
      </c>
      <c r="E1781" s="9">
        <v>-18096963</v>
      </c>
      <c r="F1781" s="10" t="s">
        <v>1409</v>
      </c>
      <c r="G1781" s="9">
        <v>-1447757</v>
      </c>
      <c r="H1781" s="9">
        <f t="shared" si="184"/>
        <v>-19544720</v>
      </c>
      <c r="I1781" s="6" t="s">
        <v>13</v>
      </c>
      <c r="J1781" s="6" t="s">
        <v>14</v>
      </c>
      <c r="K1781" s="5">
        <f t="shared" si="189"/>
        <v>45341</v>
      </c>
      <c r="L1781" s="9">
        <f>+VLOOKUP(B1781,'[2]TT 2023'!F$1718:K$1797,2,0)</f>
        <v>-19544720</v>
      </c>
      <c r="M1781" s="9">
        <f t="shared" si="190"/>
        <v>0</v>
      </c>
      <c r="N1781" s="5">
        <f>+VLOOKUP(B1781,'[2]TT 2023'!F$1718:K$1797,6,0)</f>
        <v>45315</v>
      </c>
      <c r="O1781" t="s">
        <v>2233</v>
      </c>
      <c r="P1781"/>
      <c r="Q1781"/>
      <c r="R1781" s="14"/>
    </row>
    <row r="1782" spans="1:18" ht="15" hidden="1" customHeight="1" x14ac:dyDescent="0.2">
      <c r="A1782" s="5">
        <v>45306</v>
      </c>
      <c r="B1782" s="6">
        <v>5331</v>
      </c>
      <c r="D1782" s="6" t="s">
        <v>2230</v>
      </c>
      <c r="E1782" s="9">
        <v>-10405754</v>
      </c>
      <c r="F1782" s="10" t="s">
        <v>1409</v>
      </c>
      <c r="G1782" s="9">
        <v>-832460</v>
      </c>
      <c r="H1782" s="9">
        <f t="shared" si="184"/>
        <v>-11238214</v>
      </c>
      <c r="I1782" s="6" t="s">
        <v>13</v>
      </c>
      <c r="J1782" s="6" t="s">
        <v>14</v>
      </c>
      <c r="K1782" s="5">
        <f t="shared" si="189"/>
        <v>45341</v>
      </c>
      <c r="L1782" s="9">
        <f>+VLOOKUP(B1782,'[2]TT 2023'!F$1718:K$1797,2,0)</f>
        <v>-11238214</v>
      </c>
      <c r="M1782" s="9">
        <f t="shared" si="190"/>
        <v>0</v>
      </c>
      <c r="N1782" s="5">
        <f>+VLOOKUP(B1782,'[2]TT 2023'!F$1718:K$1797,6,0)</f>
        <v>45315</v>
      </c>
      <c r="O1782" t="s">
        <v>2233</v>
      </c>
      <c r="P1782"/>
      <c r="Q1782"/>
      <c r="R1782" s="14"/>
    </row>
    <row r="1783" spans="1:18" ht="15" hidden="1" customHeight="1" x14ac:dyDescent="0.2">
      <c r="A1783" s="5">
        <v>45306</v>
      </c>
      <c r="B1783" s="6">
        <v>5332</v>
      </c>
      <c r="D1783" s="6" t="s">
        <v>1610</v>
      </c>
      <c r="E1783" s="9">
        <v>-2262120</v>
      </c>
      <c r="F1783" s="10" t="s">
        <v>1409</v>
      </c>
      <c r="G1783" s="9">
        <v>-180970</v>
      </c>
      <c r="H1783" s="9">
        <f t="shared" si="184"/>
        <v>-2443090</v>
      </c>
      <c r="I1783" s="6" t="s">
        <v>13</v>
      </c>
      <c r="J1783" s="6" t="s">
        <v>14</v>
      </c>
      <c r="K1783" s="5">
        <f t="shared" ref="K1783" si="191">35+A1783</f>
        <v>45341</v>
      </c>
      <c r="L1783" s="9">
        <f>+VLOOKUP(B1783,'[2]TT 2023'!F$1718:K$1797,2,0)</f>
        <v>-2443090</v>
      </c>
      <c r="M1783" s="9">
        <f t="shared" ref="M1783" si="192">+L1783-H1783</f>
        <v>0</v>
      </c>
      <c r="N1783" s="5">
        <f>+VLOOKUP(B1783,'[2]TT 2023'!F$1718:K$1797,6,0)</f>
        <v>45315</v>
      </c>
      <c r="O1783" t="s">
        <v>2233</v>
      </c>
      <c r="P1783"/>
      <c r="Q1783"/>
      <c r="R1783" s="14"/>
    </row>
    <row r="1784" spans="1:18" ht="15" hidden="1" customHeight="1" x14ac:dyDescent="0.2">
      <c r="A1784" s="5">
        <v>45309</v>
      </c>
      <c r="B1784" s="6">
        <v>531</v>
      </c>
      <c r="D1784" s="6" t="s">
        <v>2231</v>
      </c>
      <c r="E1784" s="9">
        <v>-3411879</v>
      </c>
      <c r="F1784" s="10" t="s">
        <v>1409</v>
      </c>
      <c r="G1784" s="9">
        <v>-272950</v>
      </c>
      <c r="H1784" s="9">
        <f t="shared" si="184"/>
        <v>-3684829</v>
      </c>
      <c r="I1784" s="6" t="s">
        <v>13</v>
      </c>
      <c r="J1784" s="6" t="s">
        <v>14</v>
      </c>
      <c r="K1784" s="5">
        <f t="shared" si="189"/>
        <v>45344</v>
      </c>
      <c r="L1784" s="9">
        <f>+VLOOKUP(B1784,'[2]TT 2023'!F$1718:K$1797,2,0)</f>
        <v>-3684829</v>
      </c>
      <c r="M1784" s="9">
        <f t="shared" si="190"/>
        <v>0</v>
      </c>
      <c r="N1784" s="5">
        <f>+VLOOKUP(B1784,'[2]TT 2023'!F$1718:K$1797,6,0)</f>
        <v>45315</v>
      </c>
      <c r="O1784" t="s">
        <v>2233</v>
      </c>
      <c r="P1784"/>
      <c r="Q1784"/>
      <c r="R1784" s="14"/>
    </row>
    <row r="1785" spans="1:18" ht="15" hidden="1" customHeight="1" x14ac:dyDescent="0.2">
      <c r="A1785" s="5">
        <v>45297</v>
      </c>
      <c r="B1785" s="6">
        <v>1237</v>
      </c>
      <c r="C1785" s="6" t="s">
        <v>2228</v>
      </c>
      <c r="D1785" s="6" t="s">
        <v>2234</v>
      </c>
      <c r="E1785" s="9">
        <v>8491080</v>
      </c>
      <c r="F1785" s="10" t="s">
        <v>1409</v>
      </c>
      <c r="G1785" s="9">
        <v>679286</v>
      </c>
      <c r="H1785" s="9">
        <v>9170366</v>
      </c>
      <c r="I1785" s="6" t="s">
        <v>13</v>
      </c>
      <c r="J1785" s="6" t="s">
        <v>14</v>
      </c>
      <c r="K1785" s="5">
        <f t="shared" ref="K1785:K1847" si="193">35+A1785</f>
        <v>45332</v>
      </c>
      <c r="L1785" s="9">
        <f>+VLOOKUP(B1785,'[17]TT 2023'!F$1798:K$1870,2,0)</f>
        <v>9170361</v>
      </c>
      <c r="M1785" s="9">
        <f t="shared" ref="M1785:M1847" si="194">+L1785-H1785</f>
        <v>-5</v>
      </c>
      <c r="N1785" s="5">
        <f>+VLOOKUP(B1785,'[17]TT 2023'!F$1798:K$1870,6,0)</f>
        <v>45338</v>
      </c>
      <c r="O1785" t="s">
        <v>2365</v>
      </c>
      <c r="P1785"/>
      <c r="Q1785"/>
      <c r="R1785" s="14"/>
    </row>
    <row r="1786" spans="1:18" ht="15" hidden="1" customHeight="1" x14ac:dyDescent="0.2">
      <c r="A1786" s="5">
        <v>45297</v>
      </c>
      <c r="B1786" s="6">
        <v>1238</v>
      </c>
      <c r="C1786" s="6" t="s">
        <v>2228</v>
      </c>
      <c r="D1786" s="6" t="s">
        <v>2235</v>
      </c>
      <c r="E1786" s="9">
        <v>6322220</v>
      </c>
      <c r="F1786" s="10" t="s">
        <v>1409</v>
      </c>
      <c r="G1786" s="9">
        <v>505778</v>
      </c>
      <c r="H1786" s="9">
        <v>6827998</v>
      </c>
      <c r="I1786" s="6" t="s">
        <v>13</v>
      </c>
      <c r="J1786" s="6" t="s">
        <v>14</v>
      </c>
      <c r="K1786" s="5">
        <f t="shared" si="193"/>
        <v>45332</v>
      </c>
      <c r="L1786" s="9">
        <f>+VLOOKUP(B1786,'[17]TT 2023'!F$1798:K$1870,2,0)</f>
        <v>6828003</v>
      </c>
      <c r="M1786" s="9">
        <f t="shared" si="194"/>
        <v>5</v>
      </c>
      <c r="N1786" s="5">
        <f>+VLOOKUP(B1786,'[17]TT 2023'!F$1798:K$1870,6,0)</f>
        <v>45338</v>
      </c>
      <c r="O1786" t="s">
        <v>2365</v>
      </c>
      <c r="P1786"/>
      <c r="Q1786"/>
      <c r="R1786" s="14"/>
    </row>
    <row r="1787" spans="1:18" ht="15" hidden="1" customHeight="1" x14ac:dyDescent="0.2">
      <c r="A1787" s="5">
        <v>45297</v>
      </c>
      <c r="B1787" s="6">
        <v>1239</v>
      </c>
      <c r="C1787" s="6" t="s">
        <v>2228</v>
      </c>
      <c r="D1787" s="6" t="s">
        <v>2236</v>
      </c>
      <c r="E1787" s="9">
        <v>1911600</v>
      </c>
      <c r="F1787" s="10" t="s">
        <v>1409</v>
      </c>
      <c r="G1787" s="9">
        <v>152928</v>
      </c>
      <c r="H1787" s="9">
        <v>2064528</v>
      </c>
      <c r="I1787" s="6" t="s">
        <v>13</v>
      </c>
      <c r="J1787" s="6" t="s">
        <v>14</v>
      </c>
      <c r="K1787" s="5">
        <f t="shared" si="193"/>
        <v>45332</v>
      </c>
      <c r="L1787" s="9">
        <f>+VLOOKUP(B1787,'[17]TT 2023'!F$1798:K$1870,2,0)</f>
        <v>2064528</v>
      </c>
      <c r="M1787" s="9">
        <f t="shared" si="194"/>
        <v>0</v>
      </c>
      <c r="N1787" s="5">
        <f>+VLOOKUP(B1787,'[17]TT 2023'!F$1798:K$1870,6,0)</f>
        <v>45338</v>
      </c>
      <c r="O1787" t="s">
        <v>2365</v>
      </c>
      <c r="P1787"/>
      <c r="Q1787"/>
      <c r="R1787" s="14"/>
    </row>
    <row r="1788" spans="1:18" ht="15" hidden="1" customHeight="1" x14ac:dyDescent="0.2">
      <c r="A1788" s="5">
        <v>45297</v>
      </c>
      <c r="B1788" s="6">
        <v>1240</v>
      </c>
      <c r="C1788" s="6" t="s">
        <v>2228</v>
      </c>
      <c r="D1788" s="6" t="s">
        <v>2237</v>
      </c>
      <c r="E1788" s="9">
        <v>3687120</v>
      </c>
      <c r="F1788" s="10" t="s">
        <v>1409</v>
      </c>
      <c r="G1788" s="9">
        <v>294970</v>
      </c>
      <c r="H1788" s="9">
        <v>3982090</v>
      </c>
      <c r="I1788" s="6" t="s">
        <v>13</v>
      </c>
      <c r="J1788" s="6" t="s">
        <v>14</v>
      </c>
      <c r="K1788" s="5">
        <f t="shared" si="193"/>
        <v>45332</v>
      </c>
      <c r="L1788" s="9">
        <f>+VLOOKUP(B1788,'[17]TT 2023'!F$1798:K$1870,2,0)</f>
        <v>3982095</v>
      </c>
      <c r="M1788" s="9">
        <f t="shared" si="194"/>
        <v>5</v>
      </c>
      <c r="N1788" s="5">
        <f>+VLOOKUP(B1788,'[17]TT 2023'!F$1798:K$1870,6,0)</f>
        <v>45338</v>
      </c>
      <c r="O1788" t="s">
        <v>2365</v>
      </c>
      <c r="P1788"/>
      <c r="Q1788"/>
      <c r="R1788" s="14"/>
    </row>
    <row r="1789" spans="1:18" ht="15" hidden="1" customHeight="1" x14ac:dyDescent="0.2">
      <c r="A1789" s="5">
        <v>45297</v>
      </c>
      <c r="B1789" s="6">
        <v>1241</v>
      </c>
      <c r="C1789" s="6" t="s">
        <v>2228</v>
      </c>
      <c r="D1789" s="6" t="s">
        <v>2238</v>
      </c>
      <c r="E1789" s="9">
        <v>5693500</v>
      </c>
      <c r="F1789" s="10" t="s">
        <v>1409</v>
      </c>
      <c r="G1789" s="9">
        <v>455480</v>
      </c>
      <c r="H1789" s="9">
        <v>6148980</v>
      </c>
      <c r="I1789" s="6" t="s">
        <v>13</v>
      </c>
      <c r="J1789" s="6" t="s">
        <v>14</v>
      </c>
      <c r="K1789" s="5">
        <f t="shared" si="193"/>
        <v>45332</v>
      </c>
      <c r="L1789" s="9">
        <f>+VLOOKUP(B1789,'[17]TT 2023'!F$1798:K$1870,2,0)</f>
        <v>6148980</v>
      </c>
      <c r="M1789" s="9">
        <f t="shared" si="194"/>
        <v>0</v>
      </c>
      <c r="N1789" s="5">
        <f>+VLOOKUP(B1789,'[17]TT 2023'!F$1798:K$1870,6,0)</f>
        <v>45338</v>
      </c>
      <c r="O1789" t="s">
        <v>2365</v>
      </c>
      <c r="P1789"/>
      <c r="Q1789"/>
      <c r="R1789" s="14"/>
    </row>
    <row r="1790" spans="1:18" ht="15" hidden="1" customHeight="1" x14ac:dyDescent="0.2">
      <c r="A1790" s="5">
        <v>45297</v>
      </c>
      <c r="B1790" s="6">
        <v>1242</v>
      </c>
      <c r="C1790" s="6" t="s">
        <v>2228</v>
      </c>
      <c r="D1790" s="6" t="s">
        <v>2239</v>
      </c>
      <c r="E1790" s="9">
        <v>5442315</v>
      </c>
      <c r="F1790" s="10" t="s">
        <v>1409</v>
      </c>
      <c r="G1790" s="9">
        <v>435385</v>
      </c>
      <c r="H1790" s="9">
        <v>5877700</v>
      </c>
      <c r="I1790" s="6" t="s">
        <v>73</v>
      </c>
      <c r="J1790" s="6" t="s">
        <v>74</v>
      </c>
      <c r="K1790" s="5">
        <f t="shared" si="193"/>
        <v>45332</v>
      </c>
      <c r="L1790" s="9">
        <f>+VLOOKUP(B1790,'[17]TT 2023'!F$1798:K$1870,2,0)</f>
        <v>5877698</v>
      </c>
      <c r="M1790" s="9">
        <f t="shared" si="194"/>
        <v>-2</v>
      </c>
      <c r="N1790" s="5">
        <f>+VLOOKUP(B1790,'[17]TT 2023'!F$1798:K$1870,6,0)</f>
        <v>45338</v>
      </c>
      <c r="O1790" t="s">
        <v>2365</v>
      </c>
      <c r="P1790"/>
      <c r="Q1790"/>
      <c r="R1790" s="14"/>
    </row>
    <row r="1791" spans="1:18" ht="15" hidden="1" customHeight="1" x14ac:dyDescent="0.2">
      <c r="A1791" s="5">
        <v>45297</v>
      </c>
      <c r="B1791" s="6">
        <v>1243</v>
      </c>
      <c r="C1791" s="6" t="s">
        <v>2228</v>
      </c>
      <c r="D1791" s="6" t="s">
        <v>2240</v>
      </c>
      <c r="E1791" s="9">
        <v>8074820</v>
      </c>
      <c r="F1791" s="10" t="s">
        <v>1409</v>
      </c>
      <c r="G1791" s="9">
        <v>645986</v>
      </c>
      <c r="H1791" s="9">
        <v>8720806</v>
      </c>
      <c r="I1791" s="6" t="s">
        <v>113</v>
      </c>
      <c r="J1791" s="6" t="s">
        <v>114</v>
      </c>
      <c r="K1791" s="5">
        <f t="shared" si="193"/>
        <v>45332</v>
      </c>
      <c r="L1791" s="9">
        <f>+VLOOKUP(B1791,'[17]TT 2023'!F$1798:K$1870,2,0)</f>
        <v>8720811</v>
      </c>
      <c r="M1791" s="9">
        <f t="shared" si="194"/>
        <v>5</v>
      </c>
      <c r="N1791" s="5">
        <f>+VLOOKUP(B1791,'[17]TT 2023'!F$1798:K$1870,6,0)</f>
        <v>45338</v>
      </c>
      <c r="O1791" t="s">
        <v>2365</v>
      </c>
      <c r="P1791"/>
      <c r="Q1791"/>
      <c r="R1791" s="14"/>
    </row>
    <row r="1792" spans="1:18" ht="15" hidden="1" customHeight="1" x14ac:dyDescent="0.2">
      <c r="A1792" s="5">
        <v>45297</v>
      </c>
      <c r="B1792" s="6">
        <v>1244</v>
      </c>
      <c r="C1792" s="6" t="s">
        <v>2228</v>
      </c>
      <c r="D1792" s="6" t="s">
        <v>2241</v>
      </c>
      <c r="E1792" s="9">
        <v>1468620</v>
      </c>
      <c r="F1792" s="10" t="s">
        <v>1409</v>
      </c>
      <c r="G1792" s="9">
        <v>117490</v>
      </c>
      <c r="H1792" s="9">
        <v>1586110</v>
      </c>
      <c r="I1792" s="6" t="s">
        <v>175</v>
      </c>
      <c r="J1792" s="6" t="s">
        <v>176</v>
      </c>
      <c r="K1792" s="5">
        <f t="shared" si="193"/>
        <v>45332</v>
      </c>
      <c r="L1792" s="9">
        <f>+VLOOKUP(B1792,'[17]TT 2023'!F$1798:K$1870,2,0)</f>
        <v>1586115</v>
      </c>
      <c r="M1792" s="9">
        <f t="shared" si="194"/>
        <v>5</v>
      </c>
      <c r="N1792" s="5">
        <f>+VLOOKUP(B1792,'[17]TT 2023'!F$1798:K$1870,6,0)</f>
        <v>45338</v>
      </c>
      <c r="O1792" t="s">
        <v>2365</v>
      </c>
      <c r="P1792"/>
      <c r="Q1792"/>
      <c r="R1792" s="14"/>
    </row>
    <row r="1793" spans="1:18" ht="15" hidden="1" customHeight="1" x14ac:dyDescent="0.2">
      <c r="A1793" s="5">
        <v>45297</v>
      </c>
      <c r="B1793" s="6">
        <v>1245</v>
      </c>
      <c r="C1793" s="6" t="s">
        <v>2228</v>
      </c>
      <c r="D1793" s="6" t="s">
        <v>2242</v>
      </c>
      <c r="E1793" s="9">
        <v>921780</v>
      </c>
      <c r="F1793" s="10" t="s">
        <v>1409</v>
      </c>
      <c r="G1793" s="9">
        <v>73742</v>
      </c>
      <c r="H1793" s="9">
        <v>995522</v>
      </c>
      <c r="I1793" s="6" t="s">
        <v>175</v>
      </c>
      <c r="J1793" s="6" t="s">
        <v>176</v>
      </c>
      <c r="K1793" s="5">
        <f t="shared" si="193"/>
        <v>45332</v>
      </c>
      <c r="L1793" s="9">
        <f>+VLOOKUP(B1793,'[17]TT 2023'!F$1798:K$1870,2,0)</f>
        <v>995517</v>
      </c>
      <c r="M1793" s="9">
        <f t="shared" si="194"/>
        <v>-5</v>
      </c>
      <c r="N1793" s="5">
        <f>+VLOOKUP(B1793,'[17]TT 2023'!F$1798:K$1870,6,0)</f>
        <v>45338</v>
      </c>
      <c r="O1793" t="s">
        <v>2365</v>
      </c>
      <c r="P1793"/>
      <c r="Q1793"/>
      <c r="R1793" s="14"/>
    </row>
    <row r="1794" spans="1:18" ht="15" hidden="1" customHeight="1" x14ac:dyDescent="0.2">
      <c r="A1794" s="5">
        <v>45297</v>
      </c>
      <c r="B1794" s="6">
        <v>1246</v>
      </c>
      <c r="C1794" s="6" t="s">
        <v>2228</v>
      </c>
      <c r="D1794" s="6" t="s">
        <v>2243</v>
      </c>
      <c r="E1794" s="9">
        <v>1423610</v>
      </c>
      <c r="F1794" s="10" t="s">
        <v>1409</v>
      </c>
      <c r="G1794" s="9">
        <v>113889</v>
      </c>
      <c r="H1794" s="9">
        <v>1537499</v>
      </c>
      <c r="I1794" s="6" t="s">
        <v>93</v>
      </c>
      <c r="J1794" s="6" t="s">
        <v>94</v>
      </c>
      <c r="K1794" s="5">
        <f t="shared" si="193"/>
        <v>45332</v>
      </c>
      <c r="L1794" s="9">
        <f>+VLOOKUP(B1794,'[17]TT 2023'!F$1871:K$1941,2,0)</f>
        <v>1537502</v>
      </c>
      <c r="M1794" s="9">
        <f t="shared" si="194"/>
        <v>3</v>
      </c>
      <c r="N1794" s="5">
        <f>+VLOOKUP(B1794,'[17]TT 2023'!F$1871:K$1941,6,0)</f>
        <v>45348</v>
      </c>
      <c r="O1794" t="s">
        <v>2372</v>
      </c>
      <c r="P1794"/>
      <c r="Q1794"/>
      <c r="R1794" s="14"/>
    </row>
    <row r="1795" spans="1:18" ht="15" hidden="1" customHeight="1" x14ac:dyDescent="0.2">
      <c r="A1795" s="5">
        <v>45297</v>
      </c>
      <c r="B1795" s="6">
        <v>1247</v>
      </c>
      <c r="C1795" s="6" t="s">
        <v>2228</v>
      </c>
      <c r="D1795" s="6" t="s">
        <v>2244</v>
      </c>
      <c r="E1795" s="9">
        <v>2390400</v>
      </c>
      <c r="F1795" s="10" t="s">
        <v>1409</v>
      </c>
      <c r="G1795" s="9">
        <v>191232</v>
      </c>
      <c r="H1795" s="9">
        <v>2581632</v>
      </c>
      <c r="I1795" s="6" t="s">
        <v>93</v>
      </c>
      <c r="J1795" s="6" t="s">
        <v>94</v>
      </c>
      <c r="K1795" s="5">
        <f t="shared" si="193"/>
        <v>45332</v>
      </c>
      <c r="L1795" s="9">
        <f>+VLOOKUP(B1795,'[17]TT 2023'!F$1871:K$1941,2,0)</f>
        <v>2581632</v>
      </c>
      <c r="M1795" s="9">
        <f t="shared" si="194"/>
        <v>0</v>
      </c>
      <c r="N1795" s="5">
        <f>+VLOOKUP(B1795,'[17]TT 2023'!F$1871:K$1941,6,0)</f>
        <v>45348</v>
      </c>
      <c r="O1795" t="s">
        <v>2372</v>
      </c>
      <c r="P1795"/>
      <c r="Q1795"/>
      <c r="R1795" s="14"/>
    </row>
    <row r="1796" spans="1:18" ht="15" hidden="1" customHeight="1" x14ac:dyDescent="0.2">
      <c r="A1796" s="5">
        <v>45297</v>
      </c>
      <c r="B1796" s="6">
        <v>1248</v>
      </c>
      <c r="C1796" s="6" t="s">
        <v>2228</v>
      </c>
      <c r="D1796" s="6" t="s">
        <v>2245</v>
      </c>
      <c r="E1796" s="9">
        <v>921780</v>
      </c>
      <c r="F1796" s="10" t="s">
        <v>1409</v>
      </c>
      <c r="G1796" s="9">
        <v>73742</v>
      </c>
      <c r="H1796" s="9">
        <v>995522</v>
      </c>
      <c r="I1796" s="6" t="s">
        <v>89</v>
      </c>
      <c r="J1796" s="6" t="s">
        <v>90</v>
      </c>
      <c r="K1796" s="5">
        <f t="shared" si="193"/>
        <v>45332</v>
      </c>
      <c r="L1796" s="9">
        <f>+VLOOKUP(B1796,'[17]TT 2023'!F$1798:K$1870,2,0)</f>
        <v>995517</v>
      </c>
      <c r="M1796" s="9">
        <f t="shared" si="194"/>
        <v>-5</v>
      </c>
      <c r="N1796" s="5">
        <f>+VLOOKUP(B1796,'[17]TT 2023'!F$1798:K$1870,6,0)</f>
        <v>45338</v>
      </c>
      <c r="O1796" t="s">
        <v>2365</v>
      </c>
      <c r="P1796"/>
      <c r="Q1796"/>
      <c r="R1796" s="14"/>
    </row>
    <row r="1797" spans="1:18" ht="15" hidden="1" customHeight="1" x14ac:dyDescent="0.2">
      <c r="A1797" s="5">
        <v>45297</v>
      </c>
      <c r="B1797" s="6">
        <v>1249</v>
      </c>
      <c r="C1797" s="6" t="s">
        <v>2228</v>
      </c>
      <c r="D1797" s="6" t="s">
        <v>2246</v>
      </c>
      <c r="E1797" s="9">
        <v>1994109</v>
      </c>
      <c r="F1797" s="10" t="s">
        <v>1409</v>
      </c>
      <c r="G1797" s="9">
        <v>159529</v>
      </c>
      <c r="H1797" s="9">
        <v>2153638</v>
      </c>
      <c r="I1797" s="6" t="s">
        <v>139</v>
      </c>
      <c r="J1797" s="6" t="s">
        <v>140</v>
      </c>
      <c r="K1797" s="5">
        <f t="shared" si="193"/>
        <v>45332</v>
      </c>
      <c r="L1797" s="9">
        <f>+VLOOKUP(B1797,'[17]TT 2023'!F$1798:K$1870,2,0)</f>
        <v>2153642</v>
      </c>
      <c r="M1797" s="9">
        <f t="shared" si="194"/>
        <v>4</v>
      </c>
      <c r="N1797" s="5">
        <f>+VLOOKUP(B1797,'[17]TT 2023'!F$1798:K$1870,6,0)</f>
        <v>45338</v>
      </c>
      <c r="O1797" t="s">
        <v>2365</v>
      </c>
      <c r="P1797"/>
      <c r="Q1797"/>
      <c r="R1797" s="14"/>
    </row>
    <row r="1798" spans="1:18" ht="15" hidden="1" customHeight="1" x14ac:dyDescent="0.2">
      <c r="A1798" s="5">
        <v>45297</v>
      </c>
      <c r="B1798" s="6">
        <v>1250</v>
      </c>
      <c r="C1798" s="6" t="s">
        <v>2228</v>
      </c>
      <c r="D1798" s="6" t="s">
        <v>2247</v>
      </c>
      <c r="E1798" s="9">
        <v>2765340</v>
      </c>
      <c r="F1798" s="10" t="s">
        <v>1409</v>
      </c>
      <c r="G1798" s="9">
        <v>221227</v>
      </c>
      <c r="H1798" s="9">
        <v>2986567</v>
      </c>
      <c r="I1798" s="6" t="s">
        <v>53</v>
      </c>
      <c r="J1798" s="6" t="s">
        <v>54</v>
      </c>
      <c r="K1798" s="5">
        <f t="shared" si="193"/>
        <v>45332</v>
      </c>
      <c r="L1798" s="9">
        <f>+VLOOKUP(B1798,'[17]TT 2023'!F$1871:K$1941,2,0)</f>
        <v>2986565</v>
      </c>
      <c r="M1798" s="9">
        <f t="shared" si="194"/>
        <v>-2</v>
      </c>
      <c r="N1798" s="5">
        <f>+VLOOKUP(B1798,'[17]TT 2023'!F$1871:K$1941,6,0)</f>
        <v>45348</v>
      </c>
      <c r="O1798" t="s">
        <v>2372</v>
      </c>
      <c r="P1798"/>
      <c r="Q1798"/>
      <c r="R1798" s="14"/>
    </row>
    <row r="1799" spans="1:18" ht="15" hidden="1" customHeight="1" x14ac:dyDescent="0.2">
      <c r="A1799" s="5">
        <v>45297</v>
      </c>
      <c r="B1799" s="6">
        <v>1251</v>
      </c>
      <c r="C1799" s="6" t="s">
        <v>2228</v>
      </c>
      <c r="D1799" s="6" t="s">
        <v>2248</v>
      </c>
      <c r="E1799" s="9">
        <v>1468620</v>
      </c>
      <c r="F1799" s="10" t="s">
        <v>1409</v>
      </c>
      <c r="G1799" s="9">
        <v>117490</v>
      </c>
      <c r="H1799" s="9">
        <v>1586110</v>
      </c>
      <c r="I1799" s="6" t="s">
        <v>53</v>
      </c>
      <c r="J1799" s="6" t="s">
        <v>54</v>
      </c>
      <c r="K1799" s="5">
        <f t="shared" si="193"/>
        <v>45332</v>
      </c>
      <c r="L1799" s="9">
        <f>+VLOOKUP(B1799,'[17]TT 2023'!F$1871:K$1941,2,0)</f>
        <v>1586115</v>
      </c>
      <c r="M1799" s="9">
        <f t="shared" si="194"/>
        <v>5</v>
      </c>
      <c r="N1799" s="5">
        <f>+VLOOKUP(B1799,'[17]TT 2023'!F$1871:K$1941,6,0)</f>
        <v>45348</v>
      </c>
      <c r="O1799" t="s">
        <v>2372</v>
      </c>
      <c r="P1799"/>
      <c r="Q1799"/>
      <c r="R1799" s="14"/>
    </row>
    <row r="1800" spans="1:18" ht="15" hidden="1" customHeight="1" x14ac:dyDescent="0.2">
      <c r="A1800" s="5">
        <v>45297</v>
      </c>
      <c r="B1800" s="6">
        <v>1252</v>
      </c>
      <c r="C1800" s="6" t="s">
        <v>2228</v>
      </c>
      <c r="D1800" s="6" t="s">
        <v>2249</v>
      </c>
      <c r="E1800" s="9">
        <v>8426330</v>
      </c>
      <c r="F1800" s="10" t="s">
        <v>1409</v>
      </c>
      <c r="G1800" s="9">
        <v>674106</v>
      </c>
      <c r="H1800" s="9">
        <v>9100436</v>
      </c>
      <c r="I1800" s="6" t="s">
        <v>131</v>
      </c>
      <c r="J1800" s="6" t="s">
        <v>132</v>
      </c>
      <c r="K1800" s="5">
        <f t="shared" si="193"/>
        <v>45332</v>
      </c>
      <c r="L1800" s="9">
        <f>+VLOOKUP(B1800,'[17]TT 2023'!F$1798:K$1870,2,0)</f>
        <v>9100431</v>
      </c>
      <c r="M1800" s="9">
        <f t="shared" si="194"/>
        <v>-5</v>
      </c>
      <c r="N1800" s="5">
        <f>+VLOOKUP(B1800,'[17]TT 2023'!F$1798:K$1870,6,0)</f>
        <v>45338</v>
      </c>
      <c r="O1800" t="s">
        <v>2365</v>
      </c>
      <c r="P1800"/>
      <c r="Q1800"/>
      <c r="R1800" s="14"/>
    </row>
    <row r="1801" spans="1:18" ht="15" hidden="1" customHeight="1" x14ac:dyDescent="0.2">
      <c r="A1801" s="5">
        <v>45297</v>
      </c>
      <c r="B1801" s="6">
        <v>1253</v>
      </c>
      <c r="C1801" s="6" t="s">
        <v>2228</v>
      </c>
      <c r="D1801" s="6" t="s">
        <v>2250</v>
      </c>
      <c r="E1801" s="9">
        <v>1110580</v>
      </c>
      <c r="F1801" s="10" t="s">
        <v>1409</v>
      </c>
      <c r="G1801" s="9">
        <v>88846</v>
      </c>
      <c r="H1801" s="9">
        <v>1199426</v>
      </c>
      <c r="I1801" s="6" t="s">
        <v>13</v>
      </c>
      <c r="J1801" s="6" t="s">
        <v>14</v>
      </c>
      <c r="K1801" s="5">
        <f t="shared" si="193"/>
        <v>45332</v>
      </c>
      <c r="L1801" s="9">
        <f>+VLOOKUP(B1801,'[17]TT 2023'!F$1798:K$1870,2,0)</f>
        <v>1199421</v>
      </c>
      <c r="M1801" s="9">
        <f t="shared" si="194"/>
        <v>-5</v>
      </c>
      <c r="N1801" s="5">
        <f>+VLOOKUP(B1801,'[17]TT 2023'!F$1798:K$1870,6,0)</f>
        <v>45338</v>
      </c>
      <c r="O1801" t="s">
        <v>2365</v>
      </c>
      <c r="P1801"/>
      <c r="Q1801"/>
      <c r="R1801" s="14"/>
    </row>
    <row r="1802" spans="1:18" ht="15" hidden="1" customHeight="1" x14ac:dyDescent="0.2">
      <c r="A1802" s="5">
        <v>45303</v>
      </c>
      <c r="B1802" s="6">
        <v>2315</v>
      </c>
      <c r="C1802" s="6" t="s">
        <v>2228</v>
      </c>
      <c r="D1802" s="6" t="s">
        <v>2251</v>
      </c>
      <c r="E1802" s="9">
        <v>2161180</v>
      </c>
      <c r="F1802" s="10" t="s">
        <v>1409</v>
      </c>
      <c r="G1802" s="9">
        <v>172894</v>
      </c>
      <c r="H1802" s="9">
        <v>2334074</v>
      </c>
      <c r="I1802" s="6" t="s">
        <v>147</v>
      </c>
      <c r="J1802" s="6" t="s">
        <v>148</v>
      </c>
      <c r="K1802" s="5">
        <f t="shared" si="193"/>
        <v>45338</v>
      </c>
      <c r="L1802" s="9">
        <f>+VLOOKUP(B1802,'[17]TT 2023'!F$1798:K$1870,2,0)</f>
        <v>2334069</v>
      </c>
      <c r="M1802" s="9">
        <f t="shared" si="194"/>
        <v>-5</v>
      </c>
      <c r="N1802" s="5">
        <f>+VLOOKUP(B1802,'[17]TT 2023'!F$1798:K$1870,6,0)</f>
        <v>45338</v>
      </c>
      <c r="O1802" t="s">
        <v>2365</v>
      </c>
      <c r="P1802"/>
      <c r="Q1802"/>
      <c r="R1802" s="14"/>
    </row>
    <row r="1803" spans="1:18" ht="15" hidden="1" customHeight="1" x14ac:dyDescent="0.2">
      <c r="A1803" s="5">
        <v>45303</v>
      </c>
      <c r="B1803" s="6">
        <v>2316</v>
      </c>
      <c r="C1803" s="6" t="s">
        <v>2228</v>
      </c>
      <c r="D1803" s="6" t="s">
        <v>2252</v>
      </c>
      <c r="E1803" s="9">
        <v>921780</v>
      </c>
      <c r="F1803" s="10" t="s">
        <v>1409</v>
      </c>
      <c r="G1803" s="9">
        <v>73742</v>
      </c>
      <c r="H1803" s="9">
        <v>995522</v>
      </c>
      <c r="I1803" s="6" t="s">
        <v>147</v>
      </c>
      <c r="J1803" s="6" t="s">
        <v>148</v>
      </c>
      <c r="K1803" s="5">
        <f t="shared" si="193"/>
        <v>45338</v>
      </c>
      <c r="L1803" s="9">
        <f>+VLOOKUP(B1803,'[17]TT 2023'!F$1798:K$1870,2,0)</f>
        <v>995517</v>
      </c>
      <c r="M1803" s="9">
        <f t="shared" si="194"/>
        <v>-5</v>
      </c>
      <c r="N1803" s="5">
        <f>+VLOOKUP(B1803,'[17]TT 2023'!F$1798:K$1870,6,0)</f>
        <v>45338</v>
      </c>
      <c r="O1803" t="s">
        <v>2365</v>
      </c>
      <c r="P1803"/>
      <c r="Q1803"/>
      <c r="R1803" s="14"/>
    </row>
    <row r="1804" spans="1:18" ht="15" hidden="1" customHeight="1" x14ac:dyDescent="0.2">
      <c r="A1804" s="5">
        <v>45303</v>
      </c>
      <c r="B1804" s="6">
        <v>2317</v>
      </c>
      <c r="C1804" s="6" t="s">
        <v>2228</v>
      </c>
      <c r="D1804" s="6" t="s">
        <v>2253</v>
      </c>
      <c r="E1804" s="9">
        <v>2765340</v>
      </c>
      <c r="F1804" s="10" t="s">
        <v>1409</v>
      </c>
      <c r="G1804" s="9">
        <v>221227</v>
      </c>
      <c r="H1804" s="9">
        <v>2986567</v>
      </c>
      <c r="I1804" s="6" t="s">
        <v>147</v>
      </c>
      <c r="J1804" s="6" t="s">
        <v>148</v>
      </c>
      <c r="K1804" s="5">
        <f t="shared" si="193"/>
        <v>45338</v>
      </c>
      <c r="L1804" s="9">
        <f>+VLOOKUP(B1804,'[17]TT 2023'!F$1798:K$1870,2,0)</f>
        <v>2986565</v>
      </c>
      <c r="M1804" s="9">
        <f t="shared" si="194"/>
        <v>-2</v>
      </c>
      <c r="N1804" s="5">
        <f>+VLOOKUP(B1804,'[17]TT 2023'!F$1798:K$1870,6,0)</f>
        <v>45338</v>
      </c>
      <c r="O1804" t="s">
        <v>2365</v>
      </c>
      <c r="P1804"/>
      <c r="Q1804"/>
      <c r="R1804" s="14"/>
    </row>
    <row r="1805" spans="1:18" ht="15" hidden="1" customHeight="1" x14ac:dyDescent="0.2">
      <c r="A1805" s="5">
        <v>45303</v>
      </c>
      <c r="B1805" s="6">
        <v>2318</v>
      </c>
      <c r="C1805" s="6" t="s">
        <v>2228</v>
      </c>
      <c r="D1805" s="6" t="s">
        <v>2254</v>
      </c>
      <c r="E1805" s="9">
        <v>2381320</v>
      </c>
      <c r="F1805" s="10" t="s">
        <v>1409</v>
      </c>
      <c r="G1805" s="9">
        <v>190506</v>
      </c>
      <c r="H1805" s="9">
        <v>2571826</v>
      </c>
      <c r="I1805" s="6" t="s">
        <v>147</v>
      </c>
      <c r="J1805" s="6" t="s">
        <v>148</v>
      </c>
      <c r="K1805" s="5">
        <f t="shared" si="193"/>
        <v>45338</v>
      </c>
      <c r="L1805" s="9">
        <f>+VLOOKUP(B1805,'[17]TT 2023'!F$1798:K$1870,2,0)</f>
        <v>2571831</v>
      </c>
      <c r="M1805" s="9">
        <f t="shared" si="194"/>
        <v>5</v>
      </c>
      <c r="N1805" s="5">
        <f>+VLOOKUP(B1805,'[17]TT 2023'!F$1798:K$1870,6,0)</f>
        <v>45338</v>
      </c>
      <c r="O1805" t="s">
        <v>2365</v>
      </c>
      <c r="P1805"/>
      <c r="Q1805"/>
      <c r="R1805" s="14"/>
    </row>
    <row r="1806" spans="1:18" ht="15" hidden="1" customHeight="1" x14ac:dyDescent="0.2">
      <c r="A1806" s="5">
        <v>45303</v>
      </c>
      <c r="B1806" s="6">
        <v>2319</v>
      </c>
      <c r="C1806" s="6" t="s">
        <v>2228</v>
      </c>
      <c r="D1806" s="6" t="s">
        <v>2255</v>
      </c>
      <c r="E1806" s="9">
        <v>3849940</v>
      </c>
      <c r="F1806" s="10" t="s">
        <v>1409</v>
      </c>
      <c r="G1806" s="9">
        <v>307995</v>
      </c>
      <c r="H1806" s="9">
        <v>4157935</v>
      </c>
      <c r="I1806" s="6" t="s">
        <v>147</v>
      </c>
      <c r="J1806" s="6" t="s">
        <v>148</v>
      </c>
      <c r="K1806" s="5">
        <f t="shared" si="193"/>
        <v>45338</v>
      </c>
      <c r="L1806" s="9">
        <f>+VLOOKUP(B1806,'[17]TT 2023'!F$1798:K$1870,2,0)</f>
        <v>4157933</v>
      </c>
      <c r="M1806" s="9">
        <f t="shared" si="194"/>
        <v>-2</v>
      </c>
      <c r="N1806" s="5">
        <f>+VLOOKUP(B1806,'[17]TT 2023'!F$1798:K$1870,6,0)</f>
        <v>45338</v>
      </c>
      <c r="O1806" t="s">
        <v>2365</v>
      </c>
      <c r="P1806"/>
      <c r="Q1806"/>
      <c r="R1806" s="14"/>
    </row>
    <row r="1807" spans="1:18" ht="15" hidden="1" customHeight="1" x14ac:dyDescent="0.2">
      <c r="A1807" s="5">
        <v>45303</v>
      </c>
      <c r="B1807" s="6">
        <v>2321</v>
      </c>
      <c r="C1807" s="6" t="s">
        <v>2228</v>
      </c>
      <c r="D1807" s="6" t="s">
        <v>2256</v>
      </c>
      <c r="E1807" s="9">
        <v>1843560</v>
      </c>
      <c r="F1807" s="10" t="s">
        <v>1409</v>
      </c>
      <c r="G1807" s="9">
        <v>147485</v>
      </c>
      <c r="H1807" s="9">
        <v>1991045</v>
      </c>
      <c r="I1807" s="6" t="s">
        <v>117</v>
      </c>
      <c r="J1807" s="6" t="s">
        <v>118</v>
      </c>
      <c r="K1807" s="5">
        <f t="shared" si="193"/>
        <v>45338</v>
      </c>
      <c r="L1807" s="9">
        <f>+VLOOKUP(B1807,'[17]TT 2023'!F$1798:K$1870,2,0)</f>
        <v>1991048</v>
      </c>
      <c r="M1807" s="9">
        <f t="shared" si="194"/>
        <v>3</v>
      </c>
      <c r="N1807" s="5">
        <f>+VLOOKUP(B1807,'[17]TT 2023'!F$1798:K$1870,6,0)</f>
        <v>45338</v>
      </c>
      <c r="O1807" t="s">
        <v>2365</v>
      </c>
      <c r="P1807"/>
      <c r="Q1807"/>
      <c r="R1807" s="14"/>
    </row>
    <row r="1808" spans="1:18" ht="15" hidden="1" customHeight="1" x14ac:dyDescent="0.2">
      <c r="A1808" s="5">
        <v>45303</v>
      </c>
      <c r="B1808" s="6">
        <v>2322</v>
      </c>
      <c r="C1808" s="6" t="s">
        <v>2228</v>
      </c>
      <c r="D1808" s="6" t="s">
        <v>2257</v>
      </c>
      <c r="E1808" s="9">
        <v>3687120</v>
      </c>
      <c r="F1808" s="10" t="s">
        <v>1409</v>
      </c>
      <c r="G1808" s="9">
        <v>294970</v>
      </c>
      <c r="H1808" s="9">
        <v>3982090</v>
      </c>
      <c r="I1808" s="6" t="s">
        <v>13</v>
      </c>
      <c r="J1808" s="6" t="s">
        <v>14</v>
      </c>
      <c r="K1808" s="5">
        <f t="shared" si="193"/>
        <v>45338</v>
      </c>
      <c r="L1808" s="9">
        <f>+VLOOKUP(B1808,'[17]TT 2023'!F$1798:K$1870,2,0)</f>
        <v>3982095</v>
      </c>
      <c r="M1808" s="9">
        <f t="shared" si="194"/>
        <v>5</v>
      </c>
      <c r="N1808" s="5">
        <f>+VLOOKUP(B1808,'[17]TT 2023'!F$1798:K$1870,6,0)</f>
        <v>45338</v>
      </c>
      <c r="O1808" t="s">
        <v>2365</v>
      </c>
      <c r="P1808"/>
      <c r="Q1808"/>
      <c r="R1808" s="14"/>
    </row>
    <row r="1809" spans="1:18" ht="15" hidden="1" customHeight="1" x14ac:dyDescent="0.2">
      <c r="A1809" s="5">
        <v>45303</v>
      </c>
      <c r="B1809" s="6">
        <v>2323</v>
      </c>
      <c r="C1809" s="6" t="s">
        <v>2228</v>
      </c>
      <c r="D1809" s="6" t="s">
        <v>2258</v>
      </c>
      <c r="E1809" s="9">
        <v>3028755</v>
      </c>
      <c r="F1809" s="10" t="s">
        <v>1409</v>
      </c>
      <c r="G1809" s="9">
        <v>242300</v>
      </c>
      <c r="H1809" s="9">
        <v>3271055</v>
      </c>
      <c r="I1809" s="6" t="s">
        <v>83</v>
      </c>
      <c r="J1809" s="6" t="s">
        <v>84</v>
      </c>
      <c r="K1809" s="5">
        <f t="shared" si="193"/>
        <v>45338</v>
      </c>
      <c r="L1809" s="9">
        <f>+VLOOKUP(B1809,'[17]TT 2023'!F$1871:K$1941,2,0)</f>
        <v>3271050</v>
      </c>
      <c r="M1809" s="9">
        <f t="shared" si="194"/>
        <v>-5</v>
      </c>
      <c r="N1809" s="5">
        <f>+VLOOKUP(B1809,'[17]TT 2023'!F$1871:K$1941,6,0)</f>
        <v>45348</v>
      </c>
      <c r="O1809" t="s">
        <v>2372</v>
      </c>
      <c r="P1809"/>
      <c r="Q1809"/>
      <c r="R1809" s="14"/>
    </row>
    <row r="1810" spans="1:18" ht="15" hidden="1" customHeight="1" x14ac:dyDescent="0.2">
      <c r="A1810" s="5">
        <v>45303</v>
      </c>
      <c r="B1810" s="6">
        <v>2324</v>
      </c>
      <c r="C1810" s="6" t="s">
        <v>2228</v>
      </c>
      <c r="D1810" s="6" t="s">
        <v>2259</v>
      </c>
      <c r="E1810" s="9">
        <v>6072360</v>
      </c>
      <c r="F1810" s="10" t="s">
        <v>1409</v>
      </c>
      <c r="G1810" s="9">
        <v>485789</v>
      </c>
      <c r="H1810" s="9">
        <v>6558149</v>
      </c>
      <c r="I1810" s="6" t="s">
        <v>175</v>
      </c>
      <c r="J1810" s="6" t="s">
        <v>176</v>
      </c>
      <c r="K1810" s="5">
        <f t="shared" si="193"/>
        <v>45338</v>
      </c>
      <c r="L1810" s="9">
        <f>+VLOOKUP(B1810,'[17]TT 2023'!F$1871:K$1941,2,0)</f>
        <v>6558152</v>
      </c>
      <c r="M1810" s="9">
        <f t="shared" si="194"/>
        <v>3</v>
      </c>
      <c r="N1810" s="5">
        <f>+VLOOKUP(B1810,'[17]TT 2023'!F$1871:K$1941,6,0)</f>
        <v>45348</v>
      </c>
      <c r="O1810" t="s">
        <v>2372</v>
      </c>
      <c r="P1810"/>
      <c r="Q1810"/>
      <c r="R1810" s="14"/>
    </row>
    <row r="1811" spans="1:18" ht="15" hidden="1" customHeight="1" x14ac:dyDescent="0.2">
      <c r="A1811" s="5">
        <v>45303</v>
      </c>
      <c r="B1811" s="6">
        <v>2325</v>
      </c>
      <c r="C1811" s="6" t="s">
        <v>2228</v>
      </c>
      <c r="D1811" s="6" t="s">
        <v>2260</v>
      </c>
      <c r="E1811" s="9">
        <v>2324310</v>
      </c>
      <c r="F1811" s="10" t="s">
        <v>1409</v>
      </c>
      <c r="G1811" s="9">
        <v>185945</v>
      </c>
      <c r="H1811" s="9">
        <v>2510255</v>
      </c>
      <c r="I1811" s="6" t="s">
        <v>117</v>
      </c>
      <c r="J1811" s="6" t="s">
        <v>118</v>
      </c>
      <c r="K1811" s="5">
        <f t="shared" si="193"/>
        <v>45338</v>
      </c>
      <c r="L1811" s="9">
        <f>+VLOOKUP(B1811,'[17]TT 2023'!F$1871:K$1941,2,0)</f>
        <v>2510258</v>
      </c>
      <c r="M1811" s="9">
        <f t="shared" si="194"/>
        <v>3</v>
      </c>
      <c r="N1811" s="5">
        <f>+VLOOKUP(B1811,'[17]TT 2023'!F$1871:K$1941,6,0)</f>
        <v>45348</v>
      </c>
      <c r="O1811" t="s">
        <v>2372</v>
      </c>
      <c r="P1811"/>
      <c r="Q1811"/>
      <c r="R1811" s="14"/>
    </row>
    <row r="1812" spans="1:18" ht="15" hidden="1" customHeight="1" x14ac:dyDescent="0.2">
      <c r="A1812" s="5">
        <v>45303</v>
      </c>
      <c r="B1812" s="6">
        <v>2326</v>
      </c>
      <c r="C1812" s="6" t="s">
        <v>2228</v>
      </c>
      <c r="D1812" s="6" t="s">
        <v>2261</v>
      </c>
      <c r="E1812" s="9">
        <v>1941090</v>
      </c>
      <c r="F1812" s="10" t="s">
        <v>1409</v>
      </c>
      <c r="G1812" s="9">
        <v>155287</v>
      </c>
      <c r="H1812" s="9">
        <v>2096377</v>
      </c>
      <c r="I1812" s="6" t="s">
        <v>117</v>
      </c>
      <c r="J1812" s="6" t="s">
        <v>118</v>
      </c>
      <c r="K1812" s="5">
        <f t="shared" si="193"/>
        <v>45338</v>
      </c>
      <c r="L1812" s="9">
        <f>+VLOOKUP(B1812,'[17]TT 2023'!F$1871:K$1941,2,0)</f>
        <v>2096375</v>
      </c>
      <c r="M1812" s="9">
        <f t="shared" si="194"/>
        <v>-2</v>
      </c>
      <c r="N1812" s="5">
        <f>+VLOOKUP(B1812,'[17]TT 2023'!F$1871:K$1941,6,0)</f>
        <v>45348</v>
      </c>
      <c r="O1812" t="s">
        <v>2372</v>
      </c>
      <c r="P1812"/>
      <c r="Q1812"/>
      <c r="R1812" s="14"/>
    </row>
    <row r="1813" spans="1:18" ht="15" hidden="1" customHeight="1" x14ac:dyDescent="0.2">
      <c r="A1813" s="5">
        <v>45303</v>
      </c>
      <c r="B1813" s="6">
        <v>2327</v>
      </c>
      <c r="C1813" s="6" t="s">
        <v>2228</v>
      </c>
      <c r="D1813" s="6" t="s">
        <v>2262</v>
      </c>
      <c r="E1813" s="9">
        <v>4348430</v>
      </c>
      <c r="F1813" s="10" t="s">
        <v>1409</v>
      </c>
      <c r="G1813" s="9">
        <v>347874</v>
      </c>
      <c r="H1813" s="9">
        <v>4696304</v>
      </c>
      <c r="I1813" s="6" t="s">
        <v>13</v>
      </c>
      <c r="J1813" s="6" t="s">
        <v>14</v>
      </c>
      <c r="K1813" s="5">
        <f t="shared" si="193"/>
        <v>45338</v>
      </c>
      <c r="L1813" s="9">
        <f>+VLOOKUP(B1813,'[17]TT 2023'!F$1871:K$1941,2,0)</f>
        <v>4696299</v>
      </c>
      <c r="M1813" s="9">
        <f t="shared" si="194"/>
        <v>-5</v>
      </c>
      <c r="N1813" s="5">
        <f>+VLOOKUP(B1813,'[17]TT 2023'!F$1871:K$1941,6,0)</f>
        <v>45348</v>
      </c>
      <c r="O1813" t="s">
        <v>2372</v>
      </c>
      <c r="P1813"/>
      <c r="Q1813"/>
      <c r="R1813" s="14"/>
    </row>
    <row r="1814" spans="1:18" ht="15" hidden="1" customHeight="1" x14ac:dyDescent="0.2">
      <c r="A1814" s="5">
        <v>45303</v>
      </c>
      <c r="B1814" s="6">
        <v>2328</v>
      </c>
      <c r="C1814" s="6" t="s">
        <v>2228</v>
      </c>
      <c r="D1814" s="6" t="s">
        <v>2263</v>
      </c>
      <c r="E1814" s="9">
        <v>1110580</v>
      </c>
      <c r="F1814" s="10" t="s">
        <v>1409</v>
      </c>
      <c r="G1814" s="9">
        <v>88846</v>
      </c>
      <c r="H1814" s="9">
        <v>1199426</v>
      </c>
      <c r="I1814" s="6" t="s">
        <v>13</v>
      </c>
      <c r="J1814" s="6" t="s">
        <v>14</v>
      </c>
      <c r="K1814" s="5">
        <f t="shared" si="193"/>
        <v>45338</v>
      </c>
      <c r="L1814" s="9">
        <f>+VLOOKUP(B1814,'[17]TT 2023'!F$1871:K$1941,2,0)</f>
        <v>1199421</v>
      </c>
      <c r="M1814" s="9">
        <f t="shared" si="194"/>
        <v>-5</v>
      </c>
      <c r="N1814" s="5">
        <f>+VLOOKUP(B1814,'[17]TT 2023'!F$1871:K$1941,6,0)</f>
        <v>45348</v>
      </c>
      <c r="O1814" t="s">
        <v>2372</v>
      </c>
      <c r="P1814"/>
      <c r="Q1814"/>
      <c r="R1814" s="14"/>
    </row>
    <row r="1815" spans="1:18" ht="15" hidden="1" customHeight="1" x14ac:dyDescent="0.2">
      <c r="A1815" s="5">
        <v>45303</v>
      </c>
      <c r="B1815" s="6">
        <v>2329</v>
      </c>
      <c r="C1815" s="6" t="s">
        <v>2228</v>
      </c>
      <c r="D1815" s="6" t="s">
        <v>2264</v>
      </c>
      <c r="E1815" s="9">
        <v>3134700</v>
      </c>
      <c r="F1815" s="10" t="s">
        <v>1409</v>
      </c>
      <c r="G1815" s="9">
        <v>250776</v>
      </c>
      <c r="H1815" s="9">
        <v>3385476</v>
      </c>
      <c r="I1815" s="6" t="s">
        <v>73</v>
      </c>
      <c r="J1815" s="6" t="s">
        <v>74</v>
      </c>
      <c r="K1815" s="5">
        <f t="shared" si="193"/>
        <v>45338</v>
      </c>
      <c r="L1815" s="9">
        <f>+VLOOKUP(B1815,'[17]TT 2023'!F$1871:K$1941,2,0)</f>
        <v>3385476</v>
      </c>
      <c r="M1815" s="9">
        <f t="shared" si="194"/>
        <v>0</v>
      </c>
      <c r="N1815" s="5">
        <f>+VLOOKUP(B1815,'[17]TT 2023'!F$1871:K$1941,6,0)</f>
        <v>45348</v>
      </c>
      <c r="O1815" t="s">
        <v>2372</v>
      </c>
      <c r="P1815"/>
      <c r="Q1815"/>
      <c r="R1815" s="14"/>
    </row>
    <row r="1816" spans="1:18" ht="15" hidden="1" customHeight="1" x14ac:dyDescent="0.2">
      <c r="A1816" s="5">
        <v>45303</v>
      </c>
      <c r="B1816" s="6">
        <v>2330</v>
      </c>
      <c r="C1816" s="6" t="s">
        <v>2228</v>
      </c>
      <c r="D1816" s="6" t="s">
        <v>2265</v>
      </c>
      <c r="E1816" s="9">
        <v>17531010</v>
      </c>
      <c r="F1816" s="10" t="s">
        <v>1409</v>
      </c>
      <c r="G1816" s="9">
        <v>1402481</v>
      </c>
      <c r="H1816" s="9">
        <v>18933491</v>
      </c>
      <c r="I1816" s="6" t="s">
        <v>113</v>
      </c>
      <c r="J1816" s="6" t="s">
        <v>114</v>
      </c>
      <c r="K1816" s="5">
        <f t="shared" si="193"/>
        <v>45338</v>
      </c>
      <c r="L1816" s="9">
        <f>+VLOOKUP(B1816,'[17]TT 2023'!F$1871:K$1941,2,0)</f>
        <v>18933494</v>
      </c>
      <c r="M1816" s="9">
        <f t="shared" si="194"/>
        <v>3</v>
      </c>
      <c r="N1816" s="5">
        <f>+VLOOKUP(B1816,'[17]TT 2023'!F$1871:K$1941,6,0)</f>
        <v>45348</v>
      </c>
      <c r="O1816" t="s">
        <v>2372</v>
      </c>
      <c r="P1816"/>
      <c r="Q1816"/>
      <c r="R1816" s="14"/>
    </row>
    <row r="1817" spans="1:18" ht="15" hidden="1" customHeight="1" x14ac:dyDescent="0.2">
      <c r="A1817" s="5">
        <v>45303</v>
      </c>
      <c r="B1817" s="6">
        <v>2331</v>
      </c>
      <c r="C1817" s="6" t="s">
        <v>2228</v>
      </c>
      <c r="D1817" s="6" t="s">
        <v>2266</v>
      </c>
      <c r="E1817" s="9">
        <v>2474859</v>
      </c>
      <c r="F1817" s="10" t="s">
        <v>1409</v>
      </c>
      <c r="G1817" s="9">
        <v>197989</v>
      </c>
      <c r="H1817" s="9">
        <v>2672848</v>
      </c>
      <c r="I1817" s="6" t="s">
        <v>113</v>
      </c>
      <c r="J1817" s="6" t="s">
        <v>114</v>
      </c>
      <c r="K1817" s="5">
        <f t="shared" si="193"/>
        <v>45338</v>
      </c>
      <c r="L1817" s="9">
        <f>+VLOOKUP(B1817,'[17]TT 2023'!F$1871:K$1941,2,0)</f>
        <v>2672852</v>
      </c>
      <c r="M1817" s="9">
        <f t="shared" si="194"/>
        <v>4</v>
      </c>
      <c r="N1817" s="5">
        <f>+VLOOKUP(B1817,'[17]TT 2023'!F$1871:K$1941,6,0)</f>
        <v>45348</v>
      </c>
      <c r="O1817" t="s">
        <v>2372</v>
      </c>
      <c r="P1817"/>
      <c r="Q1817"/>
      <c r="R1817" s="14"/>
    </row>
    <row r="1818" spans="1:18" ht="15" hidden="1" customHeight="1" x14ac:dyDescent="0.2">
      <c r="A1818" s="5">
        <v>45303</v>
      </c>
      <c r="B1818" s="6">
        <v>2332</v>
      </c>
      <c r="C1818" s="6" t="s">
        <v>2228</v>
      </c>
      <c r="D1818" s="6" t="s">
        <v>2267</v>
      </c>
      <c r="E1818" s="9">
        <v>6878355</v>
      </c>
      <c r="F1818" s="10" t="s">
        <v>1409</v>
      </c>
      <c r="G1818" s="9">
        <v>550268</v>
      </c>
      <c r="H1818" s="9">
        <v>7428623</v>
      </c>
      <c r="I1818" s="6" t="s">
        <v>175</v>
      </c>
      <c r="J1818" s="6" t="s">
        <v>176</v>
      </c>
      <c r="K1818" s="5">
        <f t="shared" si="193"/>
        <v>45338</v>
      </c>
      <c r="L1818" s="9">
        <f>+VLOOKUP(B1818,'[17]TT 2023'!F$1871:K$1941,2,0)</f>
        <v>7428618</v>
      </c>
      <c r="M1818" s="9">
        <f t="shared" si="194"/>
        <v>-5</v>
      </c>
      <c r="N1818" s="5">
        <f>+VLOOKUP(B1818,'[17]TT 2023'!F$1871:K$1941,6,0)</f>
        <v>45348</v>
      </c>
      <c r="O1818" t="s">
        <v>2372</v>
      </c>
      <c r="P1818"/>
      <c r="Q1818"/>
      <c r="R1818" s="14"/>
    </row>
    <row r="1819" spans="1:18" ht="15" hidden="1" customHeight="1" x14ac:dyDescent="0.2">
      <c r="A1819" s="5">
        <v>45303</v>
      </c>
      <c r="B1819" s="6">
        <v>2333</v>
      </c>
      <c r="C1819" s="6" t="s">
        <v>2228</v>
      </c>
      <c r="D1819" s="6" t="s">
        <v>2268</v>
      </c>
      <c r="E1819" s="9">
        <v>1468620</v>
      </c>
      <c r="F1819" s="10" t="s">
        <v>1409</v>
      </c>
      <c r="G1819" s="9">
        <v>117490</v>
      </c>
      <c r="H1819" s="9">
        <v>1586110</v>
      </c>
      <c r="I1819" s="6" t="s">
        <v>175</v>
      </c>
      <c r="J1819" s="6" t="s">
        <v>176</v>
      </c>
      <c r="K1819" s="5">
        <f t="shared" si="193"/>
        <v>45338</v>
      </c>
      <c r="L1819" s="9">
        <f>+VLOOKUP(B1819,'[17]TT 2023'!F$1871:K$1941,2,0)</f>
        <v>1586115</v>
      </c>
      <c r="M1819" s="9">
        <f t="shared" si="194"/>
        <v>5</v>
      </c>
      <c r="N1819" s="5">
        <f>+VLOOKUP(B1819,'[17]TT 2023'!F$1871:K$1941,6,0)</f>
        <v>45348</v>
      </c>
      <c r="O1819" t="s">
        <v>2372</v>
      </c>
      <c r="P1819"/>
      <c r="Q1819"/>
      <c r="R1819" s="14"/>
    </row>
    <row r="1820" spans="1:18" ht="15" hidden="1" customHeight="1" x14ac:dyDescent="0.2">
      <c r="A1820" s="5">
        <v>45303</v>
      </c>
      <c r="B1820" s="6">
        <v>2334</v>
      </c>
      <c r="C1820" s="6" t="s">
        <v>2228</v>
      </c>
      <c r="D1820" s="6" t="s">
        <v>2269</v>
      </c>
      <c r="E1820" s="9">
        <v>4048240</v>
      </c>
      <c r="F1820" s="10" t="s">
        <v>1409</v>
      </c>
      <c r="G1820" s="9">
        <v>323859</v>
      </c>
      <c r="H1820" s="9">
        <v>4372099</v>
      </c>
      <c r="I1820" s="6" t="s">
        <v>93</v>
      </c>
      <c r="J1820" s="6" t="s">
        <v>94</v>
      </c>
      <c r="K1820" s="5">
        <f t="shared" si="193"/>
        <v>45338</v>
      </c>
      <c r="L1820" s="9">
        <f>+VLOOKUP(B1820,'[17]TT 2023'!F$1871:K$1941,2,0)</f>
        <v>4372097</v>
      </c>
      <c r="M1820" s="9">
        <f t="shared" si="194"/>
        <v>-2</v>
      </c>
      <c r="N1820" s="5">
        <f>+VLOOKUP(B1820,'[17]TT 2023'!F$1871:K$1941,6,0)</f>
        <v>45348</v>
      </c>
      <c r="O1820" t="s">
        <v>2372</v>
      </c>
      <c r="P1820"/>
      <c r="Q1820"/>
      <c r="R1820" s="14"/>
    </row>
    <row r="1821" spans="1:18" ht="15" hidden="1" customHeight="1" x14ac:dyDescent="0.2">
      <c r="A1821" s="5">
        <v>45303</v>
      </c>
      <c r="B1821" s="6">
        <v>2335</v>
      </c>
      <c r="C1821" s="6" t="s">
        <v>2228</v>
      </c>
      <c r="D1821" s="6" t="s">
        <v>2270</v>
      </c>
      <c r="E1821" s="9">
        <v>1468620</v>
      </c>
      <c r="F1821" s="10" t="s">
        <v>1409</v>
      </c>
      <c r="G1821" s="9">
        <v>117490</v>
      </c>
      <c r="H1821" s="9">
        <v>1586110</v>
      </c>
      <c r="I1821" s="6" t="s">
        <v>107</v>
      </c>
      <c r="J1821" s="6" t="s">
        <v>108</v>
      </c>
      <c r="K1821" s="5">
        <f t="shared" si="193"/>
        <v>45338</v>
      </c>
      <c r="L1821" s="9">
        <f>+VLOOKUP(B1821,'[17]TT 2023'!F$1871:K$1941,2,0)</f>
        <v>1586115</v>
      </c>
      <c r="M1821" s="9">
        <f t="shared" si="194"/>
        <v>5</v>
      </c>
      <c r="N1821" s="5">
        <f>+VLOOKUP(B1821,'[17]TT 2023'!F$1871:K$1941,6,0)</f>
        <v>45348</v>
      </c>
      <c r="O1821" t="s">
        <v>2372</v>
      </c>
      <c r="P1821"/>
      <c r="Q1821"/>
      <c r="R1821" s="14"/>
    </row>
    <row r="1822" spans="1:18" ht="15" hidden="1" customHeight="1" x14ac:dyDescent="0.2">
      <c r="A1822" s="5">
        <v>45303</v>
      </c>
      <c r="B1822" s="6">
        <v>2336</v>
      </c>
      <c r="C1822" s="6" t="s">
        <v>2228</v>
      </c>
      <c r="D1822" s="6" t="s">
        <v>2271</v>
      </c>
      <c r="E1822" s="9">
        <v>11578349</v>
      </c>
      <c r="F1822" s="10" t="s">
        <v>1409</v>
      </c>
      <c r="G1822" s="9">
        <v>926268</v>
      </c>
      <c r="H1822" s="9">
        <v>12504617</v>
      </c>
      <c r="I1822" s="6" t="s">
        <v>139</v>
      </c>
      <c r="J1822" s="6" t="s">
        <v>140</v>
      </c>
      <c r="K1822" s="5">
        <f t="shared" si="193"/>
        <v>45338</v>
      </c>
      <c r="L1822" s="9">
        <f>+VLOOKUP(B1822,'[17]TT 2023'!F$1871:K$1941,2,0)</f>
        <v>12504618</v>
      </c>
      <c r="M1822" s="9">
        <f t="shared" si="194"/>
        <v>1</v>
      </c>
      <c r="N1822" s="5">
        <f>+VLOOKUP(B1822,'[17]TT 2023'!F$1871:K$1941,6,0)</f>
        <v>45348</v>
      </c>
      <c r="O1822" t="s">
        <v>2372</v>
      </c>
      <c r="P1822"/>
      <c r="Q1822"/>
      <c r="R1822" s="14"/>
    </row>
    <row r="1823" spans="1:18" ht="15" hidden="1" customHeight="1" x14ac:dyDescent="0.2">
      <c r="A1823" s="5">
        <v>45303</v>
      </c>
      <c r="B1823" s="6">
        <v>2337</v>
      </c>
      <c r="C1823" s="6" t="s">
        <v>2228</v>
      </c>
      <c r="D1823" s="6" t="s">
        <v>2272</v>
      </c>
      <c r="E1823" s="9">
        <v>1468620</v>
      </c>
      <c r="F1823" s="10" t="s">
        <v>1409</v>
      </c>
      <c r="G1823" s="9">
        <v>117490</v>
      </c>
      <c r="H1823" s="9">
        <v>1586110</v>
      </c>
      <c r="I1823" s="6" t="s">
        <v>53</v>
      </c>
      <c r="J1823" s="6" t="s">
        <v>54</v>
      </c>
      <c r="K1823" s="5">
        <f t="shared" si="193"/>
        <v>45338</v>
      </c>
      <c r="L1823" s="9">
        <f>+VLOOKUP(B1823,'[17]TT 2023'!F$1871:K$1941,2,0)</f>
        <v>1586115</v>
      </c>
      <c r="M1823" s="9">
        <f t="shared" si="194"/>
        <v>5</v>
      </c>
      <c r="N1823" s="5">
        <f>+VLOOKUP(B1823,'[17]TT 2023'!F$1871:K$1941,6,0)</f>
        <v>45348</v>
      </c>
      <c r="O1823" t="s">
        <v>2372</v>
      </c>
      <c r="P1823"/>
      <c r="Q1823"/>
      <c r="R1823" s="14"/>
    </row>
    <row r="1824" spans="1:18" ht="15" hidden="1" customHeight="1" x14ac:dyDescent="0.2">
      <c r="A1824" s="5">
        <v>45303</v>
      </c>
      <c r="B1824" s="6">
        <v>2338</v>
      </c>
      <c r="C1824" s="6" t="s">
        <v>2228</v>
      </c>
      <c r="D1824" s="6" t="s">
        <v>2273</v>
      </c>
      <c r="E1824" s="9">
        <v>1911600</v>
      </c>
      <c r="F1824" s="10" t="s">
        <v>1409</v>
      </c>
      <c r="G1824" s="9">
        <v>152928</v>
      </c>
      <c r="H1824" s="9">
        <v>2064528</v>
      </c>
      <c r="I1824" s="6" t="s">
        <v>131</v>
      </c>
      <c r="J1824" s="6" t="s">
        <v>132</v>
      </c>
      <c r="K1824" s="5">
        <f t="shared" si="193"/>
        <v>45338</v>
      </c>
      <c r="L1824" s="9">
        <f>+VLOOKUP(B1824,'[17]TT 2023'!F$1871:K$1941,2,0)</f>
        <v>2064528</v>
      </c>
      <c r="M1824" s="9">
        <f t="shared" si="194"/>
        <v>0</v>
      </c>
      <c r="N1824" s="5">
        <f>+VLOOKUP(B1824,'[17]TT 2023'!F$1871:K$1941,6,0)</f>
        <v>45348</v>
      </c>
      <c r="O1824" t="s">
        <v>2372</v>
      </c>
      <c r="P1824"/>
      <c r="Q1824"/>
      <c r="R1824" s="14"/>
    </row>
    <row r="1825" spans="1:18" ht="15" hidden="1" customHeight="1" x14ac:dyDescent="0.2">
      <c r="A1825" s="5">
        <v>45303</v>
      </c>
      <c r="B1825" s="6">
        <v>2339</v>
      </c>
      <c r="C1825" s="6" t="s">
        <v>2228</v>
      </c>
      <c r="D1825" s="6" t="s">
        <v>2274</v>
      </c>
      <c r="E1825" s="9">
        <v>12641530</v>
      </c>
      <c r="F1825" s="10" t="s">
        <v>1409</v>
      </c>
      <c r="G1825" s="9">
        <v>1011322</v>
      </c>
      <c r="H1825" s="9">
        <v>13652852</v>
      </c>
      <c r="I1825" s="6" t="s">
        <v>131</v>
      </c>
      <c r="J1825" s="6" t="s">
        <v>132</v>
      </c>
      <c r="K1825" s="5">
        <f t="shared" si="193"/>
        <v>45338</v>
      </c>
      <c r="L1825" s="9">
        <f>+VLOOKUP(B1825,'[17]TT 2023'!F$1871:K$1941,2,0)</f>
        <v>13652847</v>
      </c>
      <c r="M1825" s="9">
        <f t="shared" si="194"/>
        <v>-5</v>
      </c>
      <c r="N1825" s="5">
        <f>+VLOOKUP(B1825,'[17]TT 2023'!F$1871:K$1941,6,0)</f>
        <v>45348</v>
      </c>
      <c r="O1825" t="s">
        <v>2372</v>
      </c>
      <c r="P1825"/>
      <c r="Q1825"/>
      <c r="R1825" s="14"/>
    </row>
    <row r="1826" spans="1:18" ht="15" hidden="1" customHeight="1" x14ac:dyDescent="0.2">
      <c r="A1826" s="5">
        <v>45304</v>
      </c>
      <c r="B1826" s="6">
        <v>2500</v>
      </c>
      <c r="C1826" s="6" t="s">
        <v>2228</v>
      </c>
      <c r="D1826" s="6" t="s">
        <v>2275</v>
      </c>
      <c r="E1826" s="9">
        <v>4294760</v>
      </c>
      <c r="F1826" s="10" t="s">
        <v>1409</v>
      </c>
      <c r="G1826" s="9">
        <v>343581</v>
      </c>
      <c r="H1826" s="9">
        <v>4638341</v>
      </c>
      <c r="I1826" s="6" t="s">
        <v>13</v>
      </c>
      <c r="J1826" s="6" t="s">
        <v>14</v>
      </c>
      <c r="K1826" s="5">
        <f t="shared" si="193"/>
        <v>45339</v>
      </c>
      <c r="L1826" s="9">
        <f>+VLOOKUP(B1826,'[17]TT 2023'!F$1871:K$1941,2,0)</f>
        <v>4638344</v>
      </c>
      <c r="M1826" s="9">
        <f t="shared" si="194"/>
        <v>3</v>
      </c>
      <c r="N1826" s="5">
        <f>+VLOOKUP(B1826,'[17]TT 2023'!F$1871:K$1941,6,0)</f>
        <v>45348</v>
      </c>
      <c r="O1826" t="s">
        <v>2372</v>
      </c>
      <c r="P1826"/>
      <c r="Q1826"/>
      <c r="R1826" s="14"/>
    </row>
    <row r="1827" spans="1:18" ht="15" hidden="1" customHeight="1" x14ac:dyDescent="0.2">
      <c r="A1827" s="5">
        <v>45307</v>
      </c>
      <c r="B1827" s="6">
        <v>2657</v>
      </c>
      <c r="C1827" s="6" t="s">
        <v>2228</v>
      </c>
      <c r="D1827" s="6" t="s">
        <v>2276</v>
      </c>
      <c r="E1827" s="9">
        <v>20330250</v>
      </c>
      <c r="F1827" s="10" t="s">
        <v>1409</v>
      </c>
      <c r="G1827" s="9">
        <v>1626420</v>
      </c>
      <c r="H1827" s="9">
        <v>21956670</v>
      </c>
      <c r="I1827" s="6" t="s">
        <v>13</v>
      </c>
      <c r="J1827" s="6" t="s">
        <v>14</v>
      </c>
      <c r="K1827" s="5">
        <f t="shared" si="193"/>
        <v>45342</v>
      </c>
      <c r="L1827" s="9">
        <f>+VLOOKUP(B1827,'[17]TT 2023'!F$1871:K$1941,2,0)</f>
        <v>21956670</v>
      </c>
      <c r="M1827" s="9">
        <f t="shared" si="194"/>
        <v>0</v>
      </c>
      <c r="N1827" s="5">
        <f>+VLOOKUP(B1827,'[17]TT 2023'!F$1871:K$1941,6,0)</f>
        <v>45348</v>
      </c>
      <c r="O1827" t="s">
        <v>2372</v>
      </c>
      <c r="P1827"/>
      <c r="Q1827"/>
      <c r="R1827" s="14"/>
    </row>
    <row r="1828" spans="1:18" ht="15" hidden="1" customHeight="1" x14ac:dyDescent="0.2">
      <c r="A1828" s="5">
        <v>45307</v>
      </c>
      <c r="B1828" s="6">
        <v>2658</v>
      </c>
      <c r="C1828" s="6" t="s">
        <v>2228</v>
      </c>
      <c r="D1828" s="6" t="s">
        <v>2277</v>
      </c>
      <c r="E1828" s="9">
        <v>2024120</v>
      </c>
      <c r="F1828" s="10" t="s">
        <v>1409</v>
      </c>
      <c r="G1828" s="9">
        <v>161930</v>
      </c>
      <c r="H1828" s="9">
        <v>2186050</v>
      </c>
      <c r="I1828" s="6" t="s">
        <v>101</v>
      </c>
      <c r="J1828" s="6" t="s">
        <v>102</v>
      </c>
      <c r="K1828" s="5">
        <f t="shared" si="193"/>
        <v>45342</v>
      </c>
      <c r="L1828" s="9">
        <f>+VLOOKUP(B1828,'[17]TT 2023'!F$1871:K$1941,2,0)</f>
        <v>2186055</v>
      </c>
      <c r="M1828" s="9">
        <f t="shared" si="194"/>
        <v>5</v>
      </c>
      <c r="N1828" s="5">
        <f>+VLOOKUP(B1828,'[17]TT 2023'!F$1871:K$1941,6,0)</f>
        <v>45348</v>
      </c>
      <c r="O1828" t="s">
        <v>2372</v>
      </c>
      <c r="P1828"/>
      <c r="Q1828"/>
      <c r="R1828" s="14"/>
    </row>
    <row r="1829" spans="1:18" ht="15" hidden="1" customHeight="1" x14ac:dyDescent="0.2">
      <c r="A1829" s="5">
        <v>45307</v>
      </c>
      <c r="B1829" s="6">
        <v>2659</v>
      </c>
      <c r="C1829" s="6" t="s">
        <v>2228</v>
      </c>
      <c r="D1829" s="6" t="s">
        <v>2278</v>
      </c>
      <c r="E1829" s="9">
        <v>2867400</v>
      </c>
      <c r="F1829" s="10" t="s">
        <v>1409</v>
      </c>
      <c r="G1829" s="9">
        <v>229392</v>
      </c>
      <c r="H1829" s="9">
        <v>3096792</v>
      </c>
      <c r="I1829" s="6" t="s">
        <v>117</v>
      </c>
      <c r="J1829" s="6" t="s">
        <v>118</v>
      </c>
      <c r="K1829" s="5">
        <f t="shared" si="193"/>
        <v>45342</v>
      </c>
      <c r="L1829" s="9">
        <f>+VLOOKUP(B1829,'[17]TT 2023'!F$1871:K$1941,2,0)</f>
        <v>3096792</v>
      </c>
      <c r="M1829" s="9">
        <f t="shared" si="194"/>
        <v>0</v>
      </c>
      <c r="N1829" s="5">
        <f>+VLOOKUP(B1829,'[17]TT 2023'!F$1871:K$1941,6,0)</f>
        <v>45348</v>
      </c>
      <c r="O1829" t="s">
        <v>2372</v>
      </c>
      <c r="P1829"/>
      <c r="Q1829"/>
      <c r="R1829" s="14"/>
    </row>
    <row r="1830" spans="1:18" ht="15" hidden="1" customHeight="1" x14ac:dyDescent="0.2">
      <c r="A1830" s="5">
        <v>45307</v>
      </c>
      <c r="B1830" s="6">
        <v>2660</v>
      </c>
      <c r="C1830" s="6" t="s">
        <v>2228</v>
      </c>
      <c r="D1830" s="6" t="s">
        <v>2279</v>
      </c>
      <c r="E1830" s="9">
        <v>1468620</v>
      </c>
      <c r="F1830" s="10" t="s">
        <v>1409</v>
      </c>
      <c r="G1830" s="9">
        <v>117490</v>
      </c>
      <c r="H1830" s="9">
        <v>1586110</v>
      </c>
      <c r="I1830" s="6" t="s">
        <v>117</v>
      </c>
      <c r="J1830" s="6" t="s">
        <v>118</v>
      </c>
      <c r="K1830" s="5">
        <f t="shared" si="193"/>
        <v>45342</v>
      </c>
      <c r="L1830" s="9">
        <f>+VLOOKUP(B1830,'[17]TT 2023'!F$1871:K$1941,2,0)</f>
        <v>1586115</v>
      </c>
      <c r="M1830" s="9">
        <f t="shared" si="194"/>
        <v>5</v>
      </c>
      <c r="N1830" s="5">
        <f>+VLOOKUP(B1830,'[17]TT 2023'!F$1871:K$1941,6,0)</f>
        <v>45348</v>
      </c>
      <c r="O1830" t="s">
        <v>2372</v>
      </c>
      <c r="P1830"/>
      <c r="Q1830"/>
      <c r="R1830" s="14"/>
    </row>
    <row r="1831" spans="1:18" ht="15" hidden="1" customHeight="1" x14ac:dyDescent="0.2">
      <c r="A1831" s="5">
        <v>45307</v>
      </c>
      <c r="B1831" s="6">
        <v>2693</v>
      </c>
      <c r="C1831" s="6" t="s">
        <v>2228</v>
      </c>
      <c r="D1831" s="6" t="s">
        <v>2280</v>
      </c>
      <c r="E1831" s="9">
        <v>2024120</v>
      </c>
      <c r="F1831" s="10" t="s">
        <v>1409</v>
      </c>
      <c r="G1831" s="9">
        <v>161930</v>
      </c>
      <c r="H1831" s="9">
        <v>2186050</v>
      </c>
      <c r="I1831" s="6" t="s">
        <v>53</v>
      </c>
      <c r="J1831" s="6" t="s">
        <v>54</v>
      </c>
      <c r="K1831" s="5">
        <f t="shared" si="193"/>
        <v>45342</v>
      </c>
      <c r="L1831" s="9">
        <f>+VLOOKUP(B1831,'[17]TT 2023'!F$1871:K$1941,2,0)</f>
        <v>2186055</v>
      </c>
      <c r="M1831" s="9">
        <f t="shared" si="194"/>
        <v>5</v>
      </c>
      <c r="N1831" s="5">
        <f>+VLOOKUP(B1831,'[17]TT 2023'!F$1871:K$1941,6,0)</f>
        <v>45348</v>
      </c>
      <c r="O1831" t="s">
        <v>2372</v>
      </c>
      <c r="P1831"/>
      <c r="Q1831"/>
      <c r="R1831" s="14"/>
    </row>
    <row r="1832" spans="1:18" ht="15" hidden="1" customHeight="1" x14ac:dyDescent="0.2">
      <c r="A1832" s="5">
        <v>45307</v>
      </c>
      <c r="B1832" s="6">
        <v>2695</v>
      </c>
      <c r="C1832" s="6" t="s">
        <v>2228</v>
      </c>
      <c r="D1832" s="6" t="s">
        <v>2281</v>
      </c>
      <c r="E1832" s="9">
        <v>5158400</v>
      </c>
      <c r="F1832" s="10" t="s">
        <v>1409</v>
      </c>
      <c r="G1832" s="9">
        <v>412672</v>
      </c>
      <c r="H1832" s="9">
        <v>5571072</v>
      </c>
      <c r="I1832" s="6" t="s">
        <v>139</v>
      </c>
      <c r="J1832" s="6" t="s">
        <v>140</v>
      </c>
      <c r="K1832" s="5">
        <f t="shared" si="193"/>
        <v>45342</v>
      </c>
      <c r="L1832" s="9">
        <f>+VLOOKUP(B1832,'[17]TT 2023'!F$1871:K$1941,2,0)</f>
        <v>5571072</v>
      </c>
      <c r="M1832" s="9">
        <f t="shared" si="194"/>
        <v>0</v>
      </c>
      <c r="N1832" s="5">
        <f>+VLOOKUP(B1832,'[17]TT 2023'!F$1871:K$1941,6,0)</f>
        <v>45348</v>
      </c>
      <c r="O1832" t="s">
        <v>2372</v>
      </c>
      <c r="P1832"/>
      <c r="Q1832"/>
      <c r="R1832" s="14"/>
    </row>
    <row r="1833" spans="1:18" ht="15" hidden="1" customHeight="1" x14ac:dyDescent="0.2">
      <c r="A1833" s="5">
        <v>45307</v>
      </c>
      <c r="B1833" s="6">
        <v>2698</v>
      </c>
      <c r="C1833" s="6" t="s">
        <v>2228</v>
      </c>
      <c r="D1833" s="6" t="s">
        <v>2282</v>
      </c>
      <c r="E1833" s="9">
        <v>3631135</v>
      </c>
      <c r="F1833" s="10" t="s">
        <v>1409</v>
      </c>
      <c r="G1833" s="9">
        <v>290491</v>
      </c>
      <c r="H1833" s="9">
        <v>3921626</v>
      </c>
      <c r="I1833" s="6" t="s">
        <v>73</v>
      </c>
      <c r="J1833" s="6" t="s">
        <v>74</v>
      </c>
      <c r="K1833" s="5">
        <f t="shared" si="193"/>
        <v>45342</v>
      </c>
      <c r="L1833" s="9">
        <f>+VLOOKUP(B1833,'[17]TT 2023'!F$1871:K$1941,2,0)</f>
        <v>3921629</v>
      </c>
      <c r="M1833" s="9">
        <f t="shared" si="194"/>
        <v>3</v>
      </c>
      <c r="N1833" s="5">
        <f>+VLOOKUP(B1833,'[17]TT 2023'!F$1871:K$1941,6,0)</f>
        <v>45348</v>
      </c>
      <c r="O1833" t="s">
        <v>2372</v>
      </c>
      <c r="P1833"/>
      <c r="Q1833"/>
      <c r="R1833" s="14"/>
    </row>
    <row r="1834" spans="1:18" ht="15" hidden="1" customHeight="1" x14ac:dyDescent="0.2">
      <c r="A1834" s="5">
        <v>45307</v>
      </c>
      <c r="B1834" s="6">
        <v>2700</v>
      </c>
      <c r="C1834" s="6" t="s">
        <v>2228</v>
      </c>
      <c r="D1834" s="6" t="s">
        <v>2283</v>
      </c>
      <c r="E1834" s="9">
        <v>13001240</v>
      </c>
      <c r="F1834" s="10" t="s">
        <v>1409</v>
      </c>
      <c r="G1834" s="9">
        <v>1040099</v>
      </c>
      <c r="H1834" s="9">
        <v>14041339</v>
      </c>
      <c r="I1834" s="6" t="s">
        <v>13</v>
      </c>
      <c r="J1834" s="6" t="s">
        <v>14</v>
      </c>
      <c r="K1834" s="5">
        <f t="shared" si="193"/>
        <v>45342</v>
      </c>
      <c r="L1834" s="9">
        <f>+VLOOKUP(B1834,'[17]TT 2023'!F$1871:K$1941,2,0)</f>
        <v>14041337</v>
      </c>
      <c r="M1834" s="9">
        <f t="shared" si="194"/>
        <v>-2</v>
      </c>
      <c r="N1834" s="5">
        <f>+VLOOKUP(B1834,'[17]TT 2023'!F$1871:K$1941,6,0)</f>
        <v>45348</v>
      </c>
      <c r="O1834" t="s">
        <v>2372</v>
      </c>
      <c r="P1834"/>
      <c r="Q1834"/>
      <c r="R1834" s="14"/>
    </row>
    <row r="1835" spans="1:18" ht="15" hidden="1" customHeight="1" x14ac:dyDescent="0.2">
      <c r="A1835" s="5">
        <v>45308</v>
      </c>
      <c r="B1835" s="6">
        <v>2910</v>
      </c>
      <c r="C1835" s="6" t="s">
        <v>2228</v>
      </c>
      <c r="D1835" s="6" t="s">
        <v>2284</v>
      </c>
      <c r="E1835" s="9">
        <v>3940900</v>
      </c>
      <c r="F1835" s="10" t="s">
        <v>1409</v>
      </c>
      <c r="G1835" s="9">
        <v>315272</v>
      </c>
      <c r="H1835" s="9">
        <v>4256172</v>
      </c>
      <c r="I1835" s="6" t="s">
        <v>13</v>
      </c>
      <c r="J1835" s="6" t="s">
        <v>14</v>
      </c>
      <c r="K1835" s="5">
        <f t="shared" si="193"/>
        <v>45343</v>
      </c>
      <c r="L1835" s="9">
        <f>+VLOOKUP(B1835,'[17]TT 2023'!F$1871:K$1941,2,0)</f>
        <v>4256172</v>
      </c>
      <c r="M1835" s="9">
        <f t="shared" si="194"/>
        <v>0</v>
      </c>
      <c r="N1835" s="5">
        <f>+VLOOKUP(B1835,'[17]TT 2023'!F$1871:K$1941,6,0)</f>
        <v>45348</v>
      </c>
      <c r="O1835" t="s">
        <v>2372</v>
      </c>
      <c r="P1835"/>
      <c r="Q1835"/>
      <c r="R1835" s="14"/>
    </row>
    <row r="1836" spans="1:18" ht="15" hidden="1" customHeight="1" x14ac:dyDescent="0.2">
      <c r="A1836" s="5">
        <v>45308</v>
      </c>
      <c r="B1836" s="6">
        <v>2919</v>
      </c>
      <c r="C1836" s="6" t="s">
        <v>2228</v>
      </c>
      <c r="D1836" s="6" t="s">
        <v>2285</v>
      </c>
      <c r="E1836" s="9">
        <v>8806216</v>
      </c>
      <c r="F1836" s="10" t="s">
        <v>1409</v>
      </c>
      <c r="G1836" s="9">
        <v>704497</v>
      </c>
      <c r="H1836" s="9">
        <v>9510713</v>
      </c>
      <c r="I1836" s="6" t="s">
        <v>147</v>
      </c>
      <c r="J1836" s="6" t="s">
        <v>148</v>
      </c>
      <c r="K1836" s="5">
        <f t="shared" si="193"/>
        <v>45343</v>
      </c>
      <c r="L1836" s="9">
        <f>+VLOOKUP(B1836,'[17]TT 2023'!F$1871:K$1941,2,0)</f>
        <v>9510710</v>
      </c>
      <c r="M1836" s="9">
        <f t="shared" si="194"/>
        <v>-3</v>
      </c>
      <c r="N1836" s="5">
        <f>+VLOOKUP(B1836,'[17]TT 2023'!F$1871:K$1941,6,0)</f>
        <v>45348</v>
      </c>
      <c r="O1836" t="s">
        <v>2372</v>
      </c>
      <c r="P1836"/>
      <c r="Q1836"/>
      <c r="R1836" s="14"/>
    </row>
    <row r="1837" spans="1:18" ht="15" hidden="1" customHeight="1" x14ac:dyDescent="0.2">
      <c r="A1837" s="5">
        <v>45308</v>
      </c>
      <c r="B1837" s="6">
        <v>2920</v>
      </c>
      <c r="C1837" s="6" t="s">
        <v>2228</v>
      </c>
      <c r="D1837" s="6" t="s">
        <v>2286</v>
      </c>
      <c r="E1837" s="9">
        <v>455620</v>
      </c>
      <c r="F1837" s="10" t="s">
        <v>1409</v>
      </c>
      <c r="G1837" s="9">
        <v>36450</v>
      </c>
      <c r="H1837" s="9">
        <v>492070</v>
      </c>
      <c r="I1837" s="6" t="s">
        <v>147</v>
      </c>
      <c r="J1837" s="6" t="s">
        <v>148</v>
      </c>
      <c r="K1837" s="5">
        <f t="shared" si="193"/>
        <v>45343</v>
      </c>
      <c r="L1837" s="9">
        <f>+VLOOKUP(B1837,'[17]TT 2023'!F$1871:K$1941,2,0)</f>
        <v>492075</v>
      </c>
      <c r="M1837" s="9">
        <f t="shared" si="194"/>
        <v>5</v>
      </c>
      <c r="N1837" s="5">
        <f>+VLOOKUP(B1837,'[17]TT 2023'!F$1871:K$1941,6,0)</f>
        <v>45348</v>
      </c>
      <c r="O1837" t="s">
        <v>2372</v>
      </c>
      <c r="P1837"/>
      <c r="Q1837"/>
      <c r="R1837" s="14"/>
    </row>
    <row r="1838" spans="1:18" ht="15" hidden="1" customHeight="1" x14ac:dyDescent="0.2">
      <c r="A1838" s="5">
        <v>45308</v>
      </c>
      <c r="B1838" s="6">
        <v>2921</v>
      </c>
      <c r="C1838" s="6" t="s">
        <v>2228</v>
      </c>
      <c r="D1838" s="6" t="s">
        <v>2287</v>
      </c>
      <c r="E1838" s="9">
        <v>5552900</v>
      </c>
      <c r="F1838" s="10" t="s">
        <v>1409</v>
      </c>
      <c r="G1838" s="9">
        <v>444232</v>
      </c>
      <c r="H1838" s="9">
        <v>5997132</v>
      </c>
      <c r="I1838" s="6" t="s">
        <v>147</v>
      </c>
      <c r="J1838" s="6" t="s">
        <v>148</v>
      </c>
      <c r="K1838" s="5">
        <f t="shared" si="193"/>
        <v>45343</v>
      </c>
      <c r="L1838" s="9">
        <f>+VLOOKUP(B1838,'[17]TT 2023'!F$1798:K$1870,2,0)</f>
        <v>5997132</v>
      </c>
      <c r="M1838" s="9">
        <f t="shared" si="194"/>
        <v>0</v>
      </c>
      <c r="N1838" s="5">
        <f>+VLOOKUP(B1838,'[17]TT 2023'!F$1798:K$1870,6,0)</f>
        <v>45338</v>
      </c>
      <c r="O1838" t="s">
        <v>2365</v>
      </c>
      <c r="P1838"/>
      <c r="Q1838"/>
      <c r="R1838" s="14"/>
    </row>
    <row r="1839" spans="1:18" ht="15" hidden="1" customHeight="1" x14ac:dyDescent="0.2">
      <c r="A1839" s="5">
        <v>45308</v>
      </c>
      <c r="B1839" s="6">
        <v>2922</v>
      </c>
      <c r="C1839" s="6" t="s">
        <v>2228</v>
      </c>
      <c r="D1839" s="6" t="s">
        <v>2288</v>
      </c>
      <c r="E1839" s="9">
        <v>1468620</v>
      </c>
      <c r="F1839" s="10" t="s">
        <v>1409</v>
      </c>
      <c r="G1839" s="9">
        <v>117490</v>
      </c>
      <c r="H1839" s="9">
        <v>1586110</v>
      </c>
      <c r="I1839" s="6" t="s">
        <v>147</v>
      </c>
      <c r="J1839" s="6" t="s">
        <v>148</v>
      </c>
      <c r="K1839" s="5">
        <f t="shared" si="193"/>
        <v>45343</v>
      </c>
      <c r="L1839" s="9">
        <f>+VLOOKUP(B1839,'[17]TT 2023'!F$1871:K$1941,2,0)</f>
        <v>1586115</v>
      </c>
      <c r="M1839" s="9">
        <f t="shared" si="194"/>
        <v>5</v>
      </c>
      <c r="N1839" s="5">
        <f>+VLOOKUP(B1839,'[17]TT 2023'!F$1871:K$1941,6,0)</f>
        <v>45348</v>
      </c>
      <c r="O1839" t="s">
        <v>2372</v>
      </c>
      <c r="P1839"/>
      <c r="Q1839"/>
      <c r="R1839" s="14"/>
    </row>
    <row r="1840" spans="1:18" ht="15" hidden="1" customHeight="1" x14ac:dyDescent="0.2">
      <c r="A1840" s="5">
        <v>45308</v>
      </c>
      <c r="B1840" s="6">
        <v>2923</v>
      </c>
      <c r="C1840" s="6" t="s">
        <v>2228</v>
      </c>
      <c r="D1840" s="6" t="s">
        <v>2289</v>
      </c>
      <c r="E1840" s="9">
        <v>7764800</v>
      </c>
      <c r="F1840" s="10" t="s">
        <v>1409</v>
      </c>
      <c r="G1840" s="9">
        <v>621184</v>
      </c>
      <c r="H1840" s="9">
        <v>8385984</v>
      </c>
      <c r="I1840" s="6" t="s">
        <v>147</v>
      </c>
      <c r="J1840" s="6" t="s">
        <v>148</v>
      </c>
      <c r="K1840" s="5">
        <f t="shared" si="193"/>
        <v>45343</v>
      </c>
      <c r="L1840" s="9">
        <f>+VLOOKUP(B1840,'[17]TT 2023'!F$1871:K$1941,2,0)</f>
        <v>8385984</v>
      </c>
      <c r="M1840" s="9">
        <f t="shared" si="194"/>
        <v>0</v>
      </c>
      <c r="N1840" s="5">
        <f>+VLOOKUP(B1840,'[17]TT 2023'!F$1871:K$1941,6,0)</f>
        <v>45348</v>
      </c>
      <c r="O1840" t="s">
        <v>2372</v>
      </c>
      <c r="P1840"/>
      <c r="Q1840"/>
      <c r="R1840" s="14"/>
    </row>
    <row r="1841" spans="1:18" ht="15" hidden="1" customHeight="1" x14ac:dyDescent="0.2">
      <c r="A1841" s="5">
        <v>45308</v>
      </c>
      <c r="B1841" s="6">
        <v>2924</v>
      </c>
      <c r="C1841" s="6" t="s">
        <v>2228</v>
      </c>
      <c r="D1841" s="6" t="s">
        <v>2290</v>
      </c>
      <c r="E1841" s="9">
        <v>970545</v>
      </c>
      <c r="F1841" s="10" t="s">
        <v>1409</v>
      </c>
      <c r="G1841" s="9">
        <v>77644</v>
      </c>
      <c r="H1841" s="9">
        <v>1048189</v>
      </c>
      <c r="I1841" s="6" t="s">
        <v>147</v>
      </c>
      <c r="J1841" s="6" t="s">
        <v>148</v>
      </c>
      <c r="K1841" s="5">
        <f t="shared" si="193"/>
        <v>45343</v>
      </c>
      <c r="L1841" s="9">
        <f>+VLOOKUP(B1841,'[17]TT 2023'!F$1871:K$1941,2,0)</f>
        <v>1048194</v>
      </c>
      <c r="M1841" s="9">
        <f t="shared" si="194"/>
        <v>5</v>
      </c>
      <c r="N1841" s="5">
        <f>+VLOOKUP(B1841,'[17]TT 2023'!F$1871:K$1941,6,0)</f>
        <v>45348</v>
      </c>
      <c r="O1841" t="s">
        <v>2372</v>
      </c>
      <c r="P1841"/>
      <c r="Q1841"/>
      <c r="R1841" s="14"/>
    </row>
    <row r="1842" spans="1:18" ht="15" hidden="1" customHeight="1" x14ac:dyDescent="0.2">
      <c r="A1842" s="5">
        <v>45308</v>
      </c>
      <c r="B1842" s="6">
        <v>2925</v>
      </c>
      <c r="C1842" s="6" t="s">
        <v>2228</v>
      </c>
      <c r="D1842" s="6" t="s">
        <v>2291</v>
      </c>
      <c r="E1842" s="9">
        <v>3331740</v>
      </c>
      <c r="F1842" s="10" t="s">
        <v>1409</v>
      </c>
      <c r="G1842" s="9">
        <v>266539</v>
      </c>
      <c r="H1842" s="9">
        <v>3598279</v>
      </c>
      <c r="I1842" s="6" t="s">
        <v>147</v>
      </c>
      <c r="J1842" s="6" t="s">
        <v>148</v>
      </c>
      <c r="K1842" s="5">
        <f t="shared" si="193"/>
        <v>45343</v>
      </c>
      <c r="L1842" s="9">
        <f>+VLOOKUP(B1842,'[17]TT 2023'!F$1871:K$1941,2,0)</f>
        <v>3598277</v>
      </c>
      <c r="M1842" s="9">
        <f t="shared" si="194"/>
        <v>-2</v>
      </c>
      <c r="N1842" s="5">
        <f>+VLOOKUP(B1842,'[17]TT 2023'!F$1871:K$1941,6,0)</f>
        <v>45348</v>
      </c>
      <c r="O1842" t="s">
        <v>2372</v>
      </c>
      <c r="P1842"/>
      <c r="Q1842"/>
      <c r="R1842" s="14"/>
    </row>
    <row r="1843" spans="1:18" ht="15" hidden="1" customHeight="1" x14ac:dyDescent="0.2">
      <c r="A1843" s="5">
        <v>45310</v>
      </c>
      <c r="B1843" s="6">
        <v>4045</v>
      </c>
      <c r="C1843" s="6" t="s">
        <v>2228</v>
      </c>
      <c r="D1843" s="6" t="s">
        <v>2292</v>
      </c>
      <c r="E1843" s="9">
        <v>5208095</v>
      </c>
      <c r="F1843" s="10" t="s">
        <v>1409</v>
      </c>
      <c r="G1843" s="9">
        <v>416648</v>
      </c>
      <c r="H1843" s="9">
        <v>5624743</v>
      </c>
      <c r="I1843" s="6" t="s">
        <v>13</v>
      </c>
      <c r="J1843" s="6" t="s">
        <v>14</v>
      </c>
      <c r="K1843" s="5">
        <f t="shared" si="193"/>
        <v>45345</v>
      </c>
      <c r="L1843" s="9">
        <f>+VLOOKUP(B1843,'[17]TT 2023'!F$1871:K$1941,2,0)</f>
        <v>5624748</v>
      </c>
      <c r="M1843" s="9">
        <f t="shared" si="194"/>
        <v>5</v>
      </c>
      <c r="N1843" s="5">
        <f>+VLOOKUP(B1843,'[17]TT 2023'!F$1871:K$1941,6,0)</f>
        <v>45348</v>
      </c>
      <c r="O1843" t="s">
        <v>2372</v>
      </c>
      <c r="P1843"/>
      <c r="Q1843"/>
      <c r="R1843" s="14"/>
    </row>
    <row r="1844" spans="1:18" hidden="1" x14ac:dyDescent="0.2">
      <c r="A1844" s="5">
        <v>45310</v>
      </c>
      <c r="B1844" s="6">
        <v>4046</v>
      </c>
      <c r="C1844" s="6" t="s">
        <v>2228</v>
      </c>
      <c r="D1844" s="6" t="s">
        <v>2293</v>
      </c>
      <c r="E1844" s="9">
        <v>9998000</v>
      </c>
      <c r="F1844" s="10" t="s">
        <v>1409</v>
      </c>
      <c r="G1844" s="9">
        <v>799840</v>
      </c>
      <c r="H1844" s="9">
        <v>10797840</v>
      </c>
      <c r="I1844" s="6" t="s">
        <v>53</v>
      </c>
      <c r="J1844" s="6" t="s">
        <v>54</v>
      </c>
      <c r="K1844" s="5">
        <f t="shared" si="193"/>
        <v>45345</v>
      </c>
      <c r="L1844" s="9">
        <f>+VLOOKUP(B1844,'[17]TT 2023'!F$1942:K$2020,2,0)</f>
        <v>10797840</v>
      </c>
      <c r="M1844" s="9">
        <f t="shared" si="194"/>
        <v>0</v>
      </c>
      <c r="N1844" s="5">
        <f>+VLOOKUP(B1844,'[17]TT 2023'!F$1942:K$2020,6,0)</f>
        <v>45362</v>
      </c>
      <c r="O1844" t="s">
        <v>2429</v>
      </c>
      <c r="P1844"/>
      <c r="Q1844"/>
      <c r="R1844" s="14"/>
    </row>
    <row r="1845" spans="1:18" hidden="1" x14ac:dyDescent="0.2">
      <c r="A1845" s="5">
        <v>45310</v>
      </c>
      <c r="B1845" s="6">
        <v>4047</v>
      </c>
      <c r="C1845" s="6" t="s">
        <v>2228</v>
      </c>
      <c r="D1845" s="6" t="s">
        <v>2294</v>
      </c>
      <c r="E1845" s="9">
        <v>4245280</v>
      </c>
      <c r="F1845" s="10" t="s">
        <v>1409</v>
      </c>
      <c r="G1845" s="9">
        <v>339622</v>
      </c>
      <c r="H1845" s="9">
        <v>4584902</v>
      </c>
      <c r="I1845" s="6" t="s">
        <v>53</v>
      </c>
      <c r="J1845" s="6" t="s">
        <v>54</v>
      </c>
      <c r="K1845" s="5">
        <f t="shared" si="193"/>
        <v>45345</v>
      </c>
      <c r="L1845" s="9">
        <f>+VLOOKUP(B1845,'[17]TT 2023'!F$1942:K$2020,2,0)</f>
        <v>4584897</v>
      </c>
      <c r="M1845" s="9">
        <f t="shared" si="194"/>
        <v>-5</v>
      </c>
      <c r="N1845" s="5">
        <f>+VLOOKUP(B1845,'[17]TT 2023'!F$1942:K$2020,6,0)</f>
        <v>45362</v>
      </c>
      <c r="O1845" t="s">
        <v>2429</v>
      </c>
      <c r="P1845"/>
      <c r="Q1845"/>
      <c r="R1845" s="14"/>
    </row>
    <row r="1846" spans="1:18" ht="15" hidden="1" customHeight="1" x14ac:dyDescent="0.2">
      <c r="A1846" s="5">
        <v>45310</v>
      </c>
      <c r="B1846" s="6">
        <v>4048</v>
      </c>
      <c r="C1846" s="6" t="s">
        <v>2228</v>
      </c>
      <c r="D1846" s="6" t="s">
        <v>2295</v>
      </c>
      <c r="E1846" s="9">
        <v>6466440</v>
      </c>
      <c r="F1846" s="10" t="s">
        <v>1409</v>
      </c>
      <c r="G1846" s="9">
        <v>517315</v>
      </c>
      <c r="H1846" s="9">
        <v>6983755</v>
      </c>
      <c r="I1846" s="6" t="s">
        <v>139</v>
      </c>
      <c r="J1846" s="6" t="s">
        <v>140</v>
      </c>
      <c r="K1846" s="5">
        <f t="shared" si="193"/>
        <v>45345</v>
      </c>
      <c r="L1846" s="9">
        <f>+VLOOKUP(B1846,'[17]TT 2023'!F$1871:K$1941,2,0)</f>
        <v>6983753</v>
      </c>
      <c r="M1846" s="9">
        <f t="shared" si="194"/>
        <v>-2</v>
      </c>
      <c r="N1846" s="5">
        <f>+VLOOKUP(B1846,'[17]TT 2023'!F$1871:K$1941,6,0)</f>
        <v>45348</v>
      </c>
      <c r="O1846" t="s">
        <v>2372</v>
      </c>
      <c r="P1846"/>
      <c r="Q1846"/>
      <c r="R1846" s="14"/>
    </row>
    <row r="1847" spans="1:18" ht="15" hidden="1" customHeight="1" x14ac:dyDescent="0.2">
      <c r="A1847" s="5">
        <v>45310</v>
      </c>
      <c r="B1847" s="6">
        <v>4049</v>
      </c>
      <c r="C1847" s="6" t="s">
        <v>2228</v>
      </c>
      <c r="D1847" s="6" t="s">
        <v>2296</v>
      </c>
      <c r="E1847" s="9">
        <v>3882180</v>
      </c>
      <c r="F1847" s="10" t="s">
        <v>1409</v>
      </c>
      <c r="G1847" s="9">
        <v>310574</v>
      </c>
      <c r="H1847" s="9">
        <v>4192754</v>
      </c>
      <c r="I1847" s="6" t="s">
        <v>89</v>
      </c>
      <c r="J1847" s="6" t="s">
        <v>90</v>
      </c>
      <c r="K1847" s="5">
        <f t="shared" si="193"/>
        <v>45345</v>
      </c>
      <c r="L1847" s="9">
        <f>+VLOOKUP(B1847,'[17]TT 2023'!F$1871:K$1941,2,0)</f>
        <v>4192749</v>
      </c>
      <c r="M1847" s="9">
        <f t="shared" si="194"/>
        <v>-5</v>
      </c>
      <c r="N1847" s="5">
        <f>+VLOOKUP(B1847,'[17]TT 2023'!F$1871:K$1941,6,0)</f>
        <v>45348</v>
      </c>
      <c r="O1847" t="s">
        <v>2372</v>
      </c>
      <c r="P1847"/>
      <c r="Q1847"/>
      <c r="R1847" s="14"/>
    </row>
    <row r="1848" spans="1:18" ht="15" hidden="1" customHeight="1" x14ac:dyDescent="0.2">
      <c r="A1848" s="5">
        <v>45310</v>
      </c>
      <c r="B1848" s="6">
        <v>4050</v>
      </c>
      <c r="C1848" s="6" t="s">
        <v>2228</v>
      </c>
      <c r="D1848" s="6" t="s">
        <v>2297</v>
      </c>
      <c r="E1848" s="9">
        <v>4401680</v>
      </c>
      <c r="F1848" s="10" t="s">
        <v>1409</v>
      </c>
      <c r="G1848" s="9">
        <v>352134</v>
      </c>
      <c r="H1848" s="9">
        <v>4753814</v>
      </c>
      <c r="I1848" s="6" t="s">
        <v>89</v>
      </c>
      <c r="J1848" s="6" t="s">
        <v>90</v>
      </c>
      <c r="K1848" s="5">
        <f t="shared" ref="K1848:K1910" si="195">35+A1848</f>
        <v>45345</v>
      </c>
      <c r="L1848" s="9">
        <f>+VLOOKUP(B1848,'[17]TT 2023'!F$1871:K$1941,2,0)</f>
        <v>4753809</v>
      </c>
      <c r="M1848" s="9">
        <f t="shared" ref="M1848:M1910" si="196">+L1848-H1848</f>
        <v>-5</v>
      </c>
      <c r="N1848" s="5">
        <f>+VLOOKUP(B1848,'[17]TT 2023'!F$1871:K$1941,6,0)</f>
        <v>45348</v>
      </c>
      <c r="O1848" t="s">
        <v>2372</v>
      </c>
      <c r="P1848"/>
      <c r="Q1848"/>
      <c r="R1848" s="14"/>
    </row>
    <row r="1849" spans="1:18" ht="15" hidden="1" customHeight="1" x14ac:dyDescent="0.2">
      <c r="A1849" s="5">
        <v>45310</v>
      </c>
      <c r="B1849" s="6">
        <v>4051</v>
      </c>
      <c r="C1849" s="6" t="s">
        <v>2228</v>
      </c>
      <c r="D1849" s="6" t="s">
        <v>2298</v>
      </c>
      <c r="E1849" s="9">
        <v>1110580</v>
      </c>
      <c r="F1849" s="10" t="s">
        <v>1409</v>
      </c>
      <c r="G1849" s="9">
        <v>88846</v>
      </c>
      <c r="H1849" s="9">
        <v>1199426</v>
      </c>
      <c r="I1849" s="6" t="s">
        <v>89</v>
      </c>
      <c r="J1849" s="6" t="s">
        <v>90</v>
      </c>
      <c r="K1849" s="5">
        <f t="shared" si="195"/>
        <v>45345</v>
      </c>
      <c r="L1849" s="9">
        <f>+VLOOKUP(B1849,'[17]TT 2023'!F$1871:K$1941,2,0)</f>
        <v>1199421</v>
      </c>
      <c r="M1849" s="9">
        <f t="shared" si="196"/>
        <v>-5</v>
      </c>
      <c r="N1849" s="5">
        <f>+VLOOKUP(B1849,'[17]TT 2023'!F$1871:K$1941,6,0)</f>
        <v>45348</v>
      </c>
      <c r="O1849" t="s">
        <v>2372</v>
      </c>
      <c r="P1849"/>
      <c r="Q1849"/>
      <c r="R1849" s="14"/>
    </row>
    <row r="1850" spans="1:18" ht="15" hidden="1" customHeight="1" x14ac:dyDescent="0.2">
      <c r="A1850" s="5">
        <v>45310</v>
      </c>
      <c r="B1850" s="6">
        <v>4052</v>
      </c>
      <c r="C1850" s="6" t="s">
        <v>2228</v>
      </c>
      <c r="D1850" s="6" t="s">
        <v>2299</v>
      </c>
      <c r="E1850" s="9">
        <v>1941090</v>
      </c>
      <c r="F1850" s="10" t="s">
        <v>1409</v>
      </c>
      <c r="G1850" s="9">
        <v>155287</v>
      </c>
      <c r="H1850" s="9">
        <v>2096377</v>
      </c>
      <c r="I1850" s="6" t="s">
        <v>175</v>
      </c>
      <c r="J1850" s="6" t="s">
        <v>176</v>
      </c>
      <c r="K1850" s="5">
        <f t="shared" si="195"/>
        <v>45345</v>
      </c>
      <c r="L1850" s="9">
        <f>+VLOOKUP(B1850,'[17]TT 2023'!F$1871:K$1941,2,0)</f>
        <v>2096375</v>
      </c>
      <c r="M1850" s="9">
        <f t="shared" si="196"/>
        <v>-2</v>
      </c>
      <c r="N1850" s="5">
        <f>+VLOOKUP(B1850,'[17]TT 2023'!F$1871:K$1941,6,0)</f>
        <v>45348</v>
      </c>
      <c r="O1850" t="s">
        <v>2372</v>
      </c>
      <c r="P1850"/>
      <c r="Q1850"/>
      <c r="R1850" s="14"/>
    </row>
    <row r="1851" spans="1:18" ht="15" hidden="1" customHeight="1" x14ac:dyDescent="0.2">
      <c r="A1851" s="5">
        <v>45310</v>
      </c>
      <c r="B1851" s="6">
        <v>4053</v>
      </c>
      <c r="C1851" s="6" t="s">
        <v>2228</v>
      </c>
      <c r="D1851" s="6" t="s">
        <v>2300</v>
      </c>
      <c r="E1851" s="9">
        <v>4048240</v>
      </c>
      <c r="F1851" s="10" t="s">
        <v>1409</v>
      </c>
      <c r="G1851" s="9">
        <v>323859</v>
      </c>
      <c r="H1851" s="9">
        <v>4372099</v>
      </c>
      <c r="I1851" s="6" t="s">
        <v>175</v>
      </c>
      <c r="J1851" s="6" t="s">
        <v>176</v>
      </c>
      <c r="K1851" s="5">
        <f t="shared" si="195"/>
        <v>45345</v>
      </c>
      <c r="L1851" s="9">
        <f>+VLOOKUP(B1851,'[17]TT 2023'!F$1871:K$1941,2,0)</f>
        <v>4372097</v>
      </c>
      <c r="M1851" s="9">
        <f t="shared" si="196"/>
        <v>-2</v>
      </c>
      <c r="N1851" s="5">
        <f>+VLOOKUP(B1851,'[17]TT 2023'!F$1871:K$1941,6,0)</f>
        <v>45348</v>
      </c>
      <c r="O1851" t="s">
        <v>2372</v>
      </c>
      <c r="P1851"/>
      <c r="Q1851"/>
      <c r="R1851" s="14"/>
    </row>
    <row r="1852" spans="1:18" hidden="1" x14ac:dyDescent="0.2">
      <c r="A1852" s="5">
        <v>45310</v>
      </c>
      <c r="B1852" s="6">
        <v>4054</v>
      </c>
      <c r="C1852" s="6" t="s">
        <v>2228</v>
      </c>
      <c r="D1852" s="6" t="s">
        <v>2301</v>
      </c>
      <c r="E1852" s="9">
        <v>1110580</v>
      </c>
      <c r="F1852" s="10" t="s">
        <v>1409</v>
      </c>
      <c r="G1852" s="9">
        <v>88846</v>
      </c>
      <c r="H1852" s="9">
        <v>1199426</v>
      </c>
      <c r="I1852" s="6" t="s">
        <v>73</v>
      </c>
      <c r="J1852" s="6" t="s">
        <v>74</v>
      </c>
      <c r="K1852" s="5">
        <f t="shared" si="195"/>
        <v>45345</v>
      </c>
      <c r="L1852" s="9">
        <f>+VLOOKUP(B1852,'[17]TT 2023'!F$1942:K$2020,2,0)</f>
        <v>1199421</v>
      </c>
      <c r="M1852" s="9">
        <f t="shared" si="196"/>
        <v>-5</v>
      </c>
      <c r="N1852" s="5">
        <f>+VLOOKUP(B1852,'[17]TT 2023'!F$1942:K$2020,6,0)</f>
        <v>45362</v>
      </c>
      <c r="O1852" t="s">
        <v>2429</v>
      </c>
      <c r="P1852"/>
      <c r="Q1852"/>
      <c r="R1852" s="14"/>
    </row>
    <row r="1853" spans="1:18" ht="15" hidden="1" customHeight="1" x14ac:dyDescent="0.2">
      <c r="A1853" s="5">
        <v>45311</v>
      </c>
      <c r="B1853" s="6">
        <v>4198</v>
      </c>
      <c r="C1853" s="6" t="s">
        <v>2228</v>
      </c>
      <c r="D1853" s="6" t="s">
        <v>2302</v>
      </c>
      <c r="E1853" s="9">
        <v>501830</v>
      </c>
      <c r="F1853" s="10" t="s">
        <v>1409</v>
      </c>
      <c r="G1853" s="9">
        <v>40146</v>
      </c>
      <c r="H1853" s="9">
        <v>541976</v>
      </c>
      <c r="I1853" s="6" t="s">
        <v>147</v>
      </c>
      <c r="J1853" s="6" t="s">
        <v>148</v>
      </c>
      <c r="K1853" s="5">
        <f t="shared" si="195"/>
        <v>45346</v>
      </c>
      <c r="L1853" s="9">
        <f>+VLOOKUP(B1853,'[17]TT 2023'!F$1871:K$1941,2,0)</f>
        <v>541971</v>
      </c>
      <c r="M1853" s="9">
        <f t="shared" si="196"/>
        <v>-5</v>
      </c>
      <c r="N1853" s="5">
        <f>+VLOOKUP(B1853,'[17]TT 2023'!F$1871:K$1941,6,0)</f>
        <v>45348</v>
      </c>
      <c r="O1853" t="s">
        <v>2372</v>
      </c>
      <c r="P1853"/>
      <c r="Q1853"/>
      <c r="R1853" s="14"/>
    </row>
    <row r="1854" spans="1:18" ht="15" hidden="1" customHeight="1" x14ac:dyDescent="0.2">
      <c r="A1854" s="5">
        <v>45313</v>
      </c>
      <c r="B1854" s="6">
        <v>4243</v>
      </c>
      <c r="C1854" s="6" t="s">
        <v>2228</v>
      </c>
      <c r="D1854" s="6" t="s">
        <v>2303</v>
      </c>
      <c r="E1854" s="9">
        <v>3882180</v>
      </c>
      <c r="F1854" s="10" t="s">
        <v>1409</v>
      </c>
      <c r="G1854" s="9">
        <v>310574</v>
      </c>
      <c r="H1854" s="9">
        <v>4192754</v>
      </c>
      <c r="I1854" s="6" t="s">
        <v>13</v>
      </c>
      <c r="J1854" s="6" t="s">
        <v>14</v>
      </c>
      <c r="K1854" s="5">
        <f t="shared" si="195"/>
        <v>45348</v>
      </c>
      <c r="L1854" s="9">
        <f>+VLOOKUP(B1854,'[17]TT 2023'!F$1871:K$1941,2,0)</f>
        <v>4192749</v>
      </c>
      <c r="M1854" s="9">
        <f t="shared" si="196"/>
        <v>-5</v>
      </c>
      <c r="N1854" s="5">
        <f>+VLOOKUP(B1854,'[17]TT 2023'!F$1871:K$1941,6,0)</f>
        <v>45348</v>
      </c>
      <c r="O1854" t="s">
        <v>2372</v>
      </c>
      <c r="P1854"/>
      <c r="Q1854"/>
      <c r="R1854" s="14"/>
    </row>
    <row r="1855" spans="1:18" ht="15" hidden="1" customHeight="1" x14ac:dyDescent="0.2">
      <c r="A1855" s="5">
        <v>45313</v>
      </c>
      <c r="B1855" s="6">
        <v>4244</v>
      </c>
      <c r="C1855" s="6" t="s">
        <v>2228</v>
      </c>
      <c r="D1855" s="6" t="s">
        <v>2304</v>
      </c>
      <c r="E1855" s="9">
        <v>1468620</v>
      </c>
      <c r="F1855" s="10" t="s">
        <v>1409</v>
      </c>
      <c r="G1855" s="9">
        <v>117490</v>
      </c>
      <c r="H1855" s="9">
        <v>1586110</v>
      </c>
      <c r="I1855" s="6" t="s">
        <v>13</v>
      </c>
      <c r="J1855" s="6" t="s">
        <v>14</v>
      </c>
      <c r="K1855" s="5">
        <f t="shared" si="195"/>
        <v>45348</v>
      </c>
      <c r="L1855" s="9">
        <f>+VLOOKUP(B1855,'[17]TT 2023'!F$1871:K$1941,2,0)</f>
        <v>1586115</v>
      </c>
      <c r="M1855" s="9">
        <f t="shared" si="196"/>
        <v>5</v>
      </c>
      <c r="N1855" s="5">
        <f>+VLOOKUP(B1855,'[17]TT 2023'!F$1871:K$1941,6,0)</f>
        <v>45348</v>
      </c>
      <c r="O1855" t="s">
        <v>2372</v>
      </c>
      <c r="P1855"/>
      <c r="Q1855"/>
      <c r="R1855" s="14"/>
    </row>
    <row r="1856" spans="1:18" ht="15" hidden="1" customHeight="1" x14ac:dyDescent="0.2">
      <c r="A1856" s="5">
        <v>45313</v>
      </c>
      <c r="B1856" s="6">
        <v>4245</v>
      </c>
      <c r="C1856" s="6" t="s">
        <v>2228</v>
      </c>
      <c r="D1856" s="6" t="s">
        <v>2305</v>
      </c>
      <c r="E1856" s="9">
        <v>6515920</v>
      </c>
      <c r="F1856" s="10" t="s">
        <v>1409</v>
      </c>
      <c r="G1856" s="9">
        <v>521274</v>
      </c>
      <c r="H1856" s="9">
        <v>7037194</v>
      </c>
      <c r="I1856" s="6" t="s">
        <v>13</v>
      </c>
      <c r="J1856" s="6" t="s">
        <v>14</v>
      </c>
      <c r="K1856" s="5">
        <f t="shared" si="195"/>
        <v>45348</v>
      </c>
      <c r="L1856" s="9">
        <f>+VLOOKUP(B1856,'[17]TT 2023'!F$1871:K$1941,2,0)</f>
        <v>7037199</v>
      </c>
      <c r="M1856" s="9">
        <f t="shared" si="196"/>
        <v>5</v>
      </c>
      <c r="N1856" s="5">
        <f>+VLOOKUP(B1856,'[17]TT 2023'!F$1871:K$1941,6,0)</f>
        <v>45348</v>
      </c>
      <c r="O1856" t="s">
        <v>2372</v>
      </c>
      <c r="P1856"/>
      <c r="Q1856"/>
      <c r="R1856" s="14"/>
    </row>
    <row r="1857" spans="1:18" ht="15" hidden="1" customHeight="1" x14ac:dyDescent="0.2">
      <c r="A1857" s="5">
        <v>45315</v>
      </c>
      <c r="B1857" s="6">
        <v>4450</v>
      </c>
      <c r="C1857" s="6" t="s">
        <v>2228</v>
      </c>
      <c r="D1857" s="6" t="s">
        <v>2306</v>
      </c>
      <c r="E1857" s="9">
        <v>28322344</v>
      </c>
      <c r="F1857" s="10" t="s">
        <v>1409</v>
      </c>
      <c r="G1857" s="9">
        <v>2265788</v>
      </c>
      <c r="H1857" s="9">
        <v>30588132</v>
      </c>
      <c r="I1857" s="6" t="s">
        <v>13</v>
      </c>
      <c r="J1857" s="6" t="s">
        <v>14</v>
      </c>
      <c r="K1857" s="5">
        <f t="shared" si="195"/>
        <v>45350</v>
      </c>
      <c r="L1857" s="9">
        <f>+VLOOKUP(B1857,'[17]TT 2023'!F$1871:K$1941,2,0)</f>
        <v>30588138</v>
      </c>
      <c r="M1857" s="9">
        <f t="shared" si="196"/>
        <v>6</v>
      </c>
      <c r="N1857" s="5">
        <f>+VLOOKUP(B1857,'[17]TT 2023'!F$1871:K$1941,6,0)</f>
        <v>45348</v>
      </c>
      <c r="O1857" t="s">
        <v>2372</v>
      </c>
      <c r="P1857"/>
      <c r="Q1857"/>
      <c r="R1857" s="14"/>
    </row>
    <row r="1858" spans="1:18" ht="15" hidden="1" customHeight="1" x14ac:dyDescent="0.2">
      <c r="A1858" s="5">
        <v>45315</v>
      </c>
      <c r="B1858" s="6">
        <v>4451</v>
      </c>
      <c r="C1858" s="6" t="s">
        <v>2228</v>
      </c>
      <c r="D1858" s="6" t="s">
        <v>2307</v>
      </c>
      <c r="E1858" s="9">
        <v>3331740</v>
      </c>
      <c r="F1858" s="10" t="s">
        <v>1409</v>
      </c>
      <c r="G1858" s="9">
        <v>266539</v>
      </c>
      <c r="H1858" s="9">
        <v>3598279</v>
      </c>
      <c r="I1858" s="6" t="s">
        <v>117</v>
      </c>
      <c r="J1858" s="6" t="s">
        <v>118</v>
      </c>
      <c r="K1858" s="5">
        <f t="shared" si="195"/>
        <v>45350</v>
      </c>
      <c r="L1858" s="9">
        <f>+VLOOKUP(B1858,'[17]TT 2023'!F$1871:K$1941,2,0)</f>
        <v>3598277</v>
      </c>
      <c r="M1858" s="9">
        <f t="shared" si="196"/>
        <v>-2</v>
      </c>
      <c r="N1858" s="5">
        <f>+VLOOKUP(B1858,'[17]TT 2023'!F$1871:K$1941,6,0)</f>
        <v>45348</v>
      </c>
      <c r="O1858" t="s">
        <v>2372</v>
      </c>
      <c r="P1858"/>
      <c r="Q1858"/>
      <c r="R1858" s="14"/>
    </row>
    <row r="1859" spans="1:18" ht="15" hidden="1" customHeight="1" x14ac:dyDescent="0.2">
      <c r="A1859" s="5">
        <v>45315</v>
      </c>
      <c r="B1859" s="6">
        <v>4452</v>
      </c>
      <c r="C1859" s="6" t="s">
        <v>2228</v>
      </c>
      <c r="D1859" s="6" t="s">
        <v>2308</v>
      </c>
      <c r="E1859" s="9">
        <v>1110580</v>
      </c>
      <c r="F1859" s="10" t="s">
        <v>1409</v>
      </c>
      <c r="G1859" s="9">
        <v>88846</v>
      </c>
      <c r="H1859" s="9">
        <v>1199426</v>
      </c>
      <c r="I1859" s="6" t="s">
        <v>101</v>
      </c>
      <c r="J1859" s="6" t="s">
        <v>102</v>
      </c>
      <c r="K1859" s="5">
        <f t="shared" si="195"/>
        <v>45350</v>
      </c>
      <c r="L1859" s="9">
        <f>+VLOOKUP(B1859,'[17]TT 2023'!F$1871:K$1941,2,0)</f>
        <v>1199421</v>
      </c>
      <c r="M1859" s="9">
        <f t="shared" si="196"/>
        <v>-5</v>
      </c>
      <c r="N1859" s="5">
        <f>+VLOOKUP(B1859,'[17]TT 2023'!F$1871:K$1941,6,0)</f>
        <v>45348</v>
      </c>
      <c r="O1859" t="s">
        <v>2372</v>
      </c>
      <c r="P1859"/>
      <c r="Q1859"/>
      <c r="R1859" s="14"/>
    </row>
    <row r="1860" spans="1:18" ht="15" hidden="1" customHeight="1" x14ac:dyDescent="0.2">
      <c r="A1860" s="5">
        <v>45315</v>
      </c>
      <c r="B1860" s="6">
        <v>4453</v>
      </c>
      <c r="C1860" s="6" t="s">
        <v>2228</v>
      </c>
      <c r="D1860" s="6" t="s">
        <v>2309</v>
      </c>
      <c r="E1860" s="9">
        <v>1822480</v>
      </c>
      <c r="F1860" s="10" t="s">
        <v>1409</v>
      </c>
      <c r="G1860" s="9">
        <v>145798</v>
      </c>
      <c r="H1860" s="9">
        <v>1968278</v>
      </c>
      <c r="I1860" s="6" t="s">
        <v>101</v>
      </c>
      <c r="J1860" s="6" t="s">
        <v>102</v>
      </c>
      <c r="K1860" s="5">
        <f t="shared" si="195"/>
        <v>45350</v>
      </c>
      <c r="L1860" s="9">
        <f>+VLOOKUP(B1860,'[17]TT 2023'!F$1871:K$1941,2,0)</f>
        <v>1968273</v>
      </c>
      <c r="M1860" s="9">
        <f t="shared" si="196"/>
        <v>-5</v>
      </c>
      <c r="N1860" s="5">
        <f>+VLOOKUP(B1860,'[17]TT 2023'!F$1871:K$1941,6,0)</f>
        <v>45348</v>
      </c>
      <c r="O1860" t="s">
        <v>2372</v>
      </c>
      <c r="P1860"/>
      <c r="Q1860"/>
      <c r="R1860" s="14"/>
    </row>
    <row r="1861" spans="1:18" ht="15" hidden="1" customHeight="1" x14ac:dyDescent="0.2">
      <c r="A1861" s="5">
        <v>45315</v>
      </c>
      <c r="B1861" s="6">
        <v>4454</v>
      </c>
      <c r="C1861" s="6" t="s">
        <v>2228</v>
      </c>
      <c r="D1861" s="6" t="s">
        <v>2310</v>
      </c>
      <c r="E1861" s="9">
        <v>1552872</v>
      </c>
      <c r="F1861" s="10" t="s">
        <v>1409</v>
      </c>
      <c r="G1861" s="9">
        <v>124230</v>
      </c>
      <c r="H1861" s="9">
        <v>1677102</v>
      </c>
      <c r="I1861" s="6" t="s">
        <v>101</v>
      </c>
      <c r="J1861" s="6" t="s">
        <v>102</v>
      </c>
      <c r="K1861" s="5">
        <f t="shared" si="195"/>
        <v>45350</v>
      </c>
      <c r="L1861" s="9">
        <f>+VLOOKUP(B1861,'[17]TT 2023'!F$1871:K$1941,2,0)</f>
        <v>1677105</v>
      </c>
      <c r="M1861" s="9">
        <f t="shared" si="196"/>
        <v>3</v>
      </c>
      <c r="N1861" s="5">
        <f>+VLOOKUP(B1861,'[17]TT 2023'!F$1871:K$1941,6,0)</f>
        <v>45348</v>
      </c>
      <c r="O1861" t="s">
        <v>2372</v>
      </c>
      <c r="P1861"/>
      <c r="Q1861"/>
      <c r="R1861" s="14"/>
    </row>
    <row r="1862" spans="1:18" ht="15" hidden="1" customHeight="1" x14ac:dyDescent="0.2">
      <c r="A1862" s="5">
        <v>45315</v>
      </c>
      <c r="B1862" s="6">
        <v>4455</v>
      </c>
      <c r="C1862" s="6" t="s">
        <v>2228</v>
      </c>
      <c r="D1862" s="6" t="s">
        <v>2311</v>
      </c>
      <c r="E1862" s="9">
        <v>1468620</v>
      </c>
      <c r="F1862" s="10" t="s">
        <v>1409</v>
      </c>
      <c r="G1862" s="9">
        <v>117490</v>
      </c>
      <c r="H1862" s="9">
        <v>1586110</v>
      </c>
      <c r="I1862" s="6" t="s">
        <v>101</v>
      </c>
      <c r="J1862" s="6" t="s">
        <v>102</v>
      </c>
      <c r="K1862" s="5">
        <f t="shared" si="195"/>
        <v>45350</v>
      </c>
      <c r="L1862" s="9">
        <f>+VLOOKUP(B1862,'[17]TT 2023'!F$1871:K$1941,2,0)</f>
        <v>1586115</v>
      </c>
      <c r="M1862" s="9">
        <f t="shared" si="196"/>
        <v>5</v>
      </c>
      <c r="N1862" s="5">
        <f>+VLOOKUP(B1862,'[17]TT 2023'!F$1871:K$1941,6,0)</f>
        <v>45348</v>
      </c>
      <c r="O1862" t="s">
        <v>2372</v>
      </c>
      <c r="P1862"/>
      <c r="Q1862"/>
      <c r="R1862" s="14"/>
    </row>
    <row r="1863" spans="1:18" hidden="1" x14ac:dyDescent="0.2">
      <c r="A1863" s="5">
        <v>45315</v>
      </c>
      <c r="B1863" s="6">
        <v>4457</v>
      </c>
      <c r="C1863" s="6" t="s">
        <v>2228</v>
      </c>
      <c r="D1863" s="6" t="s">
        <v>2312</v>
      </c>
      <c r="E1863" s="9">
        <v>13286945</v>
      </c>
      <c r="F1863" s="10" t="s">
        <v>1409</v>
      </c>
      <c r="G1863" s="9">
        <v>1062956</v>
      </c>
      <c r="H1863" s="9">
        <v>14349901</v>
      </c>
      <c r="I1863" s="6" t="s">
        <v>139</v>
      </c>
      <c r="J1863" s="6" t="s">
        <v>140</v>
      </c>
      <c r="K1863" s="5">
        <f t="shared" si="195"/>
        <v>45350</v>
      </c>
      <c r="L1863" s="9">
        <f>+VLOOKUP(B1863,'[17]TT 2023'!F$1942:K$2020,2,0)</f>
        <v>14349906</v>
      </c>
      <c r="M1863" s="9">
        <f t="shared" si="196"/>
        <v>5</v>
      </c>
      <c r="N1863" s="5">
        <f>+VLOOKUP(B1863,'[17]TT 2023'!F$1942:K$2020,6,0)</f>
        <v>45362</v>
      </c>
      <c r="O1863" t="s">
        <v>2429</v>
      </c>
      <c r="P1863"/>
      <c r="Q1863"/>
      <c r="R1863" s="14"/>
    </row>
    <row r="1864" spans="1:18" hidden="1" x14ac:dyDescent="0.2">
      <c r="A1864" s="5">
        <v>45315</v>
      </c>
      <c r="B1864" s="6">
        <v>4459</v>
      </c>
      <c r="C1864" s="6" t="s">
        <v>2228</v>
      </c>
      <c r="D1864" s="6" t="s">
        <v>2313</v>
      </c>
      <c r="E1864" s="9">
        <v>3852690</v>
      </c>
      <c r="F1864" s="10" t="s">
        <v>1409</v>
      </c>
      <c r="G1864" s="9">
        <v>308215</v>
      </c>
      <c r="H1864" s="9">
        <v>4160905</v>
      </c>
      <c r="I1864" s="6" t="s">
        <v>139</v>
      </c>
      <c r="J1864" s="6" t="s">
        <v>140</v>
      </c>
      <c r="K1864" s="5">
        <f t="shared" si="195"/>
        <v>45350</v>
      </c>
      <c r="L1864" s="9">
        <f>+VLOOKUP(B1864,'[17]TT 2023'!F$1942:K$2020,2,0)</f>
        <v>4160903</v>
      </c>
      <c r="M1864" s="9">
        <f t="shared" si="196"/>
        <v>-2</v>
      </c>
      <c r="N1864" s="5">
        <f>+VLOOKUP(B1864,'[17]TT 2023'!F$1942:K$2020,6,0)</f>
        <v>45362</v>
      </c>
      <c r="O1864" t="s">
        <v>2429</v>
      </c>
      <c r="P1864"/>
      <c r="Q1864"/>
      <c r="R1864" s="14"/>
    </row>
    <row r="1865" spans="1:18" hidden="1" x14ac:dyDescent="0.2">
      <c r="A1865" s="5">
        <v>45316</v>
      </c>
      <c r="B1865" s="6">
        <v>5633</v>
      </c>
      <c r="C1865" s="6" t="s">
        <v>2228</v>
      </c>
      <c r="D1865" s="6" t="s">
        <v>2314</v>
      </c>
      <c r="E1865" s="9">
        <v>1110580</v>
      </c>
      <c r="F1865" s="10" t="s">
        <v>1409</v>
      </c>
      <c r="G1865" s="9">
        <v>88846</v>
      </c>
      <c r="H1865" s="9">
        <v>1199426</v>
      </c>
      <c r="I1865" s="6" t="s">
        <v>13</v>
      </c>
      <c r="J1865" s="6" t="s">
        <v>14</v>
      </c>
      <c r="K1865" s="5">
        <f t="shared" si="195"/>
        <v>45351</v>
      </c>
      <c r="L1865" s="9">
        <f>+VLOOKUP(B1865,'[17]TT 2023'!F$1942:K$2020,2,0)</f>
        <v>1199421</v>
      </c>
      <c r="M1865" s="9">
        <f t="shared" si="196"/>
        <v>-5</v>
      </c>
      <c r="N1865" s="5">
        <f>+VLOOKUP(B1865,'[17]TT 2023'!F$1942:K$2020,6,0)</f>
        <v>45362</v>
      </c>
      <c r="O1865" t="s">
        <v>2429</v>
      </c>
      <c r="P1865"/>
      <c r="Q1865"/>
      <c r="R1865" s="14"/>
    </row>
    <row r="1866" spans="1:18" hidden="1" x14ac:dyDescent="0.2">
      <c r="A1866" s="5">
        <v>45316</v>
      </c>
      <c r="B1866" s="6">
        <v>5634</v>
      </c>
      <c r="C1866" s="6" t="s">
        <v>2228</v>
      </c>
      <c r="D1866" s="6" t="s">
        <v>2315</v>
      </c>
      <c r="E1866" s="9">
        <v>14750760</v>
      </c>
      <c r="F1866" s="10" t="s">
        <v>1409</v>
      </c>
      <c r="G1866" s="9">
        <v>1180061</v>
      </c>
      <c r="H1866" s="9">
        <v>15930821</v>
      </c>
      <c r="I1866" s="6" t="s">
        <v>13</v>
      </c>
      <c r="J1866" s="6" t="s">
        <v>14</v>
      </c>
      <c r="K1866" s="5">
        <f t="shared" si="195"/>
        <v>45351</v>
      </c>
      <c r="L1866" s="9">
        <f>+VLOOKUP(B1866,'[17]TT 2023'!F$1942:K$2020,2,0)</f>
        <v>15930824</v>
      </c>
      <c r="M1866" s="9">
        <f t="shared" si="196"/>
        <v>3</v>
      </c>
      <c r="N1866" s="5">
        <f>+VLOOKUP(B1866,'[17]TT 2023'!F$1942:K$2020,6,0)</f>
        <v>45362</v>
      </c>
      <c r="O1866" t="s">
        <v>2429</v>
      </c>
      <c r="P1866"/>
      <c r="Q1866"/>
      <c r="R1866" s="14"/>
    </row>
    <row r="1867" spans="1:18" hidden="1" x14ac:dyDescent="0.2">
      <c r="A1867" s="5">
        <v>45316</v>
      </c>
      <c r="B1867" s="6">
        <v>5635</v>
      </c>
      <c r="C1867" s="6" t="s">
        <v>2228</v>
      </c>
      <c r="D1867" s="6" t="s">
        <v>2316</v>
      </c>
      <c r="E1867" s="9">
        <v>1970450</v>
      </c>
      <c r="F1867" s="10" t="s">
        <v>1409</v>
      </c>
      <c r="G1867" s="9">
        <v>157636</v>
      </c>
      <c r="H1867" s="9">
        <v>2128086</v>
      </c>
      <c r="I1867" s="6" t="s">
        <v>117</v>
      </c>
      <c r="J1867" s="6" t="s">
        <v>118</v>
      </c>
      <c r="K1867" s="5">
        <f t="shared" si="195"/>
        <v>45351</v>
      </c>
      <c r="L1867" s="9">
        <f>+VLOOKUP(B1867,'[17]TT 2023'!F$1942:K$2020,2,0)</f>
        <v>2128086</v>
      </c>
      <c r="M1867" s="9">
        <f t="shared" si="196"/>
        <v>0</v>
      </c>
      <c r="N1867" s="5">
        <f>+VLOOKUP(B1867,'[17]TT 2023'!F$1942:K$2020,6,0)</f>
        <v>45362</v>
      </c>
      <c r="O1867" t="s">
        <v>2429</v>
      </c>
      <c r="P1867"/>
      <c r="Q1867"/>
      <c r="R1867" s="14"/>
    </row>
    <row r="1868" spans="1:18" hidden="1" x14ac:dyDescent="0.2">
      <c r="A1868" s="5">
        <v>45316</v>
      </c>
      <c r="B1868" s="6">
        <v>5637</v>
      </c>
      <c r="C1868" s="6" t="s">
        <v>2228</v>
      </c>
      <c r="D1868" s="6" t="s">
        <v>2317</v>
      </c>
      <c r="E1868" s="9">
        <v>4961360</v>
      </c>
      <c r="F1868" s="10" t="s">
        <v>1409</v>
      </c>
      <c r="G1868" s="9">
        <v>396909</v>
      </c>
      <c r="H1868" s="9">
        <v>5358269</v>
      </c>
      <c r="I1868" s="6" t="s">
        <v>117</v>
      </c>
      <c r="J1868" s="6" t="s">
        <v>118</v>
      </c>
      <c r="K1868" s="5">
        <f t="shared" si="195"/>
        <v>45351</v>
      </c>
      <c r="L1868" s="9">
        <f>+VLOOKUP(B1868,'[17]TT 2023'!F$1942:K$2020,2,0)</f>
        <v>5358272</v>
      </c>
      <c r="M1868" s="9">
        <f t="shared" si="196"/>
        <v>3</v>
      </c>
      <c r="N1868" s="5">
        <f>+VLOOKUP(B1868,'[17]TT 2023'!F$1942:K$2020,6,0)</f>
        <v>45362</v>
      </c>
      <c r="O1868" t="s">
        <v>2429</v>
      </c>
      <c r="P1868"/>
      <c r="Q1868"/>
      <c r="R1868" s="14"/>
    </row>
    <row r="1869" spans="1:18" ht="15" hidden="1" customHeight="1" x14ac:dyDescent="0.2">
      <c r="A1869" s="5">
        <v>45316</v>
      </c>
      <c r="B1869" s="6">
        <v>5641</v>
      </c>
      <c r="C1869" s="6" t="s">
        <v>2228</v>
      </c>
      <c r="D1869" s="6" t="s">
        <v>2318</v>
      </c>
      <c r="E1869" s="9">
        <v>455620</v>
      </c>
      <c r="F1869" s="10" t="s">
        <v>1409</v>
      </c>
      <c r="G1869" s="9">
        <v>36450</v>
      </c>
      <c r="H1869" s="9">
        <v>492070</v>
      </c>
      <c r="I1869" s="6" t="s">
        <v>147</v>
      </c>
      <c r="J1869" s="6" t="s">
        <v>148</v>
      </c>
      <c r="K1869" s="5">
        <f t="shared" si="195"/>
        <v>45351</v>
      </c>
      <c r="L1869" s="9">
        <f>+VLOOKUP(B1869,'[17]TT 2023'!F$1871:K$1941,2,0)</f>
        <v>492075</v>
      </c>
      <c r="M1869" s="9">
        <f t="shared" si="196"/>
        <v>5</v>
      </c>
      <c r="N1869" s="5">
        <f>+VLOOKUP(B1869,'[17]TT 2023'!F$1871:K$1941,6,0)</f>
        <v>45348</v>
      </c>
      <c r="O1869" t="s">
        <v>2372</v>
      </c>
      <c r="P1869"/>
      <c r="Q1869"/>
      <c r="R1869" s="14"/>
    </row>
    <row r="1870" spans="1:18" ht="15" hidden="1" customHeight="1" x14ac:dyDescent="0.2">
      <c r="A1870" s="5">
        <v>45316</v>
      </c>
      <c r="B1870" s="6">
        <v>5642</v>
      </c>
      <c r="C1870" s="6" t="s">
        <v>2228</v>
      </c>
      <c r="D1870" s="6" t="s">
        <v>2319</v>
      </c>
      <c r="E1870" s="9">
        <v>50183</v>
      </c>
      <c r="F1870" s="10" t="s">
        <v>1409</v>
      </c>
      <c r="G1870" s="9">
        <v>4015</v>
      </c>
      <c r="H1870" s="9">
        <v>54198</v>
      </c>
      <c r="I1870" s="6" t="s">
        <v>147</v>
      </c>
      <c r="J1870" s="6" t="s">
        <v>148</v>
      </c>
      <c r="K1870" s="5">
        <f t="shared" si="195"/>
        <v>45351</v>
      </c>
      <c r="L1870" s="9">
        <f>+VLOOKUP(B1870,'[17]TT 2023'!F$1871:K$1941,2,0)</f>
        <v>54203</v>
      </c>
      <c r="M1870" s="9">
        <f t="shared" si="196"/>
        <v>5</v>
      </c>
      <c r="N1870" s="5">
        <f>+VLOOKUP(B1870,'[17]TT 2023'!F$1871:K$1941,6,0)</f>
        <v>45348</v>
      </c>
      <c r="O1870" t="s">
        <v>2372</v>
      </c>
      <c r="P1870"/>
      <c r="Q1870"/>
      <c r="R1870" s="14"/>
    </row>
    <row r="1871" spans="1:18" ht="15" hidden="1" customHeight="1" x14ac:dyDescent="0.2">
      <c r="A1871" s="5">
        <v>45316</v>
      </c>
      <c r="B1871" s="6">
        <v>5644</v>
      </c>
      <c r="C1871" s="6" t="s">
        <v>2228</v>
      </c>
      <c r="D1871" s="6" t="s">
        <v>2320</v>
      </c>
      <c r="E1871" s="9">
        <v>1941090</v>
      </c>
      <c r="F1871" s="10" t="s">
        <v>1409</v>
      </c>
      <c r="G1871" s="9">
        <v>155287</v>
      </c>
      <c r="H1871" s="9">
        <v>2096377</v>
      </c>
      <c r="I1871" s="6" t="s">
        <v>147</v>
      </c>
      <c r="J1871" s="6" t="s">
        <v>148</v>
      </c>
      <c r="K1871" s="5">
        <f t="shared" si="195"/>
        <v>45351</v>
      </c>
      <c r="L1871" s="9">
        <f>+VLOOKUP(B1871,'[17]TT 2023'!F$1871:K$1941,2,0)</f>
        <v>2096375</v>
      </c>
      <c r="M1871" s="9">
        <f t="shared" si="196"/>
        <v>-2</v>
      </c>
      <c r="N1871" s="5">
        <f>+VLOOKUP(B1871,'[17]TT 2023'!F$1871:K$1941,6,0)</f>
        <v>45348</v>
      </c>
      <c r="O1871" t="s">
        <v>2372</v>
      </c>
      <c r="P1871"/>
      <c r="Q1871"/>
      <c r="R1871" s="14"/>
    </row>
    <row r="1872" spans="1:18" ht="15" hidden="1" customHeight="1" x14ac:dyDescent="0.2">
      <c r="A1872" s="5">
        <v>45316</v>
      </c>
      <c r="B1872" s="6">
        <v>5647</v>
      </c>
      <c r="C1872" s="6" t="s">
        <v>2228</v>
      </c>
      <c r="D1872" s="6" t="s">
        <v>2321</v>
      </c>
      <c r="E1872" s="9">
        <v>2024120</v>
      </c>
      <c r="F1872" s="10" t="s">
        <v>1409</v>
      </c>
      <c r="G1872" s="9">
        <v>161930</v>
      </c>
      <c r="H1872" s="9">
        <v>2186050</v>
      </c>
      <c r="I1872" s="6" t="s">
        <v>147</v>
      </c>
      <c r="J1872" s="6" t="s">
        <v>148</v>
      </c>
      <c r="K1872" s="5">
        <f t="shared" si="195"/>
        <v>45351</v>
      </c>
      <c r="L1872" s="9">
        <f>+VLOOKUP(B1872,'[17]TT 2023'!F$1871:K$1941,2,0)</f>
        <v>2186055</v>
      </c>
      <c r="M1872" s="9">
        <f t="shared" si="196"/>
        <v>5</v>
      </c>
      <c r="N1872" s="5">
        <f>+VLOOKUP(B1872,'[17]TT 2023'!F$1871:K$1941,6,0)</f>
        <v>45348</v>
      </c>
      <c r="O1872" t="s">
        <v>2372</v>
      </c>
      <c r="P1872"/>
      <c r="Q1872"/>
      <c r="R1872" s="14"/>
    </row>
    <row r="1873" spans="1:18" hidden="1" x14ac:dyDescent="0.2">
      <c r="A1873" s="5">
        <v>45317</v>
      </c>
      <c r="B1873" s="6">
        <v>5708</v>
      </c>
      <c r="C1873" s="6" t="s">
        <v>2228</v>
      </c>
      <c r="D1873" s="6" t="s">
        <v>2323</v>
      </c>
      <c r="E1873" s="9">
        <v>3134700</v>
      </c>
      <c r="F1873" s="10" t="s">
        <v>1409</v>
      </c>
      <c r="G1873" s="9">
        <v>250776</v>
      </c>
      <c r="H1873" s="9">
        <v>3385476</v>
      </c>
      <c r="I1873" s="6" t="s">
        <v>73</v>
      </c>
      <c r="J1873" s="6" t="s">
        <v>74</v>
      </c>
      <c r="K1873" s="5">
        <f t="shared" si="195"/>
        <v>45352</v>
      </c>
      <c r="L1873" s="9">
        <f>+VLOOKUP(B1873,'[17]TT 2023'!F$1942:K$2020,2,0)</f>
        <v>3385476</v>
      </c>
      <c r="M1873" s="9">
        <f t="shared" si="196"/>
        <v>0</v>
      </c>
      <c r="N1873" s="5">
        <f>+VLOOKUP(B1873,'[17]TT 2023'!F$1942:K$2020,6,0)</f>
        <v>45362</v>
      </c>
      <c r="O1873" t="s">
        <v>2429</v>
      </c>
      <c r="P1873"/>
      <c r="Q1873"/>
      <c r="R1873" s="14"/>
    </row>
    <row r="1874" spans="1:18" hidden="1" x14ac:dyDescent="0.2">
      <c r="A1874" s="5">
        <v>45317</v>
      </c>
      <c r="B1874" s="6">
        <v>5709</v>
      </c>
      <c r="C1874" s="6" t="s">
        <v>2228</v>
      </c>
      <c r="D1874" s="6" t="s">
        <v>2324</v>
      </c>
      <c r="E1874" s="9">
        <v>3250310</v>
      </c>
      <c r="F1874" s="10" t="s">
        <v>1409</v>
      </c>
      <c r="G1874" s="9">
        <v>260025</v>
      </c>
      <c r="H1874" s="9">
        <v>3510335</v>
      </c>
      <c r="I1874" s="6" t="s">
        <v>113</v>
      </c>
      <c r="J1874" s="6" t="s">
        <v>114</v>
      </c>
      <c r="K1874" s="5">
        <f t="shared" si="195"/>
        <v>45352</v>
      </c>
      <c r="L1874" s="9">
        <f>+VLOOKUP(B1874,'[17]TT 2023'!F$1942:K$2020,2,0)</f>
        <v>3510338</v>
      </c>
      <c r="M1874" s="9">
        <f t="shared" si="196"/>
        <v>3</v>
      </c>
      <c r="N1874" s="5">
        <f>+VLOOKUP(B1874,'[17]TT 2023'!F$1942:K$2020,6,0)</f>
        <v>45362</v>
      </c>
      <c r="O1874" t="s">
        <v>2429</v>
      </c>
      <c r="P1874"/>
      <c r="Q1874"/>
      <c r="R1874" s="14"/>
    </row>
    <row r="1875" spans="1:18" hidden="1" x14ac:dyDescent="0.2">
      <c r="A1875" s="5">
        <v>45317</v>
      </c>
      <c r="B1875" s="6">
        <v>5710</v>
      </c>
      <c r="C1875" s="6" t="s">
        <v>2228</v>
      </c>
      <c r="D1875" s="6" t="s">
        <v>2325</v>
      </c>
      <c r="E1875" s="9">
        <v>15421400</v>
      </c>
      <c r="F1875" s="10" t="s">
        <v>1409</v>
      </c>
      <c r="G1875" s="9">
        <v>1233712</v>
      </c>
      <c r="H1875" s="9">
        <v>16655112</v>
      </c>
      <c r="I1875" s="6" t="s">
        <v>113</v>
      </c>
      <c r="J1875" s="6" t="s">
        <v>114</v>
      </c>
      <c r="K1875" s="5">
        <f t="shared" si="195"/>
        <v>45352</v>
      </c>
      <c r="L1875" s="9">
        <f>+VLOOKUP(B1875,'[17]TT 2023'!F$1942:K$2020,2,0)</f>
        <v>16655112</v>
      </c>
      <c r="M1875" s="9">
        <f t="shared" si="196"/>
        <v>0</v>
      </c>
      <c r="N1875" s="5">
        <f>+VLOOKUP(B1875,'[17]TT 2023'!F$1942:K$2020,6,0)</f>
        <v>45362</v>
      </c>
      <c r="O1875" t="s">
        <v>2429</v>
      </c>
      <c r="P1875"/>
      <c r="Q1875"/>
      <c r="R1875" s="14"/>
    </row>
    <row r="1876" spans="1:18" hidden="1" x14ac:dyDescent="0.2">
      <c r="A1876" s="5">
        <v>45317</v>
      </c>
      <c r="B1876" s="6">
        <v>5711</v>
      </c>
      <c r="C1876" s="6" t="s">
        <v>2228</v>
      </c>
      <c r="D1876" s="6" t="s">
        <v>2326</v>
      </c>
      <c r="E1876" s="9">
        <v>5745170</v>
      </c>
      <c r="F1876" s="10" t="s">
        <v>1409</v>
      </c>
      <c r="G1876" s="9">
        <v>459614</v>
      </c>
      <c r="H1876" s="9">
        <v>6204784</v>
      </c>
      <c r="I1876" s="6" t="s">
        <v>175</v>
      </c>
      <c r="J1876" s="6" t="s">
        <v>176</v>
      </c>
      <c r="K1876" s="5">
        <f t="shared" si="195"/>
        <v>45352</v>
      </c>
      <c r="L1876" s="9">
        <f>+VLOOKUP(B1876,'[17]TT 2023'!F$1942:K$2020,2,0)</f>
        <v>6204789</v>
      </c>
      <c r="M1876" s="9">
        <f t="shared" si="196"/>
        <v>5</v>
      </c>
      <c r="N1876" s="5">
        <f>+VLOOKUP(B1876,'[17]TT 2023'!F$1942:K$2020,6,0)</f>
        <v>45362</v>
      </c>
      <c r="O1876" t="s">
        <v>2429</v>
      </c>
      <c r="P1876"/>
      <c r="Q1876"/>
      <c r="R1876" s="14"/>
    </row>
    <row r="1877" spans="1:18" hidden="1" x14ac:dyDescent="0.2">
      <c r="A1877" s="5">
        <v>45317</v>
      </c>
      <c r="B1877" s="6">
        <v>5712</v>
      </c>
      <c r="C1877" s="6" t="s">
        <v>2228</v>
      </c>
      <c r="D1877" s="6" t="s">
        <v>2327</v>
      </c>
      <c r="E1877" s="9">
        <v>2024120</v>
      </c>
      <c r="F1877" s="10" t="s">
        <v>1409</v>
      </c>
      <c r="G1877" s="9">
        <v>161930</v>
      </c>
      <c r="H1877" s="9">
        <v>2186050</v>
      </c>
      <c r="I1877" s="6" t="s">
        <v>175</v>
      </c>
      <c r="J1877" s="6" t="s">
        <v>176</v>
      </c>
      <c r="K1877" s="5">
        <f t="shared" si="195"/>
        <v>45352</v>
      </c>
      <c r="L1877" s="9">
        <f>+VLOOKUP(B1877,'[17]TT 2023'!F$1942:K$2020,2,0)</f>
        <v>2186055</v>
      </c>
      <c r="M1877" s="9">
        <f t="shared" si="196"/>
        <v>5</v>
      </c>
      <c r="N1877" s="5">
        <f>+VLOOKUP(B1877,'[17]TT 2023'!F$1942:K$2020,6,0)</f>
        <v>45362</v>
      </c>
      <c r="O1877" t="s">
        <v>2429</v>
      </c>
      <c r="P1877"/>
      <c r="Q1877"/>
      <c r="R1877" s="14"/>
    </row>
    <row r="1878" spans="1:18" hidden="1" x14ac:dyDescent="0.2">
      <c r="A1878" s="5">
        <v>45317</v>
      </c>
      <c r="B1878" s="6">
        <v>5713</v>
      </c>
      <c r="C1878" s="6" t="s">
        <v>2228</v>
      </c>
      <c r="D1878" s="6" t="s">
        <v>2328</v>
      </c>
      <c r="E1878" s="9">
        <v>1612410</v>
      </c>
      <c r="F1878" s="10" t="s">
        <v>1409</v>
      </c>
      <c r="G1878" s="9">
        <v>128993</v>
      </c>
      <c r="H1878" s="9">
        <v>1741403</v>
      </c>
      <c r="I1878" s="6" t="s">
        <v>83</v>
      </c>
      <c r="J1878" s="6" t="s">
        <v>84</v>
      </c>
      <c r="K1878" s="5">
        <f t="shared" si="195"/>
        <v>45352</v>
      </c>
      <c r="L1878" s="9">
        <f>+VLOOKUP(B1878,'[17]TT 2023'!F$1942:K$2020,2,0)</f>
        <v>1741406</v>
      </c>
      <c r="M1878" s="9">
        <f t="shared" si="196"/>
        <v>3</v>
      </c>
      <c r="N1878" s="5">
        <f>+VLOOKUP(B1878,'[17]TT 2023'!F$1942:K$2020,6,0)</f>
        <v>45362</v>
      </c>
      <c r="O1878" t="s">
        <v>2429</v>
      </c>
      <c r="P1878"/>
      <c r="Q1878"/>
      <c r="R1878" s="14"/>
    </row>
    <row r="1879" spans="1:18" hidden="1" x14ac:dyDescent="0.2">
      <c r="A1879" s="5">
        <v>45317</v>
      </c>
      <c r="B1879" s="6">
        <v>5714</v>
      </c>
      <c r="C1879" s="6" t="s">
        <v>2228</v>
      </c>
      <c r="D1879" s="6" t="s">
        <v>2329</v>
      </c>
      <c r="E1879" s="9">
        <v>2024120</v>
      </c>
      <c r="F1879" s="10" t="s">
        <v>1409</v>
      </c>
      <c r="G1879" s="9">
        <v>161930</v>
      </c>
      <c r="H1879" s="9">
        <v>2186050</v>
      </c>
      <c r="I1879" s="6" t="s">
        <v>93</v>
      </c>
      <c r="J1879" s="6" t="s">
        <v>94</v>
      </c>
      <c r="K1879" s="5">
        <f t="shared" si="195"/>
        <v>45352</v>
      </c>
      <c r="L1879" s="9">
        <f>+VLOOKUP(B1879,'[17]TT 2023'!F$1942:K$2020,2,0)</f>
        <v>2186055</v>
      </c>
      <c r="M1879" s="9">
        <f t="shared" si="196"/>
        <v>5</v>
      </c>
      <c r="N1879" s="5">
        <f>+VLOOKUP(B1879,'[17]TT 2023'!F$1942:K$2020,6,0)</f>
        <v>45362</v>
      </c>
      <c r="O1879" t="s">
        <v>2429</v>
      </c>
      <c r="P1879"/>
      <c r="Q1879"/>
      <c r="R1879" s="14"/>
    </row>
    <row r="1880" spans="1:18" hidden="1" x14ac:dyDescent="0.2">
      <c r="A1880" s="5">
        <v>45317</v>
      </c>
      <c r="B1880" s="6">
        <v>5715</v>
      </c>
      <c r="C1880" s="6" t="s">
        <v>2228</v>
      </c>
      <c r="D1880" s="6" t="s">
        <v>2330</v>
      </c>
      <c r="E1880" s="9">
        <v>2221365</v>
      </c>
      <c r="F1880" s="10" t="s">
        <v>1409</v>
      </c>
      <c r="G1880" s="9">
        <v>177709</v>
      </c>
      <c r="H1880" s="9">
        <v>2399074</v>
      </c>
      <c r="I1880" s="6" t="s">
        <v>93</v>
      </c>
      <c r="J1880" s="6" t="s">
        <v>94</v>
      </c>
      <c r="K1880" s="5">
        <f t="shared" si="195"/>
        <v>45352</v>
      </c>
      <c r="L1880" s="9">
        <f>+VLOOKUP(B1880,'[17]TT 2023'!F$1942:K$2020,2,0)</f>
        <v>2399072</v>
      </c>
      <c r="M1880" s="9">
        <f t="shared" si="196"/>
        <v>-2</v>
      </c>
      <c r="N1880" s="5">
        <f>+VLOOKUP(B1880,'[17]TT 2023'!F$1942:K$2020,6,0)</f>
        <v>45362</v>
      </c>
      <c r="O1880" t="s">
        <v>2429</v>
      </c>
      <c r="P1880"/>
      <c r="Q1880"/>
      <c r="R1880" s="14"/>
    </row>
    <row r="1881" spans="1:18" hidden="1" x14ac:dyDescent="0.2">
      <c r="A1881" s="5">
        <v>45317</v>
      </c>
      <c r="B1881" s="6">
        <v>5716</v>
      </c>
      <c r="C1881" s="6" t="s">
        <v>2228</v>
      </c>
      <c r="D1881" s="6" t="s">
        <v>2331</v>
      </c>
      <c r="E1881" s="9">
        <v>7626680</v>
      </c>
      <c r="F1881" s="10" t="s">
        <v>1409</v>
      </c>
      <c r="G1881" s="9">
        <v>610134</v>
      </c>
      <c r="H1881" s="9">
        <v>8236814</v>
      </c>
      <c r="I1881" s="6" t="s">
        <v>139</v>
      </c>
      <c r="J1881" s="6" t="s">
        <v>140</v>
      </c>
      <c r="K1881" s="5">
        <f t="shared" si="195"/>
        <v>45352</v>
      </c>
      <c r="L1881" s="9">
        <f>+VLOOKUP(B1881,'[17]TT 2023'!F$1942:K$2020,2,0)</f>
        <v>8236809</v>
      </c>
      <c r="M1881" s="9">
        <f t="shared" si="196"/>
        <v>-5</v>
      </c>
      <c r="N1881" s="5">
        <f>+VLOOKUP(B1881,'[17]TT 2023'!F$1942:K$2020,6,0)</f>
        <v>45362</v>
      </c>
      <c r="O1881" t="s">
        <v>2429</v>
      </c>
      <c r="P1881"/>
      <c r="Q1881"/>
      <c r="R1881" s="14"/>
    </row>
    <row r="1882" spans="1:18" hidden="1" x14ac:dyDescent="0.2">
      <c r="A1882" s="5">
        <v>45317</v>
      </c>
      <c r="B1882" s="6">
        <v>5717</v>
      </c>
      <c r="C1882" s="6" t="s">
        <v>2228</v>
      </c>
      <c r="D1882" s="6" t="s">
        <v>2332</v>
      </c>
      <c r="E1882" s="9">
        <v>1110580</v>
      </c>
      <c r="F1882" s="10" t="s">
        <v>1409</v>
      </c>
      <c r="G1882" s="9">
        <v>88846</v>
      </c>
      <c r="H1882" s="9">
        <v>1199426</v>
      </c>
      <c r="I1882" s="6" t="s">
        <v>53</v>
      </c>
      <c r="J1882" s="6" t="s">
        <v>54</v>
      </c>
      <c r="K1882" s="5">
        <f t="shared" si="195"/>
        <v>45352</v>
      </c>
      <c r="L1882" s="9">
        <f>+VLOOKUP(B1882,'[17]TT 2023'!F$1942:K$2020,2,0)</f>
        <v>1199421</v>
      </c>
      <c r="M1882" s="9">
        <f t="shared" si="196"/>
        <v>-5</v>
      </c>
      <c r="N1882" s="5">
        <f>+VLOOKUP(B1882,'[17]TT 2023'!F$1942:K$2020,6,0)</f>
        <v>45362</v>
      </c>
      <c r="O1882" t="s">
        <v>2429</v>
      </c>
      <c r="P1882"/>
      <c r="Q1882"/>
      <c r="R1882" s="14"/>
    </row>
    <row r="1883" spans="1:18" hidden="1" x14ac:dyDescent="0.2">
      <c r="A1883" s="5">
        <v>45317</v>
      </c>
      <c r="B1883" s="6">
        <v>5718</v>
      </c>
      <c r="C1883" s="6" t="s">
        <v>2228</v>
      </c>
      <c r="D1883" s="6" t="s">
        <v>2333</v>
      </c>
      <c r="E1883" s="9">
        <v>501830</v>
      </c>
      <c r="F1883" s="10" t="s">
        <v>1409</v>
      </c>
      <c r="G1883" s="9">
        <v>40146</v>
      </c>
      <c r="H1883" s="9">
        <v>541976</v>
      </c>
      <c r="I1883" s="6" t="s">
        <v>101</v>
      </c>
      <c r="J1883" s="6" t="s">
        <v>102</v>
      </c>
      <c r="K1883" s="5">
        <f t="shared" si="195"/>
        <v>45352</v>
      </c>
      <c r="L1883" s="9">
        <f>+VLOOKUP(B1883,'[17]TT 2023'!F$1942:K$2020,2,0)</f>
        <v>541971</v>
      </c>
      <c r="M1883" s="9">
        <f t="shared" si="196"/>
        <v>-5</v>
      </c>
      <c r="N1883" s="5">
        <f>+VLOOKUP(B1883,'[17]TT 2023'!F$1942:K$2020,6,0)</f>
        <v>45362</v>
      </c>
      <c r="O1883" t="s">
        <v>2429</v>
      </c>
      <c r="P1883"/>
      <c r="Q1883"/>
      <c r="R1883" s="14"/>
    </row>
    <row r="1884" spans="1:18" hidden="1" x14ac:dyDescent="0.2">
      <c r="A1884" s="5">
        <v>45317</v>
      </c>
      <c r="B1884" s="6">
        <v>5719</v>
      </c>
      <c r="C1884" s="6" t="s">
        <v>2228</v>
      </c>
      <c r="D1884" s="6" t="s">
        <v>2334</v>
      </c>
      <c r="E1884" s="9">
        <v>1110580</v>
      </c>
      <c r="F1884" s="10" t="s">
        <v>1409</v>
      </c>
      <c r="G1884" s="9">
        <v>88846</v>
      </c>
      <c r="H1884" s="9">
        <v>1199426</v>
      </c>
      <c r="I1884" s="6" t="s">
        <v>101</v>
      </c>
      <c r="J1884" s="6" t="s">
        <v>102</v>
      </c>
      <c r="K1884" s="5">
        <f t="shared" si="195"/>
        <v>45352</v>
      </c>
      <c r="L1884" s="9">
        <f>+VLOOKUP(B1884,'[17]TT 2023'!F$1942:K$2020,2,0)</f>
        <v>1199421</v>
      </c>
      <c r="M1884" s="9">
        <f t="shared" si="196"/>
        <v>-5</v>
      </c>
      <c r="N1884" s="5">
        <f>+VLOOKUP(B1884,'[17]TT 2023'!F$1942:K$2020,6,0)</f>
        <v>45362</v>
      </c>
      <c r="O1884" t="s">
        <v>2429</v>
      </c>
      <c r="P1884"/>
      <c r="Q1884"/>
      <c r="R1884" s="14"/>
    </row>
    <row r="1885" spans="1:18" ht="15" hidden="1" customHeight="1" x14ac:dyDescent="0.2">
      <c r="A1885" s="5">
        <v>45320</v>
      </c>
      <c r="B1885" s="6">
        <v>6000</v>
      </c>
      <c r="C1885" s="6" t="s">
        <v>2228</v>
      </c>
      <c r="D1885" s="6" t="s">
        <v>2335</v>
      </c>
      <c r="E1885" s="9">
        <v>8443255</v>
      </c>
      <c r="F1885" s="10" t="s">
        <v>1409</v>
      </c>
      <c r="G1885" s="9">
        <v>675460</v>
      </c>
      <c r="H1885" s="9">
        <v>9118715</v>
      </c>
      <c r="I1885" s="6" t="s">
        <v>147</v>
      </c>
      <c r="J1885" s="6" t="s">
        <v>148</v>
      </c>
      <c r="K1885" s="5">
        <f t="shared" si="195"/>
        <v>45355</v>
      </c>
      <c r="L1885" s="9">
        <f>+VLOOKUP(B1885,'[17]TT 2023'!F$1871:K$1941,2,0)</f>
        <v>9118710</v>
      </c>
      <c r="M1885" s="9">
        <f t="shared" si="196"/>
        <v>-5</v>
      </c>
      <c r="N1885" s="5">
        <f>+VLOOKUP(B1885,'[17]TT 2023'!F$1871:K$1941,6,0)</f>
        <v>45348</v>
      </c>
      <c r="O1885" t="s">
        <v>2372</v>
      </c>
      <c r="P1885"/>
      <c r="Q1885"/>
      <c r="R1885" s="14"/>
    </row>
    <row r="1886" spans="1:18" ht="15" hidden="1" customHeight="1" x14ac:dyDescent="0.2">
      <c r="A1886" s="5">
        <v>45320</v>
      </c>
      <c r="B1886" s="6">
        <v>6001</v>
      </c>
      <c r="C1886" s="6" t="s">
        <v>2228</v>
      </c>
      <c r="D1886" s="6" t="s">
        <v>2322</v>
      </c>
      <c r="E1886" s="9">
        <v>506030</v>
      </c>
      <c r="F1886" s="10" t="s">
        <v>1409</v>
      </c>
      <c r="G1886" s="9">
        <v>40482</v>
      </c>
      <c r="H1886" s="9">
        <v>546512</v>
      </c>
      <c r="I1886" s="6" t="s">
        <v>147</v>
      </c>
      <c r="J1886" s="6" t="s">
        <v>148</v>
      </c>
      <c r="K1886" s="5">
        <f t="shared" si="195"/>
        <v>45355</v>
      </c>
      <c r="L1886" s="9">
        <f>+VLOOKUP(B1886,'[17]TT 2023'!F$1871:K$1941,2,0)</f>
        <v>546507</v>
      </c>
      <c r="M1886" s="9">
        <f t="shared" si="196"/>
        <v>-5</v>
      </c>
      <c r="N1886" s="5">
        <f>+VLOOKUP(B1886,'[17]TT 2023'!F$1871:K$1941,6,0)</f>
        <v>45348</v>
      </c>
      <c r="O1886" t="s">
        <v>2372</v>
      </c>
      <c r="P1886"/>
      <c r="Q1886"/>
      <c r="R1886" s="14"/>
    </row>
    <row r="1887" spans="1:18" hidden="1" x14ac:dyDescent="0.2">
      <c r="A1887" s="5">
        <v>45320</v>
      </c>
      <c r="B1887" s="6">
        <v>6002</v>
      </c>
      <c r="C1887" s="6" t="s">
        <v>2228</v>
      </c>
      <c r="D1887" s="6" t="s">
        <v>2336</v>
      </c>
      <c r="E1887" s="9">
        <v>1110580</v>
      </c>
      <c r="F1887" s="10" t="s">
        <v>1409</v>
      </c>
      <c r="G1887" s="9">
        <v>88846</v>
      </c>
      <c r="H1887" s="9">
        <v>1199426</v>
      </c>
      <c r="I1887" s="6" t="s">
        <v>147</v>
      </c>
      <c r="J1887" s="6" t="s">
        <v>148</v>
      </c>
      <c r="K1887" s="5">
        <f t="shared" si="195"/>
        <v>45355</v>
      </c>
      <c r="L1887" s="9">
        <f>+VLOOKUP(B1887,'[17]TT 2023'!F$1942:K$2020,2,0)</f>
        <v>1199421</v>
      </c>
      <c r="M1887" s="9">
        <f t="shared" si="196"/>
        <v>-5</v>
      </c>
      <c r="N1887" s="5">
        <f>+VLOOKUP(B1887,'[17]TT 2023'!F$1942:K$2020,6,0)</f>
        <v>45362</v>
      </c>
      <c r="O1887" t="s">
        <v>2429</v>
      </c>
      <c r="P1887"/>
      <c r="Q1887"/>
      <c r="R1887" s="14"/>
    </row>
    <row r="1888" spans="1:18" hidden="1" x14ac:dyDescent="0.2">
      <c r="A1888" s="5">
        <v>45320</v>
      </c>
      <c r="B1888" s="6">
        <v>6003</v>
      </c>
      <c r="C1888" s="6" t="s">
        <v>2228</v>
      </c>
      <c r="D1888" s="6" t="s">
        <v>2337</v>
      </c>
      <c r="E1888" s="9">
        <v>3530380</v>
      </c>
      <c r="F1888" s="10" t="s">
        <v>1409</v>
      </c>
      <c r="G1888" s="9">
        <v>282430</v>
      </c>
      <c r="H1888" s="9">
        <v>3812810</v>
      </c>
      <c r="I1888" s="6" t="s">
        <v>147</v>
      </c>
      <c r="J1888" s="6" t="s">
        <v>148</v>
      </c>
      <c r="K1888" s="5">
        <f t="shared" si="195"/>
        <v>45355</v>
      </c>
      <c r="L1888" s="9">
        <f>+VLOOKUP(B1888,'[17]TT 2023'!F$1942:K$2020,2,0)</f>
        <v>3812805</v>
      </c>
      <c r="M1888" s="9">
        <f t="shared" si="196"/>
        <v>-5</v>
      </c>
      <c r="N1888" s="5">
        <f>+VLOOKUP(B1888,'[17]TT 2023'!F$1942:K$2020,6,0)</f>
        <v>45362</v>
      </c>
      <c r="O1888" t="s">
        <v>2429</v>
      </c>
      <c r="P1888"/>
      <c r="Q1888"/>
      <c r="R1888" s="14"/>
    </row>
    <row r="1889" spans="1:18" hidden="1" x14ac:dyDescent="0.2">
      <c r="A1889" s="5">
        <v>45320</v>
      </c>
      <c r="B1889" s="6">
        <v>6004</v>
      </c>
      <c r="C1889" s="6" t="s">
        <v>2228</v>
      </c>
      <c r="D1889" s="6" t="s">
        <v>2338</v>
      </c>
      <c r="E1889" s="9">
        <v>1612410</v>
      </c>
      <c r="F1889" s="10" t="s">
        <v>1409</v>
      </c>
      <c r="G1889" s="9">
        <v>128993</v>
      </c>
      <c r="H1889" s="9">
        <v>1741403</v>
      </c>
      <c r="I1889" s="6" t="s">
        <v>147</v>
      </c>
      <c r="J1889" s="6" t="s">
        <v>148</v>
      </c>
      <c r="K1889" s="5">
        <f t="shared" si="195"/>
        <v>45355</v>
      </c>
      <c r="L1889" s="9">
        <f>+VLOOKUP(B1889,'[17]TT 2023'!F$1942:K$2020,2,0)</f>
        <v>1741406</v>
      </c>
      <c r="M1889" s="9">
        <f t="shared" si="196"/>
        <v>3</v>
      </c>
      <c r="N1889" s="5">
        <f>+VLOOKUP(B1889,'[17]TT 2023'!F$1942:K$2020,6,0)</f>
        <v>45362</v>
      </c>
      <c r="O1889" t="s">
        <v>2429</v>
      </c>
      <c r="P1889"/>
      <c r="Q1889"/>
      <c r="R1889" s="14"/>
    </row>
    <row r="1890" spans="1:18" hidden="1" x14ac:dyDescent="0.2">
      <c r="A1890" s="5">
        <v>45320</v>
      </c>
      <c r="B1890" s="6">
        <v>6005</v>
      </c>
      <c r="C1890" s="6" t="s">
        <v>2228</v>
      </c>
      <c r="D1890" s="6" t="s">
        <v>2339</v>
      </c>
      <c r="E1890" s="9">
        <v>5552900</v>
      </c>
      <c r="F1890" s="10" t="s">
        <v>1409</v>
      </c>
      <c r="G1890" s="9">
        <v>444232</v>
      </c>
      <c r="H1890" s="9">
        <v>5997132</v>
      </c>
      <c r="I1890" s="6" t="s">
        <v>147</v>
      </c>
      <c r="J1890" s="6" t="s">
        <v>148</v>
      </c>
      <c r="K1890" s="5">
        <f t="shared" si="195"/>
        <v>45355</v>
      </c>
      <c r="L1890" s="9">
        <f>+VLOOKUP(B1890,'[17]TT 2023'!F$1942:K$2020,2,0)</f>
        <v>5997132</v>
      </c>
      <c r="M1890" s="9">
        <f t="shared" si="196"/>
        <v>0</v>
      </c>
      <c r="N1890" s="5">
        <f>+VLOOKUP(B1890,'[17]TT 2023'!F$1942:K$2020,6,0)</f>
        <v>45362</v>
      </c>
      <c r="O1890" t="s">
        <v>2429</v>
      </c>
      <c r="P1890"/>
      <c r="Q1890"/>
      <c r="R1890" s="14"/>
    </row>
    <row r="1891" spans="1:18" hidden="1" x14ac:dyDescent="0.2">
      <c r="A1891" s="5">
        <v>45320</v>
      </c>
      <c r="B1891" s="6">
        <v>6006</v>
      </c>
      <c r="C1891" s="6" t="s">
        <v>2228</v>
      </c>
      <c r="D1891" s="6" t="s">
        <v>2340</v>
      </c>
      <c r="E1891" s="9">
        <v>5910940</v>
      </c>
      <c r="F1891" s="10" t="s">
        <v>1409</v>
      </c>
      <c r="G1891" s="9">
        <v>472875</v>
      </c>
      <c r="H1891" s="9">
        <v>6383815</v>
      </c>
      <c r="I1891" s="6" t="s">
        <v>147</v>
      </c>
      <c r="J1891" s="6" t="s">
        <v>148</v>
      </c>
      <c r="K1891" s="5">
        <f t="shared" si="195"/>
        <v>45355</v>
      </c>
      <c r="L1891" s="9">
        <f>+VLOOKUP(B1891,'[17]TT 2023'!F$1942:K$2020,2,0)</f>
        <v>6383813</v>
      </c>
      <c r="M1891" s="9">
        <f t="shared" si="196"/>
        <v>-2</v>
      </c>
      <c r="N1891" s="5">
        <f>+VLOOKUP(B1891,'[17]TT 2023'!F$1942:K$2020,6,0)</f>
        <v>45362</v>
      </c>
      <c r="O1891" t="s">
        <v>2429</v>
      </c>
      <c r="P1891"/>
      <c r="Q1891"/>
      <c r="R1891" s="14"/>
    </row>
    <row r="1892" spans="1:18" hidden="1" x14ac:dyDescent="0.2">
      <c r="A1892" s="5">
        <v>45320</v>
      </c>
      <c r="B1892" s="6">
        <v>6007</v>
      </c>
      <c r="C1892" s="6" t="s">
        <v>2228</v>
      </c>
      <c r="D1892" s="6" t="s">
        <v>2341</v>
      </c>
      <c r="E1892" s="9">
        <v>9940868</v>
      </c>
      <c r="F1892" s="10" t="s">
        <v>1409</v>
      </c>
      <c r="G1892" s="9">
        <v>795269</v>
      </c>
      <c r="H1892" s="9">
        <v>10736137</v>
      </c>
      <c r="I1892" s="6" t="s">
        <v>147</v>
      </c>
      <c r="J1892" s="6" t="s">
        <v>148</v>
      </c>
      <c r="K1892" s="5">
        <f t="shared" si="195"/>
        <v>45355</v>
      </c>
      <c r="L1892" s="9">
        <f>+VLOOKUP(B1892,'[17]TT 2023'!F$1942:K$2020,2,0)</f>
        <v>10736132</v>
      </c>
      <c r="M1892" s="9">
        <f t="shared" si="196"/>
        <v>-5</v>
      </c>
      <c r="N1892" s="5">
        <f>+VLOOKUP(B1892,'[17]TT 2023'!F$1942:K$2020,6,0)</f>
        <v>45362</v>
      </c>
      <c r="O1892" t="s">
        <v>2429</v>
      </c>
      <c r="P1892"/>
      <c r="Q1892"/>
      <c r="R1892" s="14"/>
    </row>
    <row r="1893" spans="1:18" hidden="1" x14ac:dyDescent="0.2">
      <c r="A1893" s="5">
        <v>45320</v>
      </c>
      <c r="B1893" s="6">
        <v>6008</v>
      </c>
      <c r="C1893" s="6" t="s">
        <v>2228</v>
      </c>
      <c r="D1893" s="6" t="s">
        <v>2342</v>
      </c>
      <c r="E1893" s="9">
        <v>250915</v>
      </c>
      <c r="F1893" s="10" t="s">
        <v>1409</v>
      </c>
      <c r="G1893" s="9">
        <v>20073</v>
      </c>
      <c r="H1893" s="9">
        <v>270988</v>
      </c>
      <c r="I1893" s="6" t="s">
        <v>147</v>
      </c>
      <c r="J1893" s="6" t="s">
        <v>148</v>
      </c>
      <c r="K1893" s="5">
        <f t="shared" si="195"/>
        <v>45355</v>
      </c>
      <c r="L1893" s="9">
        <f>+VLOOKUP(B1893,'[17]TT 2023'!F$1942:K$2020,2,0)</f>
        <v>270986</v>
      </c>
      <c r="M1893" s="9">
        <f t="shared" si="196"/>
        <v>-2</v>
      </c>
      <c r="N1893" s="5">
        <f>+VLOOKUP(B1893,'[17]TT 2023'!F$1942:K$2020,6,0)</f>
        <v>45362</v>
      </c>
      <c r="O1893" t="s">
        <v>2429</v>
      </c>
      <c r="P1893"/>
      <c r="Q1893"/>
      <c r="R1893" s="14"/>
    </row>
    <row r="1894" spans="1:18" hidden="1" x14ac:dyDescent="0.2">
      <c r="A1894" s="5">
        <v>45320</v>
      </c>
      <c r="B1894" s="6">
        <v>6009</v>
      </c>
      <c r="C1894" s="6" t="s">
        <v>2228</v>
      </c>
      <c r="D1894" s="6" t="s">
        <v>2343</v>
      </c>
      <c r="E1894" s="9">
        <v>2579200</v>
      </c>
      <c r="F1894" s="10" t="s">
        <v>1409</v>
      </c>
      <c r="G1894" s="9">
        <v>206336</v>
      </c>
      <c r="H1894" s="9">
        <v>2785536</v>
      </c>
      <c r="I1894" s="6" t="s">
        <v>147</v>
      </c>
      <c r="J1894" s="6" t="s">
        <v>148</v>
      </c>
      <c r="K1894" s="5">
        <f t="shared" si="195"/>
        <v>45355</v>
      </c>
      <c r="L1894" s="9">
        <f>+VLOOKUP(B1894,'[17]TT 2023'!F$1942:K$2020,2,0)</f>
        <v>2785536</v>
      </c>
      <c r="M1894" s="9">
        <f t="shared" si="196"/>
        <v>0</v>
      </c>
      <c r="N1894" s="5">
        <f>+VLOOKUP(B1894,'[17]TT 2023'!F$1942:K$2020,6,0)</f>
        <v>45362</v>
      </c>
      <c r="O1894" t="s">
        <v>2429</v>
      </c>
      <c r="P1894"/>
      <c r="Q1894"/>
      <c r="R1894" s="14"/>
    </row>
    <row r="1895" spans="1:18" ht="15" hidden="1" customHeight="1" x14ac:dyDescent="0.2">
      <c r="A1895" s="5">
        <v>45320</v>
      </c>
      <c r="B1895" s="6">
        <v>6010</v>
      </c>
      <c r="C1895" s="6" t="s">
        <v>2228</v>
      </c>
      <c r="D1895" s="6" t="s">
        <v>2344</v>
      </c>
      <c r="E1895" s="9">
        <v>911240</v>
      </c>
      <c r="F1895" s="10" t="s">
        <v>1409</v>
      </c>
      <c r="G1895" s="9">
        <v>72899</v>
      </c>
      <c r="H1895" s="9">
        <v>984139</v>
      </c>
      <c r="I1895" s="6" t="s">
        <v>147</v>
      </c>
      <c r="J1895" s="6" t="s">
        <v>148</v>
      </c>
      <c r="K1895" s="5">
        <f t="shared" si="195"/>
        <v>45355</v>
      </c>
      <c r="L1895" s="9">
        <f>+VLOOKUP(B1895,'[17]TT 2023'!F$1871:K$1941,2,0)</f>
        <v>984137</v>
      </c>
      <c r="M1895" s="9">
        <f t="shared" si="196"/>
        <v>-2</v>
      </c>
      <c r="N1895" s="5">
        <f>+VLOOKUP(B1895,'[17]TT 2023'!F$1871:K$1941,6,0)</f>
        <v>45348</v>
      </c>
      <c r="O1895" t="s">
        <v>2372</v>
      </c>
      <c r="P1895"/>
      <c r="Q1895"/>
      <c r="R1895" s="14"/>
    </row>
    <row r="1896" spans="1:18" hidden="1" x14ac:dyDescent="0.2">
      <c r="A1896" s="5">
        <v>45320</v>
      </c>
      <c r="B1896" s="6">
        <v>6011</v>
      </c>
      <c r="C1896" s="6" t="s">
        <v>2228</v>
      </c>
      <c r="D1896" s="6" t="s">
        <v>2345</v>
      </c>
      <c r="E1896" s="9">
        <v>1468620</v>
      </c>
      <c r="F1896" s="10" t="s">
        <v>1409</v>
      </c>
      <c r="G1896" s="9">
        <v>117490</v>
      </c>
      <c r="H1896" s="9">
        <v>1586110</v>
      </c>
      <c r="I1896" s="6" t="s">
        <v>13</v>
      </c>
      <c r="J1896" s="6" t="s">
        <v>14</v>
      </c>
      <c r="K1896" s="5">
        <f t="shared" si="195"/>
        <v>45355</v>
      </c>
      <c r="L1896" s="9">
        <f>+VLOOKUP(B1896,'[17]TT 2023'!F$1942:K$2020,2,0)</f>
        <v>1586115</v>
      </c>
      <c r="M1896" s="9">
        <f t="shared" si="196"/>
        <v>5</v>
      </c>
      <c r="N1896" s="5">
        <f>+VLOOKUP(B1896,'[17]TT 2023'!F$1942:K$2020,6,0)</f>
        <v>45362</v>
      </c>
      <c r="O1896" t="s">
        <v>2429</v>
      </c>
      <c r="P1896"/>
      <c r="Q1896"/>
      <c r="R1896" s="14"/>
    </row>
    <row r="1897" spans="1:18" hidden="1" x14ac:dyDescent="0.2">
      <c r="A1897" s="5">
        <v>45320</v>
      </c>
      <c r="B1897" s="6">
        <v>6012</v>
      </c>
      <c r="C1897" s="6" t="s">
        <v>2228</v>
      </c>
      <c r="D1897" s="6" t="s">
        <v>2346</v>
      </c>
      <c r="E1897" s="9">
        <v>3622100</v>
      </c>
      <c r="F1897" s="10" t="s">
        <v>1409</v>
      </c>
      <c r="G1897" s="9">
        <v>289768</v>
      </c>
      <c r="H1897" s="9">
        <v>3911868</v>
      </c>
      <c r="I1897" s="6" t="s">
        <v>13</v>
      </c>
      <c r="J1897" s="6" t="s">
        <v>14</v>
      </c>
      <c r="K1897" s="5">
        <f t="shared" si="195"/>
        <v>45355</v>
      </c>
      <c r="L1897" s="9">
        <f>+VLOOKUP(B1897,'[17]TT 2023'!F$1942:K$2020,2,0)</f>
        <v>3911868</v>
      </c>
      <c r="M1897" s="9">
        <f t="shared" si="196"/>
        <v>0</v>
      </c>
      <c r="N1897" s="5">
        <f>+VLOOKUP(B1897,'[17]TT 2023'!F$1942:K$2020,6,0)</f>
        <v>45362</v>
      </c>
      <c r="O1897" t="s">
        <v>2429</v>
      </c>
      <c r="P1897"/>
      <c r="Q1897"/>
      <c r="R1897" s="14"/>
    </row>
    <row r="1898" spans="1:18" hidden="1" x14ac:dyDescent="0.2">
      <c r="A1898" s="5">
        <v>45320</v>
      </c>
      <c r="B1898" s="6">
        <v>6013</v>
      </c>
      <c r="C1898" s="6" t="s">
        <v>2228</v>
      </c>
      <c r="D1898" s="6" t="s">
        <v>2347</v>
      </c>
      <c r="E1898" s="9">
        <v>7379560</v>
      </c>
      <c r="F1898" s="10" t="s">
        <v>1409</v>
      </c>
      <c r="G1898" s="9">
        <v>590365</v>
      </c>
      <c r="H1898" s="9">
        <v>7969925</v>
      </c>
      <c r="I1898" s="6" t="s">
        <v>13</v>
      </c>
      <c r="J1898" s="6" t="s">
        <v>14</v>
      </c>
      <c r="K1898" s="5">
        <f t="shared" si="195"/>
        <v>45355</v>
      </c>
      <c r="L1898" s="9">
        <f>+VLOOKUP(B1898,'[17]TT 2023'!F$1942:K$2020,2,0)</f>
        <v>7969928</v>
      </c>
      <c r="M1898" s="9">
        <f t="shared" si="196"/>
        <v>3</v>
      </c>
      <c r="N1898" s="5">
        <f>+VLOOKUP(B1898,'[17]TT 2023'!F$1942:K$2020,6,0)</f>
        <v>45362</v>
      </c>
      <c r="O1898" t="s">
        <v>2429</v>
      </c>
      <c r="P1898"/>
      <c r="Q1898"/>
      <c r="R1898" s="14"/>
    </row>
    <row r="1899" spans="1:18" hidden="1" x14ac:dyDescent="0.2">
      <c r="A1899" s="5">
        <v>45320</v>
      </c>
      <c r="B1899" s="6">
        <v>6014</v>
      </c>
      <c r="C1899" s="6" t="s">
        <v>2228</v>
      </c>
      <c r="D1899" s="6" t="s">
        <v>2348</v>
      </c>
      <c r="E1899" s="9">
        <v>3492740</v>
      </c>
      <c r="F1899" s="10" t="s">
        <v>1409</v>
      </c>
      <c r="G1899" s="9">
        <v>279419</v>
      </c>
      <c r="H1899" s="9">
        <v>3772159</v>
      </c>
      <c r="I1899" s="6" t="s">
        <v>13</v>
      </c>
      <c r="J1899" s="6" t="s">
        <v>14</v>
      </c>
      <c r="K1899" s="5">
        <f t="shared" si="195"/>
        <v>45355</v>
      </c>
      <c r="L1899" s="9">
        <f>+VLOOKUP(B1899,'[17]TT 2023'!F$1942:K$2020,2,0)</f>
        <v>3772157</v>
      </c>
      <c r="M1899" s="9">
        <f t="shared" si="196"/>
        <v>-2</v>
      </c>
      <c r="N1899" s="5">
        <f>+VLOOKUP(B1899,'[17]TT 2023'!F$1942:K$2020,6,0)</f>
        <v>45362</v>
      </c>
      <c r="O1899" t="s">
        <v>2429</v>
      </c>
      <c r="P1899"/>
      <c r="Q1899"/>
      <c r="R1899" s="14"/>
    </row>
    <row r="1900" spans="1:18" hidden="1" x14ac:dyDescent="0.2">
      <c r="A1900" s="5">
        <v>45320</v>
      </c>
      <c r="B1900" s="6">
        <v>6015</v>
      </c>
      <c r="C1900" s="6" t="s">
        <v>2228</v>
      </c>
      <c r="D1900" s="6" t="s">
        <v>2349</v>
      </c>
      <c r="E1900" s="9">
        <v>1518090</v>
      </c>
      <c r="F1900" s="10" t="s">
        <v>1409</v>
      </c>
      <c r="G1900" s="9">
        <v>121447</v>
      </c>
      <c r="H1900" s="9">
        <v>1639537</v>
      </c>
      <c r="I1900" s="6" t="s">
        <v>101</v>
      </c>
      <c r="J1900" s="6" t="s">
        <v>102</v>
      </c>
      <c r="K1900" s="5">
        <f t="shared" si="195"/>
        <v>45355</v>
      </c>
      <c r="L1900" s="9">
        <f>+VLOOKUP(B1900,'[17]TT 2023'!F$1942:K$2020,2,0)</f>
        <v>1639535</v>
      </c>
      <c r="M1900" s="9">
        <f t="shared" si="196"/>
        <v>-2</v>
      </c>
      <c r="N1900" s="5">
        <f>+VLOOKUP(B1900,'[17]TT 2023'!F$1942:K$2020,6,0)</f>
        <v>45362</v>
      </c>
      <c r="O1900" t="s">
        <v>2429</v>
      </c>
      <c r="P1900"/>
      <c r="Q1900"/>
      <c r="R1900" s="14"/>
    </row>
    <row r="1901" spans="1:18" hidden="1" x14ac:dyDescent="0.2">
      <c r="A1901" s="5">
        <v>45320</v>
      </c>
      <c r="B1901" s="6">
        <v>6016</v>
      </c>
      <c r="C1901" s="6" t="s">
        <v>2228</v>
      </c>
      <c r="D1901" s="6" t="s">
        <v>2350</v>
      </c>
      <c r="E1901" s="9">
        <v>1309220</v>
      </c>
      <c r="F1901" s="10" t="s">
        <v>1409</v>
      </c>
      <c r="G1901" s="9">
        <v>104738</v>
      </c>
      <c r="H1901" s="9">
        <v>1413958</v>
      </c>
      <c r="I1901" s="6" t="s">
        <v>101</v>
      </c>
      <c r="J1901" s="6" t="s">
        <v>102</v>
      </c>
      <c r="K1901" s="5">
        <f t="shared" si="195"/>
        <v>45355</v>
      </c>
      <c r="L1901" s="9">
        <f>+VLOOKUP(B1901,'[17]TT 2023'!F$1942:K$2020,2,0)</f>
        <v>1413963</v>
      </c>
      <c r="M1901" s="9">
        <f t="shared" si="196"/>
        <v>5</v>
      </c>
      <c r="N1901" s="5">
        <f>+VLOOKUP(B1901,'[17]TT 2023'!F$1942:K$2020,6,0)</f>
        <v>45362</v>
      </c>
      <c r="O1901" t="s">
        <v>2429</v>
      </c>
      <c r="P1901"/>
      <c r="Q1901"/>
      <c r="R1901" s="14"/>
    </row>
    <row r="1902" spans="1:18" hidden="1" x14ac:dyDescent="0.2">
      <c r="A1902" s="5">
        <v>45321</v>
      </c>
      <c r="B1902" s="6">
        <v>54</v>
      </c>
      <c r="C1902" s="6" t="s">
        <v>2229</v>
      </c>
      <c r="D1902" s="6" t="s">
        <v>2351</v>
      </c>
      <c r="E1902" s="9">
        <v>1468620</v>
      </c>
      <c r="F1902" s="10" t="s">
        <v>1409</v>
      </c>
      <c r="G1902" s="9">
        <v>117490</v>
      </c>
      <c r="H1902" s="9">
        <v>1586110</v>
      </c>
      <c r="I1902" s="6" t="s">
        <v>89</v>
      </c>
      <c r="J1902" s="6" t="s">
        <v>90</v>
      </c>
      <c r="K1902" s="5">
        <f t="shared" si="195"/>
        <v>45356</v>
      </c>
      <c r="L1902" s="9">
        <f>+VLOOKUP(B1902,'[17]TT 2023'!F$1942:K$2020,2,0)</f>
        <v>1586115</v>
      </c>
      <c r="M1902" s="9">
        <f t="shared" si="196"/>
        <v>5</v>
      </c>
      <c r="N1902" s="5">
        <f>+VLOOKUP(B1902,'[17]TT 2023'!F$1942:K$2020,6,0)</f>
        <v>45362</v>
      </c>
      <c r="O1902" t="s">
        <v>2429</v>
      </c>
      <c r="P1902"/>
      <c r="Q1902"/>
      <c r="R1902" s="14"/>
    </row>
    <row r="1903" spans="1:18" hidden="1" x14ac:dyDescent="0.2">
      <c r="A1903" s="5">
        <v>45321</v>
      </c>
      <c r="B1903" s="6">
        <v>55</v>
      </c>
      <c r="C1903" s="6" t="s">
        <v>2229</v>
      </c>
      <c r="D1903" s="6" t="s">
        <v>2352</v>
      </c>
      <c r="E1903" s="9">
        <v>15673500</v>
      </c>
      <c r="F1903" s="10" t="s">
        <v>1409</v>
      </c>
      <c r="G1903" s="9">
        <v>1253880</v>
      </c>
      <c r="H1903" s="9">
        <v>16927380</v>
      </c>
      <c r="I1903" s="6" t="s">
        <v>139</v>
      </c>
      <c r="J1903" s="6" t="s">
        <v>140</v>
      </c>
      <c r="K1903" s="5">
        <f t="shared" si="195"/>
        <v>45356</v>
      </c>
      <c r="L1903" s="9">
        <f>+VLOOKUP(B1903,'[17]TT 2023'!F$1942:K$2020,2,0)</f>
        <v>16927380</v>
      </c>
      <c r="M1903" s="9">
        <f t="shared" si="196"/>
        <v>0</v>
      </c>
      <c r="N1903" s="5">
        <f>+VLOOKUP(B1903,'[17]TT 2023'!F$1942:K$2020,6,0)</f>
        <v>45362</v>
      </c>
      <c r="O1903" t="s">
        <v>2429</v>
      </c>
      <c r="P1903"/>
      <c r="Q1903"/>
      <c r="R1903" s="14"/>
    </row>
    <row r="1904" spans="1:18" hidden="1" x14ac:dyDescent="0.2">
      <c r="A1904" s="5">
        <v>45321</v>
      </c>
      <c r="B1904" s="6">
        <v>56</v>
      </c>
      <c r="C1904" s="6" t="s">
        <v>2229</v>
      </c>
      <c r="D1904" s="6" t="s">
        <v>2353</v>
      </c>
      <c r="E1904" s="9">
        <v>4388158</v>
      </c>
      <c r="F1904" s="10" t="s">
        <v>1409</v>
      </c>
      <c r="G1904" s="9">
        <v>351053</v>
      </c>
      <c r="H1904" s="9">
        <v>4739211</v>
      </c>
      <c r="I1904" s="6" t="s">
        <v>53</v>
      </c>
      <c r="J1904" s="6" t="s">
        <v>54</v>
      </c>
      <c r="K1904" s="5">
        <f t="shared" si="195"/>
        <v>45356</v>
      </c>
      <c r="L1904" s="9">
        <f>+VLOOKUP(B1904,'[17]TT 2023'!F$1942:K$2020,2,0)</f>
        <v>4739216</v>
      </c>
      <c r="M1904" s="9">
        <f t="shared" si="196"/>
        <v>5</v>
      </c>
      <c r="N1904" s="5">
        <f>+VLOOKUP(B1904,'[17]TT 2023'!F$1942:K$2020,6,0)</f>
        <v>45362</v>
      </c>
      <c r="O1904" t="s">
        <v>2429</v>
      </c>
      <c r="P1904"/>
      <c r="Q1904"/>
      <c r="R1904" s="14"/>
    </row>
    <row r="1905" spans="1:18" hidden="1" x14ac:dyDescent="0.2">
      <c r="A1905" s="5">
        <v>45321</v>
      </c>
      <c r="B1905" s="6">
        <v>57</v>
      </c>
      <c r="C1905" s="6" t="s">
        <v>2229</v>
      </c>
      <c r="D1905" s="6" t="s">
        <v>2354</v>
      </c>
      <c r="E1905" s="9">
        <v>3882180</v>
      </c>
      <c r="F1905" s="10" t="s">
        <v>1409</v>
      </c>
      <c r="G1905" s="9">
        <v>310574</v>
      </c>
      <c r="H1905" s="9">
        <v>4192754</v>
      </c>
      <c r="I1905" s="6" t="s">
        <v>53</v>
      </c>
      <c r="J1905" s="6" t="s">
        <v>54</v>
      </c>
      <c r="K1905" s="5">
        <f t="shared" si="195"/>
        <v>45356</v>
      </c>
      <c r="L1905" s="9">
        <f>+VLOOKUP(B1905,'[17]TT 2023'!F$1942:K$2020,2,0)</f>
        <v>4192749</v>
      </c>
      <c r="M1905" s="9">
        <f t="shared" si="196"/>
        <v>-5</v>
      </c>
      <c r="N1905" s="5">
        <f>+VLOOKUP(B1905,'[17]TT 2023'!F$1942:K$2020,6,0)</f>
        <v>45362</v>
      </c>
      <c r="O1905" t="s">
        <v>2429</v>
      </c>
      <c r="P1905"/>
      <c r="Q1905"/>
      <c r="R1905" s="14"/>
    </row>
    <row r="1906" spans="1:18" hidden="1" x14ac:dyDescent="0.2">
      <c r="A1906" s="5">
        <v>45321</v>
      </c>
      <c r="B1906" s="6">
        <v>58</v>
      </c>
      <c r="C1906" s="6" t="s">
        <v>2229</v>
      </c>
      <c r="D1906" s="6" t="s">
        <v>2355</v>
      </c>
      <c r="E1906" s="9">
        <v>2937240</v>
      </c>
      <c r="F1906" s="10" t="s">
        <v>1409</v>
      </c>
      <c r="G1906" s="9">
        <v>234979</v>
      </c>
      <c r="H1906" s="9">
        <v>3172219</v>
      </c>
      <c r="I1906" s="6" t="s">
        <v>107</v>
      </c>
      <c r="J1906" s="6" t="s">
        <v>108</v>
      </c>
      <c r="K1906" s="5">
        <f t="shared" si="195"/>
        <v>45356</v>
      </c>
      <c r="L1906" s="9">
        <f>+VLOOKUP(B1906,'[17]TT 2023'!F$1942:K$2020,2,0)</f>
        <v>3172217</v>
      </c>
      <c r="M1906" s="9">
        <f t="shared" si="196"/>
        <v>-2</v>
      </c>
      <c r="N1906" s="5">
        <f>+VLOOKUP(B1906,'[17]TT 2023'!F$1942:K$2020,6,0)</f>
        <v>45362</v>
      </c>
      <c r="O1906" t="s">
        <v>2429</v>
      </c>
      <c r="P1906"/>
      <c r="Q1906"/>
      <c r="R1906" s="14"/>
    </row>
    <row r="1907" spans="1:18" hidden="1" x14ac:dyDescent="0.2">
      <c r="A1907" s="5">
        <v>45321</v>
      </c>
      <c r="B1907" s="6">
        <v>59</v>
      </c>
      <c r="C1907" s="6" t="s">
        <v>2229</v>
      </c>
      <c r="D1907" s="6" t="s">
        <v>2356</v>
      </c>
      <c r="E1907" s="9">
        <v>1941090</v>
      </c>
      <c r="F1907" s="10" t="s">
        <v>1409</v>
      </c>
      <c r="G1907" s="9">
        <v>155287</v>
      </c>
      <c r="H1907" s="9">
        <v>2096377</v>
      </c>
      <c r="I1907" s="6" t="s">
        <v>107</v>
      </c>
      <c r="J1907" s="6" t="s">
        <v>108</v>
      </c>
      <c r="K1907" s="5">
        <f t="shared" si="195"/>
        <v>45356</v>
      </c>
      <c r="L1907" s="9">
        <f>+VLOOKUP(B1907,'[17]TT 2023'!F$1942:K$2020,2,0)</f>
        <v>2096375</v>
      </c>
      <c r="M1907" s="9">
        <f t="shared" si="196"/>
        <v>-2</v>
      </c>
      <c r="N1907" s="5">
        <f>+VLOOKUP(B1907,'[17]TT 2023'!F$1942:K$2020,6,0)</f>
        <v>45362</v>
      </c>
      <c r="O1907" t="s">
        <v>2429</v>
      </c>
      <c r="P1907"/>
      <c r="Q1907"/>
      <c r="R1907" s="14"/>
    </row>
    <row r="1908" spans="1:18" hidden="1" x14ac:dyDescent="0.2">
      <c r="A1908" s="5">
        <v>45321</v>
      </c>
      <c r="B1908" s="6">
        <v>60</v>
      </c>
      <c r="C1908" s="6" t="s">
        <v>2229</v>
      </c>
      <c r="D1908" s="6" t="s">
        <v>2357</v>
      </c>
      <c r="E1908" s="9">
        <v>3899340</v>
      </c>
      <c r="F1908" s="10" t="s">
        <v>1409</v>
      </c>
      <c r="G1908" s="9">
        <v>311947</v>
      </c>
      <c r="H1908" s="9">
        <v>4211287</v>
      </c>
      <c r="I1908" s="6" t="s">
        <v>93</v>
      </c>
      <c r="J1908" s="6" t="s">
        <v>94</v>
      </c>
      <c r="K1908" s="5">
        <f t="shared" si="195"/>
        <v>45356</v>
      </c>
      <c r="L1908" s="9">
        <f>+VLOOKUP(B1908,'[17]TT 2023'!F$1942:K$2020,2,0)</f>
        <v>4211285</v>
      </c>
      <c r="M1908" s="9">
        <f t="shared" si="196"/>
        <v>-2</v>
      </c>
      <c r="N1908" s="5">
        <f>+VLOOKUP(B1908,'[17]TT 2023'!F$1942:K$2020,6,0)</f>
        <v>45362</v>
      </c>
      <c r="O1908" t="s">
        <v>2429</v>
      </c>
      <c r="P1908"/>
      <c r="Q1908"/>
      <c r="R1908" s="14"/>
    </row>
    <row r="1909" spans="1:18" hidden="1" x14ac:dyDescent="0.2">
      <c r="A1909" s="5">
        <v>45321</v>
      </c>
      <c r="B1909" s="6">
        <v>61</v>
      </c>
      <c r="C1909" s="6" t="s">
        <v>2229</v>
      </c>
      <c r="D1909" s="6" t="s">
        <v>2358</v>
      </c>
      <c r="E1909" s="9">
        <v>6627440</v>
      </c>
      <c r="F1909" s="10" t="s">
        <v>1409</v>
      </c>
      <c r="G1909" s="9">
        <v>530195</v>
      </c>
      <c r="H1909" s="9">
        <v>7157635</v>
      </c>
      <c r="I1909" s="6" t="s">
        <v>93</v>
      </c>
      <c r="J1909" s="6" t="s">
        <v>94</v>
      </c>
      <c r="K1909" s="5">
        <f t="shared" si="195"/>
        <v>45356</v>
      </c>
      <c r="L1909" s="9">
        <f>+VLOOKUP(B1909,'[17]TT 2023'!F$1942:K$2020,2,0)</f>
        <v>7157633</v>
      </c>
      <c r="M1909" s="9">
        <f t="shared" si="196"/>
        <v>-2</v>
      </c>
      <c r="N1909" s="5">
        <f>+VLOOKUP(B1909,'[17]TT 2023'!F$1942:K$2020,6,0)</f>
        <v>45362</v>
      </c>
      <c r="O1909" t="s">
        <v>2429</v>
      </c>
      <c r="P1909"/>
      <c r="Q1909"/>
      <c r="R1909" s="14"/>
    </row>
    <row r="1910" spans="1:18" hidden="1" x14ac:dyDescent="0.2">
      <c r="A1910" s="5">
        <v>45321</v>
      </c>
      <c r="B1910" s="6">
        <v>6724</v>
      </c>
      <c r="C1910" s="6" t="s">
        <v>2228</v>
      </c>
      <c r="D1910" s="6" t="s">
        <v>2359</v>
      </c>
      <c r="E1910" s="9">
        <v>5555680</v>
      </c>
      <c r="F1910" s="10" t="s">
        <v>1409</v>
      </c>
      <c r="G1910" s="9">
        <v>444454</v>
      </c>
      <c r="H1910" s="9">
        <v>6000134</v>
      </c>
      <c r="I1910" s="6" t="s">
        <v>147</v>
      </c>
      <c r="J1910" s="6" t="s">
        <v>148</v>
      </c>
      <c r="K1910" s="5">
        <f t="shared" si="195"/>
        <v>45356</v>
      </c>
      <c r="L1910" s="9">
        <f>+VLOOKUP(B1910,'[17]TT 2023'!F$1942:K$2020,2,0)</f>
        <v>6000129</v>
      </c>
      <c r="M1910" s="9">
        <f t="shared" si="196"/>
        <v>-5</v>
      </c>
      <c r="N1910" s="5">
        <f>+VLOOKUP(B1910,'[17]TT 2023'!F$1942:K$2020,6,0)</f>
        <v>45362</v>
      </c>
      <c r="O1910" t="s">
        <v>2429</v>
      </c>
      <c r="P1910"/>
      <c r="Q1910"/>
      <c r="R1910" s="14"/>
    </row>
    <row r="1911" spans="1:18" hidden="1" x14ac:dyDescent="0.2">
      <c r="A1911" s="5">
        <v>45321</v>
      </c>
      <c r="B1911" s="6">
        <v>6725</v>
      </c>
      <c r="C1911" s="6" t="s">
        <v>2228</v>
      </c>
      <c r="D1911" s="6" t="s">
        <v>2360</v>
      </c>
      <c r="E1911" s="9">
        <v>911240</v>
      </c>
      <c r="F1911" s="10" t="s">
        <v>1409</v>
      </c>
      <c r="G1911" s="9">
        <v>72899</v>
      </c>
      <c r="H1911" s="9">
        <v>984139</v>
      </c>
      <c r="I1911" s="6" t="s">
        <v>147</v>
      </c>
      <c r="J1911" s="6" t="s">
        <v>148</v>
      </c>
      <c r="K1911" s="5">
        <f t="shared" ref="K1911:K1915" si="197">35+A1911</f>
        <v>45356</v>
      </c>
      <c r="L1911" s="9">
        <f>+VLOOKUP(B1911,'[17]TT 2023'!F$1942:K$2020,2,0)</f>
        <v>984137</v>
      </c>
      <c r="M1911" s="9">
        <f t="shared" ref="M1911:M1915" si="198">+L1911-H1911</f>
        <v>-2</v>
      </c>
      <c r="N1911" s="5">
        <f>+VLOOKUP(B1911,'[17]TT 2023'!F$1942:K$2020,6,0)</f>
        <v>45362</v>
      </c>
      <c r="O1911" t="s">
        <v>2429</v>
      </c>
      <c r="P1911"/>
      <c r="Q1911"/>
      <c r="R1911" s="14"/>
    </row>
    <row r="1912" spans="1:18" ht="15" hidden="1" customHeight="1" x14ac:dyDescent="0.2">
      <c r="A1912" s="5">
        <v>45321</v>
      </c>
      <c r="B1912" s="6">
        <v>6726</v>
      </c>
      <c r="C1912" s="6" t="s">
        <v>2228</v>
      </c>
      <c r="D1912" s="6" t="s">
        <v>2361</v>
      </c>
      <c r="E1912" s="9">
        <v>911240</v>
      </c>
      <c r="F1912" s="10" t="s">
        <v>1409</v>
      </c>
      <c r="G1912" s="9">
        <v>72899</v>
      </c>
      <c r="H1912" s="9">
        <v>984139</v>
      </c>
      <c r="I1912" s="6" t="s">
        <v>147</v>
      </c>
      <c r="J1912" s="6" t="s">
        <v>148</v>
      </c>
      <c r="K1912" s="5">
        <f t="shared" si="197"/>
        <v>45356</v>
      </c>
      <c r="L1912" s="9">
        <f>+VLOOKUP(B1912,'[17]TT 2023'!F$1871:K$1941,2,0)</f>
        <v>984137</v>
      </c>
      <c r="M1912" s="9">
        <f t="shared" si="198"/>
        <v>-2</v>
      </c>
      <c r="N1912" s="5">
        <f>+VLOOKUP(B1912,'[17]TT 2023'!F$1871:K$1941,6,0)</f>
        <v>45348</v>
      </c>
      <c r="O1912" t="s">
        <v>2372</v>
      </c>
      <c r="P1912"/>
      <c r="Q1912"/>
      <c r="R1912" s="14"/>
    </row>
    <row r="1913" spans="1:18" hidden="1" x14ac:dyDescent="0.2">
      <c r="A1913" s="5">
        <v>45321</v>
      </c>
      <c r="B1913" s="6">
        <v>6727</v>
      </c>
      <c r="C1913" s="6" t="s">
        <v>2228</v>
      </c>
      <c r="D1913" s="6" t="s">
        <v>2362</v>
      </c>
      <c r="E1913" s="9">
        <v>5910940</v>
      </c>
      <c r="F1913" s="10" t="s">
        <v>1409</v>
      </c>
      <c r="G1913" s="9">
        <v>472875</v>
      </c>
      <c r="H1913" s="9">
        <v>6383815</v>
      </c>
      <c r="I1913" s="6" t="s">
        <v>147</v>
      </c>
      <c r="J1913" s="6" t="s">
        <v>148</v>
      </c>
      <c r="K1913" s="5">
        <f t="shared" si="197"/>
        <v>45356</v>
      </c>
      <c r="L1913" s="9">
        <f>+VLOOKUP(B1913,'[17]TT 2023'!F$1942:K$2020,2,0)</f>
        <v>6383813</v>
      </c>
      <c r="M1913" s="9">
        <f t="shared" si="198"/>
        <v>-2</v>
      </c>
      <c r="N1913" s="5">
        <f>+VLOOKUP(B1913,'[17]TT 2023'!F$1942:K$2020,6,0)</f>
        <v>45362</v>
      </c>
      <c r="O1913" t="s">
        <v>2429</v>
      </c>
      <c r="P1913"/>
      <c r="Q1913"/>
      <c r="R1913" s="14"/>
    </row>
    <row r="1914" spans="1:18" ht="15" hidden="1" customHeight="1" x14ac:dyDescent="0.2">
      <c r="A1914" s="5">
        <v>45321</v>
      </c>
      <c r="B1914" s="6">
        <v>6769</v>
      </c>
      <c r="C1914" s="6" t="s">
        <v>2228</v>
      </c>
      <c r="D1914" s="6" t="s">
        <v>2363</v>
      </c>
      <c r="E1914" s="9">
        <v>4245280</v>
      </c>
      <c r="F1914" s="10" t="s">
        <v>1409</v>
      </c>
      <c r="G1914" s="9">
        <v>339622</v>
      </c>
      <c r="H1914" s="9">
        <v>4584902</v>
      </c>
      <c r="I1914" s="6" t="s">
        <v>147</v>
      </c>
      <c r="J1914" s="6" t="s">
        <v>148</v>
      </c>
      <c r="K1914" s="5">
        <f t="shared" si="197"/>
        <v>45356</v>
      </c>
      <c r="L1914" s="9">
        <f>+VLOOKUP(B1914,'[17]TT 2023'!F$1871:K$1941,2,0)</f>
        <v>4584897</v>
      </c>
      <c r="M1914" s="9">
        <f t="shared" si="198"/>
        <v>-5</v>
      </c>
      <c r="N1914" s="5">
        <f>+VLOOKUP(B1914,'[17]TT 2023'!F$1871:K$1941,6,0)</f>
        <v>45348</v>
      </c>
      <c r="O1914" t="s">
        <v>2372</v>
      </c>
      <c r="P1914"/>
      <c r="Q1914"/>
      <c r="R1914" s="14"/>
    </row>
    <row r="1915" spans="1:18" hidden="1" x14ac:dyDescent="0.2">
      <c r="A1915" s="5">
        <v>45322</v>
      </c>
      <c r="B1915" s="6">
        <v>6975</v>
      </c>
      <c r="C1915" s="6" t="s">
        <v>2228</v>
      </c>
      <c r="D1915" s="6" t="s">
        <v>2364</v>
      </c>
      <c r="E1915" s="9">
        <v>2024120</v>
      </c>
      <c r="F1915" s="10" t="s">
        <v>1409</v>
      </c>
      <c r="G1915" s="9">
        <v>161930</v>
      </c>
      <c r="H1915" s="9">
        <v>2186050</v>
      </c>
      <c r="I1915" s="6" t="s">
        <v>117</v>
      </c>
      <c r="J1915" s="6" t="s">
        <v>118</v>
      </c>
      <c r="K1915" s="5">
        <f t="shared" si="197"/>
        <v>45357</v>
      </c>
      <c r="L1915" s="9">
        <f>+VLOOKUP(B1915,'[17]TT 2023'!F$1942:K$2020,2,0)</f>
        <v>2186055</v>
      </c>
      <c r="M1915" s="9">
        <f t="shared" si="198"/>
        <v>5</v>
      </c>
      <c r="N1915" s="5">
        <f>+VLOOKUP(B1915,'[17]TT 2023'!F$1942:K$2020,6,0)</f>
        <v>45362</v>
      </c>
      <c r="O1915" t="s">
        <v>2429</v>
      </c>
      <c r="P1915"/>
      <c r="Q1915"/>
      <c r="R1915" s="14"/>
    </row>
    <row r="1916" spans="1:18" hidden="1" x14ac:dyDescent="0.2">
      <c r="A1916" s="5">
        <v>45325</v>
      </c>
      <c r="B1916" s="6">
        <v>63</v>
      </c>
      <c r="C1916" s="6" t="s">
        <v>2229</v>
      </c>
      <c r="D1916" s="6" t="s">
        <v>727</v>
      </c>
      <c r="E1916" s="9">
        <v>-311790</v>
      </c>
      <c r="F1916" s="10" t="s">
        <v>1409</v>
      </c>
      <c r="G1916" s="9">
        <v>-24944</v>
      </c>
      <c r="H1916" s="9">
        <f>+E1916+G1916</f>
        <v>-336734</v>
      </c>
      <c r="I1916" s="6" t="s">
        <v>89</v>
      </c>
      <c r="J1916" s="6" t="s">
        <v>90</v>
      </c>
      <c r="K1916" s="5">
        <f t="shared" ref="K1916:K1918" si="199">35+A1916</f>
        <v>45360</v>
      </c>
      <c r="L1916" s="9">
        <f>+VLOOKUP(B1916,'[17]TT 2023'!F$2149:K$2198,2,0)</f>
        <v>-336744</v>
      </c>
      <c r="M1916" s="9">
        <f t="shared" ref="M1916:M1918" si="200">+L1916-H1916</f>
        <v>-10</v>
      </c>
      <c r="N1916" s="5">
        <f>+VLOOKUP(B1916,'[17]TT 2023'!F$2149:K$2198,6,0)</f>
        <v>45422</v>
      </c>
      <c r="O1916" t="s">
        <v>2589</v>
      </c>
      <c r="P1916"/>
      <c r="Q1916"/>
      <c r="R1916" s="14"/>
    </row>
    <row r="1917" spans="1:18" hidden="1" x14ac:dyDescent="0.2">
      <c r="A1917" s="5">
        <v>45325</v>
      </c>
      <c r="B1917" s="6">
        <v>64</v>
      </c>
      <c r="C1917" s="6" t="s">
        <v>2229</v>
      </c>
      <c r="D1917" s="6" t="s">
        <v>727</v>
      </c>
      <c r="E1917" s="9">
        <v>-916454</v>
      </c>
      <c r="F1917" s="10" t="s">
        <v>1409</v>
      </c>
      <c r="G1917" s="9">
        <v>-73316</v>
      </c>
      <c r="H1917" s="9">
        <f t="shared" ref="H1917:H1980" si="201">+E1917+G1917</f>
        <v>-989770</v>
      </c>
      <c r="I1917" s="6" t="s">
        <v>89</v>
      </c>
      <c r="J1917" s="6" t="s">
        <v>90</v>
      </c>
      <c r="K1917" s="5">
        <f t="shared" si="199"/>
        <v>45360</v>
      </c>
      <c r="L1917" s="9">
        <f>+VLOOKUP(B1917,'[17]TT 2023'!F$2149:K$2198,2,0)</f>
        <v>-989766</v>
      </c>
      <c r="M1917" s="9">
        <f t="shared" si="200"/>
        <v>4</v>
      </c>
      <c r="N1917" s="5">
        <f>+VLOOKUP(B1917,'[17]TT 2023'!F$2149:K$2198,6,0)</f>
        <v>45422</v>
      </c>
      <c r="O1917" t="s">
        <v>2589</v>
      </c>
      <c r="P1917"/>
      <c r="Q1917"/>
      <c r="R1917" s="14"/>
    </row>
    <row r="1918" spans="1:18" ht="15" hidden="1" customHeight="1" x14ac:dyDescent="0.2">
      <c r="A1918" s="5">
        <v>45327</v>
      </c>
      <c r="B1918" s="6">
        <v>67</v>
      </c>
      <c r="C1918" s="6" t="s">
        <v>2229</v>
      </c>
      <c r="D1918" s="6" t="s">
        <v>727</v>
      </c>
      <c r="E1918" s="9">
        <v>-100366</v>
      </c>
      <c r="F1918" s="10" t="s">
        <v>1409</v>
      </c>
      <c r="G1918" s="9">
        <v>-8029</v>
      </c>
      <c r="H1918" s="9">
        <f t="shared" si="201"/>
        <v>-108395</v>
      </c>
      <c r="I1918" s="6" t="s">
        <v>113</v>
      </c>
      <c r="J1918" s="6" t="s">
        <v>114</v>
      </c>
      <c r="K1918" s="5">
        <f t="shared" si="199"/>
        <v>45362</v>
      </c>
      <c r="L1918" s="9">
        <f>+VLOOKUP(B1918,'[17]TT 2023'!F$1871:K$1941,2,0)</f>
        <v>-108395</v>
      </c>
      <c r="M1918" s="9">
        <f t="shared" si="200"/>
        <v>0</v>
      </c>
      <c r="N1918" s="5">
        <f>+VLOOKUP(B1918,'[17]TT 2023'!F$1871:K$1941,6,0)</f>
        <v>45348</v>
      </c>
      <c r="O1918" t="s">
        <v>2372</v>
      </c>
      <c r="P1918"/>
      <c r="Q1918"/>
      <c r="R1918" s="14"/>
    </row>
    <row r="1919" spans="1:18" hidden="1" x14ac:dyDescent="0.2">
      <c r="A1919" s="5">
        <v>45325</v>
      </c>
      <c r="B1919" s="6">
        <v>65</v>
      </c>
      <c r="C1919" s="6" t="s">
        <v>2229</v>
      </c>
      <c r="D1919" s="6" t="s">
        <v>727</v>
      </c>
      <c r="E1919" s="9">
        <v>-455620</v>
      </c>
      <c r="F1919" s="10" t="s">
        <v>1409</v>
      </c>
      <c r="G1919" s="9">
        <v>-36450</v>
      </c>
      <c r="H1919" s="9">
        <f t="shared" si="201"/>
        <v>-492070</v>
      </c>
      <c r="I1919" s="6" t="s">
        <v>89</v>
      </c>
      <c r="J1919" s="6" t="s">
        <v>90</v>
      </c>
      <c r="K1919" s="5">
        <f t="shared" ref="K1919:K1922" si="202">35+A1919</f>
        <v>45360</v>
      </c>
      <c r="L1919" s="9">
        <f>+VLOOKUP(B1919,'[17]TT 2023'!F$2149:K$2198,2,0)</f>
        <v>-492064</v>
      </c>
      <c r="M1919" s="9">
        <f t="shared" ref="M1919:M1922" si="203">+L1919-H1919</f>
        <v>6</v>
      </c>
      <c r="N1919" s="5">
        <f>+VLOOKUP(B1919,'[17]TT 2023'!F$2149:K$2198,6,0)</f>
        <v>45422</v>
      </c>
      <c r="O1919" t="s">
        <v>2589</v>
      </c>
      <c r="P1919"/>
      <c r="Q1919"/>
      <c r="R1919" s="14"/>
    </row>
    <row r="1920" spans="1:18" hidden="1" x14ac:dyDescent="0.2">
      <c r="A1920" s="5">
        <v>45342</v>
      </c>
      <c r="B1920" s="6">
        <v>77</v>
      </c>
      <c r="C1920" s="6" t="s">
        <v>2229</v>
      </c>
      <c r="D1920" s="6" t="s">
        <v>727</v>
      </c>
      <c r="E1920" s="9">
        <v>-111058</v>
      </c>
      <c r="F1920" s="10" t="s">
        <v>1409</v>
      </c>
      <c r="G1920" s="9">
        <v>-8885</v>
      </c>
      <c r="H1920" s="9">
        <f t="shared" si="201"/>
        <v>-119943</v>
      </c>
      <c r="I1920" s="6" t="s">
        <v>73</v>
      </c>
      <c r="J1920" s="6" t="s">
        <v>74</v>
      </c>
      <c r="K1920" s="5">
        <f t="shared" si="202"/>
        <v>45377</v>
      </c>
      <c r="L1920" s="9">
        <f>+VLOOKUP(B1920,'[17]TT 2023'!F$2069:K$2148,2,0)</f>
        <v>-119947</v>
      </c>
      <c r="M1920" s="9">
        <f t="shared" si="203"/>
        <v>-4</v>
      </c>
      <c r="N1920" s="5">
        <f>+VLOOKUP(B1920,'[17]TT 2023'!F$2069:K$2148,6,0)</f>
        <v>45406</v>
      </c>
      <c r="O1920" t="s">
        <v>2521</v>
      </c>
      <c r="P1920"/>
      <c r="Q1920"/>
      <c r="R1920" s="14"/>
    </row>
    <row r="1921" spans="1:18" hidden="1" x14ac:dyDescent="0.2">
      <c r="A1921" s="5">
        <v>45342</v>
      </c>
      <c r="B1921" s="6">
        <v>78</v>
      </c>
      <c r="C1921" s="6" t="s">
        <v>2229</v>
      </c>
      <c r="D1921" s="6" t="s">
        <v>727</v>
      </c>
      <c r="E1921" s="9">
        <v>-194109</v>
      </c>
      <c r="F1921" s="10" t="s">
        <v>1409</v>
      </c>
      <c r="G1921" s="9">
        <v>-15529</v>
      </c>
      <c r="H1921" s="9">
        <f t="shared" si="201"/>
        <v>-209638</v>
      </c>
      <c r="I1921" s="6" t="s">
        <v>73</v>
      </c>
      <c r="J1921" s="6" t="s">
        <v>74</v>
      </c>
      <c r="K1921" s="5">
        <f t="shared" si="202"/>
        <v>45377</v>
      </c>
      <c r="L1921" s="9">
        <f>+VLOOKUP(B1921,'[17]TT 2023'!F$2069:K$2148,2,0)</f>
        <v>-209634</v>
      </c>
      <c r="M1921" s="9">
        <f t="shared" si="203"/>
        <v>4</v>
      </c>
      <c r="N1921" s="5">
        <f>+VLOOKUP(B1921,'[17]TT 2023'!F$2069:K$2148,6,0)</f>
        <v>45406</v>
      </c>
      <c r="O1921" t="s">
        <v>2521</v>
      </c>
      <c r="P1921"/>
      <c r="Q1921"/>
      <c r="R1921" s="14"/>
    </row>
    <row r="1922" spans="1:18" hidden="1" x14ac:dyDescent="0.2">
      <c r="A1922" s="5">
        <v>45343</v>
      </c>
      <c r="B1922" s="6">
        <v>79</v>
      </c>
      <c r="C1922" s="6" t="s">
        <v>2229</v>
      </c>
      <c r="D1922" s="6" t="s">
        <v>727</v>
      </c>
      <c r="E1922" s="9">
        <v>-1214472</v>
      </c>
      <c r="F1922" s="10" t="s">
        <v>1409</v>
      </c>
      <c r="G1922" s="9">
        <v>-97158</v>
      </c>
      <c r="H1922" s="9">
        <f t="shared" si="201"/>
        <v>-1311630</v>
      </c>
      <c r="I1922" s="6" t="s">
        <v>175</v>
      </c>
      <c r="J1922" s="6" t="s">
        <v>176</v>
      </c>
      <c r="K1922" s="5">
        <f t="shared" si="202"/>
        <v>45378</v>
      </c>
      <c r="L1922" s="9">
        <f>+VLOOKUP(B1922,'[17]TT 2023'!F$1942:K$2020,2,0)</f>
        <v>-1311630</v>
      </c>
      <c r="M1922" s="9">
        <f t="shared" si="203"/>
        <v>0</v>
      </c>
      <c r="N1922" s="5">
        <f>+VLOOKUP(B1922,'[17]TT 2023'!F$1942:K$2020,6,0)</f>
        <v>45362</v>
      </c>
      <c r="O1922" t="s">
        <v>2429</v>
      </c>
      <c r="P1922"/>
      <c r="Q1922"/>
      <c r="R1922" s="14"/>
    </row>
    <row r="1923" spans="1:18" ht="15" hidden="1" customHeight="1" x14ac:dyDescent="0.2">
      <c r="A1923" s="5">
        <v>45327</v>
      </c>
      <c r="B1923" s="6">
        <v>9496</v>
      </c>
      <c r="C1923" s="6" t="s">
        <v>2369</v>
      </c>
      <c r="D1923" s="6" t="s">
        <v>1613</v>
      </c>
      <c r="E1923" s="9">
        <v>-4919577</v>
      </c>
      <c r="F1923" s="10" t="s">
        <v>1409</v>
      </c>
      <c r="G1923" s="9">
        <v>-393566</v>
      </c>
      <c r="H1923" s="9">
        <f t="shared" si="201"/>
        <v>-5313143</v>
      </c>
      <c r="I1923" s="6" t="s">
        <v>13</v>
      </c>
      <c r="J1923" s="6" t="s">
        <v>14</v>
      </c>
      <c r="K1923" s="5">
        <f t="shared" ref="K1923:K1929" si="204">35+A1923</f>
        <v>45362</v>
      </c>
      <c r="L1923" s="9">
        <f>+VLOOKUP(B1923,'[17]TT 2023'!F$1871:K$1941,2,0)</f>
        <v>-5313143</v>
      </c>
      <c r="M1923" s="9">
        <f t="shared" ref="M1923:M1929" si="205">+L1923-H1923</f>
        <v>0</v>
      </c>
      <c r="N1923" s="5">
        <f>+VLOOKUP(B1923,'[17]TT 2023'!F$1871:K$1941,6,0)</f>
        <v>45348</v>
      </c>
      <c r="O1923" t="s">
        <v>2372</v>
      </c>
      <c r="P1923"/>
      <c r="Q1923"/>
      <c r="R1923" s="14"/>
    </row>
    <row r="1924" spans="1:18" ht="15" hidden="1" customHeight="1" x14ac:dyDescent="0.2">
      <c r="A1924" s="5">
        <v>45327</v>
      </c>
      <c r="B1924" s="6">
        <v>9497</v>
      </c>
      <c r="C1924" s="6" t="s">
        <v>2369</v>
      </c>
      <c r="D1924" s="6" t="s">
        <v>1608</v>
      </c>
      <c r="E1924" s="9">
        <v>-26073760</v>
      </c>
      <c r="F1924" s="10" t="s">
        <v>1409</v>
      </c>
      <c r="G1924" s="9">
        <v>-2085901</v>
      </c>
      <c r="H1924" s="9">
        <f t="shared" si="201"/>
        <v>-28159661</v>
      </c>
      <c r="I1924" s="6" t="s">
        <v>13</v>
      </c>
      <c r="J1924" s="6" t="s">
        <v>14</v>
      </c>
      <c r="K1924" s="5">
        <f t="shared" si="204"/>
        <v>45362</v>
      </c>
      <c r="L1924" s="9">
        <f>+VLOOKUP(B1924,'[17]TT 2023'!F$1871:K$1941,2,0)</f>
        <v>-28159661</v>
      </c>
      <c r="M1924" s="9">
        <f t="shared" si="205"/>
        <v>0</v>
      </c>
      <c r="N1924" s="5">
        <f>+VLOOKUP(B1924,'[17]TT 2023'!F$1871:K$1941,6,0)</f>
        <v>45348</v>
      </c>
      <c r="O1924" t="s">
        <v>2372</v>
      </c>
      <c r="P1924"/>
      <c r="Q1924"/>
      <c r="R1924" s="14"/>
    </row>
    <row r="1925" spans="1:18" ht="15" hidden="1" customHeight="1" x14ac:dyDescent="0.2">
      <c r="A1925" s="5">
        <v>45327</v>
      </c>
      <c r="B1925" s="6">
        <v>9498</v>
      </c>
      <c r="C1925" s="6" t="s">
        <v>2369</v>
      </c>
      <c r="D1925" s="6" t="s">
        <v>1612</v>
      </c>
      <c r="E1925" s="9">
        <v>-11069049</v>
      </c>
      <c r="F1925" s="10" t="s">
        <v>1409</v>
      </c>
      <c r="G1925" s="9">
        <v>-885524</v>
      </c>
      <c r="H1925" s="9">
        <f t="shared" si="201"/>
        <v>-11954573</v>
      </c>
      <c r="I1925" s="6" t="s">
        <v>13</v>
      </c>
      <c r="J1925" s="6" t="s">
        <v>14</v>
      </c>
      <c r="K1925" s="5">
        <f t="shared" si="204"/>
        <v>45362</v>
      </c>
      <c r="L1925" s="9">
        <f>+VLOOKUP(B1925,'[17]TT 2023'!F$1871:K$1941,2,0)</f>
        <v>-11954573</v>
      </c>
      <c r="M1925" s="9">
        <f t="shared" si="205"/>
        <v>0</v>
      </c>
      <c r="N1925" s="5">
        <f>+VLOOKUP(B1925,'[17]TT 2023'!F$1871:K$1941,6,0)</f>
        <v>45348</v>
      </c>
      <c r="O1925" t="s">
        <v>2372</v>
      </c>
      <c r="P1925"/>
      <c r="Q1925"/>
      <c r="R1925" s="14"/>
    </row>
    <row r="1926" spans="1:18" ht="15" hidden="1" customHeight="1" x14ac:dyDescent="0.2">
      <c r="A1926" s="5">
        <v>45327</v>
      </c>
      <c r="B1926" s="6">
        <v>9499</v>
      </c>
      <c r="C1926" s="6" t="s">
        <v>2369</v>
      </c>
      <c r="D1926" s="6" t="s">
        <v>1611</v>
      </c>
      <c r="E1926" s="9">
        <v>-19678309</v>
      </c>
      <c r="F1926" s="10" t="s">
        <v>1409</v>
      </c>
      <c r="G1926" s="9">
        <v>-1574265</v>
      </c>
      <c r="H1926" s="9">
        <f t="shared" si="201"/>
        <v>-21252574</v>
      </c>
      <c r="I1926" s="6" t="s">
        <v>13</v>
      </c>
      <c r="J1926" s="6" t="s">
        <v>14</v>
      </c>
      <c r="K1926" s="5">
        <f t="shared" si="204"/>
        <v>45362</v>
      </c>
      <c r="L1926" s="9">
        <f>+VLOOKUP(B1926,'[17]TT 2023'!F$1871:K$1941,2,0)</f>
        <v>-21252574</v>
      </c>
      <c r="M1926" s="9">
        <f t="shared" si="205"/>
        <v>0</v>
      </c>
      <c r="N1926" s="5">
        <f>+VLOOKUP(B1926,'[17]TT 2023'!F$1871:K$1941,6,0)</f>
        <v>45348</v>
      </c>
      <c r="O1926" t="s">
        <v>2372</v>
      </c>
      <c r="P1926"/>
      <c r="Q1926"/>
      <c r="R1926" s="14"/>
    </row>
    <row r="1927" spans="1:18" ht="15" hidden="1" customHeight="1" x14ac:dyDescent="0.2">
      <c r="A1927" s="5">
        <v>45327</v>
      </c>
      <c r="B1927" s="6">
        <v>9500</v>
      </c>
      <c r="C1927" s="6" t="s">
        <v>2369</v>
      </c>
      <c r="D1927" s="6" t="s">
        <v>2230</v>
      </c>
      <c r="E1927" s="9">
        <v>-11315028</v>
      </c>
      <c r="F1927" s="10" t="s">
        <v>1409</v>
      </c>
      <c r="G1927" s="9">
        <v>-905202</v>
      </c>
      <c r="H1927" s="9">
        <f t="shared" si="201"/>
        <v>-12220230</v>
      </c>
      <c r="I1927" s="6" t="s">
        <v>13</v>
      </c>
      <c r="J1927" s="6" t="s">
        <v>14</v>
      </c>
      <c r="K1927" s="5">
        <f t="shared" si="204"/>
        <v>45362</v>
      </c>
      <c r="L1927" s="9">
        <f>+VLOOKUP(B1927,'[17]TT 2023'!F$1871:K$1941,2,0)</f>
        <v>-12220230</v>
      </c>
      <c r="M1927" s="9">
        <f t="shared" si="205"/>
        <v>0</v>
      </c>
      <c r="N1927" s="5">
        <f>+VLOOKUP(B1927,'[17]TT 2023'!F$1871:K$1941,6,0)</f>
        <v>45348</v>
      </c>
      <c r="O1927" t="s">
        <v>2372</v>
      </c>
      <c r="P1927"/>
      <c r="Q1927"/>
      <c r="R1927" s="14"/>
    </row>
    <row r="1928" spans="1:18" ht="15" hidden="1" customHeight="1" x14ac:dyDescent="0.2">
      <c r="A1928" s="5">
        <v>45327</v>
      </c>
      <c r="B1928" s="6">
        <v>9501</v>
      </c>
      <c r="C1928" s="6" t="s">
        <v>2369</v>
      </c>
      <c r="D1928" s="6" t="s">
        <v>1610</v>
      </c>
      <c r="E1928" s="9">
        <v>-2459789</v>
      </c>
      <c r="F1928" s="10" t="s">
        <v>1409</v>
      </c>
      <c r="G1928" s="9">
        <v>-196783</v>
      </c>
      <c r="H1928" s="9">
        <f t="shared" si="201"/>
        <v>-2656572</v>
      </c>
      <c r="I1928" s="6" t="s">
        <v>13</v>
      </c>
      <c r="J1928" s="6" t="s">
        <v>14</v>
      </c>
      <c r="K1928" s="5">
        <f t="shared" si="204"/>
        <v>45362</v>
      </c>
      <c r="L1928" s="9">
        <f>+VLOOKUP(B1928,'[17]TT 2023'!F$1871:K$1941,2,0)</f>
        <v>-2656572</v>
      </c>
      <c r="M1928" s="9">
        <f t="shared" si="205"/>
        <v>0</v>
      </c>
      <c r="N1928" s="5">
        <f>+VLOOKUP(B1928,'[17]TT 2023'!F$1871:K$1941,6,0)</f>
        <v>45348</v>
      </c>
      <c r="O1928" t="s">
        <v>2372</v>
      </c>
      <c r="P1928"/>
      <c r="Q1928"/>
      <c r="R1928" s="14"/>
    </row>
    <row r="1929" spans="1:18" ht="15" hidden="1" customHeight="1" x14ac:dyDescent="0.2">
      <c r="A1929" s="5">
        <v>45342</v>
      </c>
      <c r="B1929" s="6">
        <v>1459</v>
      </c>
      <c r="C1929" s="6" t="s">
        <v>2370</v>
      </c>
      <c r="D1929" s="6" t="s">
        <v>2371</v>
      </c>
      <c r="E1929" s="9">
        <v>-6044759</v>
      </c>
      <c r="F1929" s="10" t="s">
        <v>1409</v>
      </c>
      <c r="G1929" s="9">
        <v>-483580</v>
      </c>
      <c r="H1929" s="9">
        <f t="shared" si="201"/>
        <v>-6528339</v>
      </c>
      <c r="I1929" s="6" t="s">
        <v>13</v>
      </c>
      <c r="J1929" s="6" t="s">
        <v>14</v>
      </c>
      <c r="K1929" s="5">
        <f t="shared" si="204"/>
        <v>45377</v>
      </c>
      <c r="L1929" s="9">
        <f>+VLOOKUP(B1929,'[17]TT 2023'!F$1871:K$1941,2,0)</f>
        <v>-6528340</v>
      </c>
      <c r="M1929" s="9">
        <f t="shared" si="205"/>
        <v>-1</v>
      </c>
      <c r="N1929" s="5">
        <f>+VLOOKUP(B1929,'[17]TT 2023'!F$1871:K$1941,6,0)</f>
        <v>45348</v>
      </c>
      <c r="O1929" t="s">
        <v>2372</v>
      </c>
      <c r="P1929"/>
      <c r="Q1929"/>
      <c r="R1929" s="14"/>
    </row>
    <row r="1930" spans="1:18" hidden="1" x14ac:dyDescent="0.2">
      <c r="A1930" s="5">
        <v>45325</v>
      </c>
      <c r="B1930" s="6">
        <v>7307</v>
      </c>
      <c r="C1930" s="6" t="s">
        <v>2228</v>
      </c>
      <c r="D1930" s="6" t="s">
        <v>2373</v>
      </c>
      <c r="E1930" s="9">
        <v>4043640</v>
      </c>
      <c r="F1930" s="10" t="s">
        <v>1409</v>
      </c>
      <c r="G1930" s="9">
        <v>323491</v>
      </c>
      <c r="H1930" s="9">
        <f t="shared" si="201"/>
        <v>4367131</v>
      </c>
      <c r="I1930" s="6" t="s">
        <v>117</v>
      </c>
      <c r="J1930" s="6" t="s">
        <v>118</v>
      </c>
      <c r="K1930" s="5">
        <f t="shared" ref="K1930:K1993" si="206">35+A1930</f>
        <v>45360</v>
      </c>
      <c r="L1930" s="9">
        <f>+VLOOKUP(B1930,'[17]TT 2023'!F$1942:K$2020,2,0)</f>
        <v>4367129</v>
      </c>
      <c r="M1930" s="9">
        <f t="shared" ref="M1930:M1986" si="207">+L1930-H1930</f>
        <v>-2</v>
      </c>
      <c r="N1930" s="5">
        <f>+VLOOKUP(B1930,'[17]TT 2023'!F$1942:K$2020,6,0)</f>
        <v>45362</v>
      </c>
      <c r="O1930" t="s">
        <v>2429</v>
      </c>
      <c r="P1930"/>
      <c r="Q1930"/>
      <c r="R1930" s="14"/>
    </row>
    <row r="1931" spans="1:18" hidden="1" x14ac:dyDescent="0.2">
      <c r="A1931" s="5">
        <v>45325</v>
      </c>
      <c r="B1931" s="6">
        <v>7308</v>
      </c>
      <c r="C1931" s="6" t="s">
        <v>2228</v>
      </c>
      <c r="D1931" s="6" t="s">
        <v>2374</v>
      </c>
      <c r="E1931" s="9">
        <v>1012060</v>
      </c>
      <c r="F1931" s="10" t="s">
        <v>1409</v>
      </c>
      <c r="G1931" s="9">
        <v>80965</v>
      </c>
      <c r="H1931" s="9">
        <f t="shared" si="201"/>
        <v>1093025</v>
      </c>
      <c r="I1931" s="6" t="s">
        <v>53</v>
      </c>
      <c r="J1931" s="6" t="s">
        <v>54</v>
      </c>
      <c r="K1931" s="5">
        <f t="shared" si="206"/>
        <v>45360</v>
      </c>
      <c r="L1931" s="9">
        <f>+VLOOKUP(B1931,'[17]TT 2023'!F$2021:K$2048,2,0)</f>
        <v>1093028</v>
      </c>
      <c r="M1931" s="9">
        <f t="shared" si="207"/>
        <v>3</v>
      </c>
      <c r="N1931" s="5">
        <f>+VLOOKUP(B1931,'[17]TT 2023'!F$2021:K$2048,6,0)</f>
        <v>45376</v>
      </c>
      <c r="O1931" t="s">
        <v>2432</v>
      </c>
      <c r="P1931"/>
      <c r="Q1931"/>
      <c r="R1931" s="14"/>
    </row>
    <row r="1932" spans="1:18" hidden="1" x14ac:dyDescent="0.2">
      <c r="A1932" s="5">
        <v>45325</v>
      </c>
      <c r="B1932" s="6">
        <v>7309</v>
      </c>
      <c r="C1932" s="6" t="s">
        <v>2228</v>
      </c>
      <c r="D1932" s="6" t="s">
        <v>2375</v>
      </c>
      <c r="E1932" s="9">
        <v>12896000</v>
      </c>
      <c r="F1932" s="10" t="s">
        <v>1409</v>
      </c>
      <c r="G1932" s="9">
        <v>1031680</v>
      </c>
      <c r="H1932" s="9">
        <f t="shared" si="201"/>
        <v>13927680</v>
      </c>
      <c r="I1932" s="6" t="s">
        <v>53</v>
      </c>
      <c r="J1932" s="6" t="s">
        <v>54</v>
      </c>
      <c r="K1932" s="5">
        <f t="shared" si="206"/>
        <v>45360</v>
      </c>
      <c r="L1932" s="9">
        <f>+VLOOKUP(B1932,'[17]TT 2023'!F$2021:K$2048,2,0)</f>
        <v>13927680</v>
      </c>
      <c r="M1932" s="9">
        <f t="shared" si="207"/>
        <v>0</v>
      </c>
      <c r="N1932" s="5">
        <f>+VLOOKUP(B1932,'[17]TT 2023'!F$2021:K$2048,6,0)</f>
        <v>45376</v>
      </c>
      <c r="O1932" t="s">
        <v>2432</v>
      </c>
      <c r="P1932"/>
      <c r="Q1932"/>
      <c r="R1932" s="14"/>
    </row>
    <row r="1933" spans="1:18" hidden="1" x14ac:dyDescent="0.2">
      <c r="A1933" s="5">
        <v>45325</v>
      </c>
      <c r="B1933" s="6">
        <v>7310</v>
      </c>
      <c r="C1933" s="6" t="s">
        <v>2228</v>
      </c>
      <c r="D1933" s="6" t="s">
        <v>2376</v>
      </c>
      <c r="E1933" s="9">
        <v>2221160</v>
      </c>
      <c r="F1933" s="10" t="s">
        <v>1409</v>
      </c>
      <c r="G1933" s="9">
        <v>177693</v>
      </c>
      <c r="H1933" s="9">
        <f t="shared" si="201"/>
        <v>2398853</v>
      </c>
      <c r="I1933" s="6" t="s">
        <v>89</v>
      </c>
      <c r="J1933" s="6" t="s">
        <v>90</v>
      </c>
      <c r="K1933" s="5">
        <f t="shared" si="206"/>
        <v>45360</v>
      </c>
      <c r="L1933" s="9">
        <f>+VLOOKUP(B1933,'[17]TT 2023'!F$1942:K$2020,2,0)</f>
        <v>2398856</v>
      </c>
      <c r="M1933" s="9">
        <f t="shared" si="207"/>
        <v>3</v>
      </c>
      <c r="N1933" s="5">
        <f>+VLOOKUP(B1933,'[17]TT 2023'!F$1942:K$2020,6,0)</f>
        <v>45362</v>
      </c>
      <c r="O1933" t="s">
        <v>2429</v>
      </c>
      <c r="P1933"/>
      <c r="Q1933"/>
      <c r="R1933" s="14"/>
    </row>
    <row r="1934" spans="1:18" hidden="1" x14ac:dyDescent="0.2">
      <c r="A1934" s="5">
        <v>45325</v>
      </c>
      <c r="B1934" s="6">
        <v>7328</v>
      </c>
      <c r="C1934" s="6" t="s">
        <v>2228</v>
      </c>
      <c r="D1934" s="6" t="s">
        <v>2377</v>
      </c>
      <c r="E1934" s="9">
        <v>5869528</v>
      </c>
      <c r="F1934" s="10" t="s">
        <v>1409</v>
      </c>
      <c r="G1934" s="9">
        <v>469562</v>
      </c>
      <c r="H1934" s="9">
        <f t="shared" si="201"/>
        <v>6339090</v>
      </c>
      <c r="I1934" s="6" t="s">
        <v>83</v>
      </c>
      <c r="J1934" s="6" t="s">
        <v>84</v>
      </c>
      <c r="K1934" s="5">
        <f t="shared" si="206"/>
        <v>45360</v>
      </c>
      <c r="L1934" s="9">
        <f>+VLOOKUP(B1934,'[17]TT 2023'!F$2021:K$2048,2,0)</f>
        <v>6339087</v>
      </c>
      <c r="M1934" s="9">
        <f t="shared" si="207"/>
        <v>-3</v>
      </c>
      <c r="N1934" s="5">
        <f>+VLOOKUP(B1934,'[17]TT 2023'!F$2021:K$2048,6,0)</f>
        <v>45376</v>
      </c>
      <c r="O1934" t="s">
        <v>2432</v>
      </c>
      <c r="P1934"/>
      <c r="Q1934"/>
      <c r="R1934" s="14"/>
    </row>
    <row r="1935" spans="1:18" hidden="1" x14ac:dyDescent="0.2">
      <c r="A1935" s="5">
        <v>45325</v>
      </c>
      <c r="B1935" s="6">
        <v>7329</v>
      </c>
      <c r="C1935" s="6" t="s">
        <v>2228</v>
      </c>
      <c r="D1935" s="6" t="s">
        <v>2378</v>
      </c>
      <c r="E1935" s="9">
        <v>1468620</v>
      </c>
      <c r="F1935" s="10" t="s">
        <v>1409</v>
      </c>
      <c r="G1935" s="9">
        <v>117490</v>
      </c>
      <c r="H1935" s="9">
        <f t="shared" si="201"/>
        <v>1586110</v>
      </c>
      <c r="I1935" s="6" t="s">
        <v>175</v>
      </c>
      <c r="J1935" s="6" t="s">
        <v>176</v>
      </c>
      <c r="K1935" s="5">
        <f t="shared" si="206"/>
        <v>45360</v>
      </c>
      <c r="L1935" s="9">
        <f>+VLOOKUP(B1935,'[17]TT 2023'!F$1942:K$2020,2,0)</f>
        <v>1586115</v>
      </c>
      <c r="M1935" s="9">
        <f t="shared" si="207"/>
        <v>5</v>
      </c>
      <c r="N1935" s="5">
        <f>+VLOOKUP(B1935,'[17]TT 2023'!F$1942:K$2020,6,0)</f>
        <v>45362</v>
      </c>
      <c r="O1935" t="s">
        <v>2429</v>
      </c>
      <c r="P1935"/>
      <c r="Q1935"/>
      <c r="R1935" s="14"/>
    </row>
    <row r="1936" spans="1:18" hidden="1" x14ac:dyDescent="0.2">
      <c r="A1936" s="5">
        <v>45325</v>
      </c>
      <c r="B1936" s="6">
        <v>7330</v>
      </c>
      <c r="C1936" s="6" t="s">
        <v>2228</v>
      </c>
      <c r="D1936" s="6" t="s">
        <v>2379</v>
      </c>
      <c r="E1936" s="9">
        <v>7371610</v>
      </c>
      <c r="F1936" s="10" t="s">
        <v>1409</v>
      </c>
      <c r="G1936" s="9">
        <v>589729</v>
      </c>
      <c r="H1936" s="9">
        <f t="shared" si="201"/>
        <v>7961339</v>
      </c>
      <c r="I1936" s="6" t="s">
        <v>113</v>
      </c>
      <c r="J1936" s="6" t="s">
        <v>114</v>
      </c>
      <c r="K1936" s="5">
        <f t="shared" si="206"/>
        <v>45360</v>
      </c>
      <c r="L1936" s="9">
        <f>+VLOOKUP(B1936,'[17]TT 2023'!F$1942:K$2020,2,0)</f>
        <v>7961342</v>
      </c>
      <c r="M1936" s="9">
        <f t="shared" si="207"/>
        <v>3</v>
      </c>
      <c r="N1936" s="5">
        <f>+VLOOKUP(B1936,'[17]TT 2023'!F$1942:K$2020,6,0)</f>
        <v>45362</v>
      </c>
      <c r="O1936" t="s">
        <v>2429</v>
      </c>
      <c r="P1936"/>
      <c r="Q1936"/>
      <c r="R1936" s="14"/>
    </row>
    <row r="1937" spans="1:18" hidden="1" x14ac:dyDescent="0.2">
      <c r="A1937" s="5">
        <v>45325</v>
      </c>
      <c r="B1937" s="6">
        <v>7331</v>
      </c>
      <c r="C1937" s="6" t="s">
        <v>2228</v>
      </c>
      <c r="D1937" s="6" t="s">
        <v>2380</v>
      </c>
      <c r="E1937" s="9">
        <v>8920730</v>
      </c>
      <c r="F1937" s="10" t="s">
        <v>1409</v>
      </c>
      <c r="G1937" s="9">
        <v>713658</v>
      </c>
      <c r="H1937" s="9">
        <f t="shared" si="201"/>
        <v>9634388</v>
      </c>
      <c r="I1937" s="6" t="s">
        <v>73</v>
      </c>
      <c r="J1937" s="6" t="s">
        <v>74</v>
      </c>
      <c r="K1937" s="5">
        <f t="shared" si="206"/>
        <v>45360</v>
      </c>
      <c r="L1937" s="9">
        <f>+VLOOKUP(B1937,'[17]TT 2023'!F$1942:K$2020,2,0)</f>
        <v>9634383</v>
      </c>
      <c r="M1937" s="9">
        <f t="shared" si="207"/>
        <v>-5</v>
      </c>
      <c r="N1937" s="5">
        <f>+VLOOKUP(B1937,'[17]TT 2023'!F$1942:K$2020,6,0)</f>
        <v>45362</v>
      </c>
      <c r="O1937" t="s">
        <v>2429</v>
      </c>
      <c r="P1937"/>
      <c r="Q1937"/>
      <c r="R1937" s="14"/>
    </row>
    <row r="1938" spans="1:18" hidden="1" x14ac:dyDescent="0.2">
      <c r="A1938" s="5">
        <v>45327</v>
      </c>
      <c r="B1938" s="6">
        <v>7406</v>
      </c>
      <c r="C1938" s="6" t="s">
        <v>2228</v>
      </c>
      <c r="D1938" s="6" t="s">
        <v>2381</v>
      </c>
      <c r="E1938" s="9">
        <v>16784080</v>
      </c>
      <c r="F1938" s="10" t="s">
        <v>1409</v>
      </c>
      <c r="G1938" s="9">
        <v>1342726</v>
      </c>
      <c r="H1938" s="9">
        <f t="shared" si="201"/>
        <v>18126806</v>
      </c>
      <c r="I1938" s="6" t="s">
        <v>147</v>
      </c>
      <c r="J1938" s="6" t="s">
        <v>148</v>
      </c>
      <c r="K1938" s="5">
        <f t="shared" si="206"/>
        <v>45362</v>
      </c>
      <c r="L1938" s="9">
        <f>+VLOOKUP(B1938,'[17]TT 2023'!F$1942:K$2020,2,0)</f>
        <v>18126801</v>
      </c>
      <c r="M1938" s="9">
        <f t="shared" si="207"/>
        <v>-5</v>
      </c>
      <c r="N1938" s="5">
        <f>+VLOOKUP(B1938,'[17]TT 2023'!F$1942:K$2020,6,0)</f>
        <v>45362</v>
      </c>
      <c r="O1938" t="s">
        <v>2429</v>
      </c>
      <c r="P1938"/>
      <c r="Q1938"/>
      <c r="R1938" s="14"/>
    </row>
    <row r="1939" spans="1:18" hidden="1" x14ac:dyDescent="0.2">
      <c r="A1939" s="5">
        <v>45327</v>
      </c>
      <c r="B1939" s="6">
        <v>7407</v>
      </c>
      <c r="C1939" s="6" t="s">
        <v>2228</v>
      </c>
      <c r="D1939" s="6" t="s">
        <v>2382</v>
      </c>
      <c r="E1939" s="9">
        <v>1468620</v>
      </c>
      <c r="F1939" s="10" t="s">
        <v>1409</v>
      </c>
      <c r="G1939" s="9">
        <v>117490</v>
      </c>
      <c r="H1939" s="9">
        <f t="shared" si="201"/>
        <v>1586110</v>
      </c>
      <c r="I1939" s="6" t="s">
        <v>147</v>
      </c>
      <c r="J1939" s="6" t="s">
        <v>148</v>
      </c>
      <c r="K1939" s="5">
        <f t="shared" si="206"/>
        <v>45362</v>
      </c>
      <c r="L1939" s="9">
        <f>+VLOOKUP(B1939,'[17]TT 2023'!F$1942:K$2020,2,0)</f>
        <v>1586115</v>
      </c>
      <c r="M1939" s="9">
        <f t="shared" si="207"/>
        <v>5</v>
      </c>
      <c r="N1939" s="5">
        <f>+VLOOKUP(B1939,'[17]TT 2023'!F$1942:K$2020,6,0)</f>
        <v>45362</v>
      </c>
      <c r="O1939" t="s">
        <v>2429</v>
      </c>
      <c r="P1939"/>
      <c r="Q1939"/>
      <c r="R1939" s="14"/>
    </row>
    <row r="1940" spans="1:18" hidden="1" x14ac:dyDescent="0.2">
      <c r="A1940" s="5">
        <v>45327</v>
      </c>
      <c r="B1940" s="6">
        <v>7408</v>
      </c>
      <c r="C1940" s="6" t="s">
        <v>2228</v>
      </c>
      <c r="D1940" s="6" t="s">
        <v>2383</v>
      </c>
      <c r="E1940" s="9">
        <v>2024120</v>
      </c>
      <c r="F1940" s="10" t="s">
        <v>1409</v>
      </c>
      <c r="G1940" s="9">
        <v>161930</v>
      </c>
      <c r="H1940" s="9">
        <f t="shared" si="201"/>
        <v>2186050</v>
      </c>
      <c r="I1940" s="6" t="s">
        <v>147</v>
      </c>
      <c r="J1940" s="6" t="s">
        <v>148</v>
      </c>
      <c r="K1940" s="5">
        <f t="shared" si="206"/>
        <v>45362</v>
      </c>
      <c r="L1940" s="9">
        <f>+VLOOKUP(B1940,'[17]TT 2023'!F$1942:K$2020,2,0)</f>
        <v>2186055</v>
      </c>
      <c r="M1940" s="9">
        <f t="shared" si="207"/>
        <v>5</v>
      </c>
      <c r="N1940" s="5">
        <f>+VLOOKUP(B1940,'[17]TT 2023'!F$1942:K$2020,6,0)</f>
        <v>45362</v>
      </c>
      <c r="O1940" t="s">
        <v>2429</v>
      </c>
      <c r="P1940"/>
      <c r="Q1940"/>
      <c r="R1940" s="14"/>
    </row>
    <row r="1941" spans="1:18" hidden="1" x14ac:dyDescent="0.2">
      <c r="A1941" s="5">
        <v>45327</v>
      </c>
      <c r="B1941" s="6">
        <v>7409</v>
      </c>
      <c r="C1941" s="6" t="s">
        <v>2228</v>
      </c>
      <c r="D1941" s="6" t="s">
        <v>2384</v>
      </c>
      <c r="E1941" s="9">
        <v>2937240</v>
      </c>
      <c r="F1941" s="10" t="s">
        <v>1409</v>
      </c>
      <c r="G1941" s="9">
        <v>234979</v>
      </c>
      <c r="H1941" s="9">
        <f t="shared" si="201"/>
        <v>3172219</v>
      </c>
      <c r="I1941" s="6" t="s">
        <v>147</v>
      </c>
      <c r="J1941" s="6" t="s">
        <v>148</v>
      </c>
      <c r="K1941" s="5">
        <f t="shared" si="206"/>
        <v>45362</v>
      </c>
      <c r="L1941" s="9">
        <f>+VLOOKUP(B1941,'[17]TT 2023'!F$1942:K$2020,2,0)</f>
        <v>3172217</v>
      </c>
      <c r="M1941" s="9">
        <f t="shared" si="207"/>
        <v>-2</v>
      </c>
      <c r="N1941" s="5">
        <f>+VLOOKUP(B1941,'[17]TT 2023'!F$1942:K$2020,6,0)</f>
        <v>45362</v>
      </c>
      <c r="O1941" t="s">
        <v>2429</v>
      </c>
      <c r="P1941"/>
      <c r="Q1941"/>
      <c r="R1941" s="14"/>
    </row>
    <row r="1942" spans="1:18" hidden="1" x14ac:dyDescent="0.2">
      <c r="A1942" s="5">
        <v>45327</v>
      </c>
      <c r="B1942" s="6">
        <v>7410</v>
      </c>
      <c r="C1942" s="6" t="s">
        <v>2228</v>
      </c>
      <c r="D1942" s="6" t="s">
        <v>2385</v>
      </c>
      <c r="E1942" s="9">
        <v>28902880</v>
      </c>
      <c r="F1942" s="10" t="s">
        <v>1409</v>
      </c>
      <c r="G1942" s="9">
        <v>2312230</v>
      </c>
      <c r="H1942" s="9">
        <f t="shared" si="201"/>
        <v>31215110</v>
      </c>
      <c r="I1942" s="6" t="s">
        <v>147</v>
      </c>
      <c r="J1942" s="6" t="s">
        <v>148</v>
      </c>
      <c r="K1942" s="5">
        <f t="shared" si="206"/>
        <v>45362</v>
      </c>
      <c r="L1942" s="9">
        <f>+VLOOKUP(B1942,'[17]TT 2023'!F$1942:K$2020,2,0)</f>
        <v>31215105</v>
      </c>
      <c r="M1942" s="9">
        <f t="shared" si="207"/>
        <v>-5</v>
      </c>
      <c r="N1942" s="5">
        <f>+VLOOKUP(B1942,'[17]TT 2023'!F$1942:K$2020,6,0)</f>
        <v>45362</v>
      </c>
      <c r="O1942" t="s">
        <v>2429</v>
      </c>
      <c r="P1942"/>
      <c r="Q1942"/>
      <c r="R1942" s="14"/>
    </row>
    <row r="1943" spans="1:18" hidden="1" x14ac:dyDescent="0.2">
      <c r="A1943" s="5">
        <v>45327</v>
      </c>
      <c r="B1943" s="6">
        <v>7411</v>
      </c>
      <c r="C1943" s="6" t="s">
        <v>2228</v>
      </c>
      <c r="D1943" s="6" t="s">
        <v>2386</v>
      </c>
      <c r="E1943" s="9">
        <v>5734800</v>
      </c>
      <c r="F1943" s="10" t="s">
        <v>1409</v>
      </c>
      <c r="G1943" s="9">
        <v>458784</v>
      </c>
      <c r="H1943" s="9">
        <f t="shared" si="201"/>
        <v>6193584</v>
      </c>
      <c r="I1943" s="6" t="s">
        <v>147</v>
      </c>
      <c r="J1943" s="6" t="s">
        <v>148</v>
      </c>
      <c r="K1943" s="5">
        <f t="shared" si="206"/>
        <v>45362</v>
      </c>
      <c r="L1943" s="9">
        <f>+VLOOKUP(B1943,'[17]TT 2023'!F$1942:K$2020,2,0)</f>
        <v>6193584</v>
      </c>
      <c r="M1943" s="9">
        <f t="shared" si="207"/>
        <v>0</v>
      </c>
      <c r="N1943" s="5">
        <f>+VLOOKUP(B1943,'[17]TT 2023'!F$1942:K$2020,6,0)</f>
        <v>45362</v>
      </c>
      <c r="O1943" t="s">
        <v>2429</v>
      </c>
      <c r="P1943"/>
      <c r="Q1943"/>
      <c r="R1943" s="14"/>
    </row>
    <row r="1944" spans="1:18" hidden="1" x14ac:dyDescent="0.2">
      <c r="A1944" s="5">
        <v>45327</v>
      </c>
      <c r="B1944" s="6">
        <v>7412</v>
      </c>
      <c r="C1944" s="6" t="s">
        <v>2228</v>
      </c>
      <c r="D1944" s="6" t="s">
        <v>2387</v>
      </c>
      <c r="E1944" s="9">
        <v>47247672</v>
      </c>
      <c r="F1944" s="10" t="s">
        <v>1409</v>
      </c>
      <c r="G1944" s="9">
        <v>3779814</v>
      </c>
      <c r="H1944" s="9">
        <f t="shared" si="201"/>
        <v>51027486</v>
      </c>
      <c r="I1944" s="6" t="s">
        <v>147</v>
      </c>
      <c r="J1944" s="6" t="s">
        <v>148</v>
      </c>
      <c r="K1944" s="5">
        <f t="shared" si="206"/>
        <v>45362</v>
      </c>
      <c r="L1944" s="9">
        <f>+VLOOKUP(B1944,'[17]TT 2023'!F$1942:K$2020,2,0)</f>
        <v>51027489</v>
      </c>
      <c r="M1944" s="9">
        <f t="shared" si="207"/>
        <v>3</v>
      </c>
      <c r="N1944" s="5">
        <f>+VLOOKUP(B1944,'[17]TT 2023'!F$1942:K$2020,6,0)</f>
        <v>45362</v>
      </c>
      <c r="O1944" t="s">
        <v>2429</v>
      </c>
      <c r="P1944"/>
      <c r="Q1944"/>
      <c r="R1944" s="14"/>
    </row>
    <row r="1945" spans="1:18" hidden="1" x14ac:dyDescent="0.2">
      <c r="A1945" s="5">
        <v>45328</v>
      </c>
      <c r="B1945" s="6">
        <v>7507</v>
      </c>
      <c r="C1945" s="6" t="s">
        <v>2228</v>
      </c>
      <c r="D1945" s="6" t="s">
        <v>2388</v>
      </c>
      <c r="E1945" s="9">
        <v>6666680</v>
      </c>
      <c r="F1945" s="10" t="s">
        <v>1409</v>
      </c>
      <c r="G1945" s="9">
        <v>533334</v>
      </c>
      <c r="H1945" s="9">
        <f t="shared" si="201"/>
        <v>7200014</v>
      </c>
      <c r="I1945" s="6" t="s">
        <v>147</v>
      </c>
      <c r="J1945" s="6" t="s">
        <v>148</v>
      </c>
      <c r="K1945" s="5">
        <f t="shared" si="206"/>
        <v>45363</v>
      </c>
      <c r="L1945" s="9">
        <f>+VLOOKUP(B1945,'[17]TT 2023'!F$1942:K$2020,2,0)</f>
        <v>7200009</v>
      </c>
      <c r="M1945" s="9">
        <f t="shared" si="207"/>
        <v>-5</v>
      </c>
      <c r="N1945" s="5">
        <f>+VLOOKUP(B1945,'[17]TT 2023'!F$1942:K$2020,6,0)</f>
        <v>45362</v>
      </c>
      <c r="O1945" t="s">
        <v>2429</v>
      </c>
      <c r="P1945"/>
      <c r="Q1945"/>
      <c r="R1945" s="14"/>
    </row>
    <row r="1946" spans="1:18" hidden="1" x14ac:dyDescent="0.2">
      <c r="A1946" s="5">
        <v>45328</v>
      </c>
      <c r="B1946" s="6">
        <v>8187</v>
      </c>
      <c r="C1946" s="6" t="s">
        <v>2228</v>
      </c>
      <c r="D1946" s="6" t="s">
        <v>2389</v>
      </c>
      <c r="E1946" s="9">
        <v>1110580</v>
      </c>
      <c r="F1946" s="10" t="s">
        <v>1409</v>
      </c>
      <c r="G1946" s="9">
        <v>88846</v>
      </c>
      <c r="H1946" s="9">
        <f t="shared" si="201"/>
        <v>1199426</v>
      </c>
      <c r="I1946" s="6" t="s">
        <v>13</v>
      </c>
      <c r="J1946" s="6" t="s">
        <v>14</v>
      </c>
      <c r="K1946" s="5">
        <f t="shared" si="206"/>
        <v>45363</v>
      </c>
      <c r="L1946" s="9">
        <f>+VLOOKUP(B1946,'[17]TT 2023'!F$1942:K$2020,2,0)</f>
        <v>1199421</v>
      </c>
      <c r="M1946" s="9">
        <f t="shared" si="207"/>
        <v>-5</v>
      </c>
      <c r="N1946" s="5">
        <f>+VLOOKUP(B1946,'[17]TT 2023'!F$1942:K$2020,6,0)</f>
        <v>45362</v>
      </c>
      <c r="O1946" t="s">
        <v>2429</v>
      </c>
      <c r="P1946"/>
      <c r="Q1946"/>
      <c r="R1946" s="14"/>
    </row>
    <row r="1947" spans="1:18" hidden="1" x14ac:dyDescent="0.2">
      <c r="A1947" s="5">
        <v>45328</v>
      </c>
      <c r="B1947" s="6">
        <v>8188</v>
      </c>
      <c r="C1947" s="6" t="s">
        <v>2228</v>
      </c>
      <c r="D1947" s="6" t="s">
        <v>2390</v>
      </c>
      <c r="E1947" s="9">
        <v>18065717</v>
      </c>
      <c r="F1947" s="10" t="s">
        <v>1409</v>
      </c>
      <c r="G1947" s="9">
        <v>1445257</v>
      </c>
      <c r="H1947" s="9">
        <f t="shared" si="201"/>
        <v>19510974</v>
      </c>
      <c r="I1947" s="6" t="s">
        <v>13</v>
      </c>
      <c r="J1947" s="6" t="s">
        <v>14</v>
      </c>
      <c r="K1947" s="5">
        <f t="shared" si="206"/>
        <v>45363</v>
      </c>
      <c r="L1947" s="9">
        <f>+VLOOKUP(B1947,'[17]TT 2023'!F$1942:K$2020,2,0)</f>
        <v>19510970</v>
      </c>
      <c r="M1947" s="9">
        <f t="shared" si="207"/>
        <v>-4</v>
      </c>
      <c r="N1947" s="5">
        <f>+VLOOKUP(B1947,'[17]TT 2023'!F$1942:K$2020,6,0)</f>
        <v>45362</v>
      </c>
      <c r="O1947" t="s">
        <v>2429</v>
      </c>
      <c r="P1947"/>
      <c r="Q1947"/>
      <c r="R1947" s="14"/>
    </row>
    <row r="1948" spans="1:18" hidden="1" x14ac:dyDescent="0.2">
      <c r="A1948" s="5">
        <v>45328</v>
      </c>
      <c r="B1948" s="6">
        <v>8189</v>
      </c>
      <c r="C1948" s="6" t="s">
        <v>2228</v>
      </c>
      <c r="D1948" s="6" t="s">
        <v>2391</v>
      </c>
      <c r="E1948" s="9">
        <v>3189340</v>
      </c>
      <c r="F1948" s="10" t="s">
        <v>1409</v>
      </c>
      <c r="G1948" s="9">
        <v>255147</v>
      </c>
      <c r="H1948" s="9">
        <f t="shared" si="201"/>
        <v>3444487</v>
      </c>
      <c r="I1948" s="6" t="s">
        <v>13</v>
      </c>
      <c r="J1948" s="6" t="s">
        <v>14</v>
      </c>
      <c r="K1948" s="5">
        <f t="shared" si="206"/>
        <v>45363</v>
      </c>
      <c r="L1948" s="9">
        <f>+VLOOKUP(B1948,'[17]TT 2023'!F$1942:K$2020,2,0)</f>
        <v>3444485</v>
      </c>
      <c r="M1948" s="9">
        <f t="shared" si="207"/>
        <v>-2</v>
      </c>
      <c r="N1948" s="5">
        <f>+VLOOKUP(B1948,'[17]TT 2023'!F$1942:K$2020,6,0)</f>
        <v>45362</v>
      </c>
      <c r="O1948" t="s">
        <v>2429</v>
      </c>
      <c r="P1948"/>
      <c r="Q1948"/>
      <c r="R1948" s="14"/>
    </row>
    <row r="1949" spans="1:18" hidden="1" x14ac:dyDescent="0.2">
      <c r="A1949" s="5">
        <v>45328</v>
      </c>
      <c r="B1949" s="6">
        <v>8190</v>
      </c>
      <c r="C1949" s="6" t="s">
        <v>2228</v>
      </c>
      <c r="D1949" s="6" t="s">
        <v>2392</v>
      </c>
      <c r="E1949" s="9">
        <v>2722990</v>
      </c>
      <c r="F1949" s="10" t="s">
        <v>1409</v>
      </c>
      <c r="G1949" s="9">
        <v>217839</v>
      </c>
      <c r="H1949" s="9">
        <f t="shared" si="201"/>
        <v>2940829</v>
      </c>
      <c r="I1949" s="6" t="s">
        <v>13</v>
      </c>
      <c r="J1949" s="6" t="s">
        <v>14</v>
      </c>
      <c r="K1949" s="5">
        <f t="shared" si="206"/>
        <v>45363</v>
      </c>
      <c r="L1949" s="9">
        <f>+VLOOKUP(B1949,'[17]TT 2023'!F$1942:K$2020,2,0)</f>
        <v>2940827</v>
      </c>
      <c r="M1949" s="9">
        <f t="shared" si="207"/>
        <v>-2</v>
      </c>
      <c r="N1949" s="5">
        <f>+VLOOKUP(B1949,'[17]TT 2023'!F$1942:K$2020,6,0)</f>
        <v>45362</v>
      </c>
      <c r="O1949" t="s">
        <v>2429</v>
      </c>
      <c r="P1949"/>
      <c r="Q1949"/>
      <c r="R1949" s="14"/>
    </row>
    <row r="1950" spans="1:18" hidden="1" x14ac:dyDescent="0.2">
      <c r="A1950" s="5">
        <v>45328</v>
      </c>
      <c r="B1950" s="6">
        <v>8191</v>
      </c>
      <c r="C1950" s="6" t="s">
        <v>2228</v>
      </c>
      <c r="D1950" s="6" t="s">
        <v>2393</v>
      </c>
      <c r="E1950" s="9">
        <v>1911600</v>
      </c>
      <c r="F1950" s="10" t="s">
        <v>1409</v>
      </c>
      <c r="G1950" s="9">
        <v>152928</v>
      </c>
      <c r="H1950" s="9">
        <f t="shared" si="201"/>
        <v>2064528</v>
      </c>
      <c r="I1950" s="6" t="s">
        <v>13</v>
      </c>
      <c r="J1950" s="6" t="s">
        <v>14</v>
      </c>
      <c r="K1950" s="5">
        <f t="shared" si="206"/>
        <v>45363</v>
      </c>
      <c r="L1950" s="9">
        <f>+VLOOKUP(B1950,'[17]TT 2023'!F$1942:K$2020,2,0)</f>
        <v>2064528</v>
      </c>
      <c r="M1950" s="9">
        <f t="shared" si="207"/>
        <v>0</v>
      </c>
      <c r="N1950" s="5">
        <f>+VLOOKUP(B1950,'[17]TT 2023'!F$1942:K$2020,6,0)</f>
        <v>45362</v>
      </c>
      <c r="O1950" t="s">
        <v>2429</v>
      </c>
      <c r="P1950"/>
      <c r="Q1950"/>
      <c r="R1950" s="14"/>
    </row>
    <row r="1951" spans="1:18" hidden="1" x14ac:dyDescent="0.2">
      <c r="A1951" s="5">
        <v>45328</v>
      </c>
      <c r="B1951" s="6">
        <v>8192</v>
      </c>
      <c r="C1951" s="6" t="s">
        <v>2228</v>
      </c>
      <c r="D1951" s="6" t="s">
        <v>2394</v>
      </c>
      <c r="E1951" s="9">
        <v>1468620</v>
      </c>
      <c r="F1951" s="10" t="s">
        <v>1409</v>
      </c>
      <c r="G1951" s="9">
        <v>117490</v>
      </c>
      <c r="H1951" s="9">
        <f t="shared" si="201"/>
        <v>1586110</v>
      </c>
      <c r="I1951" s="6" t="s">
        <v>13</v>
      </c>
      <c r="J1951" s="6" t="s">
        <v>14</v>
      </c>
      <c r="K1951" s="5">
        <f t="shared" si="206"/>
        <v>45363</v>
      </c>
      <c r="L1951" s="9">
        <f>+VLOOKUP(B1951,'[17]TT 2023'!F$1942:K$2020,2,0)</f>
        <v>1586115</v>
      </c>
      <c r="M1951" s="9">
        <f t="shared" si="207"/>
        <v>5</v>
      </c>
      <c r="N1951" s="5">
        <f>+VLOOKUP(B1951,'[17]TT 2023'!F$1942:K$2020,6,0)</f>
        <v>45362</v>
      </c>
      <c r="O1951" t="s">
        <v>2429</v>
      </c>
      <c r="P1951"/>
      <c r="Q1951"/>
      <c r="R1951" s="14"/>
    </row>
    <row r="1952" spans="1:18" hidden="1" x14ac:dyDescent="0.2">
      <c r="A1952" s="5">
        <v>45328</v>
      </c>
      <c r="B1952" s="6">
        <v>8193</v>
      </c>
      <c r="C1952" s="6" t="s">
        <v>2228</v>
      </c>
      <c r="D1952" s="6" t="s">
        <v>2395</v>
      </c>
      <c r="E1952" s="9">
        <v>1505490</v>
      </c>
      <c r="F1952" s="10" t="s">
        <v>1409</v>
      </c>
      <c r="G1952" s="9">
        <v>120439</v>
      </c>
      <c r="H1952" s="9">
        <f t="shared" si="201"/>
        <v>1625929</v>
      </c>
      <c r="I1952" s="6" t="s">
        <v>117</v>
      </c>
      <c r="J1952" s="6" t="s">
        <v>118</v>
      </c>
      <c r="K1952" s="5">
        <f t="shared" si="206"/>
        <v>45363</v>
      </c>
      <c r="L1952" s="9">
        <f>+VLOOKUP(B1952,'[17]TT 2023'!F$1942:K$2020,2,0)</f>
        <v>1625927</v>
      </c>
      <c r="M1952" s="9">
        <f t="shared" si="207"/>
        <v>-2</v>
      </c>
      <c r="N1952" s="5">
        <f>+VLOOKUP(B1952,'[17]TT 2023'!F$1942:K$2020,6,0)</f>
        <v>45362</v>
      </c>
      <c r="O1952" t="s">
        <v>2429</v>
      </c>
      <c r="P1952"/>
      <c r="Q1952"/>
      <c r="R1952" s="14"/>
    </row>
    <row r="1953" spans="1:18" hidden="1" x14ac:dyDescent="0.2">
      <c r="A1953" s="5">
        <v>45328</v>
      </c>
      <c r="B1953" s="6">
        <v>8194</v>
      </c>
      <c r="C1953" s="6" t="s">
        <v>2228</v>
      </c>
      <c r="D1953" s="6" t="s">
        <v>2396</v>
      </c>
      <c r="E1953" s="9">
        <v>1822480</v>
      </c>
      <c r="F1953" s="10" t="s">
        <v>1409</v>
      </c>
      <c r="G1953" s="9">
        <v>145798</v>
      </c>
      <c r="H1953" s="9">
        <f t="shared" si="201"/>
        <v>1968278</v>
      </c>
      <c r="I1953" s="6" t="s">
        <v>117</v>
      </c>
      <c r="J1953" s="6" t="s">
        <v>118</v>
      </c>
      <c r="K1953" s="5">
        <f t="shared" si="206"/>
        <v>45363</v>
      </c>
      <c r="L1953" s="9">
        <f>+VLOOKUP(B1953,'[17]TT 2023'!F$2021:K$2048,2,0)</f>
        <v>1968273</v>
      </c>
      <c r="M1953" s="9">
        <f t="shared" si="207"/>
        <v>-5</v>
      </c>
      <c r="N1953" s="5">
        <f>+VLOOKUP(B1953,'[17]TT 2023'!F$2021:K$2048,6,0)</f>
        <v>45376</v>
      </c>
      <c r="O1953" t="s">
        <v>2432</v>
      </c>
      <c r="P1953"/>
      <c r="Q1953"/>
      <c r="R1953" s="14"/>
    </row>
    <row r="1954" spans="1:18" hidden="1" x14ac:dyDescent="0.2">
      <c r="A1954" s="5">
        <v>45329</v>
      </c>
      <c r="B1954" s="6">
        <v>8210</v>
      </c>
      <c r="C1954" s="6" t="s">
        <v>2228</v>
      </c>
      <c r="D1954" s="6" t="s">
        <v>2397</v>
      </c>
      <c r="E1954" s="9">
        <v>4048240</v>
      </c>
      <c r="F1954" s="10" t="s">
        <v>1409</v>
      </c>
      <c r="G1954" s="9">
        <v>323859</v>
      </c>
      <c r="H1954" s="9">
        <f t="shared" si="201"/>
        <v>4372099</v>
      </c>
      <c r="I1954" s="6" t="s">
        <v>147</v>
      </c>
      <c r="J1954" s="6" t="s">
        <v>148</v>
      </c>
      <c r="K1954" s="5">
        <f t="shared" si="206"/>
        <v>45364</v>
      </c>
      <c r="L1954" s="9">
        <f>+VLOOKUP(B1954,'[17]TT 2023'!F$1942:K$2020,2,0)</f>
        <v>4372097</v>
      </c>
      <c r="M1954" s="9">
        <f t="shared" si="207"/>
        <v>-2</v>
      </c>
      <c r="N1954" s="5">
        <f>+VLOOKUP(B1954,'[17]TT 2023'!F$1942:K$2020,6,0)</f>
        <v>45362</v>
      </c>
      <c r="O1954" t="s">
        <v>2429</v>
      </c>
      <c r="P1954"/>
      <c r="Q1954"/>
      <c r="R1954" s="14"/>
    </row>
    <row r="1955" spans="1:18" hidden="1" x14ac:dyDescent="0.2">
      <c r="A1955" s="5">
        <v>45329</v>
      </c>
      <c r="B1955" s="6">
        <v>8212</v>
      </c>
      <c r="C1955" s="6" t="s">
        <v>2228</v>
      </c>
      <c r="D1955" s="6" t="s">
        <v>2398</v>
      </c>
      <c r="E1955" s="9">
        <v>13326960</v>
      </c>
      <c r="F1955" s="10" t="s">
        <v>1409</v>
      </c>
      <c r="G1955" s="9">
        <v>1066157</v>
      </c>
      <c r="H1955" s="9">
        <f t="shared" si="201"/>
        <v>14393117</v>
      </c>
      <c r="I1955" s="6" t="s">
        <v>147</v>
      </c>
      <c r="J1955" s="6" t="s">
        <v>148</v>
      </c>
      <c r="K1955" s="5">
        <f t="shared" si="206"/>
        <v>45364</v>
      </c>
      <c r="L1955" s="9">
        <f>+VLOOKUP(B1955,'[17]TT 2023'!F$1942:K$2020,2,0)</f>
        <v>14393120</v>
      </c>
      <c r="M1955" s="9">
        <f t="shared" si="207"/>
        <v>3</v>
      </c>
      <c r="N1955" s="5">
        <f>+VLOOKUP(B1955,'[17]TT 2023'!F$1942:K$2020,6,0)</f>
        <v>45362</v>
      </c>
      <c r="O1955" t="s">
        <v>2429</v>
      </c>
      <c r="P1955"/>
      <c r="Q1955"/>
      <c r="R1955" s="14"/>
    </row>
    <row r="1956" spans="1:18" hidden="1" x14ac:dyDescent="0.2">
      <c r="A1956" s="5">
        <v>45329</v>
      </c>
      <c r="B1956" s="6">
        <v>8213</v>
      </c>
      <c r="C1956" s="6" t="s">
        <v>2228</v>
      </c>
      <c r="D1956" s="6" t="s">
        <v>2399</v>
      </c>
      <c r="E1956" s="9">
        <v>7084420</v>
      </c>
      <c r="F1956" s="10" t="s">
        <v>1409</v>
      </c>
      <c r="G1956" s="9">
        <v>566754</v>
      </c>
      <c r="H1956" s="9">
        <f t="shared" si="201"/>
        <v>7651174</v>
      </c>
      <c r="I1956" s="6" t="s">
        <v>147</v>
      </c>
      <c r="J1956" s="6" t="s">
        <v>148</v>
      </c>
      <c r="K1956" s="5">
        <f t="shared" si="206"/>
        <v>45364</v>
      </c>
      <c r="L1956" s="9">
        <f>+VLOOKUP(B1956,'[17]TT 2023'!F$1942:K$2020,2,0)</f>
        <v>7651179</v>
      </c>
      <c r="M1956" s="9">
        <f t="shared" si="207"/>
        <v>5</v>
      </c>
      <c r="N1956" s="5">
        <f>+VLOOKUP(B1956,'[17]TT 2023'!F$1942:K$2020,6,0)</f>
        <v>45362</v>
      </c>
      <c r="O1956" t="s">
        <v>2429</v>
      </c>
      <c r="P1956"/>
      <c r="Q1956"/>
      <c r="R1956" s="14"/>
    </row>
    <row r="1957" spans="1:18" hidden="1" x14ac:dyDescent="0.2">
      <c r="A1957" s="5">
        <v>45329</v>
      </c>
      <c r="B1957" s="6">
        <v>8216</v>
      </c>
      <c r="C1957" s="6" t="s">
        <v>2228</v>
      </c>
      <c r="D1957" s="6" t="s">
        <v>2400</v>
      </c>
      <c r="E1957" s="9">
        <v>5660230</v>
      </c>
      <c r="F1957" s="10" t="s">
        <v>1409</v>
      </c>
      <c r="G1957" s="9">
        <v>452818</v>
      </c>
      <c r="H1957" s="9">
        <f t="shared" si="201"/>
        <v>6113048</v>
      </c>
      <c r="I1957" s="6" t="s">
        <v>147</v>
      </c>
      <c r="J1957" s="6" t="s">
        <v>148</v>
      </c>
      <c r="K1957" s="5">
        <f t="shared" si="206"/>
        <v>45364</v>
      </c>
      <c r="L1957" s="9">
        <f>+VLOOKUP(B1957,'[17]TT 2023'!F$1942:K$2020,2,0)</f>
        <v>6113043</v>
      </c>
      <c r="M1957" s="9">
        <f t="shared" si="207"/>
        <v>-5</v>
      </c>
      <c r="N1957" s="5">
        <f>+VLOOKUP(B1957,'[17]TT 2023'!F$1942:K$2020,6,0)</f>
        <v>45362</v>
      </c>
      <c r="O1957" t="s">
        <v>2429</v>
      </c>
      <c r="P1957"/>
      <c r="Q1957"/>
      <c r="R1957" s="14"/>
    </row>
    <row r="1958" spans="1:18" hidden="1" x14ac:dyDescent="0.2">
      <c r="A1958" s="5">
        <v>45329</v>
      </c>
      <c r="B1958" s="6">
        <v>8217</v>
      </c>
      <c r="C1958" s="6" t="s">
        <v>2228</v>
      </c>
      <c r="D1958" s="6" t="s">
        <v>2401</v>
      </c>
      <c r="E1958" s="9">
        <v>10120600</v>
      </c>
      <c r="F1958" s="10" t="s">
        <v>1409</v>
      </c>
      <c r="G1958" s="9">
        <v>809648</v>
      </c>
      <c r="H1958" s="9">
        <f t="shared" si="201"/>
        <v>10930248</v>
      </c>
      <c r="I1958" s="6" t="s">
        <v>147</v>
      </c>
      <c r="J1958" s="6" t="s">
        <v>148</v>
      </c>
      <c r="K1958" s="5">
        <f t="shared" si="206"/>
        <v>45364</v>
      </c>
      <c r="L1958" s="9">
        <f>+VLOOKUP(B1958,'[17]TT 2023'!F$1942:K$2020,2,0)</f>
        <v>10930248</v>
      </c>
      <c r="M1958" s="9">
        <f t="shared" si="207"/>
        <v>0</v>
      </c>
      <c r="N1958" s="5">
        <f>+VLOOKUP(B1958,'[17]TT 2023'!F$1942:K$2020,6,0)</f>
        <v>45362</v>
      </c>
      <c r="O1958" t="s">
        <v>2429</v>
      </c>
      <c r="P1958"/>
      <c r="Q1958"/>
      <c r="R1958" s="14"/>
    </row>
    <row r="1959" spans="1:18" hidden="1" x14ac:dyDescent="0.2">
      <c r="A1959" s="5">
        <v>45329</v>
      </c>
      <c r="B1959" s="6">
        <v>8218</v>
      </c>
      <c r="C1959" s="6" t="s">
        <v>2228</v>
      </c>
      <c r="D1959" s="6" t="s">
        <v>2402</v>
      </c>
      <c r="E1959" s="9">
        <v>10120600</v>
      </c>
      <c r="F1959" s="10" t="s">
        <v>1409</v>
      </c>
      <c r="G1959" s="9">
        <v>809648</v>
      </c>
      <c r="H1959" s="9">
        <f t="shared" si="201"/>
        <v>10930248</v>
      </c>
      <c r="I1959" s="6" t="s">
        <v>147</v>
      </c>
      <c r="J1959" s="6" t="s">
        <v>148</v>
      </c>
      <c r="K1959" s="5">
        <f t="shared" si="206"/>
        <v>45364</v>
      </c>
      <c r="L1959" s="9">
        <f>+VLOOKUP(B1959,'[17]TT 2023'!F$1942:K$2020,2,0)</f>
        <v>10930248</v>
      </c>
      <c r="M1959" s="9">
        <f t="shared" si="207"/>
        <v>0</v>
      </c>
      <c r="N1959" s="5">
        <f>+VLOOKUP(B1959,'[17]TT 2023'!F$1942:K$2020,6,0)</f>
        <v>45362</v>
      </c>
      <c r="O1959" t="s">
        <v>2429</v>
      </c>
      <c r="P1959"/>
      <c r="Q1959"/>
      <c r="R1959" s="14"/>
    </row>
    <row r="1960" spans="1:18" hidden="1" x14ac:dyDescent="0.2">
      <c r="A1960" s="5">
        <v>45329</v>
      </c>
      <c r="B1960" s="6">
        <v>8219</v>
      </c>
      <c r="C1960" s="6" t="s">
        <v>2228</v>
      </c>
      <c r="D1960" s="6" t="s">
        <v>2403</v>
      </c>
      <c r="E1960" s="9">
        <v>14562920</v>
      </c>
      <c r="F1960" s="10" t="s">
        <v>1409</v>
      </c>
      <c r="G1960" s="9">
        <v>1165034</v>
      </c>
      <c r="H1960" s="9">
        <f t="shared" si="201"/>
        <v>15727954</v>
      </c>
      <c r="I1960" s="6" t="s">
        <v>147</v>
      </c>
      <c r="J1960" s="6" t="s">
        <v>148</v>
      </c>
      <c r="K1960" s="5">
        <f t="shared" si="206"/>
        <v>45364</v>
      </c>
      <c r="L1960" s="9">
        <f>+VLOOKUP(B1960,'[17]TT 2023'!F$2021:K$2048,2,0)</f>
        <v>15727959</v>
      </c>
      <c r="M1960" s="9">
        <f t="shared" si="207"/>
        <v>5</v>
      </c>
      <c r="N1960" s="5">
        <f>+VLOOKUP(B1960,'[17]TT 2023'!F$2021:K$2048,6,0)</f>
        <v>45376</v>
      </c>
      <c r="O1960" t="s">
        <v>2432</v>
      </c>
      <c r="P1960"/>
      <c r="Q1960"/>
      <c r="R1960" s="14"/>
    </row>
    <row r="1961" spans="1:18" hidden="1" x14ac:dyDescent="0.2">
      <c r="A1961" s="5">
        <v>45329</v>
      </c>
      <c r="B1961" s="6">
        <v>8220</v>
      </c>
      <c r="C1961" s="6" t="s">
        <v>2228</v>
      </c>
      <c r="D1961" s="6" t="s">
        <v>2404</v>
      </c>
      <c r="E1961" s="9">
        <v>5534670</v>
      </c>
      <c r="F1961" s="10" t="s">
        <v>1409</v>
      </c>
      <c r="G1961" s="9">
        <v>442774</v>
      </c>
      <c r="H1961" s="9">
        <f t="shared" si="201"/>
        <v>5977444</v>
      </c>
      <c r="I1961" s="6" t="s">
        <v>147</v>
      </c>
      <c r="J1961" s="6" t="s">
        <v>148</v>
      </c>
      <c r="K1961" s="5">
        <f t="shared" si="206"/>
        <v>45364</v>
      </c>
      <c r="L1961" s="9">
        <f>+VLOOKUP(B1961,'[17]TT 2023'!F$2021:K$2048,2,0)</f>
        <v>5977449</v>
      </c>
      <c r="M1961" s="9">
        <f t="shared" si="207"/>
        <v>5</v>
      </c>
      <c r="N1961" s="5">
        <f>+VLOOKUP(B1961,'[17]TT 2023'!F$2021:K$2048,6,0)</f>
        <v>45376</v>
      </c>
      <c r="O1961" t="s">
        <v>2432</v>
      </c>
      <c r="P1961"/>
      <c r="Q1961"/>
      <c r="R1961" s="14"/>
    </row>
    <row r="1962" spans="1:18" hidden="1" x14ac:dyDescent="0.2">
      <c r="A1962" s="5">
        <v>45329</v>
      </c>
      <c r="B1962" s="6">
        <v>8233</v>
      </c>
      <c r="C1962" s="6" t="s">
        <v>2228</v>
      </c>
      <c r="D1962" s="6" t="s">
        <v>2405</v>
      </c>
      <c r="E1962" s="9">
        <v>4048240</v>
      </c>
      <c r="F1962" s="10" t="s">
        <v>1409</v>
      </c>
      <c r="G1962" s="9">
        <v>323859</v>
      </c>
      <c r="H1962" s="9">
        <f t="shared" si="201"/>
        <v>4372099</v>
      </c>
      <c r="I1962" s="6" t="s">
        <v>13</v>
      </c>
      <c r="J1962" s="6" t="s">
        <v>14</v>
      </c>
      <c r="K1962" s="5">
        <f t="shared" si="206"/>
        <v>45364</v>
      </c>
      <c r="L1962" s="9">
        <f>+VLOOKUP(B1962,'[17]TT 2023'!F$1942:K$2020,2,0)</f>
        <v>4372097</v>
      </c>
      <c r="M1962" s="9">
        <f t="shared" si="207"/>
        <v>-2</v>
      </c>
      <c r="N1962" s="5">
        <f>+VLOOKUP(B1962,'[17]TT 2023'!F$1942:K$2020,6,0)</f>
        <v>45362</v>
      </c>
      <c r="O1962" t="s">
        <v>2429</v>
      </c>
      <c r="P1962"/>
      <c r="Q1962"/>
      <c r="R1962" s="14"/>
    </row>
    <row r="1963" spans="1:18" hidden="1" x14ac:dyDescent="0.2">
      <c r="A1963" s="5">
        <v>45329</v>
      </c>
      <c r="B1963" s="6">
        <v>8234</v>
      </c>
      <c r="C1963" s="6" t="s">
        <v>2228</v>
      </c>
      <c r="D1963" s="6" t="s">
        <v>2406</v>
      </c>
      <c r="E1963" s="9">
        <v>25464780</v>
      </c>
      <c r="F1963" s="10" t="s">
        <v>1409</v>
      </c>
      <c r="G1963" s="9">
        <v>2037182</v>
      </c>
      <c r="H1963" s="9">
        <f t="shared" si="201"/>
        <v>27501962</v>
      </c>
      <c r="I1963" s="6" t="s">
        <v>13</v>
      </c>
      <c r="J1963" s="6" t="s">
        <v>14</v>
      </c>
      <c r="K1963" s="5">
        <f t="shared" si="206"/>
        <v>45364</v>
      </c>
      <c r="L1963" s="9">
        <f>+VLOOKUP(B1963,'[17]TT 2023'!F$2021:K$2048,2,0)</f>
        <v>27501957</v>
      </c>
      <c r="M1963" s="9">
        <f t="shared" si="207"/>
        <v>-5</v>
      </c>
      <c r="N1963" s="5">
        <f>+VLOOKUP(B1963,'[17]TT 2023'!F$2021:K$2048,6,0)</f>
        <v>45376</v>
      </c>
      <c r="O1963" t="s">
        <v>2432</v>
      </c>
      <c r="P1963"/>
      <c r="Q1963"/>
      <c r="R1963" s="14"/>
    </row>
    <row r="1964" spans="1:18" hidden="1" x14ac:dyDescent="0.2">
      <c r="A1964" s="5">
        <v>45329</v>
      </c>
      <c r="B1964" s="6">
        <v>8236</v>
      </c>
      <c r="C1964" s="6" t="s">
        <v>2228</v>
      </c>
      <c r="D1964" s="6" t="s">
        <v>2407</v>
      </c>
      <c r="E1964" s="9">
        <v>4944560</v>
      </c>
      <c r="F1964" s="10" t="s">
        <v>1409</v>
      </c>
      <c r="G1964" s="9">
        <v>395565</v>
      </c>
      <c r="H1964" s="9">
        <f t="shared" si="201"/>
        <v>5340125</v>
      </c>
      <c r="I1964" s="6" t="s">
        <v>13</v>
      </c>
      <c r="J1964" s="6" t="s">
        <v>14</v>
      </c>
      <c r="K1964" s="5">
        <f t="shared" si="206"/>
        <v>45364</v>
      </c>
      <c r="L1964" s="9">
        <f>+VLOOKUP(B1964,'[17]TT 2023'!F$2021:K$2048,2,0)</f>
        <v>5340128</v>
      </c>
      <c r="M1964" s="9">
        <f t="shared" si="207"/>
        <v>3</v>
      </c>
      <c r="N1964" s="5">
        <f>+VLOOKUP(B1964,'[17]TT 2023'!F$2021:K$2048,6,0)</f>
        <v>45376</v>
      </c>
      <c r="O1964" t="s">
        <v>2432</v>
      </c>
      <c r="P1964"/>
      <c r="Q1964"/>
      <c r="R1964" s="14"/>
    </row>
    <row r="1965" spans="1:18" hidden="1" x14ac:dyDescent="0.2">
      <c r="A1965" s="5">
        <v>45329</v>
      </c>
      <c r="B1965" s="6">
        <v>8238</v>
      </c>
      <c r="C1965" s="6" t="s">
        <v>2228</v>
      </c>
      <c r="D1965" s="6" t="s">
        <v>2408</v>
      </c>
      <c r="E1965" s="9">
        <v>3330280</v>
      </c>
      <c r="F1965" s="10" t="s">
        <v>1409</v>
      </c>
      <c r="G1965" s="9">
        <v>266422</v>
      </c>
      <c r="H1965" s="9">
        <f t="shared" si="201"/>
        <v>3596702</v>
      </c>
      <c r="I1965" s="6" t="s">
        <v>101</v>
      </c>
      <c r="J1965" s="6" t="s">
        <v>102</v>
      </c>
      <c r="K1965" s="5">
        <f t="shared" si="206"/>
        <v>45364</v>
      </c>
      <c r="L1965" s="9">
        <f>+VLOOKUP(B1965,'[17]TT 2023'!F$2021:K$2048,2,0)</f>
        <v>3596697</v>
      </c>
      <c r="M1965" s="9">
        <f t="shared" si="207"/>
        <v>-5</v>
      </c>
      <c r="N1965" s="5">
        <f>+VLOOKUP(B1965,'[17]TT 2023'!F$2021:K$2048,6,0)</f>
        <v>45376</v>
      </c>
      <c r="O1965" t="s">
        <v>2432</v>
      </c>
      <c r="P1965"/>
      <c r="Q1965"/>
      <c r="R1965" s="14"/>
    </row>
    <row r="1966" spans="1:18" hidden="1" x14ac:dyDescent="0.2">
      <c r="A1966" s="5">
        <v>45338</v>
      </c>
      <c r="B1966" s="6">
        <v>8318</v>
      </c>
      <c r="C1966" s="6" t="s">
        <v>2228</v>
      </c>
      <c r="D1966" s="6" t="s">
        <v>2409</v>
      </c>
      <c r="E1966" s="9">
        <v>2024120</v>
      </c>
      <c r="F1966" s="10" t="s">
        <v>1409</v>
      </c>
      <c r="G1966" s="9">
        <v>161930</v>
      </c>
      <c r="H1966" s="9">
        <f t="shared" si="201"/>
        <v>2186050</v>
      </c>
      <c r="I1966" s="6" t="s">
        <v>113</v>
      </c>
      <c r="J1966" s="6" t="s">
        <v>114</v>
      </c>
      <c r="K1966" s="5">
        <f t="shared" si="206"/>
        <v>45373</v>
      </c>
      <c r="L1966" s="9">
        <f>+VLOOKUP(B1966,'[17]TT 2023'!F$2021:K$2048,2,0)</f>
        <v>2186055</v>
      </c>
      <c r="M1966" s="9">
        <f t="shared" si="207"/>
        <v>5</v>
      </c>
      <c r="N1966" s="5">
        <f>+VLOOKUP(B1966,'[17]TT 2023'!F$2021:K$2048,6,0)</f>
        <v>45376</v>
      </c>
      <c r="O1966" t="s">
        <v>2432</v>
      </c>
      <c r="P1966"/>
      <c r="Q1966"/>
      <c r="R1966" s="14"/>
    </row>
    <row r="1967" spans="1:18" hidden="1" x14ac:dyDescent="0.2">
      <c r="A1967" s="5">
        <v>45338</v>
      </c>
      <c r="B1967" s="6">
        <v>8319</v>
      </c>
      <c r="C1967" s="6" t="s">
        <v>2228</v>
      </c>
      <c r="D1967" s="6" t="s">
        <v>2410</v>
      </c>
      <c r="E1967" s="9">
        <v>2024120</v>
      </c>
      <c r="F1967" s="10" t="s">
        <v>1409</v>
      </c>
      <c r="G1967" s="9">
        <v>161930</v>
      </c>
      <c r="H1967" s="9">
        <f t="shared" si="201"/>
        <v>2186050</v>
      </c>
      <c r="I1967" s="6" t="s">
        <v>175</v>
      </c>
      <c r="J1967" s="6" t="s">
        <v>176</v>
      </c>
      <c r="K1967" s="5">
        <f t="shared" si="206"/>
        <v>45373</v>
      </c>
      <c r="L1967" s="9">
        <f>+VLOOKUP(B1967,'[17]TT 2023'!F$2021:K$2048,2,0)</f>
        <v>2186055</v>
      </c>
      <c r="M1967" s="9">
        <f t="shared" si="207"/>
        <v>5</v>
      </c>
      <c r="N1967" s="5">
        <f>+VLOOKUP(B1967,'[17]TT 2023'!F$2021:K$2048,6,0)</f>
        <v>45376</v>
      </c>
      <c r="O1967" t="s">
        <v>2432</v>
      </c>
      <c r="P1967"/>
      <c r="Q1967"/>
      <c r="R1967" s="14"/>
    </row>
    <row r="1968" spans="1:18" hidden="1" x14ac:dyDescent="0.2">
      <c r="A1968" s="5">
        <v>45338</v>
      </c>
      <c r="B1968" s="6">
        <v>8320</v>
      </c>
      <c r="C1968" s="6" t="s">
        <v>2228</v>
      </c>
      <c r="D1968" s="6" t="s">
        <v>2411</v>
      </c>
      <c r="E1968" s="9">
        <v>4747110</v>
      </c>
      <c r="F1968" s="10" t="s">
        <v>1409</v>
      </c>
      <c r="G1968" s="9">
        <v>379769</v>
      </c>
      <c r="H1968" s="9">
        <f t="shared" si="201"/>
        <v>5126879</v>
      </c>
      <c r="I1968" s="6" t="s">
        <v>93</v>
      </c>
      <c r="J1968" s="6" t="s">
        <v>94</v>
      </c>
      <c r="K1968" s="5">
        <f t="shared" si="206"/>
        <v>45373</v>
      </c>
      <c r="L1968" s="9">
        <f>+VLOOKUP(B1968,'[17]TT 2023'!F$2021:K$2048,2,0)</f>
        <v>5126882</v>
      </c>
      <c r="M1968" s="9">
        <f t="shared" si="207"/>
        <v>3</v>
      </c>
      <c r="N1968" s="5">
        <f>+VLOOKUP(B1968,'[17]TT 2023'!F$2021:K$2048,6,0)</f>
        <v>45376</v>
      </c>
      <c r="O1968" t="s">
        <v>2432</v>
      </c>
      <c r="P1968"/>
      <c r="Q1968"/>
      <c r="R1968" s="14"/>
    </row>
    <row r="1969" spans="1:18" hidden="1" x14ac:dyDescent="0.2">
      <c r="A1969" s="5">
        <v>45338</v>
      </c>
      <c r="B1969" s="6">
        <v>8321</v>
      </c>
      <c r="C1969" s="6" t="s">
        <v>2228</v>
      </c>
      <c r="D1969" s="6" t="s">
        <v>2412</v>
      </c>
      <c r="E1969" s="9">
        <v>15672660</v>
      </c>
      <c r="F1969" s="10" t="s">
        <v>1409</v>
      </c>
      <c r="G1969" s="9">
        <v>1253813</v>
      </c>
      <c r="H1969" s="9">
        <f t="shared" si="201"/>
        <v>16926473</v>
      </c>
      <c r="I1969" s="6" t="s">
        <v>139</v>
      </c>
      <c r="J1969" s="6" t="s">
        <v>140</v>
      </c>
      <c r="K1969" s="5">
        <f t="shared" si="206"/>
        <v>45373</v>
      </c>
      <c r="L1969" s="9">
        <f>+VLOOKUP(B1969,'[17]TT 2023'!F$2021:K$2048,2,0)</f>
        <v>16926476</v>
      </c>
      <c r="M1969" s="9">
        <f t="shared" si="207"/>
        <v>3</v>
      </c>
      <c r="N1969" s="5">
        <f>+VLOOKUP(B1969,'[17]TT 2023'!F$2021:K$2048,6,0)</f>
        <v>45376</v>
      </c>
      <c r="O1969" t="s">
        <v>2432</v>
      </c>
      <c r="P1969"/>
      <c r="Q1969"/>
      <c r="R1969" s="14"/>
    </row>
    <row r="1970" spans="1:18" hidden="1" x14ac:dyDescent="0.2">
      <c r="A1970" s="5">
        <v>45338</v>
      </c>
      <c r="B1970" s="6">
        <v>8322</v>
      </c>
      <c r="C1970" s="6" t="s">
        <v>2228</v>
      </c>
      <c r="D1970" s="6" t="s">
        <v>2413</v>
      </c>
      <c r="E1970" s="9">
        <v>6824480</v>
      </c>
      <c r="F1970" s="10" t="s">
        <v>1409</v>
      </c>
      <c r="G1970" s="9">
        <v>545958</v>
      </c>
      <c r="H1970" s="9">
        <f t="shared" si="201"/>
        <v>7370438</v>
      </c>
      <c r="I1970" s="6" t="s">
        <v>139</v>
      </c>
      <c r="J1970" s="6" t="s">
        <v>140</v>
      </c>
      <c r="K1970" s="5">
        <f t="shared" si="206"/>
        <v>45373</v>
      </c>
      <c r="L1970" s="9">
        <f>+VLOOKUP(B1970,'[17]TT 2023'!F$2021:K$2048,2,0)</f>
        <v>7370433</v>
      </c>
      <c r="M1970" s="9">
        <f t="shared" si="207"/>
        <v>-5</v>
      </c>
      <c r="N1970" s="5">
        <f>+VLOOKUP(B1970,'[17]TT 2023'!F$2021:K$2048,6,0)</f>
        <v>45376</v>
      </c>
      <c r="O1970" t="s">
        <v>2432</v>
      </c>
      <c r="P1970"/>
      <c r="Q1970"/>
      <c r="R1970" s="14"/>
    </row>
    <row r="1971" spans="1:18" hidden="1" x14ac:dyDescent="0.2">
      <c r="A1971" s="5">
        <v>45338</v>
      </c>
      <c r="B1971" s="6">
        <v>8323</v>
      </c>
      <c r="C1971" s="6" t="s">
        <v>2228</v>
      </c>
      <c r="D1971" s="6" t="s">
        <v>2414</v>
      </c>
      <c r="E1971" s="9">
        <v>1110580</v>
      </c>
      <c r="F1971" s="10" t="s">
        <v>1409</v>
      </c>
      <c r="G1971" s="9">
        <v>88846</v>
      </c>
      <c r="H1971" s="9">
        <f t="shared" si="201"/>
        <v>1199426</v>
      </c>
      <c r="I1971" s="6" t="s">
        <v>131</v>
      </c>
      <c r="J1971" s="6" t="s">
        <v>132</v>
      </c>
      <c r="K1971" s="5">
        <f t="shared" si="206"/>
        <v>45373</v>
      </c>
      <c r="L1971" s="9">
        <f>+VLOOKUP(B1971,'[17]TT 2023'!F$2021:K$2048,2,0)</f>
        <v>1199421</v>
      </c>
      <c r="M1971" s="9">
        <f t="shared" si="207"/>
        <v>-5</v>
      </c>
      <c r="N1971" s="5">
        <f>+VLOOKUP(B1971,'[17]TT 2023'!F$2021:K$2048,6,0)</f>
        <v>45376</v>
      </c>
      <c r="O1971" t="s">
        <v>2432</v>
      </c>
      <c r="P1971"/>
      <c r="Q1971"/>
      <c r="R1971" s="14"/>
    </row>
    <row r="1972" spans="1:18" hidden="1" x14ac:dyDescent="0.2">
      <c r="A1972" s="5">
        <v>45339</v>
      </c>
      <c r="B1972" s="6">
        <v>8715</v>
      </c>
      <c r="C1972" s="6" t="s">
        <v>2228</v>
      </c>
      <c r="D1972" s="6" t="s">
        <v>2415</v>
      </c>
      <c r="E1972" s="9">
        <v>6268980</v>
      </c>
      <c r="F1972" s="10" t="s">
        <v>1409</v>
      </c>
      <c r="G1972" s="9">
        <v>501518</v>
      </c>
      <c r="H1972" s="9">
        <f t="shared" si="201"/>
        <v>6770498</v>
      </c>
      <c r="I1972" s="6" t="s">
        <v>13</v>
      </c>
      <c r="J1972" s="6" t="s">
        <v>14</v>
      </c>
      <c r="K1972" s="5">
        <f t="shared" si="206"/>
        <v>45374</v>
      </c>
      <c r="L1972" s="9">
        <f>+VLOOKUP(B1972,'[17]TT 2023'!F$2021:K$2048,2,0)</f>
        <v>6770493</v>
      </c>
      <c r="M1972" s="9">
        <f t="shared" si="207"/>
        <v>-5</v>
      </c>
      <c r="N1972" s="5">
        <f>+VLOOKUP(B1972,'[17]TT 2023'!F$2021:K$2048,6,0)</f>
        <v>45376</v>
      </c>
      <c r="O1972" t="s">
        <v>2432</v>
      </c>
      <c r="P1972"/>
      <c r="Q1972"/>
      <c r="R1972" s="14"/>
    </row>
    <row r="1973" spans="1:18" hidden="1" x14ac:dyDescent="0.2">
      <c r="A1973" s="5">
        <v>45339</v>
      </c>
      <c r="B1973" s="6">
        <v>8716</v>
      </c>
      <c r="C1973" s="6" t="s">
        <v>2228</v>
      </c>
      <c r="D1973" s="6" t="s">
        <v>2416</v>
      </c>
      <c r="E1973" s="9">
        <v>2024120</v>
      </c>
      <c r="F1973" s="10" t="s">
        <v>1409</v>
      </c>
      <c r="G1973" s="9">
        <v>161930</v>
      </c>
      <c r="H1973" s="9">
        <f t="shared" si="201"/>
        <v>2186050</v>
      </c>
      <c r="I1973" s="6" t="s">
        <v>13</v>
      </c>
      <c r="J1973" s="6" t="s">
        <v>14</v>
      </c>
      <c r="K1973" s="5">
        <f t="shared" si="206"/>
        <v>45374</v>
      </c>
      <c r="L1973" s="9">
        <f>+VLOOKUP(B1973,'[17]TT 2023'!F$2021:K$2048,2,0)</f>
        <v>2186055</v>
      </c>
      <c r="M1973" s="9">
        <f t="shared" si="207"/>
        <v>5</v>
      </c>
      <c r="N1973" s="5">
        <f>+VLOOKUP(B1973,'[17]TT 2023'!F$2021:K$2048,6,0)</f>
        <v>45376</v>
      </c>
      <c r="O1973" t="s">
        <v>2432</v>
      </c>
      <c r="P1973"/>
      <c r="Q1973"/>
      <c r="R1973" s="14"/>
    </row>
    <row r="1974" spans="1:18" hidden="1" x14ac:dyDescent="0.2">
      <c r="A1974" s="5">
        <v>45339</v>
      </c>
      <c r="B1974" s="6">
        <v>8717</v>
      </c>
      <c r="C1974" s="6" t="s">
        <v>2228</v>
      </c>
      <c r="D1974" s="6" t="s">
        <v>2417</v>
      </c>
      <c r="E1974" s="9">
        <v>12410068</v>
      </c>
      <c r="F1974" s="10" t="s">
        <v>1409</v>
      </c>
      <c r="G1974" s="9">
        <v>992805</v>
      </c>
      <c r="H1974" s="9">
        <f t="shared" si="201"/>
        <v>13402873</v>
      </c>
      <c r="I1974" s="6" t="s">
        <v>13</v>
      </c>
      <c r="J1974" s="6" t="s">
        <v>14</v>
      </c>
      <c r="K1974" s="5">
        <f t="shared" si="206"/>
        <v>45374</v>
      </c>
      <c r="L1974" s="9">
        <f>+VLOOKUP(B1974,'[17]TT 2023'!F$2021:K$2048,2,0)</f>
        <v>13402868</v>
      </c>
      <c r="M1974" s="9">
        <f t="shared" si="207"/>
        <v>-5</v>
      </c>
      <c r="N1974" s="5">
        <f>+VLOOKUP(B1974,'[17]TT 2023'!F$2021:K$2048,6,0)</f>
        <v>45376</v>
      </c>
      <c r="O1974" t="s">
        <v>2432</v>
      </c>
      <c r="P1974"/>
      <c r="Q1974"/>
      <c r="R1974" s="14"/>
    </row>
    <row r="1975" spans="1:18" hidden="1" x14ac:dyDescent="0.2">
      <c r="A1975" s="5">
        <v>45343</v>
      </c>
      <c r="B1975" s="6" t="s">
        <v>2428</v>
      </c>
      <c r="C1975" s="6" t="s">
        <v>727</v>
      </c>
      <c r="D1975" s="6" t="s">
        <v>2418</v>
      </c>
      <c r="E1975" s="9">
        <v>-2096367</v>
      </c>
      <c r="F1975" s="6" t="s">
        <v>2419</v>
      </c>
      <c r="G1975" s="9">
        <v>0</v>
      </c>
      <c r="H1975" s="9">
        <f t="shared" si="201"/>
        <v>-2096367</v>
      </c>
      <c r="I1975" s="6" t="s">
        <v>13</v>
      </c>
      <c r="J1975" s="6" t="s">
        <v>14</v>
      </c>
      <c r="K1975" s="5">
        <f t="shared" si="206"/>
        <v>45378</v>
      </c>
      <c r="L1975" s="9">
        <f>+VLOOKUP(B1975,'[17]TT 2023'!F$1942:K$2020,2,0)</f>
        <v>-2096367</v>
      </c>
      <c r="M1975" s="9">
        <f t="shared" si="207"/>
        <v>0</v>
      </c>
      <c r="N1975" s="5">
        <f>+VLOOKUP(B1975,'[17]TT 2023'!F$1942:K$2020,6,0)</f>
        <v>45362</v>
      </c>
      <c r="O1975" t="s">
        <v>2429</v>
      </c>
      <c r="P1975"/>
      <c r="Q1975"/>
      <c r="R1975" s="14"/>
    </row>
    <row r="1976" spans="1:18" hidden="1" x14ac:dyDescent="0.2">
      <c r="A1976" s="5">
        <v>45343</v>
      </c>
      <c r="B1976" s="6">
        <v>8796</v>
      </c>
      <c r="C1976" s="6" t="s">
        <v>2228</v>
      </c>
      <c r="D1976" s="6" t="s">
        <v>2420</v>
      </c>
      <c r="E1976" s="9">
        <v>8884640</v>
      </c>
      <c r="F1976" s="10" t="s">
        <v>1409</v>
      </c>
      <c r="G1976" s="9">
        <v>710771</v>
      </c>
      <c r="H1976" s="9">
        <f t="shared" si="201"/>
        <v>9595411</v>
      </c>
      <c r="I1976" s="6" t="s">
        <v>147</v>
      </c>
      <c r="J1976" s="6" t="s">
        <v>148</v>
      </c>
      <c r="K1976" s="5">
        <f t="shared" si="206"/>
        <v>45378</v>
      </c>
      <c r="L1976" s="9">
        <f>+VLOOKUP(B1976,'[17]TT 2023'!F$2021:K$2048,2,0)</f>
        <v>9595409</v>
      </c>
      <c r="M1976" s="9">
        <f t="shared" si="207"/>
        <v>-2</v>
      </c>
      <c r="N1976" s="5">
        <f>+VLOOKUP(B1976,'[17]TT 2023'!F$2021:K$2048,6,0)</f>
        <v>45376</v>
      </c>
      <c r="O1976" t="s">
        <v>2432</v>
      </c>
      <c r="P1976"/>
      <c r="Q1976"/>
      <c r="R1976" s="14"/>
    </row>
    <row r="1977" spans="1:18" hidden="1" x14ac:dyDescent="0.2">
      <c r="A1977" s="5">
        <v>45343</v>
      </c>
      <c r="B1977" s="6">
        <v>8797</v>
      </c>
      <c r="C1977" s="6" t="s">
        <v>2228</v>
      </c>
      <c r="D1977" s="6" t="s">
        <v>2421</v>
      </c>
      <c r="E1977" s="9">
        <v>31347000</v>
      </c>
      <c r="F1977" s="10" t="s">
        <v>1409</v>
      </c>
      <c r="G1977" s="9">
        <v>2507760</v>
      </c>
      <c r="H1977" s="9">
        <f t="shared" si="201"/>
        <v>33854760</v>
      </c>
      <c r="I1977" s="6" t="s">
        <v>147</v>
      </c>
      <c r="J1977" s="6" t="s">
        <v>148</v>
      </c>
      <c r="K1977" s="5">
        <f t="shared" si="206"/>
        <v>45378</v>
      </c>
      <c r="L1977" s="9">
        <f>+VLOOKUP(B1977,'[17]TT 2023'!F$2021:K$2048,2,0)</f>
        <v>33854760</v>
      </c>
      <c r="M1977" s="9">
        <f t="shared" si="207"/>
        <v>0</v>
      </c>
      <c r="N1977" s="5">
        <f>+VLOOKUP(B1977,'[17]TT 2023'!F$2021:K$2048,6,0)</f>
        <v>45376</v>
      </c>
      <c r="O1977" t="s">
        <v>2432</v>
      </c>
      <c r="P1977"/>
      <c r="Q1977"/>
      <c r="R1977" s="14"/>
    </row>
    <row r="1978" spans="1:18" hidden="1" x14ac:dyDescent="0.2">
      <c r="A1978" s="5">
        <v>45345</v>
      </c>
      <c r="B1978" s="6" t="s">
        <v>2427</v>
      </c>
      <c r="C1978" s="6" t="s">
        <v>727</v>
      </c>
      <c r="D1978" s="6" t="s">
        <v>2422</v>
      </c>
      <c r="E1978" s="9">
        <v>-3501290</v>
      </c>
      <c r="F1978" s="6" t="s">
        <v>2419</v>
      </c>
      <c r="G1978" s="9">
        <v>0</v>
      </c>
      <c r="H1978" s="9">
        <f t="shared" si="201"/>
        <v>-3501290</v>
      </c>
      <c r="I1978" s="6" t="s">
        <v>13</v>
      </c>
      <c r="J1978" s="6" t="s">
        <v>14</v>
      </c>
      <c r="K1978" s="5">
        <f t="shared" si="206"/>
        <v>45380</v>
      </c>
      <c r="L1978" s="9">
        <f>+VLOOKUP(B1978,'[17]TT 2023'!F$1942:K$2020,2,0)</f>
        <v>-3501290</v>
      </c>
      <c r="M1978" s="9">
        <f t="shared" si="207"/>
        <v>0</v>
      </c>
      <c r="N1978" s="5">
        <f>+VLOOKUP(B1978,'[17]TT 2023'!F$1942:K$2020,6,0)</f>
        <v>45362</v>
      </c>
      <c r="O1978" t="s">
        <v>2429</v>
      </c>
      <c r="P1978"/>
      <c r="Q1978"/>
      <c r="R1978" s="14"/>
    </row>
    <row r="1979" spans="1:18" hidden="1" x14ac:dyDescent="0.2">
      <c r="A1979" s="5">
        <v>45348</v>
      </c>
      <c r="B1979" s="6">
        <v>9990</v>
      </c>
      <c r="C1979" s="6" t="s">
        <v>2228</v>
      </c>
      <c r="D1979" s="6" t="s">
        <v>2423</v>
      </c>
      <c r="E1979" s="9">
        <v>2381320</v>
      </c>
      <c r="F1979" s="10" t="s">
        <v>1409</v>
      </c>
      <c r="G1979" s="9">
        <v>190506</v>
      </c>
      <c r="H1979" s="9">
        <f t="shared" si="201"/>
        <v>2571826</v>
      </c>
      <c r="I1979" s="6" t="s">
        <v>147</v>
      </c>
      <c r="J1979" s="6" t="s">
        <v>148</v>
      </c>
      <c r="K1979" s="5">
        <f t="shared" si="206"/>
        <v>45383</v>
      </c>
      <c r="L1979" s="9">
        <f>+VLOOKUP(B1979,'[17]TT 2023'!F$2049:K$2068,2,0)</f>
        <v>2571831</v>
      </c>
      <c r="M1979" s="9">
        <f t="shared" si="207"/>
        <v>5</v>
      </c>
      <c r="N1979" s="5">
        <f>+VLOOKUP(B1979,'[17]TT 2023'!F$2049:K$2068,6,0)</f>
        <v>45392</v>
      </c>
      <c r="O1979" t="s">
        <v>2516</v>
      </c>
      <c r="P1979"/>
      <c r="Q1979"/>
      <c r="R1979" s="14"/>
    </row>
    <row r="1980" spans="1:18" hidden="1" x14ac:dyDescent="0.2">
      <c r="A1980" s="5">
        <v>45349</v>
      </c>
      <c r="B1980" s="6">
        <v>83</v>
      </c>
      <c r="C1980" s="6" t="s">
        <v>2229</v>
      </c>
      <c r="D1980" s="6" t="s">
        <v>727</v>
      </c>
      <c r="E1980" s="9">
        <v>-714396</v>
      </c>
      <c r="F1980" s="10" t="s">
        <v>1409</v>
      </c>
      <c r="G1980" s="9">
        <v>-57152</v>
      </c>
      <c r="H1980" s="9">
        <f t="shared" si="201"/>
        <v>-771548</v>
      </c>
      <c r="I1980" s="6" t="s">
        <v>147</v>
      </c>
      <c r="J1980" s="6" t="s">
        <v>148</v>
      </c>
      <c r="K1980" s="5">
        <f t="shared" si="206"/>
        <v>45384</v>
      </c>
      <c r="L1980" s="9">
        <f>+VLOOKUP(B1980,'[17]TT 2023'!F$2069:K$2148,2,0)</f>
        <v>-771552</v>
      </c>
      <c r="M1980" s="9">
        <f t="shared" si="207"/>
        <v>-4</v>
      </c>
      <c r="N1980" s="5">
        <f>+VLOOKUP(B1980,'[17]TT 2023'!F$2069:K$2148,6,0)</f>
        <v>45406</v>
      </c>
      <c r="O1980" t="s">
        <v>2521</v>
      </c>
      <c r="P1980"/>
      <c r="Q1980"/>
      <c r="R1980" s="14"/>
    </row>
    <row r="1981" spans="1:18" hidden="1" x14ac:dyDescent="0.2">
      <c r="A1981" s="5">
        <v>45349</v>
      </c>
      <c r="B1981" s="6">
        <v>81</v>
      </c>
      <c r="C1981" s="6" t="s">
        <v>2229</v>
      </c>
      <c r="D1981" s="6" t="s">
        <v>727</v>
      </c>
      <c r="E1981" s="9">
        <v>-383357</v>
      </c>
      <c r="F1981" s="10" t="s">
        <v>1409</v>
      </c>
      <c r="G1981" s="9">
        <v>-30669</v>
      </c>
      <c r="H1981" s="9">
        <f t="shared" ref="H1981:H1994" si="208">+E1981+G1981</f>
        <v>-414026</v>
      </c>
      <c r="I1981" s="6" t="s">
        <v>139</v>
      </c>
      <c r="J1981" s="6" t="s">
        <v>140</v>
      </c>
      <c r="K1981" s="5">
        <f t="shared" si="206"/>
        <v>45384</v>
      </c>
      <c r="L1981" s="9">
        <f>+VLOOKUP(B1981,'[17]TT 2023'!F$2069:K$2148,2,0)</f>
        <v>-414031</v>
      </c>
      <c r="M1981" s="9">
        <f t="shared" si="207"/>
        <v>-5</v>
      </c>
      <c r="N1981" s="5">
        <f>+VLOOKUP(B1981,'[17]TT 2023'!F$2069:K$2148,6,0)</f>
        <v>45406</v>
      </c>
      <c r="O1981" t="s">
        <v>2521</v>
      </c>
      <c r="P1981"/>
      <c r="Q1981"/>
      <c r="R1981" s="14"/>
    </row>
    <row r="1982" spans="1:18" hidden="1" x14ac:dyDescent="0.2">
      <c r="A1982" s="5">
        <v>45349</v>
      </c>
      <c r="B1982" s="6">
        <v>82</v>
      </c>
      <c r="C1982" s="6" t="s">
        <v>2229</v>
      </c>
      <c r="D1982" s="6" t="s">
        <v>727</v>
      </c>
      <c r="E1982" s="9">
        <v>-382320</v>
      </c>
      <c r="F1982" s="10" t="s">
        <v>1409</v>
      </c>
      <c r="G1982" s="9">
        <v>-30586</v>
      </c>
      <c r="H1982" s="9">
        <f t="shared" si="208"/>
        <v>-412906</v>
      </c>
      <c r="I1982" s="6" t="s">
        <v>139</v>
      </c>
      <c r="J1982" s="6" t="s">
        <v>140</v>
      </c>
      <c r="K1982" s="5">
        <f t="shared" si="206"/>
        <v>45384</v>
      </c>
      <c r="L1982" s="9">
        <f>+VLOOKUP(B1982,'[17]TT 2023'!F$2069:K$2148,2,0)</f>
        <v>-412901</v>
      </c>
      <c r="M1982" s="9">
        <f t="shared" si="207"/>
        <v>5</v>
      </c>
      <c r="N1982" s="5">
        <f>+VLOOKUP(B1982,'[17]TT 2023'!F$2069:K$2148,6,0)</f>
        <v>45406</v>
      </c>
      <c r="O1982" t="s">
        <v>2521</v>
      </c>
      <c r="P1982"/>
      <c r="Q1982"/>
      <c r="R1982" s="14"/>
    </row>
    <row r="1983" spans="1:18" hidden="1" x14ac:dyDescent="0.2">
      <c r="A1983" s="5">
        <v>45349</v>
      </c>
      <c r="B1983" s="6">
        <v>84</v>
      </c>
      <c r="C1983" s="6" t="s">
        <v>2229</v>
      </c>
      <c r="D1983" s="6" t="s">
        <v>727</v>
      </c>
      <c r="E1983" s="9">
        <v>-764640</v>
      </c>
      <c r="F1983" s="10" t="s">
        <v>1409</v>
      </c>
      <c r="G1983" s="9">
        <v>-61171</v>
      </c>
      <c r="H1983" s="9">
        <f t="shared" si="208"/>
        <v>-825811</v>
      </c>
      <c r="I1983" s="6" t="s">
        <v>147</v>
      </c>
      <c r="J1983" s="6" t="s">
        <v>148</v>
      </c>
      <c r="K1983" s="5">
        <f t="shared" si="206"/>
        <v>45384</v>
      </c>
      <c r="L1983" s="9">
        <f>+VLOOKUP(B1983,'[17]TT 2023'!F$2069:K$2148,2,0)</f>
        <v>-825807</v>
      </c>
      <c r="M1983" s="9">
        <f t="shared" si="207"/>
        <v>4</v>
      </c>
      <c r="N1983" s="5">
        <f>+VLOOKUP(B1983,'[17]TT 2023'!F$2069:K$2148,6,0)</f>
        <v>45406</v>
      </c>
      <c r="O1983" t="s">
        <v>2521</v>
      </c>
      <c r="P1983"/>
      <c r="Q1983"/>
      <c r="R1983" s="14"/>
    </row>
    <row r="1984" spans="1:18" hidden="1" x14ac:dyDescent="0.2">
      <c r="A1984" s="5">
        <v>45350</v>
      </c>
      <c r="B1984" s="6">
        <v>10013</v>
      </c>
      <c r="C1984" s="6" t="s">
        <v>2228</v>
      </c>
      <c r="D1984" s="6" t="s">
        <v>2424</v>
      </c>
      <c r="E1984" s="9">
        <v>3331740</v>
      </c>
      <c r="F1984" s="10" t="s">
        <v>1409</v>
      </c>
      <c r="G1984" s="9">
        <v>266539</v>
      </c>
      <c r="H1984" s="9">
        <f t="shared" si="208"/>
        <v>3598279</v>
      </c>
      <c r="I1984" s="6" t="s">
        <v>139</v>
      </c>
      <c r="J1984" s="6" t="s">
        <v>140</v>
      </c>
      <c r="K1984" s="5">
        <f t="shared" si="206"/>
        <v>45385</v>
      </c>
      <c r="L1984" s="9">
        <f>+VLOOKUP(B1984,'[17]TT 2023'!F$2049:K$2068,2,0)</f>
        <v>3598277</v>
      </c>
      <c r="M1984" s="9">
        <f t="shared" si="207"/>
        <v>-2</v>
      </c>
      <c r="N1984" s="5">
        <f>+VLOOKUP(B1984,'[17]TT 2023'!F$2049:K$2068,6,0)</f>
        <v>45392</v>
      </c>
      <c r="O1984" t="s">
        <v>2516</v>
      </c>
      <c r="P1984"/>
      <c r="Q1984"/>
      <c r="R1984" s="14"/>
    </row>
    <row r="1985" spans="1:18" hidden="1" x14ac:dyDescent="0.2">
      <c r="A1985" s="5">
        <v>45350</v>
      </c>
      <c r="B1985" s="6">
        <v>10015</v>
      </c>
      <c r="C1985" s="6" t="s">
        <v>2228</v>
      </c>
      <c r="D1985" s="6" t="s">
        <v>2425</v>
      </c>
      <c r="E1985" s="9">
        <v>6431992</v>
      </c>
      <c r="F1985" s="10" t="s">
        <v>1409</v>
      </c>
      <c r="G1985" s="9">
        <v>514559</v>
      </c>
      <c r="H1985" s="9">
        <f t="shared" si="208"/>
        <v>6946551</v>
      </c>
      <c r="I1985" s="6" t="s">
        <v>175</v>
      </c>
      <c r="J1985" s="6" t="s">
        <v>176</v>
      </c>
      <c r="K1985" s="5">
        <f t="shared" si="206"/>
        <v>45385</v>
      </c>
      <c r="L1985" s="9">
        <f>+VLOOKUP(B1985,'[17]TT 2023'!F$2049:K$2068,2,0)</f>
        <v>6946547</v>
      </c>
      <c r="M1985" s="9">
        <f t="shared" si="207"/>
        <v>-4</v>
      </c>
      <c r="N1985" s="5">
        <f>+VLOOKUP(B1985,'[17]TT 2023'!F$2049:K$2068,6,0)</f>
        <v>45392</v>
      </c>
      <c r="O1985" t="s">
        <v>2516</v>
      </c>
      <c r="P1985"/>
      <c r="Q1985"/>
      <c r="R1985" s="14"/>
    </row>
    <row r="1986" spans="1:18" hidden="1" x14ac:dyDescent="0.2">
      <c r="A1986" s="5">
        <v>45350</v>
      </c>
      <c r="B1986" s="6">
        <v>10016</v>
      </c>
      <c r="C1986" s="6" t="s">
        <v>2228</v>
      </c>
      <c r="D1986" s="6" t="s">
        <v>2426</v>
      </c>
      <c r="E1986" s="9">
        <v>6322015</v>
      </c>
      <c r="F1986" s="10" t="s">
        <v>1409</v>
      </c>
      <c r="G1986" s="9">
        <v>505761</v>
      </c>
      <c r="H1986" s="9">
        <f t="shared" si="208"/>
        <v>6827776</v>
      </c>
      <c r="I1986" s="6" t="s">
        <v>131</v>
      </c>
      <c r="J1986" s="6" t="s">
        <v>132</v>
      </c>
      <c r="K1986" s="5">
        <f t="shared" si="206"/>
        <v>45385</v>
      </c>
      <c r="L1986" s="9">
        <f>+VLOOKUP(B1986,'[17]TT 2023'!F$2049:K$2068,2,0)</f>
        <v>6827774</v>
      </c>
      <c r="M1986" s="9">
        <f t="shared" si="207"/>
        <v>-2</v>
      </c>
      <c r="N1986" s="5">
        <f>+VLOOKUP(B1986,'[17]TT 2023'!F$2049:K$2068,6,0)</f>
        <v>45392</v>
      </c>
      <c r="O1986" t="s">
        <v>2516</v>
      </c>
      <c r="P1986"/>
      <c r="Q1986"/>
      <c r="R1986" s="14"/>
    </row>
    <row r="1987" spans="1:18" hidden="1" x14ac:dyDescent="0.2">
      <c r="A1987" s="5">
        <v>45359</v>
      </c>
      <c r="B1987" s="6">
        <v>14266</v>
      </c>
      <c r="C1987" s="6" t="s">
        <v>2369</v>
      </c>
      <c r="D1987" s="6" t="s">
        <v>1613</v>
      </c>
      <c r="E1987" s="9">
        <v>-4605274</v>
      </c>
      <c r="F1987" s="10" t="s">
        <v>1409</v>
      </c>
      <c r="G1987" s="9">
        <v>-368422</v>
      </c>
      <c r="H1987" s="9">
        <f t="shared" si="208"/>
        <v>-4973696</v>
      </c>
      <c r="I1987" s="6" t="s">
        <v>13</v>
      </c>
      <c r="J1987" s="6" t="s">
        <v>14</v>
      </c>
      <c r="K1987" s="5">
        <f t="shared" si="206"/>
        <v>45394</v>
      </c>
      <c r="L1987" s="9">
        <f>+VLOOKUP(B1987,'[17]TT 2023'!F$2021:K$2048,2,0)</f>
        <v>-4973696</v>
      </c>
      <c r="M1987" s="9">
        <f t="shared" ref="M1987:M2048" si="209">+L1987-H1987</f>
        <v>0</v>
      </c>
      <c r="N1987" s="5">
        <f>+VLOOKUP(B1987,'[17]TT 2023'!F$2021:K$2048,6,0)</f>
        <v>45376</v>
      </c>
      <c r="O1987" t="s">
        <v>2432</v>
      </c>
      <c r="P1987"/>
      <c r="Q1987"/>
      <c r="R1987" s="14"/>
    </row>
    <row r="1988" spans="1:18" hidden="1" x14ac:dyDescent="0.2">
      <c r="A1988" s="5">
        <v>45359</v>
      </c>
      <c r="B1988" s="6">
        <v>14267</v>
      </c>
      <c r="C1988" s="6" t="s">
        <v>2369</v>
      </c>
      <c r="D1988" s="6" t="s">
        <v>1608</v>
      </c>
      <c r="E1988" s="9">
        <v>-24407952</v>
      </c>
      <c r="F1988" s="10" t="s">
        <v>1409</v>
      </c>
      <c r="G1988" s="9">
        <v>-1952636</v>
      </c>
      <c r="H1988" s="9">
        <f t="shared" si="208"/>
        <v>-26360588</v>
      </c>
      <c r="I1988" s="6" t="s">
        <v>13</v>
      </c>
      <c r="J1988" s="6" t="s">
        <v>14</v>
      </c>
      <c r="K1988" s="5">
        <f t="shared" si="206"/>
        <v>45394</v>
      </c>
      <c r="L1988" s="9">
        <f>+VLOOKUP(B1988,'[17]TT 2023'!F$2021:K$2048,2,0)</f>
        <v>-26360588</v>
      </c>
      <c r="M1988" s="9">
        <f t="shared" si="209"/>
        <v>0</v>
      </c>
      <c r="N1988" s="5">
        <f>+VLOOKUP(B1988,'[17]TT 2023'!F$2021:K$2048,6,0)</f>
        <v>45376</v>
      </c>
      <c r="O1988" t="s">
        <v>2432</v>
      </c>
      <c r="P1988"/>
      <c r="Q1988"/>
      <c r="R1988" s="14"/>
    </row>
    <row r="1989" spans="1:18" hidden="1" x14ac:dyDescent="0.2">
      <c r="A1989" s="5">
        <v>45359</v>
      </c>
      <c r="B1989" s="6">
        <v>14268</v>
      </c>
      <c r="C1989" s="6" t="s">
        <v>2369</v>
      </c>
      <c r="D1989" s="6" t="s">
        <v>1612</v>
      </c>
      <c r="E1989" s="9">
        <v>-10361867</v>
      </c>
      <c r="F1989" s="10" t="s">
        <v>1409</v>
      </c>
      <c r="G1989" s="9">
        <v>-828949</v>
      </c>
      <c r="H1989" s="9">
        <f t="shared" si="208"/>
        <v>-11190816</v>
      </c>
      <c r="I1989" s="6" t="s">
        <v>13</v>
      </c>
      <c r="J1989" s="6" t="s">
        <v>14</v>
      </c>
      <c r="K1989" s="5">
        <f t="shared" si="206"/>
        <v>45394</v>
      </c>
      <c r="L1989" s="9">
        <f>+VLOOKUP(B1989,'[17]TT 2023'!F$2021:K$2048,2,0)</f>
        <v>-11190816</v>
      </c>
      <c r="M1989" s="9">
        <f t="shared" si="209"/>
        <v>0</v>
      </c>
      <c r="N1989" s="5">
        <f>+VLOOKUP(B1989,'[17]TT 2023'!F$2021:K$2048,6,0)</f>
        <v>45376</v>
      </c>
      <c r="O1989" t="s">
        <v>2432</v>
      </c>
      <c r="P1989"/>
      <c r="Q1989"/>
      <c r="R1989" s="14"/>
    </row>
    <row r="1990" spans="1:18" hidden="1" x14ac:dyDescent="0.2">
      <c r="A1990" s="5">
        <v>45359</v>
      </c>
      <c r="B1990" s="6">
        <v>14269</v>
      </c>
      <c r="C1990" s="6" t="s">
        <v>2369</v>
      </c>
      <c r="D1990" s="6" t="s">
        <v>1611</v>
      </c>
      <c r="E1990" s="9">
        <v>-18421096</v>
      </c>
      <c r="F1990" s="10" t="s">
        <v>1409</v>
      </c>
      <c r="G1990" s="9">
        <v>-1473688</v>
      </c>
      <c r="H1990" s="9">
        <f t="shared" si="208"/>
        <v>-19894784</v>
      </c>
      <c r="I1990" s="6" t="s">
        <v>13</v>
      </c>
      <c r="J1990" s="6" t="s">
        <v>14</v>
      </c>
      <c r="K1990" s="5">
        <f t="shared" si="206"/>
        <v>45394</v>
      </c>
      <c r="L1990" s="9">
        <f>+VLOOKUP(B1990,'[17]TT 2023'!F$2021:K$2048,2,0)</f>
        <v>-19894784</v>
      </c>
      <c r="M1990" s="9">
        <f t="shared" si="209"/>
        <v>0</v>
      </c>
      <c r="N1990" s="5">
        <f>+VLOOKUP(B1990,'[17]TT 2023'!F$2021:K$2048,6,0)</f>
        <v>45376</v>
      </c>
      <c r="O1990" t="s">
        <v>2432</v>
      </c>
      <c r="P1990"/>
      <c r="Q1990"/>
      <c r="R1990" s="14"/>
    </row>
    <row r="1991" spans="1:18" hidden="1" x14ac:dyDescent="0.2">
      <c r="A1991" s="5">
        <v>45359</v>
      </c>
      <c r="B1991" s="6">
        <v>14270</v>
      </c>
      <c r="C1991" s="6" t="s">
        <v>2369</v>
      </c>
      <c r="D1991" s="6" t="s">
        <v>2230</v>
      </c>
      <c r="E1991" s="9">
        <v>-10592130</v>
      </c>
      <c r="F1991" s="10" t="s">
        <v>1409</v>
      </c>
      <c r="G1991" s="9">
        <v>-847370</v>
      </c>
      <c r="H1991" s="9">
        <f t="shared" si="208"/>
        <v>-11439500</v>
      </c>
      <c r="I1991" s="6" t="s">
        <v>13</v>
      </c>
      <c r="J1991" s="6" t="s">
        <v>14</v>
      </c>
      <c r="K1991" s="5">
        <f t="shared" si="206"/>
        <v>45394</v>
      </c>
      <c r="L1991" s="9">
        <f>+VLOOKUP(B1991,'[17]TT 2023'!F$2021:K$2048,2,0)</f>
        <v>-11439500</v>
      </c>
      <c r="M1991" s="9">
        <f t="shared" si="209"/>
        <v>0</v>
      </c>
      <c r="N1991" s="5">
        <f>+VLOOKUP(B1991,'[17]TT 2023'!F$2021:K$2048,6,0)</f>
        <v>45376</v>
      </c>
      <c r="O1991" t="s">
        <v>2432</v>
      </c>
      <c r="P1991"/>
      <c r="Q1991"/>
      <c r="R1991" s="14"/>
    </row>
    <row r="1992" spans="1:18" hidden="1" x14ac:dyDescent="0.2">
      <c r="A1992" s="5">
        <v>45359</v>
      </c>
      <c r="B1992" s="6">
        <v>14271</v>
      </c>
      <c r="C1992" s="6" t="s">
        <v>2369</v>
      </c>
      <c r="D1992" s="6" t="s">
        <v>1610</v>
      </c>
      <c r="E1992" s="9">
        <v>-2302637</v>
      </c>
      <c r="F1992" s="10" t="s">
        <v>1409</v>
      </c>
      <c r="G1992" s="9">
        <v>-184211</v>
      </c>
      <c r="H1992" s="9">
        <f t="shared" si="208"/>
        <v>-2486848</v>
      </c>
      <c r="I1992" s="6" t="s">
        <v>13</v>
      </c>
      <c r="J1992" s="6" t="s">
        <v>14</v>
      </c>
      <c r="K1992" s="5">
        <f t="shared" si="206"/>
        <v>45394</v>
      </c>
      <c r="L1992" s="9">
        <f>+VLOOKUP(B1992,'[17]TT 2023'!F$2021:K$2048,2,0)</f>
        <v>-2486848</v>
      </c>
      <c r="M1992" s="9">
        <f t="shared" si="209"/>
        <v>0</v>
      </c>
      <c r="N1992" s="5">
        <f>+VLOOKUP(B1992,'[17]TT 2023'!F$2021:K$2048,6,0)</f>
        <v>45376</v>
      </c>
      <c r="O1992" t="s">
        <v>2432</v>
      </c>
      <c r="P1992"/>
      <c r="Q1992"/>
      <c r="R1992" s="14"/>
    </row>
    <row r="1993" spans="1:18" hidden="1" x14ac:dyDescent="0.2">
      <c r="A1993" s="5">
        <v>45370</v>
      </c>
      <c r="B1993" s="6">
        <v>2680</v>
      </c>
      <c r="C1993" s="6" t="s">
        <v>2370</v>
      </c>
      <c r="D1993" s="6" t="s">
        <v>2430</v>
      </c>
      <c r="E1993" s="9">
        <v>-4370492</v>
      </c>
      <c r="F1993" s="10" t="s">
        <v>1409</v>
      </c>
      <c r="G1993" s="9">
        <v>-349638</v>
      </c>
      <c r="H1993" s="9">
        <f t="shared" si="208"/>
        <v>-4720130</v>
      </c>
      <c r="I1993" s="6" t="s">
        <v>13</v>
      </c>
      <c r="J1993" s="6" t="s">
        <v>14</v>
      </c>
      <c r="K1993" s="5">
        <f t="shared" si="206"/>
        <v>45405</v>
      </c>
      <c r="L1993" s="9">
        <f>+VLOOKUP(B1993,'[17]TT 2023'!F$2021:K$2048,2,0)</f>
        <v>-4720131</v>
      </c>
      <c r="M1993" s="9">
        <f t="shared" si="209"/>
        <v>-1</v>
      </c>
      <c r="N1993" s="5">
        <f>+VLOOKUP(B1993,'[17]TT 2023'!F$2021:K$2048,6,0)</f>
        <v>45376</v>
      </c>
      <c r="O1993" t="s">
        <v>2432</v>
      </c>
      <c r="P1993"/>
      <c r="Q1993"/>
      <c r="R1993" s="14"/>
    </row>
    <row r="1994" spans="1:18" hidden="1" x14ac:dyDescent="0.2">
      <c r="A1994" s="5">
        <v>45371</v>
      </c>
      <c r="B1994" s="43">
        <v>1001000069858</v>
      </c>
      <c r="C1994" s="6"/>
      <c r="D1994" s="6" t="s">
        <v>2431</v>
      </c>
      <c r="E1994" s="9">
        <v>-1733980</v>
      </c>
      <c r="F1994" s="10" t="s">
        <v>2419</v>
      </c>
      <c r="G1994" s="9">
        <v>0</v>
      </c>
      <c r="H1994" s="9">
        <f t="shared" si="208"/>
        <v>-1733980</v>
      </c>
      <c r="I1994" s="6" t="s">
        <v>13</v>
      </c>
      <c r="J1994" s="6" t="s">
        <v>14</v>
      </c>
      <c r="K1994" s="5">
        <f t="shared" ref="K1994:K2055" si="210">35+A1994</f>
        <v>45406</v>
      </c>
      <c r="L1994" s="9">
        <f>+VLOOKUP(B1994,'[17]TT 2023'!F$2021:K$2048,2,0)</f>
        <v>-1733980</v>
      </c>
      <c r="M1994" s="9">
        <f t="shared" si="209"/>
        <v>0</v>
      </c>
      <c r="N1994" s="5">
        <f>+VLOOKUP(B1994,'[17]TT 2023'!F$2021:K$2048,6,0)</f>
        <v>45376</v>
      </c>
      <c r="O1994" t="s">
        <v>2432</v>
      </c>
      <c r="P1994"/>
      <c r="Q1994"/>
      <c r="R1994" s="14"/>
    </row>
    <row r="1995" spans="1:18" hidden="1" x14ac:dyDescent="0.2">
      <c r="A1995" s="5">
        <v>45352</v>
      </c>
      <c r="B1995" s="6">
        <v>126</v>
      </c>
      <c r="C1995" s="6" t="s">
        <v>2229</v>
      </c>
      <c r="D1995" s="6" t="s">
        <v>727</v>
      </c>
      <c r="E1995" s="9">
        <v>-194109</v>
      </c>
      <c r="F1995" s="10" t="s">
        <v>1409</v>
      </c>
      <c r="G1995" s="9">
        <v>-15529</v>
      </c>
      <c r="H1995" s="9">
        <v>-209638</v>
      </c>
      <c r="I1995" s="6" t="s">
        <v>107</v>
      </c>
      <c r="J1995" s="6" t="s">
        <v>108</v>
      </c>
      <c r="K1995" s="5">
        <f t="shared" si="210"/>
        <v>45387</v>
      </c>
      <c r="L1995" s="9">
        <f>+VLOOKUP(B1995,'[17]TT 2023'!F$2069:K$2148,2,0)</f>
        <v>-209641</v>
      </c>
      <c r="M1995" s="9">
        <f t="shared" si="209"/>
        <v>-3</v>
      </c>
      <c r="N1995" s="5">
        <f>+VLOOKUP(B1995,'[17]TT 2023'!F$2069:K$2148,6,0)</f>
        <v>45406</v>
      </c>
      <c r="O1995" t="s">
        <v>2521</v>
      </c>
      <c r="P1995"/>
      <c r="Q1995"/>
      <c r="R1995" s="14"/>
    </row>
    <row r="1996" spans="1:18" hidden="1" x14ac:dyDescent="0.2">
      <c r="A1996" s="5">
        <v>45352</v>
      </c>
      <c r="B1996" s="6">
        <v>127</v>
      </c>
      <c r="C1996" s="6" t="s">
        <v>2229</v>
      </c>
      <c r="D1996" s="6" t="s">
        <v>727</v>
      </c>
      <c r="E1996" s="9">
        <v>-964845</v>
      </c>
      <c r="F1996" s="10" t="s">
        <v>1409</v>
      </c>
      <c r="G1996" s="9">
        <v>-77188</v>
      </c>
      <c r="H1996" s="9">
        <v>-1042033</v>
      </c>
      <c r="I1996" s="6" t="s">
        <v>107</v>
      </c>
      <c r="J1996" s="6" t="s">
        <v>108</v>
      </c>
      <c r="K1996" s="5">
        <f t="shared" si="210"/>
        <v>45387</v>
      </c>
      <c r="L1996" s="9">
        <f>+VLOOKUP(B1996,'[17]TT 2023'!F$2069:K$2148,2,0)</f>
        <v>-1042038</v>
      </c>
      <c r="M1996" s="9">
        <f t="shared" si="209"/>
        <v>-5</v>
      </c>
      <c r="N1996" s="5">
        <f>+VLOOKUP(B1996,'[17]TT 2023'!F$2069:K$2148,6,0)</f>
        <v>45406</v>
      </c>
      <c r="O1996" t="s">
        <v>2521</v>
      </c>
      <c r="P1996"/>
      <c r="Q1996"/>
      <c r="R1996" s="14"/>
    </row>
    <row r="1997" spans="1:18" hidden="1" x14ac:dyDescent="0.2">
      <c r="A1997" s="5">
        <v>45353</v>
      </c>
      <c r="B1997" s="6">
        <v>128</v>
      </c>
      <c r="C1997" s="6" t="s">
        <v>2229</v>
      </c>
      <c r="D1997" s="6" t="s">
        <v>727</v>
      </c>
      <c r="E1997" s="9">
        <v>-476264</v>
      </c>
      <c r="F1997" s="10" t="s">
        <v>1409</v>
      </c>
      <c r="G1997" s="9">
        <v>-38101</v>
      </c>
      <c r="H1997" s="9">
        <v>-514365</v>
      </c>
      <c r="I1997" s="6" t="s">
        <v>131</v>
      </c>
      <c r="J1997" s="6" t="s">
        <v>132</v>
      </c>
      <c r="K1997" s="5">
        <f t="shared" si="210"/>
        <v>45388</v>
      </c>
      <c r="L1997" s="9">
        <f>+VLOOKUP(B1997,'[17]TT 2023'!F$2049:K$2068,2,0)</f>
        <v>-514365</v>
      </c>
      <c r="M1997" s="9">
        <f t="shared" si="209"/>
        <v>0</v>
      </c>
      <c r="N1997" s="5">
        <f>+VLOOKUP(B1997,'[17]TT 2023'!F$2049:K$2068,6,0)</f>
        <v>45392</v>
      </c>
      <c r="O1997" t="s">
        <v>2516</v>
      </c>
      <c r="P1997"/>
      <c r="Q1997"/>
      <c r="R1997" s="14"/>
    </row>
    <row r="1998" spans="1:18" hidden="1" x14ac:dyDescent="0.2">
      <c r="A1998" s="5">
        <v>45353</v>
      </c>
      <c r="B1998" s="6">
        <v>129</v>
      </c>
      <c r="C1998" s="6" t="s">
        <v>2229</v>
      </c>
      <c r="D1998" s="6" t="s">
        <v>727</v>
      </c>
      <c r="E1998" s="9">
        <v>-222116</v>
      </c>
      <c r="F1998" s="10" t="s">
        <v>1409</v>
      </c>
      <c r="G1998" s="9">
        <v>-17769</v>
      </c>
      <c r="H1998" s="9">
        <v>-239885</v>
      </c>
      <c r="I1998" s="6" t="s">
        <v>53</v>
      </c>
      <c r="J1998" s="6" t="s">
        <v>54</v>
      </c>
      <c r="K1998" s="5">
        <f t="shared" si="210"/>
        <v>45388</v>
      </c>
      <c r="L1998" s="9">
        <f>+VLOOKUP(B1998,'[17]TT 2023'!F$2069:K$2148,2,0)</f>
        <v>-239881</v>
      </c>
      <c r="M1998" s="9">
        <f t="shared" si="209"/>
        <v>4</v>
      </c>
      <c r="N1998" s="5">
        <f>+VLOOKUP(B1998,'[17]TT 2023'!F$2069:K$2148,6,0)</f>
        <v>45406</v>
      </c>
      <c r="O1998" t="s">
        <v>2521</v>
      </c>
      <c r="P1998"/>
      <c r="Q1998"/>
      <c r="R1998" s="14"/>
    </row>
    <row r="1999" spans="1:18" hidden="1" x14ac:dyDescent="0.2">
      <c r="A1999" s="5">
        <v>45353</v>
      </c>
      <c r="B1999" s="6">
        <v>130</v>
      </c>
      <c r="C1999" s="6" t="s">
        <v>2229</v>
      </c>
      <c r="D1999" s="6" t="s">
        <v>727</v>
      </c>
      <c r="E1999" s="9">
        <v>-424800</v>
      </c>
      <c r="F1999" s="10" t="s">
        <v>1409</v>
      </c>
      <c r="G1999" s="9">
        <v>-33984</v>
      </c>
      <c r="H1999" s="9">
        <v>-458784</v>
      </c>
      <c r="I1999" s="6" t="s">
        <v>53</v>
      </c>
      <c r="J1999" s="6" t="s">
        <v>54</v>
      </c>
      <c r="K1999" s="5">
        <f t="shared" si="210"/>
        <v>45388</v>
      </c>
      <c r="L1999" s="9">
        <f>+VLOOKUP(B1999,'[17]TT 2023'!F$2069:K$2148,2,0)</f>
        <v>-458784</v>
      </c>
      <c r="M1999" s="9">
        <f t="shared" si="209"/>
        <v>0</v>
      </c>
      <c r="N1999" s="5">
        <f>+VLOOKUP(B1999,'[17]TT 2023'!F$2069:K$2148,6,0)</f>
        <v>45406</v>
      </c>
      <c r="O1999" t="s">
        <v>2521</v>
      </c>
      <c r="P1999"/>
      <c r="Q1999"/>
      <c r="R1999" s="14"/>
    </row>
    <row r="2000" spans="1:18" hidden="1" x14ac:dyDescent="0.2">
      <c r="A2000" s="5">
        <v>45353</v>
      </c>
      <c r="B2000" s="6">
        <v>10579</v>
      </c>
      <c r="C2000" s="6" t="s">
        <v>2228</v>
      </c>
      <c r="D2000" s="6" t="s">
        <v>2433</v>
      </c>
      <c r="E2000" s="9">
        <v>1468620</v>
      </c>
      <c r="F2000" s="10" t="s">
        <v>1409</v>
      </c>
      <c r="G2000" s="9">
        <v>117490</v>
      </c>
      <c r="H2000" s="9">
        <v>1586110</v>
      </c>
      <c r="I2000" s="6" t="s">
        <v>175</v>
      </c>
      <c r="J2000" s="6" t="s">
        <v>176</v>
      </c>
      <c r="K2000" s="5">
        <f t="shared" si="210"/>
        <v>45388</v>
      </c>
      <c r="L2000" s="9">
        <f>+VLOOKUP(B2000,'[17]TT 2023'!F$2049:K$2068,2,0)</f>
        <v>1586115</v>
      </c>
      <c r="M2000" s="9">
        <f t="shared" si="209"/>
        <v>5</v>
      </c>
      <c r="N2000" s="5">
        <f>+VLOOKUP(B2000,'[17]TT 2023'!F$2049:K$2068,6,0)</f>
        <v>45392</v>
      </c>
      <c r="O2000" t="s">
        <v>2516</v>
      </c>
      <c r="P2000"/>
      <c r="Q2000"/>
      <c r="R2000" s="14"/>
    </row>
    <row r="2001" spans="1:18" hidden="1" x14ac:dyDescent="0.2">
      <c r="A2001" s="5">
        <v>45353</v>
      </c>
      <c r="B2001" s="6">
        <v>10580</v>
      </c>
      <c r="C2001" s="6" t="s">
        <v>2228</v>
      </c>
      <c r="D2001" s="6" t="s">
        <v>2434</v>
      </c>
      <c r="E2001" s="9">
        <v>1110580</v>
      </c>
      <c r="F2001" s="10" t="s">
        <v>1409</v>
      </c>
      <c r="G2001" s="9">
        <v>88846</v>
      </c>
      <c r="H2001" s="9">
        <v>1199426</v>
      </c>
      <c r="I2001" s="6" t="s">
        <v>113</v>
      </c>
      <c r="J2001" s="6" t="s">
        <v>114</v>
      </c>
      <c r="K2001" s="5">
        <f t="shared" si="210"/>
        <v>45388</v>
      </c>
      <c r="L2001" s="9">
        <f>+VLOOKUP(B2001,'[17]TT 2023'!F$2049:K$2068,2,0)</f>
        <v>1199421</v>
      </c>
      <c r="M2001" s="9">
        <f t="shared" si="209"/>
        <v>-5</v>
      </c>
      <c r="N2001" s="5">
        <f>+VLOOKUP(B2001,'[17]TT 2023'!F$2049:K$2068,6,0)</f>
        <v>45392</v>
      </c>
      <c r="O2001" t="s">
        <v>2516</v>
      </c>
      <c r="P2001"/>
      <c r="Q2001"/>
      <c r="R2001" s="14"/>
    </row>
    <row r="2002" spans="1:18" hidden="1" x14ac:dyDescent="0.2">
      <c r="A2002" s="5">
        <v>45353</v>
      </c>
      <c r="B2002" s="6">
        <v>10581</v>
      </c>
      <c r="C2002" s="6" t="s">
        <v>2228</v>
      </c>
      <c r="D2002" s="6" t="s">
        <v>2435</v>
      </c>
      <c r="E2002" s="9">
        <v>2144100</v>
      </c>
      <c r="F2002" s="10" t="s">
        <v>1409</v>
      </c>
      <c r="G2002" s="9">
        <v>171528</v>
      </c>
      <c r="H2002" s="9">
        <v>2315628</v>
      </c>
      <c r="I2002" s="6" t="s">
        <v>107</v>
      </c>
      <c r="J2002" s="6" t="s">
        <v>108</v>
      </c>
      <c r="K2002" s="5">
        <f t="shared" si="210"/>
        <v>45388</v>
      </c>
      <c r="L2002" s="9">
        <f>+VLOOKUP(B2002,'[17]TT 2023'!F$2049:K$2068,2,0)</f>
        <v>2315628</v>
      </c>
      <c r="M2002" s="9">
        <f t="shared" si="209"/>
        <v>0</v>
      </c>
      <c r="N2002" s="5">
        <f>+VLOOKUP(B2002,'[17]TT 2023'!F$2049:K$2068,6,0)</f>
        <v>45392</v>
      </c>
      <c r="O2002" t="s">
        <v>2516</v>
      </c>
      <c r="P2002"/>
      <c r="Q2002"/>
      <c r="R2002" s="14"/>
    </row>
    <row r="2003" spans="1:18" hidden="1" x14ac:dyDescent="0.2">
      <c r="A2003" s="5">
        <v>45355</v>
      </c>
      <c r="B2003" s="6">
        <v>134</v>
      </c>
      <c r="C2003" s="6" t="s">
        <v>2229</v>
      </c>
      <c r="D2003" s="6" t="s">
        <v>727</v>
      </c>
      <c r="E2003" s="9">
        <v>-1062000</v>
      </c>
      <c r="F2003" s="10" t="s">
        <v>1409</v>
      </c>
      <c r="G2003" s="9">
        <v>-84960</v>
      </c>
      <c r="H2003" s="9">
        <v>-1146960</v>
      </c>
      <c r="I2003" s="6" t="s">
        <v>89</v>
      </c>
      <c r="J2003" s="6" t="s">
        <v>90</v>
      </c>
      <c r="K2003" s="5">
        <f t="shared" si="210"/>
        <v>45390</v>
      </c>
      <c r="L2003" s="9">
        <f>+VLOOKUP(B2003,'[17]TT 2023'!F$2069:K$2148,2,0)</f>
        <v>-1146958</v>
      </c>
      <c r="M2003" s="9">
        <f t="shared" si="209"/>
        <v>2</v>
      </c>
      <c r="N2003" s="5">
        <f>+VLOOKUP(B2003,'[17]TT 2023'!F$2069:K$2148,6,0)</f>
        <v>45406</v>
      </c>
      <c r="O2003" t="s">
        <v>2521</v>
      </c>
      <c r="P2003"/>
      <c r="Q2003"/>
      <c r="R2003" s="14"/>
    </row>
    <row r="2004" spans="1:18" hidden="1" x14ac:dyDescent="0.2">
      <c r="A2004" s="5">
        <v>45355</v>
      </c>
      <c r="B2004" s="6">
        <v>131</v>
      </c>
      <c r="C2004" s="6" t="s">
        <v>2229</v>
      </c>
      <c r="D2004" s="6" t="s">
        <v>727</v>
      </c>
      <c r="E2004" s="9">
        <v>-313470</v>
      </c>
      <c r="F2004" s="10" t="s">
        <v>1409</v>
      </c>
      <c r="G2004" s="9">
        <v>-25078</v>
      </c>
      <c r="H2004" s="9">
        <v>-338548</v>
      </c>
      <c r="I2004" s="6" t="s">
        <v>73</v>
      </c>
      <c r="J2004" s="6" t="s">
        <v>74</v>
      </c>
      <c r="K2004" s="5">
        <f t="shared" si="210"/>
        <v>45390</v>
      </c>
      <c r="L2004" s="9">
        <f>+VLOOKUP(B2004,'[17]TT 2023'!F$2069:K$2148,2,0)</f>
        <v>-338553</v>
      </c>
      <c r="M2004" s="9">
        <f t="shared" si="209"/>
        <v>-5</v>
      </c>
      <c r="N2004" s="5">
        <f>+VLOOKUP(B2004,'[17]TT 2023'!F$2069:K$2148,6,0)</f>
        <v>45406</v>
      </c>
      <c r="O2004" t="s">
        <v>2521</v>
      </c>
      <c r="P2004"/>
      <c r="Q2004"/>
      <c r="R2004" s="14"/>
    </row>
    <row r="2005" spans="1:18" hidden="1" x14ac:dyDescent="0.2">
      <c r="A2005" s="5">
        <v>45355</v>
      </c>
      <c r="B2005" s="6">
        <v>132</v>
      </c>
      <c r="C2005" s="6" t="s">
        <v>2229</v>
      </c>
      <c r="D2005" s="6" t="s">
        <v>727</v>
      </c>
      <c r="E2005" s="9">
        <v>-191160</v>
      </c>
      <c r="F2005" s="10" t="s">
        <v>1409</v>
      </c>
      <c r="G2005" s="9">
        <v>-15293</v>
      </c>
      <c r="H2005" s="9">
        <v>-206453</v>
      </c>
      <c r="I2005" s="6" t="s">
        <v>73</v>
      </c>
      <c r="J2005" s="6" t="s">
        <v>74</v>
      </c>
      <c r="K2005" s="5">
        <f t="shared" si="210"/>
        <v>45390</v>
      </c>
      <c r="L2005" s="9">
        <f>+VLOOKUP(B2005,'[17]TT 2023'!F$2069:K$2148,2,0)</f>
        <v>-206448</v>
      </c>
      <c r="M2005" s="9">
        <f t="shared" si="209"/>
        <v>5</v>
      </c>
      <c r="N2005" s="5">
        <f>+VLOOKUP(B2005,'[17]TT 2023'!F$2069:K$2148,6,0)</f>
        <v>45406</v>
      </c>
      <c r="O2005" t="s">
        <v>2521</v>
      </c>
      <c r="P2005"/>
      <c r="Q2005"/>
      <c r="R2005" s="14"/>
    </row>
    <row r="2006" spans="1:18" hidden="1" x14ac:dyDescent="0.2">
      <c r="A2006" s="5">
        <v>45355</v>
      </c>
      <c r="B2006" s="6">
        <v>133</v>
      </c>
      <c r="C2006" s="6" t="s">
        <v>2229</v>
      </c>
      <c r="D2006" s="6" t="s">
        <v>727</v>
      </c>
      <c r="E2006" s="9">
        <v>-182248</v>
      </c>
      <c r="F2006" s="10" t="s">
        <v>1409</v>
      </c>
      <c r="G2006" s="9">
        <v>-14580</v>
      </c>
      <c r="H2006" s="9">
        <v>-196828</v>
      </c>
      <c r="I2006" s="6" t="s">
        <v>89</v>
      </c>
      <c r="J2006" s="6" t="s">
        <v>90</v>
      </c>
      <c r="K2006" s="5">
        <f t="shared" si="210"/>
        <v>45390</v>
      </c>
      <c r="L2006" s="9">
        <f>+VLOOKUP(B2006,'[17]TT 2023'!F$2069:K$2148,2,0)</f>
        <v>-196830</v>
      </c>
      <c r="M2006" s="9">
        <f t="shared" si="209"/>
        <v>-2</v>
      </c>
      <c r="N2006" s="5">
        <f>+VLOOKUP(B2006,'[17]TT 2023'!F$2069:K$2148,6,0)</f>
        <v>45406</v>
      </c>
      <c r="O2006" t="s">
        <v>2521</v>
      </c>
      <c r="P2006"/>
      <c r="Q2006"/>
      <c r="R2006" s="14"/>
    </row>
    <row r="2007" spans="1:18" hidden="1" x14ac:dyDescent="0.2">
      <c r="A2007" s="5">
        <v>45355</v>
      </c>
      <c r="B2007" s="6">
        <v>135</v>
      </c>
      <c r="C2007" s="6" t="s">
        <v>2229</v>
      </c>
      <c r="D2007" s="6" t="s">
        <v>727</v>
      </c>
      <c r="E2007" s="9">
        <v>-1552872</v>
      </c>
      <c r="F2007" s="10" t="s">
        <v>1409</v>
      </c>
      <c r="G2007" s="9">
        <v>-124230</v>
      </c>
      <c r="H2007" s="9">
        <v>-1677102</v>
      </c>
      <c r="I2007" s="6" t="s">
        <v>89</v>
      </c>
      <c r="J2007" s="6" t="s">
        <v>90</v>
      </c>
      <c r="K2007" s="5">
        <f t="shared" si="210"/>
        <v>45390</v>
      </c>
      <c r="L2007" s="9">
        <f>+VLOOKUP(B2007,'[17]TT 2023'!F$2049:K$2068,2,0)</f>
        <v>-1677102</v>
      </c>
      <c r="M2007" s="9">
        <f t="shared" si="209"/>
        <v>0</v>
      </c>
      <c r="N2007" s="5">
        <f>+VLOOKUP(B2007,'[17]TT 2023'!F$2049:K$2068,6,0)</f>
        <v>45392</v>
      </c>
      <c r="O2007" t="s">
        <v>2516</v>
      </c>
      <c r="P2007"/>
      <c r="Q2007"/>
      <c r="R2007" s="14"/>
    </row>
    <row r="2008" spans="1:18" hidden="1" x14ac:dyDescent="0.2">
      <c r="A2008" s="5">
        <v>45355</v>
      </c>
      <c r="B2008" s="6">
        <v>10652</v>
      </c>
      <c r="C2008" s="6" t="s">
        <v>2228</v>
      </c>
      <c r="D2008" s="6" t="s">
        <v>2436</v>
      </c>
      <c r="E2008" s="9">
        <v>10155790</v>
      </c>
      <c r="F2008" s="10" t="s">
        <v>1409</v>
      </c>
      <c r="G2008" s="9">
        <v>812463</v>
      </c>
      <c r="H2008" s="9">
        <v>10968253</v>
      </c>
      <c r="I2008" s="6" t="s">
        <v>13</v>
      </c>
      <c r="J2008" s="6" t="s">
        <v>14</v>
      </c>
      <c r="K2008" s="5">
        <f t="shared" si="210"/>
        <v>45390</v>
      </c>
      <c r="L2008" s="9">
        <f>+VLOOKUP(B2008,'[17]TT 2023'!F$2049:K$2068,2,0)</f>
        <v>10968251</v>
      </c>
      <c r="M2008" s="9">
        <f t="shared" si="209"/>
        <v>-2</v>
      </c>
      <c r="N2008" s="5">
        <f>+VLOOKUP(B2008,'[17]TT 2023'!F$2049:K$2068,6,0)</f>
        <v>45392</v>
      </c>
      <c r="O2008" t="s">
        <v>2516</v>
      </c>
      <c r="P2008"/>
      <c r="Q2008"/>
      <c r="R2008" s="14"/>
    </row>
    <row r="2009" spans="1:18" hidden="1" x14ac:dyDescent="0.2">
      <c r="A2009" s="5">
        <v>45359</v>
      </c>
      <c r="B2009" s="6">
        <v>11252</v>
      </c>
      <c r="C2009" s="6" t="s">
        <v>2228</v>
      </c>
      <c r="D2009" s="6" t="s">
        <v>2437</v>
      </c>
      <c r="E2009" s="9">
        <v>2144100</v>
      </c>
      <c r="F2009" s="10" t="s">
        <v>1409</v>
      </c>
      <c r="G2009" s="9">
        <v>171528</v>
      </c>
      <c r="H2009" s="9">
        <v>2315628</v>
      </c>
      <c r="I2009" s="6" t="s">
        <v>13</v>
      </c>
      <c r="J2009" s="6" t="s">
        <v>14</v>
      </c>
      <c r="K2009" s="5">
        <f t="shared" si="210"/>
        <v>45394</v>
      </c>
      <c r="L2009" s="9">
        <f>+VLOOKUP(B2009,'[17]TT 2023'!F$2049:K$2068,2,0)</f>
        <v>2315628</v>
      </c>
      <c r="M2009" s="9">
        <f t="shared" si="209"/>
        <v>0</v>
      </c>
      <c r="N2009" s="5">
        <f>+VLOOKUP(B2009,'[17]TT 2023'!F$2049:K$2068,6,0)</f>
        <v>45392</v>
      </c>
      <c r="O2009" t="s">
        <v>2516</v>
      </c>
      <c r="P2009"/>
      <c r="Q2009"/>
      <c r="R2009" s="14"/>
    </row>
    <row r="2010" spans="1:18" hidden="1" x14ac:dyDescent="0.2">
      <c r="A2010" s="5">
        <v>45360</v>
      </c>
      <c r="B2010" s="6">
        <v>11466</v>
      </c>
      <c r="C2010" s="6" t="s">
        <v>2228</v>
      </c>
      <c r="D2010" s="6" t="s">
        <v>2438</v>
      </c>
      <c r="E2010" s="9">
        <v>2144100</v>
      </c>
      <c r="F2010" s="10" t="s">
        <v>1409</v>
      </c>
      <c r="G2010" s="9">
        <v>171528</v>
      </c>
      <c r="H2010" s="9">
        <v>2315628</v>
      </c>
      <c r="I2010" s="6" t="s">
        <v>131</v>
      </c>
      <c r="J2010" s="6" t="s">
        <v>132</v>
      </c>
      <c r="K2010" s="5">
        <f t="shared" si="210"/>
        <v>45395</v>
      </c>
      <c r="L2010" s="9">
        <f>+VLOOKUP(B2010,'[17]TT 2023'!F$2069:K$2148,2,0)</f>
        <v>2315628</v>
      </c>
      <c r="M2010" s="9">
        <f t="shared" si="209"/>
        <v>0</v>
      </c>
      <c r="N2010" s="5">
        <f>+VLOOKUP(B2010,'[17]TT 2023'!F$2069:K$2148,6,0)</f>
        <v>45406</v>
      </c>
      <c r="O2010" t="s">
        <v>2521</v>
      </c>
      <c r="P2010"/>
      <c r="Q2010"/>
      <c r="R2010" s="14"/>
    </row>
    <row r="2011" spans="1:18" hidden="1" x14ac:dyDescent="0.2">
      <c r="A2011" s="5">
        <v>45360</v>
      </c>
      <c r="B2011" s="6">
        <v>11467</v>
      </c>
      <c r="C2011" s="6" t="s">
        <v>2228</v>
      </c>
      <c r="D2011" s="6" t="s">
        <v>2439</v>
      </c>
      <c r="E2011" s="9">
        <v>3849940</v>
      </c>
      <c r="F2011" s="10" t="s">
        <v>1409</v>
      </c>
      <c r="G2011" s="9">
        <v>307995</v>
      </c>
      <c r="H2011" s="9">
        <v>4157935</v>
      </c>
      <c r="I2011" s="6" t="s">
        <v>53</v>
      </c>
      <c r="J2011" s="6" t="s">
        <v>54</v>
      </c>
      <c r="K2011" s="5">
        <f t="shared" si="210"/>
        <v>45395</v>
      </c>
      <c r="L2011" s="9">
        <f>+VLOOKUP(B2011,'[17]TT 2023'!F$2069:K$2148,2,0)</f>
        <v>4157933</v>
      </c>
      <c r="M2011" s="9">
        <f t="shared" si="209"/>
        <v>-2</v>
      </c>
      <c r="N2011" s="5">
        <f>+VLOOKUP(B2011,'[17]TT 2023'!F$2069:K$2148,6,0)</f>
        <v>45406</v>
      </c>
      <c r="O2011" t="s">
        <v>2521</v>
      </c>
      <c r="P2011"/>
      <c r="Q2011"/>
      <c r="R2011" s="14"/>
    </row>
    <row r="2012" spans="1:18" hidden="1" x14ac:dyDescent="0.2">
      <c r="A2012" s="5">
        <v>45360</v>
      </c>
      <c r="B2012" s="6">
        <v>11468</v>
      </c>
      <c r="C2012" s="6" t="s">
        <v>2228</v>
      </c>
      <c r="D2012" s="6" t="s">
        <v>2440</v>
      </c>
      <c r="E2012" s="9">
        <v>5318560</v>
      </c>
      <c r="F2012" s="10" t="s">
        <v>1409</v>
      </c>
      <c r="G2012" s="9">
        <v>425485</v>
      </c>
      <c r="H2012" s="9">
        <v>5744045</v>
      </c>
      <c r="I2012" s="6" t="s">
        <v>139</v>
      </c>
      <c r="J2012" s="6" t="s">
        <v>140</v>
      </c>
      <c r="K2012" s="5">
        <f t="shared" si="210"/>
        <v>45395</v>
      </c>
      <c r="L2012" s="9">
        <f>+VLOOKUP(B2012,'[17]TT 2023'!F$2069:K$2148,2,0)</f>
        <v>5744048</v>
      </c>
      <c r="M2012" s="9">
        <f t="shared" si="209"/>
        <v>3</v>
      </c>
      <c r="N2012" s="5">
        <f>+VLOOKUP(B2012,'[17]TT 2023'!F$2069:K$2148,6,0)</f>
        <v>45406</v>
      </c>
      <c r="O2012" t="s">
        <v>2521</v>
      </c>
      <c r="P2012"/>
      <c r="Q2012"/>
      <c r="R2012" s="14"/>
    </row>
    <row r="2013" spans="1:18" hidden="1" x14ac:dyDescent="0.2">
      <c r="A2013" s="5">
        <v>45360</v>
      </c>
      <c r="B2013" s="6">
        <v>11469</v>
      </c>
      <c r="C2013" s="6" t="s">
        <v>2228</v>
      </c>
      <c r="D2013" s="6" t="s">
        <v>2441</v>
      </c>
      <c r="E2013" s="9">
        <v>2395015</v>
      </c>
      <c r="F2013" s="10" t="s">
        <v>1409</v>
      </c>
      <c r="G2013" s="9">
        <v>191601</v>
      </c>
      <c r="H2013" s="9">
        <v>2586616</v>
      </c>
      <c r="I2013" s="6" t="s">
        <v>139</v>
      </c>
      <c r="J2013" s="6" t="s">
        <v>140</v>
      </c>
      <c r="K2013" s="5">
        <f t="shared" si="210"/>
        <v>45395</v>
      </c>
      <c r="L2013" s="9">
        <f>+VLOOKUP(B2013,'[17]TT 2023'!F$2069:K$2148,2,0)</f>
        <v>2586614</v>
      </c>
      <c r="M2013" s="9">
        <f t="shared" si="209"/>
        <v>-2</v>
      </c>
      <c r="N2013" s="5">
        <f>+VLOOKUP(B2013,'[17]TT 2023'!F$2069:K$2148,6,0)</f>
        <v>45406</v>
      </c>
      <c r="O2013" t="s">
        <v>2521</v>
      </c>
      <c r="P2013"/>
      <c r="Q2013"/>
      <c r="R2013" s="14"/>
    </row>
    <row r="2014" spans="1:18" hidden="1" x14ac:dyDescent="0.2">
      <c r="A2014" s="5">
        <v>45360</v>
      </c>
      <c r="B2014" s="6">
        <v>11480</v>
      </c>
      <c r="C2014" s="6" t="s">
        <v>2228</v>
      </c>
      <c r="D2014" s="6" t="s">
        <v>2442</v>
      </c>
      <c r="E2014" s="9">
        <v>11296230</v>
      </c>
      <c r="F2014" s="10" t="s">
        <v>1409</v>
      </c>
      <c r="G2014" s="9">
        <v>903698</v>
      </c>
      <c r="H2014" s="9">
        <v>12199928</v>
      </c>
      <c r="I2014" s="6" t="s">
        <v>89</v>
      </c>
      <c r="J2014" s="6" t="s">
        <v>90</v>
      </c>
      <c r="K2014" s="5">
        <f t="shared" si="210"/>
        <v>45395</v>
      </c>
      <c r="L2014" s="9">
        <f>+VLOOKUP(B2014,'[17]TT 2023'!F$2069:K$2148,2,0)</f>
        <v>12199923</v>
      </c>
      <c r="M2014" s="9">
        <f t="shared" si="209"/>
        <v>-5</v>
      </c>
      <c r="N2014" s="5">
        <f>+VLOOKUP(B2014,'[17]TT 2023'!F$2069:K$2148,6,0)</f>
        <v>45406</v>
      </c>
      <c r="O2014" t="s">
        <v>2521</v>
      </c>
      <c r="P2014"/>
      <c r="Q2014"/>
      <c r="R2014" s="14"/>
    </row>
    <row r="2015" spans="1:18" hidden="1" x14ac:dyDescent="0.2">
      <c r="A2015" s="5">
        <v>45360</v>
      </c>
      <c r="B2015" s="6">
        <v>11490</v>
      </c>
      <c r="C2015" s="6" t="s">
        <v>2228</v>
      </c>
      <c r="D2015" s="6" t="s">
        <v>2443</v>
      </c>
      <c r="E2015" s="9">
        <v>1468620</v>
      </c>
      <c r="F2015" s="10" t="s">
        <v>1409</v>
      </c>
      <c r="G2015" s="9">
        <v>117490</v>
      </c>
      <c r="H2015" s="9">
        <v>1586110</v>
      </c>
      <c r="I2015" s="6" t="s">
        <v>107</v>
      </c>
      <c r="J2015" s="6" t="s">
        <v>108</v>
      </c>
      <c r="K2015" s="5">
        <f t="shared" si="210"/>
        <v>45395</v>
      </c>
      <c r="L2015" s="9">
        <f>+VLOOKUP(B2015,'[17]TT 2023'!F$2069:K$2148,2,0)</f>
        <v>1586115</v>
      </c>
      <c r="M2015" s="9">
        <f t="shared" si="209"/>
        <v>5</v>
      </c>
      <c r="N2015" s="5">
        <f>+VLOOKUP(B2015,'[17]TT 2023'!F$2069:K$2148,6,0)</f>
        <v>45406</v>
      </c>
      <c r="O2015" t="s">
        <v>2521</v>
      </c>
      <c r="P2015"/>
      <c r="Q2015"/>
      <c r="R2015" s="14"/>
    </row>
    <row r="2016" spans="1:18" hidden="1" x14ac:dyDescent="0.2">
      <c r="A2016" s="5">
        <v>45360</v>
      </c>
      <c r="B2016" s="6">
        <v>11493</v>
      </c>
      <c r="C2016" s="6" t="s">
        <v>2228</v>
      </c>
      <c r="D2016" s="6" t="s">
        <v>2444</v>
      </c>
      <c r="E2016" s="9">
        <v>4351770</v>
      </c>
      <c r="F2016" s="10" t="s">
        <v>1409</v>
      </c>
      <c r="G2016" s="9">
        <v>348142</v>
      </c>
      <c r="H2016" s="9">
        <v>4699912</v>
      </c>
      <c r="I2016" s="6" t="s">
        <v>93</v>
      </c>
      <c r="J2016" s="6" t="s">
        <v>94</v>
      </c>
      <c r="K2016" s="5">
        <f t="shared" si="210"/>
        <v>45395</v>
      </c>
      <c r="L2016" s="9">
        <f>+VLOOKUP(B2016,'[17]TT 2023'!F$2069:K$2148,2,0)</f>
        <v>4699917</v>
      </c>
      <c r="M2016" s="9">
        <f t="shared" si="209"/>
        <v>5</v>
      </c>
      <c r="N2016" s="5">
        <f>+VLOOKUP(B2016,'[17]TT 2023'!F$2069:K$2148,6,0)</f>
        <v>45406</v>
      </c>
      <c r="O2016" t="s">
        <v>2521</v>
      </c>
      <c r="P2016"/>
      <c r="Q2016"/>
      <c r="R2016" s="14"/>
    </row>
    <row r="2017" spans="1:18" hidden="1" x14ac:dyDescent="0.2">
      <c r="A2017" s="5">
        <v>45360</v>
      </c>
      <c r="B2017" s="6">
        <v>11494</v>
      </c>
      <c r="C2017" s="6" t="s">
        <v>2228</v>
      </c>
      <c r="D2017" s="6" t="s">
        <v>2445</v>
      </c>
      <c r="E2017" s="9">
        <v>2381320</v>
      </c>
      <c r="F2017" s="10" t="s">
        <v>1409</v>
      </c>
      <c r="G2017" s="9">
        <v>190506</v>
      </c>
      <c r="H2017" s="9">
        <v>2571826</v>
      </c>
      <c r="I2017" s="6" t="s">
        <v>83</v>
      </c>
      <c r="J2017" s="6" t="s">
        <v>84</v>
      </c>
      <c r="K2017" s="5">
        <f t="shared" si="210"/>
        <v>45395</v>
      </c>
      <c r="L2017" s="9">
        <f>+VLOOKUP(B2017,'[17]TT 2023'!F$2069:K$2148,2,0)</f>
        <v>2571831</v>
      </c>
      <c r="M2017" s="9">
        <f t="shared" si="209"/>
        <v>5</v>
      </c>
      <c r="N2017" s="5">
        <f>+VLOOKUP(B2017,'[17]TT 2023'!F$2069:K$2148,6,0)</f>
        <v>45406</v>
      </c>
      <c r="O2017" t="s">
        <v>2521</v>
      </c>
      <c r="P2017"/>
      <c r="Q2017"/>
      <c r="R2017" s="14"/>
    </row>
    <row r="2018" spans="1:18" hidden="1" x14ac:dyDescent="0.2">
      <c r="A2018" s="5">
        <v>45360</v>
      </c>
      <c r="B2018" s="6">
        <v>11495</v>
      </c>
      <c r="C2018" s="6" t="s">
        <v>2228</v>
      </c>
      <c r="D2018" s="6" t="s">
        <v>2446</v>
      </c>
      <c r="E2018" s="9">
        <v>4762640</v>
      </c>
      <c r="F2018" s="10" t="s">
        <v>1409</v>
      </c>
      <c r="G2018" s="9">
        <v>381011</v>
      </c>
      <c r="H2018" s="9">
        <v>5143651</v>
      </c>
      <c r="I2018" s="6" t="s">
        <v>175</v>
      </c>
      <c r="J2018" s="6" t="s">
        <v>176</v>
      </c>
      <c r="K2018" s="5">
        <f t="shared" si="210"/>
        <v>45395</v>
      </c>
      <c r="L2018" s="9">
        <f>+VLOOKUP(B2018,'[17]TT 2023'!F$2069:K$2148,2,0)</f>
        <v>5143649</v>
      </c>
      <c r="M2018" s="9">
        <f t="shared" si="209"/>
        <v>-2</v>
      </c>
      <c r="N2018" s="5">
        <f>+VLOOKUP(B2018,'[17]TT 2023'!F$2069:K$2148,6,0)</f>
        <v>45406</v>
      </c>
      <c r="O2018" t="s">
        <v>2521</v>
      </c>
      <c r="P2018"/>
      <c r="Q2018"/>
      <c r="R2018" s="14"/>
    </row>
    <row r="2019" spans="1:18" hidden="1" x14ac:dyDescent="0.2">
      <c r="A2019" s="5">
        <v>45360</v>
      </c>
      <c r="B2019" s="6">
        <v>11498</v>
      </c>
      <c r="C2019" s="6" t="s">
        <v>2228</v>
      </c>
      <c r="D2019" s="6" t="s">
        <v>2447</v>
      </c>
      <c r="E2019" s="9">
        <v>5211435</v>
      </c>
      <c r="F2019" s="10" t="s">
        <v>1409</v>
      </c>
      <c r="G2019" s="9">
        <v>416915</v>
      </c>
      <c r="H2019" s="9">
        <v>5628350</v>
      </c>
      <c r="I2019" s="6" t="s">
        <v>73</v>
      </c>
      <c r="J2019" s="6" t="s">
        <v>74</v>
      </c>
      <c r="K2019" s="5">
        <f t="shared" si="210"/>
        <v>45395</v>
      </c>
      <c r="L2019" s="9">
        <f>+VLOOKUP(B2019,'[17]TT 2023'!F$2069:K$2148,2,0)</f>
        <v>5628353</v>
      </c>
      <c r="M2019" s="9">
        <f t="shared" si="209"/>
        <v>3</v>
      </c>
      <c r="N2019" s="5">
        <f>+VLOOKUP(B2019,'[17]TT 2023'!F$2069:K$2148,6,0)</f>
        <v>45406</v>
      </c>
      <c r="O2019" t="s">
        <v>2521</v>
      </c>
      <c r="P2019"/>
      <c r="Q2019"/>
      <c r="R2019" s="14"/>
    </row>
    <row r="2020" spans="1:18" hidden="1" x14ac:dyDescent="0.2">
      <c r="A2020" s="5">
        <v>45362</v>
      </c>
      <c r="B2020" s="6">
        <v>11585</v>
      </c>
      <c r="C2020" s="6" t="s">
        <v>2228</v>
      </c>
      <c r="D2020" s="6" t="s">
        <v>2448</v>
      </c>
      <c r="E2020" s="9">
        <v>5027250</v>
      </c>
      <c r="F2020" s="10" t="s">
        <v>1409</v>
      </c>
      <c r="G2020" s="9">
        <v>402180</v>
      </c>
      <c r="H2020" s="9">
        <v>5429430</v>
      </c>
      <c r="I2020" s="6" t="s">
        <v>117</v>
      </c>
      <c r="J2020" s="6" t="s">
        <v>118</v>
      </c>
      <c r="K2020" s="5">
        <f t="shared" si="210"/>
        <v>45397</v>
      </c>
      <c r="L2020" s="9">
        <f>+VLOOKUP(B2020,'[17]TT 2023'!F$2069:K$2148,2,0)</f>
        <v>5429430</v>
      </c>
      <c r="M2020" s="9">
        <f t="shared" si="209"/>
        <v>0</v>
      </c>
      <c r="N2020" s="5">
        <f>+VLOOKUP(B2020,'[17]TT 2023'!F$2069:K$2148,6,0)</f>
        <v>45406</v>
      </c>
      <c r="O2020" t="s">
        <v>2521</v>
      </c>
      <c r="P2020"/>
      <c r="Q2020"/>
      <c r="R2020" s="14"/>
    </row>
    <row r="2021" spans="1:18" hidden="1" x14ac:dyDescent="0.2">
      <c r="A2021" s="5">
        <v>45362</v>
      </c>
      <c r="B2021" s="6">
        <v>11586</v>
      </c>
      <c r="C2021" s="6" t="s">
        <v>2228</v>
      </c>
      <c r="D2021" s="6" t="s">
        <v>2449</v>
      </c>
      <c r="E2021" s="9">
        <v>5833880</v>
      </c>
      <c r="F2021" s="10" t="s">
        <v>1409</v>
      </c>
      <c r="G2021" s="9">
        <v>466710</v>
      </c>
      <c r="H2021" s="9">
        <v>6300590</v>
      </c>
      <c r="I2021" s="6" t="s">
        <v>13</v>
      </c>
      <c r="J2021" s="6" t="s">
        <v>14</v>
      </c>
      <c r="K2021" s="5">
        <f t="shared" si="210"/>
        <v>45397</v>
      </c>
      <c r="L2021" s="9">
        <f>+VLOOKUP(B2021,'[17]TT 2023'!F$2069:K$2148,2,0)</f>
        <v>6300585</v>
      </c>
      <c r="M2021" s="9">
        <f t="shared" si="209"/>
        <v>-5</v>
      </c>
      <c r="N2021" s="5">
        <f>+VLOOKUP(B2021,'[17]TT 2023'!F$2069:K$2148,6,0)</f>
        <v>45406</v>
      </c>
      <c r="O2021" t="s">
        <v>2521</v>
      </c>
      <c r="P2021"/>
      <c r="Q2021"/>
      <c r="R2021" s="14"/>
    </row>
    <row r="2022" spans="1:18" hidden="1" x14ac:dyDescent="0.2">
      <c r="A2022" s="5">
        <v>45362</v>
      </c>
      <c r="B2022" s="6">
        <v>11587</v>
      </c>
      <c r="C2022" s="6" t="s">
        <v>2228</v>
      </c>
      <c r="D2022" s="6" t="s">
        <v>2450</v>
      </c>
      <c r="E2022" s="9">
        <v>6997700</v>
      </c>
      <c r="F2022" s="10" t="s">
        <v>1409</v>
      </c>
      <c r="G2022" s="9">
        <v>559816</v>
      </c>
      <c r="H2022" s="9">
        <v>7557516</v>
      </c>
      <c r="I2022" s="6" t="s">
        <v>13</v>
      </c>
      <c r="J2022" s="6" t="s">
        <v>14</v>
      </c>
      <c r="K2022" s="5">
        <f t="shared" si="210"/>
        <v>45397</v>
      </c>
      <c r="L2022" s="9">
        <f>+VLOOKUP(B2022,'[17]TT 2023'!F$2069:K$2148,2,0)</f>
        <v>7557516</v>
      </c>
      <c r="M2022" s="9">
        <f t="shared" si="209"/>
        <v>0</v>
      </c>
      <c r="N2022" s="5">
        <f>+VLOOKUP(B2022,'[17]TT 2023'!F$2069:K$2148,6,0)</f>
        <v>45406</v>
      </c>
      <c r="O2022" t="s">
        <v>2521</v>
      </c>
      <c r="P2022"/>
      <c r="Q2022"/>
      <c r="R2022" s="14"/>
    </row>
    <row r="2023" spans="1:18" hidden="1" x14ac:dyDescent="0.2">
      <c r="A2023" s="5">
        <v>45363</v>
      </c>
      <c r="B2023" s="6">
        <v>142</v>
      </c>
      <c r="C2023" s="6" t="s">
        <v>2229</v>
      </c>
      <c r="D2023" s="6" t="s">
        <v>727</v>
      </c>
      <c r="E2023" s="9">
        <v>-515422</v>
      </c>
      <c r="F2023" s="10" t="s">
        <v>1409</v>
      </c>
      <c r="G2023" s="9">
        <v>-41234</v>
      </c>
      <c r="H2023" s="9">
        <v>-556656</v>
      </c>
      <c r="I2023" s="6" t="s">
        <v>113</v>
      </c>
      <c r="J2023" s="6" t="s">
        <v>114</v>
      </c>
      <c r="K2023" s="5">
        <f t="shared" si="210"/>
        <v>45398</v>
      </c>
      <c r="L2023" s="9">
        <f>+VLOOKUP(B2023,'[17]TT 2023'!F$2069:K$2148,2,0)</f>
        <v>-556659</v>
      </c>
      <c r="M2023" s="9">
        <f t="shared" si="209"/>
        <v>-3</v>
      </c>
      <c r="N2023" s="5">
        <f>+VLOOKUP(B2023,'[17]TT 2023'!F$2069:K$2148,6,0)</f>
        <v>45406</v>
      </c>
      <c r="O2023" t="s">
        <v>2521</v>
      </c>
      <c r="P2023"/>
      <c r="Q2023"/>
      <c r="R2023" s="14"/>
    </row>
    <row r="2024" spans="1:18" hidden="1" x14ac:dyDescent="0.2">
      <c r="A2024" s="5">
        <v>45363</v>
      </c>
      <c r="B2024" s="6">
        <v>143</v>
      </c>
      <c r="C2024" s="6" t="s">
        <v>2229</v>
      </c>
      <c r="D2024" s="6" t="s">
        <v>727</v>
      </c>
      <c r="E2024" s="9">
        <v>-261844</v>
      </c>
      <c r="F2024" s="10" t="s">
        <v>1409</v>
      </c>
      <c r="G2024" s="9">
        <v>-20948</v>
      </c>
      <c r="H2024" s="9">
        <v>-282792</v>
      </c>
      <c r="I2024" s="6" t="s">
        <v>113</v>
      </c>
      <c r="J2024" s="6" t="s">
        <v>114</v>
      </c>
      <c r="K2024" s="5">
        <f t="shared" si="210"/>
        <v>45398</v>
      </c>
      <c r="L2024" s="9">
        <f>+VLOOKUP(B2024,'[17]TT 2023'!F$2069:K$2148,2,0)</f>
        <v>-282798</v>
      </c>
      <c r="M2024" s="9">
        <f t="shared" si="209"/>
        <v>-6</v>
      </c>
      <c r="N2024" s="5">
        <f>+VLOOKUP(B2024,'[17]TT 2023'!F$2069:K$2148,6,0)</f>
        <v>45406</v>
      </c>
      <c r="O2024" t="s">
        <v>2521</v>
      </c>
      <c r="P2024"/>
      <c r="Q2024"/>
      <c r="R2024" s="14"/>
    </row>
    <row r="2025" spans="1:18" hidden="1" x14ac:dyDescent="0.2">
      <c r="A2025" s="5">
        <v>45363</v>
      </c>
      <c r="B2025" s="6">
        <v>11654</v>
      </c>
      <c r="C2025" s="6" t="s">
        <v>2228</v>
      </c>
      <c r="D2025" s="6" t="s">
        <v>2451</v>
      </c>
      <c r="E2025" s="9">
        <v>2531869</v>
      </c>
      <c r="F2025" s="10" t="s">
        <v>1409</v>
      </c>
      <c r="G2025" s="9">
        <v>202550</v>
      </c>
      <c r="H2025" s="9">
        <v>2734419</v>
      </c>
      <c r="I2025" s="6" t="s">
        <v>73</v>
      </c>
      <c r="J2025" s="6" t="s">
        <v>74</v>
      </c>
      <c r="K2025" s="5">
        <f t="shared" si="210"/>
        <v>45398</v>
      </c>
      <c r="L2025" s="9">
        <f>+VLOOKUP(B2025,'[17]TT 2023'!F$2069:K$2148,2,0)</f>
        <v>2734425</v>
      </c>
      <c r="M2025" s="9">
        <f t="shared" si="209"/>
        <v>6</v>
      </c>
      <c r="N2025" s="5">
        <f>+VLOOKUP(B2025,'[17]TT 2023'!F$2069:K$2148,6,0)</f>
        <v>45406</v>
      </c>
      <c r="O2025" t="s">
        <v>2521</v>
      </c>
      <c r="P2025"/>
      <c r="Q2025"/>
      <c r="R2025" s="14"/>
    </row>
    <row r="2026" spans="1:18" hidden="1" x14ac:dyDescent="0.2">
      <c r="A2026" s="5">
        <v>45363</v>
      </c>
      <c r="B2026" s="6">
        <v>11655</v>
      </c>
      <c r="C2026" s="6" t="s">
        <v>2228</v>
      </c>
      <c r="D2026" s="6" t="s">
        <v>2452</v>
      </c>
      <c r="E2026" s="9">
        <v>4960520</v>
      </c>
      <c r="F2026" s="10" t="s">
        <v>1409</v>
      </c>
      <c r="G2026" s="9">
        <v>396842</v>
      </c>
      <c r="H2026" s="9">
        <v>5357362</v>
      </c>
      <c r="I2026" s="6" t="s">
        <v>73</v>
      </c>
      <c r="J2026" s="6" t="s">
        <v>74</v>
      </c>
      <c r="K2026" s="5">
        <f t="shared" si="210"/>
        <v>45398</v>
      </c>
      <c r="L2026" s="9">
        <f>+VLOOKUP(B2026,'[17]TT 2023'!F$2069:K$2148,2,0)</f>
        <v>5357367</v>
      </c>
      <c r="M2026" s="9">
        <f t="shared" si="209"/>
        <v>5</v>
      </c>
      <c r="N2026" s="5">
        <f>+VLOOKUP(B2026,'[17]TT 2023'!F$2069:K$2148,6,0)</f>
        <v>45406</v>
      </c>
      <c r="O2026" t="s">
        <v>2521</v>
      </c>
      <c r="P2026"/>
      <c r="Q2026"/>
      <c r="R2026" s="14"/>
    </row>
    <row r="2027" spans="1:18" hidden="1" x14ac:dyDescent="0.2">
      <c r="A2027" s="5">
        <v>45363</v>
      </c>
      <c r="B2027" s="6">
        <v>11656</v>
      </c>
      <c r="C2027" s="6" t="s">
        <v>2228</v>
      </c>
      <c r="D2027" s="6" t="s">
        <v>2453</v>
      </c>
      <c r="E2027" s="9">
        <v>2632235</v>
      </c>
      <c r="F2027" s="10" t="s">
        <v>1409</v>
      </c>
      <c r="G2027" s="9">
        <v>210579</v>
      </c>
      <c r="H2027" s="9">
        <v>2842814</v>
      </c>
      <c r="I2027" s="6" t="s">
        <v>113</v>
      </c>
      <c r="J2027" s="6" t="s">
        <v>114</v>
      </c>
      <c r="K2027" s="5">
        <f t="shared" si="210"/>
        <v>45398</v>
      </c>
      <c r="L2027" s="9">
        <f>+VLOOKUP(B2027,'[17]TT 2023'!F$2069:K$2148,2,0)</f>
        <v>2842817</v>
      </c>
      <c r="M2027" s="9">
        <f t="shared" si="209"/>
        <v>3</v>
      </c>
      <c r="N2027" s="5">
        <f>+VLOOKUP(B2027,'[17]TT 2023'!F$2069:K$2148,6,0)</f>
        <v>45406</v>
      </c>
      <c r="O2027" t="s">
        <v>2521</v>
      </c>
      <c r="P2027"/>
      <c r="Q2027"/>
      <c r="R2027" s="14"/>
    </row>
    <row r="2028" spans="1:18" hidden="1" x14ac:dyDescent="0.2">
      <c r="A2028" s="5">
        <v>45363</v>
      </c>
      <c r="B2028" s="6">
        <v>11657</v>
      </c>
      <c r="C2028" s="6" t="s">
        <v>2228</v>
      </c>
      <c r="D2028" s="6" t="s">
        <v>2454</v>
      </c>
      <c r="E2028" s="9">
        <v>3849940</v>
      </c>
      <c r="F2028" s="10" t="s">
        <v>1409</v>
      </c>
      <c r="G2028" s="9">
        <v>307995</v>
      </c>
      <c r="H2028" s="9">
        <v>4157935</v>
      </c>
      <c r="I2028" s="6" t="s">
        <v>113</v>
      </c>
      <c r="J2028" s="6" t="s">
        <v>114</v>
      </c>
      <c r="K2028" s="5">
        <f t="shared" si="210"/>
        <v>45398</v>
      </c>
      <c r="L2028" s="9">
        <f>+VLOOKUP(B2028,'[17]TT 2023'!F$2069:K$2148,2,0)</f>
        <v>4157933</v>
      </c>
      <c r="M2028" s="9">
        <f t="shared" si="209"/>
        <v>-2</v>
      </c>
      <c r="N2028" s="5">
        <f>+VLOOKUP(B2028,'[17]TT 2023'!F$2069:K$2148,6,0)</f>
        <v>45406</v>
      </c>
      <c r="O2028" t="s">
        <v>2521</v>
      </c>
      <c r="P2028"/>
      <c r="Q2028"/>
      <c r="R2028" s="14"/>
    </row>
    <row r="2029" spans="1:18" hidden="1" x14ac:dyDescent="0.2">
      <c r="A2029" s="5">
        <v>45363</v>
      </c>
      <c r="B2029" s="6">
        <v>11658</v>
      </c>
      <c r="C2029" s="6" t="s">
        <v>2228</v>
      </c>
      <c r="D2029" s="6" t="s">
        <v>2455</v>
      </c>
      <c r="E2029" s="9">
        <v>2880298</v>
      </c>
      <c r="F2029" s="10" t="s">
        <v>1409</v>
      </c>
      <c r="G2029" s="9">
        <v>230424</v>
      </c>
      <c r="H2029" s="9">
        <v>3110722</v>
      </c>
      <c r="I2029" s="6" t="s">
        <v>175</v>
      </c>
      <c r="J2029" s="6" t="s">
        <v>176</v>
      </c>
      <c r="K2029" s="5">
        <f t="shared" si="210"/>
        <v>45398</v>
      </c>
      <c r="L2029" s="9">
        <f>+VLOOKUP(B2029,'[17]TT 2023'!F$2069:K$2148,2,0)</f>
        <v>3110724</v>
      </c>
      <c r="M2029" s="9">
        <f t="shared" si="209"/>
        <v>2</v>
      </c>
      <c r="N2029" s="5">
        <f>+VLOOKUP(B2029,'[17]TT 2023'!F$2069:K$2148,6,0)</f>
        <v>45406</v>
      </c>
      <c r="O2029" t="s">
        <v>2521</v>
      </c>
      <c r="P2029"/>
      <c r="Q2029"/>
      <c r="R2029" s="14"/>
    </row>
    <row r="2030" spans="1:18" hidden="1" x14ac:dyDescent="0.2">
      <c r="A2030" s="5">
        <v>45363</v>
      </c>
      <c r="B2030" s="6">
        <v>11659</v>
      </c>
      <c r="C2030" s="6" t="s">
        <v>2228</v>
      </c>
      <c r="D2030" s="6" t="s">
        <v>2456</v>
      </c>
      <c r="E2030" s="9">
        <v>2481686</v>
      </c>
      <c r="F2030" s="10" t="s">
        <v>1409</v>
      </c>
      <c r="G2030" s="9">
        <v>198535</v>
      </c>
      <c r="H2030" s="9">
        <v>2680221</v>
      </c>
      <c r="I2030" s="6" t="s">
        <v>89</v>
      </c>
      <c r="J2030" s="6" t="s">
        <v>90</v>
      </c>
      <c r="K2030" s="5">
        <f t="shared" si="210"/>
        <v>45398</v>
      </c>
      <c r="L2030" s="9">
        <f>+VLOOKUP(B2030,'[17]TT 2023'!F$2069:K$2148,2,0)</f>
        <v>2680223</v>
      </c>
      <c r="M2030" s="9">
        <f t="shared" si="209"/>
        <v>2</v>
      </c>
      <c r="N2030" s="5">
        <f>+VLOOKUP(B2030,'[17]TT 2023'!F$2069:K$2148,6,0)</f>
        <v>45406</v>
      </c>
      <c r="O2030" t="s">
        <v>2521</v>
      </c>
      <c r="P2030"/>
      <c r="Q2030"/>
      <c r="R2030" s="14"/>
    </row>
    <row r="2031" spans="1:18" hidden="1" x14ac:dyDescent="0.2">
      <c r="A2031" s="5">
        <v>45363</v>
      </c>
      <c r="B2031" s="6">
        <v>11660</v>
      </c>
      <c r="C2031" s="6" t="s">
        <v>2228</v>
      </c>
      <c r="D2031" s="6" t="s">
        <v>2457</v>
      </c>
      <c r="E2031" s="9">
        <v>1110580</v>
      </c>
      <c r="F2031" s="10" t="s">
        <v>1409</v>
      </c>
      <c r="G2031" s="9">
        <v>88846</v>
      </c>
      <c r="H2031" s="9">
        <v>1199426</v>
      </c>
      <c r="I2031" s="6" t="s">
        <v>83</v>
      </c>
      <c r="J2031" s="6" t="s">
        <v>84</v>
      </c>
      <c r="K2031" s="5">
        <f t="shared" si="210"/>
        <v>45398</v>
      </c>
      <c r="L2031" s="9">
        <f>+VLOOKUP(B2031,'[17]TT 2023'!F$2069:K$2148,2,0)</f>
        <v>1199421</v>
      </c>
      <c r="M2031" s="9">
        <f t="shared" si="209"/>
        <v>-5</v>
      </c>
      <c r="N2031" s="5">
        <f>+VLOOKUP(B2031,'[17]TT 2023'!F$2069:K$2148,6,0)</f>
        <v>45406</v>
      </c>
      <c r="O2031" t="s">
        <v>2521</v>
      </c>
      <c r="P2031"/>
      <c r="Q2031"/>
      <c r="R2031" s="14"/>
    </row>
    <row r="2032" spans="1:18" hidden="1" x14ac:dyDescent="0.2">
      <c r="A2032" s="5">
        <v>45363</v>
      </c>
      <c r="B2032" s="6">
        <v>11661</v>
      </c>
      <c r="C2032" s="6" t="s">
        <v>2228</v>
      </c>
      <c r="D2032" s="6" t="s">
        <v>2458</v>
      </c>
      <c r="E2032" s="9">
        <v>1110580</v>
      </c>
      <c r="F2032" s="10" t="s">
        <v>1409</v>
      </c>
      <c r="G2032" s="9">
        <v>88846</v>
      </c>
      <c r="H2032" s="9">
        <v>1199426</v>
      </c>
      <c r="I2032" s="6" t="s">
        <v>83</v>
      </c>
      <c r="J2032" s="6" t="s">
        <v>84</v>
      </c>
      <c r="K2032" s="5">
        <f t="shared" si="210"/>
        <v>45398</v>
      </c>
      <c r="L2032" s="9">
        <f>+VLOOKUP(B2032,'[17]TT 2023'!F$2069:K$2148,2,0)</f>
        <v>1199421</v>
      </c>
      <c r="M2032" s="9">
        <f t="shared" si="209"/>
        <v>-5</v>
      </c>
      <c r="N2032" s="5">
        <f>+VLOOKUP(B2032,'[17]TT 2023'!F$2069:K$2148,6,0)</f>
        <v>45406</v>
      </c>
      <c r="O2032" t="s">
        <v>2521</v>
      </c>
      <c r="P2032"/>
      <c r="Q2032"/>
      <c r="R2032" s="14"/>
    </row>
    <row r="2033" spans="1:19" hidden="1" x14ac:dyDescent="0.2">
      <c r="A2033" s="5">
        <v>45363</v>
      </c>
      <c r="B2033" s="6">
        <v>11662</v>
      </c>
      <c r="C2033" s="6" t="s">
        <v>2228</v>
      </c>
      <c r="D2033" s="6" t="s">
        <v>2459</v>
      </c>
      <c r="E2033" s="9">
        <v>1568986</v>
      </c>
      <c r="F2033" s="10" t="s">
        <v>1409</v>
      </c>
      <c r="G2033" s="9">
        <v>125519</v>
      </c>
      <c r="H2033" s="9">
        <v>1694505</v>
      </c>
      <c r="I2033" s="6" t="s">
        <v>83</v>
      </c>
      <c r="J2033" s="6" t="s">
        <v>84</v>
      </c>
      <c r="K2033" s="5">
        <f t="shared" si="210"/>
        <v>45398</v>
      </c>
      <c r="L2033" s="9">
        <f>+VLOOKUP(B2033,'[17]TT 2023'!F$2069:K$2148,2,0)</f>
        <v>1694507</v>
      </c>
      <c r="M2033" s="9">
        <f t="shared" si="209"/>
        <v>2</v>
      </c>
      <c r="N2033" s="5">
        <f>+VLOOKUP(B2033,'[17]TT 2023'!F$2069:K$2148,6,0)</f>
        <v>45406</v>
      </c>
      <c r="O2033" t="s">
        <v>2521</v>
      </c>
      <c r="P2033"/>
      <c r="Q2033"/>
      <c r="R2033" s="14"/>
    </row>
    <row r="2034" spans="1:19" hidden="1" x14ac:dyDescent="0.2">
      <c r="A2034" s="5">
        <v>45363</v>
      </c>
      <c r="B2034" s="6">
        <v>11663</v>
      </c>
      <c r="C2034" s="6" t="s">
        <v>2228</v>
      </c>
      <c r="D2034" s="6" t="s">
        <v>2460</v>
      </c>
      <c r="E2034" s="9">
        <v>2244466</v>
      </c>
      <c r="F2034" s="10" t="s">
        <v>1409</v>
      </c>
      <c r="G2034" s="9">
        <v>179557</v>
      </c>
      <c r="H2034" s="9">
        <v>2424023</v>
      </c>
      <c r="I2034" s="6" t="s">
        <v>53</v>
      </c>
      <c r="J2034" s="6" t="s">
        <v>54</v>
      </c>
      <c r="K2034" s="5">
        <f t="shared" si="210"/>
        <v>45398</v>
      </c>
      <c r="L2034" s="9">
        <f>+VLOOKUP(B2034,'[17]TT 2023'!F$2069:K$2148,2,0)</f>
        <v>2424020</v>
      </c>
      <c r="M2034" s="9">
        <f t="shared" si="209"/>
        <v>-3</v>
      </c>
      <c r="N2034" s="5">
        <f>+VLOOKUP(B2034,'[17]TT 2023'!F$2069:K$2148,6,0)</f>
        <v>45406</v>
      </c>
      <c r="O2034" t="s">
        <v>2521</v>
      </c>
      <c r="P2034"/>
      <c r="Q2034"/>
      <c r="R2034" s="14"/>
    </row>
    <row r="2035" spans="1:19" hidden="1" x14ac:dyDescent="0.2">
      <c r="A2035" s="5">
        <v>45364</v>
      </c>
      <c r="B2035" s="6">
        <v>11734</v>
      </c>
      <c r="C2035" s="6" t="s">
        <v>2228</v>
      </c>
      <c r="D2035" s="6" t="s">
        <v>2461</v>
      </c>
      <c r="E2035" s="9">
        <v>2531869</v>
      </c>
      <c r="F2035" s="10" t="s">
        <v>1409</v>
      </c>
      <c r="G2035" s="9">
        <v>202550</v>
      </c>
      <c r="H2035" s="9">
        <v>2734419</v>
      </c>
      <c r="I2035" s="6" t="s">
        <v>101</v>
      </c>
      <c r="J2035" s="6" t="s">
        <v>102</v>
      </c>
      <c r="K2035" s="5">
        <f t="shared" si="210"/>
        <v>45399</v>
      </c>
      <c r="L2035" s="9">
        <f>+VLOOKUP(B2035,'[17]TT 2023'!F$2069:K$2148,2,0)</f>
        <v>2734425</v>
      </c>
      <c r="M2035" s="9">
        <f t="shared" si="209"/>
        <v>6</v>
      </c>
      <c r="N2035" s="5">
        <f>+VLOOKUP(B2035,'[17]TT 2023'!F$2069:K$2148,6,0)</f>
        <v>45406</v>
      </c>
      <c r="O2035" t="s">
        <v>2521</v>
      </c>
      <c r="P2035"/>
      <c r="Q2035"/>
      <c r="R2035" s="14"/>
    </row>
    <row r="2036" spans="1:19" hidden="1" x14ac:dyDescent="0.2">
      <c r="A2036" s="5">
        <v>45365</v>
      </c>
      <c r="B2036" s="6">
        <v>12194</v>
      </c>
      <c r="C2036" s="6" t="s">
        <v>2228</v>
      </c>
      <c r="D2036" s="6" t="s">
        <v>2462</v>
      </c>
      <c r="E2036" s="9">
        <v>4146130</v>
      </c>
      <c r="F2036" s="10" t="s">
        <v>1409</v>
      </c>
      <c r="G2036" s="9">
        <v>331690</v>
      </c>
      <c r="H2036" s="9">
        <v>4477820</v>
      </c>
      <c r="I2036" s="6" t="s">
        <v>147</v>
      </c>
      <c r="J2036" s="6" t="s">
        <v>148</v>
      </c>
      <c r="K2036" s="5">
        <f t="shared" si="210"/>
        <v>45400</v>
      </c>
      <c r="L2036" s="9">
        <f>+VLOOKUP(B2036,'[17]TT 2023'!F$2069:K$2148,2,0)</f>
        <v>4477815</v>
      </c>
      <c r="M2036" s="9">
        <f t="shared" si="209"/>
        <v>-5</v>
      </c>
      <c r="N2036" s="5">
        <f>+VLOOKUP(B2036,'[17]TT 2023'!F$2069:K$2148,6,0)</f>
        <v>45406</v>
      </c>
      <c r="O2036" t="s">
        <v>2521</v>
      </c>
      <c r="P2036"/>
      <c r="Q2036"/>
      <c r="R2036" s="14"/>
    </row>
    <row r="2037" spans="1:19" hidden="1" x14ac:dyDescent="0.2">
      <c r="A2037" s="5">
        <v>45365</v>
      </c>
      <c r="B2037" s="6">
        <v>12195</v>
      </c>
      <c r="C2037" s="6" t="s">
        <v>2228</v>
      </c>
      <c r="D2037" s="6" t="s">
        <v>2463</v>
      </c>
      <c r="E2037" s="9">
        <v>2481686</v>
      </c>
      <c r="F2037" s="10" t="s">
        <v>1409</v>
      </c>
      <c r="G2037" s="9">
        <v>198535</v>
      </c>
      <c r="H2037" s="9">
        <v>2680221</v>
      </c>
      <c r="I2037" s="6" t="s">
        <v>147</v>
      </c>
      <c r="J2037" s="6" t="s">
        <v>148</v>
      </c>
      <c r="K2037" s="5">
        <f t="shared" si="210"/>
        <v>45400</v>
      </c>
      <c r="L2037" s="9">
        <f>+VLOOKUP(B2037,'[17]TT 2023'!F$2069:K$2148,2,0)</f>
        <v>2680223</v>
      </c>
      <c r="M2037" s="9">
        <f t="shared" si="209"/>
        <v>2</v>
      </c>
      <c r="N2037" s="5">
        <f>+VLOOKUP(B2037,'[17]TT 2023'!F$2069:K$2148,6,0)</f>
        <v>45406</v>
      </c>
      <c r="O2037" t="s">
        <v>2521</v>
      </c>
      <c r="P2037"/>
      <c r="Q2037"/>
      <c r="R2037" s="14"/>
    </row>
    <row r="2038" spans="1:19" hidden="1" x14ac:dyDescent="0.2">
      <c r="A2038" s="5">
        <v>45365</v>
      </c>
      <c r="B2038" s="6">
        <v>12196</v>
      </c>
      <c r="C2038" s="6" t="s">
        <v>2228</v>
      </c>
      <c r="D2038" s="6" t="s">
        <v>2464</v>
      </c>
      <c r="E2038" s="9">
        <v>6774538</v>
      </c>
      <c r="F2038" s="10" t="s">
        <v>1409</v>
      </c>
      <c r="G2038" s="9">
        <v>541963</v>
      </c>
      <c r="H2038" s="9">
        <v>7316501</v>
      </c>
      <c r="I2038" s="6" t="s">
        <v>147</v>
      </c>
      <c r="J2038" s="6" t="s">
        <v>148</v>
      </c>
      <c r="K2038" s="5">
        <f t="shared" si="210"/>
        <v>45400</v>
      </c>
      <c r="L2038" s="9">
        <f>+VLOOKUP(B2038,'[17]TT 2023'!F$2069:K$2148,2,0)</f>
        <v>7316501</v>
      </c>
      <c r="M2038" s="9">
        <f t="shared" si="209"/>
        <v>0</v>
      </c>
      <c r="N2038" s="5">
        <f>+VLOOKUP(B2038,'[17]TT 2023'!F$2069:K$2148,6,0)</f>
        <v>45406</v>
      </c>
      <c r="O2038" t="s">
        <v>2521</v>
      </c>
      <c r="P2038"/>
      <c r="Q2038"/>
      <c r="R2038" s="14"/>
    </row>
    <row r="2039" spans="1:19" hidden="1" x14ac:dyDescent="0.2">
      <c r="A2039" s="5">
        <v>45365</v>
      </c>
      <c r="B2039" s="6">
        <v>12197</v>
      </c>
      <c r="C2039" s="6" t="s">
        <v>2228</v>
      </c>
      <c r="D2039" s="6" t="s">
        <v>2465</v>
      </c>
      <c r="E2039" s="9">
        <v>367155</v>
      </c>
      <c r="F2039" s="10" t="s">
        <v>1409</v>
      </c>
      <c r="G2039" s="9">
        <v>29372</v>
      </c>
      <c r="H2039" s="9">
        <v>396527</v>
      </c>
      <c r="I2039" s="6" t="s">
        <v>147</v>
      </c>
      <c r="J2039" s="6" t="s">
        <v>148</v>
      </c>
      <c r="K2039" s="5">
        <f t="shared" si="210"/>
        <v>45400</v>
      </c>
      <c r="L2039" s="9">
        <f>+VLOOKUP(B2039,'[17]TT 2023'!F$2069:K$2148,2,0)</f>
        <v>396522</v>
      </c>
      <c r="M2039" s="9">
        <f t="shared" si="209"/>
        <v>-5</v>
      </c>
      <c r="N2039" s="5">
        <f>+VLOOKUP(B2039,'[17]TT 2023'!F$2069:K$2148,6,0)</f>
        <v>45406</v>
      </c>
      <c r="O2039" t="s">
        <v>2521</v>
      </c>
      <c r="P2039"/>
      <c r="Q2039"/>
      <c r="R2039" s="14"/>
    </row>
    <row r="2040" spans="1:19" hidden="1" x14ac:dyDescent="0.2">
      <c r="A2040" s="5">
        <v>45365</v>
      </c>
      <c r="B2040" s="6">
        <v>12198</v>
      </c>
      <c r="C2040" s="6" t="s">
        <v>2228</v>
      </c>
      <c r="D2040" s="6" t="s">
        <v>2466</v>
      </c>
      <c r="E2040" s="9">
        <v>3688203</v>
      </c>
      <c r="F2040" s="10" t="s">
        <v>1409</v>
      </c>
      <c r="G2040" s="9">
        <v>295056</v>
      </c>
      <c r="H2040" s="9">
        <v>3983259</v>
      </c>
      <c r="I2040" s="6" t="s">
        <v>147</v>
      </c>
      <c r="J2040" s="6" t="s">
        <v>148</v>
      </c>
      <c r="K2040" s="5">
        <f t="shared" si="210"/>
        <v>45400</v>
      </c>
      <c r="L2040" s="9">
        <f>+VLOOKUP(B2040,'[17]TT 2023'!F$2069:K$2148,2,0)</f>
        <v>3983256</v>
      </c>
      <c r="M2040" s="9">
        <f t="shared" si="209"/>
        <v>-3</v>
      </c>
      <c r="N2040" s="5">
        <f>+VLOOKUP(B2040,'[17]TT 2023'!F$2069:K$2148,6,0)</f>
        <v>45406</v>
      </c>
      <c r="O2040" t="s">
        <v>2521</v>
      </c>
      <c r="P2040"/>
      <c r="Q2040"/>
      <c r="R2040" s="14"/>
    </row>
    <row r="2041" spans="1:19" hidden="1" x14ac:dyDescent="0.2">
      <c r="A2041" s="5">
        <v>45365</v>
      </c>
      <c r="B2041" s="6">
        <v>12199</v>
      </c>
      <c r="C2041" s="6" t="s">
        <v>2228</v>
      </c>
      <c r="D2041" s="6" t="s">
        <v>2467</v>
      </c>
      <c r="E2041" s="9">
        <v>5211435</v>
      </c>
      <c r="F2041" s="10" t="s">
        <v>1409</v>
      </c>
      <c r="G2041" s="9">
        <v>416915</v>
      </c>
      <c r="H2041" s="9">
        <v>5628350</v>
      </c>
      <c r="I2041" s="6" t="s">
        <v>147</v>
      </c>
      <c r="J2041" s="6" t="s">
        <v>148</v>
      </c>
      <c r="K2041" s="5">
        <f t="shared" si="210"/>
        <v>45400</v>
      </c>
      <c r="L2041" s="9">
        <f>+VLOOKUP(B2041,'[17]TT 2023'!F$2069:K$2148,2,0)</f>
        <v>5628353</v>
      </c>
      <c r="M2041" s="9">
        <f t="shared" si="209"/>
        <v>3</v>
      </c>
      <c r="N2041" s="5">
        <f>+VLOOKUP(B2041,'[17]TT 2023'!F$2069:K$2148,6,0)</f>
        <v>45406</v>
      </c>
      <c r="O2041" t="s">
        <v>2521</v>
      </c>
      <c r="P2041"/>
      <c r="Q2041"/>
      <c r="R2041" s="14"/>
    </row>
    <row r="2042" spans="1:19" hidden="1" x14ac:dyDescent="0.2">
      <c r="A2042" s="5">
        <v>45365</v>
      </c>
      <c r="B2042" s="6">
        <v>12200</v>
      </c>
      <c r="C2042" s="6" t="s">
        <v>2228</v>
      </c>
      <c r="D2042" s="6" t="s">
        <v>2468</v>
      </c>
      <c r="E2042" s="9">
        <v>100366</v>
      </c>
      <c r="F2042" s="10" t="s">
        <v>1409</v>
      </c>
      <c r="G2042" s="9">
        <v>8029</v>
      </c>
      <c r="H2042" s="9">
        <v>108395</v>
      </c>
      <c r="I2042" s="6" t="s">
        <v>147</v>
      </c>
      <c r="J2042" s="6" t="s">
        <v>148</v>
      </c>
      <c r="K2042" s="5">
        <f t="shared" si="210"/>
        <v>45400</v>
      </c>
      <c r="L2042" s="9">
        <f>+VLOOKUP(B2042,'[17]TT 2023'!F$2049:K$2068,2,0)</f>
        <v>108392</v>
      </c>
      <c r="M2042" s="9">
        <f t="shared" si="209"/>
        <v>-3</v>
      </c>
      <c r="N2042" s="5">
        <f>+VLOOKUP(B2042,'[17]TT 2023'!F$2049:K$2068,6,0)</f>
        <v>45392</v>
      </c>
      <c r="O2042" t="s">
        <v>2516</v>
      </c>
      <c r="P2042"/>
      <c r="Q2042"/>
      <c r="R2042" s="14"/>
    </row>
    <row r="2043" spans="1:19" hidden="1" x14ac:dyDescent="0.2">
      <c r="A2043" s="5">
        <v>45365</v>
      </c>
      <c r="B2043" s="6">
        <v>12201</v>
      </c>
      <c r="C2043" s="6" t="s">
        <v>2228</v>
      </c>
      <c r="D2043" s="6" t="s">
        <v>2469</v>
      </c>
      <c r="E2043" s="9">
        <v>3220682</v>
      </c>
      <c r="F2043" s="10" t="s">
        <v>1409</v>
      </c>
      <c r="G2043" s="9">
        <v>257655</v>
      </c>
      <c r="H2043" s="9">
        <v>3478337</v>
      </c>
      <c r="I2043" s="6" t="s">
        <v>147</v>
      </c>
      <c r="J2043" s="6" t="s">
        <v>148</v>
      </c>
      <c r="K2043" s="5">
        <f t="shared" si="210"/>
        <v>45400</v>
      </c>
      <c r="L2043" s="9">
        <f>+VLOOKUP(B2043,'[17]TT 2023'!F$2049:K$2068,2,0)</f>
        <v>3478343</v>
      </c>
      <c r="M2043" s="9">
        <f t="shared" si="209"/>
        <v>6</v>
      </c>
      <c r="N2043" s="5">
        <f>+VLOOKUP(B2043,'[17]TT 2023'!F$2049:K$2068,6,0)</f>
        <v>45392</v>
      </c>
      <c r="O2043" t="s">
        <v>2516</v>
      </c>
      <c r="P2043"/>
      <c r="Q2043"/>
      <c r="R2043" s="14"/>
    </row>
    <row r="2044" spans="1:19" hidden="1" x14ac:dyDescent="0.2">
      <c r="A2044" s="5">
        <v>45365</v>
      </c>
      <c r="B2044" s="6">
        <v>12202</v>
      </c>
      <c r="C2044" s="6" t="s">
        <v>2228</v>
      </c>
      <c r="D2044" s="6" t="s">
        <v>2470</v>
      </c>
      <c r="E2044" s="9">
        <v>5070172</v>
      </c>
      <c r="F2044" s="10" t="s">
        <v>1409</v>
      </c>
      <c r="G2044" s="9">
        <v>405614</v>
      </c>
      <c r="H2044" s="9">
        <v>5475786</v>
      </c>
      <c r="I2044" s="6" t="s">
        <v>147</v>
      </c>
      <c r="J2044" s="6" t="s">
        <v>148</v>
      </c>
      <c r="K2044" s="5">
        <f t="shared" si="210"/>
        <v>45400</v>
      </c>
      <c r="L2044" s="9">
        <f>+VLOOKUP(B2044,'[17]TT 2023'!F$2254:K$2316,2,0)</f>
        <v>5475789</v>
      </c>
      <c r="M2044" s="9">
        <f t="shared" si="209"/>
        <v>3</v>
      </c>
      <c r="N2044" s="5">
        <f>+VLOOKUP(B2044,'[17]TT 2023'!F$2254:K$2316,6,0)</f>
        <v>45453</v>
      </c>
      <c r="O2044" t="s">
        <v>2671</v>
      </c>
      <c r="P2044" s="14" t="e">
        <f>+VLOOKUP(B2044,[18]ExportInvoiceList!$D:$O,3,0)</f>
        <v>#N/A</v>
      </c>
      <c r="Q2044" s="14" t="e">
        <f>+P2044-H2044</f>
        <v>#N/A</v>
      </c>
      <c r="R2044" s="44" t="e">
        <f>+VLOOKUP(B2044,[18]ExportInvoiceList!$D:$O,6,0)</f>
        <v>#N/A</v>
      </c>
      <c r="S2044" s="14" t="e">
        <f>+VLOOKUP(B2044,[18]ExportInvoiceList!$D:$O,12,0)</f>
        <v>#N/A</v>
      </c>
    </row>
    <row r="2045" spans="1:19" hidden="1" x14ac:dyDescent="0.2">
      <c r="A2045" s="5">
        <v>45366</v>
      </c>
      <c r="B2045" s="6">
        <v>12340</v>
      </c>
      <c r="C2045" s="6" t="s">
        <v>2228</v>
      </c>
      <c r="D2045" s="6" t="s">
        <v>2471</v>
      </c>
      <c r="E2045" s="9">
        <v>2381320</v>
      </c>
      <c r="F2045" s="10" t="s">
        <v>1409</v>
      </c>
      <c r="G2045" s="9">
        <v>190506</v>
      </c>
      <c r="H2045" s="9">
        <v>2571826</v>
      </c>
      <c r="I2045" s="6" t="s">
        <v>147</v>
      </c>
      <c r="J2045" s="6" t="s">
        <v>148</v>
      </c>
      <c r="K2045" s="5">
        <f t="shared" si="210"/>
        <v>45401</v>
      </c>
      <c r="L2045" s="9">
        <f>+VLOOKUP(B2045,'[17]TT 2023'!F$2049:K$2068,2,0)</f>
        <v>2571831</v>
      </c>
      <c r="M2045" s="9">
        <f t="shared" si="209"/>
        <v>5</v>
      </c>
      <c r="N2045" s="5">
        <f>+VLOOKUP(B2045,'[17]TT 2023'!F$2049:K$2068,6,0)</f>
        <v>45392</v>
      </c>
      <c r="O2045" t="s">
        <v>2516</v>
      </c>
      <c r="P2045"/>
      <c r="Q2045"/>
      <c r="R2045" s="14"/>
    </row>
    <row r="2046" spans="1:19" hidden="1" x14ac:dyDescent="0.2">
      <c r="A2046" s="5">
        <v>45366</v>
      </c>
      <c r="B2046" s="6">
        <v>12615</v>
      </c>
      <c r="C2046" s="6" t="s">
        <v>2228</v>
      </c>
      <c r="D2046" s="6" t="s">
        <v>2472</v>
      </c>
      <c r="E2046" s="9">
        <v>3849940</v>
      </c>
      <c r="F2046" s="10" t="s">
        <v>1409</v>
      </c>
      <c r="G2046" s="9">
        <v>307995</v>
      </c>
      <c r="H2046" s="9">
        <v>4157935</v>
      </c>
      <c r="I2046" s="6" t="s">
        <v>175</v>
      </c>
      <c r="J2046" s="6" t="s">
        <v>176</v>
      </c>
      <c r="K2046" s="5">
        <f t="shared" si="210"/>
        <v>45401</v>
      </c>
      <c r="L2046" s="9">
        <f>+VLOOKUP(B2046,'[17]TT 2023'!F$2069:K$2148,2,0)</f>
        <v>4157933</v>
      </c>
      <c r="M2046" s="9">
        <f t="shared" si="209"/>
        <v>-2</v>
      </c>
      <c r="N2046" s="5">
        <f>+VLOOKUP(B2046,'[17]TT 2023'!F$2069:K$2148,6,0)</f>
        <v>45406</v>
      </c>
      <c r="O2046" t="s">
        <v>2521</v>
      </c>
      <c r="P2046"/>
      <c r="Q2046"/>
      <c r="R2046" s="14"/>
    </row>
    <row r="2047" spans="1:19" hidden="1" x14ac:dyDescent="0.2">
      <c r="A2047" s="5">
        <v>45366</v>
      </c>
      <c r="B2047" s="6">
        <v>12616</v>
      </c>
      <c r="C2047" s="6" t="s">
        <v>2228</v>
      </c>
      <c r="D2047" s="6" t="s">
        <v>2473</v>
      </c>
      <c r="E2047" s="9">
        <v>1776920</v>
      </c>
      <c r="F2047" s="10" t="s">
        <v>1409</v>
      </c>
      <c r="G2047" s="9">
        <v>142154</v>
      </c>
      <c r="H2047" s="9">
        <v>1919074</v>
      </c>
      <c r="I2047" s="6" t="s">
        <v>131</v>
      </c>
      <c r="J2047" s="6" t="s">
        <v>132</v>
      </c>
      <c r="K2047" s="5">
        <f t="shared" si="210"/>
        <v>45401</v>
      </c>
      <c r="L2047" s="9">
        <f>+VLOOKUP(B2047,'[17]TT 2023'!F$2069:K$2148,2,0)</f>
        <v>1919079</v>
      </c>
      <c r="M2047" s="9">
        <f t="shared" si="209"/>
        <v>5</v>
      </c>
      <c r="N2047" s="5">
        <f>+VLOOKUP(B2047,'[17]TT 2023'!F$2069:K$2148,6,0)</f>
        <v>45406</v>
      </c>
      <c r="O2047" t="s">
        <v>2521</v>
      </c>
      <c r="P2047"/>
      <c r="Q2047"/>
      <c r="R2047" s="14"/>
    </row>
    <row r="2048" spans="1:19" hidden="1" x14ac:dyDescent="0.2">
      <c r="A2048" s="5">
        <v>45367</v>
      </c>
      <c r="B2048" s="6">
        <v>152</v>
      </c>
      <c r="C2048" s="6" t="s">
        <v>2229</v>
      </c>
      <c r="D2048" s="6" t="s">
        <v>727</v>
      </c>
      <c r="E2048" s="9">
        <v>-1509739</v>
      </c>
      <c r="F2048" s="10" t="s">
        <v>1409</v>
      </c>
      <c r="G2048" s="9">
        <v>-120779</v>
      </c>
      <c r="H2048" s="9">
        <v>-1630518</v>
      </c>
      <c r="I2048" s="6" t="s">
        <v>131</v>
      </c>
      <c r="J2048" s="6" t="s">
        <v>132</v>
      </c>
      <c r="K2048" s="5">
        <f t="shared" si="210"/>
        <v>45402</v>
      </c>
      <c r="L2048" s="9">
        <f>+VLOOKUP(B2048,'[17]TT 2023'!F$2049:K$2068,2,0)</f>
        <v>-1630518</v>
      </c>
      <c r="M2048" s="9">
        <f t="shared" si="209"/>
        <v>0</v>
      </c>
      <c r="N2048" s="5">
        <f>+VLOOKUP(B2048,'[17]TT 2023'!F$2049:K$2068,6,0)</f>
        <v>45392</v>
      </c>
      <c r="O2048" t="s">
        <v>2516</v>
      </c>
      <c r="P2048"/>
      <c r="Q2048"/>
      <c r="R2048" s="14"/>
    </row>
    <row r="2049" spans="1:18" hidden="1" x14ac:dyDescent="0.2">
      <c r="A2049" s="5">
        <v>45367</v>
      </c>
      <c r="B2049" s="6">
        <v>153</v>
      </c>
      <c r="C2049" s="6" t="s">
        <v>2229</v>
      </c>
      <c r="D2049" s="6" t="s">
        <v>727</v>
      </c>
      <c r="E2049" s="9">
        <v>-222116</v>
      </c>
      <c r="F2049" s="10" t="s">
        <v>1409</v>
      </c>
      <c r="G2049" s="9">
        <v>-17769</v>
      </c>
      <c r="H2049" s="9">
        <v>-239885</v>
      </c>
      <c r="I2049" s="6" t="s">
        <v>131</v>
      </c>
      <c r="J2049" s="6" t="s">
        <v>132</v>
      </c>
      <c r="K2049" s="5">
        <f t="shared" si="210"/>
        <v>45402</v>
      </c>
      <c r="L2049" s="9">
        <f>+VLOOKUP(B2049,'[17]TT 2023'!F$2049:K$2068,2,0)</f>
        <v>-239885</v>
      </c>
      <c r="M2049" s="9">
        <f t="shared" ref="M2049:M2096" si="211">+L2049-H2049</f>
        <v>0</v>
      </c>
      <c r="N2049" s="5">
        <f>+VLOOKUP(B2049,'[17]TT 2023'!F$2049:K$2068,6,0)</f>
        <v>45392</v>
      </c>
      <c r="O2049" t="s">
        <v>2516</v>
      </c>
      <c r="P2049"/>
      <c r="Q2049"/>
      <c r="R2049" s="14"/>
    </row>
    <row r="2050" spans="1:18" hidden="1" x14ac:dyDescent="0.2">
      <c r="A2050" s="5">
        <v>45367</v>
      </c>
      <c r="B2050" s="6">
        <v>154</v>
      </c>
      <c r="C2050" s="6" t="s">
        <v>2229</v>
      </c>
      <c r="D2050" s="6" t="s">
        <v>727</v>
      </c>
      <c r="E2050" s="9">
        <v>-238132</v>
      </c>
      <c r="F2050" s="10" t="s">
        <v>1409</v>
      </c>
      <c r="G2050" s="9">
        <v>-19051</v>
      </c>
      <c r="H2050" s="9">
        <v>-257183</v>
      </c>
      <c r="I2050" s="6" t="s">
        <v>131</v>
      </c>
      <c r="J2050" s="6" t="s">
        <v>132</v>
      </c>
      <c r="K2050" s="5">
        <f t="shared" si="210"/>
        <v>45402</v>
      </c>
      <c r="L2050" s="9">
        <f>+VLOOKUP(B2050,'[17]TT 2023'!F$2049:K$2068,2,0)</f>
        <v>-257183</v>
      </c>
      <c r="M2050" s="9">
        <f t="shared" si="211"/>
        <v>0</v>
      </c>
      <c r="N2050" s="5">
        <f>+VLOOKUP(B2050,'[17]TT 2023'!F$2049:K$2068,6,0)</f>
        <v>45392</v>
      </c>
      <c r="O2050" t="s">
        <v>2516</v>
      </c>
      <c r="P2050"/>
      <c r="Q2050"/>
      <c r="R2050" s="14"/>
    </row>
    <row r="2051" spans="1:18" hidden="1" x14ac:dyDescent="0.2">
      <c r="A2051" s="5">
        <v>45367</v>
      </c>
      <c r="B2051" s="6">
        <v>155</v>
      </c>
      <c r="C2051" s="6" t="s">
        <v>2229</v>
      </c>
      <c r="D2051" s="6" t="s">
        <v>727</v>
      </c>
      <c r="E2051" s="9">
        <v>-892742</v>
      </c>
      <c r="F2051" s="10" t="s">
        <v>1409</v>
      </c>
      <c r="G2051" s="9">
        <v>-71420</v>
      </c>
      <c r="H2051" s="9">
        <v>-964162</v>
      </c>
      <c r="I2051" s="6" t="s">
        <v>175</v>
      </c>
      <c r="J2051" s="6" t="s">
        <v>176</v>
      </c>
      <c r="K2051" s="5">
        <f t="shared" si="210"/>
        <v>45402</v>
      </c>
      <c r="L2051" s="9">
        <f>+VLOOKUP(B2051,'[17]TT 2023'!F$2049:K$2068,2,0)</f>
        <v>-964162</v>
      </c>
      <c r="M2051" s="9">
        <f t="shared" si="211"/>
        <v>0</v>
      </c>
      <c r="N2051" s="5">
        <f>+VLOOKUP(B2051,'[17]TT 2023'!F$2049:K$2068,6,0)</f>
        <v>45392</v>
      </c>
      <c r="O2051" t="s">
        <v>2516</v>
      </c>
      <c r="P2051"/>
      <c r="Q2051"/>
      <c r="R2051" s="14"/>
    </row>
    <row r="2052" spans="1:18" hidden="1" x14ac:dyDescent="0.2">
      <c r="A2052" s="5">
        <v>45370</v>
      </c>
      <c r="B2052" s="6">
        <v>12733</v>
      </c>
      <c r="C2052" s="6" t="s">
        <v>2228</v>
      </c>
      <c r="D2052" s="6" t="s">
        <v>2474</v>
      </c>
      <c r="E2052" s="9">
        <v>2381320</v>
      </c>
      <c r="F2052" s="10" t="s">
        <v>1409</v>
      </c>
      <c r="G2052" s="9">
        <v>190506</v>
      </c>
      <c r="H2052" s="9">
        <v>2571826</v>
      </c>
      <c r="I2052" s="6" t="s">
        <v>139</v>
      </c>
      <c r="J2052" s="6" t="s">
        <v>140</v>
      </c>
      <c r="K2052" s="5">
        <f t="shared" si="210"/>
        <v>45405</v>
      </c>
      <c r="L2052" s="9">
        <f>+VLOOKUP(B2052,'[17]TT 2023'!F$2069:K$2148,2,0)</f>
        <v>2571831</v>
      </c>
      <c r="M2052" s="9">
        <f t="shared" si="211"/>
        <v>5</v>
      </c>
      <c r="N2052" s="5">
        <f>+VLOOKUP(B2052,'[17]TT 2023'!F$2069:K$2148,6,0)</f>
        <v>45406</v>
      </c>
      <c r="O2052" t="s">
        <v>2521</v>
      </c>
      <c r="P2052"/>
      <c r="Q2052"/>
      <c r="R2052" s="14"/>
    </row>
    <row r="2053" spans="1:18" hidden="1" x14ac:dyDescent="0.2">
      <c r="A2053" s="5">
        <v>45370</v>
      </c>
      <c r="B2053" s="6">
        <v>12734</v>
      </c>
      <c r="C2053" s="6" t="s">
        <v>2228</v>
      </c>
      <c r="D2053" s="6" t="s">
        <v>2475</v>
      </c>
      <c r="E2053" s="9">
        <v>1468620</v>
      </c>
      <c r="F2053" s="10" t="s">
        <v>1409</v>
      </c>
      <c r="G2053" s="9">
        <v>117490</v>
      </c>
      <c r="H2053" s="9">
        <v>1586110</v>
      </c>
      <c r="I2053" s="6" t="s">
        <v>139</v>
      </c>
      <c r="J2053" s="6" t="s">
        <v>140</v>
      </c>
      <c r="K2053" s="5">
        <f t="shared" si="210"/>
        <v>45405</v>
      </c>
      <c r="L2053" s="9">
        <f>+VLOOKUP(B2053,'[17]TT 2023'!F$2069:K$2148,2,0)</f>
        <v>1586115</v>
      </c>
      <c r="M2053" s="9">
        <f t="shared" si="211"/>
        <v>5</v>
      </c>
      <c r="N2053" s="5">
        <f>+VLOOKUP(B2053,'[17]TT 2023'!F$2069:K$2148,6,0)</f>
        <v>45406</v>
      </c>
      <c r="O2053" t="s">
        <v>2521</v>
      </c>
      <c r="P2053"/>
      <c r="Q2053"/>
      <c r="R2053" s="14"/>
    </row>
    <row r="2054" spans="1:18" hidden="1" x14ac:dyDescent="0.2">
      <c r="A2054" s="5">
        <v>45370</v>
      </c>
      <c r="B2054" s="6">
        <v>12746</v>
      </c>
      <c r="C2054" s="6" t="s">
        <v>2228</v>
      </c>
      <c r="D2054" s="6" t="s">
        <v>2476</v>
      </c>
      <c r="E2054" s="9">
        <v>1468620</v>
      </c>
      <c r="F2054" s="10" t="s">
        <v>1409</v>
      </c>
      <c r="G2054" s="9">
        <v>117490</v>
      </c>
      <c r="H2054" s="9">
        <v>1586110</v>
      </c>
      <c r="I2054" s="6" t="s">
        <v>13</v>
      </c>
      <c r="J2054" s="6" t="s">
        <v>14</v>
      </c>
      <c r="K2054" s="5">
        <f t="shared" si="210"/>
        <v>45405</v>
      </c>
      <c r="L2054" s="9">
        <f>+VLOOKUP(B2054,'[17]TT 2023'!F$2049:K$2068,2,0)</f>
        <v>1586115</v>
      </c>
      <c r="M2054" s="9">
        <f t="shared" si="211"/>
        <v>5</v>
      </c>
      <c r="N2054" s="5">
        <f>+VLOOKUP(B2054,'[17]TT 2023'!F$2049:K$2068,6,0)</f>
        <v>45392</v>
      </c>
      <c r="O2054" t="s">
        <v>2516</v>
      </c>
      <c r="P2054"/>
      <c r="Q2054"/>
      <c r="R2054" s="14"/>
    </row>
    <row r="2055" spans="1:18" hidden="1" x14ac:dyDescent="0.2">
      <c r="A2055" s="5">
        <v>45370</v>
      </c>
      <c r="B2055" s="6">
        <v>12747</v>
      </c>
      <c r="C2055" s="6" t="s">
        <v>2228</v>
      </c>
      <c r="D2055" s="6" t="s">
        <v>2477</v>
      </c>
      <c r="E2055" s="9">
        <v>2381320</v>
      </c>
      <c r="F2055" s="10" t="s">
        <v>1409</v>
      </c>
      <c r="G2055" s="9">
        <v>190506</v>
      </c>
      <c r="H2055" s="9">
        <v>2571826</v>
      </c>
      <c r="I2055" s="6" t="s">
        <v>13</v>
      </c>
      <c r="J2055" s="6" t="s">
        <v>14</v>
      </c>
      <c r="K2055" s="5">
        <f t="shared" si="210"/>
        <v>45405</v>
      </c>
      <c r="L2055" s="9">
        <f>+VLOOKUP(B2055,'[17]TT 2023'!F$2069:K$2148,2,0)</f>
        <v>2571831</v>
      </c>
      <c r="M2055" s="9">
        <f t="shared" si="211"/>
        <v>5</v>
      </c>
      <c r="N2055" s="5">
        <f>+VLOOKUP(B2055,'[17]TT 2023'!F$2069:K$2148,6,0)</f>
        <v>45406</v>
      </c>
      <c r="O2055" t="s">
        <v>2521</v>
      </c>
      <c r="P2055"/>
      <c r="Q2055"/>
      <c r="R2055" s="14"/>
    </row>
    <row r="2056" spans="1:18" hidden="1" x14ac:dyDescent="0.2">
      <c r="A2056" s="5">
        <v>45370</v>
      </c>
      <c r="B2056" s="6">
        <v>12751</v>
      </c>
      <c r="C2056" s="6" t="s">
        <v>2228</v>
      </c>
      <c r="D2056" s="6" t="s">
        <v>2478</v>
      </c>
      <c r="E2056" s="9">
        <v>3116975</v>
      </c>
      <c r="F2056" s="10" t="s">
        <v>1409</v>
      </c>
      <c r="G2056" s="9">
        <v>249358</v>
      </c>
      <c r="H2056" s="9">
        <v>3366333</v>
      </c>
      <c r="I2056" s="6" t="s">
        <v>13</v>
      </c>
      <c r="J2056" s="6" t="s">
        <v>14</v>
      </c>
      <c r="K2056" s="5">
        <f t="shared" ref="K2056:K2096" si="212">35+A2056</f>
        <v>45405</v>
      </c>
      <c r="L2056" s="9">
        <f>+VLOOKUP(B2056,'[17]TT 2023'!F$2069:K$2148,2,0)</f>
        <v>3366333</v>
      </c>
      <c r="M2056" s="9">
        <f t="shared" si="211"/>
        <v>0</v>
      </c>
      <c r="N2056" s="5">
        <f>+VLOOKUP(B2056,'[17]TT 2023'!F$2069:K$2148,6,0)</f>
        <v>45406</v>
      </c>
      <c r="O2056" t="s">
        <v>2521</v>
      </c>
      <c r="P2056"/>
      <c r="Q2056"/>
      <c r="R2056" s="14"/>
    </row>
    <row r="2057" spans="1:18" hidden="1" x14ac:dyDescent="0.2">
      <c r="A2057" s="5">
        <v>45370</v>
      </c>
      <c r="B2057" s="6">
        <v>12757</v>
      </c>
      <c r="C2057" s="6" t="s">
        <v>2228</v>
      </c>
      <c r="D2057" s="6" t="s">
        <v>2479</v>
      </c>
      <c r="E2057" s="9">
        <v>7770960</v>
      </c>
      <c r="F2057" s="10" t="s">
        <v>1409</v>
      </c>
      <c r="G2057" s="9">
        <v>621677</v>
      </c>
      <c r="H2057" s="9">
        <v>8392637</v>
      </c>
      <c r="I2057" s="6" t="s">
        <v>117</v>
      </c>
      <c r="J2057" s="6" t="s">
        <v>118</v>
      </c>
      <c r="K2057" s="5">
        <f t="shared" si="212"/>
        <v>45405</v>
      </c>
      <c r="L2057" s="9">
        <f>+VLOOKUP(B2057,'[17]TT 2023'!F$2069:K$2148,2,0)</f>
        <v>8392640</v>
      </c>
      <c r="M2057" s="9">
        <f t="shared" si="211"/>
        <v>3</v>
      </c>
      <c r="N2057" s="5">
        <f>+VLOOKUP(B2057,'[17]TT 2023'!F$2069:K$2148,6,0)</f>
        <v>45406</v>
      </c>
      <c r="O2057" t="s">
        <v>2521</v>
      </c>
      <c r="P2057"/>
      <c r="Q2057"/>
      <c r="R2057" s="14"/>
    </row>
    <row r="2058" spans="1:18" hidden="1" x14ac:dyDescent="0.2">
      <c r="A2058" s="5">
        <v>45370</v>
      </c>
      <c r="B2058" s="6">
        <v>12760</v>
      </c>
      <c r="C2058" s="6" t="s">
        <v>2228</v>
      </c>
      <c r="D2058" s="6" t="s">
        <v>2480</v>
      </c>
      <c r="E2058" s="9">
        <v>2144100</v>
      </c>
      <c r="F2058" s="10" t="s">
        <v>1409</v>
      </c>
      <c r="G2058" s="9">
        <v>171528</v>
      </c>
      <c r="H2058" s="9">
        <v>2315628</v>
      </c>
      <c r="I2058" s="6" t="s">
        <v>73</v>
      </c>
      <c r="J2058" s="6" t="s">
        <v>74</v>
      </c>
      <c r="K2058" s="5">
        <f t="shared" si="212"/>
        <v>45405</v>
      </c>
      <c r="L2058" s="9">
        <f>+VLOOKUP(B2058,'[17]TT 2023'!F$2069:K$2148,2,0)</f>
        <v>2315628</v>
      </c>
      <c r="M2058" s="9">
        <f t="shared" si="211"/>
        <v>0</v>
      </c>
      <c r="N2058" s="5">
        <f>+VLOOKUP(B2058,'[17]TT 2023'!F$2069:K$2148,6,0)</f>
        <v>45406</v>
      </c>
      <c r="O2058" t="s">
        <v>2521</v>
      </c>
      <c r="P2058"/>
      <c r="Q2058"/>
      <c r="R2058" s="14"/>
    </row>
    <row r="2059" spans="1:18" hidden="1" x14ac:dyDescent="0.2">
      <c r="A2059" s="5">
        <v>45370</v>
      </c>
      <c r="B2059" s="6">
        <v>12761</v>
      </c>
      <c r="C2059" s="6" t="s">
        <v>2228</v>
      </c>
      <c r="D2059" s="6" t="s">
        <v>2481</v>
      </c>
      <c r="E2059" s="9">
        <v>2381320</v>
      </c>
      <c r="F2059" s="10" t="s">
        <v>1409</v>
      </c>
      <c r="G2059" s="9">
        <v>190506</v>
      </c>
      <c r="H2059" s="9">
        <v>2571826</v>
      </c>
      <c r="I2059" s="6" t="s">
        <v>131</v>
      </c>
      <c r="J2059" s="6" t="s">
        <v>132</v>
      </c>
      <c r="K2059" s="5">
        <f t="shared" si="212"/>
        <v>45405</v>
      </c>
      <c r="L2059" s="9">
        <f>+VLOOKUP(B2059,'[17]TT 2023'!F$2069:K$2148,2,0)</f>
        <v>2571831</v>
      </c>
      <c r="M2059" s="9">
        <f t="shared" si="211"/>
        <v>5</v>
      </c>
      <c r="N2059" s="5">
        <f>+VLOOKUP(B2059,'[17]TT 2023'!F$2069:K$2148,6,0)</f>
        <v>45406</v>
      </c>
      <c r="O2059" t="s">
        <v>2521</v>
      </c>
      <c r="P2059"/>
      <c r="Q2059"/>
      <c r="R2059" s="14"/>
    </row>
    <row r="2060" spans="1:18" hidden="1" x14ac:dyDescent="0.2">
      <c r="A2060" s="5">
        <v>45370</v>
      </c>
      <c r="B2060" s="6">
        <v>12770</v>
      </c>
      <c r="C2060" s="6" t="s">
        <v>2228</v>
      </c>
      <c r="D2060" s="6" t="s">
        <v>2482</v>
      </c>
      <c r="E2060" s="9">
        <v>888460</v>
      </c>
      <c r="F2060" s="10" t="s">
        <v>1409</v>
      </c>
      <c r="G2060" s="9">
        <v>71077</v>
      </c>
      <c r="H2060" s="9">
        <v>959537</v>
      </c>
      <c r="I2060" s="6" t="s">
        <v>113</v>
      </c>
      <c r="J2060" s="6" t="s">
        <v>114</v>
      </c>
      <c r="K2060" s="5">
        <f t="shared" si="212"/>
        <v>45405</v>
      </c>
      <c r="L2060" s="9">
        <f>+VLOOKUP(B2060,'[17]TT 2023'!F$2069:K$2148,2,0)</f>
        <v>959540</v>
      </c>
      <c r="M2060" s="9">
        <f t="shared" si="211"/>
        <v>3</v>
      </c>
      <c r="N2060" s="5">
        <f>+VLOOKUP(B2060,'[17]TT 2023'!F$2069:K$2148,6,0)</f>
        <v>45406</v>
      </c>
      <c r="O2060" t="s">
        <v>2521</v>
      </c>
      <c r="P2060"/>
      <c r="Q2060"/>
      <c r="R2060" s="14"/>
    </row>
    <row r="2061" spans="1:18" hidden="1" x14ac:dyDescent="0.2">
      <c r="A2061" s="5">
        <v>45370</v>
      </c>
      <c r="B2061" s="6">
        <v>12771</v>
      </c>
      <c r="C2061" s="6" t="s">
        <v>2228</v>
      </c>
      <c r="D2061" s="6" t="s">
        <v>2483</v>
      </c>
      <c r="E2061" s="9">
        <v>1776920</v>
      </c>
      <c r="F2061" s="10" t="s">
        <v>1409</v>
      </c>
      <c r="G2061" s="9">
        <v>142154</v>
      </c>
      <c r="H2061" s="9">
        <v>1919074</v>
      </c>
      <c r="I2061" s="6" t="s">
        <v>139</v>
      </c>
      <c r="J2061" s="6" t="s">
        <v>140</v>
      </c>
      <c r="K2061" s="5">
        <f t="shared" si="212"/>
        <v>45405</v>
      </c>
      <c r="L2061" s="9">
        <f>+VLOOKUP(B2061,'[17]TT 2023'!F$2069:K$2148,2,0)</f>
        <v>1919079</v>
      </c>
      <c r="M2061" s="9">
        <f t="shared" si="211"/>
        <v>5</v>
      </c>
      <c r="N2061" s="5">
        <f>+VLOOKUP(B2061,'[17]TT 2023'!F$2069:K$2148,6,0)</f>
        <v>45406</v>
      </c>
      <c r="O2061" t="s">
        <v>2521</v>
      </c>
      <c r="P2061"/>
      <c r="Q2061"/>
      <c r="R2061" s="14"/>
    </row>
    <row r="2062" spans="1:18" hidden="1" x14ac:dyDescent="0.2">
      <c r="A2062" s="5">
        <v>45370</v>
      </c>
      <c r="B2062" s="6">
        <v>12772</v>
      </c>
      <c r="C2062" s="6" t="s">
        <v>2228</v>
      </c>
      <c r="D2062" s="6" t="s">
        <v>2484</v>
      </c>
      <c r="E2062" s="9">
        <v>888460</v>
      </c>
      <c r="F2062" s="10" t="s">
        <v>1409</v>
      </c>
      <c r="G2062" s="9">
        <v>71077</v>
      </c>
      <c r="H2062" s="9">
        <v>959537</v>
      </c>
      <c r="I2062" s="6" t="s">
        <v>53</v>
      </c>
      <c r="J2062" s="6" t="s">
        <v>54</v>
      </c>
      <c r="K2062" s="5">
        <f t="shared" si="212"/>
        <v>45405</v>
      </c>
      <c r="L2062" s="9">
        <f>+VLOOKUP(B2062,'[17]TT 2023'!F$2149:K$2198,2,0)</f>
        <v>959540</v>
      </c>
      <c r="M2062" s="9">
        <f t="shared" si="211"/>
        <v>3</v>
      </c>
      <c r="N2062" s="5">
        <f>+VLOOKUP(B2062,'[17]TT 2023'!F$2149:K$2198,6,0)</f>
        <v>45422</v>
      </c>
      <c r="O2062" t="s">
        <v>2589</v>
      </c>
      <c r="P2062"/>
      <c r="Q2062"/>
      <c r="R2062" s="14"/>
    </row>
    <row r="2063" spans="1:18" hidden="1" x14ac:dyDescent="0.2">
      <c r="A2063" s="5">
        <v>45371</v>
      </c>
      <c r="B2063" s="6">
        <v>12818</v>
      </c>
      <c r="C2063" s="6" t="s">
        <v>2228</v>
      </c>
      <c r="D2063" s="6" t="s">
        <v>2485</v>
      </c>
      <c r="E2063" s="9">
        <v>1776920</v>
      </c>
      <c r="F2063" s="10" t="s">
        <v>1409</v>
      </c>
      <c r="G2063" s="9">
        <v>142154</v>
      </c>
      <c r="H2063" s="9">
        <v>1919074</v>
      </c>
      <c r="I2063" s="6" t="s">
        <v>13</v>
      </c>
      <c r="J2063" s="6" t="s">
        <v>14</v>
      </c>
      <c r="K2063" s="5">
        <f t="shared" si="212"/>
        <v>45406</v>
      </c>
      <c r="L2063" s="9">
        <f>+VLOOKUP(B2063,'[17]TT 2023'!F$2069:K$2148,2,0)</f>
        <v>1919079</v>
      </c>
      <c r="M2063" s="9">
        <f t="shared" si="211"/>
        <v>5</v>
      </c>
      <c r="N2063" s="5">
        <f>+VLOOKUP(B2063,'[17]TT 2023'!F$2069:K$2148,6,0)</f>
        <v>45406</v>
      </c>
      <c r="O2063" t="s">
        <v>2521</v>
      </c>
      <c r="P2063"/>
      <c r="Q2063"/>
      <c r="R2063" s="14"/>
    </row>
    <row r="2064" spans="1:18" hidden="1" x14ac:dyDescent="0.2">
      <c r="A2064" s="5">
        <v>45371</v>
      </c>
      <c r="B2064" s="6">
        <v>12819</v>
      </c>
      <c r="C2064" s="6" t="s">
        <v>2228</v>
      </c>
      <c r="D2064" s="6" t="s">
        <v>2486</v>
      </c>
      <c r="E2064" s="9">
        <v>888460</v>
      </c>
      <c r="F2064" s="10" t="s">
        <v>1409</v>
      </c>
      <c r="G2064" s="9">
        <v>71077</v>
      </c>
      <c r="H2064" s="9">
        <v>959537</v>
      </c>
      <c r="I2064" s="6" t="s">
        <v>101</v>
      </c>
      <c r="J2064" s="6" t="s">
        <v>102</v>
      </c>
      <c r="K2064" s="5">
        <f t="shared" si="212"/>
        <v>45406</v>
      </c>
      <c r="L2064" s="9">
        <f>+VLOOKUP(B2064,'[17]TT 2023'!F$2069:K$2148,2,0)</f>
        <v>959540</v>
      </c>
      <c r="M2064" s="9">
        <f t="shared" si="211"/>
        <v>3</v>
      </c>
      <c r="N2064" s="5">
        <f>+VLOOKUP(B2064,'[17]TT 2023'!F$2069:K$2148,6,0)</f>
        <v>45406</v>
      </c>
      <c r="O2064" t="s">
        <v>2521</v>
      </c>
      <c r="P2064"/>
      <c r="Q2064"/>
      <c r="R2064" s="14"/>
    </row>
    <row r="2065" spans="1:18" hidden="1" x14ac:dyDescent="0.2">
      <c r="A2065" s="5">
        <v>45371</v>
      </c>
      <c r="B2065" s="6">
        <v>12820</v>
      </c>
      <c r="C2065" s="6" t="s">
        <v>2228</v>
      </c>
      <c r="D2065" s="6" t="s">
        <v>2487</v>
      </c>
      <c r="E2065" s="9">
        <v>1468620</v>
      </c>
      <c r="F2065" s="10" t="s">
        <v>1409</v>
      </c>
      <c r="G2065" s="9">
        <v>117490</v>
      </c>
      <c r="H2065" s="9">
        <v>1586110</v>
      </c>
      <c r="I2065" s="6" t="s">
        <v>101</v>
      </c>
      <c r="J2065" s="6" t="s">
        <v>102</v>
      </c>
      <c r="K2065" s="5">
        <f t="shared" si="212"/>
        <v>45406</v>
      </c>
      <c r="L2065" s="9">
        <f>+VLOOKUP(B2065,'[17]TT 2023'!F$2069:K$2148,2,0)</f>
        <v>1586115</v>
      </c>
      <c r="M2065" s="9">
        <f t="shared" si="211"/>
        <v>5</v>
      </c>
      <c r="N2065" s="5">
        <f>+VLOOKUP(B2065,'[17]TT 2023'!F$2069:K$2148,6,0)</f>
        <v>45406</v>
      </c>
      <c r="O2065" t="s">
        <v>2521</v>
      </c>
      <c r="P2065"/>
      <c r="Q2065"/>
      <c r="R2065" s="14"/>
    </row>
    <row r="2066" spans="1:18" hidden="1" x14ac:dyDescent="0.2">
      <c r="A2066" s="5">
        <v>45373</v>
      </c>
      <c r="B2066" s="6">
        <v>173</v>
      </c>
      <c r="C2066" s="6" t="s">
        <v>2229</v>
      </c>
      <c r="D2066" s="6" t="s">
        <v>727</v>
      </c>
      <c r="E2066" s="9">
        <v>-785532</v>
      </c>
      <c r="F2066" s="10" t="s">
        <v>1409</v>
      </c>
      <c r="G2066" s="9">
        <v>-62843</v>
      </c>
      <c r="H2066" s="9">
        <v>-848375</v>
      </c>
      <c r="I2066" s="6" t="s">
        <v>83</v>
      </c>
      <c r="J2066" s="6" t="s">
        <v>84</v>
      </c>
      <c r="K2066" s="5">
        <f t="shared" si="212"/>
        <v>45408</v>
      </c>
      <c r="L2066" s="9">
        <f>+VLOOKUP(B2066,'[17]TT 2023'!F$2049:K$2068,2,0)</f>
        <v>-848375</v>
      </c>
      <c r="M2066" s="9">
        <f t="shared" si="211"/>
        <v>0</v>
      </c>
      <c r="N2066" s="5">
        <f>+VLOOKUP(B2066,'[17]TT 2023'!F$2049:K$2068,6,0)</f>
        <v>45392</v>
      </c>
      <c r="O2066" t="s">
        <v>2516</v>
      </c>
      <c r="P2066"/>
      <c r="Q2066"/>
      <c r="R2066" s="14"/>
    </row>
    <row r="2067" spans="1:18" hidden="1" x14ac:dyDescent="0.2">
      <c r="A2067" s="5">
        <v>45376</v>
      </c>
      <c r="B2067" s="6">
        <v>13603</v>
      </c>
      <c r="C2067" s="6" t="s">
        <v>2228</v>
      </c>
      <c r="D2067" s="6" t="s">
        <v>2488</v>
      </c>
      <c r="E2067" s="9">
        <v>2381320</v>
      </c>
      <c r="F2067" s="10" t="s">
        <v>1409</v>
      </c>
      <c r="G2067" s="9">
        <v>190506</v>
      </c>
      <c r="H2067" s="9">
        <v>2571826</v>
      </c>
      <c r="I2067" s="6" t="s">
        <v>175</v>
      </c>
      <c r="J2067" s="6" t="s">
        <v>176</v>
      </c>
      <c r="K2067" s="5">
        <f t="shared" si="212"/>
        <v>45411</v>
      </c>
      <c r="L2067" s="9">
        <f>+VLOOKUP(B2067,'[17]TT 2023'!F$2149:K$2198,2,0)</f>
        <v>2571831</v>
      </c>
      <c r="M2067" s="9">
        <f t="shared" si="211"/>
        <v>5</v>
      </c>
      <c r="N2067" s="5">
        <f>+VLOOKUP(B2067,'[17]TT 2023'!F$2149:K$2198,6,0)</f>
        <v>45422</v>
      </c>
      <c r="O2067" t="s">
        <v>2589</v>
      </c>
      <c r="P2067"/>
      <c r="Q2067"/>
      <c r="R2067" s="14"/>
    </row>
    <row r="2068" spans="1:18" hidden="1" x14ac:dyDescent="0.2">
      <c r="A2068" s="5">
        <v>45376</v>
      </c>
      <c r="B2068" s="6">
        <v>13604</v>
      </c>
      <c r="C2068" s="6" t="s">
        <v>2228</v>
      </c>
      <c r="D2068" s="6" t="s">
        <v>2489</v>
      </c>
      <c r="E2068" s="9">
        <v>6231260</v>
      </c>
      <c r="F2068" s="10" t="s">
        <v>1409</v>
      </c>
      <c r="G2068" s="9">
        <v>498501</v>
      </c>
      <c r="H2068" s="9">
        <v>6729761</v>
      </c>
      <c r="I2068" s="6" t="s">
        <v>93</v>
      </c>
      <c r="J2068" s="6" t="s">
        <v>94</v>
      </c>
      <c r="K2068" s="5">
        <f t="shared" si="212"/>
        <v>45411</v>
      </c>
      <c r="L2068" s="9">
        <f>+VLOOKUP(B2068,'[17]TT 2023'!F$2149:K$2198,2,0)</f>
        <v>6729764</v>
      </c>
      <c r="M2068" s="9">
        <f t="shared" si="211"/>
        <v>3</v>
      </c>
      <c r="N2068" s="5">
        <f>+VLOOKUP(B2068,'[17]TT 2023'!F$2149:K$2198,6,0)</f>
        <v>45422</v>
      </c>
      <c r="O2068" t="s">
        <v>2589</v>
      </c>
      <c r="P2068"/>
      <c r="Q2068"/>
      <c r="R2068" s="14"/>
    </row>
    <row r="2069" spans="1:18" hidden="1" x14ac:dyDescent="0.2">
      <c r="A2069" s="5">
        <v>45376</v>
      </c>
      <c r="B2069" s="6">
        <v>13607</v>
      </c>
      <c r="C2069" s="6" t="s">
        <v>2228</v>
      </c>
      <c r="D2069" s="6" t="s">
        <v>2490</v>
      </c>
      <c r="E2069" s="9">
        <v>4251404</v>
      </c>
      <c r="F2069" s="10" t="s">
        <v>1409</v>
      </c>
      <c r="G2069" s="9">
        <v>340112</v>
      </c>
      <c r="H2069" s="9">
        <v>4591516</v>
      </c>
      <c r="I2069" s="6" t="s">
        <v>131</v>
      </c>
      <c r="J2069" s="6" t="s">
        <v>132</v>
      </c>
      <c r="K2069" s="5">
        <f t="shared" si="212"/>
        <v>45411</v>
      </c>
      <c r="L2069" s="9">
        <f>+VLOOKUP(B2069,'[17]TT 2023'!F$2149:K$2198,2,0)</f>
        <v>4591512</v>
      </c>
      <c r="M2069" s="9">
        <f t="shared" si="211"/>
        <v>-4</v>
      </c>
      <c r="N2069" s="5">
        <f>+VLOOKUP(B2069,'[17]TT 2023'!F$2149:K$2198,6,0)</f>
        <v>45422</v>
      </c>
      <c r="O2069" t="s">
        <v>2589</v>
      </c>
      <c r="P2069"/>
      <c r="Q2069"/>
      <c r="R2069" s="14"/>
    </row>
    <row r="2070" spans="1:18" hidden="1" x14ac:dyDescent="0.2">
      <c r="A2070" s="5">
        <v>45376</v>
      </c>
      <c r="B2070" s="6">
        <v>13608</v>
      </c>
      <c r="C2070" s="6" t="s">
        <v>2228</v>
      </c>
      <c r="D2070" s="6" t="s">
        <v>2491</v>
      </c>
      <c r="E2070" s="9">
        <v>888460</v>
      </c>
      <c r="F2070" s="10" t="s">
        <v>1409</v>
      </c>
      <c r="G2070" s="9">
        <v>71077</v>
      </c>
      <c r="H2070" s="9">
        <v>959537</v>
      </c>
      <c r="I2070" s="6" t="s">
        <v>131</v>
      </c>
      <c r="J2070" s="6" t="s">
        <v>132</v>
      </c>
      <c r="K2070" s="5">
        <f t="shared" si="212"/>
        <v>45411</v>
      </c>
      <c r="L2070" s="9">
        <f>+VLOOKUP(B2070,'[17]TT 2023'!F$2149:K$2198,2,0)</f>
        <v>959540</v>
      </c>
      <c r="M2070" s="9">
        <f t="shared" si="211"/>
        <v>3</v>
      </c>
      <c r="N2070" s="5">
        <f>+VLOOKUP(B2070,'[17]TT 2023'!F$2149:K$2198,6,0)</f>
        <v>45422</v>
      </c>
      <c r="O2070" t="s">
        <v>2589</v>
      </c>
      <c r="P2070"/>
      <c r="Q2070"/>
      <c r="R2070" s="14"/>
    </row>
    <row r="2071" spans="1:18" hidden="1" x14ac:dyDescent="0.2">
      <c r="A2071" s="5">
        <v>45376</v>
      </c>
      <c r="B2071" s="6">
        <v>13631</v>
      </c>
      <c r="C2071" s="6" t="s">
        <v>2228</v>
      </c>
      <c r="D2071" s="6" t="s">
        <v>2492</v>
      </c>
      <c r="E2071" s="9">
        <v>5994040</v>
      </c>
      <c r="F2071" s="10" t="s">
        <v>1409</v>
      </c>
      <c r="G2071" s="9">
        <v>479523</v>
      </c>
      <c r="H2071" s="9">
        <v>6473563</v>
      </c>
      <c r="I2071" s="6" t="s">
        <v>13</v>
      </c>
      <c r="J2071" s="6" t="s">
        <v>14</v>
      </c>
      <c r="K2071" s="5">
        <f t="shared" si="212"/>
        <v>45411</v>
      </c>
      <c r="L2071" s="9">
        <f>+VLOOKUP(B2071,'[17]TT 2023'!F$2149:K$2198,2,0)</f>
        <v>6473561</v>
      </c>
      <c r="M2071" s="9">
        <f t="shared" si="211"/>
        <v>-2</v>
      </c>
      <c r="N2071" s="5">
        <f>+VLOOKUP(B2071,'[17]TT 2023'!F$2149:K$2198,6,0)</f>
        <v>45422</v>
      </c>
      <c r="O2071" t="s">
        <v>2589</v>
      </c>
      <c r="P2071"/>
      <c r="Q2071"/>
      <c r="R2071" s="14"/>
    </row>
    <row r="2072" spans="1:18" hidden="1" x14ac:dyDescent="0.2">
      <c r="A2072" s="5">
        <v>45376</v>
      </c>
      <c r="B2072" s="6">
        <v>13632</v>
      </c>
      <c r="C2072" s="6" t="s">
        <v>2228</v>
      </c>
      <c r="D2072" s="6" t="s">
        <v>2493</v>
      </c>
      <c r="E2072" s="9">
        <v>1776920</v>
      </c>
      <c r="F2072" s="10" t="s">
        <v>1409</v>
      </c>
      <c r="G2072" s="9">
        <v>142154</v>
      </c>
      <c r="H2072" s="9">
        <v>1919074</v>
      </c>
      <c r="I2072" s="6" t="s">
        <v>13</v>
      </c>
      <c r="J2072" s="6" t="s">
        <v>14</v>
      </c>
      <c r="K2072" s="5">
        <f t="shared" si="212"/>
        <v>45411</v>
      </c>
      <c r="L2072" s="9">
        <f>+VLOOKUP(B2072,'[17]TT 2023'!F$2149:K$2198,2,0)</f>
        <v>1919079</v>
      </c>
      <c r="M2072" s="9">
        <f t="shared" si="211"/>
        <v>5</v>
      </c>
      <c r="N2072" s="5">
        <f>+VLOOKUP(B2072,'[17]TT 2023'!F$2149:K$2198,6,0)</f>
        <v>45422</v>
      </c>
      <c r="O2072" t="s">
        <v>2589</v>
      </c>
      <c r="P2072"/>
      <c r="Q2072"/>
      <c r="R2072" s="14"/>
    </row>
    <row r="2073" spans="1:18" hidden="1" x14ac:dyDescent="0.2">
      <c r="A2073" s="5">
        <v>45376</v>
      </c>
      <c r="B2073" s="6">
        <v>13633</v>
      </c>
      <c r="C2073" s="6" t="s">
        <v>2228</v>
      </c>
      <c r="D2073" s="6" t="s">
        <v>2494</v>
      </c>
      <c r="E2073" s="9">
        <v>2381320</v>
      </c>
      <c r="F2073" s="10" t="s">
        <v>1409</v>
      </c>
      <c r="G2073" s="9">
        <v>190506</v>
      </c>
      <c r="H2073" s="9">
        <v>2571826</v>
      </c>
      <c r="I2073" s="6" t="s">
        <v>13</v>
      </c>
      <c r="J2073" s="6" t="s">
        <v>14</v>
      </c>
      <c r="K2073" s="5">
        <f t="shared" si="212"/>
        <v>45411</v>
      </c>
      <c r="L2073" s="9">
        <f>+VLOOKUP(B2073,'[17]TT 2023'!F$2149:K$2198,2,0)</f>
        <v>2571831</v>
      </c>
      <c r="M2073" s="9">
        <f t="shared" si="211"/>
        <v>5</v>
      </c>
      <c r="N2073" s="5">
        <f>+VLOOKUP(B2073,'[17]TT 2023'!F$2149:K$2198,6,0)</f>
        <v>45422</v>
      </c>
      <c r="O2073" t="s">
        <v>2589</v>
      </c>
      <c r="P2073"/>
      <c r="Q2073"/>
      <c r="R2073" s="14"/>
    </row>
    <row r="2074" spans="1:18" hidden="1" x14ac:dyDescent="0.2">
      <c r="A2074" s="5">
        <v>45377</v>
      </c>
      <c r="B2074" s="6">
        <v>13709</v>
      </c>
      <c r="C2074" s="6" t="s">
        <v>2228</v>
      </c>
      <c r="D2074" s="6" t="s">
        <v>2495</v>
      </c>
      <c r="E2074" s="9">
        <v>1719535</v>
      </c>
      <c r="F2074" s="10" t="s">
        <v>1409</v>
      </c>
      <c r="G2074" s="9">
        <v>137563</v>
      </c>
      <c r="H2074" s="9">
        <v>1857098</v>
      </c>
      <c r="I2074" s="6" t="s">
        <v>147</v>
      </c>
      <c r="J2074" s="6" t="s">
        <v>148</v>
      </c>
      <c r="K2074" s="5">
        <f t="shared" si="212"/>
        <v>45412</v>
      </c>
      <c r="L2074" s="9">
        <f>+VLOOKUP(B2074,'[17]TT 2023'!F$2149:K$2198,2,0)</f>
        <v>1857101</v>
      </c>
      <c r="M2074" s="9">
        <f t="shared" si="211"/>
        <v>3</v>
      </c>
      <c r="N2074" s="5">
        <f>+VLOOKUP(B2074,'[17]TT 2023'!F$2149:K$2198,6,0)</f>
        <v>45422</v>
      </c>
      <c r="O2074" t="s">
        <v>2589</v>
      </c>
      <c r="P2074"/>
      <c r="Q2074"/>
      <c r="R2074" s="14"/>
    </row>
    <row r="2075" spans="1:18" hidden="1" x14ac:dyDescent="0.2">
      <c r="A2075" s="5">
        <v>45377</v>
      </c>
      <c r="B2075" s="6">
        <v>13710</v>
      </c>
      <c r="C2075" s="6" t="s">
        <v>2228</v>
      </c>
      <c r="D2075" s="6" t="s">
        <v>2496</v>
      </c>
      <c r="E2075" s="9">
        <v>888460</v>
      </c>
      <c r="F2075" s="10" t="s">
        <v>1409</v>
      </c>
      <c r="G2075" s="9">
        <v>71077</v>
      </c>
      <c r="H2075" s="9">
        <v>959537</v>
      </c>
      <c r="I2075" s="6" t="s">
        <v>147</v>
      </c>
      <c r="J2075" s="6" t="s">
        <v>148</v>
      </c>
      <c r="K2075" s="5">
        <f t="shared" si="212"/>
        <v>45412</v>
      </c>
      <c r="L2075" s="9">
        <f>+VLOOKUP(B2075,'[17]TT 2023'!F$2149:K$2198,2,0)</f>
        <v>959540</v>
      </c>
      <c r="M2075" s="9">
        <f t="shared" si="211"/>
        <v>3</v>
      </c>
      <c r="N2075" s="5">
        <f>+VLOOKUP(B2075,'[17]TT 2023'!F$2149:K$2198,6,0)</f>
        <v>45422</v>
      </c>
      <c r="O2075" t="s">
        <v>2589</v>
      </c>
      <c r="P2075"/>
      <c r="Q2075"/>
      <c r="R2075" s="14"/>
    </row>
    <row r="2076" spans="1:18" hidden="1" x14ac:dyDescent="0.2">
      <c r="A2076" s="5">
        <v>45377</v>
      </c>
      <c r="B2076" s="6">
        <v>13711</v>
      </c>
      <c r="C2076" s="6" t="s">
        <v>2228</v>
      </c>
      <c r="D2076" s="6" t="s">
        <v>2497</v>
      </c>
      <c r="E2076" s="9">
        <v>643230</v>
      </c>
      <c r="F2076" s="10" t="s">
        <v>1409</v>
      </c>
      <c r="G2076" s="9">
        <v>51458</v>
      </c>
      <c r="H2076" s="9">
        <v>694688</v>
      </c>
      <c r="I2076" s="6" t="s">
        <v>147</v>
      </c>
      <c r="J2076" s="6" t="s">
        <v>148</v>
      </c>
      <c r="K2076" s="5">
        <f t="shared" si="212"/>
        <v>45412</v>
      </c>
      <c r="L2076" s="9">
        <f>+VLOOKUP(B2076,'[17]TT 2023'!F$2149:K$2198,2,0)</f>
        <v>694683</v>
      </c>
      <c r="M2076" s="9">
        <f t="shared" si="211"/>
        <v>-5</v>
      </c>
      <c r="N2076" s="5">
        <f>+VLOOKUP(B2076,'[17]TT 2023'!F$2149:K$2198,6,0)</f>
        <v>45422</v>
      </c>
      <c r="O2076" t="s">
        <v>2589</v>
      </c>
      <c r="P2076"/>
      <c r="Q2076"/>
      <c r="R2076" s="14"/>
    </row>
    <row r="2077" spans="1:18" hidden="1" x14ac:dyDescent="0.2">
      <c r="A2077" s="5">
        <v>45377</v>
      </c>
      <c r="B2077" s="6">
        <v>13712</v>
      </c>
      <c r="C2077" s="6" t="s">
        <v>2228</v>
      </c>
      <c r="D2077" s="6" t="s">
        <v>2498</v>
      </c>
      <c r="E2077" s="9">
        <v>4442300</v>
      </c>
      <c r="F2077" s="10" t="s">
        <v>1409</v>
      </c>
      <c r="G2077" s="9">
        <v>355384</v>
      </c>
      <c r="H2077" s="9">
        <v>4797684</v>
      </c>
      <c r="I2077" s="6" t="s">
        <v>147</v>
      </c>
      <c r="J2077" s="6" t="s">
        <v>148</v>
      </c>
      <c r="K2077" s="5">
        <f t="shared" si="212"/>
        <v>45412</v>
      </c>
      <c r="L2077" s="9">
        <f>+VLOOKUP(B2077,'[17]TT 2023'!F$2149:K$2198,2,0)</f>
        <v>4797684</v>
      </c>
      <c r="M2077" s="9">
        <f t="shared" si="211"/>
        <v>0</v>
      </c>
      <c r="N2077" s="5">
        <f>+VLOOKUP(B2077,'[17]TT 2023'!F$2149:K$2198,6,0)</f>
        <v>45422</v>
      </c>
      <c r="O2077" t="s">
        <v>2589</v>
      </c>
      <c r="P2077"/>
      <c r="Q2077"/>
      <c r="R2077" s="14"/>
    </row>
    <row r="2078" spans="1:18" hidden="1" x14ac:dyDescent="0.2">
      <c r="A2078" s="5">
        <v>45377</v>
      </c>
      <c r="B2078" s="6">
        <v>13713</v>
      </c>
      <c r="C2078" s="6" t="s">
        <v>2228</v>
      </c>
      <c r="D2078" s="6" t="s">
        <v>2499</v>
      </c>
      <c r="E2078" s="9">
        <v>367155</v>
      </c>
      <c r="F2078" s="10" t="s">
        <v>1409</v>
      </c>
      <c r="G2078" s="9">
        <v>29372</v>
      </c>
      <c r="H2078" s="9">
        <v>396527</v>
      </c>
      <c r="I2078" s="6" t="s">
        <v>147</v>
      </c>
      <c r="J2078" s="6" t="s">
        <v>148</v>
      </c>
      <c r="K2078" s="5">
        <f t="shared" si="212"/>
        <v>45412</v>
      </c>
      <c r="L2078" s="9">
        <f>+VLOOKUP(B2078,'[17]TT 2023'!F$2149:K$2198,2,0)</f>
        <v>396522</v>
      </c>
      <c r="M2078" s="9">
        <f t="shared" si="211"/>
        <v>-5</v>
      </c>
      <c r="N2078" s="5">
        <f>+VLOOKUP(B2078,'[17]TT 2023'!F$2149:K$2198,6,0)</f>
        <v>45422</v>
      </c>
      <c r="O2078" t="s">
        <v>2589</v>
      </c>
      <c r="P2078"/>
      <c r="Q2078"/>
      <c r="R2078" s="14"/>
    </row>
    <row r="2079" spans="1:18" hidden="1" x14ac:dyDescent="0.2">
      <c r="A2079" s="5">
        <v>45377</v>
      </c>
      <c r="B2079" s="6">
        <v>13714</v>
      </c>
      <c r="C2079" s="6" t="s">
        <v>2228</v>
      </c>
      <c r="D2079" s="6" t="s">
        <v>2500</v>
      </c>
      <c r="E2079" s="9">
        <v>4442300</v>
      </c>
      <c r="F2079" s="10" t="s">
        <v>1409</v>
      </c>
      <c r="G2079" s="9">
        <v>355384</v>
      </c>
      <c r="H2079" s="9">
        <v>4797684</v>
      </c>
      <c r="I2079" s="6" t="s">
        <v>147</v>
      </c>
      <c r="J2079" s="6" t="s">
        <v>148</v>
      </c>
      <c r="K2079" s="5">
        <f t="shared" si="212"/>
        <v>45412</v>
      </c>
      <c r="L2079" s="9">
        <f>+VLOOKUP(B2079,'[17]TT 2023'!F$2149:K$2198,2,0)</f>
        <v>4797684</v>
      </c>
      <c r="M2079" s="9">
        <f t="shared" si="211"/>
        <v>0</v>
      </c>
      <c r="N2079" s="5">
        <f>+VLOOKUP(B2079,'[17]TT 2023'!F$2149:K$2198,6,0)</f>
        <v>45422</v>
      </c>
      <c r="O2079" t="s">
        <v>2589</v>
      </c>
      <c r="P2079"/>
      <c r="Q2079"/>
      <c r="R2079" s="14"/>
    </row>
    <row r="2080" spans="1:18" hidden="1" x14ac:dyDescent="0.2">
      <c r="A2080" s="5">
        <v>45377</v>
      </c>
      <c r="B2080" s="6">
        <v>13715</v>
      </c>
      <c r="C2080" s="6" t="s">
        <v>2228</v>
      </c>
      <c r="D2080" s="6" t="s">
        <v>2501</v>
      </c>
      <c r="E2080" s="9">
        <v>595330</v>
      </c>
      <c r="F2080" s="10" t="s">
        <v>1409</v>
      </c>
      <c r="G2080" s="9">
        <v>47626</v>
      </c>
      <c r="H2080" s="9">
        <v>642956</v>
      </c>
      <c r="I2080" s="6" t="s">
        <v>147</v>
      </c>
      <c r="J2080" s="6" t="s">
        <v>148</v>
      </c>
      <c r="K2080" s="5">
        <f t="shared" si="212"/>
        <v>45412</v>
      </c>
      <c r="L2080" s="9">
        <f>+VLOOKUP(B2080,'[17]TT 2023'!F$2069:K$2148,2,0)</f>
        <v>642951</v>
      </c>
      <c r="M2080" s="9">
        <f t="shared" si="211"/>
        <v>-5</v>
      </c>
      <c r="N2080" s="5">
        <f>+VLOOKUP(B2080,'[17]TT 2023'!F$2069:K$2148,6,0)</f>
        <v>45406</v>
      </c>
      <c r="O2080" t="s">
        <v>2521</v>
      </c>
      <c r="P2080"/>
      <c r="Q2080"/>
      <c r="R2080" s="14"/>
    </row>
    <row r="2081" spans="1:18" hidden="1" x14ac:dyDescent="0.2">
      <c r="A2081" s="5">
        <v>45377</v>
      </c>
      <c r="B2081" s="6">
        <v>13716</v>
      </c>
      <c r="C2081" s="6" t="s">
        <v>2228</v>
      </c>
      <c r="D2081" s="6" t="s">
        <v>2502</v>
      </c>
      <c r="E2081" s="9">
        <v>2665380</v>
      </c>
      <c r="F2081" s="10" t="s">
        <v>1409</v>
      </c>
      <c r="G2081" s="9">
        <v>213230</v>
      </c>
      <c r="H2081" s="9">
        <v>2878610</v>
      </c>
      <c r="I2081" s="6" t="s">
        <v>147</v>
      </c>
      <c r="J2081" s="6" t="s">
        <v>148</v>
      </c>
      <c r="K2081" s="5">
        <f t="shared" si="212"/>
        <v>45412</v>
      </c>
      <c r="L2081" s="9">
        <f>+VLOOKUP(B2081,'[17]TT 2023'!F$2069:K$2148,2,0)</f>
        <v>2878605</v>
      </c>
      <c r="M2081" s="9">
        <f t="shared" si="211"/>
        <v>-5</v>
      </c>
      <c r="N2081" s="5">
        <f>+VLOOKUP(B2081,'[17]TT 2023'!F$2069:K$2148,6,0)</f>
        <v>45406</v>
      </c>
      <c r="O2081" t="s">
        <v>2521</v>
      </c>
      <c r="P2081"/>
      <c r="Q2081"/>
      <c r="R2081" s="14"/>
    </row>
    <row r="2082" spans="1:18" hidden="1" x14ac:dyDescent="0.2">
      <c r="A2082" s="5">
        <v>45377</v>
      </c>
      <c r="B2082" s="6">
        <v>13717</v>
      </c>
      <c r="C2082" s="6" t="s">
        <v>2228</v>
      </c>
      <c r="D2082" s="6" t="s">
        <v>2503</v>
      </c>
      <c r="E2082" s="9">
        <v>536025</v>
      </c>
      <c r="F2082" s="10" t="s">
        <v>1409</v>
      </c>
      <c r="G2082" s="9">
        <v>42882</v>
      </c>
      <c r="H2082" s="9">
        <v>578907</v>
      </c>
      <c r="I2082" s="6" t="s">
        <v>147</v>
      </c>
      <c r="J2082" s="6" t="s">
        <v>148</v>
      </c>
      <c r="K2082" s="5">
        <f t="shared" si="212"/>
        <v>45412</v>
      </c>
      <c r="L2082" s="9">
        <f>+VLOOKUP(B2082,'[17]TT 2023'!F$2069:K$2148,2,0)</f>
        <v>578907</v>
      </c>
      <c r="M2082" s="9">
        <f t="shared" si="211"/>
        <v>0</v>
      </c>
      <c r="N2082" s="5">
        <f>+VLOOKUP(B2082,'[17]TT 2023'!F$2069:K$2148,6,0)</f>
        <v>45406</v>
      </c>
      <c r="O2082" t="s">
        <v>2521</v>
      </c>
      <c r="P2082"/>
      <c r="Q2082"/>
      <c r="R2082" s="14"/>
    </row>
    <row r="2083" spans="1:18" hidden="1" x14ac:dyDescent="0.2">
      <c r="A2083" s="5">
        <v>45377</v>
      </c>
      <c r="B2083" s="6">
        <v>13718</v>
      </c>
      <c r="C2083" s="6" t="s">
        <v>2228</v>
      </c>
      <c r="D2083" s="6" t="s">
        <v>2504</v>
      </c>
      <c r="E2083" s="9">
        <v>1819901</v>
      </c>
      <c r="F2083" s="10" t="s">
        <v>1409</v>
      </c>
      <c r="G2083" s="9">
        <v>145592</v>
      </c>
      <c r="H2083" s="9">
        <v>1965493</v>
      </c>
      <c r="I2083" s="6" t="s">
        <v>53</v>
      </c>
      <c r="J2083" s="6" t="s">
        <v>54</v>
      </c>
      <c r="K2083" s="5">
        <f t="shared" si="212"/>
        <v>45412</v>
      </c>
      <c r="L2083" s="9">
        <f>+VLOOKUP(B2083,'[17]TT 2023'!F$2149:K$2198,2,0)</f>
        <v>1965492</v>
      </c>
      <c r="M2083" s="9">
        <f t="shared" si="211"/>
        <v>-1</v>
      </c>
      <c r="N2083" s="5">
        <f>+VLOOKUP(B2083,'[17]TT 2023'!F$2149:K$2198,6,0)</f>
        <v>45422</v>
      </c>
      <c r="O2083" t="s">
        <v>2589</v>
      </c>
      <c r="P2083"/>
      <c r="Q2083"/>
      <c r="R2083" s="14"/>
    </row>
    <row r="2084" spans="1:18" hidden="1" x14ac:dyDescent="0.2">
      <c r="A2084" s="5">
        <v>45377</v>
      </c>
      <c r="B2084" s="6">
        <v>13719</v>
      </c>
      <c r="C2084" s="6" t="s">
        <v>2228</v>
      </c>
      <c r="D2084" s="6" t="s">
        <v>2505</v>
      </c>
      <c r="E2084" s="9">
        <v>1468620</v>
      </c>
      <c r="F2084" s="10" t="s">
        <v>1409</v>
      </c>
      <c r="G2084" s="9">
        <v>117490</v>
      </c>
      <c r="H2084" s="9">
        <v>1586110</v>
      </c>
      <c r="I2084" s="6" t="s">
        <v>107</v>
      </c>
      <c r="J2084" s="6" t="s">
        <v>108</v>
      </c>
      <c r="K2084" s="5">
        <f t="shared" si="212"/>
        <v>45412</v>
      </c>
      <c r="L2084" s="9">
        <f>+VLOOKUP(B2084,'[17]TT 2023'!F$2149:K$2198,2,0)</f>
        <v>1586115</v>
      </c>
      <c r="M2084" s="9">
        <f t="shared" si="211"/>
        <v>5</v>
      </c>
      <c r="N2084" s="5">
        <f>+VLOOKUP(B2084,'[17]TT 2023'!F$2149:K$2198,6,0)</f>
        <v>45422</v>
      </c>
      <c r="O2084" t="s">
        <v>2589</v>
      </c>
      <c r="P2084"/>
      <c r="Q2084"/>
      <c r="R2084" s="14"/>
    </row>
    <row r="2085" spans="1:18" hidden="1" x14ac:dyDescent="0.2">
      <c r="A2085" s="5">
        <v>45378</v>
      </c>
      <c r="B2085" s="6">
        <v>13780</v>
      </c>
      <c r="C2085" s="6" t="s">
        <v>2228</v>
      </c>
      <c r="D2085" s="6" t="s">
        <v>2506</v>
      </c>
      <c r="E2085" s="9">
        <v>501830</v>
      </c>
      <c r="F2085" s="10" t="s">
        <v>1409</v>
      </c>
      <c r="G2085" s="9">
        <v>40146</v>
      </c>
      <c r="H2085" s="9">
        <v>541976</v>
      </c>
      <c r="I2085" s="6" t="s">
        <v>13</v>
      </c>
      <c r="J2085" s="6" t="s">
        <v>14</v>
      </c>
      <c r="K2085" s="5">
        <f t="shared" si="212"/>
        <v>45413</v>
      </c>
      <c r="L2085" s="9">
        <f>+VLOOKUP(B2085,'[17]TT 2023'!F$2149:K$2198,2,0)</f>
        <v>541971</v>
      </c>
      <c r="M2085" s="9">
        <f t="shared" si="211"/>
        <v>-5</v>
      </c>
      <c r="N2085" s="5">
        <f>+VLOOKUP(B2085,'[17]TT 2023'!F$2149:K$2198,6,0)</f>
        <v>45422</v>
      </c>
      <c r="O2085" t="s">
        <v>2589</v>
      </c>
      <c r="P2085"/>
      <c r="Q2085"/>
      <c r="R2085" s="14"/>
    </row>
    <row r="2086" spans="1:18" hidden="1" x14ac:dyDescent="0.2">
      <c r="A2086" s="5">
        <v>45378</v>
      </c>
      <c r="B2086" s="6">
        <v>13782</v>
      </c>
      <c r="C2086" s="6" t="s">
        <v>2228</v>
      </c>
      <c r="D2086" s="6" t="s">
        <v>2507</v>
      </c>
      <c r="E2086" s="9">
        <v>2381320</v>
      </c>
      <c r="F2086" s="10" t="s">
        <v>1409</v>
      </c>
      <c r="G2086" s="9">
        <v>190506</v>
      </c>
      <c r="H2086" s="9">
        <v>2571826</v>
      </c>
      <c r="I2086" s="6" t="s">
        <v>13</v>
      </c>
      <c r="J2086" s="6" t="s">
        <v>14</v>
      </c>
      <c r="K2086" s="5">
        <f t="shared" si="212"/>
        <v>45413</v>
      </c>
      <c r="L2086" s="9">
        <f>+VLOOKUP(B2086,'[17]TT 2023'!F$2149:K$2198,2,0)</f>
        <v>2571831</v>
      </c>
      <c r="M2086" s="9">
        <f t="shared" si="211"/>
        <v>5</v>
      </c>
      <c r="N2086" s="5">
        <f>+VLOOKUP(B2086,'[17]TT 2023'!F$2149:K$2198,6,0)</f>
        <v>45422</v>
      </c>
      <c r="O2086" t="s">
        <v>2589</v>
      </c>
      <c r="P2086"/>
      <c r="Q2086"/>
      <c r="R2086" s="14"/>
    </row>
    <row r="2087" spans="1:18" hidden="1" x14ac:dyDescent="0.2">
      <c r="A2087" s="5">
        <v>45378</v>
      </c>
      <c r="B2087" s="6">
        <v>13783</v>
      </c>
      <c r="C2087" s="6" t="s">
        <v>2228</v>
      </c>
      <c r="D2087" s="6" t="s">
        <v>2508</v>
      </c>
      <c r="E2087" s="9">
        <v>1003660</v>
      </c>
      <c r="F2087" s="10" t="s">
        <v>1409</v>
      </c>
      <c r="G2087" s="9">
        <v>80293</v>
      </c>
      <c r="H2087" s="9">
        <v>1083953</v>
      </c>
      <c r="I2087" s="6" t="s">
        <v>13</v>
      </c>
      <c r="J2087" s="6" t="s">
        <v>14</v>
      </c>
      <c r="K2087" s="5">
        <f t="shared" si="212"/>
        <v>45413</v>
      </c>
      <c r="L2087" s="9">
        <f>+VLOOKUP(B2087,'[17]TT 2023'!F$2149:K$2198,2,0)</f>
        <v>1083956</v>
      </c>
      <c r="M2087" s="9">
        <f t="shared" si="211"/>
        <v>3</v>
      </c>
      <c r="N2087" s="5">
        <f>+VLOOKUP(B2087,'[17]TT 2023'!F$2149:K$2198,6,0)</f>
        <v>45422</v>
      </c>
      <c r="O2087" t="s">
        <v>2589</v>
      </c>
      <c r="P2087"/>
      <c r="Q2087"/>
      <c r="R2087" s="14"/>
    </row>
    <row r="2088" spans="1:18" hidden="1" x14ac:dyDescent="0.2">
      <c r="A2088" s="5">
        <v>45380</v>
      </c>
      <c r="B2088" s="6">
        <v>212</v>
      </c>
      <c r="C2088" s="6" t="s">
        <v>2229</v>
      </c>
      <c r="D2088" s="6" t="s">
        <v>727</v>
      </c>
      <c r="E2088" s="9">
        <v>-73431</v>
      </c>
      <c r="F2088" s="10" t="s">
        <v>1409</v>
      </c>
      <c r="G2088" s="9">
        <v>-5874</v>
      </c>
      <c r="H2088" s="9">
        <v>-79305</v>
      </c>
      <c r="I2088" s="6" t="s">
        <v>93</v>
      </c>
      <c r="J2088" s="6" t="s">
        <v>94</v>
      </c>
      <c r="K2088" s="5">
        <f t="shared" si="212"/>
        <v>45415</v>
      </c>
      <c r="L2088" s="9">
        <f>+VLOOKUP(B2088,'[17]TT 2023'!F$2069:K$2148,2,0)</f>
        <v>-79299</v>
      </c>
      <c r="M2088" s="9">
        <f t="shared" si="211"/>
        <v>6</v>
      </c>
      <c r="N2088" s="5">
        <f>+VLOOKUP(B2088,'[17]TT 2023'!F$2069:K$2148,6,0)</f>
        <v>45406</v>
      </c>
      <c r="O2088" t="s">
        <v>2521</v>
      </c>
      <c r="P2088"/>
      <c r="Q2088"/>
      <c r="R2088" s="14"/>
    </row>
    <row r="2089" spans="1:18" hidden="1" x14ac:dyDescent="0.2">
      <c r="A2089" s="5">
        <v>45380</v>
      </c>
      <c r="B2089" s="6">
        <v>213</v>
      </c>
      <c r="C2089" s="6" t="s">
        <v>2229</v>
      </c>
      <c r="D2089" s="6" t="s">
        <v>727</v>
      </c>
      <c r="E2089" s="9">
        <v>-230124</v>
      </c>
      <c r="F2089" s="10" t="s">
        <v>1409</v>
      </c>
      <c r="G2089" s="9">
        <v>-18410</v>
      </c>
      <c r="H2089" s="9">
        <v>-248534</v>
      </c>
      <c r="I2089" s="6" t="s">
        <v>93</v>
      </c>
      <c r="J2089" s="6" t="s">
        <v>94</v>
      </c>
      <c r="K2089" s="5">
        <f t="shared" si="212"/>
        <v>45415</v>
      </c>
      <c r="L2089" s="9">
        <f>+VLOOKUP(B2089,'[17]TT 2023'!F$2069:K$2148,2,0)</f>
        <v>-248535</v>
      </c>
      <c r="M2089" s="9">
        <f t="shared" si="211"/>
        <v>-1</v>
      </c>
      <c r="N2089" s="5">
        <f>+VLOOKUP(B2089,'[17]TT 2023'!F$2069:K$2148,6,0)</f>
        <v>45406</v>
      </c>
      <c r="O2089" t="s">
        <v>2521</v>
      </c>
      <c r="P2089"/>
      <c r="Q2089"/>
      <c r="R2089" s="14"/>
    </row>
    <row r="2090" spans="1:18" hidden="1" x14ac:dyDescent="0.2">
      <c r="A2090" s="5">
        <v>45380</v>
      </c>
      <c r="B2090" s="6">
        <v>14695</v>
      </c>
      <c r="C2090" s="6" t="s">
        <v>2228</v>
      </c>
      <c r="D2090" s="6" t="s">
        <v>2509</v>
      </c>
      <c r="E2090" s="9">
        <v>1468620</v>
      </c>
      <c r="F2090" s="10" t="s">
        <v>1409</v>
      </c>
      <c r="G2090" s="9">
        <v>117490</v>
      </c>
      <c r="H2090" s="9">
        <v>1586110</v>
      </c>
      <c r="I2090" s="6" t="s">
        <v>13</v>
      </c>
      <c r="J2090" s="6" t="s">
        <v>14</v>
      </c>
      <c r="K2090" s="5">
        <f t="shared" si="212"/>
        <v>45415</v>
      </c>
      <c r="L2090" s="9">
        <f>+VLOOKUP(B2090,'[17]TT 2023'!F$2149:K$2198,2,0)</f>
        <v>1586115</v>
      </c>
      <c r="M2090" s="9">
        <f t="shared" si="211"/>
        <v>5</v>
      </c>
      <c r="N2090" s="5">
        <f>+VLOOKUP(B2090,'[17]TT 2023'!F$2149:K$2198,6,0)</f>
        <v>45422</v>
      </c>
      <c r="O2090" t="s">
        <v>2589</v>
      </c>
      <c r="P2090"/>
      <c r="Q2090"/>
      <c r="R2090" s="14"/>
    </row>
    <row r="2091" spans="1:18" hidden="1" x14ac:dyDescent="0.2">
      <c r="A2091" s="5">
        <v>45380</v>
      </c>
      <c r="B2091" s="6">
        <v>14696</v>
      </c>
      <c r="C2091" s="6" t="s">
        <v>2228</v>
      </c>
      <c r="D2091" s="6" t="s">
        <v>2510</v>
      </c>
      <c r="E2091" s="9">
        <v>888460</v>
      </c>
      <c r="F2091" s="10" t="s">
        <v>1409</v>
      </c>
      <c r="G2091" s="9">
        <v>71077</v>
      </c>
      <c r="H2091" s="9">
        <v>959537</v>
      </c>
      <c r="I2091" s="6" t="s">
        <v>175</v>
      </c>
      <c r="J2091" s="6" t="s">
        <v>176</v>
      </c>
      <c r="K2091" s="5">
        <f t="shared" si="212"/>
        <v>45415</v>
      </c>
      <c r="L2091" s="9">
        <f>+VLOOKUP(B2091,'[17]TT 2023'!F$2149:K$2198,2,0)</f>
        <v>959540</v>
      </c>
      <c r="M2091" s="9">
        <f t="shared" si="211"/>
        <v>3</v>
      </c>
      <c r="N2091" s="5">
        <f>+VLOOKUP(B2091,'[17]TT 2023'!F$2149:K$2198,6,0)</f>
        <v>45422</v>
      </c>
      <c r="O2091" t="s">
        <v>2589</v>
      </c>
      <c r="P2091"/>
      <c r="Q2091"/>
      <c r="R2091" s="14"/>
    </row>
    <row r="2092" spans="1:18" hidden="1" x14ac:dyDescent="0.2">
      <c r="A2092" s="5">
        <v>45380</v>
      </c>
      <c r="B2092" s="6">
        <v>14697</v>
      </c>
      <c r="C2092" s="6" t="s">
        <v>2228</v>
      </c>
      <c r="D2092" s="6" t="s">
        <v>2511</v>
      </c>
      <c r="E2092" s="9">
        <v>1468620</v>
      </c>
      <c r="F2092" s="10" t="s">
        <v>1409</v>
      </c>
      <c r="G2092" s="9">
        <v>117490</v>
      </c>
      <c r="H2092" s="9">
        <v>1586110</v>
      </c>
      <c r="I2092" s="6" t="s">
        <v>83</v>
      </c>
      <c r="J2092" s="6" t="s">
        <v>84</v>
      </c>
      <c r="K2092" s="5">
        <f t="shared" si="212"/>
        <v>45415</v>
      </c>
      <c r="L2092" s="9">
        <f>+VLOOKUP(B2092,'[17]TT 2023'!F$2149:K$2198,2,0)</f>
        <v>1586115</v>
      </c>
      <c r="M2092" s="9">
        <f t="shared" si="211"/>
        <v>5</v>
      </c>
      <c r="N2092" s="5">
        <f>+VLOOKUP(B2092,'[17]TT 2023'!F$2149:K$2198,6,0)</f>
        <v>45422</v>
      </c>
      <c r="O2092" t="s">
        <v>2589</v>
      </c>
      <c r="P2092"/>
      <c r="Q2092"/>
      <c r="R2092" s="14"/>
    </row>
    <row r="2093" spans="1:18" hidden="1" x14ac:dyDescent="0.2">
      <c r="A2093" s="5">
        <v>45380</v>
      </c>
      <c r="B2093" s="6">
        <v>14698</v>
      </c>
      <c r="C2093" s="6" t="s">
        <v>2228</v>
      </c>
      <c r="D2093" s="6" t="s">
        <v>2512</v>
      </c>
      <c r="E2093" s="9">
        <v>1468620</v>
      </c>
      <c r="F2093" s="10" t="s">
        <v>1409</v>
      </c>
      <c r="G2093" s="9">
        <v>117490</v>
      </c>
      <c r="H2093" s="9">
        <v>1586110</v>
      </c>
      <c r="I2093" s="6" t="s">
        <v>291</v>
      </c>
      <c r="J2093" s="6" t="s">
        <v>292</v>
      </c>
      <c r="K2093" s="5">
        <f t="shared" si="212"/>
        <v>45415</v>
      </c>
      <c r="L2093" s="9">
        <f>+VLOOKUP(B2093,'[17]TT 2023'!F$2149:K$2198,2,0)</f>
        <v>1586115</v>
      </c>
      <c r="M2093" s="9">
        <f t="shared" si="211"/>
        <v>5</v>
      </c>
      <c r="N2093" s="5">
        <f>+VLOOKUP(B2093,'[17]TT 2023'!F$2149:K$2198,6,0)</f>
        <v>45422</v>
      </c>
      <c r="O2093" t="s">
        <v>2589</v>
      </c>
      <c r="P2093"/>
      <c r="Q2093"/>
      <c r="R2093" s="14"/>
    </row>
    <row r="2094" spans="1:18" hidden="1" x14ac:dyDescent="0.2">
      <c r="A2094" s="5">
        <v>45381</v>
      </c>
      <c r="B2094" s="6">
        <v>14825</v>
      </c>
      <c r="C2094" s="6" t="s">
        <v>2228</v>
      </c>
      <c r="D2094" s="6" t="s">
        <v>2513</v>
      </c>
      <c r="E2094" s="9">
        <v>2262710</v>
      </c>
      <c r="F2094" s="10" t="s">
        <v>1409</v>
      </c>
      <c r="G2094" s="9">
        <v>181017</v>
      </c>
      <c r="H2094" s="9">
        <v>2443727</v>
      </c>
      <c r="I2094" s="6" t="s">
        <v>13</v>
      </c>
      <c r="J2094" s="6" t="s">
        <v>14</v>
      </c>
      <c r="K2094" s="5">
        <f t="shared" si="212"/>
        <v>45416</v>
      </c>
      <c r="L2094" s="9">
        <f>+VLOOKUP(B2094,'[17]TT 2023'!F$2149:K$2198,2,0)</f>
        <v>2443730</v>
      </c>
      <c r="M2094" s="9">
        <f t="shared" si="211"/>
        <v>3</v>
      </c>
      <c r="N2094" s="5">
        <f>+VLOOKUP(B2094,'[17]TT 2023'!F$2149:K$2198,6,0)</f>
        <v>45422</v>
      </c>
      <c r="O2094" t="s">
        <v>2589</v>
      </c>
      <c r="P2094"/>
      <c r="Q2094"/>
      <c r="R2094" s="14"/>
    </row>
    <row r="2095" spans="1:18" hidden="1" x14ac:dyDescent="0.2">
      <c r="A2095" s="5">
        <v>45381</v>
      </c>
      <c r="B2095" s="6">
        <v>14826</v>
      </c>
      <c r="C2095" s="6" t="s">
        <v>2228</v>
      </c>
      <c r="D2095" s="6" t="s">
        <v>2514</v>
      </c>
      <c r="E2095" s="9">
        <v>3553840</v>
      </c>
      <c r="F2095" s="10" t="s">
        <v>1409</v>
      </c>
      <c r="G2095" s="9">
        <v>284307</v>
      </c>
      <c r="H2095" s="9">
        <v>3838147</v>
      </c>
      <c r="I2095" s="6" t="s">
        <v>13</v>
      </c>
      <c r="J2095" s="6" t="s">
        <v>14</v>
      </c>
      <c r="K2095" s="5">
        <f t="shared" si="212"/>
        <v>45416</v>
      </c>
      <c r="L2095" s="9">
        <f>+VLOOKUP(B2095,'[17]TT 2023'!F$2149:K$2198,2,0)</f>
        <v>3838145</v>
      </c>
      <c r="M2095" s="9">
        <f t="shared" si="211"/>
        <v>-2</v>
      </c>
      <c r="N2095" s="5">
        <f>+VLOOKUP(B2095,'[17]TT 2023'!F$2149:K$2198,6,0)</f>
        <v>45422</v>
      </c>
      <c r="O2095" t="s">
        <v>2589</v>
      </c>
      <c r="P2095"/>
      <c r="Q2095"/>
      <c r="R2095" s="14"/>
    </row>
    <row r="2096" spans="1:18" hidden="1" x14ac:dyDescent="0.2">
      <c r="A2096" s="5">
        <v>45381</v>
      </c>
      <c r="B2096" s="6">
        <v>14828</v>
      </c>
      <c r="C2096" s="6" t="s">
        <v>2228</v>
      </c>
      <c r="D2096" s="6" t="s">
        <v>2515</v>
      </c>
      <c r="E2096" s="9">
        <v>3612720</v>
      </c>
      <c r="F2096" s="10" t="s">
        <v>1409</v>
      </c>
      <c r="G2096" s="9">
        <v>289018</v>
      </c>
      <c r="H2096" s="9">
        <v>3901738</v>
      </c>
      <c r="I2096" s="6" t="s">
        <v>13</v>
      </c>
      <c r="J2096" s="6" t="s">
        <v>14</v>
      </c>
      <c r="K2096" s="5">
        <f t="shared" si="212"/>
        <v>45416</v>
      </c>
      <c r="L2096" s="9">
        <f>+VLOOKUP(B2096,'[17]TT 2023'!F$2149:K$2198,2,0)</f>
        <v>3901743</v>
      </c>
      <c r="M2096" s="9">
        <f t="shared" si="211"/>
        <v>5</v>
      </c>
      <c r="N2096" s="5">
        <f>+VLOOKUP(B2096,'[17]TT 2023'!F$2149:K$2198,6,0)</f>
        <v>45422</v>
      </c>
      <c r="O2096" t="s">
        <v>2589</v>
      </c>
      <c r="P2096"/>
      <c r="Q2096"/>
      <c r="R2096" s="14"/>
    </row>
    <row r="2097" spans="1:18" hidden="1" x14ac:dyDescent="0.2">
      <c r="A2097" s="5">
        <v>45386</v>
      </c>
      <c r="B2097" s="6">
        <v>21098</v>
      </c>
      <c r="C2097" s="6" t="s">
        <v>2369</v>
      </c>
      <c r="D2097" s="6" t="s">
        <v>1613</v>
      </c>
      <c r="E2097" s="9">
        <v>-2230995</v>
      </c>
      <c r="F2097" s="10" t="s">
        <v>1409</v>
      </c>
      <c r="G2097" s="9">
        <v>-178480</v>
      </c>
      <c r="H2097" s="9">
        <f t="shared" ref="H2097:H2108" si="213">+E2097+G2097</f>
        <v>-2409475</v>
      </c>
      <c r="I2097" s="6" t="s">
        <v>13</v>
      </c>
      <c r="J2097" s="6" t="s">
        <v>14</v>
      </c>
      <c r="K2097" s="5">
        <f t="shared" ref="K2097:K2109" si="214">35+A2097</f>
        <v>45421</v>
      </c>
      <c r="L2097" s="9">
        <f>+VLOOKUP(B2097,'[17]TT 2023'!F$2069:K$2148,2,0)</f>
        <v>-2409475</v>
      </c>
      <c r="M2097" s="9">
        <f t="shared" ref="M2097:M2109" si="215">+L2097-H2097</f>
        <v>0</v>
      </c>
      <c r="N2097" s="5">
        <f>+VLOOKUP(B2097,'[17]TT 2023'!F$2069:K$2148,6,0)</f>
        <v>45406</v>
      </c>
      <c r="O2097" t="s">
        <v>2521</v>
      </c>
      <c r="P2097"/>
      <c r="Q2097"/>
      <c r="R2097" s="14"/>
    </row>
    <row r="2098" spans="1:18" hidden="1" x14ac:dyDescent="0.2">
      <c r="A2098" s="5">
        <v>45386</v>
      </c>
      <c r="B2098" s="6">
        <v>21099</v>
      </c>
      <c r="C2098" s="6" t="s">
        <v>2369</v>
      </c>
      <c r="D2098" s="6" t="s">
        <v>1608</v>
      </c>
      <c r="E2098" s="9">
        <v>-11824272</v>
      </c>
      <c r="F2098" s="10" t="s">
        <v>1409</v>
      </c>
      <c r="G2098" s="9">
        <v>-945942</v>
      </c>
      <c r="H2098" s="9">
        <f t="shared" si="213"/>
        <v>-12770214</v>
      </c>
      <c r="I2098" s="6" t="s">
        <v>13</v>
      </c>
      <c r="J2098" s="6" t="s">
        <v>14</v>
      </c>
      <c r="K2098" s="5">
        <f t="shared" si="214"/>
        <v>45421</v>
      </c>
      <c r="L2098" s="9">
        <f>+VLOOKUP(B2098,'[17]TT 2023'!F$2069:K$2148,2,0)</f>
        <v>-12770214</v>
      </c>
      <c r="M2098" s="9">
        <f t="shared" si="215"/>
        <v>0</v>
      </c>
      <c r="N2098" s="5">
        <f>+VLOOKUP(B2098,'[17]TT 2023'!F$2069:K$2148,6,0)</f>
        <v>45406</v>
      </c>
      <c r="O2098" t="s">
        <v>2521</v>
      </c>
      <c r="P2098"/>
      <c r="Q2098"/>
      <c r="R2098" s="14"/>
    </row>
    <row r="2099" spans="1:18" hidden="1" x14ac:dyDescent="0.2">
      <c r="A2099" s="5">
        <v>45386</v>
      </c>
      <c r="B2099" s="6">
        <v>21100</v>
      </c>
      <c r="C2099" s="6" t="s">
        <v>2369</v>
      </c>
      <c r="D2099" s="6" t="s">
        <v>1612</v>
      </c>
      <c r="E2099" s="9">
        <v>-5019738</v>
      </c>
      <c r="F2099" s="10" t="s">
        <v>1409</v>
      </c>
      <c r="G2099" s="9">
        <v>-401579</v>
      </c>
      <c r="H2099" s="9">
        <f t="shared" si="213"/>
        <v>-5421317</v>
      </c>
      <c r="I2099" s="6" t="s">
        <v>13</v>
      </c>
      <c r="J2099" s="6" t="s">
        <v>14</v>
      </c>
      <c r="K2099" s="5">
        <f t="shared" si="214"/>
        <v>45421</v>
      </c>
      <c r="L2099" s="9">
        <f>+VLOOKUP(B2099,'[17]TT 2023'!F$2069:K$2148,2,0)</f>
        <v>-5421317</v>
      </c>
      <c r="M2099" s="9">
        <f t="shared" si="215"/>
        <v>0</v>
      </c>
      <c r="N2099" s="5">
        <f>+VLOOKUP(B2099,'[17]TT 2023'!F$2069:K$2148,6,0)</f>
        <v>45406</v>
      </c>
      <c r="O2099" t="s">
        <v>2521</v>
      </c>
      <c r="P2099"/>
      <c r="Q2099"/>
      <c r="R2099" s="14"/>
    </row>
    <row r="2100" spans="1:18" hidden="1" x14ac:dyDescent="0.2">
      <c r="A2100" s="5">
        <v>45386</v>
      </c>
      <c r="B2100" s="6">
        <v>21101</v>
      </c>
      <c r="C2100" s="6" t="s">
        <v>2369</v>
      </c>
      <c r="D2100" s="6" t="s">
        <v>1611</v>
      </c>
      <c r="E2100" s="9">
        <v>-8923979</v>
      </c>
      <c r="F2100" s="10" t="s">
        <v>1409</v>
      </c>
      <c r="G2100" s="9">
        <v>-713918</v>
      </c>
      <c r="H2100" s="9">
        <f t="shared" si="213"/>
        <v>-9637897</v>
      </c>
      <c r="I2100" s="6" t="s">
        <v>13</v>
      </c>
      <c r="J2100" s="6" t="s">
        <v>14</v>
      </c>
      <c r="K2100" s="5">
        <f t="shared" si="214"/>
        <v>45421</v>
      </c>
      <c r="L2100" s="9">
        <f>+VLOOKUP(B2100,'[17]TT 2023'!F$2069:K$2148,2,0)</f>
        <v>-9637897</v>
      </c>
      <c r="M2100" s="9">
        <f t="shared" si="215"/>
        <v>0</v>
      </c>
      <c r="N2100" s="5">
        <f>+VLOOKUP(B2100,'[17]TT 2023'!F$2069:K$2148,6,0)</f>
        <v>45406</v>
      </c>
      <c r="O2100" t="s">
        <v>2521</v>
      </c>
      <c r="P2100"/>
      <c r="Q2100"/>
      <c r="R2100" s="14"/>
    </row>
    <row r="2101" spans="1:18" hidden="1" x14ac:dyDescent="0.2">
      <c r="A2101" s="5">
        <v>45386</v>
      </c>
      <c r="B2101" s="6">
        <v>21102</v>
      </c>
      <c r="C2101" s="6" t="s">
        <v>2369</v>
      </c>
      <c r="D2101" s="6" t="s">
        <v>2230</v>
      </c>
      <c r="E2101" s="9">
        <v>-5131288</v>
      </c>
      <c r="F2101" s="10" t="s">
        <v>1409</v>
      </c>
      <c r="G2101" s="9">
        <v>-410503</v>
      </c>
      <c r="H2101" s="9">
        <f t="shared" si="213"/>
        <v>-5541791</v>
      </c>
      <c r="I2101" s="6" t="s">
        <v>13</v>
      </c>
      <c r="J2101" s="6" t="s">
        <v>14</v>
      </c>
      <c r="K2101" s="5">
        <f t="shared" si="214"/>
        <v>45421</v>
      </c>
      <c r="L2101" s="9">
        <f>+VLOOKUP(B2101,'[17]TT 2023'!F$2069:K$2148,2,0)</f>
        <v>-5541791</v>
      </c>
      <c r="M2101" s="9">
        <f t="shared" si="215"/>
        <v>0</v>
      </c>
      <c r="N2101" s="5">
        <f>+VLOOKUP(B2101,'[17]TT 2023'!F$2069:K$2148,6,0)</f>
        <v>45406</v>
      </c>
      <c r="O2101" t="s">
        <v>2521</v>
      </c>
      <c r="P2101"/>
      <c r="Q2101"/>
      <c r="R2101" s="14"/>
    </row>
    <row r="2102" spans="1:18" hidden="1" x14ac:dyDescent="0.2">
      <c r="A2102" s="5">
        <v>45386</v>
      </c>
      <c r="B2102" s="6">
        <v>21103</v>
      </c>
      <c r="C2102" s="6" t="s">
        <v>2369</v>
      </c>
      <c r="D2102" s="6" t="s">
        <v>1610</v>
      </c>
      <c r="E2102" s="9">
        <v>-1115497</v>
      </c>
      <c r="F2102" s="10" t="s">
        <v>1409</v>
      </c>
      <c r="G2102" s="9">
        <v>-89240</v>
      </c>
      <c r="H2102" s="9">
        <f t="shared" si="213"/>
        <v>-1204737</v>
      </c>
      <c r="I2102" s="6" t="s">
        <v>13</v>
      </c>
      <c r="J2102" s="6" t="s">
        <v>14</v>
      </c>
      <c r="K2102" s="5">
        <f t="shared" si="214"/>
        <v>45421</v>
      </c>
      <c r="L2102" s="9">
        <f>+VLOOKUP(B2102,'[17]TT 2023'!F$2069:K$2148,2,0)</f>
        <v>-1204737</v>
      </c>
      <c r="M2102" s="9">
        <f t="shared" si="215"/>
        <v>0</v>
      </c>
      <c r="N2102" s="5">
        <f>+VLOOKUP(B2102,'[17]TT 2023'!F$2069:K$2148,6,0)</f>
        <v>45406</v>
      </c>
      <c r="O2102" t="s">
        <v>2521</v>
      </c>
      <c r="P2102"/>
      <c r="Q2102"/>
      <c r="R2102" s="14"/>
    </row>
    <row r="2103" spans="1:18" hidden="1" x14ac:dyDescent="0.2">
      <c r="A2103" s="5">
        <v>45390</v>
      </c>
      <c r="B2103" s="6">
        <v>306</v>
      </c>
      <c r="C2103" s="6" t="s">
        <v>2229</v>
      </c>
      <c r="D2103" s="6" t="s">
        <v>727</v>
      </c>
      <c r="E2103" s="9">
        <v>-4414964</v>
      </c>
      <c r="F2103" s="10" t="s">
        <v>1409</v>
      </c>
      <c r="G2103" s="9">
        <v>-353198</v>
      </c>
      <c r="H2103" s="9">
        <f t="shared" si="213"/>
        <v>-4768162</v>
      </c>
      <c r="I2103" s="6" t="s">
        <v>13</v>
      </c>
      <c r="J2103" s="6" t="s">
        <v>14</v>
      </c>
      <c r="K2103" s="5">
        <f t="shared" si="214"/>
        <v>45425</v>
      </c>
      <c r="L2103" s="9">
        <f>+VLOOKUP(B2103,'[17]TT 2023'!F$2069:K$2148,2,0)</f>
        <v>-4768173</v>
      </c>
      <c r="M2103" s="9">
        <f t="shared" si="215"/>
        <v>-11</v>
      </c>
      <c r="N2103" s="5">
        <f>+VLOOKUP(B2103,'[17]TT 2023'!F$2069:K$2148,6,0)</f>
        <v>45406</v>
      </c>
      <c r="O2103" t="s">
        <v>2521</v>
      </c>
      <c r="P2103"/>
      <c r="Q2103"/>
      <c r="R2103" s="14"/>
    </row>
    <row r="2104" spans="1:18" hidden="1" x14ac:dyDescent="0.2">
      <c r="A2104" s="5">
        <v>45390</v>
      </c>
      <c r="B2104" s="6">
        <v>305</v>
      </c>
      <c r="C2104" s="6" t="s">
        <v>2229</v>
      </c>
      <c r="D2104" s="6" t="s">
        <v>727</v>
      </c>
      <c r="E2104" s="9">
        <v>-1248221</v>
      </c>
      <c r="F2104" s="10" t="s">
        <v>1409</v>
      </c>
      <c r="G2104" s="9">
        <v>-99858</v>
      </c>
      <c r="H2104" s="9">
        <f t="shared" si="213"/>
        <v>-1348079</v>
      </c>
      <c r="I2104" s="6" t="s">
        <v>13</v>
      </c>
      <c r="J2104" s="6" t="s">
        <v>14</v>
      </c>
      <c r="K2104" s="5">
        <f t="shared" si="214"/>
        <v>45425</v>
      </c>
      <c r="L2104" s="9">
        <f>+VLOOKUP(B2104,'[17]TT 2023'!F$2069:K$2148,2,0)</f>
        <v>-1348083</v>
      </c>
      <c r="M2104" s="9">
        <f t="shared" si="215"/>
        <v>-4</v>
      </c>
      <c r="N2104" s="5">
        <f>+VLOOKUP(B2104,'[17]TT 2023'!F$2069:K$2148,6,0)</f>
        <v>45406</v>
      </c>
      <c r="O2104" t="s">
        <v>2521</v>
      </c>
      <c r="P2104"/>
      <c r="Q2104"/>
      <c r="R2104" s="14"/>
    </row>
    <row r="2105" spans="1:18" hidden="1" x14ac:dyDescent="0.2">
      <c r="A2105" s="5">
        <v>45392</v>
      </c>
      <c r="B2105" s="6">
        <v>321</v>
      </c>
      <c r="C2105" s="6" t="s">
        <v>2229</v>
      </c>
      <c r="D2105" s="6" t="s">
        <v>727</v>
      </c>
      <c r="E2105" s="9">
        <v>-582327</v>
      </c>
      <c r="F2105" s="10" t="s">
        <v>1409</v>
      </c>
      <c r="G2105" s="9">
        <v>-46586</v>
      </c>
      <c r="H2105" s="9">
        <f t="shared" si="213"/>
        <v>-628913</v>
      </c>
      <c r="I2105" s="6" t="s">
        <v>113</v>
      </c>
      <c r="J2105" s="6" t="s">
        <v>114</v>
      </c>
      <c r="K2105" s="5">
        <f t="shared" si="214"/>
        <v>45427</v>
      </c>
      <c r="L2105" s="9">
        <f>+VLOOKUP(B2105,'[17]TT 2023'!F$2069:K$2148,2,0)</f>
        <v>-628911</v>
      </c>
      <c r="M2105" s="9">
        <f t="shared" si="215"/>
        <v>2</v>
      </c>
      <c r="N2105" s="5">
        <f>+VLOOKUP(B2105,'[17]TT 2023'!F$2069:K$2148,6,0)</f>
        <v>45406</v>
      </c>
      <c r="O2105" t="s">
        <v>2521</v>
      </c>
      <c r="P2105"/>
      <c r="Q2105"/>
      <c r="R2105" s="14"/>
    </row>
    <row r="2106" spans="1:18" hidden="1" x14ac:dyDescent="0.2">
      <c r="A2106" s="5">
        <v>45392</v>
      </c>
      <c r="B2106" s="6">
        <v>322</v>
      </c>
      <c r="C2106" s="6" t="s">
        <v>2229</v>
      </c>
      <c r="D2106" s="6" t="s">
        <v>727</v>
      </c>
      <c r="E2106" s="9">
        <v>-191160</v>
      </c>
      <c r="F2106" s="10" t="s">
        <v>1409</v>
      </c>
      <c r="G2106" s="9">
        <v>-15293</v>
      </c>
      <c r="H2106" s="9">
        <f t="shared" si="213"/>
        <v>-206453</v>
      </c>
      <c r="I2106" s="6" t="s">
        <v>113</v>
      </c>
      <c r="J2106" s="6" t="s">
        <v>114</v>
      </c>
      <c r="K2106" s="5">
        <f t="shared" si="214"/>
        <v>45427</v>
      </c>
      <c r="L2106" s="9">
        <f>+VLOOKUP(B2106,'[17]TT 2023'!F$2069:K$2148,2,0)</f>
        <v>-206455</v>
      </c>
      <c r="M2106" s="9">
        <f t="shared" si="215"/>
        <v>-2</v>
      </c>
      <c r="N2106" s="5">
        <f>+VLOOKUP(B2106,'[17]TT 2023'!F$2069:K$2148,6,0)</f>
        <v>45406</v>
      </c>
      <c r="O2106" t="s">
        <v>2521</v>
      </c>
      <c r="P2106"/>
      <c r="Q2106"/>
      <c r="R2106" s="14"/>
    </row>
    <row r="2107" spans="1:18" hidden="1" x14ac:dyDescent="0.2">
      <c r="A2107" s="5">
        <v>45393</v>
      </c>
      <c r="B2107" s="6">
        <v>17082</v>
      </c>
      <c r="C2107" s="6" t="s">
        <v>2228</v>
      </c>
      <c r="D2107" s="6" t="s">
        <v>2519</v>
      </c>
      <c r="E2107" s="9">
        <v>2024120</v>
      </c>
      <c r="F2107" s="10" t="s">
        <v>1409</v>
      </c>
      <c r="G2107" s="9">
        <v>161930</v>
      </c>
      <c r="H2107" s="9">
        <f t="shared" si="213"/>
        <v>2186050</v>
      </c>
      <c r="I2107" s="6" t="s">
        <v>13</v>
      </c>
      <c r="J2107" s="6" t="s">
        <v>14</v>
      </c>
      <c r="K2107" s="5">
        <f t="shared" si="214"/>
        <v>45428</v>
      </c>
      <c r="L2107" s="9">
        <f>+VLOOKUP(B2107,'[17]TT 2023'!F$2069:K$2148,2,0)</f>
        <v>2186055</v>
      </c>
      <c r="M2107" s="9">
        <f t="shared" si="215"/>
        <v>5</v>
      </c>
      <c r="N2107" s="5">
        <f>+VLOOKUP(B2107,'[17]TT 2023'!F$2069:K$2148,6,0)</f>
        <v>45406</v>
      </c>
      <c r="O2107" t="s">
        <v>2521</v>
      </c>
      <c r="P2107"/>
      <c r="Q2107"/>
      <c r="R2107" s="14"/>
    </row>
    <row r="2108" spans="1:18" hidden="1" x14ac:dyDescent="0.2">
      <c r="A2108" s="5">
        <v>45401</v>
      </c>
      <c r="B2108" s="6">
        <v>4001</v>
      </c>
      <c r="C2108" s="6" t="s">
        <v>2370</v>
      </c>
      <c r="D2108" s="6" t="s">
        <v>2520</v>
      </c>
      <c r="E2108" s="9">
        <v>-2745416</v>
      </c>
      <c r="F2108" s="10" t="s">
        <v>1409</v>
      </c>
      <c r="G2108" s="9">
        <v>-219634</v>
      </c>
      <c r="H2108" s="9">
        <f t="shared" si="213"/>
        <v>-2965050</v>
      </c>
      <c r="I2108" s="6" t="s">
        <v>13</v>
      </c>
      <c r="J2108" s="6" t="s">
        <v>14</v>
      </c>
      <c r="K2108" s="5">
        <f t="shared" si="214"/>
        <v>45436</v>
      </c>
      <c r="L2108" s="9">
        <f>+VLOOKUP(B2108,'[17]TT 2023'!F$2069:K$2148,2,0)</f>
        <v>-2965049</v>
      </c>
      <c r="M2108" s="9">
        <f t="shared" si="215"/>
        <v>1</v>
      </c>
      <c r="N2108" s="5">
        <f>+VLOOKUP(B2108,'[17]TT 2023'!F$2069:K$2148,6,0)</f>
        <v>45406</v>
      </c>
      <c r="O2108" t="s">
        <v>2521</v>
      </c>
      <c r="P2108"/>
      <c r="Q2108"/>
      <c r="R2108" s="14"/>
    </row>
    <row r="2109" spans="1:18" hidden="1" x14ac:dyDescent="0.2">
      <c r="A2109" s="5">
        <v>45404</v>
      </c>
      <c r="B2109" s="43" t="s">
        <v>2518</v>
      </c>
      <c r="C2109" s="6"/>
      <c r="D2109" s="6" t="s">
        <v>2517</v>
      </c>
      <c r="E2109" s="9">
        <v>-188507</v>
      </c>
      <c r="F2109" s="10" t="s">
        <v>2419</v>
      </c>
      <c r="G2109" s="9">
        <v>0</v>
      </c>
      <c r="H2109" s="9">
        <f t="shared" ref="H2109:H2169" si="216">+E2109+G2109</f>
        <v>-188507</v>
      </c>
      <c r="I2109" s="6" t="s">
        <v>13</v>
      </c>
      <c r="J2109" s="6" t="s">
        <v>14</v>
      </c>
      <c r="K2109" s="5">
        <f t="shared" si="214"/>
        <v>45439</v>
      </c>
      <c r="L2109" s="9">
        <f>+VLOOKUP(B2109,'[17]TT 2023'!F$2069:K$2148,2,0)</f>
        <v>-188507</v>
      </c>
      <c r="M2109" s="9">
        <f t="shared" si="215"/>
        <v>0</v>
      </c>
      <c r="N2109" s="5">
        <f>+VLOOKUP(B2109,'[17]TT 2023'!F$2069:K$2148,6,0)</f>
        <v>45406</v>
      </c>
      <c r="O2109" t="s">
        <v>2521</v>
      </c>
      <c r="P2109"/>
      <c r="Q2109"/>
      <c r="R2109" s="14"/>
    </row>
    <row r="2110" spans="1:18" hidden="1" x14ac:dyDescent="0.2">
      <c r="A2110" s="5">
        <v>45384</v>
      </c>
      <c r="B2110" s="6">
        <v>14986</v>
      </c>
      <c r="C2110" s="6" t="s">
        <v>2228</v>
      </c>
      <c r="D2110" s="6" t="s">
        <v>2522</v>
      </c>
      <c r="E2110" s="9">
        <v>888460</v>
      </c>
      <c r="F2110" s="10" t="s">
        <v>1409</v>
      </c>
      <c r="G2110" s="9">
        <v>71077</v>
      </c>
      <c r="H2110" s="9">
        <f t="shared" si="216"/>
        <v>959537</v>
      </c>
      <c r="I2110" s="6" t="s">
        <v>147</v>
      </c>
      <c r="J2110" s="6" t="s">
        <v>148</v>
      </c>
      <c r="K2110" s="5">
        <f t="shared" ref="K2110:K2170" si="217">35+A2110</f>
        <v>45419</v>
      </c>
      <c r="L2110" s="9">
        <f>+VLOOKUP(B2110,'[17]TT 2023'!F$2149:K$2198,2,0)</f>
        <v>959540</v>
      </c>
      <c r="M2110" s="9">
        <f t="shared" ref="M2110:M2170" si="218">+L2110-H2110</f>
        <v>3</v>
      </c>
      <c r="N2110" s="5">
        <f>+VLOOKUP(B2110,'[17]TT 2023'!F$2149:K$2198,6,0)</f>
        <v>45422</v>
      </c>
      <c r="O2110" t="s">
        <v>2589</v>
      </c>
      <c r="P2110"/>
      <c r="Q2110"/>
      <c r="R2110" s="14"/>
    </row>
    <row r="2111" spans="1:18" hidden="1" x14ac:dyDescent="0.2">
      <c r="A2111" s="5">
        <v>45384</v>
      </c>
      <c r="B2111" s="6">
        <v>14987</v>
      </c>
      <c r="C2111" s="6" t="s">
        <v>2228</v>
      </c>
      <c r="D2111" s="6" t="s">
        <v>2523</v>
      </c>
      <c r="E2111" s="9">
        <v>4442300</v>
      </c>
      <c r="F2111" s="10" t="s">
        <v>1409</v>
      </c>
      <c r="G2111" s="9">
        <v>355384</v>
      </c>
      <c r="H2111" s="9">
        <f t="shared" si="216"/>
        <v>4797684</v>
      </c>
      <c r="I2111" s="6" t="s">
        <v>147</v>
      </c>
      <c r="J2111" s="6" t="s">
        <v>148</v>
      </c>
      <c r="K2111" s="5">
        <f t="shared" si="217"/>
        <v>45419</v>
      </c>
      <c r="L2111" s="9">
        <f>+VLOOKUP(B2111,'[17]TT 2023'!F$2149:K$2198,2,0)</f>
        <v>4797684</v>
      </c>
      <c r="M2111" s="9">
        <f t="shared" si="218"/>
        <v>0</v>
      </c>
      <c r="N2111" s="5">
        <f>+VLOOKUP(B2111,'[17]TT 2023'!F$2149:K$2198,6,0)</f>
        <v>45422</v>
      </c>
      <c r="O2111" t="s">
        <v>2589</v>
      </c>
      <c r="P2111"/>
      <c r="Q2111"/>
      <c r="R2111" s="14"/>
    </row>
    <row r="2112" spans="1:18" hidden="1" x14ac:dyDescent="0.2">
      <c r="A2112" s="5">
        <v>45384</v>
      </c>
      <c r="B2112" s="6">
        <v>14988</v>
      </c>
      <c r="C2112" s="6" t="s">
        <v>2228</v>
      </c>
      <c r="D2112" s="6" t="s">
        <v>2524</v>
      </c>
      <c r="E2112" s="9">
        <v>4442300</v>
      </c>
      <c r="F2112" s="10" t="s">
        <v>1409</v>
      </c>
      <c r="G2112" s="9">
        <v>355384</v>
      </c>
      <c r="H2112" s="9">
        <f t="shared" si="216"/>
        <v>4797684</v>
      </c>
      <c r="I2112" s="6" t="s">
        <v>147</v>
      </c>
      <c r="J2112" s="6" t="s">
        <v>148</v>
      </c>
      <c r="K2112" s="5">
        <f t="shared" si="217"/>
        <v>45419</v>
      </c>
      <c r="L2112" s="9">
        <f>+VLOOKUP(B2112,'[17]TT 2023'!F$2149:K$2198,2,0)</f>
        <v>4797684</v>
      </c>
      <c r="M2112" s="9">
        <f t="shared" si="218"/>
        <v>0</v>
      </c>
      <c r="N2112" s="5">
        <f>+VLOOKUP(B2112,'[17]TT 2023'!F$2149:K$2198,6,0)</f>
        <v>45422</v>
      </c>
      <c r="O2112" t="s">
        <v>2589</v>
      </c>
      <c r="P2112"/>
      <c r="Q2112"/>
      <c r="R2112" s="14"/>
    </row>
    <row r="2113" spans="1:19" hidden="1" x14ac:dyDescent="0.2">
      <c r="A2113" s="5">
        <v>45384</v>
      </c>
      <c r="B2113" s="6">
        <v>14989</v>
      </c>
      <c r="C2113" s="6" t="s">
        <v>2228</v>
      </c>
      <c r="D2113" s="6" t="s">
        <v>2525</v>
      </c>
      <c r="E2113" s="9">
        <v>962485</v>
      </c>
      <c r="F2113" s="10" t="s">
        <v>1409</v>
      </c>
      <c r="G2113" s="9">
        <v>76999</v>
      </c>
      <c r="H2113" s="9">
        <f t="shared" si="216"/>
        <v>1039484</v>
      </c>
      <c r="I2113" s="6" t="s">
        <v>147</v>
      </c>
      <c r="J2113" s="6" t="s">
        <v>148</v>
      </c>
      <c r="K2113" s="5">
        <f t="shared" si="217"/>
        <v>45419</v>
      </c>
      <c r="L2113" s="9">
        <f>+VLOOKUP(B2113,'[17]TT 2023'!F$2149:K$2198,2,0)</f>
        <v>1039487</v>
      </c>
      <c r="M2113" s="9">
        <f t="shared" si="218"/>
        <v>3</v>
      </c>
      <c r="N2113" s="5">
        <f>+VLOOKUP(B2113,'[17]TT 2023'!F$2149:K$2198,6,0)</f>
        <v>45422</v>
      </c>
      <c r="O2113" t="s">
        <v>2589</v>
      </c>
      <c r="P2113"/>
      <c r="Q2113"/>
      <c r="R2113" s="14"/>
    </row>
    <row r="2114" spans="1:19" hidden="1" x14ac:dyDescent="0.2">
      <c r="A2114" s="5">
        <v>45384</v>
      </c>
      <c r="B2114" s="6">
        <v>14990</v>
      </c>
      <c r="C2114" s="6" t="s">
        <v>2228</v>
      </c>
      <c r="D2114" s="6" t="s">
        <v>2526</v>
      </c>
      <c r="E2114" s="9">
        <v>6219220</v>
      </c>
      <c r="F2114" s="10" t="s">
        <v>1409</v>
      </c>
      <c r="G2114" s="9">
        <v>497538</v>
      </c>
      <c r="H2114" s="9">
        <f t="shared" si="216"/>
        <v>6716758</v>
      </c>
      <c r="I2114" s="6" t="s">
        <v>147</v>
      </c>
      <c r="J2114" s="6" t="s">
        <v>148</v>
      </c>
      <c r="K2114" s="5">
        <f t="shared" si="217"/>
        <v>45419</v>
      </c>
      <c r="L2114" s="9">
        <f>+VLOOKUP(B2114,'[17]TT 2023'!F$2149:K$2198,2,0)</f>
        <v>6716763</v>
      </c>
      <c r="M2114" s="9">
        <f t="shared" si="218"/>
        <v>5</v>
      </c>
      <c r="N2114" s="5">
        <f>+VLOOKUP(B2114,'[17]TT 2023'!F$2149:K$2198,6,0)</f>
        <v>45422</v>
      </c>
      <c r="O2114" t="s">
        <v>2589</v>
      </c>
      <c r="P2114"/>
      <c r="Q2114"/>
      <c r="R2114" s="14"/>
    </row>
    <row r="2115" spans="1:19" hidden="1" x14ac:dyDescent="0.2">
      <c r="A2115" s="5">
        <v>45384</v>
      </c>
      <c r="B2115" s="6">
        <v>14993</v>
      </c>
      <c r="C2115" s="6" t="s">
        <v>2228</v>
      </c>
      <c r="D2115" s="6" t="s">
        <v>2527</v>
      </c>
      <c r="E2115" s="9">
        <v>888460</v>
      </c>
      <c r="F2115" s="10" t="s">
        <v>1409</v>
      </c>
      <c r="G2115" s="9">
        <v>71077</v>
      </c>
      <c r="H2115" s="9">
        <f t="shared" si="216"/>
        <v>959537</v>
      </c>
      <c r="I2115" s="6" t="s">
        <v>83</v>
      </c>
      <c r="J2115" s="6" t="s">
        <v>84</v>
      </c>
      <c r="K2115" s="5">
        <f t="shared" si="217"/>
        <v>45419</v>
      </c>
      <c r="L2115" s="9">
        <f>+VLOOKUP(B2115,'[17]TT 2023'!F$2199:K$2253,2,0)</f>
        <v>959540</v>
      </c>
      <c r="M2115" s="9">
        <f t="shared" si="218"/>
        <v>3</v>
      </c>
      <c r="N2115" s="5">
        <f>+VLOOKUP(B2115,'[17]TT 2023'!F$2199:K$2253,6,0)</f>
        <v>45436</v>
      </c>
      <c r="O2115" t="s">
        <v>2591</v>
      </c>
      <c r="P2115" s="14">
        <f>+VLOOKUP(B2115,[18]ExportInvoiceList!$D:$O,3,0)</f>
        <v>959537</v>
      </c>
      <c r="Q2115" s="14">
        <f>+P2115-H2115</f>
        <v>0</v>
      </c>
      <c r="R2115" s="44" t="str">
        <f>+VLOOKUP(B2115,[18]ExportInvoiceList!$D:$O,6,0)</f>
        <v>13/05/2024</v>
      </c>
      <c r="S2115" s="14" t="str">
        <f>+VLOOKUP(B2115,[18]ExportInvoiceList!$D:$O,12,0)</f>
        <v>Lịch thanh toán: Monthly at 10 &amp; 24</v>
      </c>
    </row>
    <row r="2116" spans="1:19" hidden="1" x14ac:dyDescent="0.2">
      <c r="A2116" s="5">
        <v>45384</v>
      </c>
      <c r="B2116" s="6">
        <v>14994</v>
      </c>
      <c r="C2116" s="6" t="s">
        <v>2228</v>
      </c>
      <c r="D2116" s="6" t="s">
        <v>2528</v>
      </c>
      <c r="E2116" s="9">
        <v>2531869</v>
      </c>
      <c r="F2116" s="10" t="s">
        <v>1409</v>
      </c>
      <c r="G2116" s="9">
        <v>202550</v>
      </c>
      <c r="H2116" s="9">
        <f t="shared" si="216"/>
        <v>2734419</v>
      </c>
      <c r="I2116" s="6" t="s">
        <v>175</v>
      </c>
      <c r="J2116" s="6" t="s">
        <v>176</v>
      </c>
      <c r="K2116" s="5">
        <f t="shared" si="217"/>
        <v>45419</v>
      </c>
      <c r="L2116" s="9">
        <f>+VLOOKUP(B2116,'[17]TT 2023'!F$2149:K$2198,2,0)</f>
        <v>2734425</v>
      </c>
      <c r="M2116" s="9">
        <f t="shared" si="218"/>
        <v>6</v>
      </c>
      <c r="N2116" s="5">
        <f>+VLOOKUP(B2116,'[17]TT 2023'!F$2149:K$2198,6,0)</f>
        <v>45422</v>
      </c>
      <c r="O2116" t="s">
        <v>2589</v>
      </c>
      <c r="P2116"/>
      <c r="Q2116"/>
      <c r="R2116" s="14"/>
    </row>
    <row r="2117" spans="1:19" hidden="1" x14ac:dyDescent="0.2">
      <c r="A2117" s="5">
        <v>45385</v>
      </c>
      <c r="B2117" s="6">
        <v>15051</v>
      </c>
      <c r="C2117" s="6" t="s">
        <v>2228</v>
      </c>
      <c r="D2117" s="6" t="s">
        <v>2529</v>
      </c>
      <c r="E2117" s="9">
        <v>888460</v>
      </c>
      <c r="F2117" s="10" t="s">
        <v>1409</v>
      </c>
      <c r="G2117" s="9">
        <v>71077</v>
      </c>
      <c r="H2117" s="9">
        <f t="shared" si="216"/>
        <v>959537</v>
      </c>
      <c r="I2117" s="6" t="s">
        <v>13</v>
      </c>
      <c r="J2117" s="6" t="s">
        <v>14</v>
      </c>
      <c r="K2117" s="5">
        <f t="shared" si="217"/>
        <v>45420</v>
      </c>
      <c r="L2117" s="9">
        <f>+VLOOKUP(B2117,'[17]TT 2023'!F$2149:K$2198,2,0)</f>
        <v>959540</v>
      </c>
      <c r="M2117" s="9">
        <f t="shared" si="218"/>
        <v>3</v>
      </c>
      <c r="N2117" s="5">
        <f>+VLOOKUP(B2117,'[17]TT 2023'!F$2149:K$2198,6,0)</f>
        <v>45422</v>
      </c>
      <c r="O2117" t="s">
        <v>2589</v>
      </c>
      <c r="P2117"/>
      <c r="Q2117"/>
      <c r="R2117" s="14"/>
    </row>
    <row r="2118" spans="1:19" hidden="1" x14ac:dyDescent="0.2">
      <c r="A2118" s="5">
        <v>45386</v>
      </c>
      <c r="B2118" s="6">
        <v>15913</v>
      </c>
      <c r="C2118" s="6" t="s">
        <v>2228</v>
      </c>
      <c r="D2118" s="6" t="s">
        <v>2530</v>
      </c>
      <c r="E2118" s="9">
        <v>4351770</v>
      </c>
      <c r="F2118" s="10" t="s">
        <v>1409</v>
      </c>
      <c r="G2118" s="9">
        <v>348142</v>
      </c>
      <c r="H2118" s="9">
        <f t="shared" si="216"/>
        <v>4699912</v>
      </c>
      <c r="I2118" s="6" t="s">
        <v>13</v>
      </c>
      <c r="J2118" s="6" t="s">
        <v>14</v>
      </c>
      <c r="K2118" s="5">
        <f t="shared" si="217"/>
        <v>45421</v>
      </c>
      <c r="L2118" s="9">
        <f>+VLOOKUP(B2118,'[17]TT 2023'!F$2149:K$2198,2,0)</f>
        <v>4699917</v>
      </c>
      <c r="M2118" s="9">
        <f t="shared" si="218"/>
        <v>5</v>
      </c>
      <c r="N2118" s="5">
        <f>+VLOOKUP(B2118,'[17]TT 2023'!F$2149:K$2198,6,0)</f>
        <v>45422</v>
      </c>
      <c r="O2118" t="s">
        <v>2589</v>
      </c>
      <c r="P2118"/>
      <c r="Q2118"/>
      <c r="R2118" s="14"/>
    </row>
    <row r="2119" spans="1:19" hidden="1" x14ac:dyDescent="0.2">
      <c r="A2119" s="5">
        <v>45387</v>
      </c>
      <c r="B2119" s="6">
        <v>15935</v>
      </c>
      <c r="C2119" s="6" t="s">
        <v>2228</v>
      </c>
      <c r="D2119" s="6" t="s">
        <v>2531</v>
      </c>
      <c r="E2119" s="9">
        <v>1920267</v>
      </c>
      <c r="F2119" s="10" t="s">
        <v>1409</v>
      </c>
      <c r="G2119" s="9">
        <v>153621</v>
      </c>
      <c r="H2119" s="9">
        <f t="shared" si="216"/>
        <v>2073888</v>
      </c>
      <c r="I2119" s="6" t="s">
        <v>175</v>
      </c>
      <c r="J2119" s="6" t="s">
        <v>176</v>
      </c>
      <c r="K2119" s="5">
        <f t="shared" si="217"/>
        <v>45422</v>
      </c>
      <c r="L2119" s="9">
        <f>+VLOOKUP(B2119,'[17]TT 2023'!F$2149:K$2198,2,0)</f>
        <v>2073884</v>
      </c>
      <c r="M2119" s="9">
        <f t="shared" si="218"/>
        <v>-4</v>
      </c>
      <c r="N2119" s="5">
        <f>+VLOOKUP(B2119,'[17]TT 2023'!F$2149:K$2198,6,0)</f>
        <v>45422</v>
      </c>
      <c r="O2119" t="s">
        <v>2589</v>
      </c>
      <c r="P2119"/>
      <c r="Q2119"/>
      <c r="R2119" s="14"/>
    </row>
    <row r="2120" spans="1:19" hidden="1" x14ac:dyDescent="0.2">
      <c r="A2120" s="5">
        <v>45387</v>
      </c>
      <c r="B2120" s="6">
        <v>15936</v>
      </c>
      <c r="C2120" s="6" t="s">
        <v>2228</v>
      </c>
      <c r="D2120" s="6" t="s">
        <v>2532</v>
      </c>
      <c r="E2120" s="9">
        <v>888460</v>
      </c>
      <c r="F2120" s="10" t="s">
        <v>1409</v>
      </c>
      <c r="G2120" s="9">
        <v>71077</v>
      </c>
      <c r="H2120" s="9">
        <f t="shared" si="216"/>
        <v>959537</v>
      </c>
      <c r="I2120" s="6" t="s">
        <v>175</v>
      </c>
      <c r="J2120" s="6" t="s">
        <v>176</v>
      </c>
      <c r="K2120" s="5">
        <f t="shared" si="217"/>
        <v>45422</v>
      </c>
      <c r="L2120" s="9">
        <f>+VLOOKUP(B2120,'[17]TT 2023'!F$2149:K$2198,2,0)</f>
        <v>959540</v>
      </c>
      <c r="M2120" s="9">
        <f t="shared" si="218"/>
        <v>3</v>
      </c>
      <c r="N2120" s="5">
        <f>+VLOOKUP(B2120,'[17]TT 2023'!F$2149:K$2198,6,0)</f>
        <v>45422</v>
      </c>
      <c r="O2120" t="s">
        <v>2589</v>
      </c>
      <c r="P2120"/>
      <c r="Q2120"/>
      <c r="R2120" s="14"/>
    </row>
    <row r="2121" spans="1:19" hidden="1" x14ac:dyDescent="0.2">
      <c r="A2121" s="5">
        <v>45387</v>
      </c>
      <c r="B2121" s="6">
        <v>15937</v>
      </c>
      <c r="C2121" s="6" t="s">
        <v>2228</v>
      </c>
      <c r="D2121" s="6" t="s">
        <v>2533</v>
      </c>
      <c r="E2121" s="9">
        <v>2381320</v>
      </c>
      <c r="F2121" s="10" t="s">
        <v>1409</v>
      </c>
      <c r="G2121" s="9">
        <v>190506</v>
      </c>
      <c r="H2121" s="9">
        <f t="shared" si="216"/>
        <v>2571826</v>
      </c>
      <c r="I2121" s="6" t="s">
        <v>83</v>
      </c>
      <c r="J2121" s="6" t="s">
        <v>84</v>
      </c>
      <c r="K2121" s="5">
        <f t="shared" si="217"/>
        <v>45422</v>
      </c>
      <c r="L2121" s="9">
        <f>+VLOOKUP(B2121,'[17]TT 2023'!F$2199:K$2253,2,0)</f>
        <v>2571831</v>
      </c>
      <c r="M2121" s="9">
        <f t="shared" si="218"/>
        <v>5</v>
      </c>
      <c r="N2121" s="5">
        <f>+VLOOKUP(B2121,'[17]TT 2023'!F$2199:K$2253,6,0)</f>
        <v>45436</v>
      </c>
      <c r="O2121" t="s">
        <v>2591</v>
      </c>
      <c r="P2121" s="14">
        <f>+VLOOKUP(B2121,[18]ExportInvoiceList!$D:$O,3,0)</f>
        <v>2571826</v>
      </c>
      <c r="Q2121" s="14">
        <f t="shared" ref="Q2121:Q2125" si="219">+P2121-H2121</f>
        <v>0</v>
      </c>
      <c r="R2121" s="44" t="str">
        <f>+VLOOKUP(B2121,[18]ExportInvoiceList!$D:$O,6,0)</f>
        <v>13/05/2024</v>
      </c>
      <c r="S2121" s="14" t="str">
        <f>+VLOOKUP(B2121,[18]ExportInvoiceList!$D:$O,12,0)</f>
        <v>Lịch thanh toán: Monthly at 10 &amp; 24</v>
      </c>
    </row>
    <row r="2122" spans="1:19" hidden="1" x14ac:dyDescent="0.2">
      <c r="A2122" s="5">
        <v>45387</v>
      </c>
      <c r="B2122" s="6">
        <v>15938</v>
      </c>
      <c r="C2122" s="6" t="s">
        <v>2228</v>
      </c>
      <c r="D2122" s="6" t="s">
        <v>2534</v>
      </c>
      <c r="E2122" s="9">
        <v>1468620</v>
      </c>
      <c r="F2122" s="10" t="s">
        <v>1409</v>
      </c>
      <c r="G2122" s="9">
        <v>117490</v>
      </c>
      <c r="H2122" s="9">
        <f t="shared" si="216"/>
        <v>1586110</v>
      </c>
      <c r="I2122" s="6" t="s">
        <v>107</v>
      </c>
      <c r="J2122" s="6" t="s">
        <v>108</v>
      </c>
      <c r="K2122" s="5">
        <f t="shared" si="217"/>
        <v>45422</v>
      </c>
      <c r="L2122" s="9">
        <f>+VLOOKUP(B2122,'[17]TT 2023'!F$2199:K$2253,2,0)</f>
        <v>1586115</v>
      </c>
      <c r="M2122" s="9">
        <f t="shared" si="218"/>
        <v>5</v>
      </c>
      <c r="N2122" s="5">
        <f>+VLOOKUP(B2122,'[17]TT 2023'!F$2199:K$2253,6,0)</f>
        <v>45436</v>
      </c>
      <c r="O2122" t="s">
        <v>2591</v>
      </c>
      <c r="P2122" s="14">
        <f>+VLOOKUP(B2122,[18]ExportInvoiceList!$D:$O,3,0)</f>
        <v>1586110</v>
      </c>
      <c r="Q2122" s="14">
        <f t="shared" si="219"/>
        <v>0</v>
      </c>
      <c r="R2122" s="44">
        <f>+VLOOKUP(B2122,[18]ExportInvoiceList!$D:$O,6,0)</f>
        <v>45601.000347222223</v>
      </c>
      <c r="S2122" s="14" t="str">
        <f>+VLOOKUP(B2122,[18]ExportInvoiceList!$D:$O,12,0)</f>
        <v>Lịch thanh toán: Monthly at 10 &amp; 24</v>
      </c>
    </row>
    <row r="2123" spans="1:19" hidden="1" x14ac:dyDescent="0.2">
      <c r="A2123" s="5">
        <v>45387</v>
      </c>
      <c r="B2123" s="6">
        <v>15939</v>
      </c>
      <c r="C2123" s="6" t="s">
        <v>2228</v>
      </c>
      <c r="D2123" s="6" t="s">
        <v>2535</v>
      </c>
      <c r="E2123" s="9">
        <v>1776920</v>
      </c>
      <c r="F2123" s="10" t="s">
        <v>1409</v>
      </c>
      <c r="G2123" s="9">
        <v>142154</v>
      </c>
      <c r="H2123" s="9">
        <f t="shared" si="216"/>
        <v>1919074</v>
      </c>
      <c r="I2123" s="6" t="s">
        <v>139</v>
      </c>
      <c r="J2123" s="6" t="s">
        <v>140</v>
      </c>
      <c r="K2123" s="5">
        <f t="shared" si="217"/>
        <v>45422</v>
      </c>
      <c r="L2123" s="9">
        <f>+VLOOKUP(B2123,'[17]TT 2023'!F$2199:K$2253,2,0)</f>
        <v>1919079</v>
      </c>
      <c r="M2123" s="9">
        <f t="shared" si="218"/>
        <v>5</v>
      </c>
      <c r="N2123" s="5">
        <f>+VLOOKUP(B2123,'[17]TT 2023'!F$2199:K$2253,6,0)</f>
        <v>45436</v>
      </c>
      <c r="O2123" t="s">
        <v>2591</v>
      </c>
      <c r="P2123" s="14">
        <f>+VLOOKUP(B2123,[18]ExportInvoiceList!$D:$O,3,0)</f>
        <v>1919074</v>
      </c>
      <c r="Q2123" s="14">
        <f t="shared" si="219"/>
        <v>0</v>
      </c>
      <c r="R2123" s="44">
        <f>+VLOOKUP(B2123,[18]ExportInvoiceList!$D:$O,6,0)</f>
        <v>45601.000347222223</v>
      </c>
      <c r="S2123" s="14" t="str">
        <f>+VLOOKUP(B2123,[18]ExportInvoiceList!$D:$O,12,0)</f>
        <v>Lịch thanh toán: Monthly at 10 &amp; 24</v>
      </c>
    </row>
    <row r="2124" spans="1:19" hidden="1" x14ac:dyDescent="0.2">
      <c r="A2124" s="5">
        <v>45387</v>
      </c>
      <c r="B2124" s="6">
        <v>15940</v>
      </c>
      <c r="C2124" s="6" t="s">
        <v>2228</v>
      </c>
      <c r="D2124" s="6" t="s">
        <v>2536</v>
      </c>
      <c r="E2124" s="9">
        <v>1468620</v>
      </c>
      <c r="F2124" s="10" t="s">
        <v>1409</v>
      </c>
      <c r="G2124" s="9">
        <v>117490</v>
      </c>
      <c r="H2124" s="9">
        <f t="shared" si="216"/>
        <v>1586110</v>
      </c>
      <c r="I2124" s="6" t="s">
        <v>53</v>
      </c>
      <c r="J2124" s="6" t="s">
        <v>54</v>
      </c>
      <c r="K2124" s="5">
        <f t="shared" si="217"/>
        <v>45422</v>
      </c>
      <c r="L2124" s="9">
        <f>+VLOOKUP(B2124,'[17]TT 2023'!F$2199:K$2253,2,0)</f>
        <v>1586115</v>
      </c>
      <c r="M2124" s="9">
        <f t="shared" si="218"/>
        <v>5</v>
      </c>
      <c r="N2124" s="5">
        <f>+VLOOKUP(B2124,'[17]TT 2023'!F$2199:K$2253,6,0)</f>
        <v>45436</v>
      </c>
      <c r="O2124" t="s">
        <v>2591</v>
      </c>
      <c r="P2124" s="14">
        <f>+VLOOKUP(B2124,[18]ExportInvoiceList!$D:$O,3,0)</f>
        <v>1586110</v>
      </c>
      <c r="Q2124" s="14">
        <f t="shared" si="219"/>
        <v>0</v>
      </c>
      <c r="R2124" s="44" t="str">
        <f>+VLOOKUP(B2124,[18]ExportInvoiceList!$D:$O,6,0)</f>
        <v>13/05/2024</v>
      </c>
      <c r="S2124" s="14" t="str">
        <f>+VLOOKUP(B2124,[18]ExportInvoiceList!$D:$O,12,0)</f>
        <v>Lịch thanh toán: Monthly at 10 &amp; 24</v>
      </c>
    </row>
    <row r="2125" spans="1:19" hidden="1" x14ac:dyDescent="0.2">
      <c r="A2125" s="5">
        <v>45387</v>
      </c>
      <c r="B2125" s="6">
        <v>15941</v>
      </c>
      <c r="C2125" s="6" t="s">
        <v>2228</v>
      </c>
      <c r="D2125" s="6" t="s">
        <v>2537</v>
      </c>
      <c r="E2125" s="9">
        <v>888460</v>
      </c>
      <c r="F2125" s="10" t="s">
        <v>1409</v>
      </c>
      <c r="G2125" s="9">
        <v>71077</v>
      </c>
      <c r="H2125" s="9">
        <f t="shared" si="216"/>
        <v>959537</v>
      </c>
      <c r="I2125" s="6" t="s">
        <v>53</v>
      </c>
      <c r="J2125" s="6" t="s">
        <v>54</v>
      </c>
      <c r="K2125" s="5">
        <f t="shared" si="217"/>
        <v>45422</v>
      </c>
      <c r="L2125" s="9">
        <f>+VLOOKUP(B2125,'[17]TT 2023'!F$2199:K$2253,2,0)</f>
        <v>959540</v>
      </c>
      <c r="M2125" s="9">
        <f t="shared" si="218"/>
        <v>3</v>
      </c>
      <c r="N2125" s="5">
        <f>+VLOOKUP(B2125,'[17]TT 2023'!F$2199:K$2253,6,0)</f>
        <v>45436</v>
      </c>
      <c r="O2125" t="s">
        <v>2591</v>
      </c>
      <c r="P2125" s="14">
        <f>+VLOOKUP(B2125,[18]ExportInvoiceList!$D:$O,3,0)</f>
        <v>959537</v>
      </c>
      <c r="Q2125" s="14">
        <f t="shared" si="219"/>
        <v>0</v>
      </c>
      <c r="R2125" s="44" t="str">
        <f>+VLOOKUP(B2125,[18]ExportInvoiceList!$D:$O,6,0)</f>
        <v>13/05/2024</v>
      </c>
      <c r="S2125" s="14" t="str">
        <f>+VLOOKUP(B2125,[18]ExportInvoiceList!$D:$O,12,0)</f>
        <v>Lịch thanh toán: Monthly at 10 &amp; 24</v>
      </c>
    </row>
    <row r="2126" spans="1:19" hidden="1" x14ac:dyDescent="0.2">
      <c r="A2126" s="5">
        <v>45390</v>
      </c>
      <c r="B2126" s="6">
        <v>307</v>
      </c>
      <c r="C2126" s="6" t="s">
        <v>2229</v>
      </c>
      <c r="D2126" s="6" t="s">
        <v>727</v>
      </c>
      <c r="E2126" s="9">
        <v>-191160</v>
      </c>
      <c r="F2126" s="10" t="s">
        <v>1409</v>
      </c>
      <c r="G2126" s="9">
        <v>-15293</v>
      </c>
      <c r="H2126" s="9">
        <f t="shared" si="216"/>
        <v>-206453</v>
      </c>
      <c r="I2126" s="6" t="s">
        <v>13</v>
      </c>
      <c r="J2126" s="6" t="s">
        <v>14</v>
      </c>
      <c r="K2126" s="5">
        <f t="shared" si="217"/>
        <v>45425</v>
      </c>
      <c r="L2126" s="9">
        <f>+VLOOKUP(B2126,'[17]TT 2023'!F$2149:K$2198,2,0)</f>
        <v>-206438</v>
      </c>
      <c r="M2126" s="9">
        <f t="shared" si="218"/>
        <v>15</v>
      </c>
      <c r="N2126" s="5">
        <f>+VLOOKUP(B2126,'[17]TT 2023'!F$2149:K$2198,6,0)</f>
        <v>45422</v>
      </c>
      <c r="O2126" t="s">
        <v>2589</v>
      </c>
      <c r="P2126"/>
      <c r="Q2126"/>
      <c r="R2126" s="14"/>
    </row>
    <row r="2127" spans="1:19" hidden="1" x14ac:dyDescent="0.2">
      <c r="A2127" s="5">
        <v>45390</v>
      </c>
      <c r="B2127" s="6">
        <v>16093</v>
      </c>
      <c r="C2127" s="6" t="s">
        <v>2228</v>
      </c>
      <c r="D2127" s="6" t="s">
        <v>2538</v>
      </c>
      <c r="E2127" s="9">
        <v>1468620</v>
      </c>
      <c r="F2127" s="10" t="s">
        <v>1409</v>
      </c>
      <c r="G2127" s="9">
        <v>117490</v>
      </c>
      <c r="H2127" s="9">
        <f t="shared" si="216"/>
        <v>1586110</v>
      </c>
      <c r="I2127" s="6" t="s">
        <v>13</v>
      </c>
      <c r="J2127" s="6" t="s">
        <v>14</v>
      </c>
      <c r="K2127" s="5">
        <f t="shared" si="217"/>
        <v>45425</v>
      </c>
      <c r="L2127" s="9">
        <f>+VLOOKUP(B2127,'[17]TT 2023'!F$2199:K$2253,2,0)</f>
        <v>1586115</v>
      </c>
      <c r="M2127" s="9">
        <f t="shared" si="218"/>
        <v>5</v>
      </c>
      <c r="N2127" s="5">
        <f>+VLOOKUP(B2127,'[17]TT 2023'!F$2199:K$2253,6,0)</f>
        <v>45436</v>
      </c>
      <c r="O2127" t="s">
        <v>2591</v>
      </c>
      <c r="P2127" s="14">
        <f>+VLOOKUP(B2127,[18]ExportInvoiceList!$D:$O,3,0)</f>
        <v>1586110</v>
      </c>
      <c r="Q2127" s="14">
        <f>+P2127-H2127</f>
        <v>0</v>
      </c>
      <c r="R2127" s="44">
        <f>+VLOOKUP(B2127,[18]ExportInvoiceList!$D:$O,6,0)</f>
        <v>45601.000347222223</v>
      </c>
      <c r="S2127" s="14" t="str">
        <f>+VLOOKUP(B2127,[18]ExportInvoiceList!$D:$O,12,0)</f>
        <v>Lịch thanh toán: Monthly at 10 &amp; 24</v>
      </c>
    </row>
    <row r="2128" spans="1:19" hidden="1" x14ac:dyDescent="0.2">
      <c r="A2128" s="5">
        <v>45391</v>
      </c>
      <c r="B2128" s="6">
        <v>16136</v>
      </c>
      <c r="C2128" s="6" t="s">
        <v>2228</v>
      </c>
      <c r="D2128" s="6" t="s">
        <v>2539</v>
      </c>
      <c r="E2128" s="9">
        <v>1776920</v>
      </c>
      <c r="F2128" s="10" t="s">
        <v>1409</v>
      </c>
      <c r="G2128" s="9">
        <v>142154</v>
      </c>
      <c r="H2128" s="9">
        <f t="shared" si="216"/>
        <v>1919074</v>
      </c>
      <c r="I2128" s="6" t="s">
        <v>147</v>
      </c>
      <c r="J2128" s="6" t="s">
        <v>148</v>
      </c>
      <c r="K2128" s="5">
        <f t="shared" si="217"/>
        <v>45426</v>
      </c>
      <c r="L2128" s="9">
        <f>+VLOOKUP(B2128,'[17]TT 2023'!F$2149:K$2198,2,0)</f>
        <v>1919079</v>
      </c>
      <c r="M2128" s="9">
        <f t="shared" si="218"/>
        <v>5</v>
      </c>
      <c r="N2128" s="5">
        <f>+VLOOKUP(B2128,'[17]TT 2023'!F$2149:K$2198,6,0)</f>
        <v>45422</v>
      </c>
      <c r="O2128" t="s">
        <v>2589</v>
      </c>
      <c r="P2128"/>
      <c r="Q2128"/>
      <c r="R2128" s="14"/>
    </row>
    <row r="2129" spans="1:19" hidden="1" x14ac:dyDescent="0.2">
      <c r="A2129" s="5">
        <v>45391</v>
      </c>
      <c r="B2129" s="6">
        <v>16137</v>
      </c>
      <c r="C2129" s="6" t="s">
        <v>2228</v>
      </c>
      <c r="D2129" s="6" t="s">
        <v>2540</v>
      </c>
      <c r="E2129" s="9">
        <v>2381320</v>
      </c>
      <c r="F2129" s="10" t="s">
        <v>1409</v>
      </c>
      <c r="G2129" s="9">
        <v>190506</v>
      </c>
      <c r="H2129" s="9">
        <f t="shared" si="216"/>
        <v>2571826</v>
      </c>
      <c r="I2129" s="6" t="s">
        <v>147</v>
      </c>
      <c r="J2129" s="6" t="s">
        <v>148</v>
      </c>
      <c r="K2129" s="5">
        <f t="shared" si="217"/>
        <v>45426</v>
      </c>
      <c r="L2129" s="9">
        <f>+VLOOKUP(B2129,'[17]TT 2023'!F$2149:K$2198,2,0)</f>
        <v>2571831</v>
      </c>
      <c r="M2129" s="9">
        <f t="shared" si="218"/>
        <v>5</v>
      </c>
      <c r="N2129" s="5">
        <f>+VLOOKUP(B2129,'[17]TT 2023'!F$2149:K$2198,6,0)</f>
        <v>45422</v>
      </c>
      <c r="O2129" t="s">
        <v>2589</v>
      </c>
      <c r="P2129"/>
      <c r="Q2129"/>
      <c r="R2129" s="14"/>
    </row>
    <row r="2130" spans="1:19" hidden="1" x14ac:dyDescent="0.2">
      <c r="A2130" s="5">
        <v>45391</v>
      </c>
      <c r="B2130" s="6">
        <v>16138</v>
      </c>
      <c r="C2130" s="6" t="s">
        <v>2228</v>
      </c>
      <c r="D2130" s="6" t="s">
        <v>2541</v>
      </c>
      <c r="E2130" s="9">
        <v>1468620</v>
      </c>
      <c r="F2130" s="10" t="s">
        <v>1409</v>
      </c>
      <c r="G2130" s="9">
        <v>117490</v>
      </c>
      <c r="H2130" s="9">
        <f t="shared" si="216"/>
        <v>1586110</v>
      </c>
      <c r="I2130" s="6" t="s">
        <v>93</v>
      </c>
      <c r="J2130" s="6" t="s">
        <v>94</v>
      </c>
      <c r="K2130" s="5">
        <f t="shared" si="217"/>
        <v>45426</v>
      </c>
      <c r="L2130" s="9">
        <f>+VLOOKUP(B2130,'[17]TT 2023'!F$2199:K$2253,2,0)</f>
        <v>1586115</v>
      </c>
      <c r="M2130" s="9">
        <f t="shared" si="218"/>
        <v>5</v>
      </c>
      <c r="N2130" s="5">
        <f>+VLOOKUP(B2130,'[17]TT 2023'!F$2199:K$2253,6,0)</f>
        <v>45436</v>
      </c>
      <c r="O2130" t="s">
        <v>2591</v>
      </c>
      <c r="P2130" s="14">
        <f>+VLOOKUP(B2130,[18]ExportInvoiceList!$D:$O,3,0)</f>
        <v>1586110</v>
      </c>
      <c r="Q2130" s="14">
        <f t="shared" ref="Q2130:Q2167" si="220">+P2130-H2130</f>
        <v>0</v>
      </c>
      <c r="R2130" s="44" t="str">
        <f>+VLOOKUP(B2130,[18]ExportInvoiceList!$D:$O,6,0)</f>
        <v>14/05/2024</v>
      </c>
      <c r="S2130" s="14" t="str">
        <f>+VLOOKUP(B2130,[18]ExportInvoiceList!$D:$O,12,0)</f>
        <v>Lịch thanh toán: Monthly at 10 &amp; 24</v>
      </c>
    </row>
    <row r="2131" spans="1:19" hidden="1" x14ac:dyDescent="0.2">
      <c r="A2131" s="5">
        <v>45391</v>
      </c>
      <c r="B2131" s="6">
        <v>16141</v>
      </c>
      <c r="C2131" s="6" t="s">
        <v>2228</v>
      </c>
      <c r="D2131" s="6" t="s">
        <v>2542</v>
      </c>
      <c r="E2131" s="9">
        <v>2381320</v>
      </c>
      <c r="F2131" s="10" t="s">
        <v>1409</v>
      </c>
      <c r="G2131" s="9">
        <v>190506</v>
      </c>
      <c r="H2131" s="9">
        <f t="shared" si="216"/>
        <v>2571826</v>
      </c>
      <c r="I2131" s="6" t="s">
        <v>53</v>
      </c>
      <c r="J2131" s="6" t="s">
        <v>54</v>
      </c>
      <c r="K2131" s="5">
        <f t="shared" si="217"/>
        <v>45426</v>
      </c>
      <c r="L2131" s="9">
        <f>+VLOOKUP(B2131,'[17]TT 2023'!F$2199:K$2253,2,0)</f>
        <v>2571831</v>
      </c>
      <c r="M2131" s="9">
        <f t="shared" si="218"/>
        <v>5</v>
      </c>
      <c r="N2131" s="5">
        <f>+VLOOKUP(B2131,'[17]TT 2023'!F$2199:K$2253,6,0)</f>
        <v>45436</v>
      </c>
      <c r="O2131" t="s">
        <v>2591</v>
      </c>
      <c r="P2131" s="14">
        <f>+VLOOKUP(B2131,[18]ExportInvoiceList!$D:$O,3,0)</f>
        <v>2571826</v>
      </c>
      <c r="Q2131" s="14">
        <f t="shared" si="220"/>
        <v>0</v>
      </c>
      <c r="R2131" s="44" t="str">
        <f>+VLOOKUP(B2131,[18]ExportInvoiceList!$D:$O,6,0)</f>
        <v>18/05/2024</v>
      </c>
      <c r="S2131" s="14" t="str">
        <f>+VLOOKUP(B2131,[18]ExportInvoiceList!$D:$O,12,0)</f>
        <v>Lịch thanh toán: Monthly at 10 &amp; 24</v>
      </c>
    </row>
    <row r="2132" spans="1:19" hidden="1" x14ac:dyDescent="0.2">
      <c r="A2132" s="5">
        <v>45391</v>
      </c>
      <c r="B2132" s="6">
        <v>16142</v>
      </c>
      <c r="C2132" s="6" t="s">
        <v>2228</v>
      </c>
      <c r="D2132" s="6" t="s">
        <v>2543</v>
      </c>
      <c r="E2132" s="9">
        <v>1769718</v>
      </c>
      <c r="F2132" s="10" t="s">
        <v>1409</v>
      </c>
      <c r="G2132" s="9">
        <v>141577</v>
      </c>
      <c r="H2132" s="9">
        <f t="shared" si="216"/>
        <v>1911295</v>
      </c>
      <c r="I2132" s="6" t="s">
        <v>83</v>
      </c>
      <c r="J2132" s="6" t="s">
        <v>84</v>
      </c>
      <c r="K2132" s="5">
        <f t="shared" si="217"/>
        <v>45426</v>
      </c>
      <c r="L2132" s="9">
        <f>+VLOOKUP(B2132,'[17]TT 2023'!F$2199:K$2253,2,0)</f>
        <v>1911290</v>
      </c>
      <c r="M2132" s="9">
        <f t="shared" si="218"/>
        <v>-5</v>
      </c>
      <c r="N2132" s="5">
        <f>+VLOOKUP(B2132,'[17]TT 2023'!F$2199:K$2253,6,0)</f>
        <v>45436</v>
      </c>
      <c r="O2132" t="s">
        <v>2591</v>
      </c>
      <c r="P2132" s="14">
        <f>+VLOOKUP(B2132,[18]ExportInvoiceList!$D:$O,3,0)</f>
        <v>1911295</v>
      </c>
      <c r="Q2132" s="14">
        <f t="shared" si="220"/>
        <v>0</v>
      </c>
      <c r="R2132" s="44" t="str">
        <f>+VLOOKUP(B2132,[18]ExportInvoiceList!$D:$O,6,0)</f>
        <v>18/05/2024</v>
      </c>
      <c r="S2132" s="14" t="str">
        <f>+VLOOKUP(B2132,[18]ExportInvoiceList!$D:$O,12,0)</f>
        <v>Lịch thanh toán: Monthly at 10 &amp; 24</v>
      </c>
    </row>
    <row r="2133" spans="1:19" hidden="1" x14ac:dyDescent="0.2">
      <c r="A2133" s="5">
        <v>45392</v>
      </c>
      <c r="B2133" s="6">
        <v>16246</v>
      </c>
      <c r="C2133" s="6" t="s">
        <v>2228</v>
      </c>
      <c r="D2133" s="6" t="s">
        <v>2544</v>
      </c>
      <c r="E2133" s="9">
        <v>5994040</v>
      </c>
      <c r="F2133" s="10" t="s">
        <v>1409</v>
      </c>
      <c r="G2133" s="9">
        <v>479523</v>
      </c>
      <c r="H2133" s="9">
        <f t="shared" si="216"/>
        <v>6473563</v>
      </c>
      <c r="I2133" s="6" t="s">
        <v>101</v>
      </c>
      <c r="J2133" s="6" t="s">
        <v>102</v>
      </c>
      <c r="K2133" s="5">
        <f t="shared" si="217"/>
        <v>45427</v>
      </c>
      <c r="L2133" s="9">
        <f>+VLOOKUP(B2133,'[17]TT 2023'!F$2199:K$2253,2,0)</f>
        <v>6473561</v>
      </c>
      <c r="M2133" s="9">
        <f t="shared" si="218"/>
        <v>-2</v>
      </c>
      <c r="N2133" s="5">
        <f>+VLOOKUP(B2133,'[17]TT 2023'!F$2199:K$2253,6,0)</f>
        <v>45436</v>
      </c>
      <c r="O2133" t="s">
        <v>2591</v>
      </c>
      <c r="P2133" s="14">
        <f>+VLOOKUP(B2133,[18]ExportInvoiceList!$D:$O,3,0)</f>
        <v>6473563</v>
      </c>
      <c r="Q2133" s="14">
        <f t="shared" si="220"/>
        <v>0</v>
      </c>
      <c r="R2133" s="44" t="str">
        <f>+VLOOKUP(B2133,[18]ExportInvoiceList!$D:$O,6,0)</f>
        <v>14/05/2024</v>
      </c>
      <c r="S2133" s="14" t="str">
        <f>+VLOOKUP(B2133,[18]ExportInvoiceList!$D:$O,12,0)</f>
        <v>Lịch thanh toán: Monthly at 10 &amp; 24</v>
      </c>
    </row>
    <row r="2134" spans="1:19" hidden="1" x14ac:dyDescent="0.2">
      <c r="A2134" s="5">
        <v>45393</v>
      </c>
      <c r="B2134" s="6">
        <v>17080</v>
      </c>
      <c r="C2134" s="6" t="s">
        <v>2228</v>
      </c>
      <c r="D2134" s="6" t="s">
        <v>2545</v>
      </c>
      <c r="E2134" s="9">
        <v>2381320</v>
      </c>
      <c r="F2134" s="10" t="s">
        <v>1409</v>
      </c>
      <c r="G2134" s="9">
        <v>190506</v>
      </c>
      <c r="H2134" s="9">
        <f t="shared" si="216"/>
        <v>2571826</v>
      </c>
      <c r="I2134" s="6" t="s">
        <v>13</v>
      </c>
      <c r="J2134" s="6" t="s">
        <v>14</v>
      </c>
      <c r="K2134" s="5">
        <f t="shared" si="217"/>
        <v>45428</v>
      </c>
      <c r="L2134" s="9">
        <f>+VLOOKUP(B2134,'[17]TT 2023'!F$2199:K$2253,2,0)</f>
        <v>2571831</v>
      </c>
      <c r="M2134" s="9">
        <f t="shared" si="218"/>
        <v>5</v>
      </c>
      <c r="N2134" s="5">
        <f>+VLOOKUP(B2134,'[17]TT 2023'!F$2199:K$2253,6,0)</f>
        <v>45436</v>
      </c>
      <c r="O2134" t="s">
        <v>2591</v>
      </c>
      <c r="P2134" s="14">
        <f>+VLOOKUP(B2134,[18]ExportInvoiceList!$D:$O,3,0)</f>
        <v>2571826</v>
      </c>
      <c r="Q2134" s="14">
        <f t="shared" si="220"/>
        <v>0</v>
      </c>
      <c r="R2134" s="44" t="str">
        <f>+VLOOKUP(B2134,[18]ExportInvoiceList!$D:$O,6,0)</f>
        <v>15/05/2024</v>
      </c>
      <c r="S2134" s="14" t="str">
        <f>+VLOOKUP(B2134,[18]ExportInvoiceList!$D:$O,12,0)</f>
        <v>Lịch thanh toán: Monthly at 10 &amp; 24</v>
      </c>
    </row>
    <row r="2135" spans="1:19" hidden="1" x14ac:dyDescent="0.2">
      <c r="A2135" s="5">
        <v>45393</v>
      </c>
      <c r="B2135" s="6">
        <v>17081</v>
      </c>
      <c r="C2135" s="6" t="s">
        <v>2228</v>
      </c>
      <c r="D2135" s="6" t="s">
        <v>2546</v>
      </c>
      <c r="E2135" s="9">
        <v>2746296</v>
      </c>
      <c r="F2135" s="10" t="s">
        <v>1409</v>
      </c>
      <c r="G2135" s="9">
        <v>219704</v>
      </c>
      <c r="H2135" s="9">
        <f t="shared" si="216"/>
        <v>2966000</v>
      </c>
      <c r="I2135" s="6" t="s">
        <v>13</v>
      </c>
      <c r="J2135" s="6" t="s">
        <v>14</v>
      </c>
      <c r="K2135" s="5">
        <f t="shared" si="217"/>
        <v>45428</v>
      </c>
      <c r="L2135" s="9">
        <f>+VLOOKUP(B2135,'[17]TT 2023'!F$2199:K$2253,2,0)</f>
        <v>2966004</v>
      </c>
      <c r="M2135" s="9">
        <f t="shared" si="218"/>
        <v>4</v>
      </c>
      <c r="N2135" s="5">
        <f>+VLOOKUP(B2135,'[17]TT 2023'!F$2199:K$2253,6,0)</f>
        <v>45436</v>
      </c>
      <c r="O2135" t="s">
        <v>2591</v>
      </c>
      <c r="P2135" s="14">
        <f>+VLOOKUP(B2135,[18]ExportInvoiceList!$D:$O,3,0)</f>
        <v>2966000</v>
      </c>
      <c r="Q2135" s="14">
        <f t="shared" si="220"/>
        <v>0</v>
      </c>
      <c r="R2135" s="44" t="str">
        <f>+VLOOKUP(B2135,[18]ExportInvoiceList!$D:$O,6,0)</f>
        <v>15/05/2024</v>
      </c>
      <c r="S2135" s="14" t="str">
        <f>+VLOOKUP(B2135,[18]ExportInvoiceList!$D:$O,12,0)</f>
        <v>Lịch thanh toán: Monthly at 10 &amp; 24</v>
      </c>
    </row>
    <row r="2136" spans="1:19" hidden="1" x14ac:dyDescent="0.2">
      <c r="A2136" s="5">
        <v>45395</v>
      </c>
      <c r="B2136" s="6">
        <v>17235</v>
      </c>
      <c r="C2136" s="6" t="s">
        <v>2228</v>
      </c>
      <c r="D2136" s="6" t="s">
        <v>2547</v>
      </c>
      <c r="E2136" s="9">
        <v>1669352</v>
      </c>
      <c r="F2136" s="10" t="s">
        <v>1409</v>
      </c>
      <c r="G2136" s="9">
        <v>133548</v>
      </c>
      <c r="H2136" s="9">
        <f t="shared" si="216"/>
        <v>1802900</v>
      </c>
      <c r="I2136" s="6" t="s">
        <v>139</v>
      </c>
      <c r="J2136" s="6" t="s">
        <v>140</v>
      </c>
      <c r="K2136" s="5">
        <f t="shared" si="217"/>
        <v>45430</v>
      </c>
      <c r="L2136" s="9">
        <f>+VLOOKUP(B2136,'[17]TT 2023'!F$2199:K$2253,2,0)</f>
        <v>1802898</v>
      </c>
      <c r="M2136" s="9">
        <f t="shared" si="218"/>
        <v>-2</v>
      </c>
      <c r="N2136" s="5">
        <f>+VLOOKUP(B2136,'[17]TT 2023'!F$2199:K$2253,6,0)</f>
        <v>45436</v>
      </c>
      <c r="O2136" t="s">
        <v>2591</v>
      </c>
      <c r="P2136" s="14">
        <f>+VLOOKUP(B2136,[18]ExportInvoiceList!$D:$O,3,0)</f>
        <v>1802900</v>
      </c>
      <c r="Q2136" s="14">
        <f t="shared" si="220"/>
        <v>0</v>
      </c>
      <c r="R2136" s="44" t="str">
        <f>+VLOOKUP(B2136,[18]ExportInvoiceList!$D:$O,6,0)</f>
        <v>18/05/2024</v>
      </c>
      <c r="S2136" s="14" t="str">
        <f>+VLOOKUP(B2136,[18]ExportInvoiceList!$D:$O,12,0)</f>
        <v>Lịch thanh toán: Monthly at 10 &amp; 24</v>
      </c>
    </row>
    <row r="2137" spans="1:19" hidden="1" x14ac:dyDescent="0.2">
      <c r="A2137" s="5">
        <v>45395</v>
      </c>
      <c r="B2137" s="6">
        <v>17236</v>
      </c>
      <c r="C2137" s="6" t="s">
        <v>2228</v>
      </c>
      <c r="D2137" s="6" t="s">
        <v>2548</v>
      </c>
      <c r="E2137" s="9">
        <v>1110580</v>
      </c>
      <c r="F2137" s="10" t="s">
        <v>1409</v>
      </c>
      <c r="G2137" s="9">
        <v>88846</v>
      </c>
      <c r="H2137" s="9">
        <f t="shared" si="216"/>
        <v>1199426</v>
      </c>
      <c r="I2137" s="6" t="s">
        <v>93</v>
      </c>
      <c r="J2137" s="6" t="s">
        <v>94</v>
      </c>
      <c r="K2137" s="5">
        <f t="shared" si="217"/>
        <v>45430</v>
      </c>
      <c r="L2137" s="9">
        <f>+VLOOKUP(B2137,'[17]TT 2023'!F$2199:K$2253,2,0)</f>
        <v>1199421</v>
      </c>
      <c r="M2137" s="9">
        <f t="shared" si="218"/>
        <v>-5</v>
      </c>
      <c r="N2137" s="5">
        <f>+VLOOKUP(B2137,'[17]TT 2023'!F$2199:K$2253,6,0)</f>
        <v>45436</v>
      </c>
      <c r="O2137" t="s">
        <v>2591</v>
      </c>
      <c r="P2137" s="14">
        <f>+VLOOKUP(B2137,[18]ExportInvoiceList!$D:$O,3,0)</f>
        <v>1199426</v>
      </c>
      <c r="Q2137" s="14">
        <f t="shared" si="220"/>
        <v>0</v>
      </c>
      <c r="R2137" s="44" t="str">
        <f>+VLOOKUP(B2137,[18]ExportInvoiceList!$D:$O,6,0)</f>
        <v>17/05/2024</v>
      </c>
      <c r="S2137" s="14" t="str">
        <f>+VLOOKUP(B2137,[18]ExportInvoiceList!$D:$O,12,0)</f>
        <v>Lịch thanh toán: Monthly at 10 &amp; 24</v>
      </c>
    </row>
    <row r="2138" spans="1:19" hidden="1" x14ac:dyDescent="0.2">
      <c r="A2138" s="5">
        <v>45395</v>
      </c>
      <c r="B2138" s="6">
        <v>17237</v>
      </c>
      <c r="C2138" s="6" t="s">
        <v>2228</v>
      </c>
      <c r="D2138" s="6" t="s">
        <v>2549</v>
      </c>
      <c r="E2138" s="9">
        <v>1905060</v>
      </c>
      <c r="F2138" s="10" t="s">
        <v>1409</v>
      </c>
      <c r="G2138" s="9">
        <v>152405</v>
      </c>
      <c r="H2138" s="9">
        <f t="shared" si="216"/>
        <v>2057465</v>
      </c>
      <c r="I2138" s="6" t="s">
        <v>93</v>
      </c>
      <c r="J2138" s="6" t="s">
        <v>94</v>
      </c>
      <c r="K2138" s="5">
        <f t="shared" si="217"/>
        <v>45430</v>
      </c>
      <c r="L2138" s="9">
        <f>+VLOOKUP(B2138,'[17]TT 2023'!F$2199:K$2253,2,0)</f>
        <v>2057468</v>
      </c>
      <c r="M2138" s="9">
        <f t="shared" si="218"/>
        <v>3</v>
      </c>
      <c r="N2138" s="5">
        <f>+VLOOKUP(B2138,'[17]TT 2023'!F$2199:K$2253,6,0)</f>
        <v>45436</v>
      </c>
      <c r="O2138" t="s">
        <v>2591</v>
      </c>
      <c r="P2138" s="14">
        <f>+VLOOKUP(B2138,[18]ExportInvoiceList!$D:$O,3,0)</f>
        <v>2057465</v>
      </c>
      <c r="Q2138" s="14">
        <f t="shared" si="220"/>
        <v>0</v>
      </c>
      <c r="R2138" s="44" t="str">
        <f>+VLOOKUP(B2138,[18]ExportInvoiceList!$D:$O,6,0)</f>
        <v>17/05/2024</v>
      </c>
      <c r="S2138" s="14" t="str">
        <f>+VLOOKUP(B2138,[18]ExportInvoiceList!$D:$O,12,0)</f>
        <v>Lịch thanh toán: Monthly at 10 &amp; 24</v>
      </c>
    </row>
    <row r="2139" spans="1:19" hidden="1" x14ac:dyDescent="0.2">
      <c r="A2139" s="5">
        <v>45397</v>
      </c>
      <c r="B2139" s="6">
        <v>17287</v>
      </c>
      <c r="C2139" s="6" t="s">
        <v>2228</v>
      </c>
      <c r="D2139" s="6" t="s">
        <v>2552</v>
      </c>
      <c r="E2139" s="9">
        <v>3875510</v>
      </c>
      <c r="F2139" s="10" t="s">
        <v>1409</v>
      </c>
      <c r="G2139" s="9">
        <v>310041</v>
      </c>
      <c r="H2139" s="9">
        <f t="shared" si="216"/>
        <v>4185551</v>
      </c>
      <c r="I2139" s="6" t="s">
        <v>13</v>
      </c>
      <c r="J2139" s="6" t="s">
        <v>14</v>
      </c>
      <c r="K2139" s="5">
        <f t="shared" si="217"/>
        <v>45432</v>
      </c>
      <c r="L2139" s="9">
        <f>+VLOOKUP(B2139,'[17]TT 2023'!F$2199:K$2253,2,0)</f>
        <v>4185554</v>
      </c>
      <c r="M2139" s="9">
        <f t="shared" si="218"/>
        <v>3</v>
      </c>
      <c r="N2139" s="5">
        <f>+VLOOKUP(B2139,'[17]TT 2023'!F$2199:K$2253,6,0)</f>
        <v>45436</v>
      </c>
      <c r="O2139" t="s">
        <v>2591</v>
      </c>
      <c r="P2139" s="14">
        <f>+VLOOKUP(B2139,[18]ExportInvoiceList!$D:$O,3,0)</f>
        <v>4185551</v>
      </c>
      <c r="Q2139" s="14">
        <f t="shared" si="220"/>
        <v>0</v>
      </c>
      <c r="R2139" s="44" t="str">
        <f>+VLOOKUP(B2139,[18]ExportInvoiceList!$D:$O,6,0)</f>
        <v>18/05/2024</v>
      </c>
      <c r="S2139" s="14" t="str">
        <f>+VLOOKUP(B2139,[18]ExportInvoiceList!$D:$O,12,0)</f>
        <v>Lịch thanh toán: Monthly at 10 &amp; 24</v>
      </c>
    </row>
    <row r="2140" spans="1:19" hidden="1" x14ac:dyDescent="0.2">
      <c r="A2140" s="5">
        <v>45397</v>
      </c>
      <c r="B2140" s="6">
        <v>17288</v>
      </c>
      <c r="C2140" s="6" t="s">
        <v>2228</v>
      </c>
      <c r="D2140" s="6" t="s">
        <v>2553</v>
      </c>
      <c r="E2140" s="9">
        <v>1624597</v>
      </c>
      <c r="F2140" s="10" t="s">
        <v>1409</v>
      </c>
      <c r="G2140" s="9">
        <v>129968</v>
      </c>
      <c r="H2140" s="9">
        <f t="shared" si="216"/>
        <v>1754565</v>
      </c>
      <c r="I2140" s="6" t="s">
        <v>13</v>
      </c>
      <c r="J2140" s="6" t="s">
        <v>14</v>
      </c>
      <c r="K2140" s="5">
        <f t="shared" si="217"/>
        <v>45432</v>
      </c>
      <c r="L2140" s="9">
        <f>+VLOOKUP(B2140,'[17]TT 2023'!F$2199:K$2253,2,0)</f>
        <v>1754568</v>
      </c>
      <c r="M2140" s="9">
        <f t="shared" si="218"/>
        <v>3</v>
      </c>
      <c r="N2140" s="5">
        <f>+VLOOKUP(B2140,'[17]TT 2023'!F$2199:K$2253,6,0)</f>
        <v>45436</v>
      </c>
      <c r="O2140" t="s">
        <v>2591</v>
      </c>
      <c r="P2140" s="14">
        <f>+VLOOKUP(B2140,[18]ExportInvoiceList!$D:$O,3,0)</f>
        <v>1754565</v>
      </c>
      <c r="Q2140" s="14">
        <f t="shared" si="220"/>
        <v>0</v>
      </c>
      <c r="R2140" s="44" t="str">
        <f>+VLOOKUP(B2140,[18]ExportInvoiceList!$D:$O,6,0)</f>
        <v>18/05/2024</v>
      </c>
      <c r="S2140" s="14" t="str">
        <f>+VLOOKUP(B2140,[18]ExportInvoiceList!$D:$O,12,0)</f>
        <v>Lịch thanh toán: Monthly at 10 &amp; 24</v>
      </c>
    </row>
    <row r="2141" spans="1:19" hidden="1" x14ac:dyDescent="0.2">
      <c r="A2141" s="5">
        <v>45398</v>
      </c>
      <c r="B2141" s="6">
        <v>17345</v>
      </c>
      <c r="C2141" s="6" t="s">
        <v>2228</v>
      </c>
      <c r="D2141" s="6" t="s">
        <v>2550</v>
      </c>
      <c r="E2141" s="9">
        <v>888460</v>
      </c>
      <c r="F2141" s="10" t="s">
        <v>1409</v>
      </c>
      <c r="G2141" s="9">
        <v>71077</v>
      </c>
      <c r="H2141" s="9">
        <f t="shared" si="216"/>
        <v>959537</v>
      </c>
      <c r="I2141" s="6" t="s">
        <v>113</v>
      </c>
      <c r="J2141" s="6" t="s">
        <v>114</v>
      </c>
      <c r="K2141" s="5">
        <f t="shared" si="217"/>
        <v>45433</v>
      </c>
      <c r="L2141" s="9">
        <f>+VLOOKUP(B2141,'[17]TT 2023'!F$2199:K$2253,2,0)</f>
        <v>959540</v>
      </c>
      <c r="M2141" s="9">
        <f t="shared" si="218"/>
        <v>3</v>
      </c>
      <c r="N2141" s="5">
        <f>+VLOOKUP(B2141,'[17]TT 2023'!F$2199:K$2253,6,0)</f>
        <v>45436</v>
      </c>
      <c r="O2141" t="s">
        <v>2591</v>
      </c>
      <c r="P2141" s="14">
        <f>+VLOOKUP(B2141,[18]ExportInvoiceList!$D:$O,3,0)</f>
        <v>959537</v>
      </c>
      <c r="Q2141" s="14">
        <f t="shared" si="220"/>
        <v>0</v>
      </c>
      <c r="R2141" s="44" t="str">
        <f>+VLOOKUP(B2141,[18]ExportInvoiceList!$D:$O,6,0)</f>
        <v>18/05/2024</v>
      </c>
      <c r="S2141" s="14" t="str">
        <f>+VLOOKUP(B2141,[18]ExportInvoiceList!$D:$O,12,0)</f>
        <v>Lịch thanh toán: Monthly at 10 &amp; 24</v>
      </c>
    </row>
    <row r="2142" spans="1:19" hidden="1" x14ac:dyDescent="0.2">
      <c r="A2142" s="5">
        <v>45398</v>
      </c>
      <c r="B2142" s="6">
        <v>17346</v>
      </c>
      <c r="C2142" s="6" t="s">
        <v>2228</v>
      </c>
      <c r="D2142" s="6" t="s">
        <v>2551</v>
      </c>
      <c r="E2142" s="9">
        <v>1039009</v>
      </c>
      <c r="F2142" s="10" t="s">
        <v>1409</v>
      </c>
      <c r="G2142" s="9">
        <v>83121</v>
      </c>
      <c r="H2142" s="9">
        <f t="shared" si="216"/>
        <v>1122130</v>
      </c>
      <c r="I2142" s="6" t="s">
        <v>73</v>
      </c>
      <c r="J2142" s="6" t="s">
        <v>74</v>
      </c>
      <c r="K2142" s="5">
        <f t="shared" si="217"/>
        <v>45433</v>
      </c>
      <c r="L2142" s="9">
        <f>+VLOOKUP(B2142,'[17]TT 2023'!F$2199:K$2253,2,0)</f>
        <v>1122134</v>
      </c>
      <c r="M2142" s="9">
        <f t="shared" si="218"/>
        <v>4</v>
      </c>
      <c r="N2142" s="5">
        <f>+VLOOKUP(B2142,'[17]TT 2023'!F$2199:K$2253,6,0)</f>
        <v>45436</v>
      </c>
      <c r="O2142" t="s">
        <v>2591</v>
      </c>
      <c r="P2142" s="14">
        <f>+VLOOKUP(B2142,[18]ExportInvoiceList!$D:$O,3,0)</f>
        <v>1122130</v>
      </c>
      <c r="Q2142" s="14">
        <f t="shared" si="220"/>
        <v>0</v>
      </c>
      <c r="R2142" s="44" t="str">
        <f>+VLOOKUP(B2142,[18]ExportInvoiceList!$D:$O,6,0)</f>
        <v>18/05/2024</v>
      </c>
      <c r="S2142" s="14" t="str">
        <f>+VLOOKUP(B2142,[18]ExportInvoiceList!$D:$O,12,0)</f>
        <v>Lịch thanh toán: Monthly at 10 &amp; 24</v>
      </c>
    </row>
    <row r="2143" spans="1:19" hidden="1" x14ac:dyDescent="0.2">
      <c r="A2143" s="5">
        <v>45398</v>
      </c>
      <c r="B2143" s="6">
        <v>17347</v>
      </c>
      <c r="C2143" s="6" t="s">
        <v>2228</v>
      </c>
      <c r="D2143" s="6" t="s">
        <v>2554</v>
      </c>
      <c r="E2143" s="9">
        <v>1468620</v>
      </c>
      <c r="F2143" s="10" t="s">
        <v>1409</v>
      </c>
      <c r="G2143" s="9">
        <v>117490</v>
      </c>
      <c r="H2143" s="9">
        <f t="shared" si="216"/>
        <v>1586110</v>
      </c>
      <c r="I2143" s="6" t="s">
        <v>175</v>
      </c>
      <c r="J2143" s="6" t="s">
        <v>176</v>
      </c>
      <c r="K2143" s="5">
        <f t="shared" si="217"/>
        <v>45433</v>
      </c>
      <c r="L2143" s="9">
        <f>+VLOOKUP(B2143,'[17]TT 2023'!F$2199:K$2253,2,0)</f>
        <v>1586115</v>
      </c>
      <c r="M2143" s="9">
        <f t="shared" si="218"/>
        <v>5</v>
      </c>
      <c r="N2143" s="5">
        <f>+VLOOKUP(B2143,'[17]TT 2023'!F$2199:K$2253,6,0)</f>
        <v>45436</v>
      </c>
      <c r="O2143" t="s">
        <v>2591</v>
      </c>
      <c r="P2143" s="14">
        <f>+VLOOKUP(B2143,[18]ExportInvoiceList!$D:$O,3,0)</f>
        <v>1586110</v>
      </c>
      <c r="Q2143" s="14">
        <f t="shared" si="220"/>
        <v>0</v>
      </c>
      <c r="R2143" s="44" t="str">
        <f>+VLOOKUP(B2143,[18]ExportInvoiceList!$D:$O,6,0)</f>
        <v>22/05/2024</v>
      </c>
      <c r="S2143" s="14" t="str">
        <f>+VLOOKUP(B2143,[18]ExportInvoiceList!$D:$O,12,0)</f>
        <v>Lịch thanh toán: Monthly at 10 &amp; 24</v>
      </c>
    </row>
    <row r="2144" spans="1:19" hidden="1" x14ac:dyDescent="0.2">
      <c r="A2144" s="5">
        <v>45398</v>
      </c>
      <c r="B2144" s="6">
        <v>17348</v>
      </c>
      <c r="C2144" s="6" t="s">
        <v>2228</v>
      </c>
      <c r="D2144" s="6" t="s">
        <v>2555</v>
      </c>
      <c r="E2144" s="9">
        <v>1110580</v>
      </c>
      <c r="F2144" s="10" t="s">
        <v>1409</v>
      </c>
      <c r="G2144" s="9">
        <v>88846</v>
      </c>
      <c r="H2144" s="9">
        <f t="shared" si="216"/>
        <v>1199426</v>
      </c>
      <c r="I2144" s="6" t="s">
        <v>93</v>
      </c>
      <c r="J2144" s="6" t="s">
        <v>94</v>
      </c>
      <c r="K2144" s="5">
        <f t="shared" si="217"/>
        <v>45433</v>
      </c>
      <c r="L2144" s="9">
        <f>+VLOOKUP(B2144,'[17]TT 2023'!F$2199:K$2253,2,0)</f>
        <v>1199421</v>
      </c>
      <c r="M2144" s="9">
        <f t="shared" si="218"/>
        <v>-5</v>
      </c>
      <c r="N2144" s="5">
        <f>+VLOOKUP(B2144,'[17]TT 2023'!F$2199:K$2253,6,0)</f>
        <v>45436</v>
      </c>
      <c r="O2144" t="s">
        <v>2591</v>
      </c>
      <c r="P2144" s="14">
        <f>+VLOOKUP(B2144,[18]ExportInvoiceList!$D:$O,3,0)</f>
        <v>1199426</v>
      </c>
      <c r="Q2144" s="14">
        <f t="shared" si="220"/>
        <v>0</v>
      </c>
      <c r="R2144" s="44" t="str">
        <f>+VLOOKUP(B2144,[18]ExportInvoiceList!$D:$O,6,0)</f>
        <v>22/05/2024</v>
      </c>
      <c r="S2144" s="14" t="str">
        <f>+VLOOKUP(B2144,[18]ExportInvoiceList!$D:$O,12,0)</f>
        <v>Lịch thanh toán: Monthly at 10 &amp; 24</v>
      </c>
    </row>
    <row r="2145" spans="1:19" hidden="1" x14ac:dyDescent="0.2">
      <c r="A2145" s="5">
        <v>45398</v>
      </c>
      <c r="B2145" s="6">
        <v>17349</v>
      </c>
      <c r="C2145" s="6" t="s">
        <v>2228</v>
      </c>
      <c r="D2145" s="6" t="s">
        <v>2556</v>
      </c>
      <c r="E2145" s="9">
        <v>1905060</v>
      </c>
      <c r="F2145" s="10" t="s">
        <v>1409</v>
      </c>
      <c r="G2145" s="9">
        <v>152405</v>
      </c>
      <c r="H2145" s="9">
        <f t="shared" si="216"/>
        <v>2057465</v>
      </c>
      <c r="I2145" s="6" t="s">
        <v>139</v>
      </c>
      <c r="J2145" s="6" t="s">
        <v>140</v>
      </c>
      <c r="K2145" s="5">
        <f t="shared" si="217"/>
        <v>45433</v>
      </c>
      <c r="L2145" s="9">
        <f>+VLOOKUP(B2145,'[17]TT 2023'!F$2199:K$2253,2,0)</f>
        <v>2057468</v>
      </c>
      <c r="M2145" s="9">
        <f t="shared" si="218"/>
        <v>3</v>
      </c>
      <c r="N2145" s="5">
        <f>+VLOOKUP(B2145,'[17]TT 2023'!F$2199:K$2253,6,0)</f>
        <v>45436</v>
      </c>
      <c r="O2145" t="s">
        <v>2591</v>
      </c>
      <c r="P2145" s="14">
        <f>+VLOOKUP(B2145,[18]ExportInvoiceList!$D:$O,3,0)</f>
        <v>2057465</v>
      </c>
      <c r="Q2145" s="14">
        <f t="shared" si="220"/>
        <v>0</v>
      </c>
      <c r="R2145" s="44" t="str">
        <f>+VLOOKUP(B2145,[18]ExportInvoiceList!$D:$O,6,0)</f>
        <v>22/05/2024</v>
      </c>
      <c r="S2145" s="14" t="str">
        <f>+VLOOKUP(B2145,[18]ExportInvoiceList!$D:$O,12,0)</f>
        <v>Lịch thanh toán: Monthly at 10 &amp; 24</v>
      </c>
    </row>
    <row r="2146" spans="1:19" hidden="1" x14ac:dyDescent="0.2">
      <c r="A2146" s="5">
        <v>45398</v>
      </c>
      <c r="B2146" s="6">
        <v>17350</v>
      </c>
      <c r="C2146" s="6" t="s">
        <v>2228</v>
      </c>
      <c r="D2146" s="6" t="s">
        <v>2557</v>
      </c>
      <c r="E2146" s="9">
        <v>2221160</v>
      </c>
      <c r="F2146" s="10" t="s">
        <v>1409</v>
      </c>
      <c r="G2146" s="9">
        <v>177693</v>
      </c>
      <c r="H2146" s="9">
        <f t="shared" si="216"/>
        <v>2398853</v>
      </c>
      <c r="I2146" s="6" t="s">
        <v>131</v>
      </c>
      <c r="J2146" s="6" t="s">
        <v>132</v>
      </c>
      <c r="K2146" s="5">
        <f t="shared" si="217"/>
        <v>45433</v>
      </c>
      <c r="L2146" s="9">
        <f>+VLOOKUP(B2146,'[17]TT 2023'!F$2199:K$2253,2,0)</f>
        <v>2398856</v>
      </c>
      <c r="M2146" s="9">
        <f t="shared" si="218"/>
        <v>3</v>
      </c>
      <c r="N2146" s="5">
        <f>+VLOOKUP(B2146,'[17]TT 2023'!F$2199:K$2253,6,0)</f>
        <v>45436</v>
      </c>
      <c r="O2146" t="s">
        <v>2591</v>
      </c>
      <c r="P2146" s="14">
        <f>+VLOOKUP(B2146,[18]ExportInvoiceList!$D:$O,3,0)</f>
        <v>2398853</v>
      </c>
      <c r="Q2146" s="14">
        <f t="shared" si="220"/>
        <v>0</v>
      </c>
      <c r="R2146" s="44" t="str">
        <f>+VLOOKUP(B2146,[18]ExportInvoiceList!$D:$O,6,0)</f>
        <v>21/05/2024</v>
      </c>
      <c r="S2146" s="14" t="str">
        <f>+VLOOKUP(B2146,[18]ExportInvoiceList!$D:$O,12,0)</f>
        <v>Lịch thanh toán: Monthly at 10 &amp; 24</v>
      </c>
    </row>
    <row r="2147" spans="1:19" hidden="1" x14ac:dyDescent="0.2">
      <c r="A2147" s="5">
        <v>45398</v>
      </c>
      <c r="B2147" s="6">
        <v>17353</v>
      </c>
      <c r="C2147" s="6" t="s">
        <v>2228</v>
      </c>
      <c r="D2147" s="6" t="s">
        <v>2558</v>
      </c>
      <c r="E2147" s="9">
        <v>8884600</v>
      </c>
      <c r="F2147" s="10" t="s">
        <v>1409</v>
      </c>
      <c r="G2147" s="9">
        <v>710768</v>
      </c>
      <c r="H2147" s="9">
        <f t="shared" si="216"/>
        <v>9595368</v>
      </c>
      <c r="I2147" s="6" t="s">
        <v>147</v>
      </c>
      <c r="J2147" s="6" t="s">
        <v>148</v>
      </c>
      <c r="K2147" s="5">
        <f t="shared" si="217"/>
        <v>45433</v>
      </c>
      <c r="L2147" s="9">
        <f>+VLOOKUP(B2147,'[17]TT 2023'!F$2254:K$2316,2,0)</f>
        <v>9595368</v>
      </c>
      <c r="M2147" s="9">
        <f t="shared" si="218"/>
        <v>0</v>
      </c>
      <c r="N2147" s="5">
        <f>+VLOOKUP(B2147,'[17]TT 2023'!F$2254:K$2316,6,0)</f>
        <v>45453</v>
      </c>
      <c r="O2147" t="s">
        <v>2671</v>
      </c>
      <c r="P2147" s="14" t="e">
        <f>+VLOOKUP(B2147,[18]ExportInvoiceList!$D:$O,3,0)</f>
        <v>#N/A</v>
      </c>
      <c r="Q2147" s="14" t="e">
        <f t="shared" si="220"/>
        <v>#N/A</v>
      </c>
      <c r="R2147" s="44" t="e">
        <f>+VLOOKUP(B2147,[18]ExportInvoiceList!$D:$O,6,0)</f>
        <v>#N/A</v>
      </c>
      <c r="S2147" s="14" t="e">
        <f>+VLOOKUP(B2147,[18]ExportInvoiceList!$D:$O,12,0)</f>
        <v>#N/A</v>
      </c>
    </row>
    <row r="2148" spans="1:19" hidden="1" x14ac:dyDescent="0.2">
      <c r="A2148" s="5">
        <v>45398</v>
      </c>
      <c r="B2148" s="6">
        <v>17354</v>
      </c>
      <c r="C2148" s="6" t="s">
        <v>2228</v>
      </c>
      <c r="D2148" s="6" t="s">
        <v>2559</v>
      </c>
      <c r="E2148" s="9">
        <v>888460</v>
      </c>
      <c r="F2148" s="10" t="s">
        <v>1409</v>
      </c>
      <c r="G2148" s="9">
        <v>71077</v>
      </c>
      <c r="H2148" s="9">
        <f t="shared" si="216"/>
        <v>959537</v>
      </c>
      <c r="I2148" s="6" t="s">
        <v>147</v>
      </c>
      <c r="J2148" s="6" t="s">
        <v>148</v>
      </c>
      <c r="K2148" s="5">
        <f t="shared" si="217"/>
        <v>45433</v>
      </c>
      <c r="L2148" s="9">
        <f>+VLOOKUP(B2148,'[17]TT 2023'!F$2254:K$2316,2,0)</f>
        <v>959540</v>
      </c>
      <c r="M2148" s="9">
        <f t="shared" si="218"/>
        <v>3</v>
      </c>
      <c r="N2148" s="5">
        <f>+VLOOKUP(B2148,'[17]TT 2023'!F$2254:K$2316,6,0)</f>
        <v>45453</v>
      </c>
      <c r="O2148" t="s">
        <v>2671</v>
      </c>
      <c r="P2148" s="14" t="e">
        <f>+VLOOKUP(B2148,[18]ExportInvoiceList!$D:$O,3,0)</f>
        <v>#N/A</v>
      </c>
      <c r="Q2148" s="14" t="e">
        <f t="shared" si="220"/>
        <v>#N/A</v>
      </c>
      <c r="R2148" s="44" t="e">
        <f>+VLOOKUP(B2148,[18]ExportInvoiceList!$D:$O,6,0)</f>
        <v>#N/A</v>
      </c>
      <c r="S2148" s="14" t="e">
        <f>+VLOOKUP(B2148,[18]ExportInvoiceList!$D:$O,12,0)</f>
        <v>#N/A</v>
      </c>
    </row>
    <row r="2149" spans="1:19" hidden="1" x14ac:dyDescent="0.2">
      <c r="A2149" s="5">
        <v>45398</v>
      </c>
      <c r="B2149" s="6">
        <v>17355</v>
      </c>
      <c r="C2149" s="6" t="s">
        <v>2228</v>
      </c>
      <c r="D2149" s="6" t="s">
        <v>2560</v>
      </c>
      <c r="E2149" s="9">
        <v>1468620</v>
      </c>
      <c r="F2149" s="10" t="s">
        <v>1409</v>
      </c>
      <c r="G2149" s="9">
        <v>117490</v>
      </c>
      <c r="H2149" s="9">
        <f t="shared" si="216"/>
        <v>1586110</v>
      </c>
      <c r="I2149" s="6" t="s">
        <v>147</v>
      </c>
      <c r="J2149" s="6" t="s">
        <v>148</v>
      </c>
      <c r="K2149" s="5">
        <f t="shared" si="217"/>
        <v>45433</v>
      </c>
      <c r="L2149" s="9">
        <f>+VLOOKUP(B2149,'[17]TT 2023'!F$2254:K$2316,2,0)</f>
        <v>1586115</v>
      </c>
      <c r="M2149" s="9">
        <f t="shared" si="218"/>
        <v>5</v>
      </c>
      <c r="N2149" s="5">
        <f>+VLOOKUP(B2149,'[17]TT 2023'!F$2254:K$2316,6,0)</f>
        <v>45453</v>
      </c>
      <c r="O2149" t="s">
        <v>2671</v>
      </c>
      <c r="P2149" s="14" t="e">
        <f>+VLOOKUP(B2149,[18]ExportInvoiceList!$D:$O,3,0)</f>
        <v>#N/A</v>
      </c>
      <c r="Q2149" s="14" t="e">
        <f t="shared" si="220"/>
        <v>#N/A</v>
      </c>
      <c r="R2149" s="44" t="e">
        <f>+VLOOKUP(B2149,[18]ExportInvoiceList!$D:$O,6,0)</f>
        <v>#N/A</v>
      </c>
      <c r="S2149" s="14" t="e">
        <f>+VLOOKUP(B2149,[18]ExportInvoiceList!$D:$O,12,0)</f>
        <v>#N/A</v>
      </c>
    </row>
    <row r="2150" spans="1:19" hidden="1" x14ac:dyDescent="0.2">
      <c r="A2150" s="5">
        <v>45398</v>
      </c>
      <c r="B2150" s="6">
        <v>17356</v>
      </c>
      <c r="C2150" s="6" t="s">
        <v>2228</v>
      </c>
      <c r="D2150" s="6" t="s">
        <v>2561</v>
      </c>
      <c r="E2150" s="9">
        <v>2148355</v>
      </c>
      <c r="F2150" s="10" t="s">
        <v>1409</v>
      </c>
      <c r="G2150" s="9">
        <v>171868</v>
      </c>
      <c r="H2150" s="9">
        <f t="shared" si="216"/>
        <v>2320223</v>
      </c>
      <c r="I2150" s="6" t="s">
        <v>147</v>
      </c>
      <c r="J2150" s="6" t="s">
        <v>148</v>
      </c>
      <c r="K2150" s="5">
        <f t="shared" si="217"/>
        <v>45433</v>
      </c>
      <c r="L2150" s="9">
        <f>+VLOOKUP(B2150,'[17]TT 2023'!F$2199:K$2253,2,0)</f>
        <v>2320218</v>
      </c>
      <c r="M2150" s="9">
        <f t="shared" si="218"/>
        <v>-5</v>
      </c>
      <c r="N2150" s="5">
        <f>+VLOOKUP(B2150,'[17]TT 2023'!F$2199:K$2253,6,0)</f>
        <v>45436</v>
      </c>
      <c r="O2150" t="s">
        <v>2591</v>
      </c>
      <c r="P2150" s="14">
        <f>+VLOOKUP(B2150,[18]ExportInvoiceList!$D:$O,3,0)</f>
        <v>2320223</v>
      </c>
      <c r="Q2150" s="14">
        <f t="shared" si="220"/>
        <v>0</v>
      </c>
      <c r="R2150" s="44" t="str">
        <f>+VLOOKUP(B2150,[18]ExportInvoiceList!$D:$O,6,0)</f>
        <v>14/05/2024</v>
      </c>
      <c r="S2150" s="14" t="str">
        <f>+VLOOKUP(B2150,[18]ExportInvoiceList!$D:$O,12,0)</f>
        <v>Lịch thanh toán: Monthly at 10 &amp; 24</v>
      </c>
    </row>
    <row r="2151" spans="1:19" hidden="1" x14ac:dyDescent="0.2">
      <c r="A2151" s="5">
        <v>45398</v>
      </c>
      <c r="B2151" s="6">
        <v>17357</v>
      </c>
      <c r="C2151" s="6" t="s">
        <v>2228</v>
      </c>
      <c r="D2151" s="6" t="s">
        <v>2562</v>
      </c>
      <c r="E2151" s="9">
        <v>367155</v>
      </c>
      <c r="F2151" s="10" t="s">
        <v>1409</v>
      </c>
      <c r="G2151" s="9">
        <v>29372</v>
      </c>
      <c r="H2151" s="9">
        <f t="shared" si="216"/>
        <v>396527</v>
      </c>
      <c r="I2151" s="6" t="s">
        <v>147</v>
      </c>
      <c r="J2151" s="6" t="s">
        <v>148</v>
      </c>
      <c r="K2151" s="5">
        <f t="shared" si="217"/>
        <v>45433</v>
      </c>
      <c r="L2151" s="9">
        <f>+VLOOKUP(B2151,'[17]TT 2023'!F$2199:K$2253,2,0)</f>
        <v>396522</v>
      </c>
      <c r="M2151" s="9">
        <f t="shared" si="218"/>
        <v>-5</v>
      </c>
      <c r="N2151" s="5">
        <f>+VLOOKUP(B2151,'[17]TT 2023'!F$2199:K$2253,6,0)</f>
        <v>45436</v>
      </c>
      <c r="O2151" t="s">
        <v>2591</v>
      </c>
      <c r="P2151" s="14">
        <f>+VLOOKUP(B2151,[18]ExportInvoiceList!$D:$O,3,0)</f>
        <v>396527</v>
      </c>
      <c r="Q2151" s="14">
        <f t="shared" si="220"/>
        <v>0</v>
      </c>
      <c r="R2151" s="44" t="str">
        <f>+VLOOKUP(B2151,[18]ExportInvoiceList!$D:$O,6,0)</f>
        <v>13/05/2024</v>
      </c>
      <c r="S2151" s="14" t="str">
        <f>+VLOOKUP(B2151,[18]ExportInvoiceList!$D:$O,12,0)</f>
        <v>Lịch thanh toán: Monthly at 10 &amp; 24</v>
      </c>
    </row>
    <row r="2152" spans="1:19" hidden="1" x14ac:dyDescent="0.2">
      <c r="A2152" s="5">
        <v>45398</v>
      </c>
      <c r="B2152" s="6">
        <v>17358</v>
      </c>
      <c r="C2152" s="6" t="s">
        <v>2228</v>
      </c>
      <c r="D2152" s="6" t="s">
        <v>2563</v>
      </c>
      <c r="E2152" s="9">
        <v>1003546</v>
      </c>
      <c r="F2152" s="10" t="s">
        <v>1409</v>
      </c>
      <c r="G2152" s="9">
        <v>80284</v>
      </c>
      <c r="H2152" s="9">
        <f t="shared" si="216"/>
        <v>1083830</v>
      </c>
      <c r="I2152" s="6" t="s">
        <v>147</v>
      </c>
      <c r="J2152" s="6" t="s">
        <v>148</v>
      </c>
      <c r="K2152" s="5">
        <f t="shared" si="217"/>
        <v>45433</v>
      </c>
      <c r="L2152" s="9">
        <f>+VLOOKUP(B2152,'[17]TT 2023'!F$2199:K$2253,2,0)</f>
        <v>1083834</v>
      </c>
      <c r="M2152" s="9">
        <f t="shared" si="218"/>
        <v>4</v>
      </c>
      <c r="N2152" s="5">
        <f>+VLOOKUP(B2152,'[17]TT 2023'!F$2199:K$2253,6,0)</f>
        <v>45436</v>
      </c>
      <c r="O2152" t="s">
        <v>2591</v>
      </c>
      <c r="P2152" s="14">
        <f>+VLOOKUP(B2152,[18]ExportInvoiceList!$D:$O,3,0)</f>
        <v>1083830</v>
      </c>
      <c r="Q2152" s="14">
        <f t="shared" si="220"/>
        <v>0</v>
      </c>
      <c r="R2152" s="44" t="str">
        <f>+VLOOKUP(B2152,[18]ExportInvoiceList!$D:$O,6,0)</f>
        <v>13/05/2024</v>
      </c>
      <c r="S2152" s="14" t="str">
        <f>+VLOOKUP(B2152,[18]ExportInvoiceList!$D:$O,12,0)</f>
        <v>Lịch thanh toán: Monthly at 10 &amp; 24</v>
      </c>
    </row>
    <row r="2153" spans="1:19" hidden="1" x14ac:dyDescent="0.2">
      <c r="A2153" s="5">
        <v>45401</v>
      </c>
      <c r="B2153" s="6">
        <v>18500</v>
      </c>
      <c r="C2153" s="6" t="s">
        <v>2228</v>
      </c>
      <c r="D2153" s="6" t="s">
        <v>2564</v>
      </c>
      <c r="E2153" s="9">
        <v>1361495</v>
      </c>
      <c r="F2153" s="10" t="s">
        <v>1409</v>
      </c>
      <c r="G2153" s="9">
        <v>108920</v>
      </c>
      <c r="H2153" s="9">
        <f t="shared" si="216"/>
        <v>1470415</v>
      </c>
      <c r="I2153" s="6" t="s">
        <v>101</v>
      </c>
      <c r="J2153" s="6" t="s">
        <v>102</v>
      </c>
      <c r="K2153" s="5">
        <f t="shared" si="217"/>
        <v>45436</v>
      </c>
      <c r="L2153" s="9">
        <f>+VLOOKUP(B2153,'[17]TT 2023'!F$2199:K$2253,2,0)</f>
        <v>1470420</v>
      </c>
      <c r="M2153" s="9">
        <f t="shared" si="218"/>
        <v>5</v>
      </c>
      <c r="N2153" s="5">
        <f>+VLOOKUP(B2153,'[17]TT 2023'!F$2199:K$2253,6,0)</f>
        <v>45436</v>
      </c>
      <c r="O2153" t="s">
        <v>2591</v>
      </c>
      <c r="P2153" s="14">
        <f>+VLOOKUP(B2153,[18]ExportInvoiceList!$D:$O,3,0)</f>
        <v>1470415</v>
      </c>
      <c r="Q2153" s="14">
        <f t="shared" si="220"/>
        <v>0</v>
      </c>
      <c r="R2153" s="44" t="str">
        <f>+VLOOKUP(B2153,[18]ExportInvoiceList!$D:$O,6,0)</f>
        <v>22/05/2024</v>
      </c>
      <c r="S2153" s="14" t="str">
        <f>+VLOOKUP(B2153,[18]ExportInvoiceList!$D:$O,12,0)</f>
        <v>Lịch thanh toán: Monthly at 10 &amp; 24</v>
      </c>
    </row>
    <row r="2154" spans="1:19" hidden="1" x14ac:dyDescent="0.2">
      <c r="A2154" s="5">
        <v>45405</v>
      </c>
      <c r="B2154" s="6">
        <v>18671</v>
      </c>
      <c r="C2154" s="6" t="s">
        <v>2228</v>
      </c>
      <c r="D2154" s="6" t="s">
        <v>2565</v>
      </c>
      <c r="E2154" s="9">
        <v>11472955</v>
      </c>
      <c r="F2154" s="10" t="s">
        <v>1409</v>
      </c>
      <c r="G2154" s="9">
        <v>917836</v>
      </c>
      <c r="H2154" s="9">
        <f t="shared" si="216"/>
        <v>12390791</v>
      </c>
      <c r="I2154" s="6" t="s">
        <v>147</v>
      </c>
      <c r="J2154" s="6" t="s">
        <v>148</v>
      </c>
      <c r="K2154" s="5">
        <f t="shared" si="217"/>
        <v>45440</v>
      </c>
      <c r="L2154" s="9">
        <f>+VLOOKUP(B2154,'[17]TT 2023'!F$2199:K$2253,2,0)</f>
        <v>12390786</v>
      </c>
      <c r="M2154" s="9">
        <f t="shared" si="218"/>
        <v>-5</v>
      </c>
      <c r="N2154" s="5">
        <f>+VLOOKUP(B2154,'[17]TT 2023'!F$2199:K$2253,6,0)</f>
        <v>45436</v>
      </c>
      <c r="O2154" t="s">
        <v>2591</v>
      </c>
      <c r="P2154" s="14">
        <f>+VLOOKUP(B2154,[18]ExportInvoiceList!$D:$O,3,0)</f>
        <v>12390791</v>
      </c>
      <c r="Q2154" s="14">
        <f t="shared" si="220"/>
        <v>0</v>
      </c>
      <c r="R2154" s="44" t="str">
        <f>+VLOOKUP(B2154,[18]ExportInvoiceList!$D:$O,6,0)</f>
        <v>22/05/2024</v>
      </c>
      <c r="S2154" s="14" t="str">
        <f>+VLOOKUP(B2154,[18]ExportInvoiceList!$D:$O,12,0)</f>
        <v>Lịch thanh toán: Monthly at 10 &amp; 24</v>
      </c>
    </row>
    <row r="2155" spans="1:19" hidden="1" x14ac:dyDescent="0.2">
      <c r="A2155" s="5">
        <v>45405</v>
      </c>
      <c r="B2155" s="6">
        <v>18672</v>
      </c>
      <c r="C2155" s="6" t="s">
        <v>2228</v>
      </c>
      <c r="D2155" s="6" t="s">
        <v>2566</v>
      </c>
      <c r="E2155" s="9">
        <v>5552900</v>
      </c>
      <c r="F2155" s="10" t="s">
        <v>1409</v>
      </c>
      <c r="G2155" s="9">
        <v>444232</v>
      </c>
      <c r="H2155" s="9">
        <f t="shared" si="216"/>
        <v>5997132</v>
      </c>
      <c r="I2155" s="6" t="s">
        <v>147</v>
      </c>
      <c r="J2155" s="6" t="s">
        <v>148</v>
      </c>
      <c r="K2155" s="5">
        <f t="shared" si="217"/>
        <v>45440</v>
      </c>
      <c r="L2155" s="9">
        <f>+VLOOKUP(B2155,'[17]TT 2023'!F$2199:K$2253,2,0)</f>
        <v>5997132</v>
      </c>
      <c r="M2155" s="9">
        <f t="shared" si="218"/>
        <v>0</v>
      </c>
      <c r="N2155" s="5">
        <f>+VLOOKUP(B2155,'[17]TT 2023'!F$2199:K$2253,6,0)</f>
        <v>45436</v>
      </c>
      <c r="O2155" t="s">
        <v>2591</v>
      </c>
      <c r="P2155" s="14">
        <f>+VLOOKUP(B2155,[18]ExportInvoiceList!$D:$O,3,0)</f>
        <v>5997132</v>
      </c>
      <c r="Q2155" s="14">
        <f t="shared" si="220"/>
        <v>0</v>
      </c>
      <c r="R2155" s="44" t="str">
        <f>+VLOOKUP(B2155,[18]ExportInvoiceList!$D:$O,6,0)</f>
        <v>18/05/2024</v>
      </c>
      <c r="S2155" s="14" t="str">
        <f>+VLOOKUP(B2155,[18]ExportInvoiceList!$D:$O,12,0)</f>
        <v>Lịch thanh toán: Monthly at 10 &amp; 24</v>
      </c>
    </row>
    <row r="2156" spans="1:19" hidden="1" x14ac:dyDescent="0.2">
      <c r="A2156" s="5">
        <v>45405</v>
      </c>
      <c r="B2156" s="6">
        <v>18673</v>
      </c>
      <c r="C2156" s="6" t="s">
        <v>2228</v>
      </c>
      <c r="D2156" s="6" t="s">
        <v>2567</v>
      </c>
      <c r="E2156" s="9">
        <v>50183</v>
      </c>
      <c r="F2156" s="10" t="s">
        <v>1409</v>
      </c>
      <c r="G2156" s="9">
        <v>4015</v>
      </c>
      <c r="H2156" s="9">
        <f t="shared" si="216"/>
        <v>54198</v>
      </c>
      <c r="I2156" s="6" t="s">
        <v>147</v>
      </c>
      <c r="J2156" s="6" t="s">
        <v>148</v>
      </c>
      <c r="K2156" s="5">
        <f t="shared" si="217"/>
        <v>45440</v>
      </c>
      <c r="L2156" s="9">
        <f>+VLOOKUP(B2156,'[17]TT 2023'!F$2199:K$2253,2,0)</f>
        <v>54203</v>
      </c>
      <c r="M2156" s="9">
        <f t="shared" si="218"/>
        <v>5</v>
      </c>
      <c r="N2156" s="5">
        <f>+VLOOKUP(B2156,'[17]TT 2023'!F$2199:K$2253,6,0)</f>
        <v>45436</v>
      </c>
      <c r="O2156" t="s">
        <v>2591</v>
      </c>
      <c r="P2156" s="14">
        <f>+VLOOKUP(B2156,[18]ExportInvoiceList!$D:$O,3,0)</f>
        <v>54198</v>
      </c>
      <c r="Q2156" s="14">
        <f t="shared" si="220"/>
        <v>0</v>
      </c>
      <c r="R2156" s="44" t="str">
        <f>+VLOOKUP(B2156,[18]ExportInvoiceList!$D:$O,6,0)</f>
        <v>18/05/2024</v>
      </c>
      <c r="S2156" s="14" t="str">
        <f>+VLOOKUP(B2156,[18]ExportInvoiceList!$D:$O,12,0)</f>
        <v>Lịch thanh toán: Monthly at 10 &amp; 24</v>
      </c>
    </row>
    <row r="2157" spans="1:19" hidden="1" x14ac:dyDescent="0.2">
      <c r="A2157" s="5">
        <v>45405</v>
      </c>
      <c r="B2157" s="6">
        <v>18674</v>
      </c>
      <c r="C2157" s="6" t="s">
        <v>2228</v>
      </c>
      <c r="D2157" s="6" t="s">
        <v>2568</v>
      </c>
      <c r="E2157" s="9">
        <v>595330</v>
      </c>
      <c r="F2157" s="10" t="s">
        <v>1409</v>
      </c>
      <c r="G2157" s="9">
        <v>47626</v>
      </c>
      <c r="H2157" s="9">
        <f t="shared" si="216"/>
        <v>642956</v>
      </c>
      <c r="I2157" s="6" t="s">
        <v>147</v>
      </c>
      <c r="J2157" s="6" t="s">
        <v>148</v>
      </c>
      <c r="K2157" s="5">
        <f t="shared" si="217"/>
        <v>45440</v>
      </c>
      <c r="L2157" s="9">
        <f>+VLOOKUP(B2157,'[17]TT 2023'!F$2199:K$2253,2,0)</f>
        <v>642951</v>
      </c>
      <c r="M2157" s="9">
        <f t="shared" si="218"/>
        <v>-5</v>
      </c>
      <c r="N2157" s="5">
        <f>+VLOOKUP(B2157,'[17]TT 2023'!F$2199:K$2253,6,0)</f>
        <v>45436</v>
      </c>
      <c r="O2157" t="s">
        <v>2591</v>
      </c>
      <c r="P2157" s="14">
        <f>+VLOOKUP(B2157,[18]ExportInvoiceList!$D:$O,3,0)</f>
        <v>642956</v>
      </c>
      <c r="Q2157" s="14">
        <f t="shared" si="220"/>
        <v>0</v>
      </c>
      <c r="R2157" s="44" t="str">
        <f>+VLOOKUP(B2157,[18]ExportInvoiceList!$D:$O,6,0)</f>
        <v>18/05/2024</v>
      </c>
      <c r="S2157" s="14" t="str">
        <f>+VLOOKUP(B2157,[18]ExportInvoiceList!$D:$O,12,0)</f>
        <v>Lịch thanh toán: Monthly at 10 &amp; 24</v>
      </c>
    </row>
    <row r="2158" spans="1:19" hidden="1" x14ac:dyDescent="0.2">
      <c r="A2158" s="5">
        <v>45405</v>
      </c>
      <c r="B2158" s="6">
        <v>18675</v>
      </c>
      <c r="C2158" s="6" t="s">
        <v>2228</v>
      </c>
      <c r="D2158" s="6" t="s">
        <v>2569</v>
      </c>
      <c r="E2158" s="9">
        <v>5330760</v>
      </c>
      <c r="F2158" s="10" t="s">
        <v>1409</v>
      </c>
      <c r="G2158" s="9">
        <v>426461</v>
      </c>
      <c r="H2158" s="9">
        <f t="shared" si="216"/>
        <v>5757221</v>
      </c>
      <c r="I2158" s="6" t="s">
        <v>147</v>
      </c>
      <c r="J2158" s="6" t="s">
        <v>148</v>
      </c>
      <c r="K2158" s="5">
        <f t="shared" si="217"/>
        <v>45440</v>
      </c>
      <c r="L2158" s="9">
        <f>+VLOOKUP(B2158,'[17]TT 2023'!F$2199:K$2253,2,0)</f>
        <v>5757224</v>
      </c>
      <c r="M2158" s="9">
        <f t="shared" si="218"/>
        <v>3</v>
      </c>
      <c r="N2158" s="5">
        <f>+VLOOKUP(B2158,'[17]TT 2023'!F$2199:K$2253,6,0)</f>
        <v>45436</v>
      </c>
      <c r="O2158" t="s">
        <v>2591</v>
      </c>
      <c r="P2158" s="14">
        <f>+VLOOKUP(B2158,[18]ExportInvoiceList!$D:$O,3,0)</f>
        <v>5757221</v>
      </c>
      <c r="Q2158" s="14">
        <f t="shared" si="220"/>
        <v>0</v>
      </c>
      <c r="R2158" s="44" t="str">
        <f>+VLOOKUP(B2158,[18]ExportInvoiceList!$D:$O,6,0)</f>
        <v>18/05/2024</v>
      </c>
      <c r="S2158" s="14" t="str">
        <f>+VLOOKUP(B2158,[18]ExportInvoiceList!$D:$O,12,0)</f>
        <v>Lịch thanh toán: Monthly at 10 &amp; 24</v>
      </c>
    </row>
    <row r="2159" spans="1:19" hidden="1" x14ac:dyDescent="0.2">
      <c r="A2159" s="5">
        <v>45405</v>
      </c>
      <c r="B2159" s="6">
        <v>18676</v>
      </c>
      <c r="C2159" s="6" t="s">
        <v>2228</v>
      </c>
      <c r="D2159" s="6" t="s">
        <v>2570</v>
      </c>
      <c r="E2159" s="9">
        <v>476265</v>
      </c>
      <c r="F2159" s="10" t="s">
        <v>1409</v>
      </c>
      <c r="G2159" s="9">
        <v>38101</v>
      </c>
      <c r="H2159" s="9">
        <f t="shared" si="216"/>
        <v>514366</v>
      </c>
      <c r="I2159" s="6" t="s">
        <v>147</v>
      </c>
      <c r="J2159" s="6" t="s">
        <v>148</v>
      </c>
      <c r="K2159" s="5">
        <f t="shared" si="217"/>
        <v>45440</v>
      </c>
      <c r="L2159" s="9">
        <f>+VLOOKUP(B2159,'[17]TT 2023'!F$2199:K$2253,2,0)</f>
        <v>514364</v>
      </c>
      <c r="M2159" s="9">
        <f t="shared" si="218"/>
        <v>-2</v>
      </c>
      <c r="N2159" s="5">
        <f>+VLOOKUP(B2159,'[17]TT 2023'!F$2199:K$2253,6,0)</f>
        <v>45436</v>
      </c>
      <c r="O2159" t="s">
        <v>2591</v>
      </c>
      <c r="P2159" s="14">
        <f>+VLOOKUP(B2159,[18]ExportInvoiceList!$D:$O,3,0)</f>
        <v>514366</v>
      </c>
      <c r="Q2159" s="14">
        <f t="shared" si="220"/>
        <v>0</v>
      </c>
      <c r="R2159" s="44" t="str">
        <f>+VLOOKUP(B2159,[18]ExportInvoiceList!$D:$O,6,0)</f>
        <v>22/05/2024</v>
      </c>
      <c r="S2159" s="14" t="str">
        <f>+VLOOKUP(B2159,[18]ExportInvoiceList!$D:$O,12,0)</f>
        <v>Lịch thanh toán: Monthly at 10 &amp; 24</v>
      </c>
    </row>
    <row r="2160" spans="1:19" hidden="1" x14ac:dyDescent="0.2">
      <c r="A2160" s="5">
        <v>45405</v>
      </c>
      <c r="B2160" s="6">
        <v>18677</v>
      </c>
      <c r="C2160" s="6" t="s">
        <v>2228</v>
      </c>
      <c r="D2160" s="6" t="s">
        <v>2571</v>
      </c>
      <c r="E2160" s="9">
        <v>3081030</v>
      </c>
      <c r="F2160" s="10" t="s">
        <v>1409</v>
      </c>
      <c r="G2160" s="9">
        <v>246482</v>
      </c>
      <c r="H2160" s="9">
        <f t="shared" si="216"/>
        <v>3327512</v>
      </c>
      <c r="I2160" s="6" t="s">
        <v>13</v>
      </c>
      <c r="J2160" s="6" t="s">
        <v>14</v>
      </c>
      <c r="K2160" s="5">
        <f t="shared" si="217"/>
        <v>45440</v>
      </c>
      <c r="L2160" s="9">
        <f>+VLOOKUP(B2160,'[17]TT 2023'!F$2254:K$2316,2,0)</f>
        <v>3327507</v>
      </c>
      <c r="M2160" s="9">
        <f t="shared" si="218"/>
        <v>-5</v>
      </c>
      <c r="N2160" s="5">
        <f>+VLOOKUP(B2160,'[17]TT 2023'!F$2254:K$2316,6,0)</f>
        <v>45453</v>
      </c>
      <c r="O2160" t="s">
        <v>2671</v>
      </c>
      <c r="P2160" s="14">
        <f>+VLOOKUP(B2160,[18]ExportInvoiceList!$D:$O,3,0)</f>
        <v>3327512</v>
      </c>
      <c r="Q2160" s="14">
        <f t="shared" si="220"/>
        <v>0</v>
      </c>
      <c r="R2160" s="44" t="str">
        <f>+VLOOKUP(B2160,[18]ExportInvoiceList!$D:$O,6,0)</f>
        <v>25/05/2024</v>
      </c>
      <c r="S2160" s="14" t="str">
        <f>+VLOOKUP(B2160,[18]ExportInvoiceList!$D:$O,12,0)</f>
        <v>Lịch thanh toán: Monthly at 10 &amp; 24</v>
      </c>
    </row>
    <row r="2161" spans="1:19" hidden="1" x14ac:dyDescent="0.2">
      <c r="A2161" s="5">
        <v>45405</v>
      </c>
      <c r="B2161" s="6">
        <v>18678</v>
      </c>
      <c r="C2161" s="6" t="s">
        <v>2228</v>
      </c>
      <c r="D2161" s="6" t="s">
        <v>2572</v>
      </c>
      <c r="E2161" s="9">
        <v>1905060</v>
      </c>
      <c r="F2161" s="10" t="s">
        <v>1409</v>
      </c>
      <c r="G2161" s="9">
        <v>152405</v>
      </c>
      <c r="H2161" s="9">
        <f t="shared" si="216"/>
        <v>2057465</v>
      </c>
      <c r="I2161" s="6" t="s">
        <v>13</v>
      </c>
      <c r="J2161" s="6" t="s">
        <v>14</v>
      </c>
      <c r="K2161" s="5">
        <f t="shared" si="217"/>
        <v>45440</v>
      </c>
      <c r="L2161" s="9">
        <f>+VLOOKUP(B2161,'[17]TT 2023'!F$2254:K$2316,2,0)</f>
        <v>2057468</v>
      </c>
      <c r="M2161" s="9">
        <f t="shared" si="218"/>
        <v>3</v>
      </c>
      <c r="N2161" s="5">
        <f>+VLOOKUP(B2161,'[17]TT 2023'!F$2254:K$2316,6,0)</f>
        <v>45453</v>
      </c>
      <c r="O2161" t="s">
        <v>2671</v>
      </c>
      <c r="P2161" s="14">
        <f>+VLOOKUP(B2161,[18]ExportInvoiceList!$D:$O,3,0)</f>
        <v>2057465</v>
      </c>
      <c r="Q2161" s="14">
        <f t="shared" si="220"/>
        <v>0</v>
      </c>
      <c r="R2161" s="44" t="str">
        <f>+VLOOKUP(B2161,[18]ExportInvoiceList!$D:$O,6,0)</f>
        <v>25/05/2024</v>
      </c>
      <c r="S2161" s="14" t="str">
        <f>+VLOOKUP(B2161,[18]ExportInvoiceList!$D:$O,12,0)</f>
        <v>Lịch thanh toán: Monthly at 10 &amp; 24</v>
      </c>
    </row>
    <row r="2162" spans="1:19" hidden="1" x14ac:dyDescent="0.2">
      <c r="A2162" s="5">
        <v>45405</v>
      </c>
      <c r="B2162" s="6">
        <v>18726</v>
      </c>
      <c r="C2162" s="6" t="s">
        <v>2228</v>
      </c>
      <c r="D2162" s="6" t="s">
        <v>2573</v>
      </c>
      <c r="E2162" s="9">
        <v>2880298</v>
      </c>
      <c r="F2162" s="10" t="s">
        <v>1409</v>
      </c>
      <c r="G2162" s="9">
        <v>230424</v>
      </c>
      <c r="H2162" s="9">
        <f t="shared" si="216"/>
        <v>3110722</v>
      </c>
      <c r="I2162" s="6" t="s">
        <v>73</v>
      </c>
      <c r="J2162" s="6" t="s">
        <v>74</v>
      </c>
      <c r="K2162" s="5">
        <f t="shared" si="217"/>
        <v>45440</v>
      </c>
      <c r="L2162" s="9">
        <f>+VLOOKUP(B2162,'[17]TT 2023'!F$2254:K$2316,2,0)</f>
        <v>3110724</v>
      </c>
      <c r="M2162" s="9">
        <f t="shared" si="218"/>
        <v>2</v>
      </c>
      <c r="N2162" s="5">
        <f>+VLOOKUP(B2162,'[17]TT 2023'!F$2254:K$2316,6,0)</f>
        <v>45453</v>
      </c>
      <c r="O2162" t="s">
        <v>2671</v>
      </c>
      <c r="P2162" s="14">
        <f>+VLOOKUP(B2162,[18]ExportInvoiceList!$D:$O,3,0)</f>
        <v>3110722</v>
      </c>
      <c r="Q2162" s="14">
        <f t="shared" si="220"/>
        <v>0</v>
      </c>
      <c r="R2162" s="44" t="str">
        <f>+VLOOKUP(B2162,[18]ExportInvoiceList!$D:$O,6,0)</f>
        <v>28/05/2024</v>
      </c>
      <c r="S2162" s="14" t="str">
        <f>+VLOOKUP(B2162,[18]ExportInvoiceList!$D:$O,12,0)</f>
        <v>Lịch thanh toán: Monthly at 10 &amp; 24</v>
      </c>
    </row>
    <row r="2163" spans="1:19" hidden="1" x14ac:dyDescent="0.2">
      <c r="A2163" s="5">
        <v>45405</v>
      </c>
      <c r="B2163" s="6">
        <v>18727</v>
      </c>
      <c r="C2163" s="6" t="s">
        <v>2228</v>
      </c>
      <c r="D2163" s="6" t="s">
        <v>2574</v>
      </c>
      <c r="E2163" s="9">
        <v>1905060</v>
      </c>
      <c r="F2163" s="10" t="s">
        <v>1409</v>
      </c>
      <c r="G2163" s="9">
        <v>152405</v>
      </c>
      <c r="H2163" s="9">
        <f t="shared" si="216"/>
        <v>2057465</v>
      </c>
      <c r="I2163" s="6" t="s">
        <v>175</v>
      </c>
      <c r="J2163" s="6" t="s">
        <v>176</v>
      </c>
      <c r="K2163" s="5">
        <f t="shared" si="217"/>
        <v>45440</v>
      </c>
      <c r="L2163" s="9">
        <f>+VLOOKUP(B2163,'[17]TT 2023'!F$2254:K$2316,2,0)</f>
        <v>2057468</v>
      </c>
      <c r="M2163" s="9">
        <f t="shared" si="218"/>
        <v>3</v>
      </c>
      <c r="N2163" s="5">
        <f>+VLOOKUP(B2163,'[17]TT 2023'!F$2254:K$2316,6,0)</f>
        <v>45453</v>
      </c>
      <c r="O2163" t="s">
        <v>2671</v>
      </c>
      <c r="P2163" s="14">
        <f>+VLOOKUP(B2163,[18]ExportInvoiceList!$D:$O,3,0)</f>
        <v>2057465</v>
      </c>
      <c r="Q2163" s="14">
        <f t="shared" si="220"/>
        <v>0</v>
      </c>
      <c r="R2163" s="44" t="str">
        <f>+VLOOKUP(B2163,[18]ExportInvoiceList!$D:$O,6,0)</f>
        <v>29/05/2024</v>
      </c>
      <c r="S2163" s="14" t="str">
        <f>+VLOOKUP(B2163,[18]ExportInvoiceList!$D:$O,12,0)</f>
        <v>Lịch thanh toán: Monthly at 10 &amp; 24</v>
      </c>
    </row>
    <row r="2164" spans="1:19" hidden="1" x14ac:dyDescent="0.2">
      <c r="A2164" s="5">
        <v>45405</v>
      </c>
      <c r="B2164" s="6">
        <v>18728</v>
      </c>
      <c r="C2164" s="6" t="s">
        <v>2228</v>
      </c>
      <c r="D2164" s="6" t="s">
        <v>2575</v>
      </c>
      <c r="E2164" s="9">
        <v>1468620</v>
      </c>
      <c r="F2164" s="10" t="s">
        <v>1409</v>
      </c>
      <c r="G2164" s="9">
        <v>117490</v>
      </c>
      <c r="H2164" s="9">
        <f t="shared" si="216"/>
        <v>1586110</v>
      </c>
      <c r="I2164" s="6" t="s">
        <v>93</v>
      </c>
      <c r="J2164" s="6" t="s">
        <v>94</v>
      </c>
      <c r="K2164" s="5">
        <f t="shared" si="217"/>
        <v>45440</v>
      </c>
      <c r="L2164" s="9">
        <f>+VLOOKUP(B2164,'[17]TT 2023'!F$2254:K$2316,2,0)</f>
        <v>1586115</v>
      </c>
      <c r="M2164" s="9">
        <f t="shared" si="218"/>
        <v>5</v>
      </c>
      <c r="N2164" s="5">
        <f>+VLOOKUP(B2164,'[17]TT 2023'!F$2254:K$2316,6,0)</f>
        <v>45453</v>
      </c>
      <c r="O2164" t="s">
        <v>2671</v>
      </c>
      <c r="P2164" s="14">
        <f>+VLOOKUP(B2164,[18]ExportInvoiceList!$D:$O,3,0)</f>
        <v>1586110</v>
      </c>
      <c r="Q2164" s="14">
        <f t="shared" si="220"/>
        <v>0</v>
      </c>
      <c r="R2164" s="44" t="str">
        <f>+VLOOKUP(B2164,[18]ExportInvoiceList!$D:$O,6,0)</f>
        <v>29/05/2024</v>
      </c>
      <c r="S2164" s="14" t="str">
        <f>+VLOOKUP(B2164,[18]ExportInvoiceList!$D:$O,12,0)</f>
        <v>Lịch thanh toán: Monthly at 10 &amp; 24</v>
      </c>
    </row>
    <row r="2165" spans="1:19" hidden="1" x14ac:dyDescent="0.2">
      <c r="A2165" s="5">
        <v>45405</v>
      </c>
      <c r="B2165" s="6">
        <v>18730</v>
      </c>
      <c r="C2165" s="6" t="s">
        <v>2228</v>
      </c>
      <c r="D2165" s="6" t="s">
        <v>2576</v>
      </c>
      <c r="E2165" s="9">
        <v>4365260</v>
      </c>
      <c r="F2165" s="10" t="s">
        <v>1409</v>
      </c>
      <c r="G2165" s="9">
        <v>349221</v>
      </c>
      <c r="H2165" s="9">
        <f t="shared" si="216"/>
        <v>4714481</v>
      </c>
      <c r="I2165" s="6" t="s">
        <v>139</v>
      </c>
      <c r="J2165" s="6" t="s">
        <v>140</v>
      </c>
      <c r="K2165" s="5">
        <f t="shared" si="217"/>
        <v>45440</v>
      </c>
      <c r="L2165" s="9">
        <f>+VLOOKUP(B2165,'[17]TT 2023'!F$2254:K$2316,2,0)</f>
        <v>4714484</v>
      </c>
      <c r="M2165" s="9">
        <f t="shared" si="218"/>
        <v>3</v>
      </c>
      <c r="N2165" s="5">
        <f>+VLOOKUP(B2165,'[17]TT 2023'!F$2254:K$2316,6,0)</f>
        <v>45453</v>
      </c>
      <c r="O2165" t="s">
        <v>2671</v>
      </c>
      <c r="P2165" s="14">
        <f>+VLOOKUP(B2165,[18]ExportInvoiceList!$D:$O,3,0)</f>
        <v>4714481</v>
      </c>
      <c r="Q2165" s="14">
        <f t="shared" si="220"/>
        <v>0</v>
      </c>
      <c r="R2165" s="44" t="str">
        <f>+VLOOKUP(B2165,[18]ExportInvoiceList!$D:$O,6,0)</f>
        <v>29/05/2024</v>
      </c>
      <c r="S2165" s="14" t="str">
        <f>+VLOOKUP(B2165,[18]ExportInvoiceList!$D:$O,12,0)</f>
        <v>Lịch thanh toán: Monthly at 10 &amp; 24</v>
      </c>
    </row>
    <row r="2166" spans="1:19" hidden="1" x14ac:dyDescent="0.2">
      <c r="A2166" s="5">
        <v>45405</v>
      </c>
      <c r="B2166" s="6">
        <v>18731</v>
      </c>
      <c r="C2166" s="6" t="s">
        <v>2228</v>
      </c>
      <c r="D2166" s="6" t="s">
        <v>2577</v>
      </c>
      <c r="E2166" s="9">
        <v>1361495</v>
      </c>
      <c r="F2166" s="10" t="s">
        <v>1409</v>
      </c>
      <c r="G2166" s="9">
        <v>108920</v>
      </c>
      <c r="H2166" s="9">
        <f t="shared" si="216"/>
        <v>1470415</v>
      </c>
      <c r="I2166" s="6" t="s">
        <v>139</v>
      </c>
      <c r="J2166" s="6" t="s">
        <v>140</v>
      </c>
      <c r="K2166" s="5">
        <f t="shared" si="217"/>
        <v>45440</v>
      </c>
      <c r="L2166" s="9">
        <f>+VLOOKUP(B2166,'[17]TT 2023'!F$2254:K$2316,2,0)</f>
        <v>1470420</v>
      </c>
      <c r="M2166" s="9">
        <f t="shared" si="218"/>
        <v>5</v>
      </c>
      <c r="N2166" s="5">
        <f>+VLOOKUP(B2166,'[17]TT 2023'!F$2254:K$2316,6,0)</f>
        <v>45453</v>
      </c>
      <c r="O2166" t="s">
        <v>2671</v>
      </c>
      <c r="P2166" s="14">
        <f>+VLOOKUP(B2166,[18]ExportInvoiceList!$D:$O,3,0)</f>
        <v>1470415</v>
      </c>
      <c r="Q2166" s="14">
        <f t="shared" si="220"/>
        <v>0</v>
      </c>
      <c r="R2166" s="44" t="str">
        <f>+VLOOKUP(B2166,[18]ExportInvoiceList!$D:$O,6,0)</f>
        <v>29/05/2024</v>
      </c>
      <c r="S2166" s="14" t="str">
        <f>+VLOOKUP(B2166,[18]ExportInvoiceList!$D:$O,12,0)</f>
        <v>Lịch thanh toán: Monthly at 10 &amp; 24</v>
      </c>
    </row>
    <row r="2167" spans="1:19" hidden="1" x14ac:dyDescent="0.2">
      <c r="A2167" s="5">
        <v>45407</v>
      </c>
      <c r="B2167" s="6">
        <v>19597</v>
      </c>
      <c r="C2167" s="6" t="s">
        <v>2228</v>
      </c>
      <c r="D2167" s="6" t="s">
        <v>2578</v>
      </c>
      <c r="E2167" s="9">
        <v>16951760</v>
      </c>
      <c r="F2167" s="10" t="s">
        <v>1409</v>
      </c>
      <c r="G2167" s="9">
        <v>1356141</v>
      </c>
      <c r="H2167" s="9">
        <f t="shared" si="216"/>
        <v>18307901</v>
      </c>
      <c r="I2167" s="6" t="s">
        <v>13</v>
      </c>
      <c r="J2167" s="6" t="s">
        <v>14</v>
      </c>
      <c r="K2167" s="5">
        <f t="shared" si="217"/>
        <v>45442</v>
      </c>
      <c r="L2167" s="9">
        <f>+VLOOKUP(B2167,'[17]TT 2023'!F$2254:K$2316,2,0)</f>
        <v>18307904</v>
      </c>
      <c r="M2167" s="9">
        <f t="shared" si="218"/>
        <v>3</v>
      </c>
      <c r="N2167" s="5">
        <f>+VLOOKUP(B2167,'[17]TT 2023'!F$2254:K$2316,6,0)</f>
        <v>45453</v>
      </c>
      <c r="O2167" t="s">
        <v>2671</v>
      </c>
      <c r="P2167" s="14">
        <f>+VLOOKUP(B2167,[18]ExportInvoiceList!$D:$O,3,0)</f>
        <v>18307900</v>
      </c>
      <c r="Q2167" s="14">
        <f t="shared" si="220"/>
        <v>-1</v>
      </c>
      <c r="R2167" s="44" t="str">
        <f>+VLOOKUP(B2167,[18]ExportInvoiceList!$D:$O,6,0)</f>
        <v>29/05/2024</v>
      </c>
      <c r="S2167" s="14" t="str">
        <f>+VLOOKUP(B2167,[18]ExportInvoiceList!$D:$O,12,0)</f>
        <v>Lịch thanh toán: Monthly at 10 &amp; 24</v>
      </c>
    </row>
    <row r="2168" spans="1:19" hidden="1" x14ac:dyDescent="0.2">
      <c r="A2168" s="5">
        <v>45408</v>
      </c>
      <c r="B2168" s="6">
        <v>379</v>
      </c>
      <c r="C2168" s="6" t="s">
        <v>2229</v>
      </c>
      <c r="D2168" s="6" t="s">
        <v>727</v>
      </c>
      <c r="E2168" s="9">
        <v>-888464</v>
      </c>
      <c r="F2168" s="10" t="s">
        <v>1409</v>
      </c>
      <c r="G2168" s="9">
        <v>-71077</v>
      </c>
      <c r="H2168" s="9">
        <f t="shared" si="216"/>
        <v>-959541</v>
      </c>
      <c r="I2168" s="6" t="s">
        <v>131</v>
      </c>
      <c r="J2168" s="6" t="s">
        <v>132</v>
      </c>
      <c r="K2168" s="5">
        <f t="shared" si="217"/>
        <v>45443</v>
      </c>
      <c r="L2168" s="9">
        <f>+VLOOKUP(B2168,'[17]TT 2023'!F$2149:K$2198,2,0)</f>
        <v>-959539</v>
      </c>
      <c r="M2168" s="9">
        <f t="shared" si="218"/>
        <v>2</v>
      </c>
      <c r="N2168" s="5">
        <f>+VLOOKUP(B2168,'[17]TT 2023'!F$2149:K$2198,6,0)</f>
        <v>45422</v>
      </c>
      <c r="O2168" t="s">
        <v>2589</v>
      </c>
      <c r="P2168"/>
      <c r="Q2168"/>
      <c r="R2168" s="14"/>
    </row>
    <row r="2169" spans="1:19" hidden="1" x14ac:dyDescent="0.2">
      <c r="A2169" s="5">
        <v>45408</v>
      </c>
      <c r="B2169" s="6">
        <v>19797</v>
      </c>
      <c r="C2169" s="6" t="s">
        <v>2228</v>
      </c>
      <c r="D2169" s="6" t="s">
        <v>2579</v>
      </c>
      <c r="E2169" s="9">
        <v>1468620</v>
      </c>
      <c r="F2169" s="10" t="s">
        <v>1409</v>
      </c>
      <c r="G2169" s="9">
        <v>117490</v>
      </c>
      <c r="H2169" s="9">
        <f t="shared" si="216"/>
        <v>1586110</v>
      </c>
      <c r="I2169" s="6" t="s">
        <v>89</v>
      </c>
      <c r="J2169" s="6" t="s">
        <v>90</v>
      </c>
      <c r="K2169" s="5">
        <f t="shared" si="217"/>
        <v>45443</v>
      </c>
      <c r="L2169" s="9">
        <f>+VLOOKUP(B2169,'[17]TT 2023'!F$2254:K$2316,2,0)</f>
        <v>1586115</v>
      </c>
      <c r="M2169" s="9">
        <f t="shared" si="218"/>
        <v>5</v>
      </c>
      <c r="N2169" s="5">
        <f>+VLOOKUP(B2169,'[17]TT 2023'!F$2254:K$2316,6,0)</f>
        <v>45453</v>
      </c>
      <c r="O2169" t="s">
        <v>2671</v>
      </c>
      <c r="P2169" s="14">
        <f>+VLOOKUP(B2169,[18]ExportInvoiceList!$D:$O,3,0)</f>
        <v>1586110</v>
      </c>
      <c r="Q2169" s="14">
        <f t="shared" ref="Q2169:Q2175" si="221">+P2169-H2169</f>
        <v>0</v>
      </c>
      <c r="R2169" s="44">
        <f>+VLOOKUP(B2169,[18]ExportInvoiceList!$D:$O,6,0)</f>
        <v>45297.000347222223</v>
      </c>
      <c r="S2169" s="14" t="str">
        <f>+VLOOKUP(B2169,[18]ExportInvoiceList!$D:$O,12,0)</f>
        <v>Lịch thanh toán: Monthly at 10 &amp; 24</v>
      </c>
    </row>
    <row r="2170" spans="1:19" hidden="1" x14ac:dyDescent="0.2">
      <c r="A2170" s="5">
        <v>45408</v>
      </c>
      <c r="B2170" s="6">
        <v>19798</v>
      </c>
      <c r="C2170" s="6" t="s">
        <v>2228</v>
      </c>
      <c r="D2170" s="6" t="s">
        <v>2580</v>
      </c>
      <c r="E2170" s="9">
        <v>1905060</v>
      </c>
      <c r="F2170" s="10" t="s">
        <v>1409</v>
      </c>
      <c r="G2170" s="9">
        <v>152405</v>
      </c>
      <c r="H2170" s="9">
        <f t="shared" ref="H2170:H2187" si="222">+E2170+G2170</f>
        <v>2057465</v>
      </c>
      <c r="I2170" s="6" t="s">
        <v>175</v>
      </c>
      <c r="J2170" s="6" t="s">
        <v>176</v>
      </c>
      <c r="K2170" s="5">
        <f t="shared" si="217"/>
        <v>45443</v>
      </c>
      <c r="L2170" s="9">
        <f>+VLOOKUP(B2170,'[17]TT 2023'!F$2254:K$2316,2,0)</f>
        <v>2057468</v>
      </c>
      <c r="M2170" s="9">
        <f t="shared" si="218"/>
        <v>3</v>
      </c>
      <c r="N2170" s="5">
        <f>+VLOOKUP(B2170,'[17]TT 2023'!F$2254:K$2316,6,0)</f>
        <v>45453</v>
      </c>
      <c r="O2170" t="s">
        <v>2671</v>
      </c>
      <c r="P2170" s="14">
        <f>+VLOOKUP(B2170,[18]ExportInvoiceList!$D:$O,3,0)</f>
        <v>2057465</v>
      </c>
      <c r="Q2170" s="14">
        <f t="shared" si="221"/>
        <v>0</v>
      </c>
      <c r="R2170" s="44" t="str">
        <f>+VLOOKUP(B2170,[18]ExportInvoiceList!$D:$O,6,0)</f>
        <v>31/05/2024</v>
      </c>
      <c r="S2170" s="14" t="str">
        <f>+VLOOKUP(B2170,[18]ExportInvoiceList!$D:$O,12,0)</f>
        <v>Lịch thanh toán: Monthly at 10 &amp; 24</v>
      </c>
    </row>
    <row r="2171" spans="1:19" hidden="1" x14ac:dyDescent="0.2">
      <c r="A2171" s="5">
        <v>45408</v>
      </c>
      <c r="B2171" s="6">
        <v>19799</v>
      </c>
      <c r="C2171" s="6" t="s">
        <v>2228</v>
      </c>
      <c r="D2171" s="6" t="s">
        <v>2581</v>
      </c>
      <c r="E2171" s="9">
        <v>1261129</v>
      </c>
      <c r="F2171" s="10" t="s">
        <v>1409</v>
      </c>
      <c r="G2171" s="9">
        <v>100890</v>
      </c>
      <c r="H2171" s="9">
        <f t="shared" si="222"/>
        <v>1362019</v>
      </c>
      <c r="I2171" s="6" t="s">
        <v>175</v>
      </c>
      <c r="J2171" s="6" t="s">
        <v>176</v>
      </c>
      <c r="K2171" s="5">
        <f t="shared" ref="K2171:K2183" si="223">35+A2171</f>
        <v>45443</v>
      </c>
      <c r="L2171" s="9">
        <f>+VLOOKUP(B2171,'[17]TT 2023'!F$2254:K$2316,2,0)</f>
        <v>1362015</v>
      </c>
      <c r="M2171" s="9">
        <f t="shared" ref="M2171:M2183" si="224">+L2171-H2171</f>
        <v>-4</v>
      </c>
      <c r="N2171" s="5">
        <f>+VLOOKUP(B2171,'[17]TT 2023'!F$2254:K$2316,6,0)</f>
        <v>45453</v>
      </c>
      <c r="O2171" t="s">
        <v>2671</v>
      </c>
      <c r="P2171" s="14">
        <f>+VLOOKUP(B2171,[18]ExportInvoiceList!$D:$O,3,0)</f>
        <v>1362019</v>
      </c>
      <c r="Q2171" s="14">
        <f t="shared" si="221"/>
        <v>0</v>
      </c>
      <c r="R2171" s="44" t="str">
        <f>+VLOOKUP(B2171,[18]ExportInvoiceList!$D:$O,6,0)</f>
        <v>31/05/2024</v>
      </c>
      <c r="S2171" s="14" t="str">
        <f>+VLOOKUP(B2171,[18]ExportInvoiceList!$D:$O,12,0)</f>
        <v>Lịch thanh toán: Monthly at 10 &amp; 24</v>
      </c>
    </row>
    <row r="2172" spans="1:19" hidden="1" x14ac:dyDescent="0.2">
      <c r="A2172" s="5">
        <v>45408</v>
      </c>
      <c r="B2172" s="6">
        <v>19800</v>
      </c>
      <c r="C2172" s="6" t="s">
        <v>2228</v>
      </c>
      <c r="D2172" s="6" t="s">
        <v>2582</v>
      </c>
      <c r="E2172" s="9">
        <v>1905060</v>
      </c>
      <c r="F2172" s="10" t="s">
        <v>1409</v>
      </c>
      <c r="G2172" s="9">
        <v>152405</v>
      </c>
      <c r="H2172" s="9">
        <f t="shared" si="222"/>
        <v>2057465</v>
      </c>
      <c r="I2172" s="6" t="s">
        <v>113</v>
      </c>
      <c r="J2172" s="6" t="s">
        <v>114</v>
      </c>
      <c r="K2172" s="5">
        <f t="shared" si="223"/>
        <v>45443</v>
      </c>
      <c r="L2172" s="9">
        <f>+VLOOKUP(B2172,'[17]TT 2023'!F$2254:K$2316,2,0)</f>
        <v>2057468</v>
      </c>
      <c r="M2172" s="9">
        <f t="shared" si="224"/>
        <v>3</v>
      </c>
      <c r="N2172" s="5">
        <f>+VLOOKUP(B2172,'[17]TT 2023'!F$2254:K$2316,6,0)</f>
        <v>45453</v>
      </c>
      <c r="O2172" t="s">
        <v>2671</v>
      </c>
      <c r="P2172" s="14">
        <f>+VLOOKUP(B2172,[18]ExportInvoiceList!$D:$O,3,0)</f>
        <v>2057465</v>
      </c>
      <c r="Q2172" s="14">
        <f t="shared" si="221"/>
        <v>0</v>
      </c>
      <c r="R2172" s="44">
        <f>+VLOOKUP(B2172,[18]ExportInvoiceList!$D:$O,6,0)</f>
        <v>45297.000347222223</v>
      </c>
      <c r="S2172" s="14" t="str">
        <f>+VLOOKUP(B2172,[18]ExportInvoiceList!$D:$O,12,0)</f>
        <v>Lịch thanh toán: Monthly at 10 &amp; 24</v>
      </c>
    </row>
    <row r="2173" spans="1:19" hidden="1" x14ac:dyDescent="0.2">
      <c r="A2173" s="5">
        <v>45408</v>
      </c>
      <c r="B2173" s="6">
        <v>19801</v>
      </c>
      <c r="C2173" s="6" t="s">
        <v>2228</v>
      </c>
      <c r="D2173" s="6" t="s">
        <v>2583</v>
      </c>
      <c r="E2173" s="9">
        <v>1110580</v>
      </c>
      <c r="F2173" s="10" t="s">
        <v>1409</v>
      </c>
      <c r="G2173" s="9">
        <v>88846</v>
      </c>
      <c r="H2173" s="9">
        <f t="shared" si="222"/>
        <v>1199426</v>
      </c>
      <c r="I2173" s="6" t="s">
        <v>113</v>
      </c>
      <c r="J2173" s="6" t="s">
        <v>114</v>
      </c>
      <c r="K2173" s="5">
        <f t="shared" si="223"/>
        <v>45443</v>
      </c>
      <c r="L2173" s="9">
        <f>+VLOOKUP(B2173,'[17]TT 2023'!F$2254:K$2316,2,0)</f>
        <v>1199421</v>
      </c>
      <c r="M2173" s="9">
        <f t="shared" si="224"/>
        <v>-5</v>
      </c>
      <c r="N2173" s="5">
        <f>+VLOOKUP(B2173,'[17]TT 2023'!F$2254:K$2316,6,0)</f>
        <v>45453</v>
      </c>
      <c r="O2173" t="s">
        <v>2671</v>
      </c>
      <c r="P2173" s="14">
        <f>+VLOOKUP(B2173,[18]ExportInvoiceList!$D:$O,3,0)</f>
        <v>1199426</v>
      </c>
      <c r="Q2173" s="14">
        <f t="shared" si="221"/>
        <v>0</v>
      </c>
      <c r="R2173" s="44">
        <f>+VLOOKUP(B2173,[18]ExportInvoiceList!$D:$O,6,0)</f>
        <v>45297.000347222223</v>
      </c>
      <c r="S2173" s="14" t="str">
        <f>+VLOOKUP(B2173,[18]ExportInvoiceList!$D:$O,12,0)</f>
        <v>Lịch thanh toán: Monthly at 10 &amp; 24</v>
      </c>
    </row>
    <row r="2174" spans="1:19" hidden="1" x14ac:dyDescent="0.2">
      <c r="A2174" s="5">
        <v>45408</v>
      </c>
      <c r="B2174" s="6">
        <v>19802</v>
      </c>
      <c r="C2174" s="6" t="s">
        <v>2228</v>
      </c>
      <c r="D2174" s="6" t="s">
        <v>2584</v>
      </c>
      <c r="E2174" s="9">
        <v>2830115</v>
      </c>
      <c r="F2174" s="10" t="s">
        <v>1409</v>
      </c>
      <c r="G2174" s="9">
        <v>226409</v>
      </c>
      <c r="H2174" s="9">
        <f t="shared" si="222"/>
        <v>3056524</v>
      </c>
      <c r="I2174" s="6" t="s">
        <v>131</v>
      </c>
      <c r="J2174" s="6" t="s">
        <v>132</v>
      </c>
      <c r="K2174" s="5">
        <f t="shared" si="223"/>
        <v>45443</v>
      </c>
      <c r="L2174" s="9">
        <f>+VLOOKUP(B2174,'[17]TT 2023'!F$2254:K$2316,2,0)</f>
        <v>3056522</v>
      </c>
      <c r="M2174" s="9">
        <f t="shared" si="224"/>
        <v>-2</v>
      </c>
      <c r="N2174" s="5">
        <f>+VLOOKUP(B2174,'[17]TT 2023'!F$2254:K$2316,6,0)</f>
        <v>45453</v>
      </c>
      <c r="O2174" t="s">
        <v>2671</v>
      </c>
      <c r="P2174" s="14">
        <f>+VLOOKUP(B2174,[18]ExportInvoiceList!$D:$O,3,0)</f>
        <v>3056524</v>
      </c>
      <c r="Q2174" s="14">
        <f t="shared" si="221"/>
        <v>0</v>
      </c>
      <c r="R2174" s="44" t="str">
        <f>+VLOOKUP(B2174,[18]ExportInvoiceList!$D:$O,6,0)</f>
        <v>31/05/2024</v>
      </c>
      <c r="S2174" s="14" t="str">
        <f>+VLOOKUP(B2174,[18]ExportInvoiceList!$D:$O,12,0)</f>
        <v>Lịch thanh toán: Monthly at 10 &amp; 24</v>
      </c>
    </row>
    <row r="2175" spans="1:19" hidden="1" x14ac:dyDescent="0.2">
      <c r="A2175" s="5">
        <v>45408</v>
      </c>
      <c r="B2175" s="6">
        <v>19803</v>
      </c>
      <c r="C2175" s="6" t="s">
        <v>2228</v>
      </c>
      <c r="D2175" s="6" t="s">
        <v>2585</v>
      </c>
      <c r="E2175" s="9">
        <v>1905060</v>
      </c>
      <c r="F2175" s="10" t="s">
        <v>1409</v>
      </c>
      <c r="G2175" s="9">
        <v>152405</v>
      </c>
      <c r="H2175" s="9">
        <f t="shared" si="222"/>
        <v>2057465</v>
      </c>
      <c r="I2175" s="6" t="s">
        <v>131</v>
      </c>
      <c r="J2175" s="6" t="s">
        <v>132</v>
      </c>
      <c r="K2175" s="5">
        <f t="shared" si="223"/>
        <v>45443</v>
      </c>
      <c r="L2175" s="9">
        <f>+VLOOKUP(B2175,'[17]TT 2023'!F$2254:K$2316,2,0)</f>
        <v>2057468</v>
      </c>
      <c r="M2175" s="9">
        <f t="shared" si="224"/>
        <v>3</v>
      </c>
      <c r="N2175" s="5">
        <f>+VLOOKUP(B2175,'[17]TT 2023'!F$2254:K$2316,6,0)</f>
        <v>45453</v>
      </c>
      <c r="O2175" t="s">
        <v>2671</v>
      </c>
      <c r="P2175" s="14">
        <f>+VLOOKUP(B2175,[18]ExportInvoiceList!$D:$O,3,0)</f>
        <v>2057465</v>
      </c>
      <c r="Q2175" s="14">
        <f t="shared" si="221"/>
        <v>0</v>
      </c>
      <c r="R2175" s="44" t="str">
        <f>+VLOOKUP(B2175,[18]ExportInvoiceList!$D:$O,6,0)</f>
        <v>31/05/2024</v>
      </c>
      <c r="S2175" s="14" t="str">
        <f>+VLOOKUP(B2175,[18]ExportInvoiceList!$D:$O,12,0)</f>
        <v>Lịch thanh toán: Monthly at 10 &amp; 24</v>
      </c>
    </row>
    <row r="2176" spans="1:19" hidden="1" x14ac:dyDescent="0.2">
      <c r="A2176" s="5">
        <v>45409</v>
      </c>
      <c r="B2176" s="6">
        <v>410</v>
      </c>
      <c r="C2176" s="6" t="s">
        <v>2229</v>
      </c>
      <c r="D2176" s="6" t="s">
        <v>727</v>
      </c>
      <c r="E2176" s="9">
        <v>-222116</v>
      </c>
      <c r="F2176" s="10" t="s">
        <v>1409</v>
      </c>
      <c r="G2176" s="9">
        <v>-17769</v>
      </c>
      <c r="H2176" s="9">
        <f t="shared" si="222"/>
        <v>-239885</v>
      </c>
      <c r="I2176" s="6" t="s">
        <v>175</v>
      </c>
      <c r="J2176" s="6" t="s">
        <v>176</v>
      </c>
      <c r="K2176" s="5">
        <f t="shared" si="223"/>
        <v>45444</v>
      </c>
      <c r="L2176" s="9">
        <f>+VLOOKUP(B2176,'[17]TT 2023'!$F$2718:K$2773,2,0)</f>
        <v>-239881</v>
      </c>
      <c r="M2176" s="9">
        <f t="shared" si="224"/>
        <v>4</v>
      </c>
      <c r="N2176" s="5">
        <f>+VLOOKUP(B2176,'[17]TT 2023'!$F$2718:K$2773,6,0)</f>
        <v>45575</v>
      </c>
      <c r="O2176" t="s">
        <v>3076</v>
      </c>
    </row>
    <row r="2177" spans="1:19" hidden="1" x14ac:dyDescent="0.2">
      <c r="A2177" s="5">
        <v>45409</v>
      </c>
      <c r="B2177" s="6">
        <v>411</v>
      </c>
      <c r="C2177" s="6" t="s">
        <v>2229</v>
      </c>
      <c r="D2177" s="6" t="s">
        <v>727</v>
      </c>
      <c r="E2177" s="9">
        <v>-1164654</v>
      </c>
      <c r="F2177" s="10" t="s">
        <v>1409</v>
      </c>
      <c r="G2177" s="9">
        <v>-93172</v>
      </c>
      <c r="H2177" s="9">
        <f t="shared" si="222"/>
        <v>-1257826</v>
      </c>
      <c r="I2177" s="6" t="s">
        <v>175</v>
      </c>
      <c r="J2177" s="6" t="s">
        <v>176</v>
      </c>
      <c r="K2177" s="5">
        <f t="shared" si="223"/>
        <v>45444</v>
      </c>
      <c r="L2177" s="9">
        <f>+VLOOKUP(B2177,'[17]TT 2023'!$F$2718:K$2773,2,0)</f>
        <v>-1257822</v>
      </c>
      <c r="M2177" s="9">
        <f t="shared" si="224"/>
        <v>4</v>
      </c>
      <c r="N2177" s="5">
        <f>+VLOOKUP(B2177,'[17]TT 2023'!$F$2718:K$2773,6,0)</f>
        <v>45575</v>
      </c>
      <c r="O2177" t="s">
        <v>3076</v>
      </c>
    </row>
    <row r="2178" spans="1:19" hidden="1" x14ac:dyDescent="0.2">
      <c r="A2178" s="5">
        <v>45409</v>
      </c>
      <c r="B2178" s="6">
        <v>412</v>
      </c>
      <c r="C2178" s="6" t="s">
        <v>2229</v>
      </c>
      <c r="D2178" s="6" t="s">
        <v>727</v>
      </c>
      <c r="E2178" s="9">
        <v>-955800</v>
      </c>
      <c r="F2178" s="10" t="s">
        <v>1409</v>
      </c>
      <c r="G2178" s="9">
        <v>-76464</v>
      </c>
      <c r="H2178" s="9">
        <f t="shared" si="222"/>
        <v>-1032264</v>
      </c>
      <c r="I2178" s="6" t="s">
        <v>175</v>
      </c>
      <c r="J2178" s="6" t="s">
        <v>176</v>
      </c>
      <c r="K2178" s="5">
        <f t="shared" si="223"/>
        <v>45444</v>
      </c>
      <c r="L2178" s="9">
        <f>+VLOOKUP(B2178,'[17]TT 2023'!F$2149:K$2198,2,0)</f>
        <v>-1032264</v>
      </c>
      <c r="M2178" s="9">
        <f t="shared" si="224"/>
        <v>0</v>
      </c>
      <c r="N2178" s="5">
        <f>+VLOOKUP(B2178,'[17]TT 2023'!F$2149:K$2198,6,0)</f>
        <v>45422</v>
      </c>
      <c r="O2178" t="s">
        <v>2589</v>
      </c>
      <c r="P2178"/>
      <c r="Q2178"/>
      <c r="R2178" s="14"/>
    </row>
    <row r="2179" spans="1:19" hidden="1" x14ac:dyDescent="0.2">
      <c r="A2179" s="5">
        <v>45409</v>
      </c>
      <c r="B2179" s="6">
        <v>413</v>
      </c>
      <c r="C2179" s="6" t="s">
        <v>2229</v>
      </c>
      <c r="D2179" s="6" t="s">
        <v>727</v>
      </c>
      <c r="E2179" s="9">
        <v>-1053645</v>
      </c>
      <c r="F2179" s="10" t="s">
        <v>1409</v>
      </c>
      <c r="G2179" s="9">
        <v>-84291</v>
      </c>
      <c r="H2179" s="9">
        <f t="shared" si="222"/>
        <v>-1137936</v>
      </c>
      <c r="I2179" s="6" t="s">
        <v>131</v>
      </c>
      <c r="J2179" s="6" t="s">
        <v>132</v>
      </c>
      <c r="K2179" s="5">
        <f t="shared" si="223"/>
        <v>45444</v>
      </c>
      <c r="L2179" s="9">
        <f>+VLOOKUP(B2179,'[17]TT 2023'!F$2149:K$2198,2,0)</f>
        <v>-1137928</v>
      </c>
      <c r="M2179" s="9">
        <f t="shared" si="224"/>
        <v>8</v>
      </c>
      <c r="N2179" s="5">
        <f>+VLOOKUP(B2179,'[17]TT 2023'!F$2149:K$2198,6,0)</f>
        <v>45422</v>
      </c>
      <c r="O2179" t="s">
        <v>2589</v>
      </c>
      <c r="P2179"/>
      <c r="Q2179"/>
      <c r="R2179" s="14"/>
    </row>
    <row r="2180" spans="1:19" hidden="1" x14ac:dyDescent="0.2">
      <c r="A2180" s="5">
        <v>45409</v>
      </c>
      <c r="B2180" s="6">
        <v>414</v>
      </c>
      <c r="C2180" s="6" t="s">
        <v>2229</v>
      </c>
      <c r="D2180" s="6" t="s">
        <v>727</v>
      </c>
      <c r="E2180" s="9">
        <v>-190506</v>
      </c>
      <c r="F2180" s="10" t="s">
        <v>1409</v>
      </c>
      <c r="G2180" s="9">
        <v>-15240</v>
      </c>
      <c r="H2180" s="9">
        <f t="shared" si="222"/>
        <v>-205746</v>
      </c>
      <c r="I2180" s="6" t="s">
        <v>131</v>
      </c>
      <c r="J2180" s="6" t="s">
        <v>132</v>
      </c>
      <c r="K2180" s="5">
        <f t="shared" si="223"/>
        <v>45444</v>
      </c>
      <c r="L2180" s="9">
        <f>+VLOOKUP(B2180,'[17]TT 2023'!F$2149:K$2198,2,0)</f>
        <v>-205740</v>
      </c>
      <c r="M2180" s="9">
        <f t="shared" si="224"/>
        <v>6</v>
      </c>
      <c r="N2180" s="5">
        <f>+VLOOKUP(B2180,'[17]TT 2023'!F$2149:K$2198,6,0)</f>
        <v>45422</v>
      </c>
      <c r="O2180" t="s">
        <v>2589</v>
      </c>
      <c r="P2180"/>
      <c r="Q2180"/>
      <c r="R2180" s="14"/>
    </row>
    <row r="2181" spans="1:19" hidden="1" x14ac:dyDescent="0.2">
      <c r="A2181" s="5">
        <v>45409</v>
      </c>
      <c r="B2181" s="6">
        <v>20027</v>
      </c>
      <c r="C2181" s="6" t="s">
        <v>2228</v>
      </c>
      <c r="D2181" s="6" t="s">
        <v>2586</v>
      </c>
      <c r="E2181" s="9">
        <v>1468620</v>
      </c>
      <c r="F2181" s="10" t="s">
        <v>1409</v>
      </c>
      <c r="G2181" s="9">
        <v>117490</v>
      </c>
      <c r="H2181" s="9">
        <f t="shared" si="222"/>
        <v>1586110</v>
      </c>
      <c r="I2181" s="6" t="s">
        <v>13</v>
      </c>
      <c r="J2181" s="6" t="s">
        <v>14</v>
      </c>
      <c r="K2181" s="5">
        <f t="shared" si="223"/>
        <v>45444</v>
      </c>
      <c r="L2181" s="9">
        <f>+VLOOKUP(B2181,'[17]TT 2023'!F$2254:K$2316,2,0)</f>
        <v>1586115</v>
      </c>
      <c r="M2181" s="9">
        <f t="shared" si="224"/>
        <v>5</v>
      </c>
      <c r="N2181" s="5">
        <f>+VLOOKUP(B2181,'[17]TT 2023'!F$2254:K$2316,6,0)</f>
        <v>45453</v>
      </c>
      <c r="O2181" t="s">
        <v>2671</v>
      </c>
      <c r="P2181" s="14">
        <f>+VLOOKUP(B2181,[18]ExportInvoiceList!$D:$O,3,0)</f>
        <v>1586110</v>
      </c>
      <c r="Q2181" s="14">
        <f t="shared" ref="Q2181:Q2183" si="225">+P2181-H2181</f>
        <v>0</v>
      </c>
      <c r="R2181" s="44" t="str">
        <f>+VLOOKUP(B2181,[18]ExportInvoiceList!$D:$O,6,0)</f>
        <v>29/05/2024</v>
      </c>
      <c r="S2181" s="14" t="str">
        <f>+VLOOKUP(B2181,[18]ExportInvoiceList!$D:$O,12,0)</f>
        <v>Lịch thanh toán: Monthly at 10 &amp; 24</v>
      </c>
    </row>
    <row r="2182" spans="1:19" hidden="1" x14ac:dyDescent="0.2">
      <c r="A2182" s="5">
        <v>45409</v>
      </c>
      <c r="B2182" s="6">
        <v>20029</v>
      </c>
      <c r="C2182" s="6" t="s">
        <v>2228</v>
      </c>
      <c r="D2182" s="6" t="s">
        <v>2587</v>
      </c>
      <c r="E2182" s="9">
        <v>7804330</v>
      </c>
      <c r="F2182" s="10" t="s">
        <v>1409</v>
      </c>
      <c r="G2182" s="9">
        <v>624346</v>
      </c>
      <c r="H2182" s="9">
        <f t="shared" si="222"/>
        <v>8428676</v>
      </c>
      <c r="I2182" s="6" t="s">
        <v>13</v>
      </c>
      <c r="J2182" s="6" t="s">
        <v>14</v>
      </c>
      <c r="K2182" s="5">
        <f t="shared" si="223"/>
        <v>45444</v>
      </c>
      <c r="L2182" s="9">
        <f>+VLOOKUP(B2182,'[17]TT 2023'!F$2254:K$2316,2,0)</f>
        <v>8428671</v>
      </c>
      <c r="M2182" s="9">
        <f t="shared" si="224"/>
        <v>-5</v>
      </c>
      <c r="N2182" s="5">
        <f>+VLOOKUP(B2182,'[17]TT 2023'!F$2254:K$2316,6,0)</f>
        <v>45453</v>
      </c>
      <c r="O2182" t="s">
        <v>2671</v>
      </c>
      <c r="P2182" s="14">
        <f>+VLOOKUP(B2182,[18]ExportInvoiceList!$D:$O,3,0)</f>
        <v>8428676</v>
      </c>
      <c r="Q2182" s="14">
        <f t="shared" si="225"/>
        <v>0</v>
      </c>
      <c r="R2182" s="44" t="str">
        <f>+VLOOKUP(B2182,[18]ExportInvoiceList!$D:$O,6,0)</f>
        <v>31/05/2024</v>
      </c>
      <c r="S2182" s="14" t="str">
        <f>+VLOOKUP(B2182,[18]ExportInvoiceList!$D:$O,12,0)</f>
        <v>Lịch thanh toán: Monthly at 10 &amp; 24</v>
      </c>
    </row>
    <row r="2183" spans="1:19" hidden="1" x14ac:dyDescent="0.2">
      <c r="A2183" s="5">
        <v>45409</v>
      </c>
      <c r="B2183" s="6">
        <v>20030</v>
      </c>
      <c r="C2183" s="6" t="s">
        <v>2228</v>
      </c>
      <c r="D2183" s="6" t="s">
        <v>2588</v>
      </c>
      <c r="E2183" s="9">
        <v>1905060</v>
      </c>
      <c r="F2183" s="10" t="s">
        <v>1409</v>
      </c>
      <c r="G2183" s="9">
        <v>152405</v>
      </c>
      <c r="H2183" s="9">
        <f t="shared" si="222"/>
        <v>2057465</v>
      </c>
      <c r="I2183" s="6" t="s">
        <v>13</v>
      </c>
      <c r="J2183" s="6" t="s">
        <v>14</v>
      </c>
      <c r="K2183" s="5">
        <f t="shared" si="223"/>
        <v>45444</v>
      </c>
      <c r="L2183" s="9">
        <f>+VLOOKUP(B2183,'[17]TT 2023'!F$2254:K$2316,2,0)</f>
        <v>2057468</v>
      </c>
      <c r="M2183" s="9">
        <f t="shared" si="224"/>
        <v>3</v>
      </c>
      <c r="N2183" s="5">
        <f>+VLOOKUP(B2183,'[17]TT 2023'!F$2254:K$2316,6,0)</f>
        <v>45453</v>
      </c>
      <c r="O2183" t="s">
        <v>2671</v>
      </c>
      <c r="P2183" s="14">
        <f>+VLOOKUP(B2183,[18]ExportInvoiceList!$D:$O,3,0)</f>
        <v>2057465</v>
      </c>
      <c r="Q2183" s="14">
        <f t="shared" si="225"/>
        <v>0</v>
      </c>
      <c r="R2183" s="44" t="str">
        <f>+VLOOKUP(B2183,[18]ExportInvoiceList!$D:$O,6,0)</f>
        <v>31/05/2024</v>
      </c>
      <c r="S2183" s="14" t="str">
        <f>+VLOOKUP(B2183,[18]ExportInvoiceList!$D:$O,12,0)</f>
        <v>Lịch thanh toán: Monthly at 10 &amp; 24</v>
      </c>
    </row>
    <row r="2184" spans="1:19" hidden="1" x14ac:dyDescent="0.2">
      <c r="A2184" s="5">
        <v>45416</v>
      </c>
      <c r="B2184" s="6">
        <v>460</v>
      </c>
      <c r="C2184" s="6" t="s">
        <v>2229</v>
      </c>
      <c r="D2184" s="6" t="s">
        <v>727</v>
      </c>
      <c r="E2184" s="9">
        <v>-523688</v>
      </c>
      <c r="F2184" s="10" t="s">
        <v>1409</v>
      </c>
      <c r="G2184" s="9">
        <v>-41895</v>
      </c>
      <c r="H2184" s="9">
        <f t="shared" si="222"/>
        <v>-565583</v>
      </c>
      <c r="I2184" s="6" t="s">
        <v>113</v>
      </c>
      <c r="J2184" s="6" t="s">
        <v>114</v>
      </c>
      <c r="K2184" s="5">
        <f t="shared" ref="K2184:K2208" si="226">35+A2184</f>
        <v>45451</v>
      </c>
      <c r="L2184" s="9">
        <f>+VLOOKUP(B2184,'[17]TT 2023'!F$2149:K$2198,2,0)</f>
        <v>-565582</v>
      </c>
      <c r="M2184" s="9">
        <f t="shared" ref="M2184:M2208" si="227">+L2184-H2184</f>
        <v>1</v>
      </c>
      <c r="N2184" s="5">
        <f>+VLOOKUP(B2184,'[17]TT 2023'!F$2149:K$2198,6,0)</f>
        <v>45422</v>
      </c>
      <c r="O2184" t="s">
        <v>2589</v>
      </c>
      <c r="P2184"/>
      <c r="Q2184"/>
      <c r="R2184" s="14"/>
    </row>
    <row r="2185" spans="1:19" hidden="1" x14ac:dyDescent="0.2">
      <c r="A2185" s="5">
        <v>45416</v>
      </c>
      <c r="B2185" s="6">
        <v>464</v>
      </c>
      <c r="C2185" s="6" t="s">
        <v>2229</v>
      </c>
      <c r="D2185" s="6" t="s">
        <v>727</v>
      </c>
      <c r="E2185" s="9">
        <v>-406605</v>
      </c>
      <c r="F2185" s="10" t="s">
        <v>1409</v>
      </c>
      <c r="G2185" s="9">
        <v>-32528</v>
      </c>
      <c r="H2185" s="9">
        <f t="shared" si="222"/>
        <v>-439133</v>
      </c>
      <c r="I2185" s="6" t="s">
        <v>13</v>
      </c>
      <c r="J2185" s="6" t="s">
        <v>14</v>
      </c>
      <c r="K2185" s="5">
        <f t="shared" si="226"/>
        <v>45451</v>
      </c>
      <c r="L2185" s="9">
        <f>+VLOOKUP(B2185,'[17]TT 2023'!F$2149:K$2198,2,0)</f>
        <v>-439128</v>
      </c>
      <c r="M2185" s="9">
        <f t="shared" si="227"/>
        <v>5</v>
      </c>
      <c r="N2185" s="5">
        <f>+VLOOKUP(B2185,'[17]TT 2023'!F$2149:K$2198,6,0)</f>
        <v>45422</v>
      </c>
      <c r="O2185" t="s">
        <v>2589</v>
      </c>
      <c r="P2185"/>
      <c r="Q2185"/>
      <c r="R2185" s="14"/>
    </row>
    <row r="2186" spans="1:19" hidden="1" x14ac:dyDescent="0.2">
      <c r="A2186" s="5">
        <v>45416</v>
      </c>
      <c r="B2186" s="6">
        <v>465</v>
      </c>
      <c r="C2186" s="6" t="s">
        <v>2229</v>
      </c>
      <c r="D2186" s="6" t="s">
        <v>727</v>
      </c>
      <c r="E2186" s="9">
        <v>-238127</v>
      </c>
      <c r="F2186" s="10" t="s">
        <v>1409</v>
      </c>
      <c r="G2186" s="9">
        <v>-19050</v>
      </c>
      <c r="H2186" s="9">
        <f t="shared" si="222"/>
        <v>-257177</v>
      </c>
      <c r="I2186" s="6" t="s">
        <v>13</v>
      </c>
      <c r="J2186" s="6" t="s">
        <v>14</v>
      </c>
      <c r="K2186" s="5">
        <f t="shared" si="226"/>
        <v>45451</v>
      </c>
      <c r="L2186" s="9">
        <f>+VLOOKUP(B2186,'[17]TT 2023'!F$2149:K$2198,2,0)</f>
        <v>-257175</v>
      </c>
      <c r="M2186" s="9">
        <f t="shared" si="227"/>
        <v>2</v>
      </c>
      <c r="N2186" s="5">
        <f>+VLOOKUP(B2186,'[17]TT 2023'!F$2149:K$2198,6,0)</f>
        <v>45422</v>
      </c>
      <c r="O2186" t="s">
        <v>2589</v>
      </c>
      <c r="P2186"/>
      <c r="Q2186"/>
      <c r="R2186" s="14"/>
    </row>
    <row r="2187" spans="1:19" hidden="1" x14ac:dyDescent="0.2">
      <c r="A2187" s="5">
        <v>45416</v>
      </c>
      <c r="B2187" s="6">
        <v>466</v>
      </c>
      <c r="C2187" s="6" t="s">
        <v>2229</v>
      </c>
      <c r="D2187" s="6" t="s">
        <v>727</v>
      </c>
      <c r="E2187" s="9">
        <v>-2523417</v>
      </c>
      <c r="F2187" s="10" t="s">
        <v>1409</v>
      </c>
      <c r="G2187" s="9">
        <v>-201873</v>
      </c>
      <c r="H2187" s="9">
        <f t="shared" si="222"/>
        <v>-2725290</v>
      </c>
      <c r="I2187" s="6" t="s">
        <v>13</v>
      </c>
      <c r="J2187" s="6" t="s">
        <v>14</v>
      </c>
      <c r="K2187" s="5">
        <f t="shared" si="226"/>
        <v>45451</v>
      </c>
      <c r="L2187" s="9">
        <f>+VLOOKUP(B2187,'[17]TT 2023'!F$2149:K$2198,2,0)</f>
        <v>-2725285</v>
      </c>
      <c r="M2187" s="9">
        <f t="shared" si="227"/>
        <v>5</v>
      </c>
      <c r="N2187" s="5">
        <f>+VLOOKUP(B2187,'[17]TT 2023'!F$2149:K$2198,6,0)</f>
        <v>45422</v>
      </c>
      <c r="O2187" t="s">
        <v>2589</v>
      </c>
      <c r="P2187"/>
      <c r="Q2187"/>
      <c r="R2187" s="14"/>
    </row>
    <row r="2188" spans="1:19" hidden="1" x14ac:dyDescent="0.2">
      <c r="A2188" s="5">
        <v>45420</v>
      </c>
      <c r="B2188" s="6">
        <v>487</v>
      </c>
      <c r="C2188" s="6" t="s">
        <v>2229</v>
      </c>
      <c r="D2188" s="6" t="s">
        <v>727</v>
      </c>
      <c r="E2188" s="9">
        <v>-573480</v>
      </c>
      <c r="F2188" s="10" t="s">
        <v>1409</v>
      </c>
      <c r="G2188" s="9">
        <v>-45878</v>
      </c>
      <c r="H2188" s="9">
        <v>-619358</v>
      </c>
      <c r="I2188" s="6" t="s">
        <v>117</v>
      </c>
      <c r="J2188" s="6" t="s">
        <v>118</v>
      </c>
      <c r="K2188" s="5">
        <f t="shared" si="226"/>
        <v>45455</v>
      </c>
      <c r="L2188" s="9">
        <f>+VLOOKUP(B2188,'[17]TT 2023'!F$2199:K$2253,2,0)</f>
        <v>-619353</v>
      </c>
      <c r="M2188" s="9">
        <f t="shared" si="227"/>
        <v>5</v>
      </c>
      <c r="N2188" s="5">
        <f>+VLOOKUP(B2188,'[17]TT 2023'!F$2199:K$2253,6,0)</f>
        <v>45436</v>
      </c>
      <c r="O2188" t="s">
        <v>2591</v>
      </c>
      <c r="P2188" s="14">
        <f>+VLOOKUP(B2188,[18]ExportInvoiceList!$D:$O,3,0)</f>
        <v>-619358</v>
      </c>
      <c r="Q2188" s="14">
        <f t="shared" ref="Q2188:Q2208" si="228">+P2188-H2188</f>
        <v>0</v>
      </c>
      <c r="R2188" s="44" t="e">
        <f>+VLOOKUP(B2188,[18]ExportInvoiceList!$D:$O,6,0)</f>
        <v>#REF!</v>
      </c>
      <c r="S2188" s="14" t="str">
        <f>+VLOOKUP(B2188,[18]ExportInvoiceList!$D:$O,12,0)</f>
        <v>Chúng tôi đang xử lý hóa đơn, vui lòng liên hệ Do Thi Bich Lieu</v>
      </c>
    </row>
    <row r="2189" spans="1:19" hidden="1" x14ac:dyDescent="0.2">
      <c r="A2189" s="5">
        <v>45420</v>
      </c>
      <c r="B2189" s="6">
        <v>488</v>
      </c>
      <c r="C2189" s="6" t="s">
        <v>2229</v>
      </c>
      <c r="D2189" s="6" t="s">
        <v>727</v>
      </c>
      <c r="E2189" s="9">
        <v>-162277</v>
      </c>
      <c r="F2189" s="10" t="s">
        <v>1409</v>
      </c>
      <c r="G2189" s="9">
        <v>-12982</v>
      </c>
      <c r="H2189" s="9">
        <v>-175259</v>
      </c>
      <c r="I2189" s="6" t="s">
        <v>117</v>
      </c>
      <c r="J2189" s="6" t="s">
        <v>118</v>
      </c>
      <c r="K2189" s="5">
        <f t="shared" si="226"/>
        <v>45455</v>
      </c>
      <c r="L2189" s="9">
        <f>+VLOOKUP(B2189,'[17]TT 2023'!F$2199:K$2253,2,0)</f>
        <v>-175257</v>
      </c>
      <c r="M2189" s="9">
        <f t="shared" si="227"/>
        <v>2</v>
      </c>
      <c r="N2189" s="5">
        <f>+VLOOKUP(B2189,'[17]TT 2023'!F$2199:K$2253,6,0)</f>
        <v>45436</v>
      </c>
      <c r="O2189" t="s">
        <v>2591</v>
      </c>
      <c r="P2189" s="14">
        <f>+VLOOKUP(B2189,[18]ExportInvoiceList!$D:$O,3,0)</f>
        <v>-175259</v>
      </c>
      <c r="Q2189" s="14">
        <f t="shared" si="228"/>
        <v>0</v>
      </c>
      <c r="R2189" s="44" t="e">
        <f>+VLOOKUP(B2189,[18]ExportInvoiceList!$D:$O,6,0)</f>
        <v>#REF!</v>
      </c>
      <c r="S2189" s="14" t="str">
        <f>+VLOOKUP(B2189,[18]ExportInvoiceList!$D:$O,12,0)</f>
        <v>Chúng tôi đang xử lý hóa đơn, vui lòng liên hệ Do Thi Bich Lieu</v>
      </c>
    </row>
    <row r="2190" spans="1:19" hidden="1" x14ac:dyDescent="0.2">
      <c r="A2190" s="5">
        <v>45427</v>
      </c>
      <c r="B2190" s="6">
        <v>552</v>
      </c>
      <c r="C2190" s="6" t="s">
        <v>2229</v>
      </c>
      <c r="D2190" s="6" t="s">
        <v>727</v>
      </c>
      <c r="E2190" s="9">
        <v>-455953</v>
      </c>
      <c r="F2190" s="10" t="s">
        <v>1409</v>
      </c>
      <c r="G2190" s="9">
        <v>-36477</v>
      </c>
      <c r="H2190" s="9">
        <v>-492430</v>
      </c>
      <c r="I2190" s="6" t="s">
        <v>113</v>
      </c>
      <c r="J2190" s="6" t="s">
        <v>114</v>
      </c>
      <c r="K2190" s="5">
        <f t="shared" si="226"/>
        <v>45462</v>
      </c>
      <c r="L2190" s="9">
        <f>+VLOOKUP(B2190,'[17]TT 2023'!F$2199:K$2253,2,0)</f>
        <v>-492439</v>
      </c>
      <c r="M2190" s="9">
        <f t="shared" si="227"/>
        <v>-9</v>
      </c>
      <c r="N2190" s="5">
        <f>+VLOOKUP(B2190,'[17]TT 2023'!F$2199:K$2253,6,0)</f>
        <v>45436</v>
      </c>
      <c r="O2190" t="s">
        <v>2591</v>
      </c>
      <c r="P2190" s="14">
        <f>+VLOOKUP(B2190,[18]ExportInvoiceList!$D:$O,3,0)</f>
        <v>-49243</v>
      </c>
      <c r="Q2190" s="14">
        <f t="shared" si="228"/>
        <v>443187</v>
      </c>
      <c r="R2190" s="44" t="e">
        <f>+VLOOKUP(B2190,[18]ExportInvoiceList!$D:$O,6,0)</f>
        <v>#REF!</v>
      </c>
      <c r="S2190" s="14" t="str">
        <f>+VLOOKUP(B2190,[18]ExportInvoiceList!$D:$O,12,0)</f>
        <v>Chúng tôi đang xử lý hóa đơn, vui lòng liên hệ Do Thi Bich Lieu</v>
      </c>
    </row>
    <row r="2191" spans="1:19" s="48" customFormat="1" hidden="1" x14ac:dyDescent="0.2">
      <c r="A2191" s="28">
        <v>45432</v>
      </c>
      <c r="B2191" s="45">
        <v>588</v>
      </c>
      <c r="C2191" s="45" t="s">
        <v>2229</v>
      </c>
      <c r="D2191" s="45" t="s">
        <v>727</v>
      </c>
      <c r="E2191" s="46">
        <v>-301098</v>
      </c>
      <c r="F2191" s="47" t="s">
        <v>1409</v>
      </c>
      <c r="G2191" s="46">
        <v>-24088</v>
      </c>
      <c r="H2191" s="46">
        <v>-325186</v>
      </c>
      <c r="I2191" s="45" t="s">
        <v>131</v>
      </c>
      <c r="J2191" s="45" t="s">
        <v>132</v>
      </c>
      <c r="K2191" s="28">
        <f t="shared" si="226"/>
        <v>45467</v>
      </c>
      <c r="L2191" s="9">
        <f>+VLOOKUP(B2191,'[17]TT 2023'!F$2254:K$2316,2,0)</f>
        <v>-57722</v>
      </c>
      <c r="M2191" s="46">
        <f t="shared" si="227"/>
        <v>267464</v>
      </c>
      <c r="N2191" s="5">
        <f>+VLOOKUP(B2191,'[17]TT 2023'!F$2254:K$2316,6,0)</f>
        <v>45453</v>
      </c>
      <c r="O2191" s="48" t="s">
        <v>2672</v>
      </c>
      <c r="P2191" s="14">
        <f>+VLOOKUP(B2191,[18]ExportInvoiceList!$D:$O,3,0)</f>
        <v>-325186</v>
      </c>
      <c r="Q2191" s="14">
        <f t="shared" si="228"/>
        <v>0</v>
      </c>
      <c r="R2191" s="44" t="e">
        <f>+VLOOKUP(B2191,[18]ExportInvoiceList!$D:$O,6,0)</f>
        <v>#REF!</v>
      </c>
      <c r="S2191" s="14" t="str">
        <f>+VLOOKUP(B2191,[18]ExportInvoiceList!$D:$O,12,0)</f>
        <v>Chúng tôi chưa nhận được HĐ, NCC vui lòng gửi HĐ + PGH để chúng tôi kiểm tra hoặc liên hệ Do Thi Bich Lieu</v>
      </c>
    </row>
    <row r="2192" spans="1:19" hidden="1" x14ac:dyDescent="0.2">
      <c r="A2192" s="5">
        <v>45416</v>
      </c>
      <c r="B2192" s="6">
        <v>461</v>
      </c>
      <c r="C2192" s="6" t="s">
        <v>2229</v>
      </c>
      <c r="D2192" s="6" t="s">
        <v>727</v>
      </c>
      <c r="E2192" s="9">
        <v>-200732</v>
      </c>
      <c r="F2192" s="10" t="s">
        <v>1409</v>
      </c>
      <c r="G2192" s="9">
        <v>-16059</v>
      </c>
      <c r="H2192" s="9">
        <v>-216791</v>
      </c>
      <c r="I2192" s="6" t="s">
        <v>113</v>
      </c>
      <c r="J2192" s="6" t="s">
        <v>114</v>
      </c>
      <c r="K2192" s="5">
        <f t="shared" si="226"/>
        <v>45451</v>
      </c>
      <c r="L2192" s="9">
        <f>+VLOOKUP(B2192,'[17]TT 2023'!F$2199:K$2253,2,0)</f>
        <v>-216792</v>
      </c>
      <c r="M2192" s="9">
        <f t="shared" si="227"/>
        <v>-1</v>
      </c>
      <c r="N2192" s="5">
        <f>+VLOOKUP(B2192,'[17]TT 2023'!F$2199:K$2253,6,0)</f>
        <v>45436</v>
      </c>
      <c r="O2192" t="s">
        <v>2591</v>
      </c>
      <c r="P2192" s="14">
        <f>+VLOOKUP(B2192,[18]ExportInvoiceList!$D:$O,3,0)</f>
        <v>-216791</v>
      </c>
      <c r="Q2192" s="14">
        <f t="shared" si="228"/>
        <v>0</v>
      </c>
      <c r="R2192" s="44" t="e">
        <f>+VLOOKUP(B2192,[18]ExportInvoiceList!$D:$O,6,0)</f>
        <v>#REF!</v>
      </c>
      <c r="S2192" s="14" t="str">
        <f>+VLOOKUP(B2192,[18]ExportInvoiceList!$D:$O,12,0)</f>
        <v>Chúng tôi đang xử lý hóa đơn, vui lòng liên hệ Do Thi Bich Lieu</v>
      </c>
    </row>
    <row r="2193" spans="1:19" hidden="1" x14ac:dyDescent="0.2">
      <c r="A2193" s="5">
        <v>45416</v>
      </c>
      <c r="B2193" s="6">
        <v>467</v>
      </c>
      <c r="C2193" s="6" t="s">
        <v>2229</v>
      </c>
      <c r="D2193" s="6" t="s">
        <v>727</v>
      </c>
      <c r="E2193" s="9">
        <v>-424800</v>
      </c>
      <c r="F2193" s="10" t="s">
        <v>1409</v>
      </c>
      <c r="G2193" s="9">
        <v>-33984</v>
      </c>
      <c r="H2193" s="9">
        <v>-458784</v>
      </c>
      <c r="I2193" s="6" t="s">
        <v>13</v>
      </c>
      <c r="J2193" s="6" t="s">
        <v>14</v>
      </c>
      <c r="K2193" s="5">
        <f t="shared" si="226"/>
        <v>45451</v>
      </c>
      <c r="L2193" s="9">
        <f>+VLOOKUP(B2193,'[17]TT 2023'!F$2199:K$2253,2,0)</f>
        <v>-458796</v>
      </c>
      <c r="M2193" s="9">
        <f t="shared" si="227"/>
        <v>-12</v>
      </c>
      <c r="N2193" s="5">
        <f>+VLOOKUP(B2193,'[17]TT 2023'!F$2199:K$2253,6,0)</f>
        <v>45436</v>
      </c>
      <c r="O2193" t="s">
        <v>2591</v>
      </c>
      <c r="P2193" s="14">
        <f>+VLOOKUP(B2193,[18]ExportInvoiceList!$D:$O,3,0)</f>
        <v>-458784</v>
      </c>
      <c r="Q2193" s="14">
        <f t="shared" si="228"/>
        <v>0</v>
      </c>
      <c r="R2193" s="44" t="e">
        <f>+VLOOKUP(B2193,[18]ExportInvoiceList!$D:$O,6,0)</f>
        <v>#REF!</v>
      </c>
      <c r="S2193" s="14" t="str">
        <f>+VLOOKUP(B2193,[18]ExportInvoiceList!$D:$O,12,0)</f>
        <v>Chúng tôi đang xử lý hóa đơn, vui lòng liên hệ Do Thi Bich Lieu</v>
      </c>
    </row>
    <row r="2194" spans="1:19" hidden="1" x14ac:dyDescent="0.2">
      <c r="A2194" s="5">
        <v>45418</v>
      </c>
      <c r="B2194" s="6">
        <v>478</v>
      </c>
      <c r="C2194" s="6" t="s">
        <v>2229</v>
      </c>
      <c r="D2194" s="6" t="s">
        <v>727</v>
      </c>
      <c r="E2194" s="9">
        <v>-444232</v>
      </c>
      <c r="F2194" s="10" t="s">
        <v>1409</v>
      </c>
      <c r="G2194" s="9">
        <v>-35539</v>
      </c>
      <c r="H2194" s="9">
        <v>-479771</v>
      </c>
      <c r="I2194" s="6" t="s">
        <v>131</v>
      </c>
      <c r="J2194" s="6" t="s">
        <v>132</v>
      </c>
      <c r="K2194" s="5">
        <f t="shared" si="226"/>
        <v>45453</v>
      </c>
      <c r="L2194" s="9">
        <f>+VLOOKUP(B2194,'[17]TT 2023'!F$2199:K$2253,2,0)</f>
        <v>-479771</v>
      </c>
      <c r="M2194" s="9">
        <f t="shared" si="227"/>
        <v>0</v>
      </c>
      <c r="N2194" s="5">
        <f>+VLOOKUP(B2194,'[17]TT 2023'!F$2199:K$2253,6,0)</f>
        <v>45436</v>
      </c>
      <c r="O2194" t="s">
        <v>2591</v>
      </c>
      <c r="P2194" s="14">
        <f>+VLOOKUP(B2194,[18]ExportInvoiceList!$D:$O,3,0)</f>
        <v>-479771</v>
      </c>
      <c r="Q2194" s="14">
        <f t="shared" si="228"/>
        <v>0</v>
      </c>
      <c r="R2194" s="44" t="e">
        <f>+VLOOKUP(B2194,[18]ExportInvoiceList!$D:$O,6,0)</f>
        <v>#REF!</v>
      </c>
      <c r="S2194" s="14" t="str">
        <f>+VLOOKUP(B2194,[18]ExportInvoiceList!$D:$O,12,0)</f>
        <v>Chúng tôi đang xử lý hóa đơn, vui lòng liên hệ Do Thi Bich Lieu</v>
      </c>
    </row>
    <row r="2195" spans="1:19" hidden="1" x14ac:dyDescent="0.2">
      <c r="A2195" s="5">
        <v>45420</v>
      </c>
      <c r="B2195" s="6">
        <v>486</v>
      </c>
      <c r="C2195" s="6" t="s">
        <v>2229</v>
      </c>
      <c r="D2195" s="6" t="s">
        <v>727</v>
      </c>
      <c r="E2195" s="9">
        <v>-1701986</v>
      </c>
      <c r="F2195" s="10" t="s">
        <v>1409</v>
      </c>
      <c r="G2195" s="9">
        <v>-136159</v>
      </c>
      <c r="H2195" s="9">
        <v>-1838145</v>
      </c>
      <c r="I2195" s="6" t="s">
        <v>117</v>
      </c>
      <c r="J2195" s="6" t="s">
        <v>118</v>
      </c>
      <c r="K2195" s="5">
        <f t="shared" si="226"/>
        <v>45455</v>
      </c>
      <c r="L2195" s="9">
        <f>+VLOOKUP(B2195,'[17]TT 2023'!F$2199:K$2253,2,0)</f>
        <v>-1838146</v>
      </c>
      <c r="M2195" s="9">
        <f t="shared" si="227"/>
        <v>-1</v>
      </c>
      <c r="N2195" s="5">
        <f>+VLOOKUP(B2195,'[17]TT 2023'!F$2199:K$2253,6,0)</f>
        <v>45436</v>
      </c>
      <c r="O2195" t="s">
        <v>2591</v>
      </c>
      <c r="P2195" s="14">
        <f>+VLOOKUP(B2195,[18]ExportInvoiceList!$D:$O,3,0)</f>
        <v>-1838145</v>
      </c>
      <c r="Q2195" s="14">
        <f t="shared" si="228"/>
        <v>0</v>
      </c>
      <c r="R2195" s="44" t="e">
        <f>+VLOOKUP(B2195,[18]ExportInvoiceList!$D:$O,6,0)</f>
        <v>#REF!</v>
      </c>
      <c r="S2195" s="14" t="str">
        <f>+VLOOKUP(B2195,[18]ExportInvoiceList!$D:$O,12,0)</f>
        <v>Chúng tôi đang xử lý hóa đơn, vui lòng liên hệ Do Thi Bich Lieu</v>
      </c>
    </row>
    <row r="2196" spans="1:19" hidden="1" x14ac:dyDescent="0.2">
      <c r="A2196" s="5">
        <v>45421</v>
      </c>
      <c r="B2196" s="6">
        <v>489</v>
      </c>
      <c r="C2196" s="6" t="s">
        <v>2229</v>
      </c>
      <c r="D2196" s="6" t="s">
        <v>727</v>
      </c>
      <c r="E2196" s="9">
        <v>-50183</v>
      </c>
      <c r="F2196" s="10" t="s">
        <v>1409</v>
      </c>
      <c r="G2196" s="9">
        <v>-4015</v>
      </c>
      <c r="H2196" s="9">
        <v>-54198</v>
      </c>
      <c r="I2196" s="6" t="s">
        <v>53</v>
      </c>
      <c r="J2196" s="6" t="s">
        <v>54</v>
      </c>
      <c r="K2196" s="5">
        <f t="shared" si="226"/>
        <v>45456</v>
      </c>
      <c r="L2196" s="9">
        <f>+VLOOKUP(B2196,'[17]TT 2023'!F$2199:K$2253,2,0)</f>
        <v>-54198</v>
      </c>
      <c r="M2196" s="9">
        <f t="shared" si="227"/>
        <v>0</v>
      </c>
      <c r="N2196" s="5">
        <f>+VLOOKUP(B2196,'[17]TT 2023'!F$2199:K$2253,6,0)</f>
        <v>45436</v>
      </c>
      <c r="O2196" t="s">
        <v>2591</v>
      </c>
      <c r="P2196" s="14">
        <f>+VLOOKUP(B2196,[18]ExportInvoiceList!$D:$O,3,0)</f>
        <v>-54198</v>
      </c>
      <c r="Q2196" s="14">
        <f t="shared" si="228"/>
        <v>0</v>
      </c>
      <c r="R2196" s="44" t="e">
        <f>+VLOOKUP(B2196,[18]ExportInvoiceList!$D:$O,6,0)</f>
        <v>#REF!</v>
      </c>
      <c r="S2196" s="14" t="str">
        <f>+VLOOKUP(B2196,[18]ExportInvoiceList!$D:$O,12,0)</f>
        <v>Chúng tôi đang xử lý hóa đơn, vui lòng liên hệ Do Thi Bich Lieu</v>
      </c>
    </row>
    <row r="2197" spans="1:19" hidden="1" x14ac:dyDescent="0.2">
      <c r="A2197" s="5">
        <v>45421</v>
      </c>
      <c r="B2197" s="6">
        <v>490</v>
      </c>
      <c r="C2197" s="6" t="s">
        <v>2229</v>
      </c>
      <c r="D2197" s="6" t="s">
        <v>727</v>
      </c>
      <c r="E2197" s="9">
        <v>-119066</v>
      </c>
      <c r="F2197" s="10" t="s">
        <v>1409</v>
      </c>
      <c r="G2197" s="9">
        <v>-9525</v>
      </c>
      <c r="H2197" s="9">
        <v>-128591</v>
      </c>
      <c r="I2197" s="6" t="s">
        <v>53</v>
      </c>
      <c r="J2197" s="6" t="s">
        <v>54</v>
      </c>
      <c r="K2197" s="5">
        <f t="shared" si="226"/>
        <v>45456</v>
      </c>
      <c r="L2197" s="9">
        <f>+VLOOKUP(B2197,'[17]TT 2023'!F$2199:K$2253,2,0)</f>
        <v>-128591</v>
      </c>
      <c r="M2197" s="9">
        <f t="shared" si="227"/>
        <v>0</v>
      </c>
      <c r="N2197" s="5">
        <f>+VLOOKUP(B2197,'[17]TT 2023'!F$2199:K$2253,6,0)</f>
        <v>45436</v>
      </c>
      <c r="O2197" t="s">
        <v>2591</v>
      </c>
      <c r="P2197" s="14">
        <f>+VLOOKUP(B2197,[18]ExportInvoiceList!$D:$O,3,0)</f>
        <v>-128591</v>
      </c>
      <c r="Q2197" s="14">
        <f t="shared" si="228"/>
        <v>0</v>
      </c>
      <c r="R2197" s="44" t="e">
        <f>+VLOOKUP(B2197,[18]ExportInvoiceList!$D:$O,6,0)</f>
        <v>#REF!</v>
      </c>
      <c r="S2197" s="14" t="str">
        <f>+VLOOKUP(B2197,[18]ExportInvoiceList!$D:$O,12,0)</f>
        <v>Chúng tôi đang xử lý hóa đơn, vui lòng liên hệ Do Thi Bich Lieu</v>
      </c>
    </row>
    <row r="2198" spans="1:19" hidden="1" x14ac:dyDescent="0.2">
      <c r="A2198" s="5">
        <v>45427</v>
      </c>
      <c r="B2198" s="6">
        <v>551</v>
      </c>
      <c r="C2198" s="6" t="s">
        <v>2229</v>
      </c>
      <c r="D2198" s="6" t="s">
        <v>727</v>
      </c>
      <c r="E2198" s="9">
        <v>-111058</v>
      </c>
      <c r="F2198" s="10" t="s">
        <v>1409</v>
      </c>
      <c r="G2198" s="9">
        <v>-8885</v>
      </c>
      <c r="H2198" s="9">
        <v>-119943</v>
      </c>
      <c r="I2198" s="6" t="s">
        <v>113</v>
      </c>
      <c r="J2198" s="6" t="s">
        <v>114</v>
      </c>
      <c r="K2198" s="5">
        <f t="shared" si="226"/>
        <v>45462</v>
      </c>
      <c r="L2198" s="9">
        <f>+VLOOKUP(B2198,'[17]TT 2023'!F$2199:K$2253,2,0)</f>
        <v>-119947</v>
      </c>
      <c r="M2198" s="9">
        <f t="shared" si="227"/>
        <v>-4</v>
      </c>
      <c r="N2198" s="5">
        <f>+VLOOKUP(B2198,'[17]TT 2023'!F$2199:K$2253,6,0)</f>
        <v>45436</v>
      </c>
      <c r="O2198" t="s">
        <v>2591</v>
      </c>
      <c r="P2198" s="14">
        <f>+VLOOKUP(B2198,[18]ExportInvoiceList!$D:$O,3,0)</f>
        <v>-119943</v>
      </c>
      <c r="Q2198" s="14">
        <f t="shared" si="228"/>
        <v>0</v>
      </c>
      <c r="R2198" s="44" t="e">
        <f>+VLOOKUP(B2198,[18]ExportInvoiceList!$D:$O,6,0)</f>
        <v>#REF!</v>
      </c>
      <c r="S2198" s="14" t="str">
        <f>+VLOOKUP(B2198,[18]ExportInvoiceList!$D:$O,12,0)</f>
        <v>Chúng tôi đang xử lý hóa đơn, vui lòng liên hệ Do Thi Bich Lieu</v>
      </c>
    </row>
    <row r="2199" spans="1:19" hidden="1" x14ac:dyDescent="0.2">
      <c r="A2199" s="5">
        <v>45427</v>
      </c>
      <c r="B2199" s="6">
        <v>553</v>
      </c>
      <c r="C2199" s="6" t="s">
        <v>2229</v>
      </c>
      <c r="D2199" s="6" t="s">
        <v>727</v>
      </c>
      <c r="E2199" s="9">
        <v>-428820</v>
      </c>
      <c r="F2199" s="10" t="s">
        <v>1409</v>
      </c>
      <c r="G2199" s="9">
        <v>-34306</v>
      </c>
      <c r="H2199" s="9">
        <v>-463126</v>
      </c>
      <c r="I2199" s="6" t="s">
        <v>113</v>
      </c>
      <c r="J2199" s="6" t="s">
        <v>114</v>
      </c>
      <c r="K2199" s="5">
        <f t="shared" si="226"/>
        <v>45462</v>
      </c>
      <c r="L2199" s="9">
        <f>+VLOOKUP(B2199,'[17]TT 2023'!F$2199:K$2253,2,0)</f>
        <v>-463113</v>
      </c>
      <c r="M2199" s="9">
        <f t="shared" si="227"/>
        <v>13</v>
      </c>
      <c r="N2199" s="5">
        <f>+VLOOKUP(B2199,'[17]TT 2023'!F$2199:K$2253,6,0)</f>
        <v>45436</v>
      </c>
      <c r="O2199" t="s">
        <v>2591</v>
      </c>
      <c r="P2199" s="14">
        <f>+VLOOKUP(B2199,[18]ExportInvoiceList!$D:$O,3,0)</f>
        <v>-463126</v>
      </c>
      <c r="Q2199" s="14">
        <f t="shared" si="228"/>
        <v>0</v>
      </c>
      <c r="R2199" s="44" t="e">
        <f>+VLOOKUP(B2199,[18]ExportInvoiceList!$D:$O,6,0)</f>
        <v>#REF!</v>
      </c>
      <c r="S2199" s="14" t="str">
        <f>+VLOOKUP(B2199,[18]ExportInvoiceList!$D:$O,12,0)</f>
        <v>Chúng tôi đang xử lý hóa đơn, vui lòng liên hệ Do Thi Bich Lieu</v>
      </c>
    </row>
    <row r="2200" spans="1:19" hidden="1" x14ac:dyDescent="0.2">
      <c r="A2200" s="5">
        <v>45430</v>
      </c>
      <c r="B2200" s="6">
        <v>555</v>
      </c>
      <c r="C2200" s="6" t="s">
        <v>2229</v>
      </c>
      <c r="D2200" s="6" t="s">
        <v>727</v>
      </c>
      <c r="E2200" s="9">
        <v>-3661061</v>
      </c>
      <c r="F2200" s="10" t="s">
        <v>1409</v>
      </c>
      <c r="G2200" s="9">
        <v>-292884</v>
      </c>
      <c r="H2200" s="9">
        <v>-3953945</v>
      </c>
      <c r="I2200" s="6" t="s">
        <v>13</v>
      </c>
      <c r="J2200" s="6" t="s">
        <v>14</v>
      </c>
      <c r="K2200" s="5">
        <f t="shared" si="226"/>
        <v>45465</v>
      </c>
      <c r="L2200" s="9">
        <f>+VLOOKUP(B2200,'[17]TT 2023'!F$2199:K$2253,2,0)</f>
        <v>-3953945</v>
      </c>
      <c r="M2200" s="9">
        <f t="shared" si="227"/>
        <v>0</v>
      </c>
      <c r="N2200" s="5">
        <f>+VLOOKUP(B2200,'[17]TT 2023'!F$2199:K$2253,6,0)</f>
        <v>45436</v>
      </c>
      <c r="O2200" t="s">
        <v>2591</v>
      </c>
      <c r="P2200" s="14">
        <f>+VLOOKUP(B2200,[18]ExportInvoiceList!$D:$O,3,0)</f>
        <v>-3953945</v>
      </c>
      <c r="Q2200" s="14">
        <f t="shared" si="228"/>
        <v>0</v>
      </c>
      <c r="R2200" s="44" t="e">
        <f>+VLOOKUP(B2200,[18]ExportInvoiceList!$D:$O,6,0)</f>
        <v>#REF!</v>
      </c>
      <c r="S2200" s="14" t="str">
        <f>+VLOOKUP(B2200,[18]ExportInvoiceList!$D:$O,12,0)</f>
        <v>Chúng tôi đang xử lý hóa đơn, vui lòng liên hệ Do Thi Bich Lieu</v>
      </c>
    </row>
    <row r="2201" spans="1:19" hidden="1" x14ac:dyDescent="0.2">
      <c r="A2201" s="5">
        <v>45430</v>
      </c>
      <c r="B2201" s="6">
        <v>556</v>
      </c>
      <c r="C2201" s="6" t="s">
        <v>2229</v>
      </c>
      <c r="D2201" s="6" t="s">
        <v>727</v>
      </c>
      <c r="E2201" s="9">
        <v>-2711722</v>
      </c>
      <c r="F2201" s="10" t="s">
        <v>1409</v>
      </c>
      <c r="G2201" s="9">
        <v>-216938</v>
      </c>
      <c r="H2201" s="9">
        <v>-2928660</v>
      </c>
      <c r="I2201" s="6" t="s">
        <v>13</v>
      </c>
      <c r="J2201" s="6" t="s">
        <v>14</v>
      </c>
      <c r="K2201" s="5">
        <f t="shared" si="226"/>
        <v>45465</v>
      </c>
      <c r="L2201" s="9">
        <f>+VLOOKUP(B2201,'[17]TT 2023'!F$2199:K$2253,2,0)</f>
        <v>-2928660</v>
      </c>
      <c r="M2201" s="9">
        <f t="shared" si="227"/>
        <v>0</v>
      </c>
      <c r="N2201" s="5">
        <f>+VLOOKUP(B2201,'[17]TT 2023'!F$2199:K$2253,6,0)</f>
        <v>45436</v>
      </c>
      <c r="O2201" t="s">
        <v>2591</v>
      </c>
      <c r="P2201" s="14">
        <f>+VLOOKUP(B2201,[18]ExportInvoiceList!$D:$O,3,0)</f>
        <v>-2928660</v>
      </c>
      <c r="Q2201" s="14">
        <f t="shared" si="228"/>
        <v>0</v>
      </c>
      <c r="R2201" s="44" t="e">
        <f>+VLOOKUP(B2201,[18]ExportInvoiceList!$D:$O,6,0)</f>
        <v>#REF!</v>
      </c>
      <c r="S2201" s="14" t="str">
        <f>+VLOOKUP(B2201,[18]ExportInvoiceList!$D:$O,12,0)</f>
        <v>Chúng tôi đang xử lý hóa đơn, vui lòng liên hệ Do Thi Bich Lieu</v>
      </c>
    </row>
    <row r="2202" spans="1:19" hidden="1" x14ac:dyDescent="0.2">
      <c r="A2202" s="5">
        <v>45415</v>
      </c>
      <c r="B2202" s="6">
        <v>24791</v>
      </c>
      <c r="C2202" s="6" t="s">
        <v>2369</v>
      </c>
      <c r="D2202" s="6" t="s">
        <v>1613</v>
      </c>
      <c r="E2202" s="9">
        <v>-1496175</v>
      </c>
      <c r="F2202" s="10" t="s">
        <v>1409</v>
      </c>
      <c r="G2202" s="9">
        <v>-119694</v>
      </c>
      <c r="H2202" s="9">
        <v>-1615869</v>
      </c>
      <c r="I2202" s="6" t="s">
        <v>13</v>
      </c>
      <c r="J2202" s="6" t="s">
        <v>14</v>
      </c>
      <c r="K2202" s="5">
        <f t="shared" si="226"/>
        <v>45450</v>
      </c>
      <c r="L2202" s="9">
        <f>+VLOOKUP(B2202,'[17]TT 2023'!F$2199:K$2253,2,0)</f>
        <v>-1615869</v>
      </c>
      <c r="M2202" s="9">
        <f t="shared" si="227"/>
        <v>0</v>
      </c>
      <c r="N2202" s="5">
        <f>+VLOOKUP(B2202,'[17]TT 2023'!F$2199:K$2253,6,0)</f>
        <v>45436</v>
      </c>
      <c r="O2202" t="s">
        <v>2591</v>
      </c>
      <c r="P2202" s="14" t="e">
        <f>+VLOOKUP(B2202,[18]ExportInvoiceList!$D:$O,3,0)</f>
        <v>#N/A</v>
      </c>
      <c r="Q2202" s="14" t="e">
        <f t="shared" si="228"/>
        <v>#N/A</v>
      </c>
      <c r="R2202" s="44" t="e">
        <f>+VLOOKUP(B2202,[18]ExportInvoiceList!$D:$O,6,0)</f>
        <v>#N/A</v>
      </c>
      <c r="S2202" s="14" t="e">
        <f>+VLOOKUP(B2202,[18]ExportInvoiceList!$D:$O,12,0)</f>
        <v>#N/A</v>
      </c>
    </row>
    <row r="2203" spans="1:19" hidden="1" x14ac:dyDescent="0.2">
      <c r="A2203" s="5">
        <v>45415</v>
      </c>
      <c r="B2203" s="6">
        <v>24792</v>
      </c>
      <c r="C2203" s="6" t="s">
        <v>2369</v>
      </c>
      <c r="D2203" s="6" t="s">
        <v>1608</v>
      </c>
      <c r="E2203" s="9">
        <v>-7929728</v>
      </c>
      <c r="F2203" s="10" t="s">
        <v>1409</v>
      </c>
      <c r="G2203" s="9">
        <v>-634378</v>
      </c>
      <c r="H2203" s="9">
        <v>-8564106</v>
      </c>
      <c r="I2203" s="6" t="s">
        <v>13</v>
      </c>
      <c r="J2203" s="6" t="s">
        <v>14</v>
      </c>
      <c r="K2203" s="5">
        <f t="shared" si="226"/>
        <v>45450</v>
      </c>
      <c r="L2203" s="9">
        <f>+VLOOKUP(B2203,'[17]TT 2023'!F$2199:K$2253,2,0)</f>
        <v>-8564106</v>
      </c>
      <c r="M2203" s="9">
        <f t="shared" si="227"/>
        <v>0</v>
      </c>
      <c r="N2203" s="5">
        <f>+VLOOKUP(B2203,'[17]TT 2023'!F$2199:K$2253,6,0)</f>
        <v>45436</v>
      </c>
      <c r="O2203" t="s">
        <v>2591</v>
      </c>
      <c r="P2203" s="14" t="e">
        <f>+VLOOKUP(B2203,[18]ExportInvoiceList!$D:$O,3,0)</f>
        <v>#N/A</v>
      </c>
      <c r="Q2203" s="14" t="e">
        <f t="shared" si="228"/>
        <v>#N/A</v>
      </c>
      <c r="R2203" s="44" t="e">
        <f>+VLOOKUP(B2203,[18]ExportInvoiceList!$D:$O,6,0)</f>
        <v>#N/A</v>
      </c>
      <c r="S2203" s="14" t="e">
        <f>+VLOOKUP(B2203,[18]ExportInvoiceList!$D:$O,12,0)</f>
        <v>#N/A</v>
      </c>
    </row>
    <row r="2204" spans="1:19" hidden="1" x14ac:dyDescent="0.2">
      <c r="A2204" s="5">
        <v>45415</v>
      </c>
      <c r="B2204" s="6">
        <v>24793</v>
      </c>
      <c r="C2204" s="6" t="s">
        <v>2369</v>
      </c>
      <c r="D2204" s="6" t="s">
        <v>1612</v>
      </c>
      <c r="E2204" s="9">
        <v>-3366394</v>
      </c>
      <c r="F2204" s="10" t="s">
        <v>1409</v>
      </c>
      <c r="G2204" s="9">
        <v>-269312</v>
      </c>
      <c r="H2204" s="9">
        <v>-3635706</v>
      </c>
      <c r="I2204" s="6" t="s">
        <v>13</v>
      </c>
      <c r="J2204" s="6" t="s">
        <v>14</v>
      </c>
      <c r="K2204" s="5">
        <f t="shared" si="226"/>
        <v>45450</v>
      </c>
      <c r="L2204" s="9">
        <f>+VLOOKUP(B2204,'[17]TT 2023'!F$2199:K$2253,2,0)</f>
        <v>-3635706</v>
      </c>
      <c r="M2204" s="9">
        <f t="shared" si="227"/>
        <v>0</v>
      </c>
      <c r="N2204" s="5">
        <f>+VLOOKUP(B2204,'[17]TT 2023'!F$2199:K$2253,6,0)</f>
        <v>45436</v>
      </c>
      <c r="O2204" t="s">
        <v>2591</v>
      </c>
      <c r="P2204" s="14" t="e">
        <f>+VLOOKUP(B2204,[18]ExportInvoiceList!$D:$O,3,0)</f>
        <v>#N/A</v>
      </c>
      <c r="Q2204" s="14" t="e">
        <f t="shared" si="228"/>
        <v>#N/A</v>
      </c>
      <c r="R2204" s="44" t="e">
        <f>+VLOOKUP(B2204,[18]ExportInvoiceList!$D:$O,6,0)</f>
        <v>#N/A</v>
      </c>
      <c r="S2204" s="14" t="e">
        <f>+VLOOKUP(B2204,[18]ExportInvoiceList!$D:$O,12,0)</f>
        <v>#N/A</v>
      </c>
    </row>
    <row r="2205" spans="1:19" hidden="1" x14ac:dyDescent="0.2">
      <c r="A2205" s="5">
        <v>45415</v>
      </c>
      <c r="B2205" s="6">
        <v>24794</v>
      </c>
      <c r="C2205" s="6" t="s">
        <v>2369</v>
      </c>
      <c r="D2205" s="6" t="s">
        <v>1611</v>
      </c>
      <c r="E2205" s="9">
        <v>-5984701</v>
      </c>
      <c r="F2205" s="10" t="s">
        <v>1409</v>
      </c>
      <c r="G2205" s="9">
        <v>-478776</v>
      </c>
      <c r="H2205" s="9">
        <v>-6463477</v>
      </c>
      <c r="I2205" s="6" t="s">
        <v>13</v>
      </c>
      <c r="J2205" s="6" t="s">
        <v>14</v>
      </c>
      <c r="K2205" s="5">
        <f t="shared" si="226"/>
        <v>45450</v>
      </c>
      <c r="L2205" s="9">
        <f>+VLOOKUP(B2205,'[17]TT 2023'!F$2199:K$2253,2,0)</f>
        <v>-6463477</v>
      </c>
      <c r="M2205" s="9">
        <f t="shared" si="227"/>
        <v>0</v>
      </c>
      <c r="N2205" s="5">
        <f>+VLOOKUP(B2205,'[17]TT 2023'!F$2199:K$2253,6,0)</f>
        <v>45436</v>
      </c>
      <c r="O2205" t="s">
        <v>2591</v>
      </c>
      <c r="P2205" s="14" t="e">
        <f>+VLOOKUP(B2205,[18]ExportInvoiceList!$D:$O,3,0)</f>
        <v>#N/A</v>
      </c>
      <c r="Q2205" s="14" t="e">
        <f t="shared" si="228"/>
        <v>#N/A</v>
      </c>
      <c r="R2205" s="44" t="e">
        <f>+VLOOKUP(B2205,[18]ExportInvoiceList!$D:$O,6,0)</f>
        <v>#N/A</v>
      </c>
      <c r="S2205" s="14" t="e">
        <f>+VLOOKUP(B2205,[18]ExportInvoiceList!$D:$O,12,0)</f>
        <v>#N/A</v>
      </c>
    </row>
    <row r="2206" spans="1:19" hidden="1" x14ac:dyDescent="0.2">
      <c r="A2206" s="5">
        <v>45415</v>
      </c>
      <c r="B2206" s="6">
        <v>24795</v>
      </c>
      <c r="C2206" s="6" t="s">
        <v>2369</v>
      </c>
      <c r="D2206" s="6" t="s">
        <v>2230</v>
      </c>
      <c r="E2206" s="9">
        <v>-3441203</v>
      </c>
      <c r="F2206" s="10" t="s">
        <v>1409</v>
      </c>
      <c r="G2206" s="9">
        <v>-275296</v>
      </c>
      <c r="H2206" s="9">
        <v>-3716499</v>
      </c>
      <c r="I2206" s="6" t="s">
        <v>13</v>
      </c>
      <c r="J2206" s="6" t="s">
        <v>14</v>
      </c>
      <c r="K2206" s="5">
        <f t="shared" si="226"/>
        <v>45450</v>
      </c>
      <c r="L2206" s="9">
        <f>+VLOOKUP(B2206,'[17]TT 2023'!F$2199:K$2253,2,0)</f>
        <v>-3716499</v>
      </c>
      <c r="M2206" s="9">
        <f t="shared" si="227"/>
        <v>0</v>
      </c>
      <c r="N2206" s="5">
        <f>+VLOOKUP(B2206,'[17]TT 2023'!F$2199:K$2253,6,0)</f>
        <v>45436</v>
      </c>
      <c r="O2206" t="s">
        <v>2591</v>
      </c>
      <c r="P2206" s="14" t="e">
        <f>+VLOOKUP(B2206,[18]ExportInvoiceList!$D:$O,3,0)</f>
        <v>#N/A</v>
      </c>
      <c r="Q2206" s="14" t="e">
        <f t="shared" si="228"/>
        <v>#N/A</v>
      </c>
      <c r="R2206" s="44" t="e">
        <f>+VLOOKUP(B2206,[18]ExportInvoiceList!$D:$O,6,0)</f>
        <v>#N/A</v>
      </c>
      <c r="S2206" s="14" t="e">
        <f>+VLOOKUP(B2206,[18]ExportInvoiceList!$D:$O,12,0)</f>
        <v>#N/A</v>
      </c>
    </row>
    <row r="2207" spans="1:19" hidden="1" x14ac:dyDescent="0.2">
      <c r="A2207" s="5">
        <v>45415</v>
      </c>
      <c r="B2207" s="6">
        <v>24796</v>
      </c>
      <c r="C2207" s="6" t="s">
        <v>2369</v>
      </c>
      <c r="D2207" s="6" t="s">
        <v>1610</v>
      </c>
      <c r="E2207" s="9">
        <v>-748088</v>
      </c>
      <c r="F2207" s="10" t="s">
        <v>1409</v>
      </c>
      <c r="G2207" s="9">
        <v>-59847</v>
      </c>
      <c r="H2207" s="9">
        <v>-807935</v>
      </c>
      <c r="I2207" s="6" t="s">
        <v>13</v>
      </c>
      <c r="J2207" s="6" t="s">
        <v>14</v>
      </c>
      <c r="K2207" s="5">
        <f t="shared" si="226"/>
        <v>45450</v>
      </c>
      <c r="L2207" s="9">
        <f>+VLOOKUP(B2207,'[17]TT 2023'!F$2199:K$2253,2,0)</f>
        <v>-807935</v>
      </c>
      <c r="M2207" s="9">
        <f t="shared" si="227"/>
        <v>0</v>
      </c>
      <c r="N2207" s="5">
        <f>+VLOOKUP(B2207,'[17]TT 2023'!F$2199:K$2253,6,0)</f>
        <v>45436</v>
      </c>
      <c r="O2207" t="s">
        <v>2591</v>
      </c>
      <c r="P2207" s="14" t="e">
        <f>+VLOOKUP(B2207,[18]ExportInvoiceList!$D:$O,3,0)</f>
        <v>#N/A</v>
      </c>
      <c r="Q2207" s="14" t="e">
        <f t="shared" si="228"/>
        <v>#N/A</v>
      </c>
      <c r="R2207" s="44" t="e">
        <f>+VLOOKUP(B2207,[18]ExportInvoiceList!$D:$O,6,0)</f>
        <v>#N/A</v>
      </c>
      <c r="S2207" s="14" t="e">
        <f>+VLOOKUP(B2207,[18]ExportInvoiceList!$D:$O,12,0)</f>
        <v>#N/A</v>
      </c>
    </row>
    <row r="2208" spans="1:19" hidden="1" x14ac:dyDescent="0.2">
      <c r="A2208" s="5">
        <v>45418</v>
      </c>
      <c r="B2208" s="6">
        <v>26360</v>
      </c>
      <c r="C2208" s="6" t="s">
        <v>2369</v>
      </c>
      <c r="D2208" s="6" t="s">
        <v>2590</v>
      </c>
      <c r="E2208" s="9">
        <v>-40000000</v>
      </c>
      <c r="F2208" s="10" t="s">
        <v>1409</v>
      </c>
      <c r="G2208" s="9">
        <v>-3200000</v>
      </c>
      <c r="H2208" s="9">
        <v>-43200000</v>
      </c>
      <c r="I2208" s="6" t="s">
        <v>13</v>
      </c>
      <c r="J2208" s="6" t="s">
        <v>14</v>
      </c>
      <c r="K2208" s="5">
        <f t="shared" si="226"/>
        <v>45453</v>
      </c>
      <c r="L2208" s="9">
        <f>+VLOOKUP(B2208,'[17]TT 2023'!F$2199:K$2253,2,0)</f>
        <v>-43200000</v>
      </c>
      <c r="M2208" s="9">
        <f t="shared" si="227"/>
        <v>0</v>
      </c>
      <c r="N2208" s="5">
        <f>+VLOOKUP(B2208,'[17]TT 2023'!F$2199:K$2253,6,0)</f>
        <v>45436</v>
      </c>
      <c r="O2208" t="s">
        <v>2591</v>
      </c>
      <c r="P2208" s="14" t="e">
        <f>+VLOOKUP(B2208,[18]ExportInvoiceList!$D:$O,3,0)</f>
        <v>#N/A</v>
      </c>
      <c r="Q2208" s="14" t="e">
        <f t="shared" si="228"/>
        <v>#N/A</v>
      </c>
      <c r="R2208" s="44" t="e">
        <f>+VLOOKUP(B2208,[18]ExportInvoiceList!$D:$O,6,0)</f>
        <v>#N/A</v>
      </c>
      <c r="S2208" s="14" t="e">
        <f>+VLOOKUP(B2208,[18]ExportInvoiceList!$D:$O,12,0)</f>
        <v>#N/A</v>
      </c>
    </row>
    <row r="2209" spans="1:15" hidden="1" x14ac:dyDescent="0.2">
      <c r="A2209" s="5">
        <v>45414</v>
      </c>
      <c r="B2209" s="6">
        <v>20063</v>
      </c>
      <c r="C2209" s="6" t="s">
        <v>2228</v>
      </c>
      <c r="D2209" s="6" t="s">
        <v>2592</v>
      </c>
      <c r="E2209" s="9">
        <v>734310</v>
      </c>
      <c r="F2209" s="10" t="s">
        <v>1409</v>
      </c>
      <c r="G2209" s="9">
        <v>58745</v>
      </c>
      <c r="H2209" s="9">
        <v>793055</v>
      </c>
      <c r="I2209" s="6" t="s">
        <v>101</v>
      </c>
      <c r="J2209" s="6" t="s">
        <v>102</v>
      </c>
      <c r="K2209" s="5">
        <f t="shared" ref="K2209:K2272" si="229">35+A2209</f>
        <v>45449</v>
      </c>
      <c r="L2209" s="9">
        <f>+VLOOKUP(B2209,'[17]TT 2023'!F$2254:K$2316,2,0)</f>
        <v>793058</v>
      </c>
      <c r="M2209" s="9">
        <f t="shared" ref="M2209:M2272" si="230">+L2209-H2209</f>
        <v>3</v>
      </c>
      <c r="N2209" s="5">
        <f>+VLOOKUP(B2209,'[17]TT 2023'!F$2254:K$2316,6,0)</f>
        <v>45453</v>
      </c>
      <c r="O2209" t="s">
        <v>2671</v>
      </c>
    </row>
    <row r="2210" spans="1:15" hidden="1" x14ac:dyDescent="0.2">
      <c r="A2210" s="5">
        <v>45414</v>
      </c>
      <c r="B2210" s="6">
        <v>20064</v>
      </c>
      <c r="C2210" s="6" t="s">
        <v>2228</v>
      </c>
      <c r="D2210" s="6" t="s">
        <v>2593</v>
      </c>
      <c r="E2210" s="9">
        <v>1905060</v>
      </c>
      <c r="F2210" s="10" t="s">
        <v>1409</v>
      </c>
      <c r="G2210" s="9">
        <v>152405</v>
      </c>
      <c r="H2210" s="9">
        <v>2057465</v>
      </c>
      <c r="I2210" s="6" t="s">
        <v>101</v>
      </c>
      <c r="J2210" s="6" t="s">
        <v>102</v>
      </c>
      <c r="K2210" s="5">
        <f t="shared" si="229"/>
        <v>45449</v>
      </c>
      <c r="L2210" s="9">
        <f>+VLOOKUP(B2210,'[17]TT 2023'!F$2254:K$2316,2,0)</f>
        <v>2057468</v>
      </c>
      <c r="M2210" s="9">
        <f t="shared" si="230"/>
        <v>3</v>
      </c>
      <c r="N2210" s="5">
        <f>+VLOOKUP(B2210,'[17]TT 2023'!F$2254:K$2316,6,0)</f>
        <v>45453</v>
      </c>
      <c r="O2210" t="s">
        <v>2671</v>
      </c>
    </row>
    <row r="2211" spans="1:15" hidden="1" x14ac:dyDescent="0.2">
      <c r="A2211" s="5">
        <v>45414</v>
      </c>
      <c r="B2211" s="6">
        <v>20065</v>
      </c>
      <c r="C2211" s="6" t="s">
        <v>2228</v>
      </c>
      <c r="D2211" s="6" t="s">
        <v>2594</v>
      </c>
      <c r="E2211" s="9">
        <v>1468620</v>
      </c>
      <c r="F2211" s="10" t="s">
        <v>1409</v>
      </c>
      <c r="G2211" s="9">
        <v>117490</v>
      </c>
      <c r="H2211" s="9">
        <v>1586110</v>
      </c>
      <c r="I2211" s="6" t="s">
        <v>117</v>
      </c>
      <c r="J2211" s="6" t="s">
        <v>118</v>
      </c>
      <c r="K2211" s="5">
        <f t="shared" si="229"/>
        <v>45449</v>
      </c>
      <c r="L2211" s="9">
        <f>+VLOOKUP(B2211,'[17]TT 2023'!F$2254:K$2316,2,0)</f>
        <v>1586115</v>
      </c>
      <c r="M2211" s="9">
        <f t="shared" si="230"/>
        <v>5</v>
      </c>
      <c r="N2211" s="5">
        <f>+VLOOKUP(B2211,'[17]TT 2023'!F$2254:K$2316,6,0)</f>
        <v>45453</v>
      </c>
      <c r="O2211" t="s">
        <v>2671</v>
      </c>
    </row>
    <row r="2212" spans="1:15" hidden="1" x14ac:dyDescent="0.2">
      <c r="A2212" s="5">
        <v>45415</v>
      </c>
      <c r="B2212" s="6">
        <v>20184</v>
      </c>
      <c r="C2212" s="6" t="s">
        <v>2228</v>
      </c>
      <c r="D2212" s="6" t="s">
        <v>2595</v>
      </c>
      <c r="E2212" s="9">
        <v>2395015</v>
      </c>
      <c r="F2212" s="10" t="s">
        <v>1409</v>
      </c>
      <c r="G2212" s="9">
        <v>191601</v>
      </c>
      <c r="H2212" s="9">
        <v>2586616</v>
      </c>
      <c r="I2212" s="6" t="s">
        <v>113</v>
      </c>
      <c r="J2212" s="6" t="s">
        <v>114</v>
      </c>
      <c r="K2212" s="5">
        <f t="shared" si="229"/>
        <v>45450</v>
      </c>
      <c r="L2212" s="9">
        <f>+VLOOKUP(B2212,'[17]TT 2023'!F$2254:K$2316,2,0)</f>
        <v>2586614</v>
      </c>
      <c r="M2212" s="9">
        <f t="shared" si="230"/>
        <v>-2</v>
      </c>
      <c r="N2212" s="5">
        <f>+VLOOKUP(B2212,'[17]TT 2023'!F$2254:K$2316,6,0)</f>
        <v>45453</v>
      </c>
      <c r="O2212" t="s">
        <v>2671</v>
      </c>
    </row>
    <row r="2213" spans="1:15" hidden="1" x14ac:dyDescent="0.2">
      <c r="A2213" s="5">
        <v>45415</v>
      </c>
      <c r="B2213" s="6">
        <v>20185</v>
      </c>
      <c r="C2213" s="6" t="s">
        <v>2228</v>
      </c>
      <c r="D2213" s="6" t="s">
        <v>2596</v>
      </c>
      <c r="E2213" s="9">
        <v>1468620</v>
      </c>
      <c r="F2213" s="10" t="s">
        <v>1409</v>
      </c>
      <c r="G2213" s="9">
        <v>117490</v>
      </c>
      <c r="H2213" s="9">
        <v>1586110</v>
      </c>
      <c r="I2213" s="6" t="s">
        <v>175</v>
      </c>
      <c r="J2213" s="6" t="s">
        <v>176</v>
      </c>
      <c r="K2213" s="5">
        <f t="shared" si="229"/>
        <v>45450</v>
      </c>
      <c r="L2213" s="9">
        <f>+VLOOKUP(B2213,'[17]TT 2023'!F$2254:K$2316,2,0)</f>
        <v>1586115</v>
      </c>
      <c r="M2213" s="9">
        <f t="shared" si="230"/>
        <v>5</v>
      </c>
      <c r="N2213" s="5">
        <f>+VLOOKUP(B2213,'[17]TT 2023'!F$2254:K$2316,6,0)</f>
        <v>45453</v>
      </c>
      <c r="O2213" t="s">
        <v>2671</v>
      </c>
    </row>
    <row r="2214" spans="1:15" hidden="1" x14ac:dyDescent="0.2">
      <c r="A2214" s="5">
        <v>45415</v>
      </c>
      <c r="B2214" s="6">
        <v>20186</v>
      </c>
      <c r="C2214" s="6" t="s">
        <v>2228</v>
      </c>
      <c r="D2214" s="6" t="s">
        <v>2597</v>
      </c>
      <c r="E2214" s="9">
        <v>1905060</v>
      </c>
      <c r="F2214" s="10" t="s">
        <v>1409</v>
      </c>
      <c r="G2214" s="9">
        <v>152405</v>
      </c>
      <c r="H2214" s="9">
        <v>2057465</v>
      </c>
      <c r="I2214" s="6" t="s">
        <v>175</v>
      </c>
      <c r="J2214" s="6" t="s">
        <v>176</v>
      </c>
      <c r="K2214" s="5">
        <f t="shared" si="229"/>
        <v>45450</v>
      </c>
      <c r="L2214" s="9">
        <f>+VLOOKUP(B2214,'[17]TT 2023'!F$2254:K$2316,2,0)</f>
        <v>2057468</v>
      </c>
      <c r="M2214" s="9">
        <f t="shared" si="230"/>
        <v>3</v>
      </c>
      <c r="N2214" s="5">
        <f>+VLOOKUP(B2214,'[17]TT 2023'!F$2254:K$2316,6,0)</f>
        <v>45453</v>
      </c>
      <c r="O2214" t="s">
        <v>2671</v>
      </c>
    </row>
    <row r="2215" spans="1:15" hidden="1" x14ac:dyDescent="0.2">
      <c r="A2215" s="5">
        <v>45415</v>
      </c>
      <c r="B2215" s="6">
        <v>20187</v>
      </c>
      <c r="C2215" s="6" t="s">
        <v>2228</v>
      </c>
      <c r="D2215" s="6" t="s">
        <v>2598</v>
      </c>
      <c r="E2215" s="9">
        <v>1905060</v>
      </c>
      <c r="F2215" s="10" t="s">
        <v>1409</v>
      </c>
      <c r="G2215" s="9">
        <v>152405</v>
      </c>
      <c r="H2215" s="9">
        <v>2057465</v>
      </c>
      <c r="I2215" s="6" t="s">
        <v>93</v>
      </c>
      <c r="J2215" s="6" t="s">
        <v>94</v>
      </c>
      <c r="K2215" s="5">
        <f t="shared" si="229"/>
        <v>45450</v>
      </c>
      <c r="L2215" s="9">
        <f>+VLOOKUP(B2215,'[17]TT 2023'!F$2254:K$2316,2,0)</f>
        <v>2057468</v>
      </c>
      <c r="M2215" s="9">
        <f t="shared" si="230"/>
        <v>3</v>
      </c>
      <c r="N2215" s="5">
        <f>+VLOOKUP(B2215,'[17]TT 2023'!F$2254:K$2316,6,0)</f>
        <v>45453</v>
      </c>
      <c r="O2215" t="s">
        <v>2671</v>
      </c>
    </row>
    <row r="2216" spans="1:15" hidden="1" x14ac:dyDescent="0.2">
      <c r="A2216" s="5">
        <v>45415</v>
      </c>
      <c r="B2216" s="6">
        <v>20188</v>
      </c>
      <c r="C2216" s="6" t="s">
        <v>2228</v>
      </c>
      <c r="D2216" s="6" t="s">
        <v>2599</v>
      </c>
      <c r="E2216" s="9">
        <v>3373680</v>
      </c>
      <c r="F2216" s="10" t="s">
        <v>1409</v>
      </c>
      <c r="G2216" s="9">
        <v>269894</v>
      </c>
      <c r="H2216" s="9">
        <v>3643574</v>
      </c>
      <c r="I2216" s="6" t="s">
        <v>139</v>
      </c>
      <c r="J2216" s="6" t="s">
        <v>140</v>
      </c>
      <c r="K2216" s="5">
        <f t="shared" si="229"/>
        <v>45450</v>
      </c>
      <c r="L2216" s="9">
        <f>+VLOOKUP(B2216,'[17]TT 2023'!F$2254:K$2316,2,0)</f>
        <v>3643569</v>
      </c>
      <c r="M2216" s="9">
        <f t="shared" si="230"/>
        <v>-5</v>
      </c>
      <c r="N2216" s="5">
        <f>+VLOOKUP(B2216,'[17]TT 2023'!F$2254:K$2316,6,0)</f>
        <v>45453</v>
      </c>
      <c r="O2216" t="s">
        <v>2671</v>
      </c>
    </row>
    <row r="2217" spans="1:15" hidden="1" x14ac:dyDescent="0.2">
      <c r="A2217" s="5">
        <v>45415</v>
      </c>
      <c r="B2217" s="6">
        <v>20189</v>
      </c>
      <c r="C2217" s="6" t="s">
        <v>2228</v>
      </c>
      <c r="D2217" s="6" t="s">
        <v>2600</v>
      </c>
      <c r="E2217" s="9">
        <v>2937240</v>
      </c>
      <c r="F2217" s="10" t="s">
        <v>1409</v>
      </c>
      <c r="G2217" s="9">
        <v>234979</v>
      </c>
      <c r="H2217" s="9">
        <v>3172219</v>
      </c>
      <c r="I2217" s="6" t="s">
        <v>13</v>
      </c>
      <c r="J2217" s="6" t="s">
        <v>14</v>
      </c>
      <c r="K2217" s="5">
        <f t="shared" si="229"/>
        <v>45450</v>
      </c>
      <c r="L2217" s="9">
        <f>+VLOOKUP(B2217,'[17]TT 2023'!F$2254:K$2316,2,0)</f>
        <v>3172217</v>
      </c>
      <c r="M2217" s="9">
        <f t="shared" si="230"/>
        <v>-2</v>
      </c>
      <c r="N2217" s="5">
        <f>+VLOOKUP(B2217,'[17]TT 2023'!F$2254:K$2316,6,0)</f>
        <v>45453</v>
      </c>
      <c r="O2217" t="s">
        <v>2671</v>
      </c>
    </row>
    <row r="2218" spans="1:15" hidden="1" x14ac:dyDescent="0.2">
      <c r="A2218" s="5">
        <v>45415</v>
      </c>
      <c r="B2218" s="6">
        <v>20190</v>
      </c>
      <c r="C2218" s="6" t="s">
        <v>2228</v>
      </c>
      <c r="D2218" s="6" t="s">
        <v>2601</v>
      </c>
      <c r="E2218" s="9">
        <v>1905060</v>
      </c>
      <c r="F2218" s="10" t="s">
        <v>1409</v>
      </c>
      <c r="G2218" s="9">
        <v>152405</v>
      </c>
      <c r="H2218" s="9">
        <v>2057465</v>
      </c>
      <c r="I2218" s="6" t="s">
        <v>13</v>
      </c>
      <c r="J2218" s="6" t="s">
        <v>14</v>
      </c>
      <c r="K2218" s="5">
        <f t="shared" si="229"/>
        <v>45450</v>
      </c>
      <c r="L2218" s="9">
        <f>+VLOOKUP(B2218,'[17]TT 2023'!F$2254:K$2316,2,0)</f>
        <v>2057468</v>
      </c>
      <c r="M2218" s="9">
        <f t="shared" si="230"/>
        <v>3</v>
      </c>
      <c r="N2218" s="5">
        <f>+VLOOKUP(B2218,'[17]TT 2023'!F$2254:K$2316,6,0)</f>
        <v>45453</v>
      </c>
      <c r="O2218" t="s">
        <v>2671</v>
      </c>
    </row>
    <row r="2219" spans="1:15" hidden="1" x14ac:dyDescent="0.2">
      <c r="A2219" s="5">
        <v>45415</v>
      </c>
      <c r="B2219" s="6">
        <v>20191</v>
      </c>
      <c r="C2219" s="6" t="s">
        <v>2228</v>
      </c>
      <c r="D2219" s="6" t="s">
        <v>2602</v>
      </c>
      <c r="E2219" s="9">
        <v>1361495</v>
      </c>
      <c r="F2219" s="10" t="s">
        <v>1409</v>
      </c>
      <c r="G2219" s="9">
        <v>108920</v>
      </c>
      <c r="H2219" s="9">
        <v>1470415</v>
      </c>
      <c r="I2219" s="6" t="s">
        <v>13</v>
      </c>
      <c r="J2219" s="6" t="s">
        <v>14</v>
      </c>
      <c r="K2219" s="5">
        <f t="shared" si="229"/>
        <v>45450</v>
      </c>
      <c r="L2219" s="9">
        <f>+VLOOKUP(B2219,'[17]TT 2023'!F$2254:K$2316,2,0)</f>
        <v>1470420</v>
      </c>
      <c r="M2219" s="9">
        <f t="shared" si="230"/>
        <v>5</v>
      </c>
      <c r="N2219" s="5">
        <f>+VLOOKUP(B2219,'[17]TT 2023'!F$2254:K$2316,6,0)</f>
        <v>45453</v>
      </c>
      <c r="O2219" t="s">
        <v>2671</v>
      </c>
    </row>
    <row r="2220" spans="1:15" hidden="1" x14ac:dyDescent="0.2">
      <c r="A2220" s="5">
        <v>45415</v>
      </c>
      <c r="B2220" s="6">
        <v>20199</v>
      </c>
      <c r="C2220" s="6" t="s">
        <v>2228</v>
      </c>
      <c r="D2220" s="6" t="s">
        <v>2603</v>
      </c>
      <c r="E2220" s="9">
        <v>1905060</v>
      </c>
      <c r="F2220" s="10" t="s">
        <v>1409</v>
      </c>
      <c r="G2220" s="9">
        <v>152405</v>
      </c>
      <c r="H2220" s="9">
        <v>2057465</v>
      </c>
      <c r="I2220" s="6" t="s">
        <v>147</v>
      </c>
      <c r="J2220" s="6" t="s">
        <v>148</v>
      </c>
      <c r="K2220" s="5">
        <f t="shared" si="229"/>
        <v>45450</v>
      </c>
      <c r="L2220" s="9">
        <f>+VLOOKUP(B2220,'[17]TT 2023'!F$2254:K$2316,2,0)</f>
        <v>2057468</v>
      </c>
      <c r="M2220" s="9">
        <f t="shared" si="230"/>
        <v>3</v>
      </c>
      <c r="N2220" s="5">
        <f>+VLOOKUP(B2220,'[17]TT 2023'!F$2254:K$2316,6,0)</f>
        <v>45453</v>
      </c>
      <c r="O2220" t="s">
        <v>2671</v>
      </c>
    </row>
    <row r="2221" spans="1:15" hidden="1" x14ac:dyDescent="0.2">
      <c r="A2221" s="5">
        <v>45415</v>
      </c>
      <c r="B2221" s="6">
        <v>20200</v>
      </c>
      <c r="C2221" s="6" t="s">
        <v>2228</v>
      </c>
      <c r="D2221" s="6" t="s">
        <v>2604</v>
      </c>
      <c r="E2221" s="9">
        <v>4426537</v>
      </c>
      <c r="F2221" s="10" t="s">
        <v>1409</v>
      </c>
      <c r="G2221" s="9">
        <v>354123</v>
      </c>
      <c r="H2221" s="9">
        <v>4780660</v>
      </c>
      <c r="I2221" s="6" t="s">
        <v>147</v>
      </c>
      <c r="J2221" s="6" t="s">
        <v>148</v>
      </c>
      <c r="K2221" s="5">
        <f t="shared" si="229"/>
        <v>45450</v>
      </c>
      <c r="L2221" s="9">
        <f>+VLOOKUP(B2221,'[17]TT 2023'!F$2254:K$2316,2,0)</f>
        <v>4780661</v>
      </c>
      <c r="M2221" s="9">
        <f t="shared" si="230"/>
        <v>1</v>
      </c>
      <c r="N2221" s="5">
        <f>+VLOOKUP(B2221,'[17]TT 2023'!F$2254:K$2316,6,0)</f>
        <v>45453</v>
      </c>
      <c r="O2221" t="s">
        <v>2671</v>
      </c>
    </row>
    <row r="2222" spans="1:15" hidden="1" x14ac:dyDescent="0.2">
      <c r="A2222" s="5">
        <v>45415</v>
      </c>
      <c r="B2222" s="6">
        <v>20201</v>
      </c>
      <c r="C2222" s="6" t="s">
        <v>2228</v>
      </c>
      <c r="D2222" s="6" t="s">
        <v>2605</v>
      </c>
      <c r="E2222" s="9">
        <v>150549</v>
      </c>
      <c r="F2222" s="10" t="s">
        <v>1409</v>
      </c>
      <c r="G2222" s="9">
        <v>12044</v>
      </c>
      <c r="H2222" s="9">
        <v>162593</v>
      </c>
      <c r="I2222" s="6" t="s">
        <v>147</v>
      </c>
      <c r="J2222" s="6" t="s">
        <v>148</v>
      </c>
      <c r="K2222" s="5">
        <f t="shared" si="229"/>
        <v>45450</v>
      </c>
      <c r="L2222" s="9">
        <f>+VLOOKUP(B2222,'[17]TT 2023'!F$2254:K$2316,2,0)</f>
        <v>162594</v>
      </c>
      <c r="M2222" s="9">
        <f t="shared" si="230"/>
        <v>1</v>
      </c>
      <c r="N2222" s="5">
        <f>+VLOOKUP(B2222,'[17]TT 2023'!F$2254:K$2316,6,0)</f>
        <v>45453</v>
      </c>
      <c r="O2222" t="s">
        <v>2671</v>
      </c>
    </row>
    <row r="2223" spans="1:15" hidden="1" x14ac:dyDescent="0.2">
      <c r="A2223" s="5">
        <v>45415</v>
      </c>
      <c r="B2223" s="6">
        <v>20202</v>
      </c>
      <c r="C2223" s="6" t="s">
        <v>2228</v>
      </c>
      <c r="D2223" s="6" t="s">
        <v>2606</v>
      </c>
      <c r="E2223" s="9">
        <v>4800360</v>
      </c>
      <c r="F2223" s="10" t="s">
        <v>1409</v>
      </c>
      <c r="G2223" s="9">
        <v>384029</v>
      </c>
      <c r="H2223" s="9">
        <v>5184389</v>
      </c>
      <c r="I2223" s="6" t="s">
        <v>147</v>
      </c>
      <c r="J2223" s="6" t="s">
        <v>148</v>
      </c>
      <c r="K2223" s="5">
        <f t="shared" si="229"/>
        <v>45450</v>
      </c>
      <c r="L2223" s="9">
        <f>+VLOOKUP(B2223,'[17]TT 2023'!F$2254:K$2316,2,0)</f>
        <v>5184392</v>
      </c>
      <c r="M2223" s="9">
        <f t="shared" si="230"/>
        <v>3</v>
      </c>
      <c r="N2223" s="5">
        <f>+VLOOKUP(B2223,'[17]TT 2023'!F$2254:K$2316,6,0)</f>
        <v>45453</v>
      </c>
      <c r="O2223" t="s">
        <v>2671</v>
      </c>
    </row>
    <row r="2224" spans="1:15" hidden="1" x14ac:dyDescent="0.2">
      <c r="A2224" s="5">
        <v>45415</v>
      </c>
      <c r="B2224" s="6">
        <v>20203</v>
      </c>
      <c r="C2224" s="6" t="s">
        <v>2228</v>
      </c>
      <c r="D2224" s="6" t="s">
        <v>2607</v>
      </c>
      <c r="E2224" s="9">
        <v>11105800</v>
      </c>
      <c r="F2224" s="10" t="s">
        <v>1409</v>
      </c>
      <c r="G2224" s="9">
        <v>888464</v>
      </c>
      <c r="H2224" s="9">
        <v>11994264</v>
      </c>
      <c r="I2224" s="6" t="s">
        <v>147</v>
      </c>
      <c r="J2224" s="6" t="s">
        <v>148</v>
      </c>
      <c r="K2224" s="5">
        <f t="shared" si="229"/>
        <v>45450</v>
      </c>
      <c r="L2224" s="9">
        <f>+VLOOKUP(B2224,'[17]TT 2023'!F$2254:K$2316,2,0)</f>
        <v>11994264</v>
      </c>
      <c r="M2224" s="9">
        <f t="shared" si="230"/>
        <v>0</v>
      </c>
      <c r="N2224" s="5">
        <f>+VLOOKUP(B2224,'[17]TT 2023'!F$2254:K$2316,6,0)</f>
        <v>45453</v>
      </c>
      <c r="O2224" t="s">
        <v>2671</v>
      </c>
    </row>
    <row r="2225" spans="1:15" hidden="1" x14ac:dyDescent="0.2">
      <c r="A2225" s="5">
        <v>45415</v>
      </c>
      <c r="B2225" s="6">
        <v>20204</v>
      </c>
      <c r="C2225" s="6" t="s">
        <v>2228</v>
      </c>
      <c r="D2225" s="6" t="s">
        <v>2608</v>
      </c>
      <c r="E2225" s="9">
        <v>476265</v>
      </c>
      <c r="F2225" s="10" t="s">
        <v>1409</v>
      </c>
      <c r="G2225" s="9">
        <v>38101</v>
      </c>
      <c r="H2225" s="9">
        <v>514366</v>
      </c>
      <c r="I2225" s="6" t="s">
        <v>147</v>
      </c>
      <c r="J2225" s="6" t="s">
        <v>148</v>
      </c>
      <c r="K2225" s="5">
        <f t="shared" si="229"/>
        <v>45450</v>
      </c>
      <c r="L2225" s="9">
        <f>+VLOOKUP(B2225,'[17]TT 2023'!F$2254:K$2316,2,0)</f>
        <v>514364</v>
      </c>
      <c r="M2225" s="9">
        <f t="shared" si="230"/>
        <v>-2</v>
      </c>
      <c r="N2225" s="5">
        <f>+VLOOKUP(B2225,'[17]TT 2023'!F$2254:K$2316,6,0)</f>
        <v>45453</v>
      </c>
      <c r="O2225" t="s">
        <v>2671</v>
      </c>
    </row>
    <row r="2226" spans="1:15" hidden="1" x14ac:dyDescent="0.2">
      <c r="A2226" s="5">
        <v>45415</v>
      </c>
      <c r="B2226" s="6">
        <v>20205</v>
      </c>
      <c r="C2226" s="6" t="s">
        <v>2228</v>
      </c>
      <c r="D2226" s="6" t="s">
        <v>2609</v>
      </c>
      <c r="E2226" s="9">
        <v>734310</v>
      </c>
      <c r="F2226" s="10" t="s">
        <v>1409</v>
      </c>
      <c r="G2226" s="9">
        <v>58745</v>
      </c>
      <c r="H2226" s="9">
        <v>793055</v>
      </c>
      <c r="I2226" s="6" t="s">
        <v>147</v>
      </c>
      <c r="J2226" s="6" t="s">
        <v>148</v>
      </c>
      <c r="K2226" s="5">
        <f t="shared" si="229"/>
        <v>45450</v>
      </c>
      <c r="L2226" s="9">
        <f>+VLOOKUP(B2226,'[17]TT 2023'!F$2254:K$2316,2,0)</f>
        <v>793058</v>
      </c>
      <c r="M2226" s="9">
        <f t="shared" si="230"/>
        <v>3</v>
      </c>
      <c r="N2226" s="5">
        <f>+VLOOKUP(B2226,'[17]TT 2023'!F$2254:K$2316,6,0)</f>
        <v>45453</v>
      </c>
      <c r="O2226" t="s">
        <v>2671</v>
      </c>
    </row>
    <row r="2227" spans="1:15" hidden="1" x14ac:dyDescent="0.2">
      <c r="A2227" s="5">
        <v>45416</v>
      </c>
      <c r="B2227" s="6">
        <v>20254</v>
      </c>
      <c r="C2227" s="6" t="s">
        <v>2228</v>
      </c>
      <c r="D2227" s="6" t="s">
        <v>2610</v>
      </c>
      <c r="E2227" s="9">
        <v>2221160</v>
      </c>
      <c r="F2227" s="10" t="s">
        <v>1409</v>
      </c>
      <c r="G2227" s="9">
        <v>177693</v>
      </c>
      <c r="H2227" s="9">
        <v>2398853</v>
      </c>
      <c r="I2227" s="6" t="s">
        <v>13</v>
      </c>
      <c r="J2227" s="6" t="s">
        <v>14</v>
      </c>
      <c r="K2227" s="5">
        <f t="shared" si="229"/>
        <v>45451</v>
      </c>
      <c r="L2227" s="9">
        <f>+VLOOKUP(B2227,'[17]TT 2023'!F$2254:K$2316,2,0)</f>
        <v>2398856</v>
      </c>
      <c r="M2227" s="9">
        <f t="shared" si="230"/>
        <v>3</v>
      </c>
      <c r="N2227" s="5">
        <f>+VLOOKUP(B2227,'[17]TT 2023'!F$2254:K$2316,6,0)</f>
        <v>45453</v>
      </c>
      <c r="O2227" t="s">
        <v>2671</v>
      </c>
    </row>
    <row r="2228" spans="1:15" hidden="1" x14ac:dyDescent="0.2">
      <c r="A2228" s="5">
        <v>45416</v>
      </c>
      <c r="B2228" s="6">
        <v>20255</v>
      </c>
      <c r="C2228" s="6" t="s">
        <v>2228</v>
      </c>
      <c r="D2228" s="6" t="s">
        <v>2611</v>
      </c>
      <c r="E2228" s="9">
        <v>1468620</v>
      </c>
      <c r="F2228" s="10" t="s">
        <v>1409</v>
      </c>
      <c r="G2228" s="9">
        <v>117490</v>
      </c>
      <c r="H2228" s="9">
        <v>1586110</v>
      </c>
      <c r="I2228" s="6" t="s">
        <v>13</v>
      </c>
      <c r="J2228" s="6" t="s">
        <v>14</v>
      </c>
      <c r="K2228" s="5">
        <f t="shared" si="229"/>
        <v>45451</v>
      </c>
      <c r="L2228" s="9">
        <f>+VLOOKUP(B2228,'[17]TT 2023'!F$2254:K$2316,2,0)</f>
        <v>1586115</v>
      </c>
      <c r="M2228" s="9">
        <f t="shared" si="230"/>
        <v>5</v>
      </c>
      <c r="N2228" s="5">
        <f>+VLOOKUP(B2228,'[17]TT 2023'!F$2254:K$2316,6,0)</f>
        <v>45453</v>
      </c>
      <c r="O2228" t="s">
        <v>2671</v>
      </c>
    </row>
    <row r="2229" spans="1:15" hidden="1" x14ac:dyDescent="0.2">
      <c r="A2229" s="5">
        <v>45416</v>
      </c>
      <c r="B2229" s="6">
        <v>20256</v>
      </c>
      <c r="C2229" s="6" t="s">
        <v>2228</v>
      </c>
      <c r="D2229" s="6" t="s">
        <v>2612</v>
      </c>
      <c r="E2229" s="9">
        <v>3810120</v>
      </c>
      <c r="F2229" s="10" t="s">
        <v>1409</v>
      </c>
      <c r="G2229" s="9">
        <v>304810</v>
      </c>
      <c r="H2229" s="9">
        <v>4114930</v>
      </c>
      <c r="I2229" s="6" t="s">
        <v>13</v>
      </c>
      <c r="J2229" s="6" t="s">
        <v>14</v>
      </c>
      <c r="K2229" s="5">
        <f t="shared" si="229"/>
        <v>45451</v>
      </c>
      <c r="L2229" s="9">
        <f>+VLOOKUP(B2229,'[17]TT 2023'!F$2254:K$2316,2,0)</f>
        <v>4114935</v>
      </c>
      <c r="M2229" s="9">
        <f t="shared" si="230"/>
        <v>5</v>
      </c>
      <c r="N2229" s="5">
        <f>+VLOOKUP(B2229,'[17]TT 2023'!F$2254:K$2316,6,0)</f>
        <v>45453</v>
      </c>
      <c r="O2229" t="s">
        <v>2671</v>
      </c>
    </row>
    <row r="2230" spans="1:15" hidden="1" x14ac:dyDescent="0.2">
      <c r="A2230" s="5">
        <v>45416</v>
      </c>
      <c r="B2230" s="6">
        <v>20265</v>
      </c>
      <c r="C2230" s="6" t="s">
        <v>2228</v>
      </c>
      <c r="D2230" s="6" t="s">
        <v>2613</v>
      </c>
      <c r="E2230" s="9">
        <v>11105800</v>
      </c>
      <c r="F2230" s="10" t="s">
        <v>1409</v>
      </c>
      <c r="G2230" s="9">
        <v>888464</v>
      </c>
      <c r="H2230" s="9">
        <v>11994264</v>
      </c>
      <c r="I2230" s="6" t="s">
        <v>147</v>
      </c>
      <c r="J2230" s="6" t="s">
        <v>148</v>
      </c>
      <c r="K2230" s="5">
        <f t="shared" si="229"/>
        <v>45451</v>
      </c>
      <c r="L2230" s="9">
        <f>+VLOOKUP(B2230,'[17]TT 2023'!F$2254:K$2316,2,0)</f>
        <v>11994264</v>
      </c>
      <c r="M2230" s="9">
        <f t="shared" si="230"/>
        <v>0</v>
      </c>
      <c r="N2230" s="5">
        <f>+VLOOKUP(B2230,'[17]TT 2023'!F$2254:K$2316,6,0)</f>
        <v>45453</v>
      </c>
      <c r="O2230" t="s">
        <v>2671</v>
      </c>
    </row>
    <row r="2231" spans="1:15" hidden="1" x14ac:dyDescent="0.2">
      <c r="A2231" s="5">
        <v>45416</v>
      </c>
      <c r="B2231" s="6">
        <v>20266</v>
      </c>
      <c r="C2231" s="6" t="s">
        <v>2228</v>
      </c>
      <c r="D2231" s="6" t="s">
        <v>2614</v>
      </c>
      <c r="E2231" s="9">
        <v>1468620</v>
      </c>
      <c r="F2231" s="10" t="s">
        <v>1409</v>
      </c>
      <c r="G2231" s="9">
        <v>117490</v>
      </c>
      <c r="H2231" s="9">
        <v>1586110</v>
      </c>
      <c r="I2231" s="6" t="s">
        <v>147</v>
      </c>
      <c r="J2231" s="6" t="s">
        <v>148</v>
      </c>
      <c r="K2231" s="5">
        <f t="shared" si="229"/>
        <v>45451</v>
      </c>
      <c r="L2231" s="9">
        <f>+VLOOKUP(B2231,'[17]TT 2023'!F$2254:K$2316,2,0)</f>
        <v>1586115</v>
      </c>
      <c r="M2231" s="9">
        <f t="shared" si="230"/>
        <v>5</v>
      </c>
      <c r="N2231" s="5">
        <f>+VLOOKUP(B2231,'[17]TT 2023'!F$2254:K$2316,6,0)</f>
        <v>45453</v>
      </c>
      <c r="O2231" t="s">
        <v>2671</v>
      </c>
    </row>
    <row r="2232" spans="1:15" hidden="1" x14ac:dyDescent="0.2">
      <c r="A2232" s="5">
        <v>45418</v>
      </c>
      <c r="B2232" s="6">
        <v>20296</v>
      </c>
      <c r="C2232" s="6" t="s">
        <v>2228</v>
      </c>
      <c r="D2232" s="6" t="s">
        <v>2615</v>
      </c>
      <c r="E2232" s="9">
        <v>2468142</v>
      </c>
      <c r="F2232" s="10" t="s">
        <v>1409</v>
      </c>
      <c r="G2232" s="9">
        <v>197451</v>
      </c>
      <c r="H2232" s="9">
        <v>2665593</v>
      </c>
      <c r="I2232" s="6" t="s">
        <v>53</v>
      </c>
      <c r="J2232" s="6" t="s">
        <v>54</v>
      </c>
      <c r="K2232" s="5">
        <f t="shared" si="229"/>
        <v>45453</v>
      </c>
      <c r="L2232" s="9">
        <f>+VLOOKUP(B2232,'[17]TT 2023'!F$2254:K$2316,2,0)</f>
        <v>2665589</v>
      </c>
      <c r="M2232" s="9">
        <f t="shared" si="230"/>
        <v>-4</v>
      </c>
      <c r="N2232" s="5">
        <f>+VLOOKUP(B2232,'[17]TT 2023'!F$2254:K$2316,6,0)</f>
        <v>45453</v>
      </c>
      <c r="O2232" t="s">
        <v>2671</v>
      </c>
    </row>
    <row r="2233" spans="1:15" hidden="1" x14ac:dyDescent="0.2">
      <c r="A2233" s="5">
        <v>45419</v>
      </c>
      <c r="B2233" s="6">
        <v>20402</v>
      </c>
      <c r="C2233" s="6" t="s">
        <v>2228</v>
      </c>
      <c r="D2233" s="6" t="s">
        <v>2616</v>
      </c>
      <c r="E2233" s="9">
        <v>1468620</v>
      </c>
      <c r="F2233" s="10" t="s">
        <v>1409</v>
      </c>
      <c r="G2233" s="9">
        <v>117490</v>
      </c>
      <c r="H2233" s="9">
        <v>1586110</v>
      </c>
      <c r="I2233" s="6" t="s">
        <v>53</v>
      </c>
      <c r="J2233" s="6" t="s">
        <v>54</v>
      </c>
      <c r="K2233" s="5">
        <f t="shared" si="229"/>
        <v>45454</v>
      </c>
      <c r="L2233" s="9">
        <f>+VLOOKUP(B2233,'[17]TT 2023'!F$2317:K$2368,2,0)</f>
        <v>1586115</v>
      </c>
      <c r="M2233" s="9">
        <f t="shared" si="230"/>
        <v>5</v>
      </c>
      <c r="N2233" s="5">
        <f>+VLOOKUP(B2233,'[17]TT 2023'!F$2317:K$2368,6,0)</f>
        <v>45467</v>
      </c>
      <c r="O2233" t="s">
        <v>2678</v>
      </c>
    </row>
    <row r="2234" spans="1:15" hidden="1" x14ac:dyDescent="0.2">
      <c r="A2234" s="5">
        <v>45419</v>
      </c>
      <c r="B2234" s="6">
        <v>20403</v>
      </c>
      <c r="C2234" s="6" t="s">
        <v>2228</v>
      </c>
      <c r="D2234" s="6" t="s">
        <v>2617</v>
      </c>
      <c r="E2234" s="9">
        <v>1905060</v>
      </c>
      <c r="F2234" s="10" t="s">
        <v>1409</v>
      </c>
      <c r="G2234" s="9">
        <v>152405</v>
      </c>
      <c r="H2234" s="9">
        <v>2057465</v>
      </c>
      <c r="I2234" s="6" t="s">
        <v>53</v>
      </c>
      <c r="J2234" s="6" t="s">
        <v>54</v>
      </c>
      <c r="K2234" s="5">
        <f t="shared" si="229"/>
        <v>45454</v>
      </c>
      <c r="L2234" s="9">
        <f>+VLOOKUP(B2234,'[17]TT 2023'!F$2317:K$2368,2,0)</f>
        <v>2057468</v>
      </c>
      <c r="M2234" s="9">
        <f t="shared" si="230"/>
        <v>3</v>
      </c>
      <c r="N2234" s="5">
        <f>+VLOOKUP(B2234,'[17]TT 2023'!F$2317:K$2368,6,0)</f>
        <v>45467</v>
      </c>
      <c r="O2234" t="s">
        <v>2678</v>
      </c>
    </row>
    <row r="2235" spans="1:15" hidden="1" x14ac:dyDescent="0.2">
      <c r="A2235" s="5">
        <v>45419</v>
      </c>
      <c r="B2235" s="6">
        <v>20404</v>
      </c>
      <c r="C2235" s="6" t="s">
        <v>2228</v>
      </c>
      <c r="D2235" s="6" t="s">
        <v>2618</v>
      </c>
      <c r="E2235" s="9">
        <v>1905060</v>
      </c>
      <c r="F2235" s="10" t="s">
        <v>1409</v>
      </c>
      <c r="G2235" s="9">
        <v>152405</v>
      </c>
      <c r="H2235" s="9">
        <v>2057465</v>
      </c>
      <c r="I2235" s="6" t="s">
        <v>93</v>
      </c>
      <c r="J2235" s="6" t="s">
        <v>94</v>
      </c>
      <c r="K2235" s="5">
        <f t="shared" si="229"/>
        <v>45454</v>
      </c>
      <c r="L2235" s="9">
        <f>+VLOOKUP(B2235,'[17]TT 2023'!F$2317:K$2368,2,0)</f>
        <v>2057468</v>
      </c>
      <c r="M2235" s="9">
        <f t="shared" si="230"/>
        <v>3</v>
      </c>
      <c r="N2235" s="5">
        <f>+VLOOKUP(B2235,'[17]TT 2023'!F$2317:K$2368,6,0)</f>
        <v>45467</v>
      </c>
      <c r="O2235" t="s">
        <v>2678</v>
      </c>
    </row>
    <row r="2236" spans="1:15" hidden="1" x14ac:dyDescent="0.2">
      <c r="A2236" s="5">
        <v>45419</v>
      </c>
      <c r="B2236" s="6">
        <v>20405</v>
      </c>
      <c r="C2236" s="6" t="s">
        <v>2228</v>
      </c>
      <c r="D2236" s="6" t="s">
        <v>2619</v>
      </c>
      <c r="E2236" s="9">
        <v>1905060</v>
      </c>
      <c r="F2236" s="10" t="s">
        <v>1409</v>
      </c>
      <c r="G2236" s="9">
        <v>152405</v>
      </c>
      <c r="H2236" s="9">
        <v>2057465</v>
      </c>
      <c r="I2236" s="6" t="s">
        <v>83</v>
      </c>
      <c r="J2236" s="6" t="s">
        <v>84</v>
      </c>
      <c r="K2236" s="5">
        <f t="shared" si="229"/>
        <v>45454</v>
      </c>
      <c r="L2236" s="9">
        <f>+VLOOKUP(B2236,'[17]TT 2023'!F$2317:K$2368,2,0)</f>
        <v>2057468</v>
      </c>
      <c r="M2236" s="9">
        <f t="shared" si="230"/>
        <v>3</v>
      </c>
      <c r="N2236" s="5">
        <f>+VLOOKUP(B2236,'[17]TT 2023'!F$2317:K$2368,6,0)</f>
        <v>45467</v>
      </c>
      <c r="O2236" t="s">
        <v>2678</v>
      </c>
    </row>
    <row r="2237" spans="1:15" hidden="1" x14ac:dyDescent="0.2">
      <c r="A2237" s="5">
        <v>45419</v>
      </c>
      <c r="B2237" s="6">
        <v>20406</v>
      </c>
      <c r="C2237" s="6" t="s">
        <v>2228</v>
      </c>
      <c r="D2237" s="6" t="s">
        <v>2620</v>
      </c>
      <c r="E2237" s="9">
        <v>1110580</v>
      </c>
      <c r="F2237" s="10" t="s">
        <v>1409</v>
      </c>
      <c r="G2237" s="9">
        <v>88846</v>
      </c>
      <c r="H2237" s="9">
        <v>1199426</v>
      </c>
      <c r="I2237" s="6" t="s">
        <v>73</v>
      </c>
      <c r="J2237" s="6" t="s">
        <v>74</v>
      </c>
      <c r="K2237" s="5">
        <f t="shared" si="229"/>
        <v>45454</v>
      </c>
      <c r="L2237" s="9">
        <f>+VLOOKUP(B2237,'[17]TT 2023'!F$2317:K$2368,2,0)</f>
        <v>1199421</v>
      </c>
      <c r="M2237" s="9">
        <f t="shared" si="230"/>
        <v>-5</v>
      </c>
      <c r="N2237" s="5">
        <f>+VLOOKUP(B2237,'[17]TT 2023'!F$2317:K$2368,6,0)</f>
        <v>45467</v>
      </c>
      <c r="O2237" t="s">
        <v>2678</v>
      </c>
    </row>
    <row r="2238" spans="1:15" hidden="1" x14ac:dyDescent="0.2">
      <c r="A2238" s="5">
        <v>45421</v>
      </c>
      <c r="B2238" s="6">
        <v>21679</v>
      </c>
      <c r="C2238" s="6" t="s">
        <v>2228</v>
      </c>
      <c r="D2238" s="6" t="s">
        <v>2621</v>
      </c>
      <c r="E2238" s="9">
        <v>2722990</v>
      </c>
      <c r="F2238" s="10" t="s">
        <v>1409</v>
      </c>
      <c r="G2238" s="9">
        <v>217839</v>
      </c>
      <c r="H2238" s="9">
        <v>2940829</v>
      </c>
      <c r="I2238" s="6" t="s">
        <v>13</v>
      </c>
      <c r="J2238" s="6" t="s">
        <v>14</v>
      </c>
      <c r="K2238" s="5">
        <f t="shared" si="229"/>
        <v>45456</v>
      </c>
      <c r="L2238" s="9">
        <f>+VLOOKUP(B2238,'[17]TT 2023'!F$2317:K$2368,2,0)</f>
        <v>2940827</v>
      </c>
      <c r="M2238" s="9">
        <f t="shared" si="230"/>
        <v>-2</v>
      </c>
      <c r="N2238" s="5">
        <f>+VLOOKUP(B2238,'[17]TT 2023'!F$2317:K$2368,6,0)</f>
        <v>45467</v>
      </c>
      <c r="O2238" t="s">
        <v>2678</v>
      </c>
    </row>
    <row r="2239" spans="1:15" hidden="1" x14ac:dyDescent="0.2">
      <c r="A2239" s="5">
        <v>45421</v>
      </c>
      <c r="B2239" s="6">
        <v>21700</v>
      </c>
      <c r="C2239" s="6" t="s">
        <v>2228</v>
      </c>
      <c r="D2239" s="6" t="s">
        <v>2622</v>
      </c>
      <c r="E2239" s="9">
        <v>501830</v>
      </c>
      <c r="F2239" s="10" t="s">
        <v>1409</v>
      </c>
      <c r="G2239" s="9">
        <v>40146</v>
      </c>
      <c r="H2239" s="9">
        <v>541976</v>
      </c>
      <c r="I2239" s="6" t="s">
        <v>117</v>
      </c>
      <c r="J2239" s="6" t="s">
        <v>118</v>
      </c>
      <c r="K2239" s="5">
        <f t="shared" si="229"/>
        <v>45456</v>
      </c>
      <c r="L2239" s="9">
        <f>+VLOOKUP(B2239,'[17]TT 2023'!F$2317:K$2368,2,0)</f>
        <v>541971</v>
      </c>
      <c r="M2239" s="9">
        <f t="shared" si="230"/>
        <v>-5</v>
      </c>
      <c r="N2239" s="5">
        <f>+VLOOKUP(B2239,'[17]TT 2023'!F$2317:K$2368,6,0)</f>
        <v>45467</v>
      </c>
      <c r="O2239" t="s">
        <v>2678</v>
      </c>
    </row>
    <row r="2240" spans="1:15" hidden="1" x14ac:dyDescent="0.2">
      <c r="A2240" s="5">
        <v>45421</v>
      </c>
      <c r="B2240" s="6">
        <v>21702</v>
      </c>
      <c r="C2240" s="6" t="s">
        <v>2228</v>
      </c>
      <c r="D2240" s="6" t="s">
        <v>2623</v>
      </c>
      <c r="E2240" s="9">
        <v>3689780</v>
      </c>
      <c r="F2240" s="10" t="s">
        <v>1409</v>
      </c>
      <c r="G2240" s="9">
        <v>295182</v>
      </c>
      <c r="H2240" s="9">
        <v>3984962</v>
      </c>
      <c r="I2240" s="6" t="s">
        <v>117</v>
      </c>
      <c r="J2240" s="6" t="s">
        <v>118</v>
      </c>
      <c r="K2240" s="5">
        <f t="shared" si="229"/>
        <v>45456</v>
      </c>
      <c r="L2240" s="9">
        <f>+VLOOKUP(B2240,'[17]TT 2023'!F$2317:K$2368,2,0)</f>
        <v>3984957</v>
      </c>
      <c r="M2240" s="9">
        <f t="shared" si="230"/>
        <v>-5</v>
      </c>
      <c r="N2240" s="5">
        <f>+VLOOKUP(B2240,'[17]TT 2023'!F$2317:K$2368,6,0)</f>
        <v>45467</v>
      </c>
      <c r="O2240" t="s">
        <v>2678</v>
      </c>
    </row>
    <row r="2241" spans="1:15" hidden="1" x14ac:dyDescent="0.2">
      <c r="A2241" s="5">
        <v>45421</v>
      </c>
      <c r="B2241" s="6">
        <v>21704</v>
      </c>
      <c r="C2241" s="6" t="s">
        <v>2228</v>
      </c>
      <c r="D2241" s="6" t="s">
        <v>2624</v>
      </c>
      <c r="E2241" s="9">
        <v>1905060</v>
      </c>
      <c r="F2241" s="10" t="s">
        <v>1409</v>
      </c>
      <c r="G2241" s="9">
        <v>152405</v>
      </c>
      <c r="H2241" s="9">
        <v>2057465</v>
      </c>
      <c r="I2241" s="6" t="s">
        <v>117</v>
      </c>
      <c r="J2241" s="6" t="s">
        <v>118</v>
      </c>
      <c r="K2241" s="5">
        <f t="shared" si="229"/>
        <v>45456</v>
      </c>
      <c r="L2241" s="9">
        <f>+VLOOKUP(B2241,'[17]TT 2023'!F$2317:K$2368,2,0)</f>
        <v>2057468</v>
      </c>
      <c r="M2241" s="9">
        <f t="shared" si="230"/>
        <v>3</v>
      </c>
      <c r="N2241" s="5">
        <f>+VLOOKUP(B2241,'[17]TT 2023'!F$2317:K$2368,6,0)</f>
        <v>45467</v>
      </c>
      <c r="O2241" t="s">
        <v>2678</v>
      </c>
    </row>
    <row r="2242" spans="1:15" hidden="1" x14ac:dyDescent="0.2">
      <c r="A2242" s="5">
        <v>45422</v>
      </c>
      <c r="B2242" s="6">
        <v>21865</v>
      </c>
      <c r="C2242" s="6" t="s">
        <v>2228</v>
      </c>
      <c r="D2242" s="6" t="s">
        <v>2625</v>
      </c>
      <c r="E2242" s="9">
        <v>1905060</v>
      </c>
      <c r="F2242" s="10" t="s">
        <v>1409</v>
      </c>
      <c r="G2242" s="9">
        <v>152405</v>
      </c>
      <c r="H2242" s="9">
        <v>2057465</v>
      </c>
      <c r="I2242" s="6" t="s">
        <v>131</v>
      </c>
      <c r="J2242" s="6" t="s">
        <v>132</v>
      </c>
      <c r="K2242" s="5">
        <f t="shared" si="229"/>
        <v>45457</v>
      </c>
      <c r="L2242" s="9">
        <f>+VLOOKUP(B2242,'[17]TT 2023'!F$2317:K$2368,2,0)</f>
        <v>2057468</v>
      </c>
      <c r="M2242" s="9">
        <f t="shared" si="230"/>
        <v>3</v>
      </c>
      <c r="N2242" s="5">
        <f>+VLOOKUP(B2242,'[17]TT 2023'!F$2317:K$2368,6,0)</f>
        <v>45467</v>
      </c>
      <c r="O2242" t="s">
        <v>2678</v>
      </c>
    </row>
    <row r="2243" spans="1:15" hidden="1" x14ac:dyDescent="0.2">
      <c r="A2243" s="5">
        <v>45422</v>
      </c>
      <c r="B2243" s="6">
        <v>21866</v>
      </c>
      <c r="C2243" s="6" t="s">
        <v>2228</v>
      </c>
      <c r="D2243" s="6" t="s">
        <v>2626</v>
      </c>
      <c r="E2243" s="9">
        <v>3254680</v>
      </c>
      <c r="F2243" s="10" t="s">
        <v>1409</v>
      </c>
      <c r="G2243" s="9">
        <v>260374</v>
      </c>
      <c r="H2243" s="9">
        <v>3515054</v>
      </c>
      <c r="I2243" s="6" t="s">
        <v>53</v>
      </c>
      <c r="J2243" s="6" t="s">
        <v>54</v>
      </c>
      <c r="K2243" s="5">
        <f t="shared" si="229"/>
        <v>45457</v>
      </c>
      <c r="L2243" s="9">
        <f>+VLOOKUP(B2243,'[17]TT 2023'!F$2317:K$2368,2,0)</f>
        <v>3515049</v>
      </c>
      <c r="M2243" s="9">
        <f t="shared" si="230"/>
        <v>-5</v>
      </c>
      <c r="N2243" s="5">
        <f>+VLOOKUP(B2243,'[17]TT 2023'!F$2317:K$2368,6,0)</f>
        <v>45467</v>
      </c>
      <c r="O2243" t="s">
        <v>2678</v>
      </c>
    </row>
    <row r="2244" spans="1:15" hidden="1" x14ac:dyDescent="0.2">
      <c r="A2244" s="5">
        <v>45422</v>
      </c>
      <c r="B2244" s="6">
        <v>21867</v>
      </c>
      <c r="C2244" s="6" t="s">
        <v>2228</v>
      </c>
      <c r="D2244" s="6" t="s">
        <v>2627</v>
      </c>
      <c r="E2244" s="9">
        <v>1905060</v>
      </c>
      <c r="F2244" s="10" t="s">
        <v>1409</v>
      </c>
      <c r="G2244" s="9">
        <v>152405</v>
      </c>
      <c r="H2244" s="9">
        <v>2057465</v>
      </c>
      <c r="I2244" s="6" t="s">
        <v>101</v>
      </c>
      <c r="J2244" s="6" t="s">
        <v>102</v>
      </c>
      <c r="K2244" s="5">
        <f t="shared" si="229"/>
        <v>45457</v>
      </c>
      <c r="L2244" s="9">
        <f>+VLOOKUP(B2244,'[17]TT 2023'!F$2317:K$2368,2,0)</f>
        <v>2057468</v>
      </c>
      <c r="M2244" s="9">
        <f t="shared" si="230"/>
        <v>3</v>
      </c>
      <c r="N2244" s="5">
        <f>+VLOOKUP(B2244,'[17]TT 2023'!F$2317:K$2368,6,0)</f>
        <v>45467</v>
      </c>
      <c r="O2244" t="s">
        <v>2678</v>
      </c>
    </row>
    <row r="2245" spans="1:15" hidden="1" x14ac:dyDescent="0.2">
      <c r="A2245" s="5">
        <v>45425</v>
      </c>
      <c r="B2245" s="6">
        <v>22217</v>
      </c>
      <c r="C2245" s="6" t="s">
        <v>2228</v>
      </c>
      <c r="D2245" s="6" t="s">
        <v>2628</v>
      </c>
      <c r="E2245" s="9">
        <v>4693440</v>
      </c>
      <c r="F2245" s="10" t="s">
        <v>1409</v>
      </c>
      <c r="G2245" s="9">
        <v>375475</v>
      </c>
      <c r="H2245" s="9">
        <v>5068915</v>
      </c>
      <c r="I2245" s="6" t="s">
        <v>13</v>
      </c>
      <c r="J2245" s="6" t="s">
        <v>14</v>
      </c>
      <c r="K2245" s="5">
        <f t="shared" si="229"/>
        <v>45460</v>
      </c>
      <c r="L2245" s="9">
        <f>+VLOOKUP(B2245,'[17]TT 2023'!F$2317:K$2368,2,0)</f>
        <v>5068913</v>
      </c>
      <c r="M2245" s="9">
        <f t="shared" si="230"/>
        <v>-2</v>
      </c>
      <c r="N2245" s="5">
        <f>+VLOOKUP(B2245,'[17]TT 2023'!F$2317:K$2368,6,0)</f>
        <v>45467</v>
      </c>
      <c r="O2245" t="s">
        <v>2678</v>
      </c>
    </row>
    <row r="2246" spans="1:15" hidden="1" x14ac:dyDescent="0.2">
      <c r="A2246" s="5">
        <v>45425</v>
      </c>
      <c r="B2246" s="6">
        <v>22218</v>
      </c>
      <c r="C2246" s="6" t="s">
        <v>2228</v>
      </c>
      <c r="D2246" s="6" t="s">
        <v>2629</v>
      </c>
      <c r="E2246" s="9">
        <v>1905060</v>
      </c>
      <c r="F2246" s="10" t="s">
        <v>1409</v>
      </c>
      <c r="G2246" s="9">
        <v>152405</v>
      </c>
      <c r="H2246" s="9">
        <v>2057465</v>
      </c>
      <c r="I2246" s="6" t="s">
        <v>13</v>
      </c>
      <c r="J2246" s="6" t="s">
        <v>14</v>
      </c>
      <c r="K2246" s="5">
        <f t="shared" si="229"/>
        <v>45460</v>
      </c>
      <c r="L2246" s="9">
        <f>+VLOOKUP(B2246,'[17]TT 2023'!F$2317:K$2368,2,0)</f>
        <v>2057468</v>
      </c>
      <c r="M2246" s="9">
        <f t="shared" si="230"/>
        <v>3</v>
      </c>
      <c r="N2246" s="5">
        <f>+VLOOKUP(B2246,'[17]TT 2023'!F$2317:K$2368,6,0)</f>
        <v>45467</v>
      </c>
      <c r="O2246" t="s">
        <v>2678</v>
      </c>
    </row>
    <row r="2247" spans="1:15" hidden="1" x14ac:dyDescent="0.2">
      <c r="A2247" s="5">
        <v>45425</v>
      </c>
      <c r="B2247" s="6">
        <v>22219</v>
      </c>
      <c r="C2247" s="6" t="s">
        <v>2228</v>
      </c>
      <c r="D2247" s="6" t="s">
        <v>2630</v>
      </c>
      <c r="E2247" s="9">
        <v>2971595</v>
      </c>
      <c r="F2247" s="10" t="s">
        <v>1409</v>
      </c>
      <c r="G2247" s="9">
        <v>237728</v>
      </c>
      <c r="H2247" s="9">
        <v>3209323</v>
      </c>
      <c r="I2247" s="6" t="s">
        <v>147</v>
      </c>
      <c r="J2247" s="6" t="s">
        <v>148</v>
      </c>
      <c r="K2247" s="5">
        <f t="shared" si="229"/>
        <v>45460</v>
      </c>
      <c r="L2247" s="9">
        <f>+VLOOKUP(B2247,'[17]TT 2023'!F$2254:K$2316,2,0)</f>
        <v>3209328</v>
      </c>
      <c r="M2247" s="9">
        <f t="shared" si="230"/>
        <v>5</v>
      </c>
      <c r="N2247" s="5">
        <f>+VLOOKUP(B2247,'[17]TT 2023'!F$2254:K$2316,6,0)</f>
        <v>45453</v>
      </c>
      <c r="O2247" t="s">
        <v>2671</v>
      </c>
    </row>
    <row r="2248" spans="1:15" hidden="1" x14ac:dyDescent="0.2">
      <c r="A2248" s="5">
        <v>45425</v>
      </c>
      <c r="B2248" s="6">
        <v>22220</v>
      </c>
      <c r="C2248" s="6" t="s">
        <v>2228</v>
      </c>
      <c r="D2248" s="6" t="s">
        <v>2631</v>
      </c>
      <c r="E2248" s="9">
        <v>501830</v>
      </c>
      <c r="F2248" s="10" t="s">
        <v>1409</v>
      </c>
      <c r="G2248" s="9">
        <v>40146</v>
      </c>
      <c r="H2248" s="9">
        <v>541976</v>
      </c>
      <c r="I2248" s="6" t="s">
        <v>147</v>
      </c>
      <c r="J2248" s="6" t="s">
        <v>148</v>
      </c>
      <c r="K2248" s="5">
        <f t="shared" si="229"/>
        <v>45460</v>
      </c>
      <c r="L2248" s="9">
        <f>+VLOOKUP(B2248,'[17]TT 2023'!F$2317:K$2368,2,0)</f>
        <v>541971</v>
      </c>
      <c r="M2248" s="9">
        <f t="shared" si="230"/>
        <v>-5</v>
      </c>
      <c r="N2248" s="5">
        <f>+VLOOKUP(B2248,'[17]TT 2023'!F$2317:K$2368,6,0)</f>
        <v>45467</v>
      </c>
      <c r="O2248" t="s">
        <v>2678</v>
      </c>
    </row>
    <row r="2249" spans="1:15" hidden="1" x14ac:dyDescent="0.2">
      <c r="A2249" s="5">
        <v>45425</v>
      </c>
      <c r="B2249" s="6">
        <v>22280</v>
      </c>
      <c r="C2249" s="6" t="s">
        <v>2228</v>
      </c>
      <c r="D2249" s="6" t="s">
        <v>2632</v>
      </c>
      <c r="E2249" s="9">
        <v>10994742</v>
      </c>
      <c r="F2249" s="10" t="s">
        <v>1409</v>
      </c>
      <c r="G2249" s="9">
        <v>879579</v>
      </c>
      <c r="H2249" s="9">
        <v>11874321</v>
      </c>
      <c r="I2249" s="6" t="s">
        <v>147</v>
      </c>
      <c r="J2249" s="6" t="s">
        <v>148</v>
      </c>
      <c r="K2249" s="5">
        <f t="shared" si="229"/>
        <v>45460</v>
      </c>
      <c r="L2249" s="9">
        <f>+VLOOKUP(B2249,'[17]TT 2023'!F$2254:K$2316,2,0)</f>
        <v>11874317</v>
      </c>
      <c r="M2249" s="9">
        <f t="shared" si="230"/>
        <v>-4</v>
      </c>
      <c r="N2249" s="5">
        <f>+VLOOKUP(B2249,'[17]TT 2023'!F$2254:K$2316,6,0)</f>
        <v>45453</v>
      </c>
      <c r="O2249" t="s">
        <v>2671</v>
      </c>
    </row>
    <row r="2250" spans="1:15" hidden="1" x14ac:dyDescent="0.2">
      <c r="A2250" s="5">
        <v>45426</v>
      </c>
      <c r="B2250" s="6">
        <v>22312</v>
      </c>
      <c r="C2250" s="6" t="s">
        <v>2228</v>
      </c>
      <c r="D2250" s="6" t="s">
        <v>2633</v>
      </c>
      <c r="E2250" s="9">
        <v>2472075</v>
      </c>
      <c r="F2250" s="10" t="s">
        <v>1409</v>
      </c>
      <c r="G2250" s="9">
        <v>197766</v>
      </c>
      <c r="H2250" s="9">
        <v>2669841</v>
      </c>
      <c r="I2250" s="6" t="s">
        <v>53</v>
      </c>
      <c r="J2250" s="6" t="s">
        <v>54</v>
      </c>
      <c r="K2250" s="5">
        <f t="shared" si="229"/>
        <v>45461</v>
      </c>
      <c r="L2250" s="9">
        <f>+VLOOKUP(B2250,'[17]TT 2023'!F$2317:K$2368,2,0)</f>
        <v>2669841</v>
      </c>
      <c r="M2250" s="9">
        <f t="shared" si="230"/>
        <v>0</v>
      </c>
      <c r="N2250" s="5">
        <f>+VLOOKUP(B2250,'[17]TT 2023'!F$2317:K$2368,6,0)</f>
        <v>45467</v>
      </c>
      <c r="O2250" t="s">
        <v>2678</v>
      </c>
    </row>
    <row r="2251" spans="1:15" hidden="1" x14ac:dyDescent="0.2">
      <c r="A2251" s="5">
        <v>45426</v>
      </c>
      <c r="B2251" s="6">
        <v>22313</v>
      </c>
      <c r="C2251" s="6" t="s">
        <v>2228</v>
      </c>
      <c r="D2251" s="6" t="s">
        <v>2634</v>
      </c>
      <c r="E2251" s="9">
        <v>1619169</v>
      </c>
      <c r="F2251" s="10" t="s">
        <v>1409</v>
      </c>
      <c r="G2251" s="9">
        <v>129534</v>
      </c>
      <c r="H2251" s="9">
        <v>1748703</v>
      </c>
      <c r="I2251" s="6" t="s">
        <v>139</v>
      </c>
      <c r="J2251" s="6" t="s">
        <v>140</v>
      </c>
      <c r="K2251" s="5">
        <f t="shared" si="229"/>
        <v>45461</v>
      </c>
      <c r="L2251" s="9">
        <f>+VLOOKUP(B2251,'[17]TT 2023'!F$2317:K$2368,2,0)</f>
        <v>1748709</v>
      </c>
      <c r="M2251" s="9">
        <f t="shared" si="230"/>
        <v>6</v>
      </c>
      <c r="N2251" s="5">
        <f>+VLOOKUP(B2251,'[17]TT 2023'!F$2317:K$2368,6,0)</f>
        <v>45467</v>
      </c>
      <c r="O2251" t="s">
        <v>2678</v>
      </c>
    </row>
    <row r="2252" spans="1:15" hidden="1" x14ac:dyDescent="0.2">
      <c r="A2252" s="5">
        <v>45426</v>
      </c>
      <c r="B2252" s="6">
        <v>22314</v>
      </c>
      <c r="C2252" s="6" t="s">
        <v>2228</v>
      </c>
      <c r="D2252" s="6" t="s">
        <v>2635</v>
      </c>
      <c r="E2252" s="9">
        <v>2830115</v>
      </c>
      <c r="F2252" s="10" t="s">
        <v>1409</v>
      </c>
      <c r="G2252" s="9">
        <v>226409</v>
      </c>
      <c r="H2252" s="9">
        <v>3056524</v>
      </c>
      <c r="I2252" s="6" t="s">
        <v>83</v>
      </c>
      <c r="J2252" s="6" t="s">
        <v>84</v>
      </c>
      <c r="K2252" s="5">
        <f t="shared" si="229"/>
        <v>45461</v>
      </c>
      <c r="L2252" s="9">
        <f>+VLOOKUP(B2252,'[17]TT 2023'!F$2317:K$2368,2,0)</f>
        <v>3056522</v>
      </c>
      <c r="M2252" s="9">
        <f t="shared" si="230"/>
        <v>-2</v>
      </c>
      <c r="N2252" s="5">
        <f>+VLOOKUP(B2252,'[17]TT 2023'!F$2317:K$2368,6,0)</f>
        <v>45467</v>
      </c>
      <c r="O2252" t="s">
        <v>2678</v>
      </c>
    </row>
    <row r="2253" spans="1:15" hidden="1" x14ac:dyDescent="0.2">
      <c r="A2253" s="5">
        <v>45426</v>
      </c>
      <c r="B2253" s="6">
        <v>22315</v>
      </c>
      <c r="C2253" s="6" t="s">
        <v>2228</v>
      </c>
      <c r="D2253" s="6" t="s">
        <v>2636</v>
      </c>
      <c r="E2253" s="9">
        <v>2221160</v>
      </c>
      <c r="F2253" s="10" t="s">
        <v>1409</v>
      </c>
      <c r="G2253" s="9">
        <v>177693</v>
      </c>
      <c r="H2253" s="9">
        <v>2398853</v>
      </c>
      <c r="I2253" s="6" t="s">
        <v>73</v>
      </c>
      <c r="J2253" s="6" t="s">
        <v>74</v>
      </c>
      <c r="K2253" s="5">
        <f t="shared" si="229"/>
        <v>45461</v>
      </c>
      <c r="L2253" s="9">
        <f>+VLOOKUP(B2253,'[17]TT 2023'!F$2317:K$2368,2,0)</f>
        <v>2398856</v>
      </c>
      <c r="M2253" s="9">
        <f t="shared" si="230"/>
        <v>3</v>
      </c>
      <c r="N2253" s="5">
        <f>+VLOOKUP(B2253,'[17]TT 2023'!F$2317:K$2368,6,0)</f>
        <v>45467</v>
      </c>
      <c r="O2253" t="s">
        <v>2678</v>
      </c>
    </row>
    <row r="2254" spans="1:15" hidden="1" x14ac:dyDescent="0.2">
      <c r="A2254" s="5">
        <v>45427</v>
      </c>
      <c r="B2254" s="6">
        <v>22392</v>
      </c>
      <c r="C2254" s="6" t="s">
        <v>2228</v>
      </c>
      <c r="D2254" s="6" t="s">
        <v>2637</v>
      </c>
      <c r="E2254" s="9">
        <v>3875510</v>
      </c>
      <c r="F2254" s="10" t="s">
        <v>1409</v>
      </c>
      <c r="G2254" s="9">
        <v>310041</v>
      </c>
      <c r="H2254" s="9">
        <v>4185551</v>
      </c>
      <c r="I2254" s="6" t="s">
        <v>13</v>
      </c>
      <c r="J2254" s="6" t="s">
        <v>14</v>
      </c>
      <c r="K2254" s="5">
        <f t="shared" si="229"/>
        <v>45462</v>
      </c>
      <c r="L2254" s="9">
        <f>+VLOOKUP(B2254,'[17]TT 2023'!F$2317:K$2368,2,0)</f>
        <v>4185554</v>
      </c>
      <c r="M2254" s="9">
        <f t="shared" si="230"/>
        <v>3</v>
      </c>
      <c r="N2254" s="5">
        <f>+VLOOKUP(B2254,'[17]TT 2023'!F$2317:K$2368,6,0)</f>
        <v>45467</v>
      </c>
      <c r="O2254" t="s">
        <v>2678</v>
      </c>
    </row>
    <row r="2255" spans="1:15" hidden="1" x14ac:dyDescent="0.2">
      <c r="A2255" s="5">
        <v>45428</v>
      </c>
      <c r="B2255" s="6">
        <v>23226</v>
      </c>
      <c r="C2255" s="6" t="s">
        <v>2228</v>
      </c>
      <c r="D2255" s="6" t="s">
        <v>2638</v>
      </c>
      <c r="E2255" s="9">
        <v>1468620</v>
      </c>
      <c r="F2255" s="10" t="s">
        <v>1409</v>
      </c>
      <c r="G2255" s="9">
        <v>117490</v>
      </c>
      <c r="H2255" s="9">
        <v>1586110</v>
      </c>
      <c r="I2255" s="6" t="s">
        <v>13</v>
      </c>
      <c r="J2255" s="6" t="s">
        <v>14</v>
      </c>
      <c r="K2255" s="5">
        <f t="shared" si="229"/>
        <v>45463</v>
      </c>
      <c r="L2255" s="9">
        <f>+VLOOKUP(B2255,'[17]TT 2023'!F$2317:K$2368,2,0)</f>
        <v>1586115</v>
      </c>
      <c r="M2255" s="9">
        <f t="shared" si="230"/>
        <v>5</v>
      </c>
      <c r="N2255" s="5">
        <f>+VLOOKUP(B2255,'[17]TT 2023'!F$2317:K$2368,6,0)</f>
        <v>45467</v>
      </c>
      <c r="O2255" t="s">
        <v>2678</v>
      </c>
    </row>
    <row r="2256" spans="1:15" hidden="1" x14ac:dyDescent="0.2">
      <c r="A2256" s="5">
        <v>45428</v>
      </c>
      <c r="B2256" s="6">
        <v>23227</v>
      </c>
      <c r="C2256" s="6" t="s">
        <v>2228</v>
      </c>
      <c r="D2256" s="6" t="s">
        <v>2639</v>
      </c>
      <c r="E2256" s="9">
        <v>1905060</v>
      </c>
      <c r="F2256" s="10" t="s">
        <v>1409</v>
      </c>
      <c r="G2256" s="9">
        <v>152405</v>
      </c>
      <c r="H2256" s="9">
        <v>2057465</v>
      </c>
      <c r="I2256" s="6" t="s">
        <v>13</v>
      </c>
      <c r="J2256" s="6" t="s">
        <v>14</v>
      </c>
      <c r="K2256" s="5">
        <f t="shared" si="229"/>
        <v>45463</v>
      </c>
      <c r="L2256" s="9">
        <f>+VLOOKUP(B2256,'[17]TT 2023'!F$2317:K$2368,2,0)</f>
        <v>2057468</v>
      </c>
      <c r="M2256" s="9">
        <f t="shared" si="230"/>
        <v>3</v>
      </c>
      <c r="N2256" s="5">
        <f>+VLOOKUP(B2256,'[17]TT 2023'!F$2317:K$2368,6,0)</f>
        <v>45467</v>
      </c>
      <c r="O2256" t="s">
        <v>2678</v>
      </c>
    </row>
    <row r="2257" spans="1:15" hidden="1" x14ac:dyDescent="0.2">
      <c r="A2257" s="5">
        <v>45428</v>
      </c>
      <c r="B2257" s="6">
        <v>23228</v>
      </c>
      <c r="C2257" s="6" t="s">
        <v>2228</v>
      </c>
      <c r="D2257" s="6" t="s">
        <v>2640</v>
      </c>
      <c r="E2257" s="9">
        <v>2579200</v>
      </c>
      <c r="F2257" s="10" t="s">
        <v>1409</v>
      </c>
      <c r="G2257" s="9">
        <v>206336</v>
      </c>
      <c r="H2257" s="9">
        <v>2785536</v>
      </c>
      <c r="I2257" s="6" t="s">
        <v>13</v>
      </c>
      <c r="J2257" s="6" t="s">
        <v>14</v>
      </c>
      <c r="K2257" s="5">
        <f t="shared" si="229"/>
        <v>45463</v>
      </c>
      <c r="L2257" s="9">
        <f>+VLOOKUP(B2257,'[17]TT 2023'!F$2317:K$2368,2,0)</f>
        <v>2785536</v>
      </c>
      <c r="M2257" s="9">
        <f t="shared" si="230"/>
        <v>0</v>
      </c>
      <c r="N2257" s="5">
        <f>+VLOOKUP(B2257,'[17]TT 2023'!F$2317:K$2368,6,0)</f>
        <v>45467</v>
      </c>
      <c r="O2257" t="s">
        <v>2678</v>
      </c>
    </row>
    <row r="2258" spans="1:15" hidden="1" x14ac:dyDescent="0.2">
      <c r="A2258" s="5">
        <v>45429</v>
      </c>
      <c r="B2258" s="6">
        <v>23479</v>
      </c>
      <c r="C2258" s="6" t="s">
        <v>2228</v>
      </c>
      <c r="D2258" s="6" t="s">
        <v>2641</v>
      </c>
      <c r="E2258" s="9">
        <v>1468620</v>
      </c>
      <c r="F2258" s="10" t="s">
        <v>1409</v>
      </c>
      <c r="G2258" s="9">
        <v>117490</v>
      </c>
      <c r="H2258" s="9">
        <v>1586110</v>
      </c>
      <c r="I2258" s="6" t="s">
        <v>131</v>
      </c>
      <c r="J2258" s="6" t="s">
        <v>132</v>
      </c>
      <c r="K2258" s="5">
        <f t="shared" si="229"/>
        <v>45464</v>
      </c>
      <c r="L2258" s="9">
        <f>+VLOOKUP(B2258,'[17]TT 2023'!F$2317:K$2368,2,0)</f>
        <v>1586115</v>
      </c>
      <c r="M2258" s="9">
        <f t="shared" si="230"/>
        <v>5</v>
      </c>
      <c r="N2258" s="5">
        <f>+VLOOKUP(B2258,'[17]TT 2023'!F$2317:K$2368,6,0)</f>
        <v>45467</v>
      </c>
      <c r="O2258" t="s">
        <v>2678</v>
      </c>
    </row>
    <row r="2259" spans="1:15" hidden="1" x14ac:dyDescent="0.2">
      <c r="A2259" s="5">
        <v>45429</v>
      </c>
      <c r="B2259" s="6">
        <v>23481</v>
      </c>
      <c r="C2259" s="6" t="s">
        <v>2228</v>
      </c>
      <c r="D2259" s="6" t="s">
        <v>2642</v>
      </c>
      <c r="E2259" s="9">
        <v>2381320</v>
      </c>
      <c r="F2259" s="10" t="s">
        <v>1409</v>
      </c>
      <c r="G2259" s="9">
        <v>190506</v>
      </c>
      <c r="H2259" s="9">
        <v>2571826</v>
      </c>
      <c r="I2259" s="6" t="s">
        <v>139</v>
      </c>
      <c r="J2259" s="6" t="s">
        <v>140</v>
      </c>
      <c r="K2259" s="5">
        <f t="shared" si="229"/>
        <v>45464</v>
      </c>
      <c r="L2259" s="9">
        <f>+VLOOKUP(B2259,'[17]TT 2023'!F$2317:K$2368,2,0)</f>
        <v>2571831</v>
      </c>
      <c r="M2259" s="9">
        <f t="shared" si="230"/>
        <v>5</v>
      </c>
      <c r="N2259" s="5">
        <f>+VLOOKUP(B2259,'[17]TT 2023'!F$2317:K$2368,6,0)</f>
        <v>45467</v>
      </c>
      <c r="O2259" t="s">
        <v>2678</v>
      </c>
    </row>
    <row r="2260" spans="1:15" hidden="1" x14ac:dyDescent="0.2">
      <c r="A2260" s="5">
        <v>45429</v>
      </c>
      <c r="B2260" s="6">
        <v>23483</v>
      </c>
      <c r="C2260" s="6" t="s">
        <v>2228</v>
      </c>
      <c r="D2260" s="6" t="s">
        <v>2643</v>
      </c>
      <c r="E2260" s="9">
        <v>1110580</v>
      </c>
      <c r="F2260" s="10" t="s">
        <v>1409</v>
      </c>
      <c r="G2260" s="9">
        <v>88846</v>
      </c>
      <c r="H2260" s="9">
        <v>1199426</v>
      </c>
      <c r="I2260" s="6" t="s">
        <v>89</v>
      </c>
      <c r="J2260" s="6" t="s">
        <v>90</v>
      </c>
      <c r="K2260" s="5">
        <f t="shared" si="229"/>
        <v>45464</v>
      </c>
      <c r="L2260" s="9">
        <f>+VLOOKUP(B2260,'[17]TT 2023'!F$2317:K$2368,2,0)</f>
        <v>1199421</v>
      </c>
      <c r="M2260" s="9">
        <f t="shared" si="230"/>
        <v>-5</v>
      </c>
      <c r="N2260" s="5">
        <f>+VLOOKUP(B2260,'[17]TT 2023'!F$2317:K$2368,6,0)</f>
        <v>45467</v>
      </c>
      <c r="O2260" t="s">
        <v>2678</v>
      </c>
    </row>
    <row r="2261" spans="1:15" hidden="1" x14ac:dyDescent="0.2">
      <c r="A2261" s="5">
        <v>45429</v>
      </c>
      <c r="B2261" s="6">
        <v>23485</v>
      </c>
      <c r="C2261" s="6" t="s">
        <v>2228</v>
      </c>
      <c r="D2261" s="6" t="s">
        <v>2644</v>
      </c>
      <c r="E2261" s="9">
        <v>1468620</v>
      </c>
      <c r="F2261" s="10" t="s">
        <v>1409</v>
      </c>
      <c r="G2261" s="9">
        <v>117490</v>
      </c>
      <c r="H2261" s="9">
        <v>1586110</v>
      </c>
      <c r="I2261" s="6" t="s">
        <v>93</v>
      </c>
      <c r="J2261" s="6" t="s">
        <v>94</v>
      </c>
      <c r="K2261" s="5">
        <f t="shared" si="229"/>
        <v>45464</v>
      </c>
      <c r="L2261" s="9">
        <f>+VLOOKUP(B2261,'[17]TT 2023'!F$2317:K$2368,2,0)</f>
        <v>1586115</v>
      </c>
      <c r="M2261" s="9">
        <f t="shared" si="230"/>
        <v>5</v>
      </c>
      <c r="N2261" s="5">
        <f>+VLOOKUP(B2261,'[17]TT 2023'!F$2317:K$2368,6,0)</f>
        <v>45467</v>
      </c>
      <c r="O2261" t="s">
        <v>2678</v>
      </c>
    </row>
    <row r="2262" spans="1:15" hidden="1" x14ac:dyDescent="0.2">
      <c r="A2262" s="5">
        <v>45429</v>
      </c>
      <c r="B2262" s="6">
        <v>23486</v>
      </c>
      <c r="C2262" s="6" t="s">
        <v>2228</v>
      </c>
      <c r="D2262" s="6" t="s">
        <v>2645</v>
      </c>
      <c r="E2262" s="9">
        <v>1468620</v>
      </c>
      <c r="F2262" s="10" t="s">
        <v>1409</v>
      </c>
      <c r="G2262" s="9">
        <v>117490</v>
      </c>
      <c r="H2262" s="9">
        <v>1586110</v>
      </c>
      <c r="I2262" s="6" t="s">
        <v>113</v>
      </c>
      <c r="J2262" s="6" t="s">
        <v>114</v>
      </c>
      <c r="K2262" s="5">
        <f t="shared" si="229"/>
        <v>45464</v>
      </c>
      <c r="L2262" s="9">
        <f>+VLOOKUP(B2262,'[17]TT 2023'!F$2317:K$2368,2,0)</f>
        <v>1586115</v>
      </c>
      <c r="M2262" s="9">
        <f t="shared" si="230"/>
        <v>5</v>
      </c>
      <c r="N2262" s="5">
        <f>+VLOOKUP(B2262,'[17]TT 2023'!F$2317:K$2368,6,0)</f>
        <v>45467</v>
      </c>
      <c r="O2262" t="s">
        <v>2678</v>
      </c>
    </row>
    <row r="2263" spans="1:15" hidden="1" x14ac:dyDescent="0.2">
      <c r="A2263" s="5">
        <v>45430</v>
      </c>
      <c r="B2263" s="6">
        <v>23646</v>
      </c>
      <c r="C2263" s="6" t="s">
        <v>2228</v>
      </c>
      <c r="D2263" s="6" t="s">
        <v>2646</v>
      </c>
      <c r="E2263" s="9">
        <v>501830</v>
      </c>
      <c r="F2263" s="10" t="s">
        <v>1409</v>
      </c>
      <c r="G2263" s="9">
        <v>40146</v>
      </c>
      <c r="H2263" s="9">
        <v>541976</v>
      </c>
      <c r="I2263" s="6" t="s">
        <v>117</v>
      </c>
      <c r="J2263" s="6" t="s">
        <v>118</v>
      </c>
      <c r="K2263" s="5">
        <f t="shared" si="229"/>
        <v>45465</v>
      </c>
      <c r="L2263" s="9">
        <f>+VLOOKUP(B2263,'[17]TT 2023'!F$2317:K$2368,2,0)</f>
        <v>541971</v>
      </c>
      <c r="M2263" s="9">
        <f t="shared" si="230"/>
        <v>-5</v>
      </c>
      <c r="N2263" s="5">
        <f>+VLOOKUP(B2263,'[17]TT 2023'!F$2317:K$2368,6,0)</f>
        <v>45467</v>
      </c>
      <c r="O2263" t="s">
        <v>2678</v>
      </c>
    </row>
    <row r="2264" spans="1:15" hidden="1" x14ac:dyDescent="0.2">
      <c r="A2264" s="5">
        <v>45430</v>
      </c>
      <c r="B2264" s="6">
        <v>23647</v>
      </c>
      <c r="C2264" s="6" t="s">
        <v>2228</v>
      </c>
      <c r="D2264" s="6" t="s">
        <v>2647</v>
      </c>
      <c r="E2264" s="9">
        <v>1468620</v>
      </c>
      <c r="F2264" s="10" t="s">
        <v>1409</v>
      </c>
      <c r="G2264" s="9">
        <v>117490</v>
      </c>
      <c r="H2264" s="9">
        <v>1586110</v>
      </c>
      <c r="I2264" s="6" t="s">
        <v>13</v>
      </c>
      <c r="J2264" s="6" t="s">
        <v>14</v>
      </c>
      <c r="K2264" s="5">
        <f t="shared" si="229"/>
        <v>45465</v>
      </c>
      <c r="L2264" s="9">
        <f>+VLOOKUP(B2264,'[17]TT 2023'!F$2317:K$2368,2,0)</f>
        <v>1586115</v>
      </c>
      <c r="M2264" s="9">
        <f t="shared" si="230"/>
        <v>5</v>
      </c>
      <c r="N2264" s="5">
        <f>+VLOOKUP(B2264,'[17]TT 2023'!F$2317:K$2368,6,0)</f>
        <v>45467</v>
      </c>
      <c r="O2264" t="s">
        <v>2678</v>
      </c>
    </row>
    <row r="2265" spans="1:15" hidden="1" x14ac:dyDescent="0.2">
      <c r="A2265" s="5">
        <v>45430</v>
      </c>
      <c r="B2265" s="6">
        <v>23648</v>
      </c>
      <c r="C2265" s="6" t="s">
        <v>2228</v>
      </c>
      <c r="D2265" s="6" t="s">
        <v>2648</v>
      </c>
      <c r="E2265" s="9">
        <v>6837540</v>
      </c>
      <c r="F2265" s="10" t="s">
        <v>1409</v>
      </c>
      <c r="G2265" s="9">
        <v>547003</v>
      </c>
      <c r="H2265" s="9">
        <v>7384543</v>
      </c>
      <c r="I2265" s="6" t="s">
        <v>13</v>
      </c>
      <c r="J2265" s="6" t="s">
        <v>14</v>
      </c>
      <c r="K2265" s="5">
        <f t="shared" si="229"/>
        <v>45465</v>
      </c>
      <c r="L2265" s="9">
        <f>+VLOOKUP(B2265,'[17]TT 2023'!F$2317:K$2368,2,0)</f>
        <v>7384541</v>
      </c>
      <c r="M2265" s="9">
        <f t="shared" si="230"/>
        <v>-2</v>
      </c>
      <c r="N2265" s="5">
        <f>+VLOOKUP(B2265,'[17]TT 2023'!F$2317:K$2368,6,0)</f>
        <v>45467</v>
      </c>
      <c r="O2265" t="s">
        <v>2678</v>
      </c>
    </row>
    <row r="2266" spans="1:15" hidden="1" x14ac:dyDescent="0.2">
      <c r="A2266" s="5">
        <v>45430</v>
      </c>
      <c r="B2266" s="6">
        <v>23649</v>
      </c>
      <c r="C2266" s="6" t="s">
        <v>2228</v>
      </c>
      <c r="D2266" s="6" t="s">
        <v>2649</v>
      </c>
      <c r="E2266" s="9">
        <v>1905060</v>
      </c>
      <c r="F2266" s="10" t="s">
        <v>1409</v>
      </c>
      <c r="G2266" s="9">
        <v>152405</v>
      </c>
      <c r="H2266" s="9">
        <v>2057465</v>
      </c>
      <c r="I2266" s="6" t="s">
        <v>13</v>
      </c>
      <c r="J2266" s="6" t="s">
        <v>14</v>
      </c>
      <c r="K2266" s="5">
        <f t="shared" si="229"/>
        <v>45465</v>
      </c>
      <c r="L2266" s="9">
        <f>+VLOOKUP(B2266,'[17]TT 2023'!F$2317:K$2368,2,0)</f>
        <v>2057468</v>
      </c>
      <c r="M2266" s="9">
        <f t="shared" si="230"/>
        <v>3</v>
      </c>
      <c r="N2266" s="5">
        <f>+VLOOKUP(B2266,'[17]TT 2023'!F$2317:K$2368,6,0)</f>
        <v>45467</v>
      </c>
      <c r="O2266" t="s">
        <v>2678</v>
      </c>
    </row>
    <row r="2267" spans="1:15" hidden="1" x14ac:dyDescent="0.2">
      <c r="A2267" s="5">
        <v>45432</v>
      </c>
      <c r="B2267" s="6">
        <v>23717</v>
      </c>
      <c r="C2267" s="6" t="s">
        <v>2228</v>
      </c>
      <c r="D2267" s="6" t="s">
        <v>2650</v>
      </c>
      <c r="E2267" s="9">
        <v>2883150</v>
      </c>
      <c r="F2267" s="10" t="s">
        <v>1409</v>
      </c>
      <c r="G2267" s="9">
        <v>230652</v>
      </c>
      <c r="H2267" s="9">
        <v>3113802</v>
      </c>
      <c r="I2267" s="6" t="s">
        <v>147</v>
      </c>
      <c r="J2267" s="6" t="s">
        <v>148</v>
      </c>
      <c r="K2267" s="5">
        <f t="shared" si="229"/>
        <v>45467</v>
      </c>
      <c r="L2267" s="9">
        <f>+VLOOKUP(B2267,'[17]TT 2023'!F$2317:K$2368,2,0)</f>
        <v>3113802</v>
      </c>
      <c r="M2267" s="9">
        <f t="shared" si="230"/>
        <v>0</v>
      </c>
      <c r="N2267" s="5">
        <f>+VLOOKUP(B2267,'[17]TT 2023'!F$2317:K$2368,6,0)</f>
        <v>45467</v>
      </c>
      <c r="O2267" t="s">
        <v>2678</v>
      </c>
    </row>
    <row r="2268" spans="1:15" hidden="1" x14ac:dyDescent="0.2">
      <c r="A2268" s="5">
        <v>45432</v>
      </c>
      <c r="B2268" s="6">
        <v>23718</v>
      </c>
      <c r="C2268" s="6" t="s">
        <v>2228</v>
      </c>
      <c r="D2268" s="6" t="s">
        <v>2651</v>
      </c>
      <c r="E2268" s="9">
        <v>367155</v>
      </c>
      <c r="F2268" s="10" t="s">
        <v>1409</v>
      </c>
      <c r="G2268" s="9">
        <v>29372</v>
      </c>
      <c r="H2268" s="9">
        <v>396527</v>
      </c>
      <c r="I2268" s="6" t="s">
        <v>147</v>
      </c>
      <c r="J2268" s="6" t="s">
        <v>148</v>
      </c>
      <c r="K2268" s="5">
        <f t="shared" si="229"/>
        <v>45467</v>
      </c>
      <c r="L2268" s="9">
        <f>+VLOOKUP(B2268,'[17]TT 2023'!F$2317:K$2368,2,0)</f>
        <v>396522</v>
      </c>
      <c r="M2268" s="9">
        <f t="shared" si="230"/>
        <v>-5</v>
      </c>
      <c r="N2268" s="5">
        <f>+VLOOKUP(B2268,'[17]TT 2023'!F$2317:K$2368,6,0)</f>
        <v>45467</v>
      </c>
      <c r="O2268" t="s">
        <v>2678</v>
      </c>
    </row>
    <row r="2269" spans="1:15" hidden="1" x14ac:dyDescent="0.2">
      <c r="A2269" s="5">
        <v>45432</v>
      </c>
      <c r="B2269" s="6">
        <v>23719</v>
      </c>
      <c r="C2269" s="6" t="s">
        <v>2228</v>
      </c>
      <c r="D2269" s="6" t="s">
        <v>2652</v>
      </c>
      <c r="E2269" s="9">
        <v>11105800</v>
      </c>
      <c r="F2269" s="10" t="s">
        <v>1409</v>
      </c>
      <c r="G2269" s="9">
        <v>888464</v>
      </c>
      <c r="H2269" s="9">
        <v>11994264</v>
      </c>
      <c r="I2269" s="6" t="s">
        <v>147</v>
      </c>
      <c r="J2269" s="6" t="s">
        <v>148</v>
      </c>
      <c r="K2269" s="5">
        <f t="shared" si="229"/>
        <v>45467</v>
      </c>
      <c r="L2269" s="9">
        <f>+VLOOKUP(B2269,'[17]TT 2023'!F$2317:K$2368,2,0)</f>
        <v>11994264</v>
      </c>
      <c r="M2269" s="9">
        <f t="shared" si="230"/>
        <v>0</v>
      </c>
      <c r="N2269" s="5">
        <f>+VLOOKUP(B2269,'[17]TT 2023'!F$2317:K$2368,6,0)</f>
        <v>45467</v>
      </c>
      <c r="O2269" t="s">
        <v>2678</v>
      </c>
    </row>
    <row r="2270" spans="1:15" hidden="1" x14ac:dyDescent="0.2">
      <c r="A2270" s="5">
        <v>45432</v>
      </c>
      <c r="B2270" s="6">
        <v>23720</v>
      </c>
      <c r="C2270" s="6" t="s">
        <v>2228</v>
      </c>
      <c r="D2270" s="6" t="s">
        <v>2653</v>
      </c>
      <c r="E2270" s="9">
        <v>5552900</v>
      </c>
      <c r="F2270" s="10" t="s">
        <v>1409</v>
      </c>
      <c r="G2270" s="9">
        <v>444232</v>
      </c>
      <c r="H2270" s="9">
        <v>5997132</v>
      </c>
      <c r="I2270" s="6" t="s">
        <v>147</v>
      </c>
      <c r="J2270" s="6" t="s">
        <v>148</v>
      </c>
      <c r="K2270" s="5">
        <f t="shared" si="229"/>
        <v>45467</v>
      </c>
      <c r="L2270" s="9">
        <f>+VLOOKUP(B2270,'[17]TT 2023'!F$2317:K$2368,2,0)</f>
        <v>5997132</v>
      </c>
      <c r="M2270" s="9">
        <f t="shared" si="230"/>
        <v>0</v>
      </c>
      <c r="N2270" s="5">
        <f>+VLOOKUP(B2270,'[17]TT 2023'!F$2317:K$2368,6,0)</f>
        <v>45467</v>
      </c>
      <c r="O2270" t="s">
        <v>2678</v>
      </c>
    </row>
    <row r="2271" spans="1:15" hidden="1" x14ac:dyDescent="0.2">
      <c r="A2271" s="5">
        <v>45432</v>
      </c>
      <c r="B2271" s="6">
        <v>23721</v>
      </c>
      <c r="C2271" s="6" t="s">
        <v>2228</v>
      </c>
      <c r="D2271" s="6" t="s">
        <v>2654</v>
      </c>
      <c r="E2271" s="9">
        <v>476265</v>
      </c>
      <c r="F2271" s="10" t="s">
        <v>1409</v>
      </c>
      <c r="G2271" s="9">
        <v>38101</v>
      </c>
      <c r="H2271" s="9">
        <v>514366</v>
      </c>
      <c r="I2271" s="6" t="s">
        <v>147</v>
      </c>
      <c r="J2271" s="6" t="s">
        <v>148</v>
      </c>
      <c r="K2271" s="5">
        <f t="shared" si="229"/>
        <v>45467</v>
      </c>
      <c r="L2271" s="9">
        <f>+VLOOKUP(B2271,'[17]TT 2023'!F$2317:K$2368,2,0)</f>
        <v>514364</v>
      </c>
      <c r="M2271" s="9">
        <f t="shared" si="230"/>
        <v>-2</v>
      </c>
      <c r="N2271" s="5">
        <f>+VLOOKUP(B2271,'[17]TT 2023'!F$2317:K$2368,6,0)</f>
        <v>45467</v>
      </c>
      <c r="O2271" t="s">
        <v>2678</v>
      </c>
    </row>
    <row r="2272" spans="1:15" hidden="1" x14ac:dyDescent="0.2">
      <c r="A2272" s="5">
        <v>45432</v>
      </c>
      <c r="B2272" s="6">
        <v>4765</v>
      </c>
      <c r="C2272" s="6" t="s">
        <v>2370</v>
      </c>
      <c r="D2272" s="6" t="s">
        <v>2655</v>
      </c>
      <c r="E2272" s="9">
        <v>-1622795</v>
      </c>
      <c r="F2272" s="10" t="s">
        <v>1409</v>
      </c>
      <c r="G2272" s="9">
        <v>-129824</v>
      </c>
      <c r="H2272" s="9">
        <v>-1752619</v>
      </c>
      <c r="I2272" s="6" t="s">
        <v>13</v>
      </c>
      <c r="J2272" s="6" t="s">
        <v>14</v>
      </c>
      <c r="K2272" s="5">
        <f t="shared" si="229"/>
        <v>45467</v>
      </c>
      <c r="L2272" s="9">
        <f>+VLOOKUP(B2272,'[17]TT 2023'!F$2254:K$2316,2,0)</f>
        <v>-1752619</v>
      </c>
      <c r="M2272" s="9">
        <f t="shared" si="230"/>
        <v>0</v>
      </c>
      <c r="N2272" s="5">
        <f>+VLOOKUP(B2272,'[17]TT 2023'!F$2254:K$2316,6,0)</f>
        <v>45453</v>
      </c>
      <c r="O2272" t="s">
        <v>2671</v>
      </c>
    </row>
    <row r="2273" spans="1:15" hidden="1" x14ac:dyDescent="0.2">
      <c r="A2273" s="5">
        <v>45433</v>
      </c>
      <c r="B2273" s="6">
        <v>589</v>
      </c>
      <c r="C2273" s="6" t="s">
        <v>2229</v>
      </c>
      <c r="D2273" s="6" t="s">
        <v>727</v>
      </c>
      <c r="E2273" s="9">
        <v>-100366</v>
      </c>
      <c r="F2273" s="10" t="s">
        <v>1409</v>
      </c>
      <c r="G2273" s="9">
        <v>-8029</v>
      </c>
      <c r="H2273" s="9">
        <v>-108395</v>
      </c>
      <c r="I2273" s="6" t="s">
        <v>113</v>
      </c>
      <c r="J2273" s="6" t="s">
        <v>114</v>
      </c>
      <c r="K2273" s="5">
        <f t="shared" ref="K2273:K2300" si="231">35+A2273</f>
        <v>45468</v>
      </c>
      <c r="L2273" s="9">
        <f>+VLOOKUP(B2273,'[17]TT 2023'!F$2254:K$2316,2,0)</f>
        <v>-108395</v>
      </c>
      <c r="M2273" s="9">
        <f t="shared" ref="M2273:M2300" si="232">+L2273-H2273</f>
        <v>0</v>
      </c>
      <c r="N2273" s="5">
        <f>+VLOOKUP(B2273,'[17]TT 2023'!F$2254:K$2316,6,0)</f>
        <v>45453</v>
      </c>
      <c r="O2273" t="s">
        <v>2671</v>
      </c>
    </row>
    <row r="2274" spans="1:15" hidden="1" x14ac:dyDescent="0.2">
      <c r="A2274" s="5">
        <v>45433</v>
      </c>
      <c r="B2274" s="6">
        <v>23780</v>
      </c>
      <c r="C2274" s="6" t="s">
        <v>2228</v>
      </c>
      <c r="D2274" s="6" t="s">
        <v>2656</v>
      </c>
      <c r="E2274" s="9">
        <v>5311801</v>
      </c>
      <c r="F2274" s="10" t="s">
        <v>1409</v>
      </c>
      <c r="G2274" s="9">
        <v>424944</v>
      </c>
      <c r="H2274" s="9">
        <v>5736745</v>
      </c>
      <c r="I2274" s="6" t="s">
        <v>53</v>
      </c>
      <c r="J2274" s="6" t="s">
        <v>54</v>
      </c>
      <c r="K2274" s="5">
        <f t="shared" si="231"/>
        <v>45468</v>
      </c>
      <c r="L2274" s="9">
        <f>+VLOOKUP(B2274,'[17]TT 2023'!F$2369:K$2414,2,0)</f>
        <v>5736744</v>
      </c>
      <c r="M2274" s="9">
        <f t="shared" si="232"/>
        <v>-1</v>
      </c>
      <c r="N2274" s="5">
        <f>+VLOOKUP(B2274,'[17]TT 2023'!F$2369:K$2414,6,0)</f>
        <v>45483</v>
      </c>
      <c r="O2274" t="s">
        <v>2770</v>
      </c>
    </row>
    <row r="2275" spans="1:15" hidden="1" x14ac:dyDescent="0.2">
      <c r="A2275" s="5">
        <v>45433</v>
      </c>
      <c r="B2275" s="6">
        <v>23781</v>
      </c>
      <c r="C2275" s="6" t="s">
        <v>2228</v>
      </c>
      <c r="D2275" s="6" t="s">
        <v>2657</v>
      </c>
      <c r="E2275" s="9">
        <v>4000489</v>
      </c>
      <c r="F2275" s="10" t="s">
        <v>1409</v>
      </c>
      <c r="G2275" s="9">
        <v>320039</v>
      </c>
      <c r="H2275" s="9">
        <v>4320528</v>
      </c>
      <c r="I2275" s="6" t="s">
        <v>73</v>
      </c>
      <c r="J2275" s="6" t="s">
        <v>74</v>
      </c>
      <c r="K2275" s="5">
        <f t="shared" si="231"/>
        <v>45468</v>
      </c>
      <c r="L2275" s="9">
        <f>+VLOOKUP(B2275,'[17]TT 2023'!F$2369:K$2414,2,0)</f>
        <v>4320527</v>
      </c>
      <c r="M2275" s="9">
        <f t="shared" si="232"/>
        <v>-1</v>
      </c>
      <c r="N2275" s="5">
        <f>+VLOOKUP(B2275,'[17]TT 2023'!F$2369:K$2414,6,0)</f>
        <v>45483</v>
      </c>
      <c r="O2275" t="s">
        <v>2770</v>
      </c>
    </row>
    <row r="2276" spans="1:15" hidden="1" x14ac:dyDescent="0.2">
      <c r="A2276" s="5">
        <v>45434</v>
      </c>
      <c r="B2276" s="6">
        <v>597</v>
      </c>
      <c r="C2276" s="6" t="s">
        <v>2229</v>
      </c>
      <c r="D2276" s="6" t="s">
        <v>727</v>
      </c>
      <c r="E2276" s="9">
        <v>-907358</v>
      </c>
      <c r="F2276" s="10" t="s">
        <v>1409</v>
      </c>
      <c r="G2276" s="9">
        <v>-72589</v>
      </c>
      <c r="H2276" s="9">
        <v>-979947</v>
      </c>
      <c r="I2276" s="6" t="s">
        <v>73</v>
      </c>
      <c r="J2276" s="6" t="s">
        <v>74</v>
      </c>
      <c r="K2276" s="5">
        <f t="shared" si="231"/>
        <v>45469</v>
      </c>
      <c r="L2276" s="9">
        <f>+VLOOKUP(B2276,'[17]TT 2023'!F$2254:K$2316,2,0)</f>
        <v>-979951</v>
      </c>
      <c r="M2276" s="9">
        <f t="shared" si="232"/>
        <v>-4</v>
      </c>
      <c r="N2276" s="5">
        <f>+VLOOKUP(B2276,'[17]TT 2023'!F$2254:K$2316,6,0)</f>
        <v>45453</v>
      </c>
      <c r="O2276" t="s">
        <v>2671</v>
      </c>
    </row>
    <row r="2277" spans="1:15" hidden="1" x14ac:dyDescent="0.2">
      <c r="A2277" s="5">
        <v>45434</v>
      </c>
      <c r="B2277" s="6">
        <v>599</v>
      </c>
      <c r="C2277" s="6" t="s">
        <v>2229</v>
      </c>
      <c r="D2277" s="6" t="s">
        <v>727</v>
      </c>
      <c r="E2277" s="9">
        <v>-1431046</v>
      </c>
      <c r="F2277" s="10" t="s">
        <v>1409</v>
      </c>
      <c r="G2277" s="9">
        <v>-114484</v>
      </c>
      <c r="H2277" s="9">
        <v>-1545530</v>
      </c>
      <c r="I2277" s="6" t="s">
        <v>73</v>
      </c>
      <c r="J2277" s="6" t="s">
        <v>74</v>
      </c>
      <c r="K2277" s="5">
        <f t="shared" si="231"/>
        <v>45469</v>
      </c>
      <c r="L2277" s="9">
        <f>+VLOOKUP(B2277,'[17]TT 2023'!F$2254:K$2316,2,0)</f>
        <v>-1545534</v>
      </c>
      <c r="M2277" s="9">
        <f t="shared" si="232"/>
        <v>-4</v>
      </c>
      <c r="N2277" s="5">
        <f>+VLOOKUP(B2277,'[17]TT 2023'!F$2254:K$2316,6,0)</f>
        <v>45453</v>
      </c>
      <c r="O2277" t="s">
        <v>2671</v>
      </c>
    </row>
    <row r="2278" spans="1:15" hidden="1" x14ac:dyDescent="0.2">
      <c r="A2278" s="5">
        <v>45434</v>
      </c>
      <c r="B2278" s="6">
        <v>598</v>
      </c>
      <c r="C2278" s="6" t="s">
        <v>2229</v>
      </c>
      <c r="D2278" s="6" t="s">
        <v>727</v>
      </c>
      <c r="E2278" s="9">
        <v>-107205</v>
      </c>
      <c r="F2278" s="10" t="s">
        <v>1409</v>
      </c>
      <c r="G2278" s="9">
        <v>-8576</v>
      </c>
      <c r="H2278" s="9">
        <v>-115781</v>
      </c>
      <c r="I2278" s="6" t="s">
        <v>73</v>
      </c>
      <c r="J2278" s="6" t="s">
        <v>74</v>
      </c>
      <c r="K2278" s="5">
        <f t="shared" si="231"/>
        <v>45469</v>
      </c>
      <c r="L2278" s="9">
        <f>+VLOOKUP(B2278,'[17]TT 2023'!F$2254:K$2316,2,0)</f>
        <v>-115777</v>
      </c>
      <c r="M2278" s="9">
        <f t="shared" si="232"/>
        <v>4</v>
      </c>
      <c r="N2278" s="5">
        <f>+VLOOKUP(B2278,'[17]TT 2023'!F$2254:K$2316,6,0)</f>
        <v>45453</v>
      </c>
      <c r="O2278" t="s">
        <v>2671</v>
      </c>
    </row>
    <row r="2279" spans="1:15" hidden="1" x14ac:dyDescent="0.2">
      <c r="A2279" s="5">
        <v>45434</v>
      </c>
      <c r="B2279" s="6">
        <v>600</v>
      </c>
      <c r="C2279" s="6" t="s">
        <v>2229</v>
      </c>
      <c r="D2279" s="6" t="s">
        <v>727</v>
      </c>
      <c r="E2279" s="9">
        <v>-107205</v>
      </c>
      <c r="F2279" s="10" t="s">
        <v>1409</v>
      </c>
      <c r="G2279" s="9">
        <v>-8576</v>
      </c>
      <c r="H2279" s="9">
        <v>-115781</v>
      </c>
      <c r="I2279" s="6" t="s">
        <v>73</v>
      </c>
      <c r="J2279" s="6" t="s">
        <v>74</v>
      </c>
      <c r="K2279" s="5">
        <f t="shared" si="231"/>
        <v>45469</v>
      </c>
      <c r="L2279" s="9">
        <f>+VLOOKUP(B2279,'[17]TT 2023'!F$2254:K$2316,2,0)</f>
        <v>-115777</v>
      </c>
      <c r="M2279" s="9">
        <f t="shared" si="232"/>
        <v>4</v>
      </c>
      <c r="N2279" s="5">
        <f>+VLOOKUP(B2279,'[17]TT 2023'!F$2254:K$2316,6,0)</f>
        <v>45453</v>
      </c>
      <c r="O2279" t="s">
        <v>2671</v>
      </c>
    </row>
    <row r="2280" spans="1:15" hidden="1" x14ac:dyDescent="0.2">
      <c r="A2280" s="5">
        <v>45435</v>
      </c>
      <c r="B2280" s="6">
        <v>613</v>
      </c>
      <c r="C2280" s="6" t="s">
        <v>2229</v>
      </c>
      <c r="D2280" s="6" t="s">
        <v>727</v>
      </c>
      <c r="E2280" s="9">
        <v>-194109</v>
      </c>
      <c r="F2280" s="10" t="s">
        <v>1409</v>
      </c>
      <c r="G2280" s="9">
        <v>-15529</v>
      </c>
      <c r="H2280" s="9">
        <v>-209638</v>
      </c>
      <c r="I2280" s="6" t="s">
        <v>89</v>
      </c>
      <c r="J2280" s="6" t="s">
        <v>90</v>
      </c>
      <c r="K2280" s="5">
        <f t="shared" si="231"/>
        <v>45470</v>
      </c>
      <c r="L2280" s="9">
        <f>+VLOOKUP(B2280,'[17]TT 2023'!F$2254:K$2316,2,0)</f>
        <v>-209641</v>
      </c>
      <c r="M2280" s="9">
        <f t="shared" si="232"/>
        <v>-3</v>
      </c>
      <c r="N2280" s="5">
        <f>+VLOOKUP(B2280,'[17]TT 2023'!F$2254:K$2316,6,0)</f>
        <v>45453</v>
      </c>
      <c r="O2280" t="s">
        <v>2671</v>
      </c>
    </row>
    <row r="2281" spans="1:15" hidden="1" x14ac:dyDescent="0.2">
      <c r="A2281" s="5">
        <v>45435</v>
      </c>
      <c r="B2281" s="6">
        <v>614</v>
      </c>
      <c r="C2281" s="6" t="s">
        <v>2229</v>
      </c>
      <c r="D2281" s="6" t="s">
        <v>727</v>
      </c>
      <c r="E2281" s="9">
        <v>-1700350</v>
      </c>
      <c r="F2281" s="10" t="s">
        <v>1409</v>
      </c>
      <c r="G2281" s="9">
        <v>-136027</v>
      </c>
      <c r="H2281" s="9">
        <v>-1836377</v>
      </c>
      <c r="I2281" s="6" t="s">
        <v>89</v>
      </c>
      <c r="J2281" s="6" t="s">
        <v>90</v>
      </c>
      <c r="K2281" s="5">
        <f t="shared" si="231"/>
        <v>45470</v>
      </c>
      <c r="L2281" s="9">
        <f>+VLOOKUP(B2281,'[17]TT 2023'!F$2254:K$2316,2,0)</f>
        <v>-1836364</v>
      </c>
      <c r="M2281" s="9">
        <f t="shared" si="232"/>
        <v>13</v>
      </c>
      <c r="N2281" s="5">
        <f>+VLOOKUP(B2281,'[17]TT 2023'!F$2254:K$2316,6,0)</f>
        <v>45453</v>
      </c>
      <c r="O2281" t="s">
        <v>2671</v>
      </c>
    </row>
    <row r="2282" spans="1:15" hidden="1" x14ac:dyDescent="0.2">
      <c r="A2282" s="5">
        <v>45435</v>
      </c>
      <c r="B2282" s="6">
        <v>615</v>
      </c>
      <c r="C2282" s="6" t="s">
        <v>2229</v>
      </c>
      <c r="D2282" s="6" t="s">
        <v>727</v>
      </c>
      <c r="E2282" s="9">
        <v>-50183</v>
      </c>
      <c r="F2282" s="10" t="s">
        <v>1409</v>
      </c>
      <c r="G2282" s="9">
        <v>-4015</v>
      </c>
      <c r="H2282" s="9">
        <v>-54198</v>
      </c>
      <c r="I2282" s="6" t="s">
        <v>89</v>
      </c>
      <c r="J2282" s="6" t="s">
        <v>90</v>
      </c>
      <c r="K2282" s="5">
        <f t="shared" si="231"/>
        <v>45470</v>
      </c>
      <c r="L2282" s="9">
        <f>+VLOOKUP(B2282,'[17]TT 2023'!F$2254:K$2316,2,0)</f>
        <v>-54208</v>
      </c>
      <c r="M2282" s="9">
        <f t="shared" si="232"/>
        <v>-10</v>
      </c>
      <c r="N2282" s="5">
        <f>+VLOOKUP(B2282,'[17]TT 2023'!F$2254:K$2316,6,0)</f>
        <v>45453</v>
      </c>
      <c r="O2282" t="s">
        <v>2671</v>
      </c>
    </row>
    <row r="2283" spans="1:15" hidden="1" x14ac:dyDescent="0.2">
      <c r="A2283" s="5">
        <v>45435</v>
      </c>
      <c r="B2283" s="6">
        <v>24629</v>
      </c>
      <c r="C2283" s="6" t="s">
        <v>2228</v>
      </c>
      <c r="D2283" s="6" t="s">
        <v>2658</v>
      </c>
      <c r="E2283" s="9">
        <v>1110580</v>
      </c>
      <c r="F2283" s="10" t="s">
        <v>1409</v>
      </c>
      <c r="G2283" s="9">
        <v>88846</v>
      </c>
      <c r="H2283" s="9">
        <v>1199426</v>
      </c>
      <c r="I2283" s="6" t="s">
        <v>13</v>
      </c>
      <c r="J2283" s="6" t="s">
        <v>14</v>
      </c>
      <c r="K2283" s="5">
        <f t="shared" si="231"/>
        <v>45470</v>
      </c>
      <c r="L2283" s="9">
        <f>+VLOOKUP(B2283,'[17]TT 2023'!F$2369:K$2414,2,0)</f>
        <v>1199421</v>
      </c>
      <c r="M2283" s="9">
        <f t="shared" si="232"/>
        <v>-5</v>
      </c>
      <c r="N2283" s="5">
        <f>+VLOOKUP(B2283,'[17]TT 2023'!F$2369:K$2414,6,0)</f>
        <v>45483</v>
      </c>
      <c r="O2283" t="s">
        <v>2770</v>
      </c>
    </row>
    <row r="2284" spans="1:15" hidden="1" x14ac:dyDescent="0.2">
      <c r="A2284" s="5">
        <v>45436</v>
      </c>
      <c r="B2284" s="6">
        <v>616</v>
      </c>
      <c r="C2284" s="6" t="s">
        <v>2229</v>
      </c>
      <c r="D2284" s="6" t="s">
        <v>727</v>
      </c>
      <c r="E2284" s="9">
        <v>-1110580</v>
      </c>
      <c r="F2284" s="10" t="s">
        <v>1409</v>
      </c>
      <c r="G2284" s="9">
        <v>-88846</v>
      </c>
      <c r="H2284" s="9">
        <v>-1199426</v>
      </c>
      <c r="I2284" s="6" t="s">
        <v>175</v>
      </c>
      <c r="J2284" s="6" t="s">
        <v>176</v>
      </c>
      <c r="K2284" s="5">
        <f t="shared" si="231"/>
        <v>45471</v>
      </c>
      <c r="L2284" s="9">
        <f>+VLOOKUP(B2284,'[17]TT 2023'!F$2254:K$2316,2,0)</f>
        <v>-1199426</v>
      </c>
      <c r="M2284" s="9">
        <f t="shared" si="232"/>
        <v>0</v>
      </c>
      <c r="N2284" s="5">
        <f>+VLOOKUP(B2284,'[17]TT 2023'!F$2254:K$2316,6,0)</f>
        <v>45453</v>
      </c>
      <c r="O2284" t="s">
        <v>2671</v>
      </c>
    </row>
    <row r="2285" spans="1:15" hidden="1" x14ac:dyDescent="0.2">
      <c r="A2285" s="5">
        <v>45436</v>
      </c>
      <c r="B2285" s="6">
        <v>617</v>
      </c>
      <c r="C2285" s="6" t="s">
        <v>2229</v>
      </c>
      <c r="D2285" s="6" t="s">
        <v>727</v>
      </c>
      <c r="E2285" s="9">
        <v>-1929690</v>
      </c>
      <c r="F2285" s="10" t="s">
        <v>1409</v>
      </c>
      <c r="G2285" s="9">
        <v>-154375</v>
      </c>
      <c r="H2285" s="9">
        <v>-2084065</v>
      </c>
      <c r="I2285" s="6" t="s">
        <v>107</v>
      </c>
      <c r="J2285" s="6" t="s">
        <v>108</v>
      </c>
      <c r="K2285" s="5">
        <f t="shared" si="231"/>
        <v>45471</v>
      </c>
      <c r="L2285" s="9">
        <f>+VLOOKUP(B2285,'[17]TT 2023'!F$2254:K$2316,2,0)</f>
        <v>-2084065</v>
      </c>
      <c r="M2285" s="9">
        <f t="shared" si="232"/>
        <v>0</v>
      </c>
      <c r="N2285" s="5">
        <f>+VLOOKUP(B2285,'[17]TT 2023'!F$2254:K$2316,6,0)</f>
        <v>45453</v>
      </c>
      <c r="O2285" t="s">
        <v>2671</v>
      </c>
    </row>
    <row r="2286" spans="1:15" hidden="1" x14ac:dyDescent="0.2">
      <c r="A2286" s="5">
        <v>45436</v>
      </c>
      <c r="B2286" s="6">
        <v>24746</v>
      </c>
      <c r="C2286" s="6" t="s">
        <v>2228</v>
      </c>
      <c r="D2286" s="6" t="s">
        <v>2659</v>
      </c>
      <c r="E2286" s="9">
        <v>2381320</v>
      </c>
      <c r="F2286" s="10" t="s">
        <v>1409</v>
      </c>
      <c r="G2286" s="9">
        <v>190506</v>
      </c>
      <c r="H2286" s="9">
        <v>2571826</v>
      </c>
      <c r="I2286" s="6" t="s">
        <v>93</v>
      </c>
      <c r="J2286" s="6" t="s">
        <v>94</v>
      </c>
      <c r="K2286" s="5">
        <f t="shared" si="231"/>
        <v>45471</v>
      </c>
      <c r="L2286" s="9">
        <f>+VLOOKUP(B2286,'[17]TT 2023'!F$2369:K$2414,2,0)</f>
        <v>2571831</v>
      </c>
      <c r="M2286" s="9">
        <f t="shared" si="232"/>
        <v>5</v>
      </c>
      <c r="N2286" s="5">
        <f>+VLOOKUP(B2286,'[17]TT 2023'!F$2369:K$2414,6,0)</f>
        <v>45483</v>
      </c>
      <c r="O2286" t="s">
        <v>2770</v>
      </c>
    </row>
    <row r="2287" spans="1:15" hidden="1" x14ac:dyDescent="0.2">
      <c r="A2287" s="5">
        <v>45436</v>
      </c>
      <c r="B2287" s="6">
        <v>24747</v>
      </c>
      <c r="C2287" s="6" t="s">
        <v>2228</v>
      </c>
      <c r="D2287" s="6" t="s">
        <v>2660</v>
      </c>
      <c r="E2287" s="9">
        <v>1468620</v>
      </c>
      <c r="F2287" s="10" t="s">
        <v>1409</v>
      </c>
      <c r="G2287" s="9">
        <v>117490</v>
      </c>
      <c r="H2287" s="9">
        <v>1586110</v>
      </c>
      <c r="I2287" s="6" t="s">
        <v>291</v>
      </c>
      <c r="J2287" s="6" t="s">
        <v>292</v>
      </c>
      <c r="K2287" s="5">
        <f t="shared" si="231"/>
        <v>45471</v>
      </c>
      <c r="L2287" s="9">
        <f>+VLOOKUP(B2287,'[17]TT 2023'!F$2369:K$2414,2,0)</f>
        <v>1586115</v>
      </c>
      <c r="M2287" s="9">
        <f t="shared" si="232"/>
        <v>5</v>
      </c>
      <c r="N2287" s="5">
        <f>+VLOOKUP(B2287,'[17]TT 2023'!F$2369:K$2414,6,0)</f>
        <v>45483</v>
      </c>
      <c r="O2287" t="s">
        <v>2770</v>
      </c>
    </row>
    <row r="2288" spans="1:15" hidden="1" x14ac:dyDescent="0.2">
      <c r="A2288" s="5">
        <v>45436</v>
      </c>
      <c r="B2288" s="6">
        <v>24748</v>
      </c>
      <c r="C2288" s="6" t="s">
        <v>2228</v>
      </c>
      <c r="D2288" s="6" t="s">
        <v>2661</v>
      </c>
      <c r="E2288" s="9">
        <v>2632235</v>
      </c>
      <c r="F2288" s="10" t="s">
        <v>1409</v>
      </c>
      <c r="G2288" s="9">
        <v>210579</v>
      </c>
      <c r="H2288" s="9">
        <v>2842814</v>
      </c>
      <c r="I2288" s="6" t="s">
        <v>83</v>
      </c>
      <c r="J2288" s="6" t="s">
        <v>84</v>
      </c>
      <c r="K2288" s="5">
        <f t="shared" si="231"/>
        <v>45471</v>
      </c>
      <c r="L2288" s="9">
        <f>+VLOOKUP(B2288,'[17]TT 2023'!F$2369:K$2414,2,0)</f>
        <v>2842817</v>
      </c>
      <c r="M2288" s="9">
        <f t="shared" si="232"/>
        <v>3</v>
      </c>
      <c r="N2288" s="5">
        <f>+VLOOKUP(B2288,'[17]TT 2023'!F$2369:K$2414,6,0)</f>
        <v>45483</v>
      </c>
      <c r="O2288" t="s">
        <v>2770</v>
      </c>
    </row>
    <row r="2289" spans="1:15" hidden="1" x14ac:dyDescent="0.2">
      <c r="A2289" s="5">
        <v>45436</v>
      </c>
      <c r="B2289" s="6">
        <v>24749</v>
      </c>
      <c r="C2289" s="6" t="s">
        <v>2228</v>
      </c>
      <c r="D2289" s="6" t="s">
        <v>2662</v>
      </c>
      <c r="E2289" s="9">
        <v>3849940</v>
      </c>
      <c r="F2289" s="10" t="s">
        <v>1409</v>
      </c>
      <c r="G2289" s="9">
        <v>307995</v>
      </c>
      <c r="H2289" s="9">
        <v>4157935</v>
      </c>
      <c r="I2289" s="6" t="s">
        <v>175</v>
      </c>
      <c r="J2289" s="6" t="s">
        <v>176</v>
      </c>
      <c r="K2289" s="5">
        <f t="shared" si="231"/>
        <v>45471</v>
      </c>
      <c r="L2289" s="9">
        <f>+VLOOKUP(B2289,'[17]TT 2023'!F$2369:K$2414,2,0)</f>
        <v>4157933</v>
      </c>
      <c r="M2289" s="9">
        <f t="shared" si="232"/>
        <v>-2</v>
      </c>
      <c r="N2289" s="5">
        <f>+VLOOKUP(B2289,'[17]TT 2023'!F$2369:K$2414,6,0)</f>
        <v>45483</v>
      </c>
      <c r="O2289" t="s">
        <v>2770</v>
      </c>
    </row>
    <row r="2290" spans="1:15" hidden="1" x14ac:dyDescent="0.2">
      <c r="A2290" s="5">
        <v>45436</v>
      </c>
      <c r="B2290" s="6">
        <v>24750</v>
      </c>
      <c r="C2290" s="6" t="s">
        <v>2228</v>
      </c>
      <c r="D2290" s="6" t="s">
        <v>2663</v>
      </c>
      <c r="E2290" s="9">
        <v>1110580</v>
      </c>
      <c r="F2290" s="10" t="s">
        <v>1409</v>
      </c>
      <c r="G2290" s="9">
        <v>88846</v>
      </c>
      <c r="H2290" s="9">
        <v>1199426</v>
      </c>
      <c r="I2290" s="6" t="s">
        <v>113</v>
      </c>
      <c r="J2290" s="6" t="s">
        <v>114</v>
      </c>
      <c r="K2290" s="5">
        <f t="shared" si="231"/>
        <v>45471</v>
      </c>
      <c r="L2290" s="9">
        <f>+VLOOKUP(B2290,'[17]TT 2023'!F$2369:K$2414,2,0)</f>
        <v>1199421</v>
      </c>
      <c r="M2290" s="9">
        <f t="shared" si="232"/>
        <v>-5</v>
      </c>
      <c r="N2290" s="5">
        <f>+VLOOKUP(B2290,'[17]TT 2023'!F$2369:K$2414,6,0)</f>
        <v>45483</v>
      </c>
      <c r="O2290" t="s">
        <v>2770</v>
      </c>
    </row>
    <row r="2291" spans="1:15" hidden="1" x14ac:dyDescent="0.2">
      <c r="A2291" s="5">
        <v>45437</v>
      </c>
      <c r="B2291" s="6">
        <v>24931</v>
      </c>
      <c r="C2291" s="6" t="s">
        <v>2228</v>
      </c>
      <c r="D2291" s="6" t="s">
        <v>2664</v>
      </c>
      <c r="E2291" s="9">
        <v>4853600</v>
      </c>
      <c r="F2291" s="10" t="s">
        <v>1409</v>
      </c>
      <c r="G2291" s="9">
        <v>388288</v>
      </c>
      <c r="H2291" s="9">
        <v>5241888</v>
      </c>
      <c r="I2291" s="6" t="s">
        <v>13</v>
      </c>
      <c r="J2291" s="6" t="s">
        <v>14</v>
      </c>
      <c r="K2291" s="5">
        <f t="shared" si="231"/>
        <v>45472</v>
      </c>
      <c r="L2291" s="9">
        <f>+VLOOKUP(B2291,'[17]TT 2023'!F$2369:K$2414,2,0)</f>
        <v>5241888</v>
      </c>
      <c r="M2291" s="9">
        <f t="shared" si="232"/>
        <v>0</v>
      </c>
      <c r="N2291" s="5">
        <f>+VLOOKUP(B2291,'[17]TT 2023'!F$2369:K$2414,6,0)</f>
        <v>45483</v>
      </c>
      <c r="O2291" t="s">
        <v>2770</v>
      </c>
    </row>
    <row r="2292" spans="1:15" hidden="1" x14ac:dyDescent="0.2">
      <c r="A2292" s="5">
        <v>45439</v>
      </c>
      <c r="B2292" s="6">
        <v>25039</v>
      </c>
      <c r="C2292" s="6" t="s">
        <v>2228</v>
      </c>
      <c r="D2292" s="6" t="s">
        <v>2665</v>
      </c>
      <c r="E2292" s="9">
        <v>3115225</v>
      </c>
      <c r="F2292" s="10" t="s">
        <v>1409</v>
      </c>
      <c r="G2292" s="9">
        <v>249218</v>
      </c>
      <c r="H2292" s="9">
        <v>3364443</v>
      </c>
      <c r="I2292" s="6" t="s">
        <v>147</v>
      </c>
      <c r="J2292" s="6" t="s">
        <v>148</v>
      </c>
      <c r="K2292" s="5">
        <f t="shared" si="231"/>
        <v>45474</v>
      </c>
      <c r="L2292" s="9">
        <f>+VLOOKUP(B2292,'[17]TT 2023'!F$2369:K$2414,2,0)</f>
        <v>3364443</v>
      </c>
      <c r="M2292" s="9">
        <f t="shared" si="232"/>
        <v>0</v>
      </c>
      <c r="N2292" s="5">
        <f>+VLOOKUP(B2292,'[17]TT 2023'!F$2369:K$2414,6,0)</f>
        <v>45483</v>
      </c>
      <c r="O2292" t="s">
        <v>2770</v>
      </c>
    </row>
    <row r="2293" spans="1:15" hidden="1" x14ac:dyDescent="0.2">
      <c r="A2293" s="5">
        <v>45439</v>
      </c>
      <c r="B2293" s="6">
        <v>25040</v>
      </c>
      <c r="C2293" s="6" t="s">
        <v>2228</v>
      </c>
      <c r="D2293" s="6" t="s">
        <v>2666</v>
      </c>
      <c r="E2293" s="9">
        <v>1468620</v>
      </c>
      <c r="F2293" s="10" t="s">
        <v>1409</v>
      </c>
      <c r="G2293" s="9">
        <v>117490</v>
      </c>
      <c r="H2293" s="9">
        <v>1586110</v>
      </c>
      <c r="I2293" s="6" t="s">
        <v>147</v>
      </c>
      <c r="J2293" s="6" t="s">
        <v>148</v>
      </c>
      <c r="K2293" s="5">
        <f t="shared" si="231"/>
        <v>45474</v>
      </c>
      <c r="L2293" s="9">
        <f>+VLOOKUP(B2293,'[17]TT 2023'!F$2369:K$2414,2,0)</f>
        <v>1586115</v>
      </c>
      <c r="M2293" s="9">
        <f t="shared" si="232"/>
        <v>5</v>
      </c>
      <c r="N2293" s="5">
        <f>+VLOOKUP(B2293,'[17]TT 2023'!F$2369:K$2414,6,0)</f>
        <v>45483</v>
      </c>
      <c r="O2293" t="s">
        <v>2770</v>
      </c>
    </row>
    <row r="2294" spans="1:15" hidden="1" x14ac:dyDescent="0.2">
      <c r="A2294" s="5">
        <v>45440</v>
      </c>
      <c r="B2294" s="6">
        <v>25097</v>
      </c>
      <c r="C2294" s="6" t="s">
        <v>2228</v>
      </c>
      <c r="D2294" s="6" t="s">
        <v>2667</v>
      </c>
      <c r="E2294" s="9">
        <v>2883150</v>
      </c>
      <c r="F2294" s="10" t="s">
        <v>1409</v>
      </c>
      <c r="G2294" s="9">
        <v>230652</v>
      </c>
      <c r="H2294" s="9">
        <v>3113802</v>
      </c>
      <c r="I2294" s="6" t="s">
        <v>89</v>
      </c>
      <c r="J2294" s="6" t="s">
        <v>90</v>
      </c>
      <c r="K2294" s="5">
        <f t="shared" si="231"/>
        <v>45475</v>
      </c>
      <c r="L2294" s="9">
        <f>+VLOOKUP(B2294,'[17]TT 2023'!F$2369:K$2414,2,0)</f>
        <v>3113802</v>
      </c>
      <c r="M2294" s="9">
        <f t="shared" si="232"/>
        <v>0</v>
      </c>
      <c r="N2294" s="5">
        <f>+VLOOKUP(B2294,'[17]TT 2023'!F$2369:K$2414,6,0)</f>
        <v>45483</v>
      </c>
      <c r="O2294" t="s">
        <v>2770</v>
      </c>
    </row>
    <row r="2295" spans="1:15" hidden="1" x14ac:dyDescent="0.2">
      <c r="A2295" s="5">
        <v>45440</v>
      </c>
      <c r="B2295" s="6">
        <v>25098</v>
      </c>
      <c r="C2295" s="6" t="s">
        <v>2228</v>
      </c>
      <c r="D2295" s="6" t="s">
        <v>2668</v>
      </c>
      <c r="E2295" s="9">
        <v>3612720</v>
      </c>
      <c r="F2295" s="10" t="s">
        <v>1409</v>
      </c>
      <c r="G2295" s="9">
        <v>289018</v>
      </c>
      <c r="H2295" s="9">
        <v>3901738</v>
      </c>
      <c r="I2295" s="6" t="s">
        <v>107</v>
      </c>
      <c r="J2295" s="6" t="s">
        <v>108</v>
      </c>
      <c r="K2295" s="5">
        <f t="shared" si="231"/>
        <v>45475</v>
      </c>
      <c r="L2295" s="9">
        <f>+VLOOKUP(B2295,'[17]TT 2023'!F$2369:K$2414,2,0)</f>
        <v>3901743</v>
      </c>
      <c r="M2295" s="9">
        <f t="shared" si="232"/>
        <v>5</v>
      </c>
      <c r="N2295" s="5">
        <f>+VLOOKUP(B2295,'[17]TT 2023'!F$2369:K$2414,6,0)</f>
        <v>45483</v>
      </c>
      <c r="O2295" t="s">
        <v>2770</v>
      </c>
    </row>
    <row r="2296" spans="1:15" hidden="1" x14ac:dyDescent="0.2">
      <c r="A2296" s="5">
        <v>45440</v>
      </c>
      <c r="B2296" s="6">
        <v>25099</v>
      </c>
      <c r="C2296" s="6" t="s">
        <v>2228</v>
      </c>
      <c r="D2296" s="6" t="s">
        <v>2669</v>
      </c>
      <c r="E2296" s="9">
        <v>4351770</v>
      </c>
      <c r="F2296" s="10" t="s">
        <v>1409</v>
      </c>
      <c r="G2296" s="9">
        <v>348142</v>
      </c>
      <c r="H2296" s="9">
        <v>4699912</v>
      </c>
      <c r="I2296" s="6" t="s">
        <v>83</v>
      </c>
      <c r="J2296" s="6" t="s">
        <v>84</v>
      </c>
      <c r="K2296" s="5">
        <f t="shared" si="231"/>
        <v>45475</v>
      </c>
      <c r="L2296" s="9">
        <f>+VLOOKUP(B2296,'[17]TT 2023'!F$2369:K$2414,2,0)</f>
        <v>4699917</v>
      </c>
      <c r="M2296" s="9">
        <f t="shared" si="232"/>
        <v>5</v>
      </c>
      <c r="N2296" s="5">
        <f>+VLOOKUP(B2296,'[17]TT 2023'!F$2369:K$2414,6,0)</f>
        <v>45483</v>
      </c>
      <c r="O2296" t="s">
        <v>2770</v>
      </c>
    </row>
    <row r="2297" spans="1:15" hidden="1" x14ac:dyDescent="0.2">
      <c r="A2297" s="5">
        <v>45440</v>
      </c>
      <c r="B2297" s="6">
        <v>25100</v>
      </c>
      <c r="C2297" s="6" t="s">
        <v>2228</v>
      </c>
      <c r="D2297" s="6" t="s">
        <v>2670</v>
      </c>
      <c r="E2297" s="9">
        <v>3491900</v>
      </c>
      <c r="F2297" s="10" t="s">
        <v>1409</v>
      </c>
      <c r="G2297" s="9">
        <v>279352</v>
      </c>
      <c r="H2297" s="9">
        <v>3771252</v>
      </c>
      <c r="I2297" s="6" t="s">
        <v>175</v>
      </c>
      <c r="J2297" s="6" t="s">
        <v>176</v>
      </c>
      <c r="K2297" s="5">
        <f t="shared" si="231"/>
        <v>45475</v>
      </c>
      <c r="L2297" s="9">
        <f>+VLOOKUP(B2297,'[17]TT 2023'!F$2369:K$2414,2,0)</f>
        <v>3771252</v>
      </c>
      <c r="M2297" s="9">
        <f t="shared" si="232"/>
        <v>0</v>
      </c>
      <c r="N2297" s="5">
        <f>+VLOOKUP(B2297,'[17]TT 2023'!F$2369:K$2414,6,0)</f>
        <v>45483</v>
      </c>
      <c r="O2297" t="s">
        <v>2770</v>
      </c>
    </row>
    <row r="2298" spans="1:15" hidden="1" x14ac:dyDescent="0.2">
      <c r="A2298" s="5">
        <v>45441</v>
      </c>
      <c r="B2298" s="6">
        <v>640</v>
      </c>
      <c r="C2298" s="6" t="s">
        <v>2229</v>
      </c>
      <c r="D2298" s="6" t="s">
        <v>727</v>
      </c>
      <c r="E2298" s="9">
        <v>-150549</v>
      </c>
      <c r="F2298" s="10" t="s">
        <v>1409</v>
      </c>
      <c r="G2298" s="9">
        <v>-12044</v>
      </c>
      <c r="H2298" s="9">
        <v>-162593</v>
      </c>
      <c r="I2298" s="6" t="s">
        <v>53</v>
      </c>
      <c r="J2298" s="6" t="s">
        <v>54</v>
      </c>
      <c r="K2298" s="5">
        <f t="shared" si="231"/>
        <v>45476</v>
      </c>
      <c r="L2298" s="9">
        <f>+VLOOKUP(B2298,'[17]TT 2023'!F$2254:K$2316,2,0)</f>
        <v>-162593</v>
      </c>
      <c r="M2298" s="9">
        <f t="shared" si="232"/>
        <v>0</v>
      </c>
      <c r="N2298" s="5">
        <f>+VLOOKUP(B2298,'[17]TT 2023'!F$2254:K$2316,6,0)</f>
        <v>45453</v>
      </c>
      <c r="O2298" t="s">
        <v>2671</v>
      </c>
    </row>
    <row r="2299" spans="1:15" hidden="1" x14ac:dyDescent="0.2">
      <c r="A2299" s="5">
        <v>45441</v>
      </c>
      <c r="B2299" s="6">
        <v>641</v>
      </c>
      <c r="C2299" s="6" t="s">
        <v>2229</v>
      </c>
      <c r="D2299" s="6" t="s">
        <v>727</v>
      </c>
      <c r="E2299" s="9">
        <v>-111058</v>
      </c>
      <c r="F2299" s="10" t="s">
        <v>1409</v>
      </c>
      <c r="G2299" s="9">
        <v>-8885</v>
      </c>
      <c r="H2299" s="9">
        <v>-119943</v>
      </c>
      <c r="I2299" s="6" t="s">
        <v>53</v>
      </c>
      <c r="J2299" s="6" t="s">
        <v>54</v>
      </c>
      <c r="K2299" s="5">
        <f t="shared" si="231"/>
        <v>45476</v>
      </c>
      <c r="L2299" s="9">
        <f>+VLOOKUP(B2299,'[17]TT 2023'!F$2254:K$2316,2,0)</f>
        <v>-119943</v>
      </c>
      <c r="M2299" s="9">
        <f t="shared" si="232"/>
        <v>0</v>
      </c>
      <c r="N2299" s="5">
        <f>+VLOOKUP(B2299,'[17]TT 2023'!F$2254:K$2316,6,0)</f>
        <v>45453</v>
      </c>
      <c r="O2299" t="s">
        <v>2671</v>
      </c>
    </row>
    <row r="2300" spans="1:15" hidden="1" x14ac:dyDescent="0.2">
      <c r="A2300" s="5">
        <v>45441</v>
      </c>
      <c r="B2300" s="6">
        <v>642</v>
      </c>
      <c r="C2300" s="6" t="s">
        <v>2229</v>
      </c>
      <c r="D2300" s="6" t="s">
        <v>727</v>
      </c>
      <c r="E2300" s="9">
        <v>-1221638</v>
      </c>
      <c r="F2300" s="10" t="s">
        <v>1409</v>
      </c>
      <c r="G2300" s="9">
        <v>-97731</v>
      </c>
      <c r="H2300" s="9">
        <v>-1319369</v>
      </c>
      <c r="I2300" s="6" t="s">
        <v>83</v>
      </c>
      <c r="J2300" s="6" t="s">
        <v>84</v>
      </c>
      <c r="K2300" s="5">
        <f t="shared" si="231"/>
        <v>45476</v>
      </c>
      <c r="L2300" s="9">
        <f>+VLOOKUP(B2300,'[17]TT 2023'!$F$2718:K$2773,2,0)</f>
        <v>-1319369</v>
      </c>
      <c r="M2300" s="9">
        <f t="shared" si="232"/>
        <v>0</v>
      </c>
      <c r="N2300" s="5">
        <f>+VLOOKUP(B2300,'[17]TT 2023'!$F$2718:K$2773,6,0)</f>
        <v>45575</v>
      </c>
      <c r="O2300" t="s">
        <v>3076</v>
      </c>
    </row>
    <row r="2301" spans="1:15" hidden="1" x14ac:dyDescent="0.2">
      <c r="A2301" s="5">
        <v>45448</v>
      </c>
      <c r="B2301" s="6">
        <v>729</v>
      </c>
      <c r="C2301" s="6" t="s">
        <v>2229</v>
      </c>
      <c r="D2301" s="6" t="s">
        <v>727</v>
      </c>
      <c r="E2301" s="9">
        <v>-1001350</v>
      </c>
      <c r="F2301" s="10" t="s">
        <v>1409</v>
      </c>
      <c r="G2301" s="9">
        <v>-80108</v>
      </c>
      <c r="H2301" s="9">
        <f>+E2301+G2301</f>
        <v>-1081458</v>
      </c>
      <c r="I2301" s="6" t="s">
        <v>101</v>
      </c>
      <c r="J2301" s="6" t="s">
        <v>102</v>
      </c>
      <c r="K2301" s="5">
        <f t="shared" ref="K2301:K2316" si="233">35+A2301</f>
        <v>45483</v>
      </c>
      <c r="L2301" s="9">
        <f>+VLOOKUP(B2301,'[17]TT 2023'!F$2254:K$2316,2,0)</f>
        <v>-1081458</v>
      </c>
      <c r="M2301" s="9">
        <f t="shared" ref="M2301:M2316" si="234">+L2301-H2301</f>
        <v>0</v>
      </c>
      <c r="N2301" s="5">
        <f>+VLOOKUP(B2301,'[17]TT 2023'!F$2254:K$2316,6,0)</f>
        <v>45453</v>
      </c>
      <c r="O2301" t="s">
        <v>2671</v>
      </c>
    </row>
    <row r="2302" spans="1:15" hidden="1" x14ac:dyDescent="0.2">
      <c r="A2302" s="5">
        <v>45446</v>
      </c>
      <c r="B2302" s="6">
        <v>724</v>
      </c>
      <c r="C2302" s="6" t="s">
        <v>2229</v>
      </c>
      <c r="D2302" s="6" t="s">
        <v>727</v>
      </c>
      <c r="E2302" s="9">
        <v>-95253</v>
      </c>
      <c r="F2302" s="10" t="s">
        <v>1409</v>
      </c>
      <c r="G2302" s="9">
        <v>-7620</v>
      </c>
      <c r="H2302" s="9">
        <f t="shared" ref="H2302:H2317" si="235">+E2302+G2302</f>
        <v>-102873</v>
      </c>
      <c r="I2302" s="6" t="s">
        <v>131</v>
      </c>
      <c r="J2302" s="6" t="s">
        <v>132</v>
      </c>
      <c r="K2302" s="5">
        <f t="shared" si="233"/>
        <v>45481</v>
      </c>
      <c r="L2302" s="9">
        <f>+VLOOKUP(B2302,'[17]TT 2023'!F$2317:K$2368,2,0)</f>
        <v>-102873</v>
      </c>
      <c r="M2302" s="9">
        <f t="shared" si="234"/>
        <v>0</v>
      </c>
      <c r="N2302" s="5">
        <f>+VLOOKUP(B2302,'[17]TT 2023'!F$2317:K$2368,6,0)</f>
        <v>45467</v>
      </c>
      <c r="O2302" t="s">
        <v>2678</v>
      </c>
    </row>
    <row r="2303" spans="1:15" hidden="1" x14ac:dyDescent="0.2">
      <c r="A2303" s="5">
        <v>45446</v>
      </c>
      <c r="B2303" s="6">
        <v>725</v>
      </c>
      <c r="C2303" s="6" t="s">
        <v>2229</v>
      </c>
      <c r="D2303" s="6" t="s">
        <v>727</v>
      </c>
      <c r="E2303" s="9">
        <v>-1393665</v>
      </c>
      <c r="F2303" s="10" t="s">
        <v>1409</v>
      </c>
      <c r="G2303" s="9">
        <v>-111493</v>
      </c>
      <c r="H2303" s="9">
        <f t="shared" si="235"/>
        <v>-1505158</v>
      </c>
      <c r="I2303" s="6" t="s">
        <v>131</v>
      </c>
      <c r="J2303" s="6" t="s">
        <v>132</v>
      </c>
      <c r="K2303" s="5">
        <f t="shared" si="233"/>
        <v>45481</v>
      </c>
      <c r="L2303" s="9">
        <f>+VLOOKUP(B2303,'[17]TT 2023'!F$2317:K$2368,2,0)</f>
        <v>-1505158</v>
      </c>
      <c r="M2303" s="9">
        <f t="shared" si="234"/>
        <v>0</v>
      </c>
      <c r="N2303" s="5">
        <f>+VLOOKUP(B2303,'[17]TT 2023'!F$2317:K$2368,6,0)</f>
        <v>45467</v>
      </c>
      <c r="O2303" t="s">
        <v>2678</v>
      </c>
    </row>
    <row r="2304" spans="1:15" hidden="1" x14ac:dyDescent="0.2">
      <c r="A2304" s="5">
        <v>45449</v>
      </c>
      <c r="B2304" s="6">
        <v>30204</v>
      </c>
      <c r="C2304" s="6" t="s">
        <v>2369</v>
      </c>
      <c r="D2304" s="6" t="s">
        <v>1613</v>
      </c>
      <c r="E2304" s="9">
        <v>-2020041</v>
      </c>
      <c r="F2304" s="10" t="s">
        <v>1409</v>
      </c>
      <c r="G2304" s="9">
        <v>-161603</v>
      </c>
      <c r="H2304" s="9">
        <f t="shared" si="235"/>
        <v>-2181644</v>
      </c>
      <c r="I2304" s="6" t="s">
        <v>13</v>
      </c>
      <c r="J2304" s="6" t="s">
        <v>14</v>
      </c>
      <c r="K2304" s="5">
        <f t="shared" si="233"/>
        <v>45484</v>
      </c>
      <c r="L2304" s="9">
        <f>+VLOOKUP(B2304,'[17]TT 2023'!F$2317:K$2368,2,0)</f>
        <v>-2181644</v>
      </c>
      <c r="M2304" s="9">
        <f t="shared" si="234"/>
        <v>0</v>
      </c>
      <c r="N2304" s="5">
        <f>+VLOOKUP(B2304,'[17]TT 2023'!F$2317:K$2368,6,0)</f>
        <v>45467</v>
      </c>
      <c r="O2304" t="s">
        <v>2678</v>
      </c>
    </row>
    <row r="2305" spans="1:15" hidden="1" x14ac:dyDescent="0.2">
      <c r="A2305" s="5">
        <v>45449</v>
      </c>
      <c r="B2305" s="6">
        <v>30205</v>
      </c>
      <c r="C2305" s="6" t="s">
        <v>2369</v>
      </c>
      <c r="D2305" s="6" t="s">
        <v>1608</v>
      </c>
      <c r="E2305" s="9">
        <v>-10706217</v>
      </c>
      <c r="F2305" s="10" t="s">
        <v>1409</v>
      </c>
      <c r="G2305" s="9">
        <v>-856497</v>
      </c>
      <c r="H2305" s="9">
        <f t="shared" si="235"/>
        <v>-11562714</v>
      </c>
      <c r="I2305" s="6" t="s">
        <v>13</v>
      </c>
      <c r="J2305" s="6" t="s">
        <v>14</v>
      </c>
      <c r="K2305" s="5">
        <f t="shared" si="233"/>
        <v>45484</v>
      </c>
      <c r="L2305" s="9">
        <f>+VLOOKUP(B2305,'[17]TT 2023'!F$2317:K$2368,2,0)</f>
        <v>-11562714</v>
      </c>
      <c r="M2305" s="9">
        <f t="shared" si="234"/>
        <v>0</v>
      </c>
      <c r="N2305" s="5">
        <f>+VLOOKUP(B2305,'[17]TT 2023'!F$2317:K$2368,6,0)</f>
        <v>45467</v>
      </c>
      <c r="O2305" t="s">
        <v>2678</v>
      </c>
    </row>
    <row r="2306" spans="1:15" hidden="1" x14ac:dyDescent="0.2">
      <c r="A2306" s="5">
        <v>45449</v>
      </c>
      <c r="B2306" s="6">
        <v>30206</v>
      </c>
      <c r="C2306" s="6" t="s">
        <v>2369</v>
      </c>
      <c r="D2306" s="6" t="s">
        <v>1612</v>
      </c>
      <c r="E2306" s="9">
        <v>-4545092</v>
      </c>
      <c r="F2306" s="10" t="s">
        <v>1409</v>
      </c>
      <c r="G2306" s="9">
        <v>-363607</v>
      </c>
      <c r="H2306" s="9">
        <f t="shared" si="235"/>
        <v>-4908699</v>
      </c>
      <c r="I2306" s="6" t="s">
        <v>13</v>
      </c>
      <c r="J2306" s="6" t="s">
        <v>14</v>
      </c>
      <c r="K2306" s="5">
        <f t="shared" si="233"/>
        <v>45484</v>
      </c>
      <c r="L2306" s="9">
        <f>+VLOOKUP(B2306,'[17]TT 2023'!F$2317:K$2368,2,0)</f>
        <v>-4908699</v>
      </c>
      <c r="M2306" s="9">
        <f t="shared" si="234"/>
        <v>0</v>
      </c>
      <c r="N2306" s="5">
        <f>+VLOOKUP(B2306,'[17]TT 2023'!F$2317:K$2368,6,0)</f>
        <v>45467</v>
      </c>
      <c r="O2306" t="s">
        <v>2678</v>
      </c>
    </row>
    <row r="2307" spans="1:15" hidden="1" x14ac:dyDescent="0.2">
      <c r="A2307" s="5">
        <v>45449</v>
      </c>
      <c r="B2307" s="6">
        <v>30207</v>
      </c>
      <c r="C2307" s="6" t="s">
        <v>2369</v>
      </c>
      <c r="D2307" s="6" t="s">
        <v>1611</v>
      </c>
      <c r="E2307" s="9">
        <v>-8080164</v>
      </c>
      <c r="F2307" s="10" t="s">
        <v>1409</v>
      </c>
      <c r="G2307" s="9">
        <v>-646413</v>
      </c>
      <c r="H2307" s="9">
        <f t="shared" si="235"/>
        <v>-8726577</v>
      </c>
      <c r="I2307" s="6" t="s">
        <v>13</v>
      </c>
      <c r="J2307" s="6" t="s">
        <v>14</v>
      </c>
      <c r="K2307" s="5">
        <f t="shared" si="233"/>
        <v>45484</v>
      </c>
      <c r="L2307" s="9">
        <f>+VLOOKUP(B2307,'[17]TT 2023'!F$2317:K$2368,2,0)</f>
        <v>-8726577</v>
      </c>
      <c r="M2307" s="9">
        <f t="shared" si="234"/>
        <v>0</v>
      </c>
      <c r="N2307" s="5">
        <f>+VLOOKUP(B2307,'[17]TT 2023'!F$2317:K$2368,6,0)</f>
        <v>45467</v>
      </c>
      <c r="O2307" t="s">
        <v>2678</v>
      </c>
    </row>
    <row r="2308" spans="1:15" hidden="1" x14ac:dyDescent="0.2">
      <c r="A2308" s="5">
        <v>45449</v>
      </c>
      <c r="B2308" s="6">
        <v>30208</v>
      </c>
      <c r="C2308" s="6" t="s">
        <v>2369</v>
      </c>
      <c r="D2308" s="6" t="s">
        <v>2230</v>
      </c>
      <c r="E2308" s="9">
        <v>-4646094</v>
      </c>
      <c r="F2308" s="10" t="s">
        <v>1409</v>
      </c>
      <c r="G2308" s="9">
        <v>-371688</v>
      </c>
      <c r="H2308" s="9">
        <f t="shared" si="235"/>
        <v>-5017782</v>
      </c>
      <c r="I2308" s="6" t="s">
        <v>13</v>
      </c>
      <c r="J2308" s="6" t="s">
        <v>14</v>
      </c>
      <c r="K2308" s="5">
        <f t="shared" si="233"/>
        <v>45484</v>
      </c>
      <c r="L2308" s="9">
        <f>+VLOOKUP(B2308,'[17]TT 2023'!F$2317:K$2368,2,0)</f>
        <v>-5017782</v>
      </c>
      <c r="M2308" s="9">
        <f t="shared" si="234"/>
        <v>0</v>
      </c>
      <c r="N2308" s="5">
        <f>+VLOOKUP(B2308,'[17]TT 2023'!F$2317:K$2368,6,0)</f>
        <v>45467</v>
      </c>
      <c r="O2308" t="s">
        <v>2678</v>
      </c>
    </row>
    <row r="2309" spans="1:15" hidden="1" x14ac:dyDescent="0.2">
      <c r="A2309" s="5">
        <v>45449</v>
      </c>
      <c r="B2309" s="6">
        <v>30209</v>
      </c>
      <c r="C2309" s="6" t="s">
        <v>2369</v>
      </c>
      <c r="D2309" s="6" t="s">
        <v>1610</v>
      </c>
      <c r="E2309" s="9">
        <v>-1010020</v>
      </c>
      <c r="F2309" s="10" t="s">
        <v>1409</v>
      </c>
      <c r="G2309" s="9">
        <v>-80802</v>
      </c>
      <c r="H2309" s="9">
        <f t="shared" si="235"/>
        <v>-1090822</v>
      </c>
      <c r="I2309" s="6" t="s">
        <v>13</v>
      </c>
      <c r="J2309" s="6" t="s">
        <v>14</v>
      </c>
      <c r="K2309" s="5">
        <f t="shared" si="233"/>
        <v>45484</v>
      </c>
      <c r="L2309" s="9">
        <f>+VLOOKUP(B2309,'[17]TT 2023'!F$2317:K$2368,2,0)</f>
        <v>-1090822</v>
      </c>
      <c r="M2309" s="9">
        <f t="shared" si="234"/>
        <v>0</v>
      </c>
      <c r="N2309" s="5">
        <f>+VLOOKUP(B2309,'[17]TT 2023'!F$2317:K$2368,6,0)</f>
        <v>45467</v>
      </c>
      <c r="O2309" t="s">
        <v>2678</v>
      </c>
    </row>
    <row r="2310" spans="1:15" hidden="1" x14ac:dyDescent="0.2">
      <c r="A2310" s="5">
        <v>45453</v>
      </c>
      <c r="B2310" s="6" t="s">
        <v>2673</v>
      </c>
      <c r="C2310" s="6" t="s">
        <v>727</v>
      </c>
      <c r="D2310" s="6" t="s">
        <v>2674</v>
      </c>
      <c r="E2310" s="9">
        <v>-2207941</v>
      </c>
      <c r="F2310" s="6" t="s">
        <v>2419</v>
      </c>
      <c r="G2310" s="9">
        <v>0</v>
      </c>
      <c r="H2310" s="9">
        <f t="shared" si="235"/>
        <v>-2207941</v>
      </c>
      <c r="I2310" s="6" t="s">
        <v>13</v>
      </c>
      <c r="J2310" s="6" t="s">
        <v>14</v>
      </c>
      <c r="K2310" s="5">
        <f t="shared" si="233"/>
        <v>45488</v>
      </c>
      <c r="L2310" s="9">
        <f>+VLOOKUP(B2310,'[17]TT 2023'!F$2317:K$2368,2,0)</f>
        <v>-2207941</v>
      </c>
      <c r="M2310" s="9">
        <f t="shared" si="234"/>
        <v>0</v>
      </c>
      <c r="N2310" s="5">
        <f>+VLOOKUP(B2310,'[17]TT 2023'!F$2317:K$2368,6,0)</f>
        <v>45467</v>
      </c>
      <c r="O2310" t="s">
        <v>2678</v>
      </c>
    </row>
    <row r="2311" spans="1:15" hidden="1" x14ac:dyDescent="0.2">
      <c r="A2311" s="5">
        <v>45454</v>
      </c>
      <c r="B2311" s="6" t="s">
        <v>2675</v>
      </c>
      <c r="C2311" s="6" t="s">
        <v>727</v>
      </c>
      <c r="D2311" s="6" t="s">
        <v>2676</v>
      </c>
      <c r="E2311" s="9">
        <v>-2142261</v>
      </c>
      <c r="F2311" s="6" t="s">
        <v>2419</v>
      </c>
      <c r="G2311" s="9">
        <v>0</v>
      </c>
      <c r="H2311" s="9">
        <f t="shared" si="235"/>
        <v>-2142261</v>
      </c>
      <c r="I2311" s="6" t="s">
        <v>13</v>
      </c>
      <c r="J2311" s="6" t="s">
        <v>14</v>
      </c>
      <c r="K2311" s="5">
        <f t="shared" si="233"/>
        <v>45489</v>
      </c>
      <c r="L2311" s="9">
        <f>+VLOOKUP(B2311,'[17]TT 2023'!F$2317:K$2368,2,0)</f>
        <v>-2142261</v>
      </c>
      <c r="M2311" s="9">
        <f t="shared" si="234"/>
        <v>0</v>
      </c>
      <c r="N2311" s="5">
        <f>+VLOOKUP(B2311,'[17]TT 2023'!F$2317:K$2368,6,0)</f>
        <v>45467</v>
      </c>
      <c r="O2311" t="s">
        <v>2678</v>
      </c>
    </row>
    <row r="2312" spans="1:15" hidden="1" x14ac:dyDescent="0.2">
      <c r="A2312" s="5">
        <v>45456</v>
      </c>
      <c r="B2312" s="6">
        <v>760</v>
      </c>
      <c r="C2312" s="6" t="s">
        <v>2229</v>
      </c>
      <c r="D2312" s="6" t="s">
        <v>727</v>
      </c>
      <c r="E2312" s="9">
        <v>-2111607</v>
      </c>
      <c r="F2312" s="10" t="s">
        <v>1409</v>
      </c>
      <c r="G2312" s="9">
        <v>-168928</v>
      </c>
      <c r="H2312" s="9">
        <f t="shared" si="235"/>
        <v>-2280535</v>
      </c>
      <c r="I2312" s="6" t="s">
        <v>139</v>
      </c>
      <c r="J2312" s="6" t="s">
        <v>140</v>
      </c>
      <c r="K2312" s="5">
        <f t="shared" si="233"/>
        <v>45491</v>
      </c>
      <c r="L2312" s="9">
        <f>+VLOOKUP(B2312,'[17]TT 2023'!F$2317:K$2368,2,0)</f>
        <v>-2280528</v>
      </c>
      <c r="M2312" s="9">
        <f t="shared" si="234"/>
        <v>7</v>
      </c>
      <c r="N2312" s="5">
        <f>+VLOOKUP(B2312,'[17]TT 2023'!F$2317:K$2368,6,0)</f>
        <v>45467</v>
      </c>
      <c r="O2312" t="s">
        <v>2678</v>
      </c>
    </row>
    <row r="2313" spans="1:15" hidden="1" x14ac:dyDescent="0.2">
      <c r="A2313" s="5">
        <v>45456</v>
      </c>
      <c r="B2313" s="6">
        <v>758</v>
      </c>
      <c r="C2313" s="6" t="s">
        <v>2229</v>
      </c>
      <c r="D2313" s="6" t="s">
        <v>727</v>
      </c>
      <c r="E2313" s="9">
        <v>-1761502</v>
      </c>
      <c r="F2313" s="10" t="s">
        <v>1409</v>
      </c>
      <c r="G2313" s="9">
        <v>-140920</v>
      </c>
      <c r="H2313" s="9">
        <f t="shared" si="235"/>
        <v>-1902422</v>
      </c>
      <c r="I2313" s="6" t="s">
        <v>139</v>
      </c>
      <c r="J2313" s="6" t="s">
        <v>140</v>
      </c>
      <c r="K2313" s="5">
        <f t="shared" si="233"/>
        <v>45491</v>
      </c>
      <c r="L2313" s="9">
        <f>+VLOOKUP(B2313,'[17]TT 2023'!F$2317:K$2368,2,0)</f>
        <v>-1902420</v>
      </c>
      <c r="M2313" s="9">
        <f t="shared" si="234"/>
        <v>2</v>
      </c>
      <c r="N2313" s="5">
        <f>+VLOOKUP(B2313,'[17]TT 2023'!F$2317:K$2368,6,0)</f>
        <v>45467</v>
      </c>
      <c r="O2313" t="s">
        <v>2678</v>
      </c>
    </row>
    <row r="2314" spans="1:15" hidden="1" x14ac:dyDescent="0.2">
      <c r="A2314" s="5">
        <v>45456</v>
      </c>
      <c r="B2314" s="6">
        <v>759</v>
      </c>
      <c r="C2314" s="6" t="s">
        <v>2229</v>
      </c>
      <c r="D2314" s="6" t="s">
        <v>727</v>
      </c>
      <c r="E2314" s="9">
        <v>-573871</v>
      </c>
      <c r="F2314" s="10" t="s">
        <v>1409</v>
      </c>
      <c r="G2314" s="9">
        <v>-45910</v>
      </c>
      <c r="H2314" s="9">
        <f t="shared" si="235"/>
        <v>-619781</v>
      </c>
      <c r="I2314" s="6" t="s">
        <v>139</v>
      </c>
      <c r="J2314" s="6" t="s">
        <v>140</v>
      </c>
      <c r="K2314" s="5">
        <f t="shared" si="233"/>
        <v>45491</v>
      </c>
      <c r="L2314" s="9">
        <f>+VLOOKUP(B2314,'[17]TT 2023'!F$2317:K$2368,2,0)</f>
        <v>-619785</v>
      </c>
      <c r="M2314" s="9">
        <f t="shared" si="234"/>
        <v>-4</v>
      </c>
      <c r="N2314" s="5">
        <f>+VLOOKUP(B2314,'[17]TT 2023'!F$2317:K$2368,6,0)</f>
        <v>45467</v>
      </c>
      <c r="O2314" t="s">
        <v>2678</v>
      </c>
    </row>
    <row r="2315" spans="1:15" hidden="1" x14ac:dyDescent="0.2">
      <c r="A2315" s="5">
        <v>45460</v>
      </c>
      <c r="B2315" s="6">
        <v>764</v>
      </c>
      <c r="C2315" s="6" t="s">
        <v>2229</v>
      </c>
      <c r="D2315" s="6" t="s">
        <v>727</v>
      </c>
      <c r="E2315" s="9">
        <v>-1064125</v>
      </c>
      <c r="F2315" s="10" t="s">
        <v>1409</v>
      </c>
      <c r="G2315" s="9">
        <v>-85130</v>
      </c>
      <c r="H2315" s="9">
        <f t="shared" si="235"/>
        <v>-1149255</v>
      </c>
      <c r="I2315" s="6" t="s">
        <v>131</v>
      </c>
      <c r="J2315" s="6" t="s">
        <v>132</v>
      </c>
      <c r="K2315" s="5">
        <f t="shared" si="233"/>
        <v>45495</v>
      </c>
      <c r="L2315" s="9">
        <f>+VLOOKUP(B2315,'[17]TT 2023'!F$2317:K$2368,2,0)</f>
        <v>-1149255</v>
      </c>
      <c r="M2315" s="9">
        <f t="shared" si="234"/>
        <v>0</v>
      </c>
      <c r="N2315" s="5">
        <f>+VLOOKUP(B2315,'[17]TT 2023'!F$2317:K$2368,6,0)</f>
        <v>45467</v>
      </c>
      <c r="O2315" t="s">
        <v>2678</v>
      </c>
    </row>
    <row r="2316" spans="1:15" hidden="1" x14ac:dyDescent="0.2">
      <c r="A2316" s="5">
        <v>45460</v>
      </c>
      <c r="B2316" s="6">
        <v>765</v>
      </c>
      <c r="C2316" s="6" t="s">
        <v>2229</v>
      </c>
      <c r="D2316" s="6" t="s">
        <v>727</v>
      </c>
      <c r="E2316" s="9">
        <v>-190506</v>
      </c>
      <c r="F2316" s="10" t="s">
        <v>1409</v>
      </c>
      <c r="G2316" s="9">
        <v>-15240</v>
      </c>
      <c r="H2316" s="9">
        <f t="shared" si="235"/>
        <v>-205746</v>
      </c>
      <c r="I2316" s="6" t="s">
        <v>131</v>
      </c>
      <c r="J2316" s="6" t="s">
        <v>132</v>
      </c>
      <c r="K2316" s="5">
        <f t="shared" si="233"/>
        <v>45495</v>
      </c>
      <c r="L2316" s="9">
        <f>+VLOOKUP(B2316,'[17]TT 2023'!F$2369:K$2414,2,0)</f>
        <v>-205746</v>
      </c>
      <c r="M2316" s="9">
        <f t="shared" si="234"/>
        <v>0</v>
      </c>
      <c r="N2316" s="5">
        <f>+VLOOKUP(B2316,'[17]TT 2023'!F$2369:K$2414,6,0)</f>
        <v>45483</v>
      </c>
      <c r="O2316" t="s">
        <v>2770</v>
      </c>
    </row>
    <row r="2317" spans="1:15" hidden="1" x14ac:dyDescent="0.2">
      <c r="A2317" s="5">
        <v>45461</v>
      </c>
      <c r="B2317" s="6">
        <v>771</v>
      </c>
      <c r="C2317" s="6" t="s">
        <v>2229</v>
      </c>
      <c r="D2317" s="6" t="s">
        <v>727</v>
      </c>
      <c r="E2317" s="9">
        <v>-287841</v>
      </c>
      <c r="F2317" s="10" t="s">
        <v>1409</v>
      </c>
      <c r="G2317" s="9">
        <v>-23027</v>
      </c>
      <c r="H2317" s="9">
        <f t="shared" si="235"/>
        <v>-310868</v>
      </c>
      <c r="I2317" s="6" t="s">
        <v>53</v>
      </c>
      <c r="J2317" s="6" t="s">
        <v>54</v>
      </c>
      <c r="K2317" s="5">
        <f t="shared" ref="K2317:K2324" si="236">35+A2317</f>
        <v>45496</v>
      </c>
      <c r="L2317" s="9">
        <f>+VLOOKUP(B2317,'[17]TT 2023'!F$2369:K$2414,2,0)</f>
        <v>-310868</v>
      </c>
      <c r="M2317" s="9">
        <f t="shared" ref="M2317:M2324" si="237">+L2317-H2317</f>
        <v>0</v>
      </c>
      <c r="N2317" s="5">
        <f>+VLOOKUP(B2317,'[17]TT 2023'!F$2369:K$2414,6,0)</f>
        <v>45483</v>
      </c>
      <c r="O2317" t="s">
        <v>2770</v>
      </c>
    </row>
    <row r="2318" spans="1:15" hidden="1" x14ac:dyDescent="0.2">
      <c r="A2318" s="5">
        <v>45461</v>
      </c>
      <c r="B2318" s="6">
        <v>5813</v>
      </c>
      <c r="C2318" s="6" t="s">
        <v>2370</v>
      </c>
      <c r="D2318" s="6" t="s">
        <v>2677</v>
      </c>
      <c r="E2318" s="9">
        <v>-2050428</v>
      </c>
      <c r="F2318" s="10" t="s">
        <v>1409</v>
      </c>
      <c r="G2318" s="9">
        <v>-164033</v>
      </c>
      <c r="H2318" s="9">
        <f t="shared" ref="H2318:H2324" si="238">+E2318+G2318</f>
        <v>-2214461</v>
      </c>
      <c r="I2318" s="6" t="s">
        <v>13</v>
      </c>
      <c r="J2318" s="6" t="s">
        <v>14</v>
      </c>
      <c r="K2318" s="5">
        <f t="shared" si="236"/>
        <v>45496</v>
      </c>
      <c r="L2318" s="9">
        <f>+VLOOKUP(B2318,'[17]TT 2023'!F$2317:K$2368,2,0)</f>
        <v>-2214462</v>
      </c>
      <c r="M2318" s="9">
        <f t="shared" si="237"/>
        <v>-1</v>
      </c>
      <c r="N2318" s="5">
        <f>+VLOOKUP(B2318,'[17]TT 2023'!F$2317:K$2368,6,0)</f>
        <v>45467</v>
      </c>
      <c r="O2318" t="s">
        <v>2678</v>
      </c>
    </row>
    <row r="2319" spans="1:15" hidden="1" x14ac:dyDescent="0.2">
      <c r="A2319" s="5">
        <v>45463</v>
      </c>
      <c r="B2319" s="6">
        <v>775</v>
      </c>
      <c r="C2319" s="6" t="s">
        <v>2229</v>
      </c>
      <c r="D2319" s="6" t="s">
        <v>727</v>
      </c>
      <c r="E2319" s="9">
        <v>-776436</v>
      </c>
      <c r="F2319" s="10" t="s">
        <v>1409</v>
      </c>
      <c r="G2319" s="9">
        <v>-62115</v>
      </c>
      <c r="H2319" s="9">
        <f t="shared" si="238"/>
        <v>-838551</v>
      </c>
      <c r="I2319" s="6" t="s">
        <v>107</v>
      </c>
      <c r="J2319" s="6" t="s">
        <v>108</v>
      </c>
      <c r="K2319" s="5">
        <f t="shared" si="236"/>
        <v>45498</v>
      </c>
      <c r="L2319" s="9">
        <f>+VLOOKUP(B2319,'[17]TT 2023'!F$2469:K$2548,2,0)</f>
        <v>-838551</v>
      </c>
      <c r="M2319" s="9">
        <f t="shared" si="237"/>
        <v>0</v>
      </c>
      <c r="N2319" s="5">
        <f>+VLOOKUP(B2319,'[17]TT 2023'!F$2469:K$2548,6,0)</f>
        <v>45516</v>
      </c>
      <c r="O2319" t="s">
        <v>2882</v>
      </c>
    </row>
    <row r="2320" spans="1:15" hidden="1" x14ac:dyDescent="0.2">
      <c r="A2320" s="5">
        <v>45463</v>
      </c>
      <c r="B2320" s="6">
        <v>774</v>
      </c>
      <c r="C2320" s="6" t="s">
        <v>2229</v>
      </c>
      <c r="D2320" s="6" t="s">
        <v>727</v>
      </c>
      <c r="E2320" s="9">
        <v>-146862</v>
      </c>
      <c r="F2320" s="10" t="s">
        <v>1409</v>
      </c>
      <c r="G2320" s="9">
        <v>-11749</v>
      </c>
      <c r="H2320" s="9">
        <f t="shared" si="238"/>
        <v>-158611</v>
      </c>
      <c r="I2320" s="6" t="s">
        <v>107</v>
      </c>
      <c r="J2320" s="6" t="s">
        <v>108</v>
      </c>
      <c r="K2320" s="5">
        <f t="shared" si="236"/>
        <v>45498</v>
      </c>
      <c r="L2320" s="9">
        <f>+VLOOKUP(B2320,'[17]TT 2023'!F$2415:K$2468,2,0)</f>
        <v>-158611</v>
      </c>
      <c r="M2320" s="9">
        <f t="shared" si="237"/>
        <v>0</v>
      </c>
      <c r="N2320" s="5">
        <f>+VLOOKUP(B2320,'[17]TT 2023'!F$2415:K$2468,6,0)</f>
        <v>45497</v>
      </c>
      <c r="O2320" t="s">
        <v>2772</v>
      </c>
    </row>
    <row r="2321" spans="1:15" hidden="1" x14ac:dyDescent="0.2">
      <c r="A2321" s="5">
        <v>45467</v>
      </c>
      <c r="B2321" s="6">
        <v>817</v>
      </c>
      <c r="C2321" s="6" t="s">
        <v>2229</v>
      </c>
      <c r="D2321" s="6" t="s">
        <v>727</v>
      </c>
      <c r="E2321" s="9">
        <v>-2280971</v>
      </c>
      <c r="F2321" s="10" t="s">
        <v>1409</v>
      </c>
      <c r="G2321" s="9">
        <v>-182477</v>
      </c>
      <c r="H2321" s="9">
        <f t="shared" si="238"/>
        <v>-2463448</v>
      </c>
      <c r="I2321" s="6" t="s">
        <v>13</v>
      </c>
      <c r="J2321" s="6" t="s">
        <v>14</v>
      </c>
      <c r="K2321" s="5">
        <f t="shared" si="236"/>
        <v>45502</v>
      </c>
      <c r="L2321" s="9">
        <f>+VLOOKUP(B2321,'[17]TT 2023'!F$2369:K$2414,2,0)</f>
        <v>-2463439</v>
      </c>
      <c r="M2321" s="9">
        <f t="shared" si="237"/>
        <v>9</v>
      </c>
      <c r="N2321" s="5">
        <f>+VLOOKUP(B2321,'[17]TT 2023'!F$2369:K$2414,6,0)</f>
        <v>45483</v>
      </c>
      <c r="O2321" t="s">
        <v>2770</v>
      </c>
    </row>
    <row r="2322" spans="1:15" hidden="1" x14ac:dyDescent="0.2">
      <c r="A2322" s="5">
        <v>45467</v>
      </c>
      <c r="B2322" s="6">
        <v>819</v>
      </c>
      <c r="C2322" s="6" t="s">
        <v>2229</v>
      </c>
      <c r="D2322" s="6" t="s">
        <v>727</v>
      </c>
      <c r="E2322" s="9">
        <v>-73431</v>
      </c>
      <c r="F2322" s="10" t="s">
        <v>1409</v>
      </c>
      <c r="G2322" s="9">
        <v>-5874</v>
      </c>
      <c r="H2322" s="9">
        <f t="shared" si="238"/>
        <v>-79305</v>
      </c>
      <c r="I2322" s="6" t="s">
        <v>131</v>
      </c>
      <c r="J2322" s="6" t="s">
        <v>132</v>
      </c>
      <c r="K2322" s="5">
        <f t="shared" si="236"/>
        <v>45502</v>
      </c>
      <c r="L2322" s="9">
        <f>+VLOOKUP(B2322,'[17]TT 2023'!F$2369:K$2414,2,0)</f>
        <v>-79299</v>
      </c>
      <c r="M2322" s="9">
        <f t="shared" si="237"/>
        <v>6</v>
      </c>
      <c r="N2322" s="5">
        <f>+VLOOKUP(B2322,'[17]TT 2023'!F$2369:K$2414,6,0)</f>
        <v>45483</v>
      </c>
      <c r="O2322" t="s">
        <v>2770</v>
      </c>
    </row>
    <row r="2323" spans="1:15" hidden="1" x14ac:dyDescent="0.2">
      <c r="A2323" s="5">
        <v>45467</v>
      </c>
      <c r="B2323" s="6">
        <v>818</v>
      </c>
      <c r="C2323" s="6" t="s">
        <v>2229</v>
      </c>
      <c r="D2323" s="6" t="s">
        <v>727</v>
      </c>
      <c r="E2323" s="9">
        <v>-266538</v>
      </c>
      <c r="F2323" s="10" t="s">
        <v>1409</v>
      </c>
      <c r="G2323" s="9">
        <v>-21323</v>
      </c>
      <c r="H2323" s="9">
        <f t="shared" si="238"/>
        <v>-287861</v>
      </c>
      <c r="I2323" s="6" t="s">
        <v>13</v>
      </c>
      <c r="J2323" s="6" t="s">
        <v>14</v>
      </c>
      <c r="K2323" s="5">
        <f t="shared" si="236"/>
        <v>45502</v>
      </c>
      <c r="L2323" s="9">
        <f>+VLOOKUP(B2323,'[17]TT 2023'!F$2369:K$2414,2,0)</f>
        <v>-287870</v>
      </c>
      <c r="M2323" s="9">
        <f t="shared" si="237"/>
        <v>-9</v>
      </c>
      <c r="N2323" s="5">
        <f>+VLOOKUP(B2323,'[17]TT 2023'!F$2369:K$2414,6,0)</f>
        <v>45483</v>
      </c>
      <c r="O2323" t="s">
        <v>2770</v>
      </c>
    </row>
    <row r="2324" spans="1:15" hidden="1" x14ac:dyDescent="0.2">
      <c r="A2324" s="5">
        <v>45467</v>
      </c>
      <c r="B2324" s="6">
        <v>820</v>
      </c>
      <c r="C2324" s="6" t="s">
        <v>2229</v>
      </c>
      <c r="D2324" s="6" t="s">
        <v>727</v>
      </c>
      <c r="E2324" s="9">
        <v>-88846</v>
      </c>
      <c r="F2324" s="10" t="s">
        <v>1409</v>
      </c>
      <c r="G2324" s="9">
        <v>-7108</v>
      </c>
      <c r="H2324" s="9">
        <f t="shared" si="238"/>
        <v>-95954</v>
      </c>
      <c r="I2324" s="6" t="s">
        <v>131</v>
      </c>
      <c r="J2324" s="6" t="s">
        <v>132</v>
      </c>
      <c r="K2324" s="5">
        <f t="shared" si="236"/>
        <v>45502</v>
      </c>
      <c r="L2324" s="9">
        <f>+VLOOKUP(B2324,'[17]TT 2023'!F$2369:K$2414,2,0)</f>
        <v>-95960</v>
      </c>
      <c r="M2324" s="9">
        <f t="shared" si="237"/>
        <v>-6</v>
      </c>
      <c r="N2324" s="5">
        <f>+VLOOKUP(B2324,'[17]TT 2023'!F$2369:K$2414,6,0)</f>
        <v>45483</v>
      </c>
      <c r="O2324" t="s">
        <v>2770</v>
      </c>
    </row>
    <row r="2325" spans="1:15" hidden="1" x14ac:dyDescent="0.2">
      <c r="A2325" s="5">
        <v>45444</v>
      </c>
      <c r="B2325" s="6">
        <v>26424</v>
      </c>
      <c r="C2325" s="6" t="s">
        <v>2228</v>
      </c>
      <c r="D2325" s="6" t="s">
        <v>2679</v>
      </c>
      <c r="E2325" s="9">
        <v>1468620</v>
      </c>
      <c r="F2325" s="10" t="s">
        <v>1409</v>
      </c>
      <c r="G2325" s="9">
        <v>117490</v>
      </c>
      <c r="H2325" s="9">
        <v>1586110</v>
      </c>
      <c r="I2325" s="6" t="s">
        <v>83</v>
      </c>
      <c r="J2325" s="6" t="s">
        <v>84</v>
      </c>
      <c r="K2325" s="5">
        <f t="shared" ref="K2325:K2387" si="239">35+A2325</f>
        <v>45479</v>
      </c>
      <c r="L2325" s="9">
        <f>+VLOOKUP(B2325,'[17]TT 2023'!F$2369:K$2414,2,0)</f>
        <v>1586115</v>
      </c>
      <c r="M2325" s="9">
        <f t="shared" ref="M2325:M2387" si="240">+L2325-H2325</f>
        <v>5</v>
      </c>
      <c r="N2325" s="5">
        <f>+VLOOKUP(B2325,'[17]TT 2023'!F$2369:K$2414,6,0)</f>
        <v>45483</v>
      </c>
      <c r="O2325" t="s">
        <v>2770</v>
      </c>
    </row>
    <row r="2326" spans="1:15" hidden="1" x14ac:dyDescent="0.2">
      <c r="A2326" s="5">
        <v>45444</v>
      </c>
      <c r="B2326" s="6">
        <v>26425</v>
      </c>
      <c r="C2326" s="6" t="s">
        <v>2228</v>
      </c>
      <c r="D2326" s="6" t="s">
        <v>2680</v>
      </c>
      <c r="E2326" s="9">
        <v>3491900</v>
      </c>
      <c r="F2326" s="10" t="s">
        <v>1409</v>
      </c>
      <c r="G2326" s="9">
        <v>279352</v>
      </c>
      <c r="H2326" s="9">
        <v>3771252</v>
      </c>
      <c r="I2326" s="6" t="s">
        <v>101</v>
      </c>
      <c r="J2326" s="6" t="s">
        <v>102</v>
      </c>
      <c r="K2326" s="5">
        <f t="shared" si="239"/>
        <v>45479</v>
      </c>
      <c r="L2326" s="9">
        <f>+VLOOKUP(B2326,'[17]TT 2023'!F$2369:K$2414,2,0)</f>
        <v>3771252</v>
      </c>
      <c r="M2326" s="9">
        <f t="shared" si="240"/>
        <v>0</v>
      </c>
      <c r="N2326" s="5">
        <f>+VLOOKUP(B2326,'[17]TT 2023'!F$2369:K$2414,6,0)</f>
        <v>45483</v>
      </c>
      <c r="O2326" t="s">
        <v>2770</v>
      </c>
    </row>
    <row r="2327" spans="1:15" hidden="1" x14ac:dyDescent="0.2">
      <c r="A2327" s="5">
        <v>45444</v>
      </c>
      <c r="B2327" s="6">
        <v>26423</v>
      </c>
      <c r="C2327" s="6" t="s">
        <v>2228</v>
      </c>
      <c r="D2327" s="6" t="s">
        <v>2681</v>
      </c>
      <c r="E2327" s="9">
        <v>2579200</v>
      </c>
      <c r="F2327" s="10" t="s">
        <v>1409</v>
      </c>
      <c r="G2327" s="9">
        <v>206336</v>
      </c>
      <c r="H2327" s="9">
        <v>2785536</v>
      </c>
      <c r="I2327" s="6" t="s">
        <v>131</v>
      </c>
      <c r="J2327" s="6" t="s">
        <v>132</v>
      </c>
      <c r="K2327" s="5">
        <f t="shared" si="239"/>
        <v>45479</v>
      </c>
      <c r="L2327" s="9">
        <f>+VLOOKUP(B2327,'[17]TT 2023'!F$2369:K$2414,2,0)</f>
        <v>2785536</v>
      </c>
      <c r="M2327" s="9">
        <f t="shared" si="240"/>
        <v>0</v>
      </c>
      <c r="N2327" s="5">
        <f>+VLOOKUP(B2327,'[17]TT 2023'!F$2369:K$2414,6,0)</f>
        <v>45483</v>
      </c>
      <c r="O2327" t="s">
        <v>2770</v>
      </c>
    </row>
    <row r="2328" spans="1:15" hidden="1" x14ac:dyDescent="0.2">
      <c r="A2328" s="5">
        <v>45446</v>
      </c>
      <c r="B2328" s="6">
        <v>26440</v>
      </c>
      <c r="C2328" s="6" t="s">
        <v>2228</v>
      </c>
      <c r="D2328" s="6" t="s">
        <v>2682</v>
      </c>
      <c r="E2328" s="9">
        <v>5211435</v>
      </c>
      <c r="F2328" s="10" t="s">
        <v>1409</v>
      </c>
      <c r="G2328" s="9">
        <v>416915</v>
      </c>
      <c r="H2328" s="9">
        <v>5628350</v>
      </c>
      <c r="I2328" s="6" t="s">
        <v>117</v>
      </c>
      <c r="J2328" s="6" t="s">
        <v>118</v>
      </c>
      <c r="K2328" s="5">
        <f t="shared" si="239"/>
        <v>45481</v>
      </c>
      <c r="L2328" s="9">
        <f>+VLOOKUP(B2328,'[17]TT 2023'!F$2369:K$2414,2,0)</f>
        <v>5628353</v>
      </c>
      <c r="M2328" s="9">
        <f t="shared" si="240"/>
        <v>3</v>
      </c>
      <c r="N2328" s="5">
        <f>+VLOOKUP(B2328,'[17]TT 2023'!F$2369:K$2414,6,0)</f>
        <v>45483</v>
      </c>
      <c r="O2328" t="s">
        <v>2770</v>
      </c>
    </row>
    <row r="2329" spans="1:15" hidden="1" x14ac:dyDescent="0.2">
      <c r="A2329" s="5">
        <v>45446</v>
      </c>
      <c r="B2329" s="6">
        <v>26486</v>
      </c>
      <c r="C2329" s="6" t="s">
        <v>2228</v>
      </c>
      <c r="D2329" s="6" t="s">
        <v>2683</v>
      </c>
      <c r="E2329" s="9">
        <v>1110580</v>
      </c>
      <c r="F2329" s="10" t="s">
        <v>1409</v>
      </c>
      <c r="G2329" s="9">
        <v>88846</v>
      </c>
      <c r="H2329" s="9">
        <v>1199426</v>
      </c>
      <c r="I2329" s="6" t="s">
        <v>147</v>
      </c>
      <c r="J2329" s="6" t="s">
        <v>148</v>
      </c>
      <c r="K2329" s="5">
        <f t="shared" si="239"/>
        <v>45481</v>
      </c>
      <c r="L2329" s="9">
        <f>+VLOOKUP(B2329,'[17]TT 2023'!F$2369:K$2414,2,0)</f>
        <v>1199421</v>
      </c>
      <c r="M2329" s="9">
        <f t="shared" si="240"/>
        <v>-5</v>
      </c>
      <c r="N2329" s="5">
        <f>+VLOOKUP(B2329,'[17]TT 2023'!F$2369:K$2414,6,0)</f>
        <v>45483</v>
      </c>
      <c r="O2329" t="s">
        <v>2770</v>
      </c>
    </row>
    <row r="2330" spans="1:15" hidden="1" x14ac:dyDescent="0.2">
      <c r="A2330" s="5">
        <v>45446</v>
      </c>
      <c r="B2330" s="6">
        <v>26487</v>
      </c>
      <c r="C2330" s="6" t="s">
        <v>2228</v>
      </c>
      <c r="D2330" s="6" t="s">
        <v>2684</v>
      </c>
      <c r="E2330" s="9">
        <v>7181680</v>
      </c>
      <c r="F2330" s="10" t="s">
        <v>1409</v>
      </c>
      <c r="G2330" s="9">
        <v>574534</v>
      </c>
      <c r="H2330" s="9">
        <v>7756214</v>
      </c>
      <c r="I2330" s="6" t="s">
        <v>147</v>
      </c>
      <c r="J2330" s="6" t="s">
        <v>148</v>
      </c>
      <c r="K2330" s="5">
        <f t="shared" si="239"/>
        <v>45481</v>
      </c>
      <c r="L2330" s="9">
        <f>+VLOOKUP(B2330,'[17]TT 2023'!F$2369:K$2414,2,0)</f>
        <v>7756209</v>
      </c>
      <c r="M2330" s="9">
        <f t="shared" si="240"/>
        <v>-5</v>
      </c>
      <c r="N2330" s="5">
        <f>+VLOOKUP(B2330,'[17]TT 2023'!F$2369:K$2414,6,0)</f>
        <v>45483</v>
      </c>
      <c r="O2330" t="s">
        <v>2770</v>
      </c>
    </row>
    <row r="2331" spans="1:15" hidden="1" x14ac:dyDescent="0.2">
      <c r="A2331" s="5">
        <v>45446</v>
      </c>
      <c r="B2331" s="6">
        <v>26488</v>
      </c>
      <c r="C2331" s="6" t="s">
        <v>2228</v>
      </c>
      <c r="D2331" s="6" t="s">
        <v>2685</v>
      </c>
      <c r="E2331" s="9">
        <v>5552900</v>
      </c>
      <c r="F2331" s="10" t="s">
        <v>1409</v>
      </c>
      <c r="G2331" s="9">
        <v>444232</v>
      </c>
      <c r="H2331" s="9">
        <v>5997132</v>
      </c>
      <c r="I2331" s="6" t="s">
        <v>147</v>
      </c>
      <c r="J2331" s="6" t="s">
        <v>148</v>
      </c>
      <c r="K2331" s="5">
        <f t="shared" si="239"/>
        <v>45481</v>
      </c>
      <c r="L2331" s="9">
        <f>+VLOOKUP(B2331,'[17]TT 2023'!F$2369:K$2414,2,0)</f>
        <v>5997132</v>
      </c>
      <c r="M2331" s="9">
        <f t="shared" si="240"/>
        <v>0</v>
      </c>
      <c r="N2331" s="5">
        <f>+VLOOKUP(B2331,'[17]TT 2023'!F$2369:K$2414,6,0)</f>
        <v>45483</v>
      </c>
      <c r="O2331" t="s">
        <v>2770</v>
      </c>
    </row>
    <row r="2332" spans="1:15" hidden="1" x14ac:dyDescent="0.2">
      <c r="A2332" s="5">
        <v>45446</v>
      </c>
      <c r="B2332" s="6">
        <v>26489</v>
      </c>
      <c r="C2332" s="6" t="s">
        <v>2228</v>
      </c>
      <c r="D2332" s="6" t="s">
        <v>2686</v>
      </c>
      <c r="E2332" s="9">
        <v>9402840</v>
      </c>
      <c r="F2332" s="10" t="s">
        <v>1409</v>
      </c>
      <c r="G2332" s="9">
        <v>752227</v>
      </c>
      <c r="H2332" s="9">
        <v>10155067</v>
      </c>
      <c r="I2332" s="6" t="s">
        <v>147</v>
      </c>
      <c r="J2332" s="6" t="s">
        <v>148</v>
      </c>
      <c r="K2332" s="5">
        <f t="shared" si="239"/>
        <v>45481</v>
      </c>
      <c r="L2332" s="9">
        <f>+VLOOKUP(B2332,'[17]TT 2023'!F$2369:K$2414,2,0)</f>
        <v>10155065</v>
      </c>
      <c r="M2332" s="9">
        <f t="shared" si="240"/>
        <v>-2</v>
      </c>
      <c r="N2332" s="5">
        <f>+VLOOKUP(B2332,'[17]TT 2023'!F$2369:K$2414,6,0)</f>
        <v>45483</v>
      </c>
      <c r="O2332" t="s">
        <v>2770</v>
      </c>
    </row>
    <row r="2333" spans="1:15" hidden="1" x14ac:dyDescent="0.2">
      <c r="A2333" s="5">
        <v>45446</v>
      </c>
      <c r="B2333" s="6">
        <v>26490</v>
      </c>
      <c r="C2333" s="6" t="s">
        <v>2228</v>
      </c>
      <c r="D2333" s="6" t="s">
        <v>2687</v>
      </c>
      <c r="E2333" s="9">
        <v>2381320</v>
      </c>
      <c r="F2333" s="10" t="s">
        <v>1409</v>
      </c>
      <c r="G2333" s="9">
        <v>190506</v>
      </c>
      <c r="H2333" s="9">
        <v>2571826</v>
      </c>
      <c r="I2333" s="6" t="s">
        <v>147</v>
      </c>
      <c r="J2333" s="6" t="s">
        <v>148</v>
      </c>
      <c r="K2333" s="5">
        <f t="shared" si="239"/>
        <v>45481</v>
      </c>
      <c r="L2333" s="9">
        <f>+VLOOKUP(B2333,'[17]TT 2023'!F$2369:K$2414,2,0)</f>
        <v>2571831</v>
      </c>
      <c r="M2333" s="9">
        <f t="shared" si="240"/>
        <v>5</v>
      </c>
      <c r="N2333" s="5">
        <f>+VLOOKUP(B2333,'[17]TT 2023'!F$2369:K$2414,6,0)</f>
        <v>45483</v>
      </c>
      <c r="O2333" t="s">
        <v>2770</v>
      </c>
    </row>
    <row r="2334" spans="1:15" hidden="1" x14ac:dyDescent="0.2">
      <c r="A2334" s="5">
        <v>45446</v>
      </c>
      <c r="B2334" s="6">
        <v>26491</v>
      </c>
      <c r="C2334" s="6" t="s">
        <v>2228</v>
      </c>
      <c r="D2334" s="6" t="s">
        <v>2688</v>
      </c>
      <c r="E2334" s="9">
        <v>501830</v>
      </c>
      <c r="F2334" s="10" t="s">
        <v>1409</v>
      </c>
      <c r="G2334" s="9">
        <v>40146</v>
      </c>
      <c r="H2334" s="9">
        <v>541976</v>
      </c>
      <c r="I2334" s="6" t="s">
        <v>147</v>
      </c>
      <c r="J2334" s="6" t="s">
        <v>148</v>
      </c>
      <c r="K2334" s="5">
        <f t="shared" si="239"/>
        <v>45481</v>
      </c>
      <c r="L2334" s="9">
        <f>+VLOOKUP(B2334,'[17]TT 2023'!F$2369:K$2414,2,0)</f>
        <v>541971</v>
      </c>
      <c r="M2334" s="9">
        <f t="shared" si="240"/>
        <v>-5</v>
      </c>
      <c r="N2334" s="5">
        <f>+VLOOKUP(B2334,'[17]TT 2023'!F$2369:K$2414,6,0)</f>
        <v>45483</v>
      </c>
      <c r="O2334" t="s">
        <v>2770</v>
      </c>
    </row>
    <row r="2335" spans="1:15" hidden="1" x14ac:dyDescent="0.2">
      <c r="A2335" s="5">
        <v>45447</v>
      </c>
      <c r="B2335" s="6">
        <v>26517</v>
      </c>
      <c r="C2335" s="6" t="s">
        <v>2228</v>
      </c>
      <c r="D2335" s="6" t="s">
        <v>2689</v>
      </c>
      <c r="E2335" s="9">
        <v>8573240</v>
      </c>
      <c r="F2335" s="10" t="s">
        <v>1409</v>
      </c>
      <c r="G2335" s="9">
        <v>685859</v>
      </c>
      <c r="H2335" s="9">
        <v>9259099</v>
      </c>
      <c r="I2335" s="6" t="s">
        <v>13</v>
      </c>
      <c r="J2335" s="6" t="s">
        <v>14</v>
      </c>
      <c r="K2335" s="5">
        <f t="shared" si="239"/>
        <v>45482</v>
      </c>
      <c r="L2335" s="9">
        <f>+VLOOKUP(B2335,'[17]TT 2023'!F$2369:K$2414,2,0)</f>
        <v>9259097</v>
      </c>
      <c r="M2335" s="9">
        <f t="shared" si="240"/>
        <v>-2</v>
      </c>
      <c r="N2335" s="5">
        <f>+VLOOKUP(B2335,'[17]TT 2023'!F$2369:K$2414,6,0)</f>
        <v>45483</v>
      </c>
      <c r="O2335" t="s">
        <v>2770</v>
      </c>
    </row>
    <row r="2336" spans="1:15" hidden="1" x14ac:dyDescent="0.2">
      <c r="A2336" s="5">
        <v>45447</v>
      </c>
      <c r="B2336" s="6">
        <v>26530</v>
      </c>
      <c r="C2336" s="6" t="s">
        <v>2228</v>
      </c>
      <c r="D2336" s="6" t="s">
        <v>2690</v>
      </c>
      <c r="E2336" s="9">
        <v>1970450</v>
      </c>
      <c r="F2336" s="10" t="s">
        <v>1409</v>
      </c>
      <c r="G2336" s="9">
        <v>157636</v>
      </c>
      <c r="H2336" s="9">
        <v>2128086</v>
      </c>
      <c r="I2336" s="6" t="s">
        <v>53</v>
      </c>
      <c r="J2336" s="6" t="s">
        <v>54</v>
      </c>
      <c r="K2336" s="5">
        <f t="shared" si="239"/>
        <v>45482</v>
      </c>
      <c r="L2336" s="9">
        <f>+VLOOKUP(B2336,'[17]TT 2023'!F$2415:K$2468,2,0)</f>
        <v>2128086</v>
      </c>
      <c r="M2336" s="9">
        <f t="shared" si="240"/>
        <v>0</v>
      </c>
      <c r="N2336" s="5">
        <f>+VLOOKUP(B2336,'[17]TT 2023'!F$2415:K$2468,6,0)</f>
        <v>45497</v>
      </c>
      <c r="O2336" t="s">
        <v>2772</v>
      </c>
    </row>
    <row r="2337" spans="1:15" hidden="1" x14ac:dyDescent="0.2">
      <c r="A2337" s="5">
        <v>45447</v>
      </c>
      <c r="B2337" s="6">
        <v>26533</v>
      </c>
      <c r="C2337" s="6" t="s">
        <v>2228</v>
      </c>
      <c r="D2337" s="6" t="s">
        <v>2691</v>
      </c>
      <c r="E2337" s="9">
        <v>1110580</v>
      </c>
      <c r="F2337" s="10" t="s">
        <v>1409</v>
      </c>
      <c r="G2337" s="9">
        <v>88846</v>
      </c>
      <c r="H2337" s="9">
        <v>1199426</v>
      </c>
      <c r="I2337" s="6" t="s">
        <v>83</v>
      </c>
      <c r="J2337" s="6" t="s">
        <v>84</v>
      </c>
      <c r="K2337" s="5">
        <f t="shared" si="239"/>
        <v>45482</v>
      </c>
      <c r="L2337" s="9">
        <f>+VLOOKUP(B2337,'[17]TT 2023'!F$2415:K$2468,2,0)</f>
        <v>1199421</v>
      </c>
      <c r="M2337" s="9">
        <f t="shared" si="240"/>
        <v>-5</v>
      </c>
      <c r="N2337" s="5">
        <f>+VLOOKUP(B2337,'[17]TT 2023'!F$2415:K$2468,6,0)</f>
        <v>45497</v>
      </c>
      <c r="O2337" t="s">
        <v>2772</v>
      </c>
    </row>
    <row r="2338" spans="1:15" hidden="1" x14ac:dyDescent="0.2">
      <c r="A2338" s="5">
        <v>45447</v>
      </c>
      <c r="B2338" s="6">
        <v>26544</v>
      </c>
      <c r="C2338" s="6" t="s">
        <v>2228</v>
      </c>
      <c r="D2338" s="6" t="s">
        <v>2692</v>
      </c>
      <c r="E2338" s="9">
        <v>1468620</v>
      </c>
      <c r="F2338" s="10" t="s">
        <v>1409</v>
      </c>
      <c r="G2338" s="9">
        <v>117490</v>
      </c>
      <c r="H2338" s="9">
        <v>1586110</v>
      </c>
      <c r="I2338" s="6" t="s">
        <v>93</v>
      </c>
      <c r="J2338" s="6" t="s">
        <v>94</v>
      </c>
      <c r="K2338" s="5">
        <f t="shared" si="239"/>
        <v>45482</v>
      </c>
      <c r="L2338" s="9">
        <f>+VLOOKUP(B2338,'[17]TT 2023'!F$2369:K$2414,2,0)</f>
        <v>1586115</v>
      </c>
      <c r="M2338" s="9">
        <f t="shared" si="240"/>
        <v>5</v>
      </c>
      <c r="N2338" s="5">
        <f>+VLOOKUP(B2338,'[17]TT 2023'!F$2369:K$2414,6,0)</f>
        <v>45483</v>
      </c>
      <c r="O2338" t="s">
        <v>2770</v>
      </c>
    </row>
    <row r="2339" spans="1:15" hidden="1" x14ac:dyDescent="0.2">
      <c r="A2339" s="5">
        <v>45447</v>
      </c>
      <c r="B2339" s="6">
        <v>26529</v>
      </c>
      <c r="C2339" s="6" t="s">
        <v>2228</v>
      </c>
      <c r="D2339" s="6" t="s">
        <v>2693</v>
      </c>
      <c r="E2339" s="9">
        <v>2144100</v>
      </c>
      <c r="F2339" s="10" t="s">
        <v>1409</v>
      </c>
      <c r="G2339" s="9">
        <v>171528</v>
      </c>
      <c r="H2339" s="9">
        <v>2315628</v>
      </c>
      <c r="I2339" s="6" t="s">
        <v>131</v>
      </c>
      <c r="J2339" s="6" t="s">
        <v>132</v>
      </c>
      <c r="K2339" s="5">
        <f t="shared" si="239"/>
        <v>45482</v>
      </c>
      <c r="L2339" s="9">
        <f>+VLOOKUP(B2339,'[17]TT 2023'!F$2369:K$2414,2,0)</f>
        <v>2315628</v>
      </c>
      <c r="M2339" s="9">
        <f t="shared" si="240"/>
        <v>0</v>
      </c>
      <c r="N2339" s="5">
        <f>+VLOOKUP(B2339,'[17]TT 2023'!F$2369:K$2414,6,0)</f>
        <v>45483</v>
      </c>
      <c r="O2339" t="s">
        <v>2770</v>
      </c>
    </row>
    <row r="2340" spans="1:15" hidden="1" x14ac:dyDescent="0.2">
      <c r="A2340" s="5">
        <v>45447</v>
      </c>
      <c r="B2340" s="6">
        <v>26545</v>
      </c>
      <c r="C2340" s="6" t="s">
        <v>2228</v>
      </c>
      <c r="D2340" s="6" t="s">
        <v>2694</v>
      </c>
      <c r="E2340" s="9">
        <v>3491900</v>
      </c>
      <c r="F2340" s="10" t="s">
        <v>1409</v>
      </c>
      <c r="G2340" s="9">
        <v>279352</v>
      </c>
      <c r="H2340" s="9">
        <v>3771252</v>
      </c>
      <c r="I2340" s="6" t="s">
        <v>139</v>
      </c>
      <c r="J2340" s="6" t="s">
        <v>140</v>
      </c>
      <c r="K2340" s="5">
        <f t="shared" si="239"/>
        <v>45482</v>
      </c>
      <c r="L2340" s="9">
        <f>+VLOOKUP(B2340,'[17]TT 2023'!F$2369:K$2414,2,0)</f>
        <v>3771252</v>
      </c>
      <c r="M2340" s="9">
        <f t="shared" si="240"/>
        <v>0</v>
      </c>
      <c r="N2340" s="5">
        <f>+VLOOKUP(B2340,'[17]TT 2023'!F$2369:K$2414,6,0)</f>
        <v>45483</v>
      </c>
      <c r="O2340" t="s">
        <v>2770</v>
      </c>
    </row>
    <row r="2341" spans="1:15" hidden="1" x14ac:dyDescent="0.2">
      <c r="A2341" s="5">
        <v>45447</v>
      </c>
      <c r="B2341" s="6">
        <v>26543</v>
      </c>
      <c r="C2341" s="6" t="s">
        <v>2228</v>
      </c>
      <c r="D2341" s="6" t="s">
        <v>2695</v>
      </c>
      <c r="E2341" s="9">
        <v>5013555</v>
      </c>
      <c r="F2341" s="10" t="s">
        <v>1409</v>
      </c>
      <c r="G2341" s="9">
        <v>401084</v>
      </c>
      <c r="H2341" s="9">
        <v>5414639</v>
      </c>
      <c r="I2341" s="6" t="s">
        <v>175</v>
      </c>
      <c r="J2341" s="6" t="s">
        <v>176</v>
      </c>
      <c r="K2341" s="5">
        <f t="shared" si="239"/>
        <v>45482</v>
      </c>
      <c r="L2341" s="9">
        <f>+VLOOKUP(B2341,'[17]TT 2023'!F$2369:K$2414,2,0)</f>
        <v>5414634</v>
      </c>
      <c r="M2341" s="9">
        <f t="shared" si="240"/>
        <v>-5</v>
      </c>
      <c r="N2341" s="5">
        <f>+VLOOKUP(B2341,'[17]TT 2023'!F$2369:K$2414,6,0)</f>
        <v>45483</v>
      </c>
      <c r="O2341" t="s">
        <v>2770</v>
      </c>
    </row>
    <row r="2342" spans="1:15" hidden="1" x14ac:dyDescent="0.2">
      <c r="A2342" s="5">
        <v>45448</v>
      </c>
      <c r="B2342" s="6">
        <v>26644</v>
      </c>
      <c r="C2342" s="6" t="s">
        <v>2228</v>
      </c>
      <c r="D2342" s="6" t="s">
        <v>2696</v>
      </c>
      <c r="E2342" s="9">
        <v>1468620</v>
      </c>
      <c r="F2342" s="10" t="s">
        <v>1409</v>
      </c>
      <c r="G2342" s="9">
        <v>117490</v>
      </c>
      <c r="H2342" s="9">
        <v>1586110</v>
      </c>
      <c r="I2342" s="6" t="s">
        <v>101</v>
      </c>
      <c r="J2342" s="6" t="s">
        <v>102</v>
      </c>
      <c r="K2342" s="5">
        <f t="shared" si="239"/>
        <v>45483</v>
      </c>
      <c r="L2342" s="9">
        <f>+VLOOKUP(B2342,'[17]TT 2023'!F$2369:K$2414,2,0)</f>
        <v>1586115</v>
      </c>
      <c r="M2342" s="9">
        <f t="shared" si="240"/>
        <v>5</v>
      </c>
      <c r="N2342" s="5">
        <f>+VLOOKUP(B2342,'[17]TT 2023'!F$2369:K$2414,6,0)</f>
        <v>45483</v>
      </c>
      <c r="O2342" t="s">
        <v>2770</v>
      </c>
    </row>
    <row r="2343" spans="1:15" hidden="1" x14ac:dyDescent="0.2">
      <c r="A2343" s="5">
        <v>45449</v>
      </c>
      <c r="B2343" s="6">
        <v>27340</v>
      </c>
      <c r="C2343" s="6" t="s">
        <v>2228</v>
      </c>
      <c r="D2343" s="6" t="s">
        <v>2697</v>
      </c>
      <c r="E2343" s="9">
        <v>3689780</v>
      </c>
      <c r="F2343" s="10" t="s">
        <v>1409</v>
      </c>
      <c r="G2343" s="9">
        <v>295182</v>
      </c>
      <c r="H2343" s="9">
        <v>3984962</v>
      </c>
      <c r="I2343" s="6" t="s">
        <v>13</v>
      </c>
      <c r="J2343" s="6" t="s">
        <v>14</v>
      </c>
      <c r="K2343" s="5">
        <f t="shared" si="239"/>
        <v>45484</v>
      </c>
      <c r="L2343" s="9">
        <f>+VLOOKUP(B2343,'[17]TT 2023'!F$2369:K$2414,2,0)</f>
        <v>3984957</v>
      </c>
      <c r="M2343" s="9">
        <f t="shared" si="240"/>
        <v>-5</v>
      </c>
      <c r="N2343" s="5">
        <f>+VLOOKUP(B2343,'[17]TT 2023'!F$2369:K$2414,6,0)</f>
        <v>45483</v>
      </c>
      <c r="O2343" t="s">
        <v>2770</v>
      </c>
    </row>
    <row r="2344" spans="1:15" hidden="1" x14ac:dyDescent="0.2">
      <c r="A2344" s="5">
        <v>45450</v>
      </c>
      <c r="B2344" s="6">
        <v>27625</v>
      </c>
      <c r="C2344" s="6" t="s">
        <v>2228</v>
      </c>
      <c r="D2344" s="6" t="s">
        <v>2698</v>
      </c>
      <c r="E2344" s="9">
        <v>1468620</v>
      </c>
      <c r="F2344" s="10" t="s">
        <v>1409</v>
      </c>
      <c r="G2344" s="9">
        <v>117490</v>
      </c>
      <c r="H2344" s="9">
        <v>1586110</v>
      </c>
      <c r="I2344" s="6" t="s">
        <v>13</v>
      </c>
      <c r="J2344" s="6" t="s">
        <v>14</v>
      </c>
      <c r="K2344" s="5">
        <f t="shared" si="239"/>
        <v>45485</v>
      </c>
      <c r="L2344" s="9">
        <f>+VLOOKUP(B2344,'[17]TT 2023'!F$2415:K$2468,2,0)</f>
        <v>1586115</v>
      </c>
      <c r="M2344" s="9">
        <f t="shared" si="240"/>
        <v>5</v>
      </c>
      <c r="N2344" s="5">
        <f>+VLOOKUP(B2344,'[17]TT 2023'!F$2415:K$2468,6,0)</f>
        <v>45497</v>
      </c>
      <c r="O2344" t="s">
        <v>2772</v>
      </c>
    </row>
    <row r="2345" spans="1:15" hidden="1" x14ac:dyDescent="0.2">
      <c r="A2345" s="5">
        <v>45450</v>
      </c>
      <c r="B2345" s="6">
        <v>27620</v>
      </c>
      <c r="C2345" s="6" t="s">
        <v>2228</v>
      </c>
      <c r="D2345" s="6" t="s">
        <v>2699</v>
      </c>
      <c r="E2345" s="9">
        <v>1110580</v>
      </c>
      <c r="F2345" s="10" t="s">
        <v>1409</v>
      </c>
      <c r="G2345" s="9">
        <v>88846</v>
      </c>
      <c r="H2345" s="9">
        <v>1199426</v>
      </c>
      <c r="I2345" s="6" t="s">
        <v>53</v>
      </c>
      <c r="J2345" s="6" t="s">
        <v>54</v>
      </c>
      <c r="K2345" s="5">
        <f t="shared" si="239"/>
        <v>45485</v>
      </c>
      <c r="L2345" s="9">
        <f>+VLOOKUP(B2345,'[17]TT 2023'!F$2415:K$2468,2,0)</f>
        <v>1199421</v>
      </c>
      <c r="M2345" s="9">
        <f t="shared" si="240"/>
        <v>-5</v>
      </c>
      <c r="N2345" s="5">
        <f>+VLOOKUP(B2345,'[17]TT 2023'!F$2415:K$2468,6,0)</f>
        <v>45497</v>
      </c>
      <c r="O2345" t="s">
        <v>2772</v>
      </c>
    </row>
    <row r="2346" spans="1:15" hidden="1" x14ac:dyDescent="0.2">
      <c r="A2346" s="5">
        <v>45450</v>
      </c>
      <c r="B2346" s="6">
        <v>27622</v>
      </c>
      <c r="C2346" s="6" t="s">
        <v>2228</v>
      </c>
      <c r="D2346" s="6" t="s">
        <v>2700</v>
      </c>
      <c r="E2346" s="9">
        <v>1110580</v>
      </c>
      <c r="F2346" s="10" t="s">
        <v>1409</v>
      </c>
      <c r="G2346" s="9">
        <v>88846</v>
      </c>
      <c r="H2346" s="9">
        <v>1199426</v>
      </c>
      <c r="I2346" s="6" t="s">
        <v>89</v>
      </c>
      <c r="J2346" s="6" t="s">
        <v>90</v>
      </c>
      <c r="K2346" s="5">
        <f t="shared" si="239"/>
        <v>45485</v>
      </c>
      <c r="L2346" s="9">
        <f>+VLOOKUP(B2346,'[17]TT 2023'!F$2415:K$2468,2,0)</f>
        <v>1199421</v>
      </c>
      <c r="M2346" s="9">
        <f t="shared" si="240"/>
        <v>-5</v>
      </c>
      <c r="N2346" s="5">
        <f>+VLOOKUP(B2346,'[17]TT 2023'!F$2415:K$2468,6,0)</f>
        <v>45497</v>
      </c>
      <c r="O2346" t="s">
        <v>2772</v>
      </c>
    </row>
    <row r="2347" spans="1:15" hidden="1" x14ac:dyDescent="0.2">
      <c r="A2347" s="5">
        <v>45450</v>
      </c>
      <c r="B2347" s="6">
        <v>27624</v>
      </c>
      <c r="C2347" s="6" t="s">
        <v>2228</v>
      </c>
      <c r="D2347" s="6" t="s">
        <v>2701</v>
      </c>
      <c r="E2347" s="9">
        <v>2381320</v>
      </c>
      <c r="F2347" s="10" t="s">
        <v>1409</v>
      </c>
      <c r="G2347" s="9">
        <v>190506</v>
      </c>
      <c r="H2347" s="9">
        <v>2571826</v>
      </c>
      <c r="I2347" s="6" t="s">
        <v>113</v>
      </c>
      <c r="J2347" s="6" t="s">
        <v>114</v>
      </c>
      <c r="K2347" s="5">
        <f t="shared" si="239"/>
        <v>45485</v>
      </c>
      <c r="L2347" s="9">
        <f>+VLOOKUP(B2347,'[17]TT 2023'!F$2415:K$2468,2,0)</f>
        <v>2571831</v>
      </c>
      <c r="M2347" s="9">
        <f t="shared" si="240"/>
        <v>5</v>
      </c>
      <c r="N2347" s="5">
        <f>+VLOOKUP(B2347,'[17]TT 2023'!F$2415:K$2468,6,0)</f>
        <v>45497</v>
      </c>
      <c r="O2347" t="s">
        <v>2772</v>
      </c>
    </row>
    <row r="2348" spans="1:15" hidden="1" x14ac:dyDescent="0.2">
      <c r="A2348" s="5">
        <v>45450</v>
      </c>
      <c r="B2348" s="6">
        <v>27621</v>
      </c>
      <c r="C2348" s="6" t="s">
        <v>2228</v>
      </c>
      <c r="D2348" s="6" t="s">
        <v>2702</v>
      </c>
      <c r="E2348" s="9">
        <v>1468620</v>
      </c>
      <c r="F2348" s="10" t="s">
        <v>1409</v>
      </c>
      <c r="G2348" s="9">
        <v>117490</v>
      </c>
      <c r="H2348" s="9">
        <v>1586110</v>
      </c>
      <c r="I2348" s="6" t="s">
        <v>139</v>
      </c>
      <c r="J2348" s="6" t="s">
        <v>140</v>
      </c>
      <c r="K2348" s="5">
        <f t="shared" si="239"/>
        <v>45485</v>
      </c>
      <c r="L2348" s="9">
        <f>+VLOOKUP(B2348,'[17]TT 2023'!F$2415:K$2468,2,0)</f>
        <v>1586115</v>
      </c>
      <c r="M2348" s="9">
        <f t="shared" si="240"/>
        <v>5</v>
      </c>
      <c r="N2348" s="5">
        <f>+VLOOKUP(B2348,'[17]TT 2023'!F$2415:K$2468,6,0)</f>
        <v>45497</v>
      </c>
      <c r="O2348" t="s">
        <v>2772</v>
      </c>
    </row>
    <row r="2349" spans="1:15" hidden="1" x14ac:dyDescent="0.2">
      <c r="A2349" s="5">
        <v>45450</v>
      </c>
      <c r="B2349" s="6">
        <v>27623</v>
      </c>
      <c r="C2349" s="6" t="s">
        <v>2228</v>
      </c>
      <c r="D2349" s="6" t="s">
        <v>2703</v>
      </c>
      <c r="E2349" s="9">
        <v>4100855</v>
      </c>
      <c r="F2349" s="10" t="s">
        <v>1409</v>
      </c>
      <c r="G2349" s="9">
        <v>328068</v>
      </c>
      <c r="H2349" s="9">
        <v>4428923</v>
      </c>
      <c r="I2349" s="6" t="s">
        <v>175</v>
      </c>
      <c r="J2349" s="6" t="s">
        <v>176</v>
      </c>
      <c r="K2349" s="5">
        <f t="shared" si="239"/>
        <v>45485</v>
      </c>
      <c r="L2349" s="9">
        <f>+VLOOKUP(B2349,'[17]TT 2023'!F$2415:K$2468,2,0)</f>
        <v>4428918</v>
      </c>
      <c r="M2349" s="9">
        <f t="shared" si="240"/>
        <v>-5</v>
      </c>
      <c r="N2349" s="5">
        <f>+VLOOKUP(B2349,'[17]TT 2023'!F$2415:K$2468,6,0)</f>
        <v>45497</v>
      </c>
      <c r="O2349" t="s">
        <v>2772</v>
      </c>
    </row>
    <row r="2350" spans="1:15" hidden="1" x14ac:dyDescent="0.2">
      <c r="A2350" s="5">
        <v>45451</v>
      </c>
      <c r="B2350" s="6">
        <v>27919</v>
      </c>
      <c r="C2350" s="6" t="s">
        <v>2228</v>
      </c>
      <c r="D2350" s="6" t="s">
        <v>2704</v>
      </c>
      <c r="E2350" s="9">
        <v>4960520</v>
      </c>
      <c r="F2350" s="10" t="s">
        <v>1409</v>
      </c>
      <c r="G2350" s="9">
        <v>396842</v>
      </c>
      <c r="H2350" s="9">
        <v>5357362</v>
      </c>
      <c r="I2350" s="6" t="s">
        <v>13</v>
      </c>
      <c r="J2350" s="6" t="s">
        <v>14</v>
      </c>
      <c r="K2350" s="5">
        <f t="shared" si="239"/>
        <v>45486</v>
      </c>
      <c r="L2350" s="9">
        <f>+VLOOKUP(B2350,'[17]TT 2023'!F$2415:K$2468,2,0)</f>
        <v>5357367</v>
      </c>
      <c r="M2350" s="9">
        <f t="shared" si="240"/>
        <v>5</v>
      </c>
      <c r="N2350" s="5">
        <f>+VLOOKUP(B2350,'[17]TT 2023'!F$2415:K$2468,6,0)</f>
        <v>45497</v>
      </c>
      <c r="O2350" t="s">
        <v>2772</v>
      </c>
    </row>
    <row r="2351" spans="1:15" hidden="1" x14ac:dyDescent="0.2">
      <c r="A2351" s="5">
        <v>45455</v>
      </c>
      <c r="B2351" s="6">
        <v>28180</v>
      </c>
      <c r="C2351" s="6" t="s">
        <v>2228</v>
      </c>
      <c r="D2351" s="6" t="s">
        <v>2705</v>
      </c>
      <c r="E2351" s="9">
        <v>2221160</v>
      </c>
      <c r="F2351" s="10" t="s">
        <v>1409</v>
      </c>
      <c r="G2351" s="9">
        <v>177693</v>
      </c>
      <c r="H2351" s="9">
        <v>2398853</v>
      </c>
      <c r="I2351" s="6" t="s">
        <v>73</v>
      </c>
      <c r="J2351" s="6" t="s">
        <v>74</v>
      </c>
      <c r="K2351" s="5">
        <f t="shared" si="239"/>
        <v>45490</v>
      </c>
      <c r="L2351" s="9">
        <f>+VLOOKUP(B2351,'[17]TT 2023'!F$2415:K$2468,2,0)</f>
        <v>2398856</v>
      </c>
      <c r="M2351" s="9">
        <f t="shared" si="240"/>
        <v>3</v>
      </c>
      <c r="N2351" s="5">
        <f>+VLOOKUP(B2351,'[17]TT 2023'!F$2415:K$2468,6,0)</f>
        <v>45497</v>
      </c>
      <c r="O2351" t="s">
        <v>2772</v>
      </c>
    </row>
    <row r="2352" spans="1:15" hidden="1" x14ac:dyDescent="0.2">
      <c r="A2352" s="5">
        <v>45455</v>
      </c>
      <c r="B2352" s="6">
        <v>28173</v>
      </c>
      <c r="C2352" s="6" t="s">
        <v>2228</v>
      </c>
      <c r="D2352" s="6" t="s">
        <v>2706</v>
      </c>
      <c r="E2352" s="9">
        <v>2937240</v>
      </c>
      <c r="F2352" s="10" t="s">
        <v>1409</v>
      </c>
      <c r="G2352" s="9">
        <v>234979</v>
      </c>
      <c r="H2352" s="9">
        <v>3172219</v>
      </c>
      <c r="I2352" s="6" t="s">
        <v>147</v>
      </c>
      <c r="J2352" s="6" t="s">
        <v>148</v>
      </c>
      <c r="K2352" s="5">
        <f t="shared" si="239"/>
        <v>45490</v>
      </c>
      <c r="L2352" s="9">
        <f>+VLOOKUP(B2352,'[17]TT 2023'!F$2415:K$2468,2,0)</f>
        <v>3172217</v>
      </c>
      <c r="M2352" s="9">
        <f t="shared" si="240"/>
        <v>-2</v>
      </c>
      <c r="N2352" s="5">
        <f>+VLOOKUP(B2352,'[17]TT 2023'!F$2415:K$2468,6,0)</f>
        <v>45497</v>
      </c>
      <c r="O2352" t="s">
        <v>2772</v>
      </c>
    </row>
    <row r="2353" spans="1:15" hidden="1" x14ac:dyDescent="0.2">
      <c r="A2353" s="5">
        <v>45455</v>
      </c>
      <c r="B2353" s="6">
        <v>28175</v>
      </c>
      <c r="C2353" s="6" t="s">
        <v>2228</v>
      </c>
      <c r="D2353" s="6" t="s">
        <v>2707</v>
      </c>
      <c r="E2353" s="9">
        <v>1468620</v>
      </c>
      <c r="F2353" s="10" t="s">
        <v>1409</v>
      </c>
      <c r="G2353" s="9">
        <v>117490</v>
      </c>
      <c r="H2353" s="9">
        <v>1586110</v>
      </c>
      <c r="I2353" s="6" t="s">
        <v>147</v>
      </c>
      <c r="J2353" s="6" t="s">
        <v>148</v>
      </c>
      <c r="K2353" s="5">
        <f t="shared" si="239"/>
        <v>45490</v>
      </c>
      <c r="L2353" s="9">
        <f>+VLOOKUP(B2353,'[17]TT 2023'!F$2415:K$2468,2,0)</f>
        <v>1586115</v>
      </c>
      <c r="M2353" s="9">
        <f t="shared" si="240"/>
        <v>5</v>
      </c>
      <c r="N2353" s="5">
        <f>+VLOOKUP(B2353,'[17]TT 2023'!F$2415:K$2468,6,0)</f>
        <v>45497</v>
      </c>
      <c r="O2353" t="s">
        <v>2772</v>
      </c>
    </row>
    <row r="2354" spans="1:15" hidden="1" x14ac:dyDescent="0.2">
      <c r="A2354" s="5">
        <v>45455</v>
      </c>
      <c r="B2354" s="6">
        <v>28176</v>
      </c>
      <c r="C2354" s="6" t="s">
        <v>2228</v>
      </c>
      <c r="D2354" s="6" t="s">
        <v>2708</v>
      </c>
      <c r="E2354" s="9">
        <v>6052870</v>
      </c>
      <c r="F2354" s="10" t="s">
        <v>1409</v>
      </c>
      <c r="G2354" s="9">
        <v>484230</v>
      </c>
      <c r="H2354" s="9">
        <v>6537100</v>
      </c>
      <c r="I2354" s="6" t="s">
        <v>147</v>
      </c>
      <c r="J2354" s="6" t="s">
        <v>148</v>
      </c>
      <c r="K2354" s="5">
        <f t="shared" si="239"/>
        <v>45490</v>
      </c>
      <c r="L2354" s="9">
        <f>+VLOOKUP(B2354,'[17]TT 2023'!F$2369:K$2414,2,0)</f>
        <v>6537105</v>
      </c>
      <c r="M2354" s="9">
        <f t="shared" si="240"/>
        <v>5</v>
      </c>
      <c r="N2354" s="5">
        <f>+VLOOKUP(B2354,'[17]TT 2023'!F$2369:K$2414,6,0)</f>
        <v>45483</v>
      </c>
      <c r="O2354" t="s">
        <v>2770</v>
      </c>
    </row>
    <row r="2355" spans="1:15" hidden="1" x14ac:dyDescent="0.2">
      <c r="A2355" s="5">
        <v>45455</v>
      </c>
      <c r="B2355" s="6">
        <v>28177</v>
      </c>
      <c r="C2355" s="6" t="s">
        <v>2228</v>
      </c>
      <c r="D2355" s="6" t="s">
        <v>2709</v>
      </c>
      <c r="E2355" s="9">
        <v>5418926</v>
      </c>
      <c r="F2355" s="10" t="s">
        <v>1409</v>
      </c>
      <c r="G2355" s="9">
        <v>433514</v>
      </c>
      <c r="H2355" s="9">
        <v>5852440</v>
      </c>
      <c r="I2355" s="6" t="s">
        <v>147</v>
      </c>
      <c r="J2355" s="6" t="s">
        <v>148</v>
      </c>
      <c r="K2355" s="5">
        <f t="shared" si="239"/>
        <v>45490</v>
      </c>
      <c r="L2355" s="9">
        <f>+VLOOKUP(B2355,'[17]TT 2023'!F$2369:K$2414,2,0)</f>
        <v>5852439</v>
      </c>
      <c r="M2355" s="9">
        <f t="shared" si="240"/>
        <v>-1</v>
      </c>
      <c r="N2355" s="5">
        <f>+VLOOKUP(B2355,'[17]TT 2023'!F$2369:K$2414,6,0)</f>
        <v>45483</v>
      </c>
      <c r="O2355" t="s">
        <v>2770</v>
      </c>
    </row>
    <row r="2356" spans="1:15" hidden="1" x14ac:dyDescent="0.2">
      <c r="A2356" s="5">
        <v>45455</v>
      </c>
      <c r="B2356" s="6">
        <v>28178</v>
      </c>
      <c r="C2356" s="6" t="s">
        <v>2228</v>
      </c>
      <c r="D2356" s="6" t="s">
        <v>2710</v>
      </c>
      <c r="E2356" s="9">
        <v>14043040</v>
      </c>
      <c r="F2356" s="10" t="s">
        <v>1409</v>
      </c>
      <c r="G2356" s="9">
        <v>1123443</v>
      </c>
      <c r="H2356" s="9">
        <v>15166483</v>
      </c>
      <c r="I2356" s="6" t="s">
        <v>147</v>
      </c>
      <c r="J2356" s="6" t="s">
        <v>148</v>
      </c>
      <c r="K2356" s="5">
        <f t="shared" si="239"/>
        <v>45490</v>
      </c>
      <c r="L2356" s="9">
        <f>+VLOOKUP(B2356,'[17]TT 2023'!F$2369:K$2414,2,0)</f>
        <v>15166481</v>
      </c>
      <c r="M2356" s="9">
        <f t="shared" si="240"/>
        <v>-2</v>
      </c>
      <c r="N2356" s="5">
        <f>+VLOOKUP(B2356,'[17]TT 2023'!F$2369:K$2414,6,0)</f>
        <v>45483</v>
      </c>
      <c r="O2356" t="s">
        <v>2770</v>
      </c>
    </row>
    <row r="2357" spans="1:15" hidden="1" x14ac:dyDescent="0.2">
      <c r="A2357" s="5">
        <v>45455</v>
      </c>
      <c r="B2357" s="6">
        <v>28179</v>
      </c>
      <c r="C2357" s="6" t="s">
        <v>2228</v>
      </c>
      <c r="D2357" s="6" t="s">
        <v>2711</v>
      </c>
      <c r="E2357" s="9">
        <v>2221160</v>
      </c>
      <c r="F2357" s="10" t="s">
        <v>1409</v>
      </c>
      <c r="G2357" s="9">
        <v>177693</v>
      </c>
      <c r="H2357" s="9">
        <v>2398853</v>
      </c>
      <c r="I2357" s="6" t="s">
        <v>147</v>
      </c>
      <c r="J2357" s="6" t="s">
        <v>148</v>
      </c>
      <c r="K2357" s="5">
        <f t="shared" si="239"/>
        <v>45490</v>
      </c>
      <c r="L2357" s="9">
        <f>+VLOOKUP(B2357,'[17]TT 2023'!F$2369:K$2414,2,0)</f>
        <v>2398856</v>
      </c>
      <c r="M2357" s="9">
        <f t="shared" si="240"/>
        <v>3</v>
      </c>
      <c r="N2357" s="5">
        <f>+VLOOKUP(B2357,'[17]TT 2023'!F$2369:K$2414,6,0)</f>
        <v>45483</v>
      </c>
      <c r="O2357" t="s">
        <v>2770</v>
      </c>
    </row>
    <row r="2358" spans="1:15" hidden="1" x14ac:dyDescent="0.2">
      <c r="A2358" s="5">
        <v>45457</v>
      </c>
      <c r="B2358" s="6">
        <v>29028</v>
      </c>
      <c r="C2358" s="6" t="s">
        <v>2228</v>
      </c>
      <c r="D2358" s="6" t="s">
        <v>2712</v>
      </c>
      <c r="E2358" s="9">
        <v>2144100</v>
      </c>
      <c r="F2358" s="10" t="s">
        <v>1409</v>
      </c>
      <c r="G2358" s="9">
        <v>171528</v>
      </c>
      <c r="H2358" s="9">
        <v>2315628</v>
      </c>
      <c r="I2358" s="6" t="s">
        <v>73</v>
      </c>
      <c r="J2358" s="6" t="s">
        <v>74</v>
      </c>
      <c r="K2358" s="5">
        <f t="shared" si="239"/>
        <v>45492</v>
      </c>
      <c r="L2358" s="9">
        <f>+VLOOKUP(B2358,'[17]TT 2023'!F$2415:K$2468,2,0)</f>
        <v>2315628</v>
      </c>
      <c r="M2358" s="9">
        <f t="shared" si="240"/>
        <v>0</v>
      </c>
      <c r="N2358" s="5">
        <f>+VLOOKUP(B2358,'[17]TT 2023'!F$2415:K$2468,6,0)</f>
        <v>45497</v>
      </c>
      <c r="O2358" t="s">
        <v>2772</v>
      </c>
    </row>
    <row r="2359" spans="1:15" hidden="1" x14ac:dyDescent="0.2">
      <c r="A2359" s="5">
        <v>45457</v>
      </c>
      <c r="B2359" s="6">
        <v>29238</v>
      </c>
      <c r="C2359" s="6" t="s">
        <v>2228</v>
      </c>
      <c r="D2359" s="6" t="s">
        <v>2713</v>
      </c>
      <c r="E2359" s="9">
        <v>3491900</v>
      </c>
      <c r="F2359" s="10" t="s">
        <v>1409</v>
      </c>
      <c r="G2359" s="9">
        <v>279352</v>
      </c>
      <c r="H2359" s="9">
        <v>3771252</v>
      </c>
      <c r="I2359" s="6" t="s">
        <v>83</v>
      </c>
      <c r="J2359" s="6" t="s">
        <v>84</v>
      </c>
      <c r="K2359" s="5">
        <f t="shared" si="239"/>
        <v>45492</v>
      </c>
      <c r="L2359" s="9">
        <f>+VLOOKUP(B2359,'[17]TT 2023'!F$2415:K$2468,2,0)</f>
        <v>3771252</v>
      </c>
      <c r="M2359" s="9">
        <f t="shared" si="240"/>
        <v>0</v>
      </c>
      <c r="N2359" s="5">
        <f>+VLOOKUP(B2359,'[17]TT 2023'!F$2415:K$2468,6,0)</f>
        <v>45497</v>
      </c>
      <c r="O2359" t="s">
        <v>2772</v>
      </c>
    </row>
    <row r="2360" spans="1:15" hidden="1" x14ac:dyDescent="0.2">
      <c r="A2360" s="5">
        <v>45457</v>
      </c>
      <c r="B2360" s="6">
        <v>29239</v>
      </c>
      <c r="C2360" s="6" t="s">
        <v>2228</v>
      </c>
      <c r="D2360" s="6" t="s">
        <v>2714</v>
      </c>
      <c r="E2360" s="9">
        <v>4602480</v>
      </c>
      <c r="F2360" s="10" t="s">
        <v>1409</v>
      </c>
      <c r="G2360" s="9">
        <v>368198</v>
      </c>
      <c r="H2360" s="9">
        <v>4970678</v>
      </c>
      <c r="I2360" s="6" t="s">
        <v>139</v>
      </c>
      <c r="J2360" s="6" t="s">
        <v>140</v>
      </c>
      <c r="K2360" s="5">
        <f t="shared" si="239"/>
        <v>45492</v>
      </c>
      <c r="L2360" s="9">
        <f>+VLOOKUP(B2360,'[17]TT 2023'!F$2415:K$2468,2,0)</f>
        <v>4970673</v>
      </c>
      <c r="M2360" s="9">
        <f t="shared" si="240"/>
        <v>-5</v>
      </c>
      <c r="N2360" s="5">
        <f>+VLOOKUP(B2360,'[17]TT 2023'!F$2415:K$2468,6,0)</f>
        <v>45497</v>
      </c>
      <c r="O2360" t="s">
        <v>2772</v>
      </c>
    </row>
    <row r="2361" spans="1:15" hidden="1" x14ac:dyDescent="0.2">
      <c r="A2361" s="5">
        <v>45458</v>
      </c>
      <c r="B2361" s="6">
        <v>29266</v>
      </c>
      <c r="C2361" s="6" t="s">
        <v>2228</v>
      </c>
      <c r="D2361" s="6" t="s">
        <v>2715</v>
      </c>
      <c r="E2361" s="9">
        <v>8351120</v>
      </c>
      <c r="F2361" s="10" t="s">
        <v>1409</v>
      </c>
      <c r="G2361" s="9">
        <v>668090</v>
      </c>
      <c r="H2361" s="9">
        <v>9019210</v>
      </c>
      <c r="I2361" s="6" t="s">
        <v>13</v>
      </c>
      <c r="J2361" s="6" t="s">
        <v>14</v>
      </c>
      <c r="K2361" s="5">
        <f t="shared" si="239"/>
        <v>45493</v>
      </c>
      <c r="L2361" s="9">
        <f>+VLOOKUP(B2361,'[17]TT 2023'!F$2415:K$2468,2,0)</f>
        <v>9019215</v>
      </c>
      <c r="M2361" s="9">
        <f t="shared" si="240"/>
        <v>5</v>
      </c>
      <c r="N2361" s="5">
        <f>+VLOOKUP(B2361,'[17]TT 2023'!F$2415:K$2468,6,0)</f>
        <v>45497</v>
      </c>
      <c r="O2361" t="s">
        <v>2772</v>
      </c>
    </row>
    <row r="2362" spans="1:15" hidden="1" x14ac:dyDescent="0.2">
      <c r="A2362" s="5">
        <v>45460</v>
      </c>
      <c r="B2362" s="6">
        <v>29289</v>
      </c>
      <c r="C2362" s="6" t="s">
        <v>2228</v>
      </c>
      <c r="D2362" s="6" t="s">
        <v>2716</v>
      </c>
      <c r="E2362" s="9">
        <v>1776920</v>
      </c>
      <c r="F2362" s="10" t="s">
        <v>1409</v>
      </c>
      <c r="G2362" s="9">
        <v>142154</v>
      </c>
      <c r="H2362" s="9">
        <v>1919074</v>
      </c>
      <c r="I2362" s="6" t="s">
        <v>13</v>
      </c>
      <c r="J2362" s="6" t="s">
        <v>14</v>
      </c>
      <c r="K2362" s="5">
        <f t="shared" si="239"/>
        <v>45495</v>
      </c>
      <c r="L2362" s="9">
        <f>+VLOOKUP(B2362,'[17]TT 2023'!F$2415:K$2468,2,0)</f>
        <v>1919079</v>
      </c>
      <c r="M2362" s="9">
        <f t="shared" si="240"/>
        <v>5</v>
      </c>
      <c r="N2362" s="5">
        <f>+VLOOKUP(B2362,'[17]TT 2023'!F$2415:K$2468,6,0)</f>
        <v>45497</v>
      </c>
      <c r="O2362" t="s">
        <v>2772</v>
      </c>
    </row>
    <row r="2363" spans="1:15" hidden="1" x14ac:dyDescent="0.2">
      <c r="A2363" s="5">
        <v>45461</v>
      </c>
      <c r="B2363" s="6">
        <v>29389</v>
      </c>
      <c r="C2363" s="6" t="s">
        <v>2228</v>
      </c>
      <c r="D2363" s="6" t="s">
        <v>2717</v>
      </c>
      <c r="E2363" s="9">
        <v>888460</v>
      </c>
      <c r="F2363" s="10" t="s">
        <v>1409</v>
      </c>
      <c r="G2363" s="9">
        <v>71077</v>
      </c>
      <c r="H2363" s="9">
        <v>959537</v>
      </c>
      <c r="I2363" s="6" t="s">
        <v>53</v>
      </c>
      <c r="J2363" s="6" t="s">
        <v>54</v>
      </c>
      <c r="K2363" s="5">
        <f t="shared" si="239"/>
        <v>45496</v>
      </c>
      <c r="L2363" s="9">
        <f>+VLOOKUP(B2363,'[17]TT 2023'!F$2469:K$2548,2,0)</f>
        <v>959540</v>
      </c>
      <c r="M2363" s="9">
        <f t="shared" si="240"/>
        <v>3</v>
      </c>
      <c r="N2363" s="5">
        <f>+VLOOKUP(B2363,'[17]TT 2023'!F$2469:K$2548,6,0)</f>
        <v>45516</v>
      </c>
      <c r="O2363" t="s">
        <v>2882</v>
      </c>
    </row>
    <row r="2364" spans="1:15" hidden="1" x14ac:dyDescent="0.2">
      <c r="A2364" s="5">
        <v>45461</v>
      </c>
      <c r="B2364" s="6">
        <v>29390</v>
      </c>
      <c r="C2364" s="6" t="s">
        <v>2228</v>
      </c>
      <c r="D2364" s="6" t="s">
        <v>2718</v>
      </c>
      <c r="E2364" s="9">
        <v>2381320</v>
      </c>
      <c r="F2364" s="10" t="s">
        <v>1409</v>
      </c>
      <c r="G2364" s="9">
        <v>190506</v>
      </c>
      <c r="H2364" s="9">
        <v>2571826</v>
      </c>
      <c r="I2364" s="6" t="s">
        <v>53</v>
      </c>
      <c r="J2364" s="6" t="s">
        <v>54</v>
      </c>
      <c r="K2364" s="5">
        <f t="shared" si="239"/>
        <v>45496</v>
      </c>
      <c r="L2364" s="9">
        <f>+VLOOKUP(B2364,'[17]TT 2023'!F$2469:K$2548,2,0)</f>
        <v>2571831</v>
      </c>
      <c r="M2364" s="9">
        <f t="shared" si="240"/>
        <v>5</v>
      </c>
      <c r="N2364" s="5">
        <f>+VLOOKUP(B2364,'[17]TT 2023'!F$2469:K$2548,6,0)</f>
        <v>45516</v>
      </c>
      <c r="O2364" t="s">
        <v>2882</v>
      </c>
    </row>
    <row r="2365" spans="1:15" hidden="1" x14ac:dyDescent="0.2">
      <c r="A2365" s="5">
        <v>45461</v>
      </c>
      <c r="B2365" s="6">
        <v>29359</v>
      </c>
      <c r="C2365" s="6" t="s">
        <v>2228</v>
      </c>
      <c r="D2365" s="6" t="s">
        <v>2719</v>
      </c>
      <c r="E2365" s="9">
        <v>888460</v>
      </c>
      <c r="F2365" s="10" t="s">
        <v>1409</v>
      </c>
      <c r="G2365" s="9">
        <v>71077</v>
      </c>
      <c r="H2365" s="9">
        <v>959537</v>
      </c>
      <c r="I2365" s="6" t="s">
        <v>73</v>
      </c>
      <c r="J2365" s="6" t="s">
        <v>74</v>
      </c>
      <c r="K2365" s="5">
        <f t="shared" si="239"/>
        <v>45496</v>
      </c>
      <c r="L2365" s="9">
        <f>+VLOOKUP(B2365,'[17]TT 2023'!F$2415:K$2468,2,0)</f>
        <v>959540</v>
      </c>
      <c r="M2365" s="9">
        <f t="shared" si="240"/>
        <v>3</v>
      </c>
      <c r="N2365" s="5">
        <f>+VLOOKUP(B2365,'[17]TT 2023'!F$2415:K$2468,6,0)</f>
        <v>45497</v>
      </c>
      <c r="O2365" t="s">
        <v>2772</v>
      </c>
    </row>
    <row r="2366" spans="1:15" hidden="1" x14ac:dyDescent="0.2">
      <c r="A2366" s="5">
        <v>45461</v>
      </c>
      <c r="B2366" s="6">
        <v>29364</v>
      </c>
      <c r="C2366" s="6" t="s">
        <v>2228</v>
      </c>
      <c r="D2366" s="6" t="s">
        <v>2720</v>
      </c>
      <c r="E2366" s="9">
        <v>888460</v>
      </c>
      <c r="F2366" s="10" t="s">
        <v>1409</v>
      </c>
      <c r="G2366" s="9">
        <v>71077</v>
      </c>
      <c r="H2366" s="9">
        <v>959537</v>
      </c>
      <c r="I2366" s="6" t="s">
        <v>89</v>
      </c>
      <c r="J2366" s="6" t="s">
        <v>90</v>
      </c>
      <c r="K2366" s="5">
        <f t="shared" si="239"/>
        <v>45496</v>
      </c>
      <c r="L2366" s="9">
        <f>+VLOOKUP(B2366,'[17]TT 2023'!F$2415:K$2468,2,0)</f>
        <v>959540</v>
      </c>
      <c r="M2366" s="9">
        <f t="shared" si="240"/>
        <v>3</v>
      </c>
      <c r="N2366" s="5">
        <f>+VLOOKUP(B2366,'[17]TT 2023'!F$2415:K$2468,6,0)</f>
        <v>45497</v>
      </c>
      <c r="O2366" t="s">
        <v>2772</v>
      </c>
    </row>
    <row r="2367" spans="1:15" hidden="1" x14ac:dyDescent="0.2">
      <c r="A2367" s="5">
        <v>45461</v>
      </c>
      <c r="B2367" s="6">
        <v>29365</v>
      </c>
      <c r="C2367" s="6" t="s">
        <v>2228</v>
      </c>
      <c r="D2367" s="6" t="s">
        <v>2721</v>
      </c>
      <c r="E2367" s="9">
        <v>888460</v>
      </c>
      <c r="F2367" s="10" t="s">
        <v>1409</v>
      </c>
      <c r="G2367" s="9">
        <v>71077</v>
      </c>
      <c r="H2367" s="9">
        <v>959537</v>
      </c>
      <c r="I2367" s="6" t="s">
        <v>89</v>
      </c>
      <c r="J2367" s="6" t="s">
        <v>90</v>
      </c>
      <c r="K2367" s="5">
        <f t="shared" si="239"/>
        <v>45496</v>
      </c>
      <c r="L2367" s="9">
        <f>+VLOOKUP(B2367,'[17]TT 2023'!F$2415:K$2468,2,0)</f>
        <v>959540</v>
      </c>
      <c r="M2367" s="9">
        <f t="shared" si="240"/>
        <v>3</v>
      </c>
      <c r="N2367" s="5">
        <f>+VLOOKUP(B2367,'[17]TT 2023'!F$2415:K$2468,6,0)</f>
        <v>45497</v>
      </c>
      <c r="O2367" t="s">
        <v>2772</v>
      </c>
    </row>
    <row r="2368" spans="1:15" hidden="1" x14ac:dyDescent="0.2">
      <c r="A2368" s="5">
        <v>45461</v>
      </c>
      <c r="B2368" s="6">
        <v>29362</v>
      </c>
      <c r="C2368" s="6" t="s">
        <v>2228</v>
      </c>
      <c r="D2368" s="6" t="s">
        <v>2722</v>
      </c>
      <c r="E2368" s="9">
        <v>888460</v>
      </c>
      <c r="F2368" s="10" t="s">
        <v>1409</v>
      </c>
      <c r="G2368" s="9">
        <v>71077</v>
      </c>
      <c r="H2368" s="9">
        <v>959537</v>
      </c>
      <c r="I2368" s="6" t="s">
        <v>93</v>
      </c>
      <c r="J2368" s="6" t="s">
        <v>94</v>
      </c>
      <c r="K2368" s="5">
        <f t="shared" si="239"/>
        <v>45496</v>
      </c>
      <c r="L2368" s="9">
        <f>+VLOOKUP(B2368,'[17]TT 2023'!F$2415:K$2468,2,0)</f>
        <v>959540</v>
      </c>
      <c r="M2368" s="9">
        <f t="shared" si="240"/>
        <v>3</v>
      </c>
      <c r="N2368" s="5">
        <f>+VLOOKUP(B2368,'[17]TT 2023'!F$2415:K$2468,6,0)</f>
        <v>45497</v>
      </c>
      <c r="O2368" t="s">
        <v>2772</v>
      </c>
    </row>
    <row r="2369" spans="1:15" hidden="1" x14ac:dyDescent="0.2">
      <c r="A2369" s="5">
        <v>45461</v>
      </c>
      <c r="B2369" s="6">
        <v>29363</v>
      </c>
      <c r="C2369" s="6" t="s">
        <v>2228</v>
      </c>
      <c r="D2369" s="6" t="s">
        <v>2723</v>
      </c>
      <c r="E2369" s="9">
        <v>2381320</v>
      </c>
      <c r="F2369" s="10" t="s">
        <v>1409</v>
      </c>
      <c r="G2369" s="9">
        <v>190506</v>
      </c>
      <c r="H2369" s="9">
        <v>2571826</v>
      </c>
      <c r="I2369" s="6" t="s">
        <v>93</v>
      </c>
      <c r="J2369" s="6" t="s">
        <v>94</v>
      </c>
      <c r="K2369" s="5">
        <f t="shared" si="239"/>
        <v>45496</v>
      </c>
      <c r="L2369" s="9">
        <f>+VLOOKUP(B2369,'[17]TT 2023'!F$2415:K$2468,2,0)</f>
        <v>2571831</v>
      </c>
      <c r="M2369" s="9">
        <f t="shared" si="240"/>
        <v>5</v>
      </c>
      <c r="N2369" s="5">
        <f>+VLOOKUP(B2369,'[17]TT 2023'!F$2415:K$2468,6,0)</f>
        <v>45497</v>
      </c>
      <c r="O2369" t="s">
        <v>2772</v>
      </c>
    </row>
    <row r="2370" spans="1:15" hidden="1" x14ac:dyDescent="0.2">
      <c r="A2370" s="5">
        <v>45461</v>
      </c>
      <c r="B2370" s="6">
        <v>29360</v>
      </c>
      <c r="C2370" s="6" t="s">
        <v>2228</v>
      </c>
      <c r="D2370" s="6" t="s">
        <v>2724</v>
      </c>
      <c r="E2370" s="9">
        <v>888460</v>
      </c>
      <c r="F2370" s="10" t="s">
        <v>1409</v>
      </c>
      <c r="G2370" s="9">
        <v>71077</v>
      </c>
      <c r="H2370" s="9">
        <v>959537</v>
      </c>
      <c r="I2370" s="6" t="s">
        <v>113</v>
      </c>
      <c r="J2370" s="6" t="s">
        <v>114</v>
      </c>
      <c r="K2370" s="5">
        <f t="shared" si="239"/>
        <v>45496</v>
      </c>
      <c r="L2370" s="9">
        <f>+VLOOKUP(B2370,'[17]TT 2023'!F$2415:K$2468,2,0)</f>
        <v>959540</v>
      </c>
      <c r="M2370" s="9">
        <f t="shared" si="240"/>
        <v>3</v>
      </c>
      <c r="N2370" s="5">
        <f>+VLOOKUP(B2370,'[17]TT 2023'!F$2415:K$2468,6,0)</f>
        <v>45497</v>
      </c>
      <c r="O2370" t="s">
        <v>2772</v>
      </c>
    </row>
    <row r="2371" spans="1:15" hidden="1" x14ac:dyDescent="0.2">
      <c r="A2371" s="5">
        <v>45461</v>
      </c>
      <c r="B2371" s="6">
        <v>29391</v>
      </c>
      <c r="C2371" s="6" t="s">
        <v>2228</v>
      </c>
      <c r="D2371" s="6" t="s">
        <v>2725</v>
      </c>
      <c r="E2371" s="9">
        <v>3483060</v>
      </c>
      <c r="F2371" s="10" t="s">
        <v>1409</v>
      </c>
      <c r="G2371" s="9">
        <v>278645</v>
      </c>
      <c r="H2371" s="9">
        <v>3761705</v>
      </c>
      <c r="I2371" s="6" t="s">
        <v>131</v>
      </c>
      <c r="J2371" s="6" t="s">
        <v>132</v>
      </c>
      <c r="K2371" s="5">
        <f t="shared" si="239"/>
        <v>45496</v>
      </c>
      <c r="L2371" s="9">
        <f>+VLOOKUP(B2371,'[17]TT 2023'!F$2415:K$2468,2,0)</f>
        <v>3761708</v>
      </c>
      <c r="M2371" s="9">
        <f t="shared" si="240"/>
        <v>3</v>
      </c>
      <c r="N2371" s="5">
        <f>+VLOOKUP(B2371,'[17]TT 2023'!F$2415:K$2468,6,0)</f>
        <v>45497</v>
      </c>
      <c r="O2371" t="s">
        <v>2772</v>
      </c>
    </row>
    <row r="2372" spans="1:15" hidden="1" x14ac:dyDescent="0.2">
      <c r="A2372" s="5">
        <v>45461</v>
      </c>
      <c r="B2372" s="6">
        <v>29361</v>
      </c>
      <c r="C2372" s="6" t="s">
        <v>2228</v>
      </c>
      <c r="D2372" s="6" t="s">
        <v>2726</v>
      </c>
      <c r="E2372" s="9">
        <v>1468620</v>
      </c>
      <c r="F2372" s="10" t="s">
        <v>1409</v>
      </c>
      <c r="G2372" s="9">
        <v>117490</v>
      </c>
      <c r="H2372" s="9">
        <v>1586110</v>
      </c>
      <c r="I2372" s="6" t="s">
        <v>175</v>
      </c>
      <c r="J2372" s="6" t="s">
        <v>176</v>
      </c>
      <c r="K2372" s="5">
        <f t="shared" si="239"/>
        <v>45496</v>
      </c>
      <c r="L2372" s="9">
        <f>+VLOOKUP(B2372,'[17]TT 2023'!F$2415:K$2468,2,0)</f>
        <v>1586115</v>
      </c>
      <c r="M2372" s="9">
        <f t="shared" si="240"/>
        <v>5</v>
      </c>
      <c r="N2372" s="5">
        <f>+VLOOKUP(B2372,'[17]TT 2023'!F$2415:K$2468,6,0)</f>
        <v>45497</v>
      </c>
      <c r="O2372" t="s">
        <v>2772</v>
      </c>
    </row>
    <row r="2373" spans="1:15" hidden="1" x14ac:dyDescent="0.2">
      <c r="A2373" s="5">
        <v>45462</v>
      </c>
      <c r="B2373" s="6">
        <v>29457</v>
      </c>
      <c r="C2373" s="6" t="s">
        <v>2228</v>
      </c>
      <c r="D2373" s="6" t="s">
        <v>2727</v>
      </c>
      <c r="E2373" s="9">
        <v>3849940</v>
      </c>
      <c r="F2373" s="10" t="s">
        <v>1409</v>
      </c>
      <c r="G2373" s="9">
        <v>307995</v>
      </c>
      <c r="H2373" s="9">
        <v>4157935</v>
      </c>
      <c r="I2373" s="6" t="s">
        <v>13</v>
      </c>
      <c r="J2373" s="6" t="s">
        <v>14</v>
      </c>
      <c r="K2373" s="5">
        <f t="shared" si="239"/>
        <v>45497</v>
      </c>
      <c r="L2373" s="9">
        <f>+VLOOKUP(B2373,'[17]TT 2023'!F$2415:K$2468,2,0)</f>
        <v>4157933</v>
      </c>
      <c r="M2373" s="9">
        <f t="shared" si="240"/>
        <v>-2</v>
      </c>
      <c r="N2373" s="5">
        <f>+VLOOKUP(B2373,'[17]TT 2023'!F$2415:K$2468,6,0)</f>
        <v>45497</v>
      </c>
      <c r="O2373" t="s">
        <v>2772</v>
      </c>
    </row>
    <row r="2374" spans="1:15" hidden="1" x14ac:dyDescent="0.2">
      <c r="A2374" s="5">
        <v>45462</v>
      </c>
      <c r="B2374" s="6">
        <v>29458</v>
      </c>
      <c r="C2374" s="6" t="s">
        <v>2228</v>
      </c>
      <c r="D2374" s="6" t="s">
        <v>2728</v>
      </c>
      <c r="E2374" s="9">
        <v>1776920</v>
      </c>
      <c r="F2374" s="10" t="s">
        <v>1409</v>
      </c>
      <c r="G2374" s="9">
        <v>142154</v>
      </c>
      <c r="H2374" s="9">
        <v>1919074</v>
      </c>
      <c r="I2374" s="6" t="s">
        <v>13</v>
      </c>
      <c r="J2374" s="6" t="s">
        <v>14</v>
      </c>
      <c r="K2374" s="5">
        <f t="shared" si="239"/>
        <v>45497</v>
      </c>
      <c r="L2374" s="9">
        <f>+VLOOKUP(B2374,'[17]TT 2023'!F$2415:K$2468,2,0)</f>
        <v>1919079</v>
      </c>
      <c r="M2374" s="9">
        <f t="shared" si="240"/>
        <v>5</v>
      </c>
      <c r="N2374" s="5">
        <f>+VLOOKUP(B2374,'[17]TT 2023'!F$2415:K$2468,6,0)</f>
        <v>45497</v>
      </c>
      <c r="O2374" t="s">
        <v>2772</v>
      </c>
    </row>
    <row r="2375" spans="1:15" hidden="1" x14ac:dyDescent="0.2">
      <c r="A2375" s="5">
        <v>45462</v>
      </c>
      <c r="B2375" s="6">
        <v>29523</v>
      </c>
      <c r="C2375" s="6" t="s">
        <v>2228</v>
      </c>
      <c r="D2375" s="6" t="s">
        <v>2729</v>
      </c>
      <c r="E2375" s="9">
        <v>1809868</v>
      </c>
      <c r="F2375" s="10" t="s">
        <v>1409</v>
      </c>
      <c r="G2375" s="9">
        <v>144789</v>
      </c>
      <c r="H2375" s="9">
        <v>1954657</v>
      </c>
      <c r="I2375" s="6" t="s">
        <v>117</v>
      </c>
      <c r="J2375" s="6" t="s">
        <v>118</v>
      </c>
      <c r="K2375" s="5">
        <f t="shared" si="239"/>
        <v>45497</v>
      </c>
      <c r="L2375" s="9">
        <f>+VLOOKUP(B2375,'[17]TT 2023'!F$2415:K$2468,2,0)</f>
        <v>1954652</v>
      </c>
      <c r="M2375" s="9">
        <f t="shared" si="240"/>
        <v>-5</v>
      </c>
      <c r="N2375" s="5">
        <f>+VLOOKUP(B2375,'[17]TT 2023'!F$2415:K$2468,6,0)</f>
        <v>45497</v>
      </c>
      <c r="O2375" t="s">
        <v>2772</v>
      </c>
    </row>
    <row r="2376" spans="1:15" hidden="1" x14ac:dyDescent="0.2">
      <c r="A2376" s="5">
        <v>45462</v>
      </c>
      <c r="B2376" s="6">
        <v>29448</v>
      </c>
      <c r="C2376" s="6" t="s">
        <v>2228</v>
      </c>
      <c r="D2376" s="6" t="s">
        <v>2730</v>
      </c>
      <c r="E2376" s="9">
        <v>536025</v>
      </c>
      <c r="F2376" s="10" t="s">
        <v>1409</v>
      </c>
      <c r="G2376" s="9">
        <v>42882</v>
      </c>
      <c r="H2376" s="9">
        <v>578907</v>
      </c>
      <c r="I2376" s="6" t="s">
        <v>147</v>
      </c>
      <c r="J2376" s="6" t="s">
        <v>148</v>
      </c>
      <c r="K2376" s="5">
        <f t="shared" si="239"/>
        <v>45497</v>
      </c>
      <c r="L2376" s="9">
        <f>+VLOOKUP(B2376,'[17]TT 2023'!F$2415:K$2468,2,0)</f>
        <v>578907</v>
      </c>
      <c r="M2376" s="9">
        <f t="shared" si="240"/>
        <v>0</v>
      </c>
      <c r="N2376" s="5">
        <f>+VLOOKUP(B2376,'[17]TT 2023'!F$2415:K$2468,6,0)</f>
        <v>45497</v>
      </c>
      <c r="O2376" t="s">
        <v>2772</v>
      </c>
    </row>
    <row r="2377" spans="1:15" hidden="1" x14ac:dyDescent="0.2">
      <c r="A2377" s="5">
        <v>45462</v>
      </c>
      <c r="B2377" s="6">
        <v>29450</v>
      </c>
      <c r="C2377" s="6" t="s">
        <v>2228</v>
      </c>
      <c r="D2377" s="6" t="s">
        <v>2731</v>
      </c>
      <c r="E2377" s="9">
        <v>2381320</v>
      </c>
      <c r="F2377" s="10" t="s">
        <v>1409</v>
      </c>
      <c r="G2377" s="9">
        <v>190506</v>
      </c>
      <c r="H2377" s="9">
        <v>2571826</v>
      </c>
      <c r="I2377" s="6" t="s">
        <v>147</v>
      </c>
      <c r="J2377" s="6" t="s">
        <v>148</v>
      </c>
      <c r="K2377" s="5">
        <f t="shared" si="239"/>
        <v>45497</v>
      </c>
      <c r="L2377" s="9">
        <f>+VLOOKUP(B2377,'[17]TT 2023'!F$2415:K$2468,2,0)</f>
        <v>2571831</v>
      </c>
      <c r="M2377" s="9">
        <f t="shared" si="240"/>
        <v>5</v>
      </c>
      <c r="N2377" s="5">
        <f>+VLOOKUP(B2377,'[17]TT 2023'!F$2415:K$2468,6,0)</f>
        <v>45497</v>
      </c>
      <c r="O2377" t="s">
        <v>2772</v>
      </c>
    </row>
    <row r="2378" spans="1:15" hidden="1" x14ac:dyDescent="0.2">
      <c r="A2378" s="5">
        <v>45462</v>
      </c>
      <c r="B2378" s="6">
        <v>29454</v>
      </c>
      <c r="C2378" s="6" t="s">
        <v>2228</v>
      </c>
      <c r="D2378" s="6" t="s">
        <v>2732</v>
      </c>
      <c r="E2378" s="9">
        <v>5409315</v>
      </c>
      <c r="F2378" s="10" t="s">
        <v>1409</v>
      </c>
      <c r="G2378" s="9">
        <v>432745</v>
      </c>
      <c r="H2378" s="9">
        <v>5842060</v>
      </c>
      <c r="I2378" s="6" t="s">
        <v>147</v>
      </c>
      <c r="J2378" s="6" t="s">
        <v>148</v>
      </c>
      <c r="K2378" s="5">
        <f t="shared" si="239"/>
        <v>45497</v>
      </c>
      <c r="L2378" s="9">
        <f>+VLOOKUP(B2378,'[17]TT 2023'!F$2415:K$2468,2,0)</f>
        <v>5842058</v>
      </c>
      <c r="M2378" s="9">
        <f t="shared" si="240"/>
        <v>-2</v>
      </c>
      <c r="N2378" s="5">
        <f>+VLOOKUP(B2378,'[17]TT 2023'!F$2415:K$2468,6,0)</f>
        <v>45497</v>
      </c>
      <c r="O2378" t="s">
        <v>2772</v>
      </c>
    </row>
    <row r="2379" spans="1:15" hidden="1" x14ac:dyDescent="0.2">
      <c r="A2379" s="5">
        <v>45463</v>
      </c>
      <c r="B2379" s="6">
        <v>30292</v>
      </c>
      <c r="C2379" s="6" t="s">
        <v>2228</v>
      </c>
      <c r="D2379" s="6" t="s">
        <v>2733</v>
      </c>
      <c r="E2379" s="9">
        <v>2381320</v>
      </c>
      <c r="F2379" s="10" t="s">
        <v>1409</v>
      </c>
      <c r="G2379" s="9">
        <v>190506</v>
      </c>
      <c r="H2379" s="9">
        <v>2571826</v>
      </c>
      <c r="I2379" s="6" t="s">
        <v>13</v>
      </c>
      <c r="J2379" s="6" t="s">
        <v>14</v>
      </c>
      <c r="K2379" s="5">
        <f t="shared" si="239"/>
        <v>45498</v>
      </c>
      <c r="L2379" s="9">
        <f>+VLOOKUP(B2379,'[17]TT 2023'!F$2415:K$2468,2,0)</f>
        <v>2571831</v>
      </c>
      <c r="M2379" s="9">
        <f t="shared" si="240"/>
        <v>5</v>
      </c>
      <c r="N2379" s="5">
        <f>+VLOOKUP(B2379,'[17]TT 2023'!F$2415:K$2468,6,0)</f>
        <v>45497</v>
      </c>
      <c r="O2379" t="s">
        <v>2772</v>
      </c>
    </row>
    <row r="2380" spans="1:15" hidden="1" x14ac:dyDescent="0.2">
      <c r="A2380" s="5">
        <v>45463</v>
      </c>
      <c r="B2380" s="6">
        <v>30294</v>
      </c>
      <c r="C2380" s="6" t="s">
        <v>2228</v>
      </c>
      <c r="D2380" s="6" t="s">
        <v>2734</v>
      </c>
      <c r="E2380" s="9">
        <v>9760860</v>
      </c>
      <c r="F2380" s="10" t="s">
        <v>1409</v>
      </c>
      <c r="G2380" s="9">
        <v>780869</v>
      </c>
      <c r="H2380" s="9">
        <v>10541729</v>
      </c>
      <c r="I2380" s="6" t="s">
        <v>13</v>
      </c>
      <c r="J2380" s="6" t="s">
        <v>14</v>
      </c>
      <c r="K2380" s="5">
        <f t="shared" si="239"/>
        <v>45498</v>
      </c>
      <c r="L2380" s="9">
        <f>+VLOOKUP(B2380,'[17]TT 2023'!F$2415:K$2468,2,0)</f>
        <v>10541732</v>
      </c>
      <c r="M2380" s="9">
        <f t="shared" si="240"/>
        <v>3</v>
      </c>
      <c r="N2380" s="5">
        <f>+VLOOKUP(B2380,'[17]TT 2023'!F$2415:K$2468,6,0)</f>
        <v>45497</v>
      </c>
      <c r="O2380" t="s">
        <v>2772</v>
      </c>
    </row>
    <row r="2381" spans="1:15" hidden="1" x14ac:dyDescent="0.2">
      <c r="A2381" s="5">
        <v>45463</v>
      </c>
      <c r="B2381" s="6">
        <v>30293</v>
      </c>
      <c r="C2381" s="6" t="s">
        <v>2228</v>
      </c>
      <c r="D2381" s="6" t="s">
        <v>2735</v>
      </c>
      <c r="E2381" s="9">
        <v>2381320</v>
      </c>
      <c r="F2381" s="10" t="s">
        <v>1409</v>
      </c>
      <c r="G2381" s="9">
        <v>190506</v>
      </c>
      <c r="H2381" s="9">
        <v>2571826</v>
      </c>
      <c r="I2381" s="6" t="s">
        <v>101</v>
      </c>
      <c r="J2381" s="6" t="s">
        <v>102</v>
      </c>
      <c r="K2381" s="5">
        <f t="shared" si="239"/>
        <v>45498</v>
      </c>
      <c r="L2381" s="9">
        <f>+VLOOKUP(B2381,'[17]TT 2023'!F$2415:K$2468,2,0)</f>
        <v>2571831</v>
      </c>
      <c r="M2381" s="9">
        <f t="shared" si="240"/>
        <v>5</v>
      </c>
      <c r="N2381" s="5">
        <f>+VLOOKUP(B2381,'[17]TT 2023'!F$2415:K$2468,6,0)</f>
        <v>45497</v>
      </c>
      <c r="O2381" t="s">
        <v>2772</v>
      </c>
    </row>
    <row r="2382" spans="1:15" hidden="1" x14ac:dyDescent="0.2">
      <c r="A2382" s="5">
        <v>45464</v>
      </c>
      <c r="B2382" s="6">
        <v>30499</v>
      </c>
      <c r="C2382" s="6" t="s">
        <v>2228</v>
      </c>
      <c r="D2382" s="6" t="s">
        <v>2736</v>
      </c>
      <c r="E2382" s="9">
        <v>1468620</v>
      </c>
      <c r="F2382" s="10" t="s">
        <v>1409</v>
      </c>
      <c r="G2382" s="9">
        <v>117490</v>
      </c>
      <c r="H2382" s="9">
        <v>1586110</v>
      </c>
      <c r="I2382" s="6" t="s">
        <v>53</v>
      </c>
      <c r="J2382" s="6" t="s">
        <v>54</v>
      </c>
      <c r="K2382" s="5">
        <f t="shared" si="239"/>
        <v>45499</v>
      </c>
      <c r="L2382" s="9">
        <f>+VLOOKUP(B2382,'[17]TT 2023'!F$2469:K$2548,2,0)</f>
        <v>1586115</v>
      </c>
      <c r="M2382" s="9">
        <f t="shared" si="240"/>
        <v>5</v>
      </c>
      <c r="N2382" s="5">
        <f>+VLOOKUP(B2382,'[17]TT 2023'!F$2469:K$2548,6,0)</f>
        <v>45516</v>
      </c>
      <c r="O2382" t="s">
        <v>2882</v>
      </c>
    </row>
    <row r="2383" spans="1:15" hidden="1" x14ac:dyDescent="0.2">
      <c r="A2383" s="5">
        <v>45464</v>
      </c>
      <c r="B2383" s="6">
        <v>30503</v>
      </c>
      <c r="C2383" s="6" t="s">
        <v>2228</v>
      </c>
      <c r="D2383" s="6" t="s">
        <v>2738</v>
      </c>
      <c r="E2383" s="9">
        <v>4063220</v>
      </c>
      <c r="F2383" s="10" t="s">
        <v>1409</v>
      </c>
      <c r="G2383" s="9">
        <v>325058</v>
      </c>
      <c r="H2383" s="9">
        <v>4388278</v>
      </c>
      <c r="I2383" s="6" t="s">
        <v>73</v>
      </c>
      <c r="J2383" s="6" t="s">
        <v>74</v>
      </c>
      <c r="K2383" s="5">
        <f t="shared" si="239"/>
        <v>45499</v>
      </c>
      <c r="L2383" s="9">
        <f>+VLOOKUP(B2383,'[17]TT 2023'!F$2469:K$2548,2,0)</f>
        <v>4388283</v>
      </c>
      <c r="M2383" s="9">
        <f t="shared" si="240"/>
        <v>5</v>
      </c>
      <c r="N2383" s="5">
        <f>+VLOOKUP(B2383,'[17]TT 2023'!F$2469:K$2548,6,0)</f>
        <v>45516</v>
      </c>
      <c r="O2383" t="s">
        <v>2882</v>
      </c>
    </row>
    <row r="2384" spans="1:15" hidden="1" x14ac:dyDescent="0.2">
      <c r="A2384" s="5">
        <v>45464</v>
      </c>
      <c r="B2384" s="6">
        <v>30501</v>
      </c>
      <c r="C2384" s="6" t="s">
        <v>2228</v>
      </c>
      <c r="D2384" s="6" t="s">
        <v>2739</v>
      </c>
      <c r="E2384" s="9">
        <v>1468620</v>
      </c>
      <c r="F2384" s="10" t="s">
        <v>1409</v>
      </c>
      <c r="G2384" s="9">
        <v>117490</v>
      </c>
      <c r="H2384" s="9">
        <v>1586110</v>
      </c>
      <c r="I2384" s="6" t="s">
        <v>107</v>
      </c>
      <c r="J2384" s="6" t="s">
        <v>108</v>
      </c>
      <c r="K2384" s="5">
        <f t="shared" si="239"/>
        <v>45499</v>
      </c>
      <c r="L2384" s="9">
        <f>+VLOOKUP(B2384,'[17]TT 2023'!F$2469:K$2548,2,0)</f>
        <v>1586115</v>
      </c>
      <c r="M2384" s="9">
        <f t="shared" si="240"/>
        <v>5</v>
      </c>
      <c r="N2384" s="5">
        <f>+VLOOKUP(B2384,'[17]TT 2023'!F$2469:K$2548,6,0)</f>
        <v>45516</v>
      </c>
      <c r="O2384" t="s">
        <v>2882</v>
      </c>
    </row>
    <row r="2385" spans="1:15" hidden="1" x14ac:dyDescent="0.2">
      <c r="A2385" s="5">
        <v>45464</v>
      </c>
      <c r="B2385" s="6">
        <v>30502</v>
      </c>
      <c r="C2385" s="6" t="s">
        <v>2228</v>
      </c>
      <c r="D2385" s="6" t="s">
        <v>2740</v>
      </c>
      <c r="E2385" s="9">
        <v>1468620</v>
      </c>
      <c r="F2385" s="10" t="s">
        <v>1409</v>
      </c>
      <c r="G2385" s="9">
        <v>117490</v>
      </c>
      <c r="H2385" s="9">
        <v>1586110</v>
      </c>
      <c r="I2385" s="6" t="s">
        <v>175</v>
      </c>
      <c r="J2385" s="6" t="s">
        <v>176</v>
      </c>
      <c r="K2385" s="5">
        <f t="shared" si="239"/>
        <v>45499</v>
      </c>
      <c r="L2385" s="9">
        <f>+VLOOKUP(B2385,'[17]TT 2023'!F$2469:K$2548,2,0)</f>
        <v>1586115</v>
      </c>
      <c r="M2385" s="9">
        <f t="shared" si="240"/>
        <v>5</v>
      </c>
      <c r="N2385" s="5">
        <f>+VLOOKUP(B2385,'[17]TT 2023'!F$2469:K$2548,6,0)</f>
        <v>45516</v>
      </c>
      <c r="O2385" t="s">
        <v>2882</v>
      </c>
    </row>
    <row r="2386" spans="1:15" hidden="1" x14ac:dyDescent="0.2">
      <c r="A2386" s="5">
        <v>45465</v>
      </c>
      <c r="B2386" s="6">
        <v>30706</v>
      </c>
      <c r="C2386" s="6" t="s">
        <v>2228</v>
      </c>
      <c r="D2386" s="6" t="s">
        <v>2741</v>
      </c>
      <c r="E2386" s="9">
        <v>2381320</v>
      </c>
      <c r="F2386" s="10" t="s">
        <v>1409</v>
      </c>
      <c r="G2386" s="9">
        <v>190506</v>
      </c>
      <c r="H2386" s="9">
        <v>2571826</v>
      </c>
      <c r="I2386" s="6" t="s">
        <v>13</v>
      </c>
      <c r="J2386" s="6" t="s">
        <v>14</v>
      </c>
      <c r="K2386" s="5">
        <f t="shared" si="239"/>
        <v>45500</v>
      </c>
      <c r="L2386" s="9">
        <f>+VLOOKUP(B2386,'[17]TT 2023'!F$2469:K$2548,2,0)</f>
        <v>2571831</v>
      </c>
      <c r="M2386" s="9">
        <f t="shared" si="240"/>
        <v>5</v>
      </c>
      <c r="N2386" s="5">
        <f>+VLOOKUP(B2386,'[17]TT 2023'!F$2469:K$2548,6,0)</f>
        <v>45516</v>
      </c>
      <c r="O2386" t="s">
        <v>2882</v>
      </c>
    </row>
    <row r="2387" spans="1:15" hidden="1" x14ac:dyDescent="0.2">
      <c r="A2387" s="5">
        <v>45465</v>
      </c>
      <c r="B2387" s="6">
        <v>30707</v>
      </c>
      <c r="C2387" s="6" t="s">
        <v>2228</v>
      </c>
      <c r="D2387" s="6" t="s">
        <v>2742</v>
      </c>
      <c r="E2387" s="9">
        <v>9843980</v>
      </c>
      <c r="F2387" s="10" t="s">
        <v>1409</v>
      </c>
      <c r="G2387" s="9">
        <v>787518</v>
      </c>
      <c r="H2387" s="9">
        <v>10631498</v>
      </c>
      <c r="I2387" s="6" t="s">
        <v>13</v>
      </c>
      <c r="J2387" s="6" t="s">
        <v>14</v>
      </c>
      <c r="K2387" s="5">
        <f t="shared" si="239"/>
        <v>45500</v>
      </c>
      <c r="L2387" s="9">
        <f>+VLOOKUP(B2387,'[17]TT 2023'!F$2469:K$2548,2,0)</f>
        <v>10631493</v>
      </c>
      <c r="M2387" s="9">
        <f t="shared" si="240"/>
        <v>-5</v>
      </c>
      <c r="N2387" s="5">
        <f>+VLOOKUP(B2387,'[17]TT 2023'!F$2469:K$2548,6,0)</f>
        <v>45516</v>
      </c>
      <c r="O2387" t="s">
        <v>2882</v>
      </c>
    </row>
    <row r="2388" spans="1:15" hidden="1" x14ac:dyDescent="0.2">
      <c r="A2388" s="5">
        <v>45465</v>
      </c>
      <c r="B2388" s="6">
        <v>30708</v>
      </c>
      <c r="C2388" s="6" t="s">
        <v>2228</v>
      </c>
      <c r="D2388" s="6" t="s">
        <v>2743</v>
      </c>
      <c r="E2388" s="9">
        <v>2630040</v>
      </c>
      <c r="F2388" s="10" t="s">
        <v>1409</v>
      </c>
      <c r="G2388" s="9">
        <v>210403</v>
      </c>
      <c r="H2388" s="9">
        <v>2840443</v>
      </c>
      <c r="I2388" s="6" t="s">
        <v>13</v>
      </c>
      <c r="J2388" s="6" t="s">
        <v>14</v>
      </c>
      <c r="K2388" s="5">
        <f t="shared" ref="K2388:K2420" si="241">35+A2388</f>
        <v>45500</v>
      </c>
      <c r="L2388" s="9">
        <f>+VLOOKUP(B2388,'[17]TT 2023'!F$2469:K$2548,2,0)</f>
        <v>2840441</v>
      </c>
      <c r="M2388" s="9">
        <f t="shared" ref="M2388:M2420" si="242">+L2388-H2388</f>
        <v>-2</v>
      </c>
      <c r="N2388" s="5">
        <f>+VLOOKUP(B2388,'[17]TT 2023'!F$2469:K$2548,6,0)</f>
        <v>45516</v>
      </c>
      <c r="O2388" t="s">
        <v>2882</v>
      </c>
    </row>
    <row r="2389" spans="1:15" hidden="1" x14ac:dyDescent="0.2">
      <c r="A2389" s="5">
        <v>45465</v>
      </c>
      <c r="B2389" s="6">
        <v>30709</v>
      </c>
      <c r="C2389" s="6" t="s">
        <v>2228</v>
      </c>
      <c r="D2389" s="6" t="s">
        <v>2744</v>
      </c>
      <c r="E2389" s="9">
        <v>1776920</v>
      </c>
      <c r="F2389" s="10" t="s">
        <v>1409</v>
      </c>
      <c r="G2389" s="9">
        <v>142154</v>
      </c>
      <c r="H2389" s="9">
        <v>1919074</v>
      </c>
      <c r="I2389" s="6" t="s">
        <v>13</v>
      </c>
      <c r="J2389" s="6" t="s">
        <v>14</v>
      </c>
      <c r="K2389" s="5">
        <f t="shared" si="241"/>
        <v>45500</v>
      </c>
      <c r="L2389" s="9">
        <f>+VLOOKUP(B2389,'[17]TT 2023'!F$2469:K$2548,2,0)</f>
        <v>1919079</v>
      </c>
      <c r="M2389" s="9">
        <f t="shared" si="242"/>
        <v>5</v>
      </c>
      <c r="N2389" s="5">
        <f>+VLOOKUP(B2389,'[17]TT 2023'!F$2469:K$2548,6,0)</f>
        <v>45516</v>
      </c>
      <c r="O2389" t="s">
        <v>2882</v>
      </c>
    </row>
    <row r="2390" spans="1:15" hidden="1" x14ac:dyDescent="0.2">
      <c r="A2390" s="5">
        <v>45467</v>
      </c>
      <c r="B2390" s="6">
        <v>822</v>
      </c>
      <c r="C2390" s="6" t="s">
        <v>2229</v>
      </c>
      <c r="D2390" s="6" t="s">
        <v>727</v>
      </c>
      <c r="E2390" s="9">
        <v>-555290</v>
      </c>
      <c r="F2390" s="10" t="s">
        <v>1409</v>
      </c>
      <c r="G2390" s="9">
        <v>-44423</v>
      </c>
      <c r="H2390" s="9">
        <v>-599713</v>
      </c>
      <c r="I2390" s="6" t="s">
        <v>83</v>
      </c>
      <c r="J2390" s="6" t="s">
        <v>84</v>
      </c>
      <c r="K2390" s="5">
        <f t="shared" si="241"/>
        <v>45502</v>
      </c>
      <c r="L2390" s="9">
        <f>+VLOOKUP(B2390,'[17]TT 2023'!$F$2718:K$2773,2,0)</f>
        <v>-599710</v>
      </c>
      <c r="M2390" s="9">
        <f t="shared" si="242"/>
        <v>3</v>
      </c>
      <c r="N2390" s="5">
        <f>+VLOOKUP(B2390,'[17]TT 2023'!$F$2718:K$2773,6,0)</f>
        <v>45575</v>
      </c>
      <c r="O2390" t="s">
        <v>3076</v>
      </c>
    </row>
    <row r="2391" spans="1:15" hidden="1" x14ac:dyDescent="0.2">
      <c r="A2391" s="5">
        <v>45468</v>
      </c>
      <c r="B2391" s="6">
        <v>30796</v>
      </c>
      <c r="C2391" s="6" t="s">
        <v>2228</v>
      </c>
      <c r="D2391" s="6" t="s">
        <v>2745</v>
      </c>
      <c r="E2391" s="9">
        <v>1468620</v>
      </c>
      <c r="F2391" s="10" t="s">
        <v>1409</v>
      </c>
      <c r="G2391" s="9">
        <v>117490</v>
      </c>
      <c r="H2391" s="9">
        <v>1586110</v>
      </c>
      <c r="I2391" s="6" t="s">
        <v>89</v>
      </c>
      <c r="J2391" s="6" t="s">
        <v>90</v>
      </c>
      <c r="K2391" s="5">
        <f t="shared" si="241"/>
        <v>45503</v>
      </c>
      <c r="L2391" s="9">
        <f>+VLOOKUP(B2391,'[17]TT 2023'!F$2469:K$2548,2,0)</f>
        <v>1586115</v>
      </c>
      <c r="M2391" s="9">
        <f t="shared" si="242"/>
        <v>5</v>
      </c>
      <c r="N2391" s="5">
        <f>+VLOOKUP(B2391,'[17]TT 2023'!F$2469:K$2548,6,0)</f>
        <v>45516</v>
      </c>
      <c r="O2391" t="s">
        <v>2882</v>
      </c>
    </row>
    <row r="2392" spans="1:15" hidden="1" x14ac:dyDescent="0.2">
      <c r="A2392" s="5">
        <v>45468</v>
      </c>
      <c r="B2392" s="6">
        <v>30798</v>
      </c>
      <c r="C2392" s="6" t="s">
        <v>2228</v>
      </c>
      <c r="D2392" s="6" t="s">
        <v>2746</v>
      </c>
      <c r="E2392" s="9">
        <v>533076</v>
      </c>
      <c r="F2392" s="10" t="s">
        <v>1409</v>
      </c>
      <c r="G2392" s="9">
        <v>42646</v>
      </c>
      <c r="H2392" s="9">
        <v>575722</v>
      </c>
      <c r="I2392" s="6" t="s">
        <v>131</v>
      </c>
      <c r="J2392" s="6" t="s">
        <v>132</v>
      </c>
      <c r="K2392" s="5">
        <f t="shared" si="241"/>
        <v>45503</v>
      </c>
      <c r="L2392" s="9">
        <f>+VLOOKUP(B2392,'[17]TT 2023'!F$2469:K$2548,2,0)</f>
        <v>575721</v>
      </c>
      <c r="M2392" s="9">
        <f t="shared" si="242"/>
        <v>-1</v>
      </c>
      <c r="N2392" s="5">
        <f>+VLOOKUP(B2392,'[17]TT 2023'!F$2469:K$2548,6,0)</f>
        <v>45516</v>
      </c>
      <c r="O2392" t="s">
        <v>2882</v>
      </c>
    </row>
    <row r="2393" spans="1:15" hidden="1" x14ac:dyDescent="0.2">
      <c r="A2393" s="5">
        <v>45468</v>
      </c>
      <c r="B2393" s="6">
        <v>30797</v>
      </c>
      <c r="C2393" s="6" t="s">
        <v>2228</v>
      </c>
      <c r="D2393" s="6" t="s">
        <v>2747</v>
      </c>
      <c r="E2393" s="9">
        <v>2485048</v>
      </c>
      <c r="F2393" s="10" t="s">
        <v>1409</v>
      </c>
      <c r="G2393" s="9">
        <v>198804</v>
      </c>
      <c r="H2393" s="9">
        <v>2683852</v>
      </c>
      <c r="I2393" s="6" t="s">
        <v>139</v>
      </c>
      <c r="J2393" s="6" t="s">
        <v>140</v>
      </c>
      <c r="K2393" s="5">
        <f t="shared" si="241"/>
        <v>45503</v>
      </c>
      <c r="L2393" s="9">
        <f>+VLOOKUP(B2393,'[17]TT 2023'!F$2469:K$2548,2,0)</f>
        <v>2683854</v>
      </c>
      <c r="M2393" s="9">
        <f t="shared" si="242"/>
        <v>2</v>
      </c>
      <c r="N2393" s="5">
        <f>+VLOOKUP(B2393,'[17]TT 2023'!F$2469:K$2548,6,0)</f>
        <v>45516</v>
      </c>
      <c r="O2393" t="s">
        <v>2882</v>
      </c>
    </row>
    <row r="2394" spans="1:15" hidden="1" x14ac:dyDescent="0.2">
      <c r="A2394" s="5">
        <v>45468</v>
      </c>
      <c r="B2394" s="6">
        <v>30795</v>
      </c>
      <c r="C2394" s="6" t="s">
        <v>2228</v>
      </c>
      <c r="D2394" s="6" t="s">
        <v>2748</v>
      </c>
      <c r="E2394" s="9">
        <v>6231260</v>
      </c>
      <c r="F2394" s="10" t="s">
        <v>1409</v>
      </c>
      <c r="G2394" s="9">
        <v>498501</v>
      </c>
      <c r="H2394" s="9">
        <v>6729761</v>
      </c>
      <c r="I2394" s="6" t="s">
        <v>175</v>
      </c>
      <c r="J2394" s="6" t="s">
        <v>176</v>
      </c>
      <c r="K2394" s="5">
        <f t="shared" si="241"/>
        <v>45503</v>
      </c>
      <c r="L2394" s="9">
        <f>+VLOOKUP(B2394,'[17]TT 2023'!F$2469:K$2548,2,0)</f>
        <v>6729764</v>
      </c>
      <c r="M2394" s="9">
        <f t="shared" si="242"/>
        <v>3</v>
      </c>
      <c r="N2394" s="5">
        <f>+VLOOKUP(B2394,'[17]TT 2023'!F$2469:K$2548,6,0)</f>
        <v>45516</v>
      </c>
      <c r="O2394" t="s">
        <v>2882</v>
      </c>
    </row>
    <row r="2395" spans="1:15" hidden="1" x14ac:dyDescent="0.2">
      <c r="A2395" s="5">
        <v>45469</v>
      </c>
      <c r="B2395" s="6">
        <v>30863</v>
      </c>
      <c r="C2395" s="6" t="s">
        <v>2228</v>
      </c>
      <c r="D2395" s="6" t="s">
        <v>2737</v>
      </c>
      <c r="E2395" s="9">
        <v>1688074</v>
      </c>
      <c r="F2395" s="10" t="s">
        <v>1409</v>
      </c>
      <c r="G2395" s="9">
        <v>135046</v>
      </c>
      <c r="H2395" s="9">
        <v>1823120</v>
      </c>
      <c r="I2395" s="6" t="s">
        <v>53</v>
      </c>
      <c r="J2395" s="6" t="s">
        <v>54</v>
      </c>
      <c r="K2395" s="5">
        <f t="shared" si="241"/>
        <v>45504</v>
      </c>
      <c r="L2395" s="9">
        <f>+VLOOKUP(B2395,'[17]TT 2023'!F$2469:K$2548,2,0)</f>
        <v>1823121</v>
      </c>
      <c r="M2395" s="9">
        <f t="shared" si="242"/>
        <v>1</v>
      </c>
      <c r="N2395" s="5">
        <f>+VLOOKUP(B2395,'[17]TT 2023'!F$2469:K$2548,6,0)</f>
        <v>45516</v>
      </c>
      <c r="O2395" t="s">
        <v>2882</v>
      </c>
    </row>
    <row r="2396" spans="1:15" hidden="1" x14ac:dyDescent="0.2">
      <c r="A2396" s="5">
        <v>45469</v>
      </c>
      <c r="B2396" s="6">
        <v>30905</v>
      </c>
      <c r="C2396" s="6" t="s">
        <v>2228</v>
      </c>
      <c r="D2396" s="6" t="s">
        <v>2749</v>
      </c>
      <c r="E2396" s="9">
        <v>8795754</v>
      </c>
      <c r="F2396" s="10" t="s">
        <v>1409</v>
      </c>
      <c r="G2396" s="9">
        <v>703660</v>
      </c>
      <c r="H2396" s="9">
        <v>9499414</v>
      </c>
      <c r="I2396" s="6" t="s">
        <v>147</v>
      </c>
      <c r="J2396" s="6" t="s">
        <v>148</v>
      </c>
      <c r="K2396" s="5">
        <f t="shared" si="241"/>
        <v>45504</v>
      </c>
      <c r="L2396" s="9">
        <f>+VLOOKUP(B2396,'[17]TT 2023'!F$2415:K$2468,2,0)</f>
        <v>9499410</v>
      </c>
      <c r="M2396" s="9">
        <f t="shared" si="242"/>
        <v>-4</v>
      </c>
      <c r="N2396" s="5">
        <f>+VLOOKUP(B2396,'[17]TT 2023'!F$2415:K$2468,6,0)</f>
        <v>45497</v>
      </c>
      <c r="O2396" t="s">
        <v>2772</v>
      </c>
    </row>
    <row r="2397" spans="1:15" hidden="1" x14ac:dyDescent="0.2">
      <c r="A2397" s="5">
        <v>45469</v>
      </c>
      <c r="B2397" s="6">
        <v>30906</v>
      </c>
      <c r="C2397" s="6" t="s">
        <v>2228</v>
      </c>
      <c r="D2397" s="6" t="s">
        <v>2750</v>
      </c>
      <c r="E2397" s="9">
        <v>2937240</v>
      </c>
      <c r="F2397" s="10" t="s">
        <v>1409</v>
      </c>
      <c r="G2397" s="9">
        <v>234979</v>
      </c>
      <c r="H2397" s="9">
        <v>3172219</v>
      </c>
      <c r="I2397" s="6" t="s">
        <v>147</v>
      </c>
      <c r="J2397" s="6" t="s">
        <v>148</v>
      </c>
      <c r="K2397" s="5">
        <f t="shared" si="241"/>
        <v>45504</v>
      </c>
      <c r="L2397" s="9">
        <f>+VLOOKUP(B2397,'[17]TT 2023'!F$2415:K$2468,2,0)</f>
        <v>3172217</v>
      </c>
      <c r="M2397" s="9">
        <f t="shared" si="242"/>
        <v>-2</v>
      </c>
      <c r="N2397" s="5">
        <f>+VLOOKUP(B2397,'[17]TT 2023'!F$2415:K$2468,6,0)</f>
        <v>45497</v>
      </c>
      <c r="O2397" t="s">
        <v>2772</v>
      </c>
    </row>
    <row r="2398" spans="1:15" hidden="1" x14ac:dyDescent="0.2">
      <c r="A2398" s="5">
        <v>45469</v>
      </c>
      <c r="B2398" s="6">
        <v>30907</v>
      </c>
      <c r="C2398" s="6" t="s">
        <v>2228</v>
      </c>
      <c r="D2398" s="6" t="s">
        <v>2751</v>
      </c>
      <c r="E2398" s="9">
        <v>888460</v>
      </c>
      <c r="F2398" s="10" t="s">
        <v>1409</v>
      </c>
      <c r="G2398" s="9">
        <v>71077</v>
      </c>
      <c r="H2398" s="9">
        <v>959537</v>
      </c>
      <c r="I2398" s="6" t="s">
        <v>147</v>
      </c>
      <c r="J2398" s="6" t="s">
        <v>148</v>
      </c>
      <c r="K2398" s="5">
        <f t="shared" si="241"/>
        <v>45504</v>
      </c>
      <c r="L2398" s="9">
        <f>+VLOOKUP(B2398,'[17]TT 2023'!F$2415:K$2468,2,0)</f>
        <v>959540</v>
      </c>
      <c r="M2398" s="9">
        <f t="shared" si="242"/>
        <v>3</v>
      </c>
      <c r="N2398" s="5">
        <f>+VLOOKUP(B2398,'[17]TT 2023'!F$2415:K$2468,6,0)</f>
        <v>45497</v>
      </c>
      <c r="O2398" t="s">
        <v>2772</v>
      </c>
    </row>
    <row r="2399" spans="1:15" hidden="1" x14ac:dyDescent="0.2">
      <c r="A2399" s="5">
        <v>45469</v>
      </c>
      <c r="B2399" s="6">
        <v>30908</v>
      </c>
      <c r="C2399" s="6" t="s">
        <v>2228</v>
      </c>
      <c r="D2399" s="6" t="s">
        <v>2752</v>
      </c>
      <c r="E2399" s="9">
        <v>4527612</v>
      </c>
      <c r="F2399" s="10" t="s">
        <v>1409</v>
      </c>
      <c r="G2399" s="9">
        <v>362209</v>
      </c>
      <c r="H2399" s="9">
        <v>4889821</v>
      </c>
      <c r="I2399" s="6" t="s">
        <v>147</v>
      </c>
      <c r="J2399" s="6" t="s">
        <v>148</v>
      </c>
      <c r="K2399" s="5">
        <f t="shared" si="241"/>
        <v>45504</v>
      </c>
      <c r="L2399" s="9">
        <f>+VLOOKUP(B2399,'[17]TT 2023'!F$2415:K$2468,2,0)</f>
        <v>4889822</v>
      </c>
      <c r="M2399" s="9">
        <f t="shared" si="242"/>
        <v>1</v>
      </c>
      <c r="N2399" s="5">
        <f>+VLOOKUP(B2399,'[17]TT 2023'!F$2415:K$2468,6,0)</f>
        <v>45497</v>
      </c>
      <c r="O2399" t="s">
        <v>2772</v>
      </c>
    </row>
    <row r="2400" spans="1:15" hidden="1" x14ac:dyDescent="0.2">
      <c r="A2400" s="5">
        <v>45469</v>
      </c>
      <c r="B2400" s="6">
        <v>30909</v>
      </c>
      <c r="C2400" s="6" t="s">
        <v>2228</v>
      </c>
      <c r="D2400" s="6" t="s">
        <v>2753</v>
      </c>
      <c r="E2400" s="9">
        <v>4951680</v>
      </c>
      <c r="F2400" s="10" t="s">
        <v>1409</v>
      </c>
      <c r="G2400" s="9">
        <v>396134</v>
      </c>
      <c r="H2400" s="9">
        <v>5347814</v>
      </c>
      <c r="I2400" s="6" t="s">
        <v>147</v>
      </c>
      <c r="J2400" s="6" t="s">
        <v>148</v>
      </c>
      <c r="K2400" s="5">
        <f t="shared" si="241"/>
        <v>45504</v>
      </c>
      <c r="L2400" s="9">
        <f>+VLOOKUP(B2400,'[17]TT 2023'!F$2415:K$2468,2,0)</f>
        <v>5347809</v>
      </c>
      <c r="M2400" s="9">
        <f t="shared" si="242"/>
        <v>-5</v>
      </c>
      <c r="N2400" s="5">
        <f>+VLOOKUP(B2400,'[17]TT 2023'!F$2415:K$2468,6,0)</f>
        <v>45497</v>
      </c>
      <c r="O2400" t="s">
        <v>2772</v>
      </c>
    </row>
    <row r="2401" spans="1:15" hidden="1" x14ac:dyDescent="0.2">
      <c r="A2401" s="5">
        <v>45470</v>
      </c>
      <c r="B2401" s="6">
        <v>31736</v>
      </c>
      <c r="C2401" s="6" t="s">
        <v>2228</v>
      </c>
      <c r="D2401" s="6" t="s">
        <v>2754</v>
      </c>
      <c r="E2401" s="9">
        <v>426560</v>
      </c>
      <c r="F2401" s="10" t="s">
        <v>1409</v>
      </c>
      <c r="G2401" s="9">
        <v>34125</v>
      </c>
      <c r="H2401" s="9">
        <v>460685</v>
      </c>
      <c r="I2401" s="6" t="s">
        <v>13</v>
      </c>
      <c r="J2401" s="6" t="s">
        <v>14</v>
      </c>
      <c r="K2401" s="5">
        <f t="shared" si="241"/>
        <v>45505</v>
      </c>
      <c r="L2401" s="9">
        <f>+VLOOKUP(B2401,'[17]TT 2023'!F$2469:K$2548,2,0)</f>
        <v>460688</v>
      </c>
      <c r="M2401" s="9">
        <f t="shared" si="242"/>
        <v>3</v>
      </c>
      <c r="N2401" s="5">
        <f>+VLOOKUP(B2401,'[17]TT 2023'!F$2469:K$2548,6,0)</f>
        <v>45516</v>
      </c>
      <c r="O2401" t="s">
        <v>2882</v>
      </c>
    </row>
    <row r="2402" spans="1:15" hidden="1" x14ac:dyDescent="0.2">
      <c r="A2402" s="5">
        <v>45470</v>
      </c>
      <c r="B2402" s="6">
        <v>31737</v>
      </c>
      <c r="C2402" s="6" t="s">
        <v>2228</v>
      </c>
      <c r="D2402" s="6" t="s">
        <v>2755</v>
      </c>
      <c r="E2402" s="9">
        <v>1072050</v>
      </c>
      <c r="F2402" s="10" t="s">
        <v>1409</v>
      </c>
      <c r="G2402" s="9">
        <v>85764</v>
      </c>
      <c r="H2402" s="9">
        <v>1157814</v>
      </c>
      <c r="I2402" s="6" t="s">
        <v>13</v>
      </c>
      <c r="J2402" s="6" t="s">
        <v>14</v>
      </c>
      <c r="K2402" s="5">
        <f t="shared" si="241"/>
        <v>45505</v>
      </c>
      <c r="L2402" s="9">
        <f>+VLOOKUP(B2402,'[17]TT 2023'!F$2469:K$2548,2,0)</f>
        <v>1157814</v>
      </c>
      <c r="M2402" s="9">
        <f t="shared" si="242"/>
        <v>0</v>
      </c>
      <c r="N2402" s="5">
        <f>+VLOOKUP(B2402,'[17]TT 2023'!F$2469:K$2548,6,0)</f>
        <v>45516</v>
      </c>
      <c r="O2402" t="s">
        <v>2882</v>
      </c>
    </row>
    <row r="2403" spans="1:15" hidden="1" x14ac:dyDescent="0.2">
      <c r="A2403" s="5">
        <v>45470</v>
      </c>
      <c r="B2403" s="6">
        <v>31738</v>
      </c>
      <c r="C2403" s="6" t="s">
        <v>2228</v>
      </c>
      <c r="D2403" s="6" t="s">
        <v>2756</v>
      </c>
      <c r="E2403" s="9">
        <v>853120</v>
      </c>
      <c r="F2403" s="10" t="s">
        <v>1409</v>
      </c>
      <c r="G2403" s="9">
        <v>68250</v>
      </c>
      <c r="H2403" s="9">
        <v>921370</v>
      </c>
      <c r="I2403" s="6" t="s">
        <v>13</v>
      </c>
      <c r="J2403" s="6" t="s">
        <v>14</v>
      </c>
      <c r="K2403" s="5">
        <f t="shared" si="241"/>
        <v>45505</v>
      </c>
      <c r="L2403" s="9">
        <f>+VLOOKUP(B2403,'[17]TT 2023'!F$2469:K$2548,2,0)</f>
        <v>921375</v>
      </c>
      <c r="M2403" s="9">
        <f t="shared" si="242"/>
        <v>5</v>
      </c>
      <c r="N2403" s="5">
        <f>+VLOOKUP(B2403,'[17]TT 2023'!F$2469:K$2548,6,0)</f>
        <v>45516</v>
      </c>
      <c r="O2403" t="s">
        <v>2882</v>
      </c>
    </row>
    <row r="2404" spans="1:15" hidden="1" x14ac:dyDescent="0.2">
      <c r="A2404" s="5">
        <v>45470</v>
      </c>
      <c r="B2404" s="6">
        <v>31739</v>
      </c>
      <c r="C2404" s="6" t="s">
        <v>2228</v>
      </c>
      <c r="D2404" s="6" t="s">
        <v>2757</v>
      </c>
      <c r="E2404" s="9">
        <v>213280</v>
      </c>
      <c r="F2404" s="10" t="s">
        <v>1409</v>
      </c>
      <c r="G2404" s="9">
        <v>17062</v>
      </c>
      <c r="H2404" s="9">
        <v>230342</v>
      </c>
      <c r="I2404" s="6" t="s">
        <v>13</v>
      </c>
      <c r="J2404" s="6" t="s">
        <v>14</v>
      </c>
      <c r="K2404" s="5">
        <f t="shared" si="241"/>
        <v>45505</v>
      </c>
      <c r="L2404" s="9">
        <f>+VLOOKUP(B2404,'[17]TT 2023'!F$2469:K$2548,2,0)</f>
        <v>230337</v>
      </c>
      <c r="M2404" s="9">
        <f t="shared" si="242"/>
        <v>-5</v>
      </c>
      <c r="N2404" s="5">
        <f>+VLOOKUP(B2404,'[17]TT 2023'!F$2469:K$2548,6,0)</f>
        <v>45516</v>
      </c>
      <c r="O2404" t="s">
        <v>2882</v>
      </c>
    </row>
    <row r="2405" spans="1:15" hidden="1" x14ac:dyDescent="0.2">
      <c r="A2405" s="5">
        <v>45470</v>
      </c>
      <c r="B2405" s="6">
        <v>31740</v>
      </c>
      <c r="C2405" s="6" t="s">
        <v>2228</v>
      </c>
      <c r="D2405" s="6" t="s">
        <v>2758</v>
      </c>
      <c r="E2405" s="9">
        <v>1468620</v>
      </c>
      <c r="F2405" s="10" t="s">
        <v>1409</v>
      </c>
      <c r="G2405" s="9">
        <v>117490</v>
      </c>
      <c r="H2405" s="9">
        <v>1586110</v>
      </c>
      <c r="I2405" s="6" t="s">
        <v>13</v>
      </c>
      <c r="J2405" s="6" t="s">
        <v>14</v>
      </c>
      <c r="K2405" s="5">
        <f t="shared" si="241"/>
        <v>45505</v>
      </c>
      <c r="L2405" s="9">
        <f>+VLOOKUP(B2405,'[17]TT 2023'!F$2469:K$2548,2,0)</f>
        <v>1586115</v>
      </c>
      <c r="M2405" s="9">
        <f t="shared" si="242"/>
        <v>5</v>
      </c>
      <c r="N2405" s="5">
        <f>+VLOOKUP(B2405,'[17]TT 2023'!F$2469:K$2548,6,0)</f>
        <v>45516</v>
      </c>
      <c r="O2405" t="s">
        <v>2882</v>
      </c>
    </row>
    <row r="2406" spans="1:15" hidden="1" x14ac:dyDescent="0.2">
      <c r="A2406" s="5">
        <v>45471</v>
      </c>
      <c r="B2406" s="6">
        <v>31803</v>
      </c>
      <c r="C2406" s="6" t="s">
        <v>2228</v>
      </c>
      <c r="D2406" s="6" t="s">
        <v>2759</v>
      </c>
      <c r="E2406" s="9">
        <v>1776920</v>
      </c>
      <c r="F2406" s="10" t="s">
        <v>1409</v>
      </c>
      <c r="G2406" s="9">
        <v>142154</v>
      </c>
      <c r="H2406" s="9">
        <v>1919074</v>
      </c>
      <c r="I2406" s="6" t="s">
        <v>13</v>
      </c>
      <c r="J2406" s="6" t="s">
        <v>14</v>
      </c>
      <c r="K2406" s="5">
        <f t="shared" si="241"/>
        <v>45506</v>
      </c>
      <c r="L2406" s="9">
        <f>+VLOOKUP(B2406,'[17]TT 2023'!F$2469:K$2548,2,0)</f>
        <v>1919079</v>
      </c>
      <c r="M2406" s="9">
        <f t="shared" si="242"/>
        <v>5</v>
      </c>
      <c r="N2406" s="5">
        <f>+VLOOKUP(B2406,'[17]TT 2023'!F$2469:K$2548,6,0)</f>
        <v>45516</v>
      </c>
      <c r="O2406" t="s">
        <v>2882</v>
      </c>
    </row>
    <row r="2407" spans="1:15" hidden="1" x14ac:dyDescent="0.2">
      <c r="A2407" s="5">
        <v>45471</v>
      </c>
      <c r="B2407" s="6">
        <v>31807</v>
      </c>
      <c r="C2407" s="6" t="s">
        <v>2228</v>
      </c>
      <c r="D2407" s="6" t="s">
        <v>2760</v>
      </c>
      <c r="E2407" s="9">
        <v>888460</v>
      </c>
      <c r="F2407" s="10" t="s">
        <v>1409</v>
      </c>
      <c r="G2407" s="9">
        <v>71077</v>
      </c>
      <c r="H2407" s="9">
        <v>959537</v>
      </c>
      <c r="I2407" s="6" t="s">
        <v>83</v>
      </c>
      <c r="J2407" s="6" t="s">
        <v>84</v>
      </c>
      <c r="K2407" s="5">
        <f t="shared" si="241"/>
        <v>45506</v>
      </c>
      <c r="L2407" s="9">
        <f>+VLOOKUP(B2407,'[17]TT 2023'!F$2469:K$2548,2,0)</f>
        <v>959540</v>
      </c>
      <c r="M2407" s="9">
        <f t="shared" si="242"/>
        <v>3</v>
      </c>
      <c r="N2407" s="5">
        <f>+VLOOKUP(B2407,'[17]TT 2023'!F$2469:K$2548,6,0)</f>
        <v>45516</v>
      </c>
      <c r="O2407" t="s">
        <v>2882</v>
      </c>
    </row>
    <row r="2408" spans="1:15" hidden="1" x14ac:dyDescent="0.2">
      <c r="A2408" s="5">
        <v>45471</v>
      </c>
      <c r="B2408" s="6">
        <v>31808</v>
      </c>
      <c r="C2408" s="6" t="s">
        <v>2228</v>
      </c>
      <c r="D2408" s="6" t="s">
        <v>2761</v>
      </c>
      <c r="E2408" s="9">
        <v>1248320</v>
      </c>
      <c r="F2408" s="10" t="s">
        <v>1409</v>
      </c>
      <c r="G2408" s="9">
        <v>99866</v>
      </c>
      <c r="H2408" s="9">
        <v>1348186</v>
      </c>
      <c r="I2408" s="6" t="s">
        <v>83</v>
      </c>
      <c r="J2408" s="6" t="s">
        <v>84</v>
      </c>
      <c r="K2408" s="5">
        <f t="shared" si="241"/>
        <v>45506</v>
      </c>
      <c r="L2408" s="9">
        <f>+VLOOKUP(B2408,'[17]TT 2023'!F$2469:K$2548,2,0)</f>
        <v>1348191</v>
      </c>
      <c r="M2408" s="9">
        <f t="shared" si="242"/>
        <v>5</v>
      </c>
      <c r="N2408" s="5">
        <f>+VLOOKUP(B2408,'[17]TT 2023'!F$2469:K$2548,6,0)</f>
        <v>45516</v>
      </c>
      <c r="O2408" t="s">
        <v>2882</v>
      </c>
    </row>
    <row r="2409" spans="1:15" hidden="1" x14ac:dyDescent="0.2">
      <c r="A2409" s="5">
        <v>45471</v>
      </c>
      <c r="B2409" s="6">
        <v>31804</v>
      </c>
      <c r="C2409" s="6" t="s">
        <v>2228</v>
      </c>
      <c r="D2409" s="6" t="s">
        <v>2762</v>
      </c>
      <c r="E2409" s="9">
        <v>2381320</v>
      </c>
      <c r="F2409" s="10" t="s">
        <v>1409</v>
      </c>
      <c r="G2409" s="9">
        <v>190506</v>
      </c>
      <c r="H2409" s="9">
        <v>2571826</v>
      </c>
      <c r="I2409" s="6" t="s">
        <v>93</v>
      </c>
      <c r="J2409" s="6" t="s">
        <v>94</v>
      </c>
      <c r="K2409" s="5">
        <f t="shared" si="241"/>
        <v>45506</v>
      </c>
      <c r="L2409" s="9">
        <f>+VLOOKUP(B2409,'[17]TT 2023'!F$2469:K$2548,2,0)</f>
        <v>2571831</v>
      </c>
      <c r="M2409" s="9">
        <f t="shared" si="242"/>
        <v>5</v>
      </c>
      <c r="N2409" s="5">
        <f>+VLOOKUP(B2409,'[17]TT 2023'!F$2469:K$2548,6,0)</f>
        <v>45516</v>
      </c>
      <c r="O2409" t="s">
        <v>2882</v>
      </c>
    </row>
    <row r="2410" spans="1:15" hidden="1" x14ac:dyDescent="0.2">
      <c r="A2410" s="5">
        <v>45471</v>
      </c>
      <c r="B2410" s="6">
        <v>31805</v>
      </c>
      <c r="C2410" s="6" t="s">
        <v>2228</v>
      </c>
      <c r="D2410" s="6" t="s">
        <v>2763</v>
      </c>
      <c r="E2410" s="9">
        <v>2381320</v>
      </c>
      <c r="F2410" s="10" t="s">
        <v>1409</v>
      </c>
      <c r="G2410" s="9">
        <v>190506</v>
      </c>
      <c r="H2410" s="9">
        <v>2571826</v>
      </c>
      <c r="I2410" s="6" t="s">
        <v>131</v>
      </c>
      <c r="J2410" s="6" t="s">
        <v>132</v>
      </c>
      <c r="K2410" s="5">
        <f t="shared" si="241"/>
        <v>45506</v>
      </c>
      <c r="L2410" s="9">
        <f>+VLOOKUP(B2410,'[17]TT 2023'!F$2469:K$2548,2,0)</f>
        <v>2571831</v>
      </c>
      <c r="M2410" s="9">
        <f t="shared" si="242"/>
        <v>5</v>
      </c>
      <c r="N2410" s="5">
        <f>+VLOOKUP(B2410,'[17]TT 2023'!F$2469:K$2548,6,0)</f>
        <v>45516</v>
      </c>
      <c r="O2410" t="s">
        <v>2882</v>
      </c>
    </row>
    <row r="2411" spans="1:15" hidden="1" x14ac:dyDescent="0.2">
      <c r="A2411" s="5">
        <v>45471</v>
      </c>
      <c r="B2411" s="6">
        <v>31806</v>
      </c>
      <c r="C2411" s="6" t="s">
        <v>2228</v>
      </c>
      <c r="D2411" s="6" t="s">
        <v>2764</v>
      </c>
      <c r="E2411" s="9">
        <v>7143960</v>
      </c>
      <c r="F2411" s="10" t="s">
        <v>1409</v>
      </c>
      <c r="G2411" s="9">
        <v>571517</v>
      </c>
      <c r="H2411" s="9">
        <v>7715477</v>
      </c>
      <c r="I2411" s="6" t="s">
        <v>175</v>
      </c>
      <c r="J2411" s="6" t="s">
        <v>176</v>
      </c>
      <c r="K2411" s="5">
        <f t="shared" si="241"/>
        <v>45506</v>
      </c>
      <c r="L2411" s="9">
        <f>+VLOOKUP(B2411,'[17]TT 2023'!F$2469:K$2548,2,0)</f>
        <v>7715480</v>
      </c>
      <c r="M2411" s="9">
        <f t="shared" si="242"/>
        <v>3</v>
      </c>
      <c r="N2411" s="5">
        <f>+VLOOKUP(B2411,'[17]TT 2023'!F$2469:K$2548,6,0)</f>
        <v>45516</v>
      </c>
      <c r="O2411" t="s">
        <v>2882</v>
      </c>
    </row>
    <row r="2412" spans="1:15" hidden="1" x14ac:dyDescent="0.2">
      <c r="A2412" s="5">
        <v>45472</v>
      </c>
      <c r="B2412" s="6">
        <v>32043</v>
      </c>
      <c r="C2412" s="6" t="s">
        <v>2228</v>
      </c>
      <c r="D2412" s="6" t="s">
        <v>2765</v>
      </c>
      <c r="E2412" s="9">
        <v>1248320</v>
      </c>
      <c r="F2412" s="10" t="s">
        <v>1409</v>
      </c>
      <c r="G2412" s="9">
        <v>99866</v>
      </c>
      <c r="H2412" s="9">
        <v>1348186</v>
      </c>
      <c r="I2412" s="6" t="s">
        <v>13</v>
      </c>
      <c r="J2412" s="6" t="s">
        <v>14</v>
      </c>
      <c r="K2412" s="5">
        <f t="shared" si="241"/>
        <v>45507</v>
      </c>
      <c r="L2412" s="9">
        <f>+VLOOKUP(B2412,'[17]TT 2023'!F$2469:K$2548,2,0)</f>
        <v>1348191</v>
      </c>
      <c r="M2412" s="9">
        <f t="shared" si="242"/>
        <v>5</v>
      </c>
      <c r="N2412" s="5">
        <f>+VLOOKUP(B2412,'[17]TT 2023'!F$2469:K$2548,6,0)</f>
        <v>45516</v>
      </c>
      <c r="O2412" t="s">
        <v>2882</v>
      </c>
    </row>
    <row r="2413" spans="1:15" hidden="1" x14ac:dyDescent="0.2">
      <c r="A2413" s="5">
        <v>45472</v>
      </c>
      <c r="B2413" s="6">
        <v>32044</v>
      </c>
      <c r="C2413" s="6" t="s">
        <v>2228</v>
      </c>
      <c r="D2413" s="6" t="s">
        <v>2766</v>
      </c>
      <c r="E2413" s="9">
        <v>1279680</v>
      </c>
      <c r="F2413" s="10" t="s">
        <v>1409</v>
      </c>
      <c r="G2413" s="9">
        <v>102374</v>
      </c>
      <c r="H2413" s="9">
        <v>1382054</v>
      </c>
      <c r="I2413" s="6" t="s">
        <v>13</v>
      </c>
      <c r="J2413" s="6" t="s">
        <v>14</v>
      </c>
      <c r="K2413" s="5">
        <f t="shared" si="241"/>
        <v>45507</v>
      </c>
      <c r="L2413" s="9">
        <f>+VLOOKUP(B2413,'[17]TT 2023'!F$2469:K$2548,2,0)</f>
        <v>1382049</v>
      </c>
      <c r="M2413" s="9">
        <f t="shared" si="242"/>
        <v>-5</v>
      </c>
      <c r="N2413" s="5">
        <f>+VLOOKUP(B2413,'[17]TT 2023'!F$2469:K$2548,6,0)</f>
        <v>45516</v>
      </c>
      <c r="O2413" t="s">
        <v>2882</v>
      </c>
    </row>
    <row r="2414" spans="1:15" hidden="1" x14ac:dyDescent="0.2">
      <c r="A2414" s="5">
        <v>45472</v>
      </c>
      <c r="B2414" s="6">
        <v>32045</v>
      </c>
      <c r="C2414" s="6" t="s">
        <v>2228</v>
      </c>
      <c r="D2414" s="6" t="s">
        <v>2767</v>
      </c>
      <c r="E2414" s="9">
        <v>426560</v>
      </c>
      <c r="F2414" s="10" t="s">
        <v>1409</v>
      </c>
      <c r="G2414" s="9">
        <v>34125</v>
      </c>
      <c r="H2414" s="9">
        <v>460685</v>
      </c>
      <c r="I2414" s="6" t="s">
        <v>117</v>
      </c>
      <c r="J2414" s="6" t="s">
        <v>118</v>
      </c>
      <c r="K2414" s="5">
        <f t="shared" si="241"/>
        <v>45507</v>
      </c>
      <c r="L2414" s="9">
        <f>+VLOOKUP(B2414,'[17]TT 2023'!F$2469:K$2548,2,0)</f>
        <v>460688</v>
      </c>
      <c r="M2414" s="9">
        <f t="shared" si="242"/>
        <v>3</v>
      </c>
      <c r="N2414" s="5">
        <f>+VLOOKUP(B2414,'[17]TT 2023'!F$2469:K$2548,6,0)</f>
        <v>45516</v>
      </c>
      <c r="O2414" t="s">
        <v>2882</v>
      </c>
    </row>
    <row r="2415" spans="1:15" hidden="1" x14ac:dyDescent="0.2">
      <c r="A2415" s="5">
        <v>45472</v>
      </c>
      <c r="B2415" s="6">
        <v>32046</v>
      </c>
      <c r="C2415" s="6" t="s">
        <v>2228</v>
      </c>
      <c r="D2415" s="6" t="s">
        <v>2768</v>
      </c>
      <c r="E2415" s="9">
        <v>3629640</v>
      </c>
      <c r="F2415" s="10" t="s">
        <v>1409</v>
      </c>
      <c r="G2415" s="9">
        <v>290371</v>
      </c>
      <c r="H2415" s="9">
        <v>3920011</v>
      </c>
      <c r="I2415" s="6" t="s">
        <v>117</v>
      </c>
      <c r="J2415" s="6" t="s">
        <v>118</v>
      </c>
      <c r="K2415" s="5">
        <f t="shared" si="241"/>
        <v>45507</v>
      </c>
      <c r="L2415" s="9">
        <f>+VLOOKUP(B2415,'[17]TT 2023'!F$2469:K$2548,2,0)</f>
        <v>3920009</v>
      </c>
      <c r="M2415" s="9">
        <f t="shared" si="242"/>
        <v>-2</v>
      </c>
      <c r="N2415" s="5">
        <f>+VLOOKUP(B2415,'[17]TT 2023'!F$2469:K$2548,6,0)</f>
        <v>45516</v>
      </c>
      <c r="O2415" t="s">
        <v>2882</v>
      </c>
    </row>
    <row r="2416" spans="1:15" hidden="1" x14ac:dyDescent="0.2">
      <c r="A2416" s="5">
        <v>45472</v>
      </c>
      <c r="B2416" s="6">
        <v>32047</v>
      </c>
      <c r="C2416" s="6" t="s">
        <v>2228</v>
      </c>
      <c r="D2416" s="6" t="s">
        <v>2769</v>
      </c>
      <c r="E2416" s="9">
        <v>888460</v>
      </c>
      <c r="F2416" s="10" t="s">
        <v>1409</v>
      </c>
      <c r="G2416" s="9">
        <v>71077</v>
      </c>
      <c r="H2416" s="9">
        <v>959537</v>
      </c>
      <c r="I2416" s="6" t="s">
        <v>117</v>
      </c>
      <c r="J2416" s="6" t="s">
        <v>118</v>
      </c>
      <c r="K2416" s="5">
        <f t="shared" si="241"/>
        <v>45507</v>
      </c>
      <c r="L2416" s="9">
        <f>+VLOOKUP(B2416,'[17]TT 2023'!F$2469:K$2548,2,0)</f>
        <v>959540</v>
      </c>
      <c r="M2416" s="9">
        <f t="shared" si="242"/>
        <v>3</v>
      </c>
      <c r="N2416" s="5">
        <f>+VLOOKUP(B2416,'[17]TT 2023'!F$2469:K$2548,6,0)</f>
        <v>45516</v>
      </c>
      <c r="O2416" t="s">
        <v>2882</v>
      </c>
    </row>
    <row r="2417" spans="1:15" hidden="1" x14ac:dyDescent="0.2">
      <c r="A2417" s="5">
        <v>45476</v>
      </c>
      <c r="B2417" s="6">
        <v>910</v>
      </c>
      <c r="C2417" s="6" t="s">
        <v>2229</v>
      </c>
      <c r="D2417" s="6" t="s">
        <v>727</v>
      </c>
      <c r="E2417" s="9">
        <v>-790092</v>
      </c>
      <c r="F2417" s="10" t="s">
        <v>1409</v>
      </c>
      <c r="G2417" s="9">
        <v>-63207</v>
      </c>
      <c r="H2417" s="9">
        <v>-853299</v>
      </c>
      <c r="I2417" s="6" t="s">
        <v>101</v>
      </c>
      <c r="J2417" s="6" t="s">
        <v>102</v>
      </c>
      <c r="K2417" s="5">
        <f t="shared" si="241"/>
        <v>45511</v>
      </c>
      <c r="L2417" s="9">
        <f>+VLOOKUP(B2417,'[17]TT 2023'!F$2369:K$2414,2,0)</f>
        <v>-853294</v>
      </c>
      <c r="M2417" s="9">
        <f t="shared" si="242"/>
        <v>5</v>
      </c>
      <c r="N2417" s="5">
        <f>+VLOOKUP(B2417,'[17]TT 2023'!F$2369:K$2414,6,0)</f>
        <v>45483</v>
      </c>
      <c r="O2417" t="s">
        <v>2770</v>
      </c>
    </row>
    <row r="2418" spans="1:15" hidden="1" x14ac:dyDescent="0.2">
      <c r="A2418" s="5">
        <v>45476</v>
      </c>
      <c r="B2418" s="6">
        <v>912</v>
      </c>
      <c r="C2418" s="6" t="s">
        <v>2229</v>
      </c>
      <c r="D2418" s="6" t="s">
        <v>727</v>
      </c>
      <c r="E2418" s="9">
        <v>-525078</v>
      </c>
      <c r="F2418" s="10" t="s">
        <v>1409</v>
      </c>
      <c r="G2418" s="9">
        <v>-42006</v>
      </c>
      <c r="H2418" s="9">
        <v>-567084</v>
      </c>
      <c r="I2418" s="6" t="s">
        <v>93</v>
      </c>
      <c r="J2418" s="6" t="s">
        <v>94</v>
      </c>
      <c r="K2418" s="5">
        <f t="shared" si="241"/>
        <v>45511</v>
      </c>
      <c r="L2418" s="9">
        <f>+VLOOKUP(B2418,'[17]TT 2023'!F$2369:K$2414,2,0)</f>
        <v>-567081</v>
      </c>
      <c r="M2418" s="9">
        <f t="shared" si="242"/>
        <v>3</v>
      </c>
      <c r="N2418" s="5">
        <f>+VLOOKUP(B2418,'[17]TT 2023'!F$2369:K$2414,6,0)</f>
        <v>45483</v>
      </c>
      <c r="O2418" t="s">
        <v>2770</v>
      </c>
    </row>
    <row r="2419" spans="1:15" hidden="1" x14ac:dyDescent="0.2">
      <c r="A2419" s="5">
        <v>45476</v>
      </c>
      <c r="B2419" s="6">
        <v>913</v>
      </c>
      <c r="C2419" s="6" t="s">
        <v>2229</v>
      </c>
      <c r="D2419" s="6" t="s">
        <v>727</v>
      </c>
      <c r="E2419" s="9">
        <v>-88846</v>
      </c>
      <c r="F2419" s="10" t="s">
        <v>1409</v>
      </c>
      <c r="G2419" s="9">
        <v>-7108</v>
      </c>
      <c r="H2419" s="9">
        <v>-95954</v>
      </c>
      <c r="I2419" s="6" t="s">
        <v>93</v>
      </c>
      <c r="J2419" s="6" t="s">
        <v>94</v>
      </c>
      <c r="K2419" s="5">
        <f t="shared" si="241"/>
        <v>45511</v>
      </c>
      <c r="L2419" s="9">
        <f>+VLOOKUP(B2419,'[17]TT 2023'!F$2369:K$2414,2,0)</f>
        <v>-95958</v>
      </c>
      <c r="M2419" s="9">
        <f t="shared" si="242"/>
        <v>-4</v>
      </c>
      <c r="N2419" s="5">
        <f>+VLOOKUP(B2419,'[17]TT 2023'!F$2369:K$2414,6,0)</f>
        <v>45483</v>
      </c>
      <c r="O2419" t="s">
        <v>2770</v>
      </c>
    </row>
    <row r="2420" spans="1:15" hidden="1" x14ac:dyDescent="0.2">
      <c r="A2420" s="5">
        <v>45478</v>
      </c>
      <c r="B2420" s="6">
        <v>914</v>
      </c>
      <c r="C2420" s="6" t="s">
        <v>2229</v>
      </c>
      <c r="D2420" s="6" t="s">
        <v>727</v>
      </c>
      <c r="E2420" s="9">
        <v>-2167822</v>
      </c>
      <c r="F2420" s="10" t="s">
        <v>1409</v>
      </c>
      <c r="G2420" s="9">
        <v>-173426</v>
      </c>
      <c r="H2420" s="9">
        <v>-2341248</v>
      </c>
      <c r="I2420" s="6" t="s">
        <v>117</v>
      </c>
      <c r="J2420" s="6" t="s">
        <v>118</v>
      </c>
      <c r="K2420" s="5">
        <f t="shared" si="241"/>
        <v>45513</v>
      </c>
      <c r="L2420" s="9">
        <f>+VLOOKUP(B2420,'[17]TT 2023'!F$2369:K$2414,2,0)</f>
        <v>-2341251</v>
      </c>
      <c r="M2420" s="9">
        <f t="shared" si="242"/>
        <v>-3</v>
      </c>
      <c r="N2420" s="5">
        <f>+VLOOKUP(B2420,'[17]TT 2023'!F$2369:K$2414,6,0)</f>
        <v>45483</v>
      </c>
      <c r="O2420" t="s">
        <v>2770</v>
      </c>
    </row>
    <row r="2421" spans="1:15" hidden="1" x14ac:dyDescent="0.2">
      <c r="A2421" s="5">
        <v>45476</v>
      </c>
      <c r="B2421" s="6">
        <v>911</v>
      </c>
      <c r="C2421" s="6" t="s">
        <v>2229</v>
      </c>
      <c r="D2421" s="6" t="s">
        <v>727</v>
      </c>
      <c r="E2421" s="9">
        <v>-555290</v>
      </c>
      <c r="F2421" s="10" t="s">
        <v>1409</v>
      </c>
      <c r="G2421" s="9">
        <v>-44423</v>
      </c>
      <c r="H2421" s="9">
        <f>+E2421+G2421</f>
        <v>-599713</v>
      </c>
      <c r="I2421" s="6" t="s">
        <v>101</v>
      </c>
      <c r="J2421" s="6" t="s">
        <v>102</v>
      </c>
      <c r="K2421" s="5">
        <f t="shared" ref="K2421:K2440" si="243">35+A2421</f>
        <v>45511</v>
      </c>
      <c r="L2421" s="9">
        <f>+VLOOKUP(B2421,'[17]TT 2023'!F$2415:K$2468,2,0)</f>
        <v>-599718</v>
      </c>
      <c r="M2421" s="9">
        <f t="shared" ref="M2421:M2440" si="244">+L2421-H2421</f>
        <v>-5</v>
      </c>
      <c r="N2421" s="5">
        <f>+VLOOKUP(B2421,'[17]TT 2023'!F$2415:K$2468,6,0)</f>
        <v>45497</v>
      </c>
      <c r="O2421" t="s">
        <v>2772</v>
      </c>
    </row>
    <row r="2422" spans="1:15" hidden="1" x14ac:dyDescent="0.2">
      <c r="A2422" s="5">
        <v>45478</v>
      </c>
      <c r="B2422" s="6">
        <v>915</v>
      </c>
      <c r="C2422" s="6" t="s">
        <v>2229</v>
      </c>
      <c r="D2422" s="6" t="s">
        <v>727</v>
      </c>
      <c r="E2422" s="9">
        <v>-42656</v>
      </c>
      <c r="F2422" s="10" t="s">
        <v>1409</v>
      </c>
      <c r="G2422" s="9">
        <v>-3412</v>
      </c>
      <c r="H2422" s="9">
        <f t="shared" ref="H2422:H2440" si="245">+E2422+G2422</f>
        <v>-46068</v>
      </c>
      <c r="I2422" s="6" t="s">
        <v>117</v>
      </c>
      <c r="J2422" s="6" t="s">
        <v>118</v>
      </c>
      <c r="K2422" s="5">
        <f t="shared" si="243"/>
        <v>45513</v>
      </c>
      <c r="L2422" s="9">
        <f>+VLOOKUP(B2422,'[17]TT 2023'!F$2415:K$2468,2,0)</f>
        <v>-46065</v>
      </c>
      <c r="M2422" s="9">
        <f t="shared" si="244"/>
        <v>3</v>
      </c>
      <c r="N2422" s="5">
        <f>+VLOOKUP(B2422,'[17]TT 2023'!F$2415:K$2468,6,0)</f>
        <v>45497</v>
      </c>
      <c r="O2422" t="s">
        <v>2772</v>
      </c>
    </row>
    <row r="2423" spans="1:15" hidden="1" x14ac:dyDescent="0.2">
      <c r="A2423" s="5">
        <v>45478</v>
      </c>
      <c r="B2423" s="6">
        <v>916</v>
      </c>
      <c r="C2423" s="6" t="s">
        <v>2229</v>
      </c>
      <c r="D2423" s="6" t="s">
        <v>727</v>
      </c>
      <c r="E2423" s="9">
        <v>-399854</v>
      </c>
      <c r="F2423" s="10" t="s">
        <v>1409</v>
      </c>
      <c r="G2423" s="9">
        <v>-31988</v>
      </c>
      <c r="H2423" s="9">
        <f t="shared" si="245"/>
        <v>-431842</v>
      </c>
      <c r="I2423" s="6" t="s">
        <v>73</v>
      </c>
      <c r="J2423" s="6" t="s">
        <v>74</v>
      </c>
      <c r="K2423" s="5">
        <f t="shared" si="243"/>
        <v>45513</v>
      </c>
      <c r="L2423" s="9">
        <f>+VLOOKUP(B2423,'[17]TT 2023'!F$2415:K$2468,2,0)</f>
        <v>-431842</v>
      </c>
      <c r="M2423" s="9">
        <f t="shared" si="244"/>
        <v>0</v>
      </c>
      <c r="N2423" s="5">
        <f>+VLOOKUP(B2423,'[17]TT 2023'!F$2415:K$2468,6,0)</f>
        <v>45497</v>
      </c>
      <c r="O2423" t="s">
        <v>2772</v>
      </c>
    </row>
    <row r="2424" spans="1:15" hidden="1" x14ac:dyDescent="0.2">
      <c r="A2424" s="5">
        <v>45481</v>
      </c>
      <c r="B2424" s="6">
        <v>1001</v>
      </c>
      <c r="C2424" s="6" t="s">
        <v>2229</v>
      </c>
      <c r="D2424" s="6" t="s">
        <v>727</v>
      </c>
      <c r="E2424" s="9">
        <v>-916454</v>
      </c>
      <c r="F2424" s="10" t="s">
        <v>1409</v>
      </c>
      <c r="G2424" s="9">
        <v>-73316</v>
      </c>
      <c r="H2424" s="9">
        <f t="shared" si="245"/>
        <v>-989770</v>
      </c>
      <c r="I2424" s="6" t="s">
        <v>73</v>
      </c>
      <c r="J2424" s="6" t="s">
        <v>74</v>
      </c>
      <c r="K2424" s="5">
        <f t="shared" si="243"/>
        <v>45516</v>
      </c>
      <c r="L2424" s="9">
        <f>+VLOOKUP(B2424,'[17]TT 2023'!F$2415:K$2468,2,0)</f>
        <v>-989770</v>
      </c>
      <c r="M2424" s="9">
        <f t="shared" si="244"/>
        <v>0</v>
      </c>
      <c r="N2424" s="5">
        <f>+VLOOKUP(B2424,'[17]TT 2023'!F$2415:K$2468,6,0)</f>
        <v>45497</v>
      </c>
      <c r="O2424" t="s">
        <v>2772</v>
      </c>
    </row>
    <row r="2425" spans="1:15" hidden="1" x14ac:dyDescent="0.2">
      <c r="A2425" s="5">
        <v>45488</v>
      </c>
      <c r="B2425" s="6">
        <v>1028</v>
      </c>
      <c r="C2425" s="6" t="s">
        <v>2229</v>
      </c>
      <c r="D2425" s="6" t="s">
        <v>727</v>
      </c>
      <c r="E2425" s="9">
        <v>-100366</v>
      </c>
      <c r="F2425" s="10" t="s">
        <v>1409</v>
      </c>
      <c r="G2425" s="9">
        <v>-8029</v>
      </c>
      <c r="H2425" s="9">
        <f t="shared" si="245"/>
        <v>-108395</v>
      </c>
      <c r="I2425" s="6" t="s">
        <v>113</v>
      </c>
      <c r="J2425" s="6" t="s">
        <v>114</v>
      </c>
      <c r="K2425" s="5">
        <f t="shared" si="243"/>
        <v>45523</v>
      </c>
      <c r="L2425" s="9">
        <f>+VLOOKUP(B2425,'[17]TT 2023'!F$2415:K$2468,2,0)</f>
        <v>-108391</v>
      </c>
      <c r="M2425" s="9">
        <f t="shared" si="244"/>
        <v>4</v>
      </c>
      <c r="N2425" s="5">
        <f>+VLOOKUP(B2425,'[17]TT 2023'!F$2415:K$2468,6,0)</f>
        <v>45497</v>
      </c>
      <c r="O2425" t="s">
        <v>2772</v>
      </c>
    </row>
    <row r="2426" spans="1:15" hidden="1" x14ac:dyDescent="0.2">
      <c r="A2426" s="5">
        <v>45493</v>
      </c>
      <c r="B2426" s="6">
        <v>1052</v>
      </c>
      <c r="C2426" s="6" t="s">
        <v>2229</v>
      </c>
      <c r="D2426" s="6" t="s">
        <v>727</v>
      </c>
      <c r="E2426" s="9">
        <v>-1428792</v>
      </c>
      <c r="F2426" s="10" t="s">
        <v>1409</v>
      </c>
      <c r="G2426" s="9">
        <v>-114303</v>
      </c>
      <c r="H2426" s="9">
        <f t="shared" si="245"/>
        <v>-1543095</v>
      </c>
      <c r="I2426" s="6" t="s">
        <v>175</v>
      </c>
      <c r="J2426" s="6" t="s">
        <v>176</v>
      </c>
      <c r="K2426" s="5">
        <f t="shared" si="243"/>
        <v>45528</v>
      </c>
      <c r="L2426" s="9">
        <f>+VLOOKUP(B2426,'[17]TT 2023'!F$2415:K$2468,2,0)</f>
        <v>-1543090</v>
      </c>
      <c r="M2426" s="9">
        <f t="shared" si="244"/>
        <v>5</v>
      </c>
      <c r="N2426" s="5">
        <f>+VLOOKUP(B2426,'[17]TT 2023'!F$2415:K$2468,6,0)</f>
        <v>45497</v>
      </c>
      <c r="O2426" t="s">
        <v>2772</v>
      </c>
    </row>
    <row r="2427" spans="1:15" hidden="1" x14ac:dyDescent="0.2">
      <c r="A2427" s="5">
        <v>45493</v>
      </c>
      <c r="B2427" s="6">
        <v>1053</v>
      </c>
      <c r="C2427" s="6" t="s">
        <v>2229</v>
      </c>
      <c r="D2427" s="6" t="s">
        <v>727</v>
      </c>
      <c r="E2427" s="9">
        <v>-809170</v>
      </c>
      <c r="F2427" s="10" t="s">
        <v>1409</v>
      </c>
      <c r="G2427" s="9">
        <v>-64734</v>
      </c>
      <c r="H2427" s="9">
        <f t="shared" si="245"/>
        <v>-873904</v>
      </c>
      <c r="I2427" s="6" t="s">
        <v>175</v>
      </c>
      <c r="J2427" s="6" t="s">
        <v>176</v>
      </c>
      <c r="K2427" s="5">
        <f t="shared" si="243"/>
        <v>45528</v>
      </c>
      <c r="L2427" s="9">
        <f>+VLOOKUP(B2427,'[17]TT 2023'!F$2415:K$2468,2,0)</f>
        <v>-873909</v>
      </c>
      <c r="M2427" s="9">
        <f t="shared" si="244"/>
        <v>-5</v>
      </c>
      <c r="N2427" s="5">
        <f>+VLOOKUP(B2427,'[17]TT 2023'!F$2415:K$2468,6,0)</f>
        <v>45497</v>
      </c>
      <c r="O2427" t="s">
        <v>2772</v>
      </c>
    </row>
    <row r="2428" spans="1:15" hidden="1" x14ac:dyDescent="0.2">
      <c r="A2428" s="5">
        <v>45497</v>
      </c>
      <c r="B2428" s="6">
        <v>1060</v>
      </c>
      <c r="C2428" s="6" t="s">
        <v>2229</v>
      </c>
      <c r="D2428" s="6" t="s">
        <v>727</v>
      </c>
      <c r="E2428" s="9">
        <v>-232037</v>
      </c>
      <c r="F2428" s="10" t="s">
        <v>1409</v>
      </c>
      <c r="G2428" s="9">
        <v>-18563</v>
      </c>
      <c r="H2428" s="9">
        <f t="shared" si="245"/>
        <v>-250600</v>
      </c>
      <c r="I2428" s="6" t="s">
        <v>13</v>
      </c>
      <c r="J2428" s="6" t="s">
        <v>14</v>
      </c>
      <c r="K2428" s="5">
        <f t="shared" si="243"/>
        <v>45532</v>
      </c>
      <c r="L2428" s="9">
        <f>+VLOOKUP(B2428,'[17]TT 2023'!F$2469:K$2548,2,0)</f>
        <v>-250600</v>
      </c>
      <c r="M2428" s="9">
        <f t="shared" si="244"/>
        <v>0</v>
      </c>
      <c r="N2428" s="5">
        <f>+VLOOKUP(B2428,'[17]TT 2023'!F$2469:K$2548,6,0)</f>
        <v>45516</v>
      </c>
      <c r="O2428" t="s">
        <v>2882</v>
      </c>
    </row>
    <row r="2429" spans="1:15" hidden="1" x14ac:dyDescent="0.2">
      <c r="A2429" s="5">
        <v>45497</v>
      </c>
      <c r="B2429" s="6">
        <v>1061</v>
      </c>
      <c r="C2429" s="6" t="s">
        <v>2229</v>
      </c>
      <c r="D2429" s="6" t="s">
        <v>727</v>
      </c>
      <c r="E2429" s="9">
        <v>-3493962</v>
      </c>
      <c r="F2429" s="10" t="s">
        <v>1409</v>
      </c>
      <c r="G2429" s="9">
        <v>-279517</v>
      </c>
      <c r="H2429" s="9">
        <f t="shared" si="245"/>
        <v>-3773479</v>
      </c>
      <c r="I2429" s="6" t="s">
        <v>13</v>
      </c>
      <c r="J2429" s="6" t="s">
        <v>14</v>
      </c>
      <c r="K2429" s="5">
        <f t="shared" si="243"/>
        <v>45532</v>
      </c>
      <c r="L2429" s="9">
        <f>+VLOOKUP(B2429,'[17]TT 2023'!F$2469:K$2548,2,0)</f>
        <v>-3773479</v>
      </c>
      <c r="M2429" s="9">
        <f t="shared" si="244"/>
        <v>0</v>
      </c>
      <c r="N2429" s="5">
        <f>+VLOOKUP(B2429,'[17]TT 2023'!F$2469:K$2548,6,0)</f>
        <v>45516</v>
      </c>
      <c r="O2429" t="s">
        <v>2882</v>
      </c>
    </row>
    <row r="2430" spans="1:15" hidden="1" x14ac:dyDescent="0.2">
      <c r="A2430" s="5">
        <v>45497</v>
      </c>
      <c r="B2430" s="6">
        <v>1062</v>
      </c>
      <c r="C2430" s="6" t="s">
        <v>2229</v>
      </c>
      <c r="D2430" s="6" t="s">
        <v>727</v>
      </c>
      <c r="E2430" s="9">
        <v>-222116</v>
      </c>
      <c r="F2430" s="10" t="s">
        <v>1409</v>
      </c>
      <c r="G2430" s="9">
        <v>-17769</v>
      </c>
      <c r="H2430" s="9">
        <f t="shared" si="245"/>
        <v>-239885</v>
      </c>
      <c r="I2430" s="6" t="s">
        <v>131</v>
      </c>
      <c r="J2430" s="6" t="s">
        <v>132</v>
      </c>
      <c r="K2430" s="5">
        <f t="shared" si="243"/>
        <v>45532</v>
      </c>
      <c r="L2430" s="9">
        <f>+VLOOKUP(B2430,'[17]TT 2023'!F$2469:K$2548,2,0)</f>
        <v>-239881</v>
      </c>
      <c r="M2430" s="9">
        <f t="shared" si="244"/>
        <v>4</v>
      </c>
      <c r="N2430" s="5">
        <f>+VLOOKUP(B2430,'[17]TT 2023'!F$2469:K$2548,6,0)</f>
        <v>45516</v>
      </c>
      <c r="O2430" t="s">
        <v>2882</v>
      </c>
    </row>
    <row r="2431" spans="1:15" hidden="1" x14ac:dyDescent="0.2">
      <c r="A2431" s="5">
        <v>45497</v>
      </c>
      <c r="B2431" s="6">
        <v>1063</v>
      </c>
      <c r="C2431" s="6" t="s">
        <v>2229</v>
      </c>
      <c r="D2431" s="6" t="s">
        <v>727</v>
      </c>
      <c r="E2431" s="9">
        <v>-42656</v>
      </c>
      <c r="F2431" s="10" t="s">
        <v>1409</v>
      </c>
      <c r="G2431" s="9">
        <v>-3412</v>
      </c>
      <c r="H2431" s="9">
        <f t="shared" si="245"/>
        <v>-46068</v>
      </c>
      <c r="I2431" s="6" t="s">
        <v>131</v>
      </c>
      <c r="J2431" s="6" t="s">
        <v>132</v>
      </c>
      <c r="K2431" s="5">
        <f t="shared" si="243"/>
        <v>45532</v>
      </c>
      <c r="L2431" s="9">
        <f>+VLOOKUP(B2431,'[17]TT 2023'!F$2469:K$2548,2,0)</f>
        <v>-46062</v>
      </c>
      <c r="M2431" s="9">
        <f t="shared" si="244"/>
        <v>6</v>
      </c>
      <c r="N2431" s="5">
        <f>+VLOOKUP(B2431,'[17]TT 2023'!F$2469:K$2548,6,0)</f>
        <v>45516</v>
      </c>
      <c r="O2431" t="s">
        <v>2882</v>
      </c>
    </row>
    <row r="2432" spans="1:15" hidden="1" x14ac:dyDescent="0.2">
      <c r="A2432" s="5">
        <v>45497</v>
      </c>
      <c r="B2432" s="6">
        <v>1064</v>
      </c>
      <c r="C2432" s="6" t="s">
        <v>2229</v>
      </c>
      <c r="D2432" s="6" t="s">
        <v>727</v>
      </c>
      <c r="E2432" s="9">
        <v>-1066152</v>
      </c>
      <c r="F2432" s="10" t="s">
        <v>1409</v>
      </c>
      <c r="G2432" s="9">
        <v>-85292</v>
      </c>
      <c r="H2432" s="9">
        <f t="shared" si="245"/>
        <v>-1151444</v>
      </c>
      <c r="I2432" s="6" t="s">
        <v>13</v>
      </c>
      <c r="J2432" s="6" t="s">
        <v>14</v>
      </c>
      <c r="K2432" s="5">
        <f t="shared" si="243"/>
        <v>45532</v>
      </c>
      <c r="L2432" s="9">
        <f>+VLOOKUP(B2432,'[17]TT 2023'!F$2469:K$2548,2,0)</f>
        <v>-1151442</v>
      </c>
      <c r="M2432" s="9">
        <f t="shared" si="244"/>
        <v>2</v>
      </c>
      <c r="N2432" s="5">
        <f>+VLOOKUP(B2432,'[17]TT 2023'!F$2469:K$2548,6,0)</f>
        <v>45516</v>
      </c>
      <c r="O2432" t="s">
        <v>2882</v>
      </c>
    </row>
    <row r="2433" spans="1:15" hidden="1" x14ac:dyDescent="0.2">
      <c r="A2433" s="5">
        <v>45497</v>
      </c>
      <c r="B2433" s="6">
        <v>1065</v>
      </c>
      <c r="C2433" s="6" t="s">
        <v>2229</v>
      </c>
      <c r="D2433" s="6" t="s">
        <v>727</v>
      </c>
      <c r="E2433" s="9">
        <v>-639840</v>
      </c>
      <c r="F2433" s="10" t="s">
        <v>1409</v>
      </c>
      <c r="G2433" s="9">
        <v>-51187</v>
      </c>
      <c r="H2433" s="9">
        <f t="shared" si="245"/>
        <v>-691027</v>
      </c>
      <c r="I2433" s="6" t="s">
        <v>13</v>
      </c>
      <c r="J2433" s="6" t="s">
        <v>14</v>
      </c>
      <c r="K2433" s="5">
        <f t="shared" si="243"/>
        <v>45532</v>
      </c>
      <c r="L2433" s="9">
        <f>+VLOOKUP(B2433,'[17]TT 2023'!F$2469:K$2548,2,0)</f>
        <v>-691024</v>
      </c>
      <c r="M2433" s="9">
        <f t="shared" si="244"/>
        <v>3</v>
      </c>
      <c r="N2433" s="5">
        <f>+VLOOKUP(B2433,'[17]TT 2023'!F$2469:K$2548,6,0)</f>
        <v>45516</v>
      </c>
      <c r="O2433" t="s">
        <v>2882</v>
      </c>
    </row>
    <row r="2434" spans="1:15" hidden="1" x14ac:dyDescent="0.2">
      <c r="A2434" s="5">
        <v>45475</v>
      </c>
      <c r="B2434" s="6">
        <v>36720</v>
      </c>
      <c r="C2434" s="6" t="s">
        <v>2369</v>
      </c>
      <c r="D2434" s="6" t="s">
        <v>1613</v>
      </c>
      <c r="E2434" s="9">
        <v>-2609318</v>
      </c>
      <c r="F2434" s="10" t="s">
        <v>1409</v>
      </c>
      <c r="G2434" s="9">
        <v>-208745</v>
      </c>
      <c r="H2434" s="9">
        <f t="shared" si="245"/>
        <v>-2818063</v>
      </c>
      <c r="I2434" s="6" t="s">
        <v>13</v>
      </c>
      <c r="J2434" s="6" t="s">
        <v>14</v>
      </c>
      <c r="K2434" s="5">
        <f t="shared" si="243"/>
        <v>45510</v>
      </c>
      <c r="L2434" s="9">
        <f>+VLOOKUP(B2434,'[17]TT 2023'!F$2415:K$2468,2,0)</f>
        <v>-2818063</v>
      </c>
      <c r="M2434" s="9">
        <f t="shared" si="244"/>
        <v>0</v>
      </c>
      <c r="N2434" s="5">
        <f>+VLOOKUP(B2434,'[17]TT 2023'!F$2415:K$2468,6,0)</f>
        <v>45497</v>
      </c>
      <c r="O2434" t="s">
        <v>2772</v>
      </c>
    </row>
    <row r="2435" spans="1:15" hidden="1" x14ac:dyDescent="0.2">
      <c r="A2435" s="5">
        <v>45475</v>
      </c>
      <c r="B2435" s="6">
        <v>36721</v>
      </c>
      <c r="C2435" s="6" t="s">
        <v>2369</v>
      </c>
      <c r="D2435" s="6" t="s">
        <v>1608</v>
      </c>
      <c r="E2435" s="9">
        <v>-13829387</v>
      </c>
      <c r="F2435" s="10" t="s">
        <v>1409</v>
      </c>
      <c r="G2435" s="9">
        <v>-1106351</v>
      </c>
      <c r="H2435" s="9">
        <f t="shared" si="245"/>
        <v>-14935738</v>
      </c>
      <c r="I2435" s="6" t="s">
        <v>13</v>
      </c>
      <c r="J2435" s="6" t="s">
        <v>14</v>
      </c>
      <c r="K2435" s="5">
        <f t="shared" si="243"/>
        <v>45510</v>
      </c>
      <c r="L2435" s="9">
        <f>+VLOOKUP(B2435,'[17]TT 2023'!F$2415:K$2468,2,0)</f>
        <v>-14935738</v>
      </c>
      <c r="M2435" s="9">
        <f t="shared" si="244"/>
        <v>0</v>
      </c>
      <c r="N2435" s="5">
        <f>+VLOOKUP(B2435,'[17]TT 2023'!F$2415:K$2468,6,0)</f>
        <v>45497</v>
      </c>
      <c r="O2435" t="s">
        <v>2772</v>
      </c>
    </row>
    <row r="2436" spans="1:15" hidden="1" x14ac:dyDescent="0.2">
      <c r="A2436" s="5">
        <v>45475</v>
      </c>
      <c r="B2436" s="6">
        <v>36722</v>
      </c>
      <c r="C2436" s="6" t="s">
        <v>2369</v>
      </c>
      <c r="D2436" s="6" t="s">
        <v>1612</v>
      </c>
      <c r="E2436" s="9">
        <v>-5870966</v>
      </c>
      <c r="F2436" s="10" t="s">
        <v>1409</v>
      </c>
      <c r="G2436" s="9">
        <v>-469677</v>
      </c>
      <c r="H2436" s="9">
        <f t="shared" si="245"/>
        <v>-6340643</v>
      </c>
      <c r="I2436" s="6" t="s">
        <v>13</v>
      </c>
      <c r="J2436" s="6" t="s">
        <v>14</v>
      </c>
      <c r="K2436" s="5">
        <f t="shared" si="243"/>
        <v>45510</v>
      </c>
      <c r="L2436" s="9">
        <f>+VLOOKUP(B2436,'[17]TT 2023'!F$2415:K$2468,2,0)</f>
        <v>-6340643</v>
      </c>
      <c r="M2436" s="9">
        <f t="shared" si="244"/>
        <v>0</v>
      </c>
      <c r="N2436" s="5">
        <f>+VLOOKUP(B2436,'[17]TT 2023'!F$2415:K$2468,6,0)</f>
        <v>45497</v>
      </c>
      <c r="O2436" t="s">
        <v>2772</v>
      </c>
    </row>
    <row r="2437" spans="1:15" hidden="1" x14ac:dyDescent="0.2">
      <c r="A2437" s="5">
        <v>45475</v>
      </c>
      <c r="B2437" s="6">
        <v>36723</v>
      </c>
      <c r="C2437" s="6" t="s">
        <v>2369</v>
      </c>
      <c r="D2437" s="6" t="s">
        <v>1611</v>
      </c>
      <c r="E2437" s="9">
        <v>-10437274</v>
      </c>
      <c r="F2437" s="10" t="s">
        <v>1409</v>
      </c>
      <c r="G2437" s="9">
        <v>-834982</v>
      </c>
      <c r="H2437" s="9">
        <f t="shared" si="245"/>
        <v>-11272256</v>
      </c>
      <c r="I2437" s="6" t="s">
        <v>13</v>
      </c>
      <c r="J2437" s="6" t="s">
        <v>14</v>
      </c>
      <c r="K2437" s="5">
        <f t="shared" si="243"/>
        <v>45510</v>
      </c>
      <c r="L2437" s="9">
        <f>+VLOOKUP(B2437,'[17]TT 2023'!F$2415:K$2468,2,0)</f>
        <v>-11272256</v>
      </c>
      <c r="M2437" s="9">
        <f t="shared" si="244"/>
        <v>0</v>
      </c>
      <c r="N2437" s="5">
        <f>+VLOOKUP(B2437,'[17]TT 2023'!F$2415:K$2468,6,0)</f>
        <v>45497</v>
      </c>
      <c r="O2437" t="s">
        <v>2772</v>
      </c>
    </row>
    <row r="2438" spans="1:15" hidden="1" x14ac:dyDescent="0.2">
      <c r="A2438" s="5">
        <v>45475</v>
      </c>
      <c r="B2438" s="6">
        <v>36724</v>
      </c>
      <c r="C2438" s="6" t="s">
        <v>2369</v>
      </c>
      <c r="D2438" s="6" t="s">
        <v>2230</v>
      </c>
      <c r="E2438" s="9">
        <v>-6001432</v>
      </c>
      <c r="F2438" s="10" t="s">
        <v>1409</v>
      </c>
      <c r="G2438" s="9">
        <v>-480115</v>
      </c>
      <c r="H2438" s="9">
        <f t="shared" si="245"/>
        <v>-6481547</v>
      </c>
      <c r="I2438" s="6" t="s">
        <v>13</v>
      </c>
      <c r="J2438" s="6" t="s">
        <v>14</v>
      </c>
      <c r="K2438" s="5">
        <f t="shared" si="243"/>
        <v>45510</v>
      </c>
      <c r="L2438" s="9">
        <f>+VLOOKUP(B2438,'[17]TT 2023'!F$2415:K$2468,2,0)</f>
        <v>-6481547</v>
      </c>
      <c r="M2438" s="9">
        <f t="shared" si="244"/>
        <v>0</v>
      </c>
      <c r="N2438" s="5">
        <f>+VLOOKUP(B2438,'[17]TT 2023'!F$2415:K$2468,6,0)</f>
        <v>45497</v>
      </c>
      <c r="O2438" t="s">
        <v>2772</v>
      </c>
    </row>
    <row r="2439" spans="1:15" hidden="1" x14ac:dyDescent="0.2">
      <c r="A2439" s="5">
        <v>45475</v>
      </c>
      <c r="B2439" s="6">
        <v>36725</v>
      </c>
      <c r="C2439" s="6" t="s">
        <v>2369</v>
      </c>
      <c r="D2439" s="6" t="s">
        <v>1610</v>
      </c>
      <c r="E2439" s="9">
        <v>-1304659</v>
      </c>
      <c r="F2439" s="10" t="s">
        <v>1409</v>
      </c>
      <c r="G2439" s="9">
        <v>-104373</v>
      </c>
      <c r="H2439" s="9">
        <f t="shared" si="245"/>
        <v>-1409032</v>
      </c>
      <c r="I2439" s="6" t="s">
        <v>13</v>
      </c>
      <c r="J2439" s="6" t="s">
        <v>14</v>
      </c>
      <c r="K2439" s="5">
        <f t="shared" si="243"/>
        <v>45510</v>
      </c>
      <c r="L2439" s="9">
        <f>+VLOOKUP(B2439,'[17]TT 2023'!F$2415:K$2468,2,0)</f>
        <v>-1409032</v>
      </c>
      <c r="M2439" s="9">
        <f t="shared" si="244"/>
        <v>0</v>
      </c>
      <c r="N2439" s="5">
        <f>+VLOOKUP(B2439,'[17]TT 2023'!F$2415:K$2468,6,0)</f>
        <v>45497</v>
      </c>
      <c r="O2439" t="s">
        <v>2772</v>
      </c>
    </row>
    <row r="2440" spans="1:15" hidden="1" x14ac:dyDescent="0.2">
      <c r="A2440" s="5">
        <v>45491</v>
      </c>
      <c r="B2440" s="6">
        <v>6920</v>
      </c>
      <c r="C2440" s="6" t="s">
        <v>2370</v>
      </c>
      <c r="D2440" s="6" t="s">
        <v>2771</v>
      </c>
      <c r="E2440" s="9">
        <v>-2388036</v>
      </c>
      <c r="F2440" s="10" t="s">
        <v>1409</v>
      </c>
      <c r="G2440" s="9">
        <v>-191043</v>
      </c>
      <c r="H2440" s="9">
        <f t="shared" si="245"/>
        <v>-2579079</v>
      </c>
      <c r="I2440" s="6" t="s">
        <v>13</v>
      </c>
      <c r="J2440" s="6" t="s">
        <v>14</v>
      </c>
      <c r="K2440" s="5">
        <f t="shared" si="243"/>
        <v>45526</v>
      </c>
      <c r="L2440" s="9">
        <f>+VLOOKUP(B2440,'[17]TT 2023'!F$2415:K$2468,2,0)</f>
        <v>-2579079</v>
      </c>
      <c r="M2440" s="9">
        <f t="shared" si="244"/>
        <v>0</v>
      </c>
      <c r="N2440" s="5">
        <f>+VLOOKUP(B2440,'[17]TT 2023'!F$2415:K$2468,6,0)</f>
        <v>45497</v>
      </c>
      <c r="O2440" t="s">
        <v>2772</v>
      </c>
    </row>
    <row r="2441" spans="1:15" hidden="1" x14ac:dyDescent="0.2">
      <c r="A2441" s="5">
        <v>45474</v>
      </c>
      <c r="B2441" s="6">
        <v>32133</v>
      </c>
      <c r="C2441" s="6" t="s">
        <v>2228</v>
      </c>
      <c r="D2441" s="6" t="s">
        <v>2773</v>
      </c>
      <c r="E2441" s="9">
        <v>2203480</v>
      </c>
      <c r="F2441" s="10" t="s">
        <v>1409</v>
      </c>
      <c r="G2441" s="9">
        <v>176278</v>
      </c>
      <c r="H2441" s="9">
        <v>2379758</v>
      </c>
      <c r="I2441" s="6" t="s">
        <v>13</v>
      </c>
      <c r="J2441" s="6" t="s">
        <v>14</v>
      </c>
      <c r="K2441" s="5">
        <f t="shared" ref="K2441:K2504" si="246">35+A2441</f>
        <v>45509</v>
      </c>
      <c r="L2441" s="9">
        <f>+VLOOKUP(B2441,'[17]TT 2023'!F$2469:K$2548,2,0)</f>
        <v>2379753</v>
      </c>
      <c r="M2441" s="9">
        <f t="shared" ref="M2441:M2504" si="247">+L2441-H2441</f>
        <v>-5</v>
      </c>
      <c r="N2441" s="5">
        <f>+VLOOKUP(B2441,'[17]TT 2023'!F$2469:K$2548,6,0)</f>
        <v>45516</v>
      </c>
      <c r="O2441" t="s">
        <v>2882</v>
      </c>
    </row>
    <row r="2442" spans="1:15" hidden="1" x14ac:dyDescent="0.2">
      <c r="A2442" s="5">
        <v>45474</v>
      </c>
      <c r="B2442" s="6">
        <v>32134</v>
      </c>
      <c r="C2442" s="6" t="s">
        <v>2228</v>
      </c>
      <c r="D2442" s="6" t="s">
        <v>2774</v>
      </c>
      <c r="E2442" s="9">
        <v>1461600</v>
      </c>
      <c r="F2442" s="10" t="s">
        <v>1409</v>
      </c>
      <c r="G2442" s="9">
        <v>116928</v>
      </c>
      <c r="H2442" s="9">
        <v>1578528</v>
      </c>
      <c r="I2442" s="6" t="s">
        <v>13</v>
      </c>
      <c r="J2442" s="6" t="s">
        <v>14</v>
      </c>
      <c r="K2442" s="5">
        <f t="shared" si="246"/>
        <v>45509</v>
      </c>
      <c r="L2442" s="9">
        <f>+VLOOKUP(B2442,'[17]TT 2023'!F$2469:K$2548,2,0)</f>
        <v>1578528</v>
      </c>
      <c r="M2442" s="9">
        <f t="shared" si="247"/>
        <v>0</v>
      </c>
      <c r="N2442" s="5">
        <f>+VLOOKUP(B2442,'[17]TT 2023'!F$2469:K$2548,6,0)</f>
        <v>45516</v>
      </c>
      <c r="O2442" t="s">
        <v>2882</v>
      </c>
    </row>
    <row r="2443" spans="1:15" hidden="1" x14ac:dyDescent="0.2">
      <c r="A2443" s="5">
        <v>45474</v>
      </c>
      <c r="B2443" s="6">
        <v>32135</v>
      </c>
      <c r="C2443" s="6" t="s">
        <v>2228</v>
      </c>
      <c r="D2443" s="6" t="s">
        <v>2775</v>
      </c>
      <c r="E2443" s="9">
        <v>888460</v>
      </c>
      <c r="F2443" s="10" t="s">
        <v>1409</v>
      </c>
      <c r="G2443" s="9">
        <v>71077</v>
      </c>
      <c r="H2443" s="9">
        <v>959537</v>
      </c>
      <c r="I2443" s="6" t="s">
        <v>147</v>
      </c>
      <c r="J2443" s="6" t="s">
        <v>148</v>
      </c>
      <c r="K2443" s="5">
        <f t="shared" si="246"/>
        <v>45509</v>
      </c>
      <c r="L2443" s="9">
        <f>+VLOOKUP(B2443,'[17]TT 2023'!F$2469:K$2548,2,0)</f>
        <v>959540</v>
      </c>
      <c r="M2443" s="9">
        <f t="shared" si="247"/>
        <v>3</v>
      </c>
      <c r="N2443" s="5">
        <f>+VLOOKUP(B2443,'[17]TT 2023'!F$2469:K$2548,6,0)</f>
        <v>45516</v>
      </c>
      <c r="O2443" t="s">
        <v>2882</v>
      </c>
    </row>
    <row r="2444" spans="1:15" hidden="1" x14ac:dyDescent="0.2">
      <c r="A2444" s="5">
        <v>45474</v>
      </c>
      <c r="B2444" s="6">
        <v>32136</v>
      </c>
      <c r="C2444" s="6" t="s">
        <v>2228</v>
      </c>
      <c r="D2444" s="6" t="s">
        <v>2776</v>
      </c>
      <c r="E2444" s="9">
        <v>2004645</v>
      </c>
      <c r="F2444" s="10" t="s">
        <v>1409</v>
      </c>
      <c r="G2444" s="9">
        <v>160372</v>
      </c>
      <c r="H2444" s="9">
        <v>2165017</v>
      </c>
      <c r="I2444" s="6" t="s">
        <v>147</v>
      </c>
      <c r="J2444" s="6" t="s">
        <v>148</v>
      </c>
      <c r="K2444" s="5">
        <f t="shared" si="246"/>
        <v>45509</v>
      </c>
      <c r="L2444" s="9">
        <f>+VLOOKUP(B2444,'[17]TT 2023'!F$2469:K$2548,2,0)</f>
        <v>2165022</v>
      </c>
      <c r="M2444" s="9">
        <f t="shared" si="247"/>
        <v>5</v>
      </c>
      <c r="N2444" s="5">
        <f>+VLOOKUP(B2444,'[17]TT 2023'!F$2469:K$2548,6,0)</f>
        <v>45516</v>
      </c>
      <c r="O2444" t="s">
        <v>2882</v>
      </c>
    </row>
    <row r="2445" spans="1:15" hidden="1" x14ac:dyDescent="0.2">
      <c r="A2445" s="5">
        <v>45474</v>
      </c>
      <c r="B2445" s="6">
        <v>32137</v>
      </c>
      <c r="C2445" s="6" t="s">
        <v>2228</v>
      </c>
      <c r="D2445" s="6" t="s">
        <v>2777</v>
      </c>
      <c r="E2445" s="9">
        <v>4714160</v>
      </c>
      <c r="F2445" s="10" t="s">
        <v>1409</v>
      </c>
      <c r="G2445" s="9">
        <v>377133</v>
      </c>
      <c r="H2445" s="9">
        <v>5091293</v>
      </c>
      <c r="I2445" s="6" t="s">
        <v>147</v>
      </c>
      <c r="J2445" s="6" t="s">
        <v>148</v>
      </c>
      <c r="K2445" s="5">
        <f t="shared" si="246"/>
        <v>45509</v>
      </c>
      <c r="L2445" s="9">
        <f>+VLOOKUP(B2445,'[17]TT 2023'!F$2469:K$2548,2,0)</f>
        <v>5091296</v>
      </c>
      <c r="M2445" s="9">
        <f t="shared" si="247"/>
        <v>3</v>
      </c>
      <c r="N2445" s="5">
        <f>+VLOOKUP(B2445,'[17]TT 2023'!F$2469:K$2548,6,0)</f>
        <v>45516</v>
      </c>
      <c r="O2445" t="s">
        <v>2882</v>
      </c>
    </row>
    <row r="2446" spans="1:15" hidden="1" x14ac:dyDescent="0.2">
      <c r="A2446" s="5">
        <v>45474</v>
      </c>
      <c r="B2446" s="6">
        <v>32138</v>
      </c>
      <c r="C2446" s="6" t="s">
        <v>2228</v>
      </c>
      <c r="D2446" s="6" t="s">
        <v>2778</v>
      </c>
      <c r="E2446" s="9">
        <v>1726685</v>
      </c>
      <c r="F2446" s="10" t="s">
        <v>1409</v>
      </c>
      <c r="G2446" s="9">
        <v>138135</v>
      </c>
      <c r="H2446" s="9">
        <v>1864820</v>
      </c>
      <c r="I2446" s="6" t="s">
        <v>147</v>
      </c>
      <c r="J2446" s="6" t="s">
        <v>148</v>
      </c>
      <c r="K2446" s="5">
        <f t="shared" si="246"/>
        <v>45509</v>
      </c>
      <c r="L2446" s="9">
        <f>+VLOOKUP(B2446,'[17]TT 2023'!F$2469:K$2548,2,0)</f>
        <v>1864823</v>
      </c>
      <c r="M2446" s="9">
        <f t="shared" si="247"/>
        <v>3</v>
      </c>
      <c r="N2446" s="5">
        <f>+VLOOKUP(B2446,'[17]TT 2023'!F$2469:K$2548,6,0)</f>
        <v>45516</v>
      </c>
      <c r="O2446" t="s">
        <v>2882</v>
      </c>
    </row>
    <row r="2447" spans="1:15" hidden="1" x14ac:dyDescent="0.2">
      <c r="A2447" s="5">
        <v>45474</v>
      </c>
      <c r="B2447" s="6">
        <v>32139</v>
      </c>
      <c r="C2447" s="6" t="s">
        <v>2228</v>
      </c>
      <c r="D2447" s="6" t="s">
        <v>2779</v>
      </c>
      <c r="E2447" s="9">
        <v>2750692</v>
      </c>
      <c r="F2447" s="10" t="s">
        <v>1409</v>
      </c>
      <c r="G2447" s="9">
        <v>220055</v>
      </c>
      <c r="H2447" s="9">
        <v>2970747</v>
      </c>
      <c r="I2447" s="6" t="s">
        <v>147</v>
      </c>
      <c r="J2447" s="6" t="s">
        <v>148</v>
      </c>
      <c r="K2447" s="5">
        <f t="shared" si="246"/>
        <v>45509</v>
      </c>
      <c r="L2447" s="9">
        <f>+VLOOKUP(B2447,'[17]TT 2023'!F$2469:K$2548,2,0)</f>
        <v>2970743</v>
      </c>
      <c r="M2447" s="9">
        <f t="shared" si="247"/>
        <v>-4</v>
      </c>
      <c r="N2447" s="5">
        <f>+VLOOKUP(B2447,'[17]TT 2023'!F$2469:K$2548,6,0)</f>
        <v>45516</v>
      </c>
      <c r="O2447" t="s">
        <v>2882</v>
      </c>
    </row>
    <row r="2448" spans="1:15" hidden="1" x14ac:dyDescent="0.2">
      <c r="A2448" s="5">
        <v>45474</v>
      </c>
      <c r="B2448" s="6">
        <v>32140</v>
      </c>
      <c r="C2448" s="6" t="s">
        <v>2228</v>
      </c>
      <c r="D2448" s="6" t="s">
        <v>2780</v>
      </c>
      <c r="E2448" s="9">
        <v>42656</v>
      </c>
      <c r="F2448" s="10" t="s">
        <v>1409</v>
      </c>
      <c r="G2448" s="9">
        <v>3412</v>
      </c>
      <c r="H2448" s="9">
        <v>46068</v>
      </c>
      <c r="I2448" s="6" t="s">
        <v>147</v>
      </c>
      <c r="J2448" s="6" t="s">
        <v>148</v>
      </c>
      <c r="K2448" s="5">
        <f t="shared" si="246"/>
        <v>45509</v>
      </c>
      <c r="L2448" s="9">
        <f>+VLOOKUP(B2448,'[17]TT 2023'!F$2469:K$2548,2,0)</f>
        <v>46062</v>
      </c>
      <c r="M2448" s="9">
        <f t="shared" si="247"/>
        <v>-6</v>
      </c>
      <c r="N2448" s="5">
        <f>+VLOOKUP(B2448,'[17]TT 2023'!F$2469:K$2548,6,0)</f>
        <v>45516</v>
      </c>
      <c r="O2448" t="s">
        <v>2882</v>
      </c>
    </row>
    <row r="2449" spans="1:15" hidden="1" x14ac:dyDescent="0.2">
      <c r="A2449" s="5">
        <v>45474</v>
      </c>
      <c r="B2449" s="6">
        <v>32141</v>
      </c>
      <c r="C2449" s="6" t="s">
        <v>2228</v>
      </c>
      <c r="D2449" s="6" t="s">
        <v>2781</v>
      </c>
      <c r="E2449" s="9">
        <v>8706908</v>
      </c>
      <c r="F2449" s="10" t="s">
        <v>1409</v>
      </c>
      <c r="G2449" s="9">
        <v>696553</v>
      </c>
      <c r="H2449" s="9">
        <v>9403461</v>
      </c>
      <c r="I2449" s="6" t="s">
        <v>147</v>
      </c>
      <c r="J2449" s="6" t="s">
        <v>148</v>
      </c>
      <c r="K2449" s="5">
        <f t="shared" si="246"/>
        <v>45509</v>
      </c>
      <c r="L2449" s="9">
        <f>+VLOOKUP(B2449,'[17]TT 2023'!F$2469:K$2548,2,0)</f>
        <v>9403466</v>
      </c>
      <c r="M2449" s="9">
        <f t="shared" si="247"/>
        <v>5</v>
      </c>
      <c r="N2449" s="5">
        <f>+VLOOKUP(B2449,'[17]TT 2023'!F$2469:K$2548,6,0)</f>
        <v>45516</v>
      </c>
      <c r="O2449" t="s">
        <v>2882</v>
      </c>
    </row>
    <row r="2450" spans="1:15" hidden="1" x14ac:dyDescent="0.2">
      <c r="A2450" s="5">
        <v>45475</v>
      </c>
      <c r="B2450" s="6">
        <v>32234</v>
      </c>
      <c r="C2450" s="6" t="s">
        <v>2228</v>
      </c>
      <c r="D2450" s="6" t="s">
        <v>2782</v>
      </c>
      <c r="E2450" s="9">
        <v>2136780</v>
      </c>
      <c r="F2450" s="10" t="s">
        <v>1409</v>
      </c>
      <c r="G2450" s="9">
        <v>170942</v>
      </c>
      <c r="H2450" s="9">
        <v>2307722</v>
      </c>
      <c r="I2450" s="6" t="s">
        <v>175</v>
      </c>
      <c r="J2450" s="6" t="s">
        <v>176</v>
      </c>
      <c r="K2450" s="5">
        <f t="shared" si="246"/>
        <v>45510</v>
      </c>
      <c r="L2450" s="9">
        <f>+VLOOKUP(B2450,'[17]TT 2023'!F$2469:K$2548,2,0)</f>
        <v>2307717</v>
      </c>
      <c r="M2450" s="9">
        <f t="shared" si="247"/>
        <v>-5</v>
      </c>
      <c r="N2450" s="5">
        <f>+VLOOKUP(B2450,'[17]TT 2023'!F$2469:K$2548,6,0)</f>
        <v>45516</v>
      </c>
      <c r="O2450" t="s">
        <v>2882</v>
      </c>
    </row>
    <row r="2451" spans="1:15" hidden="1" x14ac:dyDescent="0.2">
      <c r="A2451" s="5">
        <v>45475</v>
      </c>
      <c r="B2451" s="6">
        <v>32235</v>
      </c>
      <c r="C2451" s="6" t="s">
        <v>2228</v>
      </c>
      <c r="D2451" s="6" t="s">
        <v>2783</v>
      </c>
      <c r="E2451" s="9">
        <v>2381320</v>
      </c>
      <c r="F2451" s="10" t="s">
        <v>1409</v>
      </c>
      <c r="G2451" s="9">
        <v>190506</v>
      </c>
      <c r="H2451" s="9">
        <v>2571826</v>
      </c>
      <c r="I2451" s="6" t="s">
        <v>83</v>
      </c>
      <c r="J2451" s="6" t="s">
        <v>84</v>
      </c>
      <c r="K2451" s="5">
        <f t="shared" si="246"/>
        <v>45510</v>
      </c>
      <c r="L2451" s="9">
        <f>+VLOOKUP(B2451,'[17]TT 2023'!F$2469:K$2548,2,0)</f>
        <v>2571831</v>
      </c>
      <c r="M2451" s="9">
        <f t="shared" si="247"/>
        <v>5</v>
      </c>
      <c r="N2451" s="5">
        <f>+VLOOKUP(B2451,'[17]TT 2023'!F$2469:K$2548,6,0)</f>
        <v>45516</v>
      </c>
      <c r="O2451" t="s">
        <v>2882</v>
      </c>
    </row>
    <row r="2452" spans="1:15" hidden="1" x14ac:dyDescent="0.2">
      <c r="A2452" s="5">
        <v>45475</v>
      </c>
      <c r="B2452" s="6">
        <v>32236</v>
      </c>
      <c r="C2452" s="6" t="s">
        <v>2228</v>
      </c>
      <c r="D2452" s="6" t="s">
        <v>2784</v>
      </c>
      <c r="E2452" s="9">
        <v>2381320</v>
      </c>
      <c r="F2452" s="10" t="s">
        <v>1409</v>
      </c>
      <c r="G2452" s="9">
        <v>190506</v>
      </c>
      <c r="H2452" s="9">
        <v>2571826</v>
      </c>
      <c r="I2452" s="6" t="s">
        <v>139</v>
      </c>
      <c r="J2452" s="6" t="s">
        <v>140</v>
      </c>
      <c r="K2452" s="5">
        <f t="shared" si="246"/>
        <v>45510</v>
      </c>
      <c r="L2452" s="9">
        <f>+VLOOKUP(B2452,'[17]TT 2023'!F$2469:K$2548,2,0)</f>
        <v>2571831</v>
      </c>
      <c r="M2452" s="9">
        <f t="shared" si="247"/>
        <v>5</v>
      </c>
      <c r="N2452" s="5">
        <f>+VLOOKUP(B2452,'[17]TT 2023'!F$2469:K$2548,6,0)</f>
        <v>45516</v>
      </c>
      <c r="O2452" t="s">
        <v>2882</v>
      </c>
    </row>
    <row r="2453" spans="1:15" hidden="1" x14ac:dyDescent="0.2">
      <c r="A2453" s="5">
        <v>45475</v>
      </c>
      <c r="B2453" s="6">
        <v>32237</v>
      </c>
      <c r="C2453" s="6" t="s">
        <v>2228</v>
      </c>
      <c r="D2453" s="6" t="s">
        <v>2785</v>
      </c>
      <c r="E2453" s="9">
        <v>1248320</v>
      </c>
      <c r="F2453" s="10" t="s">
        <v>1409</v>
      </c>
      <c r="G2453" s="9">
        <v>99866</v>
      </c>
      <c r="H2453" s="9">
        <v>1348186</v>
      </c>
      <c r="I2453" s="6" t="s">
        <v>113</v>
      </c>
      <c r="J2453" s="6" t="s">
        <v>114</v>
      </c>
      <c r="K2453" s="5">
        <f t="shared" si="246"/>
        <v>45510</v>
      </c>
      <c r="L2453" s="9">
        <f>+VLOOKUP(B2453,'[17]TT 2023'!F$2469:K$2548,2,0)</f>
        <v>1348191</v>
      </c>
      <c r="M2453" s="9">
        <f t="shared" si="247"/>
        <v>5</v>
      </c>
      <c r="N2453" s="5">
        <f>+VLOOKUP(B2453,'[17]TT 2023'!F$2469:K$2548,6,0)</f>
        <v>45516</v>
      </c>
      <c r="O2453" t="s">
        <v>2882</v>
      </c>
    </row>
    <row r="2454" spans="1:15" hidden="1" x14ac:dyDescent="0.2">
      <c r="A2454" s="5">
        <v>45477</v>
      </c>
      <c r="B2454" s="6">
        <v>33390</v>
      </c>
      <c r="C2454" s="6" t="s">
        <v>2228</v>
      </c>
      <c r="D2454" s="6" t="s">
        <v>2786</v>
      </c>
      <c r="E2454" s="9">
        <v>2381320</v>
      </c>
      <c r="F2454" s="10" t="s">
        <v>1409</v>
      </c>
      <c r="G2454" s="9">
        <v>190506</v>
      </c>
      <c r="H2454" s="9">
        <v>2571826</v>
      </c>
      <c r="I2454" s="6" t="s">
        <v>13</v>
      </c>
      <c r="J2454" s="6" t="s">
        <v>14</v>
      </c>
      <c r="K2454" s="5">
        <f t="shared" si="246"/>
        <v>45512</v>
      </c>
      <c r="L2454" s="9">
        <f>+VLOOKUP(B2454,'[17]TT 2023'!F$2469:K$2548,2,0)</f>
        <v>2571831</v>
      </c>
      <c r="M2454" s="9">
        <f t="shared" si="247"/>
        <v>5</v>
      </c>
      <c r="N2454" s="5">
        <f>+VLOOKUP(B2454,'[17]TT 2023'!F$2469:K$2548,6,0)</f>
        <v>45516</v>
      </c>
      <c r="O2454" t="s">
        <v>2882</v>
      </c>
    </row>
    <row r="2455" spans="1:15" hidden="1" x14ac:dyDescent="0.2">
      <c r="A2455" s="5">
        <v>45477</v>
      </c>
      <c r="B2455" s="6">
        <v>33391</v>
      </c>
      <c r="C2455" s="6" t="s">
        <v>2228</v>
      </c>
      <c r="D2455" s="6" t="s">
        <v>2787</v>
      </c>
      <c r="E2455" s="9">
        <v>3451800</v>
      </c>
      <c r="F2455" s="10" t="s">
        <v>1409</v>
      </c>
      <c r="G2455" s="9">
        <v>276144</v>
      </c>
      <c r="H2455" s="9">
        <v>3727944</v>
      </c>
      <c r="I2455" s="6" t="s">
        <v>13</v>
      </c>
      <c r="J2455" s="6" t="s">
        <v>14</v>
      </c>
      <c r="K2455" s="5">
        <f t="shared" si="246"/>
        <v>45512</v>
      </c>
      <c r="L2455" s="9">
        <f>+VLOOKUP(B2455,'[17]TT 2023'!F$2469:K$2548,2,0)</f>
        <v>3727944</v>
      </c>
      <c r="M2455" s="9">
        <f t="shared" si="247"/>
        <v>0</v>
      </c>
      <c r="N2455" s="5">
        <f>+VLOOKUP(B2455,'[17]TT 2023'!F$2469:K$2548,6,0)</f>
        <v>45516</v>
      </c>
      <c r="O2455" t="s">
        <v>2882</v>
      </c>
    </row>
    <row r="2456" spans="1:15" hidden="1" x14ac:dyDescent="0.2">
      <c r="A2456" s="5">
        <v>45478</v>
      </c>
      <c r="B2456" s="6">
        <v>33650</v>
      </c>
      <c r="C2456" s="6" t="s">
        <v>2228</v>
      </c>
      <c r="D2456" s="6" t="s">
        <v>2788</v>
      </c>
      <c r="E2456" s="9">
        <v>2381320</v>
      </c>
      <c r="F2456" s="10" t="s">
        <v>1409</v>
      </c>
      <c r="G2456" s="9">
        <v>190506</v>
      </c>
      <c r="H2456" s="9">
        <v>2571826</v>
      </c>
      <c r="I2456" s="6" t="s">
        <v>101</v>
      </c>
      <c r="J2456" s="6" t="s">
        <v>102</v>
      </c>
      <c r="K2456" s="5">
        <f t="shared" si="246"/>
        <v>45513</v>
      </c>
      <c r="L2456" s="9">
        <f>+VLOOKUP(B2456,'[17]TT 2023'!F$2469:K$2548,2,0)</f>
        <v>2571831</v>
      </c>
      <c r="M2456" s="9">
        <f t="shared" si="247"/>
        <v>5</v>
      </c>
      <c r="N2456" s="5">
        <f>+VLOOKUP(B2456,'[17]TT 2023'!F$2469:K$2548,6,0)</f>
        <v>45516</v>
      </c>
      <c r="O2456" t="s">
        <v>2882</v>
      </c>
    </row>
    <row r="2457" spans="1:15" hidden="1" x14ac:dyDescent="0.2">
      <c r="A2457" s="5">
        <v>45478</v>
      </c>
      <c r="B2457" s="6">
        <v>33661</v>
      </c>
      <c r="C2457" s="6" t="s">
        <v>2228</v>
      </c>
      <c r="D2457" s="6" t="s">
        <v>2789</v>
      </c>
      <c r="E2457" s="9">
        <v>1461600</v>
      </c>
      <c r="F2457" s="10" t="s">
        <v>1409</v>
      </c>
      <c r="G2457" s="9">
        <v>116928</v>
      </c>
      <c r="H2457" s="9">
        <v>1578528</v>
      </c>
      <c r="I2457" s="6" t="s">
        <v>131</v>
      </c>
      <c r="J2457" s="6" t="s">
        <v>132</v>
      </c>
      <c r="K2457" s="5">
        <f t="shared" si="246"/>
        <v>45513</v>
      </c>
      <c r="L2457" s="9">
        <f>+VLOOKUP(B2457,'[17]TT 2023'!F$2469:K$2548,2,0)</f>
        <v>1578528</v>
      </c>
      <c r="M2457" s="9">
        <f t="shared" si="247"/>
        <v>0</v>
      </c>
      <c r="N2457" s="5">
        <f>+VLOOKUP(B2457,'[17]TT 2023'!F$2469:K$2548,6,0)</f>
        <v>45516</v>
      </c>
      <c r="O2457" t="s">
        <v>2882</v>
      </c>
    </row>
    <row r="2458" spans="1:15" hidden="1" x14ac:dyDescent="0.2">
      <c r="A2458" s="5">
        <v>45478</v>
      </c>
      <c r="B2458" s="6">
        <v>33663</v>
      </c>
      <c r="C2458" s="6" t="s">
        <v>2228</v>
      </c>
      <c r="D2458" s="6" t="s">
        <v>2790</v>
      </c>
      <c r="E2458" s="9">
        <v>952528</v>
      </c>
      <c r="F2458" s="10" t="s">
        <v>1409</v>
      </c>
      <c r="G2458" s="9">
        <v>76202</v>
      </c>
      <c r="H2458" s="9">
        <v>1028730</v>
      </c>
      <c r="I2458" s="6" t="s">
        <v>89</v>
      </c>
      <c r="J2458" s="6" t="s">
        <v>90</v>
      </c>
      <c r="K2458" s="5">
        <f t="shared" si="246"/>
        <v>45513</v>
      </c>
      <c r="L2458" s="9">
        <f>+VLOOKUP(B2458,'[17]TT 2023'!F$2469:K$2548,2,0)</f>
        <v>1028727</v>
      </c>
      <c r="M2458" s="9">
        <f t="shared" si="247"/>
        <v>-3</v>
      </c>
      <c r="N2458" s="5">
        <f>+VLOOKUP(B2458,'[17]TT 2023'!F$2469:K$2548,6,0)</f>
        <v>45516</v>
      </c>
      <c r="O2458" t="s">
        <v>2882</v>
      </c>
    </row>
    <row r="2459" spans="1:15" hidden="1" x14ac:dyDescent="0.2">
      <c r="A2459" s="5">
        <v>45478</v>
      </c>
      <c r="B2459" s="6">
        <v>33664</v>
      </c>
      <c r="C2459" s="6" t="s">
        <v>2228</v>
      </c>
      <c r="D2459" s="6" t="s">
        <v>2791</v>
      </c>
      <c r="E2459" s="9">
        <v>1248320</v>
      </c>
      <c r="F2459" s="10" t="s">
        <v>1409</v>
      </c>
      <c r="G2459" s="9">
        <v>99866</v>
      </c>
      <c r="H2459" s="9">
        <v>1348186</v>
      </c>
      <c r="I2459" s="6" t="s">
        <v>291</v>
      </c>
      <c r="J2459" s="6" t="s">
        <v>292</v>
      </c>
      <c r="K2459" s="5">
        <f t="shared" si="246"/>
        <v>45513</v>
      </c>
      <c r="L2459" s="9">
        <f>+VLOOKUP(B2459,'[17]TT 2023'!F$2549:K$2615,2,0)</f>
        <v>1348191</v>
      </c>
      <c r="M2459" s="9">
        <f t="shared" si="247"/>
        <v>5</v>
      </c>
      <c r="N2459" s="5">
        <f>+VLOOKUP(B2459,'[17]TT 2023'!F$2549:K$2615,6,0)</f>
        <v>45530</v>
      </c>
      <c r="O2459" t="s">
        <v>2886</v>
      </c>
    </row>
    <row r="2460" spans="1:15" hidden="1" x14ac:dyDescent="0.2">
      <c r="A2460" s="5">
        <v>45478</v>
      </c>
      <c r="B2460" s="6">
        <v>33665</v>
      </c>
      <c r="C2460" s="6" t="s">
        <v>2228</v>
      </c>
      <c r="D2460" s="6" t="s">
        <v>2792</v>
      </c>
      <c r="E2460" s="9">
        <v>6548630</v>
      </c>
      <c r="F2460" s="10" t="s">
        <v>1409</v>
      </c>
      <c r="G2460" s="9">
        <v>523890</v>
      </c>
      <c r="H2460" s="9">
        <v>7072520</v>
      </c>
      <c r="I2460" s="6" t="s">
        <v>175</v>
      </c>
      <c r="J2460" s="6" t="s">
        <v>176</v>
      </c>
      <c r="K2460" s="5">
        <f t="shared" si="246"/>
        <v>45513</v>
      </c>
      <c r="L2460" s="9">
        <f>+VLOOKUP(B2460,'[17]TT 2023'!F$2469:K$2548,2,0)</f>
        <v>7072515</v>
      </c>
      <c r="M2460" s="9">
        <f t="shared" si="247"/>
        <v>-5</v>
      </c>
      <c r="N2460" s="5">
        <f>+VLOOKUP(B2460,'[17]TT 2023'!F$2469:K$2548,6,0)</f>
        <v>45516</v>
      </c>
      <c r="O2460" t="s">
        <v>2882</v>
      </c>
    </row>
    <row r="2461" spans="1:15" hidden="1" x14ac:dyDescent="0.2">
      <c r="A2461" s="5">
        <v>45481</v>
      </c>
      <c r="B2461" s="6">
        <v>33762</v>
      </c>
      <c r="C2461" s="6" t="s">
        <v>2228</v>
      </c>
      <c r="D2461" s="6" t="s">
        <v>2793</v>
      </c>
      <c r="E2461" s="9">
        <v>888460</v>
      </c>
      <c r="F2461" s="10" t="s">
        <v>1409</v>
      </c>
      <c r="G2461" s="9">
        <v>71077</v>
      </c>
      <c r="H2461" s="9">
        <v>959537</v>
      </c>
      <c r="I2461" s="6" t="s">
        <v>117</v>
      </c>
      <c r="J2461" s="6" t="s">
        <v>118</v>
      </c>
      <c r="K2461" s="5">
        <f t="shared" si="246"/>
        <v>45516</v>
      </c>
      <c r="L2461" s="9">
        <f>+VLOOKUP(B2461,'[17]TT 2023'!F$2469:K$2548,2,0)</f>
        <v>959540</v>
      </c>
      <c r="M2461" s="9">
        <f t="shared" si="247"/>
        <v>3</v>
      </c>
      <c r="N2461" s="5">
        <f>+VLOOKUP(B2461,'[17]TT 2023'!F$2469:K$2548,6,0)</f>
        <v>45516</v>
      </c>
      <c r="O2461" t="s">
        <v>2882</v>
      </c>
    </row>
    <row r="2462" spans="1:15" hidden="1" x14ac:dyDescent="0.2">
      <c r="A2462" s="5">
        <v>45481</v>
      </c>
      <c r="B2462" s="6">
        <v>33763</v>
      </c>
      <c r="C2462" s="6" t="s">
        <v>2228</v>
      </c>
      <c r="D2462" s="6" t="s">
        <v>2794</v>
      </c>
      <c r="E2462" s="9">
        <v>6669520</v>
      </c>
      <c r="F2462" s="10" t="s">
        <v>1409</v>
      </c>
      <c r="G2462" s="9">
        <v>533562</v>
      </c>
      <c r="H2462" s="9">
        <v>7203082</v>
      </c>
      <c r="I2462" s="6" t="s">
        <v>13</v>
      </c>
      <c r="J2462" s="6" t="s">
        <v>14</v>
      </c>
      <c r="K2462" s="5">
        <f t="shared" si="246"/>
        <v>45516</v>
      </c>
      <c r="L2462" s="9">
        <f>+VLOOKUP(B2462,'[17]TT 2023'!F$2469:K$2548,2,0)</f>
        <v>7203087</v>
      </c>
      <c r="M2462" s="9">
        <f t="shared" si="247"/>
        <v>5</v>
      </c>
      <c r="N2462" s="5">
        <f>+VLOOKUP(B2462,'[17]TT 2023'!F$2469:K$2548,6,0)</f>
        <v>45516</v>
      </c>
      <c r="O2462" t="s">
        <v>2882</v>
      </c>
    </row>
    <row r="2463" spans="1:15" hidden="1" x14ac:dyDescent="0.2">
      <c r="A2463" s="5">
        <v>45481</v>
      </c>
      <c r="B2463" s="6">
        <v>33764</v>
      </c>
      <c r="C2463" s="6" t="s">
        <v>2228</v>
      </c>
      <c r="D2463" s="6" t="s">
        <v>2795</v>
      </c>
      <c r="E2463" s="9">
        <v>8151920</v>
      </c>
      <c r="F2463" s="10" t="s">
        <v>1409</v>
      </c>
      <c r="G2463" s="9">
        <v>652154</v>
      </c>
      <c r="H2463" s="9">
        <v>8804074</v>
      </c>
      <c r="I2463" s="6" t="s">
        <v>13</v>
      </c>
      <c r="J2463" s="6" t="s">
        <v>14</v>
      </c>
      <c r="K2463" s="5">
        <f t="shared" si="246"/>
        <v>45516</v>
      </c>
      <c r="L2463" s="9">
        <f>+VLOOKUP(B2463,'[17]TT 2023'!F$2469:K$2548,2,0)</f>
        <v>8804079</v>
      </c>
      <c r="M2463" s="9">
        <f t="shared" si="247"/>
        <v>5</v>
      </c>
      <c r="N2463" s="5">
        <f>+VLOOKUP(B2463,'[17]TT 2023'!F$2469:K$2548,6,0)</f>
        <v>45516</v>
      </c>
      <c r="O2463" t="s">
        <v>2882</v>
      </c>
    </row>
    <row r="2464" spans="1:15" hidden="1" x14ac:dyDescent="0.2">
      <c r="A2464" s="5">
        <v>45481</v>
      </c>
      <c r="B2464" s="6">
        <v>33765</v>
      </c>
      <c r="C2464" s="6" t="s">
        <v>2228</v>
      </c>
      <c r="D2464" s="6" t="s">
        <v>2796</v>
      </c>
      <c r="E2464" s="9">
        <v>13951900</v>
      </c>
      <c r="F2464" s="10" t="s">
        <v>1409</v>
      </c>
      <c r="G2464" s="9">
        <v>1116152</v>
      </c>
      <c r="H2464" s="9">
        <v>15068052</v>
      </c>
      <c r="I2464" s="6" t="s">
        <v>13</v>
      </c>
      <c r="J2464" s="6" t="s">
        <v>14</v>
      </c>
      <c r="K2464" s="5">
        <f t="shared" si="246"/>
        <v>45516</v>
      </c>
      <c r="L2464" s="9">
        <f>+VLOOKUP(B2464,'[17]TT 2023'!F$2469:K$2548,2,0)</f>
        <v>15068052</v>
      </c>
      <c r="M2464" s="9">
        <f t="shared" si="247"/>
        <v>0</v>
      </c>
      <c r="N2464" s="5">
        <f>+VLOOKUP(B2464,'[17]TT 2023'!F$2469:K$2548,6,0)</f>
        <v>45516</v>
      </c>
      <c r="O2464" t="s">
        <v>2882</v>
      </c>
    </row>
    <row r="2465" spans="1:15" hidden="1" x14ac:dyDescent="0.2">
      <c r="A2465" s="5">
        <v>45481</v>
      </c>
      <c r="B2465" s="6">
        <v>33805</v>
      </c>
      <c r="C2465" s="6" t="s">
        <v>2228</v>
      </c>
      <c r="D2465" s="6" t="s">
        <v>2797</v>
      </c>
      <c r="E2465" s="9">
        <v>2381320</v>
      </c>
      <c r="F2465" s="10" t="s">
        <v>1409</v>
      </c>
      <c r="G2465" s="9">
        <v>190506</v>
      </c>
      <c r="H2465" s="9">
        <v>2571826</v>
      </c>
      <c r="I2465" s="6" t="s">
        <v>147</v>
      </c>
      <c r="J2465" s="6" t="s">
        <v>148</v>
      </c>
      <c r="K2465" s="5">
        <f t="shared" si="246"/>
        <v>45516</v>
      </c>
      <c r="L2465" s="9">
        <f>+VLOOKUP(B2465,'[17]TT 2023'!F$2469:K$2548,2,0)</f>
        <v>2571831</v>
      </c>
      <c r="M2465" s="9">
        <f t="shared" si="247"/>
        <v>5</v>
      </c>
      <c r="N2465" s="5">
        <f>+VLOOKUP(B2465,'[17]TT 2023'!F$2469:K$2548,6,0)</f>
        <v>45516</v>
      </c>
      <c r="O2465" t="s">
        <v>2882</v>
      </c>
    </row>
    <row r="2466" spans="1:15" hidden="1" x14ac:dyDescent="0.2">
      <c r="A2466" s="5">
        <v>45481</v>
      </c>
      <c r="B2466" s="6">
        <v>33806</v>
      </c>
      <c r="C2466" s="6" t="s">
        <v>2228</v>
      </c>
      <c r="D2466" s="6" t="s">
        <v>2798</v>
      </c>
      <c r="E2466" s="9">
        <v>1248320</v>
      </c>
      <c r="F2466" s="10" t="s">
        <v>1409</v>
      </c>
      <c r="G2466" s="9">
        <v>99866</v>
      </c>
      <c r="H2466" s="9">
        <v>1348186</v>
      </c>
      <c r="I2466" s="6" t="s">
        <v>147</v>
      </c>
      <c r="J2466" s="6" t="s">
        <v>148</v>
      </c>
      <c r="K2466" s="5">
        <f t="shared" si="246"/>
        <v>45516</v>
      </c>
      <c r="L2466" s="9">
        <f>+VLOOKUP(B2466,'[17]TT 2023'!F$2469:K$2548,2,0)</f>
        <v>1348191</v>
      </c>
      <c r="M2466" s="9">
        <f t="shared" si="247"/>
        <v>5</v>
      </c>
      <c r="N2466" s="5">
        <f>+VLOOKUP(B2466,'[17]TT 2023'!F$2469:K$2548,6,0)</f>
        <v>45516</v>
      </c>
      <c r="O2466" t="s">
        <v>2882</v>
      </c>
    </row>
    <row r="2467" spans="1:15" hidden="1" x14ac:dyDescent="0.2">
      <c r="A2467" s="5">
        <v>45481</v>
      </c>
      <c r="B2467" s="6">
        <v>33808</v>
      </c>
      <c r="C2467" s="6" t="s">
        <v>2228</v>
      </c>
      <c r="D2467" s="6" t="s">
        <v>2799</v>
      </c>
      <c r="E2467" s="9">
        <v>6823620</v>
      </c>
      <c r="F2467" s="10" t="s">
        <v>1409</v>
      </c>
      <c r="G2467" s="9">
        <v>545890</v>
      </c>
      <c r="H2467" s="9">
        <v>7369510</v>
      </c>
      <c r="I2467" s="6" t="s">
        <v>147</v>
      </c>
      <c r="J2467" s="6" t="s">
        <v>148</v>
      </c>
      <c r="K2467" s="5">
        <f t="shared" si="246"/>
        <v>45516</v>
      </c>
      <c r="L2467" s="9">
        <f>+VLOOKUP(B2467,'[17]TT 2023'!F$2469:K$2548,2,0)</f>
        <v>7369515</v>
      </c>
      <c r="M2467" s="9">
        <f t="shared" si="247"/>
        <v>5</v>
      </c>
      <c r="N2467" s="5">
        <f>+VLOOKUP(B2467,'[17]TT 2023'!F$2469:K$2548,6,0)</f>
        <v>45516</v>
      </c>
      <c r="O2467" t="s">
        <v>2882</v>
      </c>
    </row>
    <row r="2468" spans="1:15" hidden="1" x14ac:dyDescent="0.2">
      <c r="A2468" s="5">
        <v>45481</v>
      </c>
      <c r="B2468" s="6">
        <v>33810</v>
      </c>
      <c r="C2468" s="6" t="s">
        <v>2228</v>
      </c>
      <c r="D2468" s="6" t="s">
        <v>2800</v>
      </c>
      <c r="E2468" s="9">
        <v>4442300</v>
      </c>
      <c r="F2468" s="10" t="s">
        <v>1409</v>
      </c>
      <c r="G2468" s="9">
        <v>355384</v>
      </c>
      <c r="H2468" s="9">
        <v>4797684</v>
      </c>
      <c r="I2468" s="6" t="s">
        <v>147</v>
      </c>
      <c r="J2468" s="6" t="s">
        <v>148</v>
      </c>
      <c r="K2468" s="5">
        <f t="shared" si="246"/>
        <v>45516</v>
      </c>
      <c r="L2468" s="9">
        <f>+VLOOKUP(B2468,'[17]TT 2023'!F$2469:K$2548,2,0)</f>
        <v>4797684</v>
      </c>
      <c r="M2468" s="9">
        <f t="shared" si="247"/>
        <v>0</v>
      </c>
      <c r="N2468" s="5">
        <f>+VLOOKUP(B2468,'[17]TT 2023'!F$2469:K$2548,6,0)</f>
        <v>45516</v>
      </c>
      <c r="O2468" t="s">
        <v>2882</v>
      </c>
    </row>
    <row r="2469" spans="1:15" hidden="1" x14ac:dyDescent="0.2">
      <c r="A2469" s="5">
        <v>45481</v>
      </c>
      <c r="B2469" s="6">
        <v>33811</v>
      </c>
      <c r="C2469" s="6" t="s">
        <v>2228</v>
      </c>
      <c r="D2469" s="6" t="s">
        <v>2801</v>
      </c>
      <c r="E2469" s="9">
        <v>1072050</v>
      </c>
      <c r="F2469" s="10" t="s">
        <v>1409</v>
      </c>
      <c r="G2469" s="9">
        <v>85764</v>
      </c>
      <c r="H2469" s="9">
        <v>1157814</v>
      </c>
      <c r="I2469" s="6" t="s">
        <v>147</v>
      </c>
      <c r="J2469" s="6" t="s">
        <v>148</v>
      </c>
      <c r="K2469" s="5">
        <f t="shared" si="246"/>
        <v>45516</v>
      </c>
      <c r="L2469" s="9">
        <f>+VLOOKUP(B2469,'[17]TT 2023'!F$2469:K$2548,2,0)</f>
        <v>1157814</v>
      </c>
      <c r="M2469" s="9">
        <f t="shared" si="247"/>
        <v>0</v>
      </c>
      <c r="N2469" s="5">
        <f>+VLOOKUP(B2469,'[17]TT 2023'!F$2469:K$2548,6,0)</f>
        <v>45516</v>
      </c>
      <c r="O2469" t="s">
        <v>2882</v>
      </c>
    </row>
    <row r="2470" spans="1:15" hidden="1" x14ac:dyDescent="0.2">
      <c r="A2470" s="5">
        <v>45481</v>
      </c>
      <c r="B2470" s="6">
        <v>33812</v>
      </c>
      <c r="C2470" s="6" t="s">
        <v>2228</v>
      </c>
      <c r="D2470" s="6" t="s">
        <v>2802</v>
      </c>
      <c r="E2470" s="9">
        <v>10568580</v>
      </c>
      <c r="F2470" s="10" t="s">
        <v>1409</v>
      </c>
      <c r="G2470" s="9">
        <v>845486</v>
      </c>
      <c r="H2470" s="9">
        <v>11414066</v>
      </c>
      <c r="I2470" s="6" t="s">
        <v>147</v>
      </c>
      <c r="J2470" s="6" t="s">
        <v>148</v>
      </c>
      <c r="K2470" s="5">
        <f t="shared" si="246"/>
        <v>45516</v>
      </c>
      <c r="L2470" s="9">
        <f>+VLOOKUP(B2470,'[17]TT 2023'!F$2469:K$2548,2,0)</f>
        <v>11414061</v>
      </c>
      <c r="M2470" s="9">
        <f t="shared" si="247"/>
        <v>-5</v>
      </c>
      <c r="N2470" s="5">
        <f>+VLOOKUP(B2470,'[17]TT 2023'!F$2469:K$2548,6,0)</f>
        <v>45516</v>
      </c>
      <c r="O2470" t="s">
        <v>2882</v>
      </c>
    </row>
    <row r="2471" spans="1:15" hidden="1" x14ac:dyDescent="0.2">
      <c r="A2471" s="5">
        <v>45481</v>
      </c>
      <c r="B2471" s="6">
        <v>33813</v>
      </c>
      <c r="C2471" s="6" t="s">
        <v>2228</v>
      </c>
      <c r="D2471" s="6" t="s">
        <v>2803</v>
      </c>
      <c r="E2471" s="9">
        <v>4442300</v>
      </c>
      <c r="F2471" s="10" t="s">
        <v>1409</v>
      </c>
      <c r="G2471" s="9">
        <v>355384</v>
      </c>
      <c r="H2471" s="9">
        <v>4797684</v>
      </c>
      <c r="I2471" s="6" t="s">
        <v>147</v>
      </c>
      <c r="J2471" s="6" t="s">
        <v>148</v>
      </c>
      <c r="K2471" s="5">
        <f t="shared" si="246"/>
        <v>45516</v>
      </c>
      <c r="L2471" s="9">
        <f>+VLOOKUP(B2471,'[17]TT 2023'!F$2469:K$2548,2,0)</f>
        <v>4797684</v>
      </c>
      <c r="M2471" s="9">
        <f t="shared" si="247"/>
        <v>0</v>
      </c>
      <c r="N2471" s="5">
        <f>+VLOOKUP(B2471,'[17]TT 2023'!F$2469:K$2548,6,0)</f>
        <v>45516</v>
      </c>
      <c r="O2471" t="s">
        <v>2882</v>
      </c>
    </row>
    <row r="2472" spans="1:15" hidden="1" x14ac:dyDescent="0.2">
      <c r="A2472" s="5">
        <v>45481</v>
      </c>
      <c r="B2472" s="6">
        <v>33814</v>
      </c>
      <c r="C2472" s="6" t="s">
        <v>2228</v>
      </c>
      <c r="D2472" s="6" t="s">
        <v>2804</v>
      </c>
      <c r="E2472" s="9">
        <v>2665380</v>
      </c>
      <c r="F2472" s="10" t="s">
        <v>1409</v>
      </c>
      <c r="G2472" s="9">
        <v>213230</v>
      </c>
      <c r="H2472" s="9">
        <v>2878610</v>
      </c>
      <c r="I2472" s="6" t="s">
        <v>147</v>
      </c>
      <c r="J2472" s="6" t="s">
        <v>148</v>
      </c>
      <c r="K2472" s="5">
        <f t="shared" si="246"/>
        <v>45516</v>
      </c>
      <c r="L2472" s="9">
        <f>+VLOOKUP(B2472,'[17]TT 2023'!F$2469:K$2548,2,0)</f>
        <v>2878605</v>
      </c>
      <c r="M2472" s="9">
        <f t="shared" si="247"/>
        <v>-5</v>
      </c>
      <c r="N2472" s="5">
        <f>+VLOOKUP(B2472,'[17]TT 2023'!F$2469:K$2548,6,0)</f>
        <v>45516</v>
      </c>
      <c r="O2472" t="s">
        <v>2882</v>
      </c>
    </row>
    <row r="2473" spans="1:15" hidden="1" x14ac:dyDescent="0.2">
      <c r="A2473" s="5">
        <v>45481</v>
      </c>
      <c r="B2473" s="6">
        <v>33815</v>
      </c>
      <c r="C2473" s="6" t="s">
        <v>2228</v>
      </c>
      <c r="D2473" s="6" t="s">
        <v>2805</v>
      </c>
      <c r="E2473" s="9">
        <v>1461600</v>
      </c>
      <c r="F2473" s="10" t="s">
        <v>1409</v>
      </c>
      <c r="G2473" s="9">
        <v>116928</v>
      </c>
      <c r="H2473" s="9">
        <v>1578528</v>
      </c>
      <c r="I2473" s="6" t="s">
        <v>147</v>
      </c>
      <c r="J2473" s="6" t="s">
        <v>148</v>
      </c>
      <c r="K2473" s="5">
        <f t="shared" si="246"/>
        <v>45516</v>
      </c>
      <c r="L2473" s="9">
        <f>+VLOOKUP(B2473,'[17]TT 2023'!F$2469:K$2548,2,0)</f>
        <v>1578528</v>
      </c>
      <c r="M2473" s="9">
        <f t="shared" si="247"/>
        <v>0</v>
      </c>
      <c r="N2473" s="5">
        <f>+VLOOKUP(B2473,'[17]TT 2023'!F$2469:K$2548,6,0)</f>
        <v>45516</v>
      </c>
      <c r="O2473" t="s">
        <v>2882</v>
      </c>
    </row>
    <row r="2474" spans="1:15" hidden="1" x14ac:dyDescent="0.2">
      <c r="A2474" s="5">
        <v>45481</v>
      </c>
      <c r="B2474" s="6">
        <v>33816</v>
      </c>
      <c r="C2474" s="6" t="s">
        <v>2228</v>
      </c>
      <c r="D2474" s="6" t="s">
        <v>2806</v>
      </c>
      <c r="E2474" s="9">
        <v>2594600</v>
      </c>
      <c r="F2474" s="10" t="s">
        <v>1409</v>
      </c>
      <c r="G2474" s="9">
        <v>207568</v>
      </c>
      <c r="H2474" s="9">
        <v>2802168</v>
      </c>
      <c r="I2474" s="6" t="s">
        <v>147</v>
      </c>
      <c r="J2474" s="6" t="s">
        <v>148</v>
      </c>
      <c r="K2474" s="5">
        <f t="shared" si="246"/>
        <v>45516</v>
      </c>
      <c r="L2474" s="9">
        <f>+VLOOKUP(B2474,'[17]TT 2023'!F$2469:K$2548,2,0)</f>
        <v>2802168</v>
      </c>
      <c r="M2474" s="9">
        <f t="shared" si="247"/>
        <v>0</v>
      </c>
      <c r="N2474" s="5">
        <f>+VLOOKUP(B2474,'[17]TT 2023'!F$2469:K$2548,6,0)</f>
        <v>45516</v>
      </c>
      <c r="O2474" t="s">
        <v>2882</v>
      </c>
    </row>
    <row r="2475" spans="1:15" hidden="1" x14ac:dyDescent="0.2">
      <c r="A2475" s="5">
        <v>45482</v>
      </c>
      <c r="B2475" s="6">
        <v>33976</v>
      </c>
      <c r="C2475" s="6" t="s">
        <v>2228</v>
      </c>
      <c r="D2475" s="6" t="s">
        <v>2807</v>
      </c>
      <c r="E2475" s="9">
        <v>5690620</v>
      </c>
      <c r="F2475" s="10" t="s">
        <v>1409</v>
      </c>
      <c r="G2475" s="9">
        <v>455250</v>
      </c>
      <c r="H2475" s="9">
        <v>6145870</v>
      </c>
      <c r="I2475" s="6" t="s">
        <v>147</v>
      </c>
      <c r="J2475" s="6" t="s">
        <v>148</v>
      </c>
      <c r="K2475" s="5">
        <f t="shared" si="246"/>
        <v>45517</v>
      </c>
      <c r="L2475" s="9">
        <f>+VLOOKUP(B2475,'[17]TT 2023'!F$2469:K$2548,2,0)</f>
        <v>6145875</v>
      </c>
      <c r="M2475" s="9">
        <f t="shared" si="247"/>
        <v>5</v>
      </c>
      <c r="N2475" s="5">
        <f>+VLOOKUP(B2475,'[17]TT 2023'!F$2469:K$2548,6,0)</f>
        <v>45516</v>
      </c>
      <c r="O2475" t="s">
        <v>2882</v>
      </c>
    </row>
    <row r="2476" spans="1:15" hidden="1" x14ac:dyDescent="0.2">
      <c r="A2476" s="5">
        <v>45483</v>
      </c>
      <c r="B2476" s="6">
        <v>34131</v>
      </c>
      <c r="C2476" s="6" t="s">
        <v>2228</v>
      </c>
      <c r="D2476" s="6" t="s">
        <v>2808</v>
      </c>
      <c r="E2476" s="9">
        <v>2381320</v>
      </c>
      <c r="F2476" s="10" t="s">
        <v>1409</v>
      </c>
      <c r="G2476" s="9">
        <v>190506</v>
      </c>
      <c r="H2476" s="9">
        <v>2571826</v>
      </c>
      <c r="I2476" s="6" t="s">
        <v>131</v>
      </c>
      <c r="J2476" s="6" t="s">
        <v>132</v>
      </c>
      <c r="K2476" s="5">
        <f t="shared" si="246"/>
        <v>45518</v>
      </c>
      <c r="L2476" s="9">
        <f>+VLOOKUP(B2476,'[17]TT 2023'!F$2549:K$2615,2,0)</f>
        <v>2571831</v>
      </c>
      <c r="M2476" s="9">
        <f t="shared" si="247"/>
        <v>5</v>
      </c>
      <c r="N2476" s="5">
        <f>+VLOOKUP(B2476,'[17]TT 2023'!F$2549:K$2615,6,0)</f>
        <v>45530</v>
      </c>
      <c r="O2476" t="s">
        <v>2886</v>
      </c>
    </row>
    <row r="2477" spans="1:15" hidden="1" x14ac:dyDescent="0.2">
      <c r="A2477" s="5">
        <v>45483</v>
      </c>
      <c r="B2477" s="6">
        <v>34132</v>
      </c>
      <c r="C2477" s="6" t="s">
        <v>2228</v>
      </c>
      <c r="D2477" s="6" t="s">
        <v>2809</v>
      </c>
      <c r="E2477" s="9">
        <v>888460</v>
      </c>
      <c r="F2477" s="10" t="s">
        <v>1409</v>
      </c>
      <c r="G2477" s="9">
        <v>71077</v>
      </c>
      <c r="H2477" s="9">
        <v>959537</v>
      </c>
      <c r="I2477" s="6" t="s">
        <v>131</v>
      </c>
      <c r="J2477" s="6" t="s">
        <v>132</v>
      </c>
      <c r="K2477" s="5">
        <f t="shared" si="246"/>
        <v>45518</v>
      </c>
      <c r="L2477" s="9">
        <f>+VLOOKUP(B2477,'[17]TT 2023'!F$2549:K$2615,2,0)</f>
        <v>959540</v>
      </c>
      <c r="M2477" s="9">
        <f t="shared" si="247"/>
        <v>3</v>
      </c>
      <c r="N2477" s="5">
        <f>+VLOOKUP(B2477,'[17]TT 2023'!F$2549:K$2615,6,0)</f>
        <v>45530</v>
      </c>
      <c r="O2477" t="s">
        <v>2886</v>
      </c>
    </row>
    <row r="2478" spans="1:15" hidden="1" x14ac:dyDescent="0.2">
      <c r="A2478" s="5">
        <v>45483</v>
      </c>
      <c r="B2478" s="6">
        <v>34133</v>
      </c>
      <c r="C2478" s="6" t="s">
        <v>2228</v>
      </c>
      <c r="D2478" s="6" t="s">
        <v>2810</v>
      </c>
      <c r="E2478" s="9">
        <v>3269780</v>
      </c>
      <c r="F2478" s="10" t="s">
        <v>1409</v>
      </c>
      <c r="G2478" s="9">
        <v>261582</v>
      </c>
      <c r="H2478" s="9">
        <v>3531362</v>
      </c>
      <c r="I2478" s="6" t="s">
        <v>113</v>
      </c>
      <c r="J2478" s="6" t="s">
        <v>114</v>
      </c>
      <c r="K2478" s="5">
        <f t="shared" si="246"/>
        <v>45518</v>
      </c>
      <c r="L2478" s="9">
        <f>+VLOOKUP(B2478,'[17]TT 2023'!F$2549:K$2615,2,0)</f>
        <v>3531357</v>
      </c>
      <c r="M2478" s="9">
        <f t="shared" si="247"/>
        <v>-5</v>
      </c>
      <c r="N2478" s="5">
        <f>+VLOOKUP(B2478,'[17]TT 2023'!F$2549:K$2615,6,0)</f>
        <v>45530</v>
      </c>
      <c r="O2478" t="s">
        <v>2886</v>
      </c>
    </row>
    <row r="2479" spans="1:15" hidden="1" x14ac:dyDescent="0.2">
      <c r="A2479" s="5">
        <v>45483</v>
      </c>
      <c r="B2479" s="6">
        <v>34134</v>
      </c>
      <c r="C2479" s="6" t="s">
        <v>2228</v>
      </c>
      <c r="D2479" s="6" t="s">
        <v>2811</v>
      </c>
      <c r="E2479" s="9">
        <v>2807880</v>
      </c>
      <c r="F2479" s="10" t="s">
        <v>1409</v>
      </c>
      <c r="G2479" s="9">
        <v>224630</v>
      </c>
      <c r="H2479" s="9">
        <v>3032510</v>
      </c>
      <c r="I2479" s="6" t="s">
        <v>93</v>
      </c>
      <c r="J2479" s="6" t="s">
        <v>94</v>
      </c>
      <c r="K2479" s="5">
        <f t="shared" si="246"/>
        <v>45518</v>
      </c>
      <c r="L2479" s="9">
        <f>+VLOOKUP(B2479,'[17]TT 2023'!F$2549:K$2615,2,0)</f>
        <v>3032505</v>
      </c>
      <c r="M2479" s="9">
        <f t="shared" si="247"/>
        <v>-5</v>
      </c>
      <c r="N2479" s="5">
        <f>+VLOOKUP(B2479,'[17]TT 2023'!F$2549:K$2615,6,0)</f>
        <v>45530</v>
      </c>
      <c r="O2479" t="s">
        <v>2886</v>
      </c>
    </row>
    <row r="2480" spans="1:15" hidden="1" x14ac:dyDescent="0.2">
      <c r="A2480" s="5">
        <v>45483</v>
      </c>
      <c r="B2480" s="6">
        <v>34135</v>
      </c>
      <c r="C2480" s="6" t="s">
        <v>2228</v>
      </c>
      <c r="D2480" s="6" t="s">
        <v>2812</v>
      </c>
      <c r="E2480" s="9">
        <v>1589568</v>
      </c>
      <c r="F2480" s="10" t="s">
        <v>1409</v>
      </c>
      <c r="G2480" s="9">
        <v>127165</v>
      </c>
      <c r="H2480" s="9">
        <v>1716733</v>
      </c>
      <c r="I2480" s="6" t="s">
        <v>175</v>
      </c>
      <c r="J2480" s="6" t="s">
        <v>176</v>
      </c>
      <c r="K2480" s="5">
        <f t="shared" si="246"/>
        <v>45518</v>
      </c>
      <c r="L2480" s="9">
        <f>+VLOOKUP(B2480,'[17]TT 2023'!F$2549:K$2615,2,0)</f>
        <v>1716728</v>
      </c>
      <c r="M2480" s="9">
        <f t="shared" si="247"/>
        <v>-5</v>
      </c>
      <c r="N2480" s="5">
        <f>+VLOOKUP(B2480,'[17]TT 2023'!F$2549:K$2615,6,0)</f>
        <v>45530</v>
      </c>
      <c r="O2480" t="s">
        <v>2886</v>
      </c>
    </row>
    <row r="2481" spans="1:15" hidden="1" x14ac:dyDescent="0.2">
      <c r="A2481" s="5">
        <v>45483</v>
      </c>
      <c r="B2481" s="6">
        <v>34136</v>
      </c>
      <c r="C2481" s="6" t="s">
        <v>2228</v>
      </c>
      <c r="D2481" s="6" t="s">
        <v>2813</v>
      </c>
      <c r="E2481" s="9">
        <v>1248320</v>
      </c>
      <c r="F2481" s="10" t="s">
        <v>1409</v>
      </c>
      <c r="G2481" s="9">
        <v>99866</v>
      </c>
      <c r="H2481" s="9">
        <v>1348186</v>
      </c>
      <c r="I2481" s="6" t="s">
        <v>107</v>
      </c>
      <c r="J2481" s="6" t="s">
        <v>108</v>
      </c>
      <c r="K2481" s="5">
        <f t="shared" si="246"/>
        <v>45518</v>
      </c>
      <c r="L2481" s="9">
        <f>+VLOOKUP(B2481,'[17]TT 2023'!F$2549:K$2615,2,0)</f>
        <v>1348191</v>
      </c>
      <c r="M2481" s="9">
        <f t="shared" si="247"/>
        <v>5</v>
      </c>
      <c r="N2481" s="5">
        <f>+VLOOKUP(B2481,'[17]TT 2023'!F$2549:K$2615,6,0)</f>
        <v>45530</v>
      </c>
      <c r="O2481" t="s">
        <v>2886</v>
      </c>
    </row>
    <row r="2482" spans="1:15" hidden="1" x14ac:dyDescent="0.2">
      <c r="A2482" s="5">
        <v>45483</v>
      </c>
      <c r="B2482" s="6">
        <v>34137</v>
      </c>
      <c r="C2482" s="6" t="s">
        <v>2228</v>
      </c>
      <c r="D2482" s="6" t="s">
        <v>2814</v>
      </c>
      <c r="E2482" s="9">
        <v>3025240</v>
      </c>
      <c r="F2482" s="10" t="s">
        <v>1409</v>
      </c>
      <c r="G2482" s="9">
        <v>242019</v>
      </c>
      <c r="H2482" s="9">
        <v>3267259</v>
      </c>
      <c r="I2482" s="6" t="s">
        <v>139</v>
      </c>
      <c r="J2482" s="6" t="s">
        <v>140</v>
      </c>
      <c r="K2482" s="5">
        <f t="shared" si="246"/>
        <v>45518</v>
      </c>
      <c r="L2482" s="9">
        <f>+VLOOKUP(B2482,'[17]TT 2023'!F$2549:K$2615,2,0)</f>
        <v>3267257</v>
      </c>
      <c r="M2482" s="9">
        <f t="shared" si="247"/>
        <v>-2</v>
      </c>
      <c r="N2482" s="5">
        <f>+VLOOKUP(B2482,'[17]TT 2023'!F$2549:K$2615,6,0)</f>
        <v>45530</v>
      </c>
      <c r="O2482" t="s">
        <v>2886</v>
      </c>
    </row>
    <row r="2483" spans="1:15" hidden="1" x14ac:dyDescent="0.2">
      <c r="A2483" s="5">
        <v>45483</v>
      </c>
      <c r="B2483" s="6">
        <v>34138</v>
      </c>
      <c r="C2483" s="6" t="s">
        <v>2228</v>
      </c>
      <c r="D2483" s="6" t="s">
        <v>2815</v>
      </c>
      <c r="E2483" s="9">
        <v>888460</v>
      </c>
      <c r="F2483" s="10" t="s">
        <v>1409</v>
      </c>
      <c r="G2483" s="9">
        <v>71077</v>
      </c>
      <c r="H2483" s="9">
        <v>959537</v>
      </c>
      <c r="I2483" s="6" t="s">
        <v>89</v>
      </c>
      <c r="J2483" s="6" t="s">
        <v>90</v>
      </c>
      <c r="K2483" s="5">
        <f t="shared" si="246"/>
        <v>45518</v>
      </c>
      <c r="L2483" s="9">
        <f>+VLOOKUP(B2483,'[17]TT 2023'!F$2549:K$2615,2,0)</f>
        <v>959540</v>
      </c>
      <c r="M2483" s="9">
        <f t="shared" si="247"/>
        <v>3</v>
      </c>
      <c r="N2483" s="5">
        <f>+VLOOKUP(B2483,'[17]TT 2023'!F$2549:K$2615,6,0)</f>
        <v>45530</v>
      </c>
      <c r="O2483" t="s">
        <v>2886</v>
      </c>
    </row>
    <row r="2484" spans="1:15" hidden="1" x14ac:dyDescent="0.2">
      <c r="A2484" s="5">
        <v>45483</v>
      </c>
      <c r="B2484" s="6">
        <v>34139</v>
      </c>
      <c r="C2484" s="6" t="s">
        <v>2228</v>
      </c>
      <c r="D2484" s="6" t="s">
        <v>2816</v>
      </c>
      <c r="E2484" s="9">
        <v>2136780</v>
      </c>
      <c r="F2484" s="10" t="s">
        <v>1409</v>
      </c>
      <c r="G2484" s="9">
        <v>170942</v>
      </c>
      <c r="H2484" s="9">
        <v>2307722</v>
      </c>
      <c r="I2484" s="6" t="s">
        <v>53</v>
      </c>
      <c r="J2484" s="6" t="s">
        <v>54</v>
      </c>
      <c r="K2484" s="5">
        <f t="shared" si="246"/>
        <v>45518</v>
      </c>
      <c r="L2484" s="9">
        <f>+VLOOKUP(B2484,'[17]TT 2023'!F$2549:K$2615,2,0)</f>
        <v>2307717</v>
      </c>
      <c r="M2484" s="9">
        <f t="shared" si="247"/>
        <v>-5</v>
      </c>
      <c r="N2484" s="5">
        <f>+VLOOKUP(B2484,'[17]TT 2023'!F$2549:K$2615,6,0)</f>
        <v>45530</v>
      </c>
      <c r="O2484" t="s">
        <v>2886</v>
      </c>
    </row>
    <row r="2485" spans="1:15" hidden="1" x14ac:dyDescent="0.2">
      <c r="A2485" s="5">
        <v>45484</v>
      </c>
      <c r="B2485" s="6">
        <v>34629</v>
      </c>
      <c r="C2485" s="6" t="s">
        <v>2228</v>
      </c>
      <c r="D2485" s="6" t="s">
        <v>2817</v>
      </c>
      <c r="E2485" s="9">
        <v>1226174</v>
      </c>
      <c r="F2485" s="10" t="s">
        <v>1409</v>
      </c>
      <c r="G2485" s="9">
        <v>98094</v>
      </c>
      <c r="H2485" s="9">
        <v>1324268</v>
      </c>
      <c r="I2485" s="6" t="s">
        <v>89</v>
      </c>
      <c r="J2485" s="6" t="s">
        <v>90</v>
      </c>
      <c r="K2485" s="5">
        <f t="shared" si="246"/>
        <v>45519</v>
      </c>
      <c r="L2485" s="9">
        <f>+VLOOKUP(B2485,'[17]TT 2023'!F$2469:K$2548,2,0)</f>
        <v>1324269</v>
      </c>
      <c r="M2485" s="9">
        <f t="shared" si="247"/>
        <v>1</v>
      </c>
      <c r="N2485" s="5">
        <f>+VLOOKUP(B2485,'[17]TT 2023'!F$2469:K$2548,6,0)</f>
        <v>45516</v>
      </c>
      <c r="O2485" t="s">
        <v>2882</v>
      </c>
    </row>
    <row r="2486" spans="1:15" hidden="1" x14ac:dyDescent="0.2">
      <c r="A2486" s="5">
        <v>45484</v>
      </c>
      <c r="B2486" s="6">
        <v>34876</v>
      </c>
      <c r="C2486" s="6" t="s">
        <v>2228</v>
      </c>
      <c r="D2486" s="6" t="s">
        <v>2818</v>
      </c>
      <c r="E2486" s="9">
        <v>1674880</v>
      </c>
      <c r="F2486" s="10" t="s">
        <v>1409</v>
      </c>
      <c r="G2486" s="9">
        <v>133990</v>
      </c>
      <c r="H2486" s="9">
        <v>1808870</v>
      </c>
      <c r="I2486" s="6" t="s">
        <v>13</v>
      </c>
      <c r="J2486" s="6" t="s">
        <v>14</v>
      </c>
      <c r="K2486" s="5">
        <f t="shared" si="246"/>
        <v>45519</v>
      </c>
      <c r="L2486" s="9">
        <f>+VLOOKUP(B2486,'[17]TT 2023'!F$2549:K$2615,2,0)</f>
        <v>1808865</v>
      </c>
      <c r="M2486" s="9">
        <f t="shared" si="247"/>
        <v>-5</v>
      </c>
      <c r="N2486" s="5">
        <f>+VLOOKUP(B2486,'[17]TT 2023'!F$2549:K$2615,6,0)</f>
        <v>45530</v>
      </c>
      <c r="O2486" t="s">
        <v>2886</v>
      </c>
    </row>
    <row r="2487" spans="1:15" hidden="1" x14ac:dyDescent="0.2">
      <c r="A2487" s="5">
        <v>45484</v>
      </c>
      <c r="B2487" s="6">
        <v>34877</v>
      </c>
      <c r="C2487" s="6" t="s">
        <v>2228</v>
      </c>
      <c r="D2487" s="6" t="s">
        <v>2819</v>
      </c>
      <c r="E2487" s="9">
        <v>2144100</v>
      </c>
      <c r="F2487" s="10" t="s">
        <v>1409</v>
      </c>
      <c r="G2487" s="9">
        <v>171528</v>
      </c>
      <c r="H2487" s="9">
        <v>2315628</v>
      </c>
      <c r="I2487" s="6" t="s">
        <v>117</v>
      </c>
      <c r="J2487" s="6" t="s">
        <v>118</v>
      </c>
      <c r="K2487" s="5">
        <f t="shared" si="246"/>
        <v>45519</v>
      </c>
      <c r="L2487" s="9">
        <f>+VLOOKUP(B2487,'[17]TT 2023'!F$2549:K$2615,2,0)</f>
        <v>2315628</v>
      </c>
      <c r="M2487" s="9">
        <f t="shared" si="247"/>
        <v>0</v>
      </c>
      <c r="N2487" s="5">
        <f>+VLOOKUP(B2487,'[17]TT 2023'!F$2549:K$2615,6,0)</f>
        <v>45530</v>
      </c>
      <c r="O2487" t="s">
        <v>2886</v>
      </c>
    </row>
    <row r="2488" spans="1:15" hidden="1" x14ac:dyDescent="0.2">
      <c r="A2488" s="5">
        <v>45486</v>
      </c>
      <c r="B2488" s="6">
        <v>35287</v>
      </c>
      <c r="C2488" s="6" t="s">
        <v>2228</v>
      </c>
      <c r="D2488" s="6" t="s">
        <v>2820</v>
      </c>
      <c r="E2488" s="9">
        <v>2350060</v>
      </c>
      <c r="F2488" s="10" t="s">
        <v>1409</v>
      </c>
      <c r="G2488" s="9">
        <v>188005</v>
      </c>
      <c r="H2488" s="9">
        <v>2538065</v>
      </c>
      <c r="I2488" s="6" t="s">
        <v>101</v>
      </c>
      <c r="J2488" s="6" t="s">
        <v>102</v>
      </c>
      <c r="K2488" s="5">
        <f t="shared" si="246"/>
        <v>45521</v>
      </c>
      <c r="L2488" s="9">
        <f>+VLOOKUP(B2488,'[17]TT 2023'!F$2549:K$2615,2,0)</f>
        <v>2538068</v>
      </c>
      <c r="M2488" s="9">
        <f t="shared" si="247"/>
        <v>3</v>
      </c>
      <c r="N2488" s="5">
        <f>+VLOOKUP(B2488,'[17]TT 2023'!F$2549:K$2615,6,0)</f>
        <v>45530</v>
      </c>
      <c r="O2488" t="s">
        <v>2886</v>
      </c>
    </row>
    <row r="2489" spans="1:15" hidden="1" x14ac:dyDescent="0.2">
      <c r="A2489" s="5">
        <v>45486</v>
      </c>
      <c r="B2489" s="6">
        <v>35288</v>
      </c>
      <c r="C2489" s="6" t="s">
        <v>2228</v>
      </c>
      <c r="D2489" s="6" t="s">
        <v>2821</v>
      </c>
      <c r="E2489" s="9">
        <v>1072050</v>
      </c>
      <c r="F2489" s="10" t="s">
        <v>1409</v>
      </c>
      <c r="G2489" s="9">
        <v>85764</v>
      </c>
      <c r="H2489" s="9">
        <v>1157814</v>
      </c>
      <c r="I2489" s="6" t="s">
        <v>101</v>
      </c>
      <c r="J2489" s="6" t="s">
        <v>102</v>
      </c>
      <c r="K2489" s="5">
        <f t="shared" si="246"/>
        <v>45521</v>
      </c>
      <c r="L2489" s="9">
        <f>+VLOOKUP(B2489,'[17]TT 2023'!F$2549:K$2615,2,0)</f>
        <v>1157814</v>
      </c>
      <c r="M2489" s="9">
        <f t="shared" si="247"/>
        <v>0</v>
      </c>
      <c r="N2489" s="5">
        <f>+VLOOKUP(B2489,'[17]TT 2023'!F$2549:K$2615,6,0)</f>
        <v>45530</v>
      </c>
      <c r="O2489" t="s">
        <v>2886</v>
      </c>
    </row>
    <row r="2490" spans="1:15" hidden="1" x14ac:dyDescent="0.2">
      <c r="A2490" s="5">
        <v>45488</v>
      </c>
      <c r="B2490" s="6">
        <v>35305</v>
      </c>
      <c r="C2490" s="6" t="s">
        <v>2228</v>
      </c>
      <c r="D2490" s="6" t="s">
        <v>2822</v>
      </c>
      <c r="E2490" s="9">
        <v>2222092</v>
      </c>
      <c r="F2490" s="10" t="s">
        <v>1409</v>
      </c>
      <c r="G2490" s="9">
        <v>177767</v>
      </c>
      <c r="H2490" s="9">
        <v>2399859</v>
      </c>
      <c r="I2490" s="6" t="s">
        <v>175</v>
      </c>
      <c r="J2490" s="6" t="s">
        <v>176</v>
      </c>
      <c r="K2490" s="5">
        <f t="shared" si="246"/>
        <v>45523</v>
      </c>
      <c r="L2490" s="9">
        <f>+VLOOKUP(B2490,'[17]TT 2023'!F$2549:K$2615,2,0)</f>
        <v>2399855</v>
      </c>
      <c r="M2490" s="9">
        <f t="shared" si="247"/>
        <v>-4</v>
      </c>
      <c r="N2490" s="5">
        <f>+VLOOKUP(B2490,'[17]TT 2023'!F$2549:K$2615,6,0)</f>
        <v>45530</v>
      </c>
      <c r="O2490" t="s">
        <v>2886</v>
      </c>
    </row>
    <row r="2491" spans="1:15" hidden="1" x14ac:dyDescent="0.2">
      <c r="A2491" s="5">
        <v>45488</v>
      </c>
      <c r="B2491" s="6">
        <v>35306</v>
      </c>
      <c r="C2491" s="6" t="s">
        <v>2228</v>
      </c>
      <c r="D2491" s="6" t="s">
        <v>2823</v>
      </c>
      <c r="E2491" s="9">
        <v>2381320</v>
      </c>
      <c r="F2491" s="10" t="s">
        <v>1409</v>
      </c>
      <c r="G2491" s="9">
        <v>190506</v>
      </c>
      <c r="H2491" s="9">
        <v>2571826</v>
      </c>
      <c r="I2491" s="6" t="s">
        <v>175</v>
      </c>
      <c r="J2491" s="6" t="s">
        <v>176</v>
      </c>
      <c r="K2491" s="5">
        <f t="shared" si="246"/>
        <v>45523</v>
      </c>
      <c r="L2491" s="9">
        <f>+VLOOKUP(B2491,'[17]TT 2023'!F$2549:K$2615,2,0)</f>
        <v>2571831</v>
      </c>
      <c r="M2491" s="9">
        <f t="shared" si="247"/>
        <v>5</v>
      </c>
      <c r="N2491" s="5">
        <f>+VLOOKUP(B2491,'[17]TT 2023'!F$2549:K$2615,6,0)</f>
        <v>45530</v>
      </c>
      <c r="O2491" t="s">
        <v>2886</v>
      </c>
    </row>
    <row r="2492" spans="1:15" hidden="1" x14ac:dyDescent="0.2">
      <c r="A2492" s="5">
        <v>45488</v>
      </c>
      <c r="B2492" s="6">
        <v>35307</v>
      </c>
      <c r="C2492" s="6" t="s">
        <v>2228</v>
      </c>
      <c r="D2492" s="6" t="s">
        <v>2824</v>
      </c>
      <c r="E2492" s="9">
        <v>1248320</v>
      </c>
      <c r="F2492" s="10" t="s">
        <v>1409</v>
      </c>
      <c r="G2492" s="9">
        <v>99866</v>
      </c>
      <c r="H2492" s="9">
        <v>1348186</v>
      </c>
      <c r="I2492" s="6" t="s">
        <v>93</v>
      </c>
      <c r="J2492" s="6" t="s">
        <v>94</v>
      </c>
      <c r="K2492" s="5">
        <f t="shared" si="246"/>
        <v>45523</v>
      </c>
      <c r="L2492" s="9">
        <f>+VLOOKUP(B2492,'[17]TT 2023'!F$2549:K$2615,2,0)</f>
        <v>1348191</v>
      </c>
      <c r="M2492" s="9">
        <f t="shared" si="247"/>
        <v>5</v>
      </c>
      <c r="N2492" s="5">
        <f>+VLOOKUP(B2492,'[17]TT 2023'!F$2549:K$2615,6,0)</f>
        <v>45530</v>
      </c>
      <c r="O2492" t="s">
        <v>2886</v>
      </c>
    </row>
    <row r="2493" spans="1:15" hidden="1" x14ac:dyDescent="0.2">
      <c r="A2493" s="5">
        <v>45488</v>
      </c>
      <c r="B2493" s="6">
        <v>35308</v>
      </c>
      <c r="C2493" s="6" t="s">
        <v>2228</v>
      </c>
      <c r="D2493" s="6" t="s">
        <v>2825</v>
      </c>
      <c r="E2493" s="9">
        <v>888460</v>
      </c>
      <c r="F2493" s="10" t="s">
        <v>1409</v>
      </c>
      <c r="G2493" s="9">
        <v>71077</v>
      </c>
      <c r="H2493" s="9">
        <v>959537</v>
      </c>
      <c r="I2493" s="6" t="s">
        <v>83</v>
      </c>
      <c r="J2493" s="6" t="s">
        <v>84</v>
      </c>
      <c r="K2493" s="5">
        <f t="shared" si="246"/>
        <v>45523</v>
      </c>
      <c r="L2493" s="9">
        <f>+VLOOKUP(B2493,'[17]TT 2023'!F$2549:K$2615,2,0)</f>
        <v>959540</v>
      </c>
      <c r="M2493" s="9">
        <f t="shared" si="247"/>
        <v>3</v>
      </c>
      <c r="N2493" s="5">
        <f>+VLOOKUP(B2493,'[17]TT 2023'!F$2549:K$2615,6,0)</f>
        <v>45530</v>
      </c>
      <c r="O2493" t="s">
        <v>2886</v>
      </c>
    </row>
    <row r="2494" spans="1:15" hidden="1" x14ac:dyDescent="0.2">
      <c r="A2494" s="5">
        <v>45488</v>
      </c>
      <c r="B2494" s="6">
        <v>35351</v>
      </c>
      <c r="C2494" s="6" t="s">
        <v>2228</v>
      </c>
      <c r="D2494" s="6" t="s">
        <v>2826</v>
      </c>
      <c r="E2494" s="9">
        <v>2381320</v>
      </c>
      <c r="F2494" s="10" t="s">
        <v>1409</v>
      </c>
      <c r="G2494" s="9">
        <v>190506</v>
      </c>
      <c r="H2494" s="9">
        <v>2571826</v>
      </c>
      <c r="I2494" s="6" t="s">
        <v>13</v>
      </c>
      <c r="J2494" s="6" t="s">
        <v>14</v>
      </c>
      <c r="K2494" s="5">
        <f t="shared" si="246"/>
        <v>45523</v>
      </c>
      <c r="L2494" s="9">
        <f>+VLOOKUP(B2494,'[17]TT 2023'!F$2549:K$2615,2,0)</f>
        <v>2571831</v>
      </c>
      <c r="M2494" s="9">
        <f t="shared" si="247"/>
        <v>5</v>
      </c>
      <c r="N2494" s="5">
        <f>+VLOOKUP(B2494,'[17]TT 2023'!F$2549:K$2615,6,0)</f>
        <v>45530</v>
      </c>
      <c r="O2494" t="s">
        <v>2886</v>
      </c>
    </row>
    <row r="2495" spans="1:15" hidden="1" x14ac:dyDescent="0.2">
      <c r="A2495" s="5">
        <v>45488</v>
      </c>
      <c r="B2495" s="6">
        <v>35352</v>
      </c>
      <c r="C2495" s="6" t="s">
        <v>2228</v>
      </c>
      <c r="D2495" s="6" t="s">
        <v>2827</v>
      </c>
      <c r="E2495" s="9">
        <v>2381320</v>
      </c>
      <c r="F2495" s="10" t="s">
        <v>1409</v>
      </c>
      <c r="G2495" s="9">
        <v>190506</v>
      </c>
      <c r="H2495" s="9">
        <v>2571826</v>
      </c>
      <c r="I2495" s="6" t="s">
        <v>13</v>
      </c>
      <c r="J2495" s="6" t="s">
        <v>14</v>
      </c>
      <c r="K2495" s="5">
        <f t="shared" si="246"/>
        <v>45523</v>
      </c>
      <c r="L2495" s="9">
        <f>+VLOOKUP(B2495,'[17]TT 2023'!F$2549:K$2615,2,0)</f>
        <v>2571831</v>
      </c>
      <c r="M2495" s="9">
        <f t="shared" si="247"/>
        <v>5</v>
      </c>
      <c r="N2495" s="5">
        <f>+VLOOKUP(B2495,'[17]TT 2023'!F$2549:K$2615,6,0)</f>
        <v>45530</v>
      </c>
      <c r="O2495" t="s">
        <v>2886</v>
      </c>
    </row>
    <row r="2496" spans="1:15" hidden="1" x14ac:dyDescent="0.2">
      <c r="A2496" s="5">
        <v>45488</v>
      </c>
      <c r="B2496" s="6">
        <v>35353</v>
      </c>
      <c r="C2496" s="6" t="s">
        <v>2228</v>
      </c>
      <c r="D2496" s="6" t="s">
        <v>2828</v>
      </c>
      <c r="E2496" s="9">
        <v>1248320</v>
      </c>
      <c r="F2496" s="10" t="s">
        <v>1409</v>
      </c>
      <c r="G2496" s="9">
        <v>99866</v>
      </c>
      <c r="H2496" s="9">
        <v>1348186</v>
      </c>
      <c r="I2496" s="6" t="s">
        <v>117</v>
      </c>
      <c r="J2496" s="6" t="s">
        <v>118</v>
      </c>
      <c r="K2496" s="5">
        <f t="shared" si="246"/>
        <v>45523</v>
      </c>
      <c r="L2496" s="9">
        <f>+VLOOKUP(B2496,'[17]TT 2023'!F$2549:K$2615,2,0)</f>
        <v>1348191</v>
      </c>
      <c r="M2496" s="9">
        <f t="shared" si="247"/>
        <v>5</v>
      </c>
      <c r="N2496" s="5">
        <f>+VLOOKUP(B2496,'[17]TT 2023'!F$2549:K$2615,6,0)</f>
        <v>45530</v>
      </c>
      <c r="O2496" t="s">
        <v>2886</v>
      </c>
    </row>
    <row r="2497" spans="1:15" hidden="1" x14ac:dyDescent="0.2">
      <c r="A2497" s="5">
        <v>45489</v>
      </c>
      <c r="B2497" s="6">
        <v>35462</v>
      </c>
      <c r="C2497" s="6" t="s">
        <v>2228</v>
      </c>
      <c r="D2497" s="6" t="s">
        <v>2829</v>
      </c>
      <c r="E2497" s="9">
        <v>1248320</v>
      </c>
      <c r="F2497" s="10" t="s">
        <v>1409</v>
      </c>
      <c r="G2497" s="9">
        <v>99866</v>
      </c>
      <c r="H2497" s="9">
        <v>1348186</v>
      </c>
      <c r="I2497" s="6" t="s">
        <v>53</v>
      </c>
      <c r="J2497" s="6" t="s">
        <v>54</v>
      </c>
      <c r="K2497" s="5">
        <f t="shared" si="246"/>
        <v>45524</v>
      </c>
      <c r="L2497" s="9">
        <f>+VLOOKUP(B2497,'[17]TT 2023'!F$2549:K$2615,2,0)</f>
        <v>1348191</v>
      </c>
      <c r="M2497" s="9">
        <f t="shared" si="247"/>
        <v>5</v>
      </c>
      <c r="N2497" s="5">
        <f>+VLOOKUP(B2497,'[17]TT 2023'!F$2549:K$2615,6,0)</f>
        <v>45530</v>
      </c>
      <c r="O2497" t="s">
        <v>2886</v>
      </c>
    </row>
    <row r="2498" spans="1:15" hidden="1" x14ac:dyDescent="0.2">
      <c r="A2498" s="5">
        <v>45489</v>
      </c>
      <c r="B2498" s="6">
        <v>35463</v>
      </c>
      <c r="C2498" s="6" t="s">
        <v>2228</v>
      </c>
      <c r="D2498" s="6" t="s">
        <v>2830</v>
      </c>
      <c r="E2498" s="9">
        <v>3491900</v>
      </c>
      <c r="F2498" s="10" t="s">
        <v>1409</v>
      </c>
      <c r="G2498" s="9">
        <v>279352</v>
      </c>
      <c r="H2498" s="9">
        <v>3771252</v>
      </c>
      <c r="I2498" s="6" t="s">
        <v>93</v>
      </c>
      <c r="J2498" s="6" t="s">
        <v>94</v>
      </c>
      <c r="K2498" s="5">
        <f t="shared" si="246"/>
        <v>45524</v>
      </c>
      <c r="L2498" s="9">
        <f>+VLOOKUP(B2498,'[17]TT 2023'!F$2549:K$2615,2,0)</f>
        <v>3771252</v>
      </c>
      <c r="M2498" s="9">
        <f t="shared" si="247"/>
        <v>0</v>
      </c>
      <c r="N2498" s="5">
        <f>+VLOOKUP(B2498,'[17]TT 2023'!F$2549:K$2615,6,0)</f>
        <v>45530</v>
      </c>
      <c r="O2498" t="s">
        <v>2886</v>
      </c>
    </row>
    <row r="2499" spans="1:15" hidden="1" x14ac:dyDescent="0.2">
      <c r="A2499" s="5">
        <v>45489</v>
      </c>
      <c r="B2499" s="6">
        <v>35464</v>
      </c>
      <c r="C2499" s="6" t="s">
        <v>2228</v>
      </c>
      <c r="D2499" s="6" t="s">
        <v>2831</v>
      </c>
      <c r="E2499" s="9">
        <v>1248320</v>
      </c>
      <c r="F2499" s="10" t="s">
        <v>1409</v>
      </c>
      <c r="G2499" s="9">
        <v>99866</v>
      </c>
      <c r="H2499" s="9">
        <v>1348186</v>
      </c>
      <c r="I2499" s="6" t="s">
        <v>175</v>
      </c>
      <c r="J2499" s="6" t="s">
        <v>176</v>
      </c>
      <c r="K2499" s="5">
        <f t="shared" si="246"/>
        <v>45524</v>
      </c>
      <c r="L2499" s="9">
        <f>+VLOOKUP(B2499,'[17]TT 2023'!F$2549:K$2615,2,0)</f>
        <v>1348191</v>
      </c>
      <c r="M2499" s="9">
        <f t="shared" si="247"/>
        <v>5</v>
      </c>
      <c r="N2499" s="5">
        <f>+VLOOKUP(B2499,'[17]TT 2023'!F$2549:K$2615,6,0)</f>
        <v>45530</v>
      </c>
      <c r="O2499" t="s">
        <v>2886</v>
      </c>
    </row>
    <row r="2500" spans="1:15" hidden="1" x14ac:dyDescent="0.2">
      <c r="A2500" s="5">
        <v>45489</v>
      </c>
      <c r="B2500" s="6">
        <v>35465</v>
      </c>
      <c r="C2500" s="6" t="s">
        <v>2228</v>
      </c>
      <c r="D2500" s="6" t="s">
        <v>2832</v>
      </c>
      <c r="E2500" s="9">
        <v>2144100</v>
      </c>
      <c r="F2500" s="10" t="s">
        <v>1409</v>
      </c>
      <c r="G2500" s="9">
        <v>171528</v>
      </c>
      <c r="H2500" s="9">
        <v>2315628</v>
      </c>
      <c r="I2500" s="6" t="s">
        <v>53</v>
      </c>
      <c r="J2500" s="6" t="s">
        <v>54</v>
      </c>
      <c r="K2500" s="5">
        <f t="shared" si="246"/>
        <v>45524</v>
      </c>
      <c r="L2500" s="9">
        <f>+VLOOKUP(B2500,'[17]TT 2023'!F$2549:K$2615,2,0)</f>
        <v>2315628</v>
      </c>
      <c r="M2500" s="9">
        <f t="shared" si="247"/>
        <v>0</v>
      </c>
      <c r="N2500" s="5">
        <f>+VLOOKUP(B2500,'[17]TT 2023'!F$2549:K$2615,6,0)</f>
        <v>45530</v>
      </c>
      <c r="O2500" t="s">
        <v>2886</v>
      </c>
    </row>
    <row r="2501" spans="1:15" hidden="1" x14ac:dyDescent="0.2">
      <c r="A2501" s="5">
        <v>45489</v>
      </c>
      <c r="B2501" s="6">
        <v>35466</v>
      </c>
      <c r="C2501" s="6" t="s">
        <v>2228</v>
      </c>
      <c r="D2501" s="6" t="s">
        <v>2833</v>
      </c>
      <c r="E2501" s="9">
        <v>4700120</v>
      </c>
      <c r="F2501" s="10" t="s">
        <v>1409</v>
      </c>
      <c r="G2501" s="9">
        <v>376010</v>
      </c>
      <c r="H2501" s="9">
        <v>5076130</v>
      </c>
      <c r="I2501" s="6" t="s">
        <v>13</v>
      </c>
      <c r="J2501" s="6" t="s">
        <v>14</v>
      </c>
      <c r="K2501" s="5">
        <f t="shared" si="246"/>
        <v>45524</v>
      </c>
      <c r="L2501" s="9">
        <f>+VLOOKUP(B2501,'[17]TT 2023'!F$2549:K$2615,2,0)</f>
        <v>5076135</v>
      </c>
      <c r="M2501" s="9">
        <f t="shared" si="247"/>
        <v>5</v>
      </c>
      <c r="N2501" s="5">
        <f>+VLOOKUP(B2501,'[17]TT 2023'!F$2549:K$2615,6,0)</f>
        <v>45530</v>
      </c>
      <c r="O2501" t="s">
        <v>2886</v>
      </c>
    </row>
    <row r="2502" spans="1:15" hidden="1" x14ac:dyDescent="0.2">
      <c r="A2502" s="5">
        <v>45489</v>
      </c>
      <c r="B2502" s="6">
        <v>35467</v>
      </c>
      <c r="C2502" s="6" t="s">
        <v>2228</v>
      </c>
      <c r="D2502" s="6" t="s">
        <v>2834</v>
      </c>
      <c r="E2502" s="9">
        <v>853120</v>
      </c>
      <c r="F2502" s="10" t="s">
        <v>1409</v>
      </c>
      <c r="G2502" s="9">
        <v>68250</v>
      </c>
      <c r="H2502" s="9">
        <v>921370</v>
      </c>
      <c r="I2502" s="6" t="s">
        <v>13</v>
      </c>
      <c r="J2502" s="6" t="s">
        <v>14</v>
      </c>
      <c r="K2502" s="5">
        <f t="shared" si="246"/>
        <v>45524</v>
      </c>
      <c r="L2502" s="9">
        <f>+VLOOKUP(B2502,'[17]TT 2023'!F$2549:K$2615,2,0)</f>
        <v>921375</v>
      </c>
      <c r="M2502" s="9">
        <f t="shared" si="247"/>
        <v>5</v>
      </c>
      <c r="N2502" s="5">
        <f>+VLOOKUP(B2502,'[17]TT 2023'!F$2549:K$2615,6,0)</f>
        <v>45530</v>
      </c>
      <c r="O2502" t="s">
        <v>2886</v>
      </c>
    </row>
    <row r="2503" spans="1:15" hidden="1" x14ac:dyDescent="0.2">
      <c r="A2503" s="5">
        <v>45489</v>
      </c>
      <c r="B2503" s="6">
        <v>35468</v>
      </c>
      <c r="C2503" s="6" t="s">
        <v>2228</v>
      </c>
      <c r="D2503" s="6" t="s">
        <v>2835</v>
      </c>
      <c r="E2503" s="9">
        <v>888460</v>
      </c>
      <c r="F2503" s="10" t="s">
        <v>1409</v>
      </c>
      <c r="G2503" s="9">
        <v>71077</v>
      </c>
      <c r="H2503" s="9">
        <v>959537</v>
      </c>
      <c r="I2503" s="6" t="s">
        <v>13</v>
      </c>
      <c r="J2503" s="6" t="s">
        <v>14</v>
      </c>
      <c r="K2503" s="5">
        <f t="shared" si="246"/>
        <v>45524</v>
      </c>
      <c r="L2503" s="9">
        <f>+VLOOKUP(B2503,'[17]TT 2023'!F$2549:K$2615,2,0)</f>
        <v>959540</v>
      </c>
      <c r="M2503" s="9">
        <f t="shared" si="247"/>
        <v>3</v>
      </c>
      <c r="N2503" s="5">
        <f>+VLOOKUP(B2503,'[17]TT 2023'!F$2549:K$2615,6,0)</f>
        <v>45530</v>
      </c>
      <c r="O2503" t="s">
        <v>2886</v>
      </c>
    </row>
    <row r="2504" spans="1:15" hidden="1" x14ac:dyDescent="0.2">
      <c r="A2504" s="5">
        <v>45489</v>
      </c>
      <c r="B2504" s="6">
        <v>35469</v>
      </c>
      <c r="C2504" s="6" t="s">
        <v>2228</v>
      </c>
      <c r="D2504" s="6" t="s">
        <v>2836</v>
      </c>
      <c r="E2504" s="9">
        <v>11105800</v>
      </c>
      <c r="F2504" s="10" t="s">
        <v>1409</v>
      </c>
      <c r="G2504" s="9">
        <v>888464</v>
      </c>
      <c r="H2504" s="9">
        <v>11994264</v>
      </c>
      <c r="I2504" s="6" t="s">
        <v>147</v>
      </c>
      <c r="J2504" s="6" t="s">
        <v>148</v>
      </c>
      <c r="K2504" s="5">
        <f t="shared" si="246"/>
        <v>45524</v>
      </c>
      <c r="L2504" s="9">
        <f>+VLOOKUP(B2504,'[17]TT 2023'!F$2549:K$2615,2,0)</f>
        <v>11994264</v>
      </c>
      <c r="M2504" s="9">
        <f t="shared" si="247"/>
        <v>0</v>
      </c>
      <c r="N2504" s="5">
        <f>+VLOOKUP(B2504,'[17]TT 2023'!F$2549:K$2615,6,0)</f>
        <v>45530</v>
      </c>
      <c r="O2504" t="s">
        <v>2886</v>
      </c>
    </row>
    <row r="2505" spans="1:15" hidden="1" x14ac:dyDescent="0.2">
      <c r="A2505" s="5">
        <v>45489</v>
      </c>
      <c r="B2505" s="6">
        <v>35470</v>
      </c>
      <c r="C2505" s="6" t="s">
        <v>2228</v>
      </c>
      <c r="D2505" s="6" t="s">
        <v>2837</v>
      </c>
      <c r="E2505" s="9">
        <v>1248320</v>
      </c>
      <c r="F2505" s="10" t="s">
        <v>1409</v>
      </c>
      <c r="G2505" s="9">
        <v>99866</v>
      </c>
      <c r="H2505" s="9">
        <v>1348186</v>
      </c>
      <c r="I2505" s="6" t="s">
        <v>147</v>
      </c>
      <c r="J2505" s="6" t="s">
        <v>148</v>
      </c>
      <c r="K2505" s="5">
        <f t="shared" ref="K2505:K2557" si="248">35+A2505</f>
        <v>45524</v>
      </c>
      <c r="L2505" s="9">
        <f>+VLOOKUP(B2505,'[17]TT 2023'!F$2549:K$2615,2,0)</f>
        <v>1348191</v>
      </c>
      <c r="M2505" s="9">
        <f t="shared" ref="M2505:M2557" si="249">+L2505-H2505</f>
        <v>5</v>
      </c>
      <c r="N2505" s="5">
        <f>+VLOOKUP(B2505,'[17]TT 2023'!F$2549:K$2615,6,0)</f>
        <v>45530</v>
      </c>
      <c r="O2505" t="s">
        <v>2886</v>
      </c>
    </row>
    <row r="2506" spans="1:15" hidden="1" x14ac:dyDescent="0.2">
      <c r="A2506" s="5">
        <v>45489</v>
      </c>
      <c r="B2506" s="6">
        <v>35471</v>
      </c>
      <c r="C2506" s="6" t="s">
        <v>2228</v>
      </c>
      <c r="D2506" s="6" t="s">
        <v>2838</v>
      </c>
      <c r="E2506" s="9">
        <v>5690620</v>
      </c>
      <c r="F2506" s="10" t="s">
        <v>1409</v>
      </c>
      <c r="G2506" s="9">
        <v>455250</v>
      </c>
      <c r="H2506" s="9">
        <v>6145870</v>
      </c>
      <c r="I2506" s="6" t="s">
        <v>147</v>
      </c>
      <c r="J2506" s="6" t="s">
        <v>148</v>
      </c>
      <c r="K2506" s="5">
        <f t="shared" si="248"/>
        <v>45524</v>
      </c>
      <c r="L2506" s="9">
        <f>+VLOOKUP(B2506,'[17]TT 2023'!F$2549:K$2615,2,0)</f>
        <v>6145875</v>
      </c>
      <c r="M2506" s="9">
        <f t="shared" si="249"/>
        <v>5</v>
      </c>
      <c r="N2506" s="5">
        <f>+VLOOKUP(B2506,'[17]TT 2023'!F$2549:K$2615,6,0)</f>
        <v>45530</v>
      </c>
      <c r="O2506" t="s">
        <v>2886</v>
      </c>
    </row>
    <row r="2507" spans="1:15" hidden="1" x14ac:dyDescent="0.2">
      <c r="A2507" s="5">
        <v>45489</v>
      </c>
      <c r="B2507" s="6">
        <v>35472</v>
      </c>
      <c r="C2507" s="6" t="s">
        <v>2228</v>
      </c>
      <c r="D2507" s="6" t="s">
        <v>2839</v>
      </c>
      <c r="E2507" s="9">
        <v>6823620</v>
      </c>
      <c r="F2507" s="10" t="s">
        <v>1409</v>
      </c>
      <c r="G2507" s="9">
        <v>545890</v>
      </c>
      <c r="H2507" s="9">
        <v>7369510</v>
      </c>
      <c r="I2507" s="6" t="s">
        <v>147</v>
      </c>
      <c r="J2507" s="6" t="s">
        <v>148</v>
      </c>
      <c r="K2507" s="5">
        <f t="shared" si="248"/>
        <v>45524</v>
      </c>
      <c r="L2507" s="9">
        <f>+VLOOKUP(B2507,'[17]TT 2023'!F$2469:K$2548,2,0)</f>
        <v>7369515</v>
      </c>
      <c r="M2507" s="9">
        <f t="shared" si="249"/>
        <v>5</v>
      </c>
      <c r="N2507" s="5">
        <f>+VLOOKUP(B2507,'[17]TT 2023'!F$2469:K$2548,6,0)</f>
        <v>45516</v>
      </c>
      <c r="O2507" t="s">
        <v>2882</v>
      </c>
    </row>
    <row r="2508" spans="1:15" hidden="1" x14ac:dyDescent="0.2">
      <c r="A2508" s="5">
        <v>45491</v>
      </c>
      <c r="B2508" s="6">
        <v>36585</v>
      </c>
      <c r="C2508" s="6" t="s">
        <v>2228</v>
      </c>
      <c r="D2508" s="6" t="s">
        <v>2840</v>
      </c>
      <c r="E2508" s="9">
        <v>1361495</v>
      </c>
      <c r="F2508" s="10" t="s">
        <v>1409</v>
      </c>
      <c r="G2508" s="9">
        <v>108920</v>
      </c>
      <c r="H2508" s="9">
        <v>1470415</v>
      </c>
      <c r="I2508" s="6" t="s">
        <v>117</v>
      </c>
      <c r="J2508" s="6" t="s">
        <v>118</v>
      </c>
      <c r="K2508" s="5">
        <f t="shared" si="248"/>
        <v>45526</v>
      </c>
      <c r="L2508" s="9">
        <f>+VLOOKUP(B2508,'[17]TT 2023'!F$2549:K$2615,2,0)</f>
        <v>1470420</v>
      </c>
      <c r="M2508" s="9">
        <f t="shared" si="249"/>
        <v>5</v>
      </c>
      <c r="N2508" s="5">
        <f>+VLOOKUP(B2508,'[17]TT 2023'!F$2549:K$2615,6,0)</f>
        <v>45530</v>
      </c>
      <c r="O2508" t="s">
        <v>2886</v>
      </c>
    </row>
    <row r="2509" spans="1:15" hidden="1" x14ac:dyDescent="0.2">
      <c r="A2509" s="5">
        <v>45491</v>
      </c>
      <c r="B2509" s="6">
        <v>36586</v>
      </c>
      <c r="C2509" s="6" t="s">
        <v>2228</v>
      </c>
      <c r="D2509" s="6" t="s">
        <v>2841</v>
      </c>
      <c r="E2509" s="9">
        <v>2221160</v>
      </c>
      <c r="F2509" s="10" t="s">
        <v>1409</v>
      </c>
      <c r="G2509" s="9">
        <v>177693</v>
      </c>
      <c r="H2509" s="9">
        <v>2398853</v>
      </c>
      <c r="I2509" s="6" t="s">
        <v>13</v>
      </c>
      <c r="J2509" s="6" t="s">
        <v>14</v>
      </c>
      <c r="K2509" s="5">
        <f t="shared" si="248"/>
        <v>45526</v>
      </c>
      <c r="L2509" s="9">
        <f>+VLOOKUP(B2509,'[17]TT 2023'!F$2549:K$2615,2,0)</f>
        <v>2398856</v>
      </c>
      <c r="M2509" s="9">
        <f t="shared" si="249"/>
        <v>3</v>
      </c>
      <c r="N2509" s="5">
        <f>+VLOOKUP(B2509,'[17]TT 2023'!F$2549:K$2615,6,0)</f>
        <v>45530</v>
      </c>
      <c r="O2509" t="s">
        <v>2886</v>
      </c>
    </row>
    <row r="2510" spans="1:15" hidden="1" x14ac:dyDescent="0.2">
      <c r="A2510" s="5">
        <v>45493</v>
      </c>
      <c r="B2510" s="6">
        <v>36860</v>
      </c>
      <c r="C2510" s="6" t="s">
        <v>2228</v>
      </c>
      <c r="D2510" s="6" t="s">
        <v>2842</v>
      </c>
      <c r="E2510" s="9">
        <v>1248320</v>
      </c>
      <c r="F2510" s="10" t="s">
        <v>1409</v>
      </c>
      <c r="G2510" s="9">
        <v>99866</v>
      </c>
      <c r="H2510" s="9">
        <v>1348186</v>
      </c>
      <c r="I2510" s="6" t="s">
        <v>131</v>
      </c>
      <c r="J2510" s="6" t="s">
        <v>132</v>
      </c>
      <c r="K2510" s="5">
        <f t="shared" si="248"/>
        <v>45528</v>
      </c>
      <c r="L2510" s="9">
        <f>+VLOOKUP(B2510,'[17]TT 2023'!F$2549:K$2615,2,0)</f>
        <v>1348191</v>
      </c>
      <c r="M2510" s="9">
        <f t="shared" si="249"/>
        <v>5</v>
      </c>
      <c r="N2510" s="5">
        <f>+VLOOKUP(B2510,'[17]TT 2023'!F$2549:K$2615,6,0)</f>
        <v>45530</v>
      </c>
      <c r="O2510" t="s">
        <v>2886</v>
      </c>
    </row>
    <row r="2511" spans="1:15" hidden="1" x14ac:dyDescent="0.2">
      <c r="A2511" s="5">
        <v>45493</v>
      </c>
      <c r="B2511" s="6">
        <v>36863</v>
      </c>
      <c r="C2511" s="6" t="s">
        <v>2228</v>
      </c>
      <c r="D2511" s="6" t="s">
        <v>2843</v>
      </c>
      <c r="E2511" s="9">
        <v>1110580</v>
      </c>
      <c r="F2511" s="10" t="s">
        <v>1409</v>
      </c>
      <c r="G2511" s="9">
        <v>88846</v>
      </c>
      <c r="H2511" s="9">
        <v>1199426</v>
      </c>
      <c r="I2511" s="6" t="s">
        <v>131</v>
      </c>
      <c r="J2511" s="6" t="s">
        <v>132</v>
      </c>
      <c r="K2511" s="5">
        <f t="shared" si="248"/>
        <v>45528</v>
      </c>
      <c r="L2511" s="9">
        <f>+VLOOKUP(B2511,'[17]TT 2023'!F$2549:K$2615,2,0)</f>
        <v>1199421</v>
      </c>
      <c r="M2511" s="9">
        <f t="shared" si="249"/>
        <v>-5</v>
      </c>
      <c r="N2511" s="5">
        <f>+VLOOKUP(B2511,'[17]TT 2023'!F$2549:K$2615,6,0)</f>
        <v>45530</v>
      </c>
      <c r="O2511" t="s">
        <v>2886</v>
      </c>
    </row>
    <row r="2512" spans="1:15" hidden="1" x14ac:dyDescent="0.2">
      <c r="A2512" s="5">
        <v>45493</v>
      </c>
      <c r="B2512" s="6">
        <v>36864</v>
      </c>
      <c r="C2512" s="6" t="s">
        <v>2228</v>
      </c>
      <c r="D2512" s="6" t="s">
        <v>2844</v>
      </c>
      <c r="E2512" s="9">
        <v>3491900</v>
      </c>
      <c r="F2512" s="10" t="s">
        <v>1409</v>
      </c>
      <c r="G2512" s="9">
        <v>279352</v>
      </c>
      <c r="H2512" s="9">
        <v>3771252</v>
      </c>
      <c r="I2512" s="6" t="s">
        <v>139</v>
      </c>
      <c r="J2512" s="6" t="s">
        <v>140</v>
      </c>
      <c r="K2512" s="5">
        <f t="shared" si="248"/>
        <v>45528</v>
      </c>
      <c r="L2512" s="9">
        <f>+VLOOKUP(B2512,'[17]TT 2023'!F$2549:K$2615,2,0)</f>
        <v>3771252</v>
      </c>
      <c r="M2512" s="9">
        <f t="shared" si="249"/>
        <v>0</v>
      </c>
      <c r="N2512" s="5">
        <f>+VLOOKUP(B2512,'[17]TT 2023'!F$2549:K$2615,6,0)</f>
        <v>45530</v>
      </c>
      <c r="O2512" t="s">
        <v>2886</v>
      </c>
    </row>
    <row r="2513" spans="1:15" hidden="1" x14ac:dyDescent="0.2">
      <c r="A2513" s="5">
        <v>45493</v>
      </c>
      <c r="B2513" s="6">
        <v>36865</v>
      </c>
      <c r="C2513" s="6" t="s">
        <v>2228</v>
      </c>
      <c r="D2513" s="6" t="s">
        <v>2845</v>
      </c>
      <c r="E2513" s="9">
        <v>3491900</v>
      </c>
      <c r="F2513" s="10" t="s">
        <v>1409</v>
      </c>
      <c r="G2513" s="9">
        <v>279352</v>
      </c>
      <c r="H2513" s="9">
        <v>3771252</v>
      </c>
      <c r="I2513" s="6" t="s">
        <v>89</v>
      </c>
      <c r="J2513" s="6" t="s">
        <v>90</v>
      </c>
      <c r="K2513" s="5">
        <f t="shared" si="248"/>
        <v>45528</v>
      </c>
      <c r="L2513" s="9">
        <f>+VLOOKUP(B2513,'[17]TT 2023'!F$2549:K$2615,2,0)</f>
        <v>3771252</v>
      </c>
      <c r="M2513" s="9">
        <f t="shared" si="249"/>
        <v>0</v>
      </c>
      <c r="N2513" s="5">
        <f>+VLOOKUP(B2513,'[17]TT 2023'!F$2549:K$2615,6,0)</f>
        <v>45530</v>
      </c>
      <c r="O2513" t="s">
        <v>2886</v>
      </c>
    </row>
    <row r="2514" spans="1:15" hidden="1" x14ac:dyDescent="0.2">
      <c r="A2514" s="5">
        <v>45493</v>
      </c>
      <c r="B2514" s="6">
        <v>36866</v>
      </c>
      <c r="C2514" s="6" t="s">
        <v>2228</v>
      </c>
      <c r="D2514" s="6" t="s">
        <v>2846</v>
      </c>
      <c r="E2514" s="9">
        <v>1248320</v>
      </c>
      <c r="F2514" s="10" t="s">
        <v>1409</v>
      </c>
      <c r="G2514" s="9">
        <v>99866</v>
      </c>
      <c r="H2514" s="9">
        <v>1348186</v>
      </c>
      <c r="I2514" s="6" t="s">
        <v>107</v>
      </c>
      <c r="J2514" s="6" t="s">
        <v>108</v>
      </c>
      <c r="K2514" s="5">
        <f t="shared" si="248"/>
        <v>45528</v>
      </c>
      <c r="L2514" s="9">
        <f>+VLOOKUP(B2514,'[17]TT 2023'!F$2549:K$2615,2,0)</f>
        <v>1348191</v>
      </c>
      <c r="M2514" s="9">
        <f t="shared" si="249"/>
        <v>5</v>
      </c>
      <c r="N2514" s="5">
        <f>+VLOOKUP(B2514,'[17]TT 2023'!F$2549:K$2615,6,0)</f>
        <v>45530</v>
      </c>
      <c r="O2514" t="s">
        <v>2886</v>
      </c>
    </row>
    <row r="2515" spans="1:15" hidden="1" x14ac:dyDescent="0.2">
      <c r="A2515" s="5">
        <v>45493</v>
      </c>
      <c r="B2515" s="6">
        <v>36867</v>
      </c>
      <c r="C2515" s="6" t="s">
        <v>2228</v>
      </c>
      <c r="D2515" s="6" t="s">
        <v>2847</v>
      </c>
      <c r="E2515" s="9">
        <v>1248320</v>
      </c>
      <c r="F2515" s="10" t="s">
        <v>1409</v>
      </c>
      <c r="G2515" s="9">
        <v>99866</v>
      </c>
      <c r="H2515" s="9">
        <v>1348186</v>
      </c>
      <c r="I2515" s="6" t="s">
        <v>83</v>
      </c>
      <c r="J2515" s="6" t="s">
        <v>84</v>
      </c>
      <c r="K2515" s="5">
        <f t="shared" si="248"/>
        <v>45528</v>
      </c>
      <c r="L2515" s="9">
        <f>+VLOOKUP(B2515,'[17]TT 2023'!F$2616:K$2666,2,0)</f>
        <v>1348191</v>
      </c>
      <c r="M2515" s="9">
        <f t="shared" si="249"/>
        <v>5</v>
      </c>
      <c r="N2515" s="5">
        <f>+VLOOKUP(B2515,'[17]TT 2023'!F$2616:K$2666,6,0)</f>
        <v>45545</v>
      </c>
      <c r="O2515" t="s">
        <v>2973</v>
      </c>
    </row>
    <row r="2516" spans="1:15" hidden="1" x14ac:dyDescent="0.2">
      <c r="A2516" s="5">
        <v>45493</v>
      </c>
      <c r="B2516" s="6">
        <v>36868</v>
      </c>
      <c r="C2516" s="6" t="s">
        <v>2228</v>
      </c>
      <c r="D2516" s="6" t="s">
        <v>2848</v>
      </c>
      <c r="E2516" s="9">
        <v>7143960</v>
      </c>
      <c r="F2516" s="10" t="s">
        <v>1409</v>
      </c>
      <c r="G2516" s="9">
        <v>571517</v>
      </c>
      <c r="H2516" s="9">
        <v>7715477</v>
      </c>
      <c r="I2516" s="6" t="s">
        <v>175</v>
      </c>
      <c r="J2516" s="6" t="s">
        <v>176</v>
      </c>
      <c r="K2516" s="5">
        <f t="shared" si="248"/>
        <v>45528</v>
      </c>
      <c r="L2516" s="9">
        <f>+VLOOKUP(B2516,'[17]TT 2023'!F$2549:K$2615,2,0)</f>
        <v>7715480</v>
      </c>
      <c r="M2516" s="9">
        <f t="shared" si="249"/>
        <v>3</v>
      </c>
      <c r="N2516" s="5">
        <f>+VLOOKUP(B2516,'[17]TT 2023'!F$2549:K$2615,6,0)</f>
        <v>45530</v>
      </c>
      <c r="O2516" t="s">
        <v>2886</v>
      </c>
    </row>
    <row r="2517" spans="1:15" hidden="1" x14ac:dyDescent="0.2">
      <c r="A2517" s="5">
        <v>45493</v>
      </c>
      <c r="B2517" s="6">
        <v>36869</v>
      </c>
      <c r="C2517" s="6" t="s">
        <v>2228</v>
      </c>
      <c r="D2517" s="6" t="s">
        <v>2849</v>
      </c>
      <c r="E2517" s="9">
        <v>2431503</v>
      </c>
      <c r="F2517" s="10" t="s">
        <v>1409</v>
      </c>
      <c r="G2517" s="9">
        <v>194520</v>
      </c>
      <c r="H2517" s="9">
        <v>2626023</v>
      </c>
      <c r="I2517" s="6" t="s">
        <v>175</v>
      </c>
      <c r="J2517" s="6" t="s">
        <v>176</v>
      </c>
      <c r="K2517" s="5">
        <f t="shared" si="248"/>
        <v>45528</v>
      </c>
      <c r="L2517" s="9">
        <f>+VLOOKUP(B2517,'[17]TT 2023'!F$2549:K$2615,2,0)</f>
        <v>2626020</v>
      </c>
      <c r="M2517" s="9">
        <f t="shared" si="249"/>
        <v>-3</v>
      </c>
      <c r="N2517" s="5">
        <f>+VLOOKUP(B2517,'[17]TT 2023'!F$2549:K$2615,6,0)</f>
        <v>45530</v>
      </c>
      <c r="O2517" t="s">
        <v>2886</v>
      </c>
    </row>
    <row r="2518" spans="1:15" hidden="1" x14ac:dyDescent="0.2">
      <c r="A2518" s="5">
        <v>45495</v>
      </c>
      <c r="B2518" s="6">
        <v>36938</v>
      </c>
      <c r="C2518" s="6" t="s">
        <v>2228</v>
      </c>
      <c r="D2518" s="6" t="s">
        <v>2850</v>
      </c>
      <c r="E2518" s="9">
        <v>3744960</v>
      </c>
      <c r="F2518" s="10" t="s">
        <v>1409</v>
      </c>
      <c r="G2518" s="9">
        <v>299597</v>
      </c>
      <c r="H2518" s="9">
        <v>4044557</v>
      </c>
      <c r="I2518" s="6" t="s">
        <v>13</v>
      </c>
      <c r="J2518" s="6" t="s">
        <v>14</v>
      </c>
      <c r="K2518" s="5">
        <f t="shared" si="248"/>
        <v>45530</v>
      </c>
      <c r="L2518" s="9">
        <f>+VLOOKUP(B2518,'[17]TT 2023'!F$2549:K$2615,2,0)</f>
        <v>4044560</v>
      </c>
      <c r="M2518" s="9">
        <f t="shared" si="249"/>
        <v>3</v>
      </c>
      <c r="N2518" s="5">
        <f>+VLOOKUP(B2518,'[17]TT 2023'!F$2549:K$2615,6,0)</f>
        <v>45530</v>
      </c>
      <c r="O2518" t="s">
        <v>2886</v>
      </c>
    </row>
    <row r="2519" spans="1:15" hidden="1" x14ac:dyDescent="0.2">
      <c r="A2519" s="5">
        <v>45495</v>
      </c>
      <c r="B2519" s="6">
        <v>36939</v>
      </c>
      <c r="C2519" s="6" t="s">
        <v>2228</v>
      </c>
      <c r="D2519" s="6" t="s">
        <v>2851</v>
      </c>
      <c r="E2519" s="9">
        <v>3224820</v>
      </c>
      <c r="F2519" s="10" t="s">
        <v>1409</v>
      </c>
      <c r="G2519" s="9">
        <v>257986</v>
      </c>
      <c r="H2519" s="9">
        <v>3482806</v>
      </c>
      <c r="I2519" s="6" t="s">
        <v>13</v>
      </c>
      <c r="J2519" s="6" t="s">
        <v>14</v>
      </c>
      <c r="K2519" s="5">
        <f t="shared" si="248"/>
        <v>45530</v>
      </c>
      <c r="L2519" s="9">
        <f>+VLOOKUP(B2519,'[17]TT 2023'!F$2549:K$2615,2,0)</f>
        <v>3482811</v>
      </c>
      <c r="M2519" s="9">
        <f t="shared" si="249"/>
        <v>5</v>
      </c>
      <c r="N2519" s="5">
        <f>+VLOOKUP(B2519,'[17]TT 2023'!F$2549:K$2615,6,0)</f>
        <v>45530</v>
      </c>
      <c r="O2519" t="s">
        <v>2886</v>
      </c>
    </row>
    <row r="2520" spans="1:15" hidden="1" x14ac:dyDescent="0.2">
      <c r="A2520" s="5">
        <v>45495</v>
      </c>
      <c r="B2520" s="6">
        <v>36940</v>
      </c>
      <c r="C2520" s="6" t="s">
        <v>2228</v>
      </c>
      <c r="D2520" s="6" t="s">
        <v>2852</v>
      </c>
      <c r="E2520" s="9">
        <v>1248320</v>
      </c>
      <c r="F2520" s="10" t="s">
        <v>1409</v>
      </c>
      <c r="G2520" s="9">
        <v>99866</v>
      </c>
      <c r="H2520" s="9">
        <v>1348186</v>
      </c>
      <c r="I2520" s="6" t="s">
        <v>13</v>
      </c>
      <c r="J2520" s="6" t="s">
        <v>14</v>
      </c>
      <c r="K2520" s="5">
        <f t="shared" si="248"/>
        <v>45530</v>
      </c>
      <c r="L2520" s="9">
        <f>+VLOOKUP(B2520,'[17]TT 2023'!F$2549:K$2615,2,0)</f>
        <v>1348191</v>
      </c>
      <c r="M2520" s="9">
        <f t="shared" si="249"/>
        <v>5</v>
      </c>
      <c r="N2520" s="5">
        <f>+VLOOKUP(B2520,'[17]TT 2023'!F$2549:K$2615,6,0)</f>
        <v>45530</v>
      </c>
      <c r="O2520" t="s">
        <v>2886</v>
      </c>
    </row>
    <row r="2521" spans="1:15" hidden="1" x14ac:dyDescent="0.2">
      <c r="A2521" s="5">
        <v>45495</v>
      </c>
      <c r="B2521" s="6">
        <v>36941</v>
      </c>
      <c r="C2521" s="6" t="s">
        <v>2228</v>
      </c>
      <c r="D2521" s="6" t="s">
        <v>2853</v>
      </c>
      <c r="E2521" s="9">
        <v>999522</v>
      </c>
      <c r="F2521" s="10" t="s">
        <v>1409</v>
      </c>
      <c r="G2521" s="9">
        <v>79962</v>
      </c>
      <c r="H2521" s="9">
        <v>1079484</v>
      </c>
      <c r="I2521" s="6" t="s">
        <v>13</v>
      </c>
      <c r="J2521" s="6" t="s">
        <v>14</v>
      </c>
      <c r="K2521" s="5">
        <f t="shared" si="248"/>
        <v>45530</v>
      </c>
      <c r="L2521" s="9">
        <f>+VLOOKUP(B2521,'[17]TT 2023'!F$2549:K$2615,2,0)</f>
        <v>1079487</v>
      </c>
      <c r="M2521" s="9">
        <f t="shared" si="249"/>
        <v>3</v>
      </c>
      <c r="N2521" s="5">
        <f>+VLOOKUP(B2521,'[17]TT 2023'!F$2549:K$2615,6,0)</f>
        <v>45530</v>
      </c>
      <c r="O2521" t="s">
        <v>2886</v>
      </c>
    </row>
    <row r="2522" spans="1:15" hidden="1" x14ac:dyDescent="0.2">
      <c r="A2522" s="5">
        <v>45496</v>
      </c>
      <c r="B2522" s="6">
        <v>37029</v>
      </c>
      <c r="C2522" s="6" t="s">
        <v>2228</v>
      </c>
      <c r="D2522" s="6" t="s">
        <v>2854</v>
      </c>
      <c r="E2522" s="9">
        <v>6738804</v>
      </c>
      <c r="F2522" s="10" t="s">
        <v>1409</v>
      </c>
      <c r="G2522" s="9">
        <v>539104</v>
      </c>
      <c r="H2522" s="9">
        <v>7277908</v>
      </c>
      <c r="I2522" s="6" t="s">
        <v>147</v>
      </c>
      <c r="J2522" s="6" t="s">
        <v>148</v>
      </c>
      <c r="K2522" s="5">
        <f t="shared" si="248"/>
        <v>45531</v>
      </c>
      <c r="L2522" s="9">
        <f>+VLOOKUP(B2522,'[17]TT 2023'!F$2549:K$2615,2,0)</f>
        <v>7277904</v>
      </c>
      <c r="M2522" s="9">
        <f t="shared" si="249"/>
        <v>-4</v>
      </c>
      <c r="N2522" s="5">
        <f>+VLOOKUP(B2522,'[17]TT 2023'!F$2549:K$2615,6,0)</f>
        <v>45530</v>
      </c>
      <c r="O2522" t="s">
        <v>2886</v>
      </c>
    </row>
    <row r="2523" spans="1:15" hidden="1" x14ac:dyDescent="0.2">
      <c r="A2523" s="5">
        <v>45496</v>
      </c>
      <c r="B2523" s="6">
        <v>37030</v>
      </c>
      <c r="C2523" s="6" t="s">
        <v>2228</v>
      </c>
      <c r="D2523" s="6" t="s">
        <v>2855</v>
      </c>
      <c r="E2523" s="9">
        <v>11105800</v>
      </c>
      <c r="F2523" s="10" t="s">
        <v>1409</v>
      </c>
      <c r="G2523" s="9">
        <v>888464</v>
      </c>
      <c r="H2523" s="9">
        <v>11994264</v>
      </c>
      <c r="I2523" s="6" t="s">
        <v>147</v>
      </c>
      <c r="J2523" s="6" t="s">
        <v>148</v>
      </c>
      <c r="K2523" s="5">
        <f t="shared" si="248"/>
        <v>45531</v>
      </c>
      <c r="L2523" s="9">
        <f>+VLOOKUP(B2523,'[17]TT 2023'!F$2549:K$2615,2,0)</f>
        <v>11994264</v>
      </c>
      <c r="M2523" s="9">
        <f t="shared" si="249"/>
        <v>0</v>
      </c>
      <c r="N2523" s="5">
        <f>+VLOOKUP(B2523,'[17]TT 2023'!F$2549:K$2615,6,0)</f>
        <v>45530</v>
      </c>
      <c r="O2523" t="s">
        <v>2886</v>
      </c>
    </row>
    <row r="2524" spans="1:15" hidden="1" x14ac:dyDescent="0.2">
      <c r="A2524" s="5">
        <v>45496</v>
      </c>
      <c r="B2524" s="6">
        <v>37031</v>
      </c>
      <c r="C2524" s="6" t="s">
        <v>2228</v>
      </c>
      <c r="D2524" s="6" t="s">
        <v>2856</v>
      </c>
      <c r="E2524" s="9">
        <v>1322965</v>
      </c>
      <c r="F2524" s="10" t="s">
        <v>1409</v>
      </c>
      <c r="G2524" s="9">
        <v>105837</v>
      </c>
      <c r="H2524" s="9">
        <v>1428802</v>
      </c>
      <c r="I2524" s="6" t="s">
        <v>147</v>
      </c>
      <c r="J2524" s="6" t="s">
        <v>148</v>
      </c>
      <c r="K2524" s="5">
        <f t="shared" si="248"/>
        <v>45531</v>
      </c>
      <c r="L2524" s="9">
        <f>+VLOOKUP(B2524,'[17]TT 2023'!F$2549:K$2615,2,0)</f>
        <v>1428800</v>
      </c>
      <c r="M2524" s="9">
        <f t="shared" si="249"/>
        <v>-2</v>
      </c>
      <c r="N2524" s="5">
        <f>+VLOOKUP(B2524,'[17]TT 2023'!F$2549:K$2615,6,0)</f>
        <v>45530</v>
      </c>
      <c r="O2524" t="s">
        <v>2886</v>
      </c>
    </row>
    <row r="2525" spans="1:15" hidden="1" x14ac:dyDescent="0.2">
      <c r="A2525" s="5">
        <v>45496</v>
      </c>
      <c r="B2525" s="6">
        <v>37032</v>
      </c>
      <c r="C2525" s="6" t="s">
        <v>2228</v>
      </c>
      <c r="D2525" s="6" t="s">
        <v>2857</v>
      </c>
      <c r="E2525" s="9">
        <v>50183</v>
      </c>
      <c r="F2525" s="10" t="s">
        <v>1409</v>
      </c>
      <c r="G2525" s="9">
        <v>4015</v>
      </c>
      <c r="H2525" s="9">
        <v>54198</v>
      </c>
      <c r="I2525" s="6" t="s">
        <v>147</v>
      </c>
      <c r="J2525" s="6" t="s">
        <v>148</v>
      </c>
      <c r="K2525" s="5">
        <f t="shared" si="248"/>
        <v>45531</v>
      </c>
      <c r="L2525" s="9">
        <f>+VLOOKUP(B2525,'[17]TT 2023'!F$2549:K$2615,2,0)</f>
        <v>54203</v>
      </c>
      <c r="M2525" s="9">
        <f t="shared" si="249"/>
        <v>5</v>
      </c>
      <c r="N2525" s="5">
        <f>+VLOOKUP(B2525,'[17]TT 2023'!F$2549:K$2615,6,0)</f>
        <v>45530</v>
      </c>
      <c r="O2525" t="s">
        <v>2886</v>
      </c>
    </row>
    <row r="2526" spans="1:15" hidden="1" x14ac:dyDescent="0.2">
      <c r="A2526" s="5">
        <v>45496</v>
      </c>
      <c r="B2526" s="6">
        <v>37033</v>
      </c>
      <c r="C2526" s="6" t="s">
        <v>2228</v>
      </c>
      <c r="D2526" s="6" t="s">
        <v>2858</v>
      </c>
      <c r="E2526" s="9">
        <v>1110580</v>
      </c>
      <c r="F2526" s="10" t="s">
        <v>1409</v>
      </c>
      <c r="G2526" s="9">
        <v>88846</v>
      </c>
      <c r="H2526" s="9">
        <v>1199426</v>
      </c>
      <c r="I2526" s="6" t="s">
        <v>13</v>
      </c>
      <c r="J2526" s="6" t="s">
        <v>14</v>
      </c>
      <c r="K2526" s="5">
        <f t="shared" si="248"/>
        <v>45531</v>
      </c>
      <c r="L2526" s="9">
        <f>+VLOOKUP(B2526,'[17]TT 2023'!F$2616:K$2666,2,0)</f>
        <v>1199421</v>
      </c>
      <c r="M2526" s="9">
        <f t="shared" si="249"/>
        <v>-5</v>
      </c>
      <c r="N2526" s="5">
        <f>+VLOOKUP(B2526,'[17]TT 2023'!F$2616:K$2666,6,0)</f>
        <v>45545</v>
      </c>
      <c r="O2526" t="s">
        <v>2973</v>
      </c>
    </row>
    <row r="2527" spans="1:15" hidden="1" x14ac:dyDescent="0.2">
      <c r="A2527" s="5">
        <v>45497</v>
      </c>
      <c r="B2527" s="6">
        <v>37101</v>
      </c>
      <c r="C2527" s="6" t="s">
        <v>2228</v>
      </c>
      <c r="D2527" s="6" t="s">
        <v>2859</v>
      </c>
      <c r="E2527" s="9">
        <v>1248320</v>
      </c>
      <c r="F2527" s="10" t="s">
        <v>1409</v>
      </c>
      <c r="G2527" s="9">
        <v>99866</v>
      </c>
      <c r="H2527" s="9">
        <v>1348186</v>
      </c>
      <c r="I2527" s="6" t="s">
        <v>175</v>
      </c>
      <c r="J2527" s="6" t="s">
        <v>176</v>
      </c>
      <c r="K2527" s="5">
        <f t="shared" si="248"/>
        <v>45532</v>
      </c>
      <c r="L2527" s="9">
        <f>+VLOOKUP(B2527,'[17]TT 2023'!F$2616:K$2666,2,0)</f>
        <v>1348191</v>
      </c>
      <c r="M2527" s="9">
        <f t="shared" si="249"/>
        <v>5</v>
      </c>
      <c r="N2527" s="5">
        <f>+VLOOKUP(B2527,'[17]TT 2023'!F$2616:K$2666,6,0)</f>
        <v>45545</v>
      </c>
      <c r="O2527" t="s">
        <v>2973</v>
      </c>
    </row>
    <row r="2528" spans="1:15" hidden="1" x14ac:dyDescent="0.2">
      <c r="A2528" s="5">
        <v>45497</v>
      </c>
      <c r="B2528" s="6">
        <v>37102</v>
      </c>
      <c r="C2528" s="6" t="s">
        <v>2228</v>
      </c>
      <c r="D2528" s="6" t="s">
        <v>2860</v>
      </c>
      <c r="E2528" s="9">
        <v>4913189</v>
      </c>
      <c r="F2528" s="10" t="s">
        <v>1409</v>
      </c>
      <c r="G2528" s="9">
        <v>393055</v>
      </c>
      <c r="H2528" s="9">
        <v>5306244</v>
      </c>
      <c r="I2528" s="6" t="s">
        <v>175</v>
      </c>
      <c r="J2528" s="6" t="s">
        <v>176</v>
      </c>
      <c r="K2528" s="5">
        <f t="shared" si="248"/>
        <v>45532</v>
      </c>
      <c r="L2528" s="9">
        <f>+VLOOKUP(B2528,'[17]TT 2023'!F$2616:K$2666,2,0)</f>
        <v>5306243</v>
      </c>
      <c r="M2528" s="9">
        <f t="shared" si="249"/>
        <v>-1</v>
      </c>
      <c r="N2528" s="5">
        <f>+VLOOKUP(B2528,'[17]TT 2023'!F$2616:K$2666,6,0)</f>
        <v>45545</v>
      </c>
      <c r="O2528" t="s">
        <v>2973</v>
      </c>
    </row>
    <row r="2529" spans="1:15" hidden="1" x14ac:dyDescent="0.2">
      <c r="A2529" s="5">
        <v>45497</v>
      </c>
      <c r="B2529" s="6">
        <v>37103</v>
      </c>
      <c r="C2529" s="6" t="s">
        <v>2228</v>
      </c>
      <c r="D2529" s="6" t="s">
        <v>2861</v>
      </c>
      <c r="E2529" s="9">
        <v>1248320</v>
      </c>
      <c r="F2529" s="10" t="s">
        <v>1409</v>
      </c>
      <c r="G2529" s="9">
        <v>99866</v>
      </c>
      <c r="H2529" s="9">
        <v>1348186</v>
      </c>
      <c r="I2529" s="6" t="s">
        <v>89</v>
      </c>
      <c r="J2529" s="6" t="s">
        <v>90</v>
      </c>
      <c r="K2529" s="5">
        <f t="shared" si="248"/>
        <v>45532</v>
      </c>
      <c r="L2529" s="9">
        <f>+VLOOKUP(B2529,'[17]TT 2023'!F$2616:K$2666,2,0)</f>
        <v>1348191</v>
      </c>
      <c r="M2529" s="9">
        <f t="shared" si="249"/>
        <v>5</v>
      </c>
      <c r="N2529" s="5">
        <f>+VLOOKUP(B2529,'[17]TT 2023'!F$2616:K$2666,6,0)</f>
        <v>45545</v>
      </c>
      <c r="O2529" t="s">
        <v>2973</v>
      </c>
    </row>
    <row r="2530" spans="1:15" hidden="1" x14ac:dyDescent="0.2">
      <c r="A2530" s="5">
        <v>45497</v>
      </c>
      <c r="B2530" s="6">
        <v>37104</v>
      </c>
      <c r="C2530" s="6" t="s">
        <v>2228</v>
      </c>
      <c r="D2530" s="6" t="s">
        <v>2862</v>
      </c>
      <c r="E2530" s="9">
        <v>1248320</v>
      </c>
      <c r="F2530" s="10" t="s">
        <v>1409</v>
      </c>
      <c r="G2530" s="9">
        <v>99866</v>
      </c>
      <c r="H2530" s="9">
        <v>1348186</v>
      </c>
      <c r="I2530" s="6" t="s">
        <v>139</v>
      </c>
      <c r="J2530" s="6" t="s">
        <v>140</v>
      </c>
      <c r="K2530" s="5">
        <f t="shared" si="248"/>
        <v>45532</v>
      </c>
      <c r="L2530" s="9">
        <f>+VLOOKUP(B2530,'[17]TT 2023'!F$2616:K$2666,2,0)</f>
        <v>1348191</v>
      </c>
      <c r="M2530" s="9">
        <f t="shared" si="249"/>
        <v>5</v>
      </c>
      <c r="N2530" s="5">
        <f>+VLOOKUP(B2530,'[17]TT 2023'!F$2616:K$2666,6,0)</f>
        <v>45545</v>
      </c>
      <c r="O2530" t="s">
        <v>2973</v>
      </c>
    </row>
    <row r="2531" spans="1:15" hidden="1" x14ac:dyDescent="0.2">
      <c r="A2531" s="5">
        <v>45497</v>
      </c>
      <c r="B2531" s="6">
        <v>37105</v>
      </c>
      <c r="C2531" s="6" t="s">
        <v>2228</v>
      </c>
      <c r="D2531" s="6" t="s">
        <v>2863</v>
      </c>
      <c r="E2531" s="9">
        <v>3993730</v>
      </c>
      <c r="F2531" s="10" t="s">
        <v>1409</v>
      </c>
      <c r="G2531" s="9">
        <v>319498</v>
      </c>
      <c r="H2531" s="9">
        <v>4313228</v>
      </c>
      <c r="I2531" s="6" t="s">
        <v>53</v>
      </c>
      <c r="J2531" s="6" t="s">
        <v>54</v>
      </c>
      <c r="K2531" s="5">
        <f t="shared" si="248"/>
        <v>45532</v>
      </c>
      <c r="L2531" s="9">
        <f>+VLOOKUP(B2531,'[17]TT 2023'!F$2616:K$2666,2,0)</f>
        <v>4313223</v>
      </c>
      <c r="M2531" s="9">
        <f t="shared" si="249"/>
        <v>-5</v>
      </c>
      <c r="N2531" s="5">
        <f>+VLOOKUP(B2531,'[17]TT 2023'!F$2616:K$2666,6,0)</f>
        <v>45545</v>
      </c>
      <c r="O2531" t="s">
        <v>2973</v>
      </c>
    </row>
    <row r="2532" spans="1:15" hidden="1" x14ac:dyDescent="0.2">
      <c r="A2532" s="5">
        <v>45498</v>
      </c>
      <c r="B2532" s="6">
        <v>37705</v>
      </c>
      <c r="C2532" s="6" t="s">
        <v>2228</v>
      </c>
      <c r="D2532" s="6" t="s">
        <v>2864</v>
      </c>
      <c r="E2532" s="9">
        <v>2381320</v>
      </c>
      <c r="F2532" s="10" t="s">
        <v>1409</v>
      </c>
      <c r="G2532" s="9">
        <v>190506</v>
      </c>
      <c r="H2532" s="9">
        <v>2571826</v>
      </c>
      <c r="I2532" s="6" t="s">
        <v>101</v>
      </c>
      <c r="J2532" s="6" t="s">
        <v>102</v>
      </c>
      <c r="K2532" s="5">
        <f t="shared" si="248"/>
        <v>45533</v>
      </c>
      <c r="L2532" s="9">
        <f>+VLOOKUP(B2532,'[17]TT 2023'!F$2616:K$2666,2,0)</f>
        <v>2571831</v>
      </c>
      <c r="M2532" s="9">
        <f t="shared" si="249"/>
        <v>5</v>
      </c>
      <c r="N2532" s="5">
        <f>+VLOOKUP(B2532,'[17]TT 2023'!F$2616:K$2666,6,0)</f>
        <v>45545</v>
      </c>
      <c r="O2532" t="s">
        <v>2973</v>
      </c>
    </row>
    <row r="2533" spans="1:15" hidden="1" x14ac:dyDescent="0.2">
      <c r="A2533" s="5">
        <v>45499</v>
      </c>
      <c r="B2533" s="6">
        <v>1069</v>
      </c>
      <c r="C2533" s="6" t="s">
        <v>2229</v>
      </c>
      <c r="D2533" s="6" t="s">
        <v>727</v>
      </c>
      <c r="E2533" s="9">
        <v>-266538</v>
      </c>
      <c r="F2533" s="10" t="s">
        <v>1409</v>
      </c>
      <c r="G2533" s="9">
        <v>-21323</v>
      </c>
      <c r="H2533" s="9">
        <v>-287861</v>
      </c>
      <c r="I2533" s="6" t="s">
        <v>73</v>
      </c>
      <c r="J2533" s="6" t="s">
        <v>74</v>
      </c>
      <c r="K2533" s="5">
        <f t="shared" si="248"/>
        <v>45534</v>
      </c>
      <c r="L2533" s="9">
        <f>+VLOOKUP(B2533,'[17]TT 2023'!F$2469:K$2548,2,0)</f>
        <v>-287860</v>
      </c>
      <c r="M2533" s="9">
        <f t="shared" si="249"/>
        <v>1</v>
      </c>
      <c r="N2533" s="5">
        <f>+VLOOKUP(B2533,'[17]TT 2023'!F$2469:K$2548,6,0)</f>
        <v>45516</v>
      </c>
      <c r="O2533" t="s">
        <v>2882</v>
      </c>
    </row>
    <row r="2534" spans="1:15" hidden="1" x14ac:dyDescent="0.2">
      <c r="A2534" s="5">
        <v>45499</v>
      </c>
      <c r="B2534" s="6">
        <v>1070</v>
      </c>
      <c r="C2534" s="6" t="s">
        <v>2229</v>
      </c>
      <c r="D2534" s="6" t="s">
        <v>727</v>
      </c>
      <c r="E2534" s="9">
        <v>-214410</v>
      </c>
      <c r="F2534" s="10" t="s">
        <v>1409</v>
      </c>
      <c r="G2534" s="9">
        <v>-17153</v>
      </c>
      <c r="H2534" s="9">
        <v>-231563</v>
      </c>
      <c r="I2534" s="6" t="s">
        <v>73</v>
      </c>
      <c r="J2534" s="6" t="s">
        <v>74</v>
      </c>
      <c r="K2534" s="5">
        <f t="shared" si="248"/>
        <v>45534</v>
      </c>
      <c r="L2534" s="9">
        <f>+VLOOKUP(B2534,'[17]TT 2023'!F$2549:K$2615,2,0)</f>
        <v>-231570</v>
      </c>
      <c r="M2534" s="9">
        <f t="shared" si="249"/>
        <v>-7</v>
      </c>
      <c r="N2534" s="5">
        <f>+VLOOKUP(B2534,'[17]TT 2023'!F$2549:K$2615,6,0)</f>
        <v>45530</v>
      </c>
      <c r="O2534" t="s">
        <v>2886</v>
      </c>
    </row>
    <row r="2535" spans="1:15" hidden="1" x14ac:dyDescent="0.2">
      <c r="A2535" s="5">
        <v>45499</v>
      </c>
      <c r="B2535" s="6">
        <v>1071</v>
      </c>
      <c r="C2535" s="6" t="s">
        <v>2229</v>
      </c>
      <c r="D2535" s="6" t="s">
        <v>727</v>
      </c>
      <c r="E2535" s="9">
        <v>-42656</v>
      </c>
      <c r="F2535" s="10" t="s">
        <v>1409</v>
      </c>
      <c r="G2535" s="9">
        <v>-3412</v>
      </c>
      <c r="H2535" s="9">
        <v>-46068</v>
      </c>
      <c r="I2535" s="6" t="s">
        <v>73</v>
      </c>
      <c r="J2535" s="6" t="s">
        <v>74</v>
      </c>
      <c r="K2535" s="5">
        <f t="shared" si="248"/>
        <v>45534</v>
      </c>
      <c r="L2535" s="9">
        <f>+VLOOKUP(B2535,'[17]TT 2023'!F$2469:K$2548,2,0)</f>
        <v>-46062</v>
      </c>
      <c r="M2535" s="9">
        <f t="shared" si="249"/>
        <v>6</v>
      </c>
      <c r="N2535" s="5">
        <f>+VLOOKUP(B2535,'[17]TT 2023'!F$2469:K$2548,6,0)</f>
        <v>45516</v>
      </c>
      <c r="O2535" t="s">
        <v>2882</v>
      </c>
    </row>
    <row r="2536" spans="1:15" hidden="1" x14ac:dyDescent="0.2">
      <c r="A2536" s="5">
        <v>45499</v>
      </c>
      <c r="B2536" s="6">
        <v>38117</v>
      </c>
      <c r="C2536" s="6" t="s">
        <v>2228</v>
      </c>
      <c r="D2536" s="6" t="s">
        <v>2865</v>
      </c>
      <c r="E2536" s="9">
        <v>1248320</v>
      </c>
      <c r="F2536" s="10" t="s">
        <v>1409</v>
      </c>
      <c r="G2536" s="9">
        <v>99866</v>
      </c>
      <c r="H2536" s="9">
        <v>1348186</v>
      </c>
      <c r="I2536" s="6" t="s">
        <v>13</v>
      </c>
      <c r="J2536" s="6" t="s">
        <v>14</v>
      </c>
      <c r="K2536" s="5">
        <f t="shared" si="248"/>
        <v>45534</v>
      </c>
      <c r="L2536" s="9">
        <f>+VLOOKUP(B2536,'[17]TT 2023'!F$2616:K$2666,2,0)</f>
        <v>1348191</v>
      </c>
      <c r="M2536" s="9">
        <f t="shared" si="249"/>
        <v>5</v>
      </c>
      <c r="N2536" s="5">
        <f>+VLOOKUP(B2536,'[17]TT 2023'!F$2616:K$2666,6,0)</f>
        <v>45545</v>
      </c>
      <c r="O2536" t="s">
        <v>2973</v>
      </c>
    </row>
    <row r="2537" spans="1:15" hidden="1" x14ac:dyDescent="0.2">
      <c r="A2537" s="5">
        <v>45499</v>
      </c>
      <c r="B2537" s="6">
        <v>38118</v>
      </c>
      <c r="C2537" s="6" t="s">
        <v>2228</v>
      </c>
      <c r="D2537" s="6" t="s">
        <v>2866</v>
      </c>
      <c r="E2537" s="9">
        <v>5027250</v>
      </c>
      <c r="F2537" s="10" t="s">
        <v>1409</v>
      </c>
      <c r="G2537" s="9">
        <v>402180</v>
      </c>
      <c r="H2537" s="9">
        <v>5429430</v>
      </c>
      <c r="I2537" s="6" t="s">
        <v>13</v>
      </c>
      <c r="J2537" s="6" t="s">
        <v>14</v>
      </c>
      <c r="K2537" s="5">
        <f t="shared" si="248"/>
        <v>45534</v>
      </c>
      <c r="L2537" s="9">
        <f>+VLOOKUP(B2537,'[17]TT 2023'!F$2616:K$2666,2,0)</f>
        <v>5429430</v>
      </c>
      <c r="M2537" s="9">
        <f t="shared" si="249"/>
        <v>0</v>
      </c>
      <c r="N2537" s="5">
        <f>+VLOOKUP(B2537,'[17]TT 2023'!F$2616:K$2666,6,0)</f>
        <v>45545</v>
      </c>
      <c r="O2537" t="s">
        <v>2973</v>
      </c>
    </row>
    <row r="2538" spans="1:15" hidden="1" x14ac:dyDescent="0.2">
      <c r="A2538" s="5">
        <v>45500</v>
      </c>
      <c r="B2538" s="6">
        <v>1076</v>
      </c>
      <c r="C2538" s="6" t="s">
        <v>2229</v>
      </c>
      <c r="D2538" s="6" t="s">
        <v>727</v>
      </c>
      <c r="E2538" s="9">
        <v>-105072</v>
      </c>
      <c r="F2538" s="10" t="s">
        <v>1409</v>
      </c>
      <c r="G2538" s="9">
        <v>-8405</v>
      </c>
      <c r="H2538" s="9">
        <v>-113477</v>
      </c>
      <c r="I2538" s="6" t="s">
        <v>13</v>
      </c>
      <c r="J2538" s="6" t="s">
        <v>14</v>
      </c>
      <c r="K2538" s="5">
        <f t="shared" si="248"/>
        <v>45535</v>
      </c>
      <c r="L2538" s="9">
        <f>+VLOOKUP(B2538,'[17]TT 2023'!F$2469:K$2548,2,0)</f>
        <v>-113467</v>
      </c>
      <c r="M2538" s="9">
        <f t="shared" si="249"/>
        <v>10</v>
      </c>
      <c r="N2538" s="5">
        <f>+VLOOKUP(B2538,'[17]TT 2023'!F$2469:K$2548,6,0)</f>
        <v>45516</v>
      </c>
      <c r="O2538" t="s">
        <v>2882</v>
      </c>
    </row>
    <row r="2539" spans="1:15" hidden="1" x14ac:dyDescent="0.2">
      <c r="A2539" s="5">
        <v>45500</v>
      </c>
      <c r="B2539" s="6">
        <v>1077</v>
      </c>
      <c r="C2539" s="6" t="s">
        <v>2229</v>
      </c>
      <c r="D2539" s="6" t="s">
        <v>727</v>
      </c>
      <c r="E2539" s="9">
        <v>-213280</v>
      </c>
      <c r="F2539" s="10" t="s">
        <v>1409</v>
      </c>
      <c r="G2539" s="9">
        <v>-17062</v>
      </c>
      <c r="H2539" s="9">
        <v>-230342</v>
      </c>
      <c r="I2539" s="6" t="s">
        <v>13</v>
      </c>
      <c r="J2539" s="6" t="s">
        <v>14</v>
      </c>
      <c r="K2539" s="5">
        <f t="shared" si="248"/>
        <v>45535</v>
      </c>
      <c r="L2539" s="9">
        <f>+VLOOKUP(B2539,'[17]TT 2023'!F$2469:K$2548,2,0)</f>
        <v>-230337</v>
      </c>
      <c r="M2539" s="9">
        <f t="shared" si="249"/>
        <v>5</v>
      </c>
      <c r="N2539" s="5">
        <f>+VLOOKUP(B2539,'[17]TT 2023'!F$2469:K$2548,6,0)</f>
        <v>45516</v>
      </c>
      <c r="O2539" t="s">
        <v>2882</v>
      </c>
    </row>
    <row r="2540" spans="1:15" hidden="1" x14ac:dyDescent="0.2">
      <c r="A2540" s="5">
        <v>45500</v>
      </c>
      <c r="B2540" s="6">
        <v>1078</v>
      </c>
      <c r="C2540" s="6" t="s">
        <v>2229</v>
      </c>
      <c r="D2540" s="6" t="s">
        <v>727</v>
      </c>
      <c r="E2540" s="9">
        <v>-777406</v>
      </c>
      <c r="F2540" s="10" t="s">
        <v>1409</v>
      </c>
      <c r="G2540" s="9">
        <v>-62192</v>
      </c>
      <c r="H2540" s="9">
        <v>-839598</v>
      </c>
      <c r="I2540" s="6" t="s">
        <v>13</v>
      </c>
      <c r="J2540" s="6" t="s">
        <v>14</v>
      </c>
      <c r="K2540" s="5">
        <f t="shared" si="248"/>
        <v>45535</v>
      </c>
      <c r="L2540" s="9">
        <f>+VLOOKUP(B2540,'[17]TT 2023'!F$2469:K$2548,2,0)</f>
        <v>-839592</v>
      </c>
      <c r="M2540" s="9">
        <f t="shared" si="249"/>
        <v>6</v>
      </c>
      <c r="N2540" s="5">
        <f>+VLOOKUP(B2540,'[17]TT 2023'!F$2469:K$2548,6,0)</f>
        <v>45516</v>
      </c>
      <c r="O2540" t="s">
        <v>2882</v>
      </c>
    </row>
    <row r="2541" spans="1:15" hidden="1" x14ac:dyDescent="0.2">
      <c r="A2541" s="5">
        <v>45500</v>
      </c>
      <c r="B2541" s="6">
        <v>1079</v>
      </c>
      <c r="C2541" s="6" t="s">
        <v>2229</v>
      </c>
      <c r="D2541" s="6" t="s">
        <v>727</v>
      </c>
      <c r="E2541" s="9">
        <v>-881362</v>
      </c>
      <c r="F2541" s="10" t="s">
        <v>1409</v>
      </c>
      <c r="G2541" s="9">
        <v>-70509</v>
      </c>
      <c r="H2541" s="9">
        <v>-951871</v>
      </c>
      <c r="I2541" s="6" t="s">
        <v>13</v>
      </c>
      <c r="J2541" s="6" t="s">
        <v>14</v>
      </c>
      <c r="K2541" s="5">
        <f t="shared" si="248"/>
        <v>45535</v>
      </c>
      <c r="L2541" s="9">
        <f>+VLOOKUP(B2541,'[17]TT 2023'!F$2469:K$2548,2,0)</f>
        <v>-951892</v>
      </c>
      <c r="M2541" s="9">
        <f t="shared" si="249"/>
        <v>-21</v>
      </c>
      <c r="N2541" s="5">
        <f>+VLOOKUP(B2541,'[17]TT 2023'!F$2469:K$2548,6,0)</f>
        <v>45516</v>
      </c>
      <c r="O2541" t="s">
        <v>2882</v>
      </c>
    </row>
    <row r="2542" spans="1:15" hidden="1" x14ac:dyDescent="0.2">
      <c r="A2542" s="5">
        <v>45500</v>
      </c>
      <c r="B2542" s="6">
        <v>38428</v>
      </c>
      <c r="C2542" s="6" t="s">
        <v>2228</v>
      </c>
      <c r="D2542" s="6" t="s">
        <v>2867</v>
      </c>
      <c r="E2542" s="9">
        <v>1248320</v>
      </c>
      <c r="F2542" s="10" t="s">
        <v>1409</v>
      </c>
      <c r="G2542" s="9">
        <v>99866</v>
      </c>
      <c r="H2542" s="9">
        <v>1348186</v>
      </c>
      <c r="I2542" s="6" t="s">
        <v>175</v>
      </c>
      <c r="J2542" s="6" t="s">
        <v>176</v>
      </c>
      <c r="K2542" s="5">
        <f t="shared" si="248"/>
        <v>45535</v>
      </c>
      <c r="L2542" s="9">
        <f>+VLOOKUP(B2542,'[17]TT 2023'!F$2616:K$2666,2,0)</f>
        <v>1348191</v>
      </c>
      <c r="M2542" s="9">
        <f t="shared" si="249"/>
        <v>5</v>
      </c>
      <c r="N2542" s="5">
        <f>+VLOOKUP(B2542,'[17]TT 2023'!F$2616:K$2666,6,0)</f>
        <v>45545</v>
      </c>
      <c r="O2542" t="s">
        <v>2973</v>
      </c>
    </row>
    <row r="2543" spans="1:15" hidden="1" x14ac:dyDescent="0.2">
      <c r="A2543" s="5">
        <v>45500</v>
      </c>
      <c r="B2543" s="6">
        <v>38454</v>
      </c>
      <c r="C2543" s="6" t="s">
        <v>2228</v>
      </c>
      <c r="D2543" s="6" t="s">
        <v>2868</v>
      </c>
      <c r="E2543" s="9">
        <v>1110580</v>
      </c>
      <c r="F2543" s="10" t="s">
        <v>1409</v>
      </c>
      <c r="G2543" s="9">
        <v>88846</v>
      </c>
      <c r="H2543" s="9">
        <v>1199426</v>
      </c>
      <c r="I2543" s="6" t="s">
        <v>113</v>
      </c>
      <c r="J2543" s="6" t="s">
        <v>114</v>
      </c>
      <c r="K2543" s="5">
        <f t="shared" si="248"/>
        <v>45535</v>
      </c>
      <c r="L2543" s="9">
        <f>+VLOOKUP(B2543,'[17]TT 2023'!F$2616:K$2666,2,0)</f>
        <v>1199421</v>
      </c>
      <c r="M2543" s="9">
        <f t="shared" si="249"/>
        <v>-5</v>
      </c>
      <c r="N2543" s="5">
        <f>+VLOOKUP(B2543,'[17]TT 2023'!F$2616:K$2666,6,0)</f>
        <v>45545</v>
      </c>
      <c r="O2543" t="s">
        <v>2973</v>
      </c>
    </row>
    <row r="2544" spans="1:15" hidden="1" x14ac:dyDescent="0.2">
      <c r="A2544" s="5">
        <v>45500</v>
      </c>
      <c r="B2544" s="6">
        <v>38455</v>
      </c>
      <c r="C2544" s="6" t="s">
        <v>2228</v>
      </c>
      <c r="D2544" s="6" t="s">
        <v>2869</v>
      </c>
      <c r="E2544" s="9">
        <v>2632235</v>
      </c>
      <c r="F2544" s="10" t="s">
        <v>1409</v>
      </c>
      <c r="G2544" s="9">
        <v>210579</v>
      </c>
      <c r="H2544" s="9">
        <v>2842814</v>
      </c>
      <c r="I2544" s="6" t="s">
        <v>139</v>
      </c>
      <c r="J2544" s="6" t="s">
        <v>140</v>
      </c>
      <c r="K2544" s="5">
        <f t="shared" si="248"/>
        <v>45535</v>
      </c>
      <c r="L2544" s="9">
        <f>+VLOOKUP(B2544,'[17]TT 2023'!F$2616:K$2666,2,0)</f>
        <v>2842817</v>
      </c>
      <c r="M2544" s="9">
        <f t="shared" si="249"/>
        <v>3</v>
      </c>
      <c r="N2544" s="5">
        <f>+VLOOKUP(B2544,'[17]TT 2023'!F$2616:K$2666,6,0)</f>
        <v>45545</v>
      </c>
      <c r="O2544" t="s">
        <v>2973</v>
      </c>
    </row>
    <row r="2545" spans="1:15" hidden="1" x14ac:dyDescent="0.2">
      <c r="A2545" s="5">
        <v>45500</v>
      </c>
      <c r="B2545" s="6">
        <v>38483</v>
      </c>
      <c r="C2545" s="6" t="s">
        <v>2228</v>
      </c>
      <c r="D2545" s="6" t="s">
        <v>2870</v>
      </c>
      <c r="E2545" s="9">
        <v>3331740</v>
      </c>
      <c r="F2545" s="10" t="s">
        <v>1409</v>
      </c>
      <c r="G2545" s="9">
        <v>266539</v>
      </c>
      <c r="H2545" s="9">
        <v>3598279</v>
      </c>
      <c r="I2545" s="6" t="s">
        <v>53</v>
      </c>
      <c r="J2545" s="6" t="s">
        <v>54</v>
      </c>
      <c r="K2545" s="5">
        <f t="shared" si="248"/>
        <v>45535</v>
      </c>
      <c r="L2545" s="9">
        <f>+VLOOKUP(B2545,'[17]TT 2023'!F$2616:K$2666,2,0)</f>
        <v>3598277</v>
      </c>
      <c r="M2545" s="9">
        <f t="shared" si="249"/>
        <v>-2</v>
      </c>
      <c r="N2545" s="5">
        <f>+VLOOKUP(B2545,'[17]TT 2023'!F$2616:K$2666,6,0)</f>
        <v>45545</v>
      </c>
      <c r="O2545" t="s">
        <v>2973</v>
      </c>
    </row>
    <row r="2546" spans="1:15" hidden="1" x14ac:dyDescent="0.2">
      <c r="A2546" s="5">
        <v>45502</v>
      </c>
      <c r="B2546" s="6">
        <v>38501</v>
      </c>
      <c r="C2546" s="6" t="s">
        <v>2228</v>
      </c>
      <c r="D2546" s="6" t="s">
        <v>2871</v>
      </c>
      <c r="E2546" s="9">
        <v>1468620</v>
      </c>
      <c r="F2546" s="10" t="s">
        <v>1409</v>
      </c>
      <c r="G2546" s="9">
        <v>117490</v>
      </c>
      <c r="H2546" s="9">
        <v>1586110</v>
      </c>
      <c r="I2546" s="6" t="s">
        <v>117</v>
      </c>
      <c r="J2546" s="6" t="s">
        <v>118</v>
      </c>
      <c r="K2546" s="5">
        <f t="shared" si="248"/>
        <v>45537</v>
      </c>
      <c r="L2546" s="9">
        <f>+VLOOKUP(B2546,'[17]TT 2023'!F$2616:K$2666,2,0)</f>
        <v>1586115</v>
      </c>
      <c r="M2546" s="9">
        <f t="shared" si="249"/>
        <v>5</v>
      </c>
      <c r="N2546" s="5">
        <f>+VLOOKUP(B2546,'[17]TT 2023'!F$2616:K$2666,6,0)</f>
        <v>45545</v>
      </c>
      <c r="O2546" t="s">
        <v>2973</v>
      </c>
    </row>
    <row r="2547" spans="1:15" hidden="1" x14ac:dyDescent="0.2">
      <c r="A2547" s="5">
        <v>45502</v>
      </c>
      <c r="B2547" s="6">
        <v>38519</v>
      </c>
      <c r="C2547" s="6" t="s">
        <v>2228</v>
      </c>
      <c r="D2547" s="6" t="s">
        <v>2872</v>
      </c>
      <c r="E2547" s="9">
        <v>1468620</v>
      </c>
      <c r="F2547" s="10" t="s">
        <v>1409</v>
      </c>
      <c r="G2547" s="9">
        <v>117490</v>
      </c>
      <c r="H2547" s="9">
        <v>1586110</v>
      </c>
      <c r="I2547" s="6" t="s">
        <v>101</v>
      </c>
      <c r="J2547" s="6" t="s">
        <v>102</v>
      </c>
      <c r="K2547" s="5">
        <f t="shared" si="248"/>
        <v>45537</v>
      </c>
      <c r="L2547" s="9">
        <f>+VLOOKUP(B2547,'[17]TT 2023'!F$2616:K$2666,2,0)</f>
        <v>1586115</v>
      </c>
      <c r="M2547" s="9">
        <f t="shared" si="249"/>
        <v>5</v>
      </c>
      <c r="N2547" s="5">
        <f>+VLOOKUP(B2547,'[17]TT 2023'!F$2616:K$2666,6,0)</f>
        <v>45545</v>
      </c>
      <c r="O2547" t="s">
        <v>2973</v>
      </c>
    </row>
    <row r="2548" spans="1:15" hidden="1" x14ac:dyDescent="0.2">
      <c r="A2548" s="5">
        <v>45502</v>
      </c>
      <c r="B2548" s="6">
        <v>38525</v>
      </c>
      <c r="C2548" s="6" t="s">
        <v>2228</v>
      </c>
      <c r="D2548" s="6" t="s">
        <v>2873</v>
      </c>
      <c r="E2548" s="9">
        <v>7485630</v>
      </c>
      <c r="F2548" s="10" t="s">
        <v>1409</v>
      </c>
      <c r="G2548" s="9">
        <v>598850</v>
      </c>
      <c r="H2548" s="9">
        <v>8084480</v>
      </c>
      <c r="I2548" s="6" t="s">
        <v>13</v>
      </c>
      <c r="J2548" s="6" t="s">
        <v>14</v>
      </c>
      <c r="K2548" s="5">
        <f t="shared" si="248"/>
        <v>45537</v>
      </c>
      <c r="L2548" s="9">
        <f>+VLOOKUP(B2548,'[17]TT 2023'!F$2616:K$2666,2,0)</f>
        <v>8084475</v>
      </c>
      <c r="M2548" s="9">
        <f t="shared" si="249"/>
        <v>-5</v>
      </c>
      <c r="N2548" s="5">
        <f>+VLOOKUP(B2548,'[17]TT 2023'!F$2616:K$2666,6,0)</f>
        <v>45545</v>
      </c>
      <c r="O2548" t="s">
        <v>2973</v>
      </c>
    </row>
    <row r="2549" spans="1:15" hidden="1" x14ac:dyDescent="0.2">
      <c r="A2549" s="5">
        <v>45502</v>
      </c>
      <c r="B2549" s="6">
        <v>38530</v>
      </c>
      <c r="C2549" s="6" t="s">
        <v>2228</v>
      </c>
      <c r="D2549" s="6" t="s">
        <v>2874</v>
      </c>
      <c r="E2549" s="9">
        <v>2496640</v>
      </c>
      <c r="F2549" s="10" t="s">
        <v>1409</v>
      </c>
      <c r="G2549" s="9">
        <v>199731</v>
      </c>
      <c r="H2549" s="9">
        <v>2696371</v>
      </c>
      <c r="I2549" s="6" t="s">
        <v>13</v>
      </c>
      <c r="J2549" s="6" t="s">
        <v>14</v>
      </c>
      <c r="K2549" s="5">
        <f t="shared" si="248"/>
        <v>45537</v>
      </c>
      <c r="L2549" s="9">
        <f>+VLOOKUP(B2549,'[17]TT 2023'!F$2616:K$2666,2,0)</f>
        <v>2696369</v>
      </c>
      <c r="M2549" s="9">
        <f t="shared" si="249"/>
        <v>-2</v>
      </c>
      <c r="N2549" s="5">
        <f>+VLOOKUP(B2549,'[17]TT 2023'!F$2616:K$2666,6,0)</f>
        <v>45545</v>
      </c>
      <c r="O2549" t="s">
        <v>2973</v>
      </c>
    </row>
    <row r="2550" spans="1:15" hidden="1" x14ac:dyDescent="0.2">
      <c r="A2550" s="5">
        <v>45504</v>
      </c>
      <c r="B2550" s="6">
        <v>38612</v>
      </c>
      <c r="C2550" s="6" t="s">
        <v>2228</v>
      </c>
      <c r="D2550" s="6" t="s">
        <v>2887</v>
      </c>
      <c r="E2550" s="9">
        <v>0</v>
      </c>
      <c r="F2550" s="10" t="s">
        <v>1409</v>
      </c>
      <c r="G2550" s="9">
        <v>0</v>
      </c>
      <c r="H2550" s="9">
        <v>0</v>
      </c>
      <c r="I2550" s="6" t="s">
        <v>175</v>
      </c>
      <c r="J2550" s="6" t="s">
        <v>176</v>
      </c>
      <c r="K2550" s="5">
        <f t="shared" si="248"/>
        <v>45539</v>
      </c>
      <c r="L2550" s="9" t="e">
        <f>+VLOOKUP(B2550,'[17]TT 2023'!F$2616:K$2666,2,0)</f>
        <v>#N/A</v>
      </c>
      <c r="M2550" s="9" t="e">
        <f t="shared" si="249"/>
        <v>#N/A</v>
      </c>
      <c r="N2550" s="5" t="e">
        <f>+VLOOKUP(B2550,'[17]TT 2023'!F$2616:K$2666,6,0)</f>
        <v>#N/A</v>
      </c>
      <c r="O2550" t="s">
        <v>2971</v>
      </c>
    </row>
    <row r="2551" spans="1:15" hidden="1" x14ac:dyDescent="0.2">
      <c r="A2551" s="5">
        <v>45504</v>
      </c>
      <c r="B2551" s="6">
        <v>38980</v>
      </c>
      <c r="C2551" s="6" t="s">
        <v>2228</v>
      </c>
      <c r="D2551" s="6" t="s">
        <v>2875</v>
      </c>
      <c r="E2551" s="9">
        <v>1999044</v>
      </c>
      <c r="F2551" s="10" t="s">
        <v>1409</v>
      </c>
      <c r="G2551" s="9">
        <v>159924</v>
      </c>
      <c r="H2551" s="9">
        <v>2158968</v>
      </c>
      <c r="I2551" s="6" t="s">
        <v>139</v>
      </c>
      <c r="J2551" s="6" t="s">
        <v>140</v>
      </c>
      <c r="K2551" s="5">
        <f t="shared" si="248"/>
        <v>45539</v>
      </c>
      <c r="L2551" s="9">
        <f>+VLOOKUP(B2551,'[17]TT 2023'!F$2616:K$2666,2,0)</f>
        <v>2158974</v>
      </c>
      <c r="M2551" s="9">
        <f t="shared" si="249"/>
        <v>6</v>
      </c>
      <c r="N2551" s="5">
        <f>+VLOOKUP(B2551,'[17]TT 2023'!F$2616:K$2666,6,0)</f>
        <v>45545</v>
      </c>
      <c r="O2551" t="s">
        <v>2973</v>
      </c>
    </row>
    <row r="2552" spans="1:15" hidden="1" x14ac:dyDescent="0.2">
      <c r="A2552" s="5">
        <v>45504</v>
      </c>
      <c r="B2552" s="6">
        <v>39338</v>
      </c>
      <c r="C2552" s="6" t="s">
        <v>2228</v>
      </c>
      <c r="D2552" s="6" t="s">
        <v>2876</v>
      </c>
      <c r="E2552" s="9">
        <v>1468620</v>
      </c>
      <c r="F2552" s="10" t="s">
        <v>1409</v>
      </c>
      <c r="G2552" s="9">
        <v>117490</v>
      </c>
      <c r="H2552" s="9">
        <v>1586110</v>
      </c>
      <c r="I2552" s="6" t="s">
        <v>13</v>
      </c>
      <c r="J2552" s="6" t="s">
        <v>14</v>
      </c>
      <c r="K2552" s="5">
        <f t="shared" si="248"/>
        <v>45539</v>
      </c>
      <c r="L2552" s="9">
        <f>+VLOOKUP(B2552,'[17]TT 2023'!F$2616:K$2666,2,0)</f>
        <v>1586115</v>
      </c>
      <c r="M2552" s="9">
        <f t="shared" si="249"/>
        <v>5</v>
      </c>
      <c r="N2552" s="5">
        <f>+VLOOKUP(B2552,'[17]TT 2023'!F$2616:K$2666,6,0)</f>
        <v>45545</v>
      </c>
      <c r="O2552" t="s">
        <v>2973</v>
      </c>
    </row>
    <row r="2553" spans="1:15" hidden="1" x14ac:dyDescent="0.2">
      <c r="A2553" s="5">
        <v>45504</v>
      </c>
      <c r="B2553" s="6">
        <v>39339</v>
      </c>
      <c r="C2553" s="6" t="s">
        <v>2228</v>
      </c>
      <c r="D2553" s="6" t="s">
        <v>2877</v>
      </c>
      <c r="E2553" s="9">
        <v>1003660</v>
      </c>
      <c r="F2553" s="10" t="s">
        <v>1409</v>
      </c>
      <c r="G2553" s="9">
        <v>80293</v>
      </c>
      <c r="H2553" s="9">
        <v>1083953</v>
      </c>
      <c r="I2553" s="6" t="s">
        <v>13</v>
      </c>
      <c r="J2553" s="6" t="s">
        <v>14</v>
      </c>
      <c r="K2553" s="5">
        <f t="shared" si="248"/>
        <v>45539</v>
      </c>
      <c r="L2553" s="9">
        <f>+VLOOKUP(B2553,'[17]TT 2023'!F$2616:K$2666,2,0)</f>
        <v>1083956</v>
      </c>
      <c r="M2553" s="9">
        <f t="shared" si="249"/>
        <v>3</v>
      </c>
      <c r="N2553" s="5">
        <f>+VLOOKUP(B2553,'[17]TT 2023'!F$2616:K$2666,6,0)</f>
        <v>45545</v>
      </c>
      <c r="O2553" t="s">
        <v>2973</v>
      </c>
    </row>
    <row r="2554" spans="1:15" hidden="1" x14ac:dyDescent="0.2">
      <c r="A2554" s="5">
        <v>45504</v>
      </c>
      <c r="B2554" s="6">
        <v>39340</v>
      </c>
      <c r="C2554" s="6" t="s">
        <v>2228</v>
      </c>
      <c r="D2554" s="6" t="s">
        <v>2878</v>
      </c>
      <c r="E2554" s="9">
        <v>1468620</v>
      </c>
      <c r="F2554" s="10" t="s">
        <v>1409</v>
      </c>
      <c r="G2554" s="9">
        <v>117490</v>
      </c>
      <c r="H2554" s="9">
        <v>1586110</v>
      </c>
      <c r="I2554" s="6" t="s">
        <v>113</v>
      </c>
      <c r="J2554" s="6" t="s">
        <v>114</v>
      </c>
      <c r="K2554" s="5">
        <f t="shared" si="248"/>
        <v>45539</v>
      </c>
      <c r="L2554" s="9">
        <f>+VLOOKUP(B2554,'[17]TT 2023'!F$2616:K$2666,2,0)</f>
        <v>1586115</v>
      </c>
      <c r="M2554" s="9">
        <f t="shared" si="249"/>
        <v>5</v>
      </c>
      <c r="N2554" s="5">
        <f>+VLOOKUP(B2554,'[17]TT 2023'!F$2616:K$2666,6,0)</f>
        <v>45545</v>
      </c>
      <c r="O2554" t="s">
        <v>2973</v>
      </c>
    </row>
    <row r="2555" spans="1:15" hidden="1" x14ac:dyDescent="0.2">
      <c r="A2555" s="5">
        <v>45504</v>
      </c>
      <c r="B2555" s="6">
        <v>39341</v>
      </c>
      <c r="C2555" s="6" t="s">
        <v>2228</v>
      </c>
      <c r="D2555" s="6" t="s">
        <v>2879</v>
      </c>
      <c r="E2555" s="9">
        <v>1110580</v>
      </c>
      <c r="F2555" s="10" t="s">
        <v>1409</v>
      </c>
      <c r="G2555" s="9">
        <v>88846</v>
      </c>
      <c r="H2555" s="9">
        <v>1199426</v>
      </c>
      <c r="I2555" s="6" t="s">
        <v>175</v>
      </c>
      <c r="J2555" s="6" t="s">
        <v>176</v>
      </c>
      <c r="K2555" s="5">
        <f t="shared" si="248"/>
        <v>45539</v>
      </c>
      <c r="L2555" s="9">
        <f>+VLOOKUP(B2555,'[17]TT 2023'!F$2616:K$2666,2,0)</f>
        <v>1199421</v>
      </c>
      <c r="M2555" s="9">
        <f t="shared" si="249"/>
        <v>-5</v>
      </c>
      <c r="N2555" s="5">
        <f>+VLOOKUP(B2555,'[17]TT 2023'!F$2616:K$2666,6,0)</f>
        <v>45545</v>
      </c>
      <c r="O2555" t="s">
        <v>2973</v>
      </c>
    </row>
    <row r="2556" spans="1:15" hidden="1" x14ac:dyDescent="0.2">
      <c r="A2556" s="5">
        <v>45504</v>
      </c>
      <c r="B2556" s="6">
        <v>39342</v>
      </c>
      <c r="C2556" s="6" t="s">
        <v>2228</v>
      </c>
      <c r="D2556" s="6" t="s">
        <v>2880</v>
      </c>
      <c r="E2556" s="9">
        <v>3849940</v>
      </c>
      <c r="F2556" s="10" t="s">
        <v>1409</v>
      </c>
      <c r="G2556" s="9">
        <v>307995</v>
      </c>
      <c r="H2556" s="9">
        <v>4157935</v>
      </c>
      <c r="I2556" s="6" t="s">
        <v>131</v>
      </c>
      <c r="J2556" s="6" t="s">
        <v>132</v>
      </c>
      <c r="K2556" s="5">
        <f t="shared" si="248"/>
        <v>45539</v>
      </c>
      <c r="L2556" s="9">
        <f>+VLOOKUP(B2556,'[17]TT 2023'!F$2616:K$2666,2,0)</f>
        <v>4157933</v>
      </c>
      <c r="M2556" s="9">
        <f t="shared" si="249"/>
        <v>-2</v>
      </c>
      <c r="N2556" s="5">
        <f>+VLOOKUP(B2556,'[17]TT 2023'!F$2616:K$2666,6,0)</f>
        <v>45545</v>
      </c>
      <c r="O2556" t="s">
        <v>2973</v>
      </c>
    </row>
    <row r="2557" spans="1:15" hidden="1" x14ac:dyDescent="0.2">
      <c r="A2557" s="5">
        <v>45504</v>
      </c>
      <c r="B2557" s="6">
        <v>39649</v>
      </c>
      <c r="C2557" s="6" t="s">
        <v>2228</v>
      </c>
      <c r="D2557" s="6" t="s">
        <v>2881</v>
      </c>
      <c r="E2557" s="9">
        <v>7618635</v>
      </c>
      <c r="F2557" s="10" t="s">
        <v>1409</v>
      </c>
      <c r="G2557" s="9">
        <v>609491</v>
      </c>
      <c r="H2557" s="9">
        <v>8228126</v>
      </c>
      <c r="I2557" s="6" t="s">
        <v>147</v>
      </c>
      <c r="J2557" s="6" t="s">
        <v>148</v>
      </c>
      <c r="K2557" s="5">
        <f t="shared" si="248"/>
        <v>45539</v>
      </c>
      <c r="L2557" s="9">
        <f>+VLOOKUP(B2557,'[17]TT 2023'!F$2616:K$2666,2,0)</f>
        <v>8228129</v>
      </c>
      <c r="M2557" s="9">
        <f t="shared" si="249"/>
        <v>3</v>
      </c>
      <c r="N2557" s="5">
        <f>+VLOOKUP(B2557,'[17]TT 2023'!F$2616:K$2666,6,0)</f>
        <v>45545</v>
      </c>
      <c r="O2557" t="s">
        <v>2973</v>
      </c>
    </row>
    <row r="2558" spans="1:15" hidden="1" x14ac:dyDescent="0.2">
      <c r="A2558" s="5">
        <v>45506</v>
      </c>
      <c r="B2558" s="6">
        <v>40674</v>
      </c>
      <c r="C2558" s="6" t="s">
        <v>2369</v>
      </c>
      <c r="D2558" s="6" t="s">
        <v>1613</v>
      </c>
      <c r="E2558" s="9">
        <v>-2873859</v>
      </c>
      <c r="F2558" s="10" t="s">
        <v>1409</v>
      </c>
      <c r="G2558" s="9">
        <v>-229909</v>
      </c>
      <c r="H2558" s="9">
        <f>+E2558+G2558</f>
        <v>-3103768</v>
      </c>
      <c r="I2558" s="6" t="s">
        <v>13</v>
      </c>
      <c r="J2558" s="6" t="s">
        <v>14</v>
      </c>
      <c r="K2558" s="5">
        <f t="shared" ref="K2558:K2577" si="250">35+A2558</f>
        <v>45541</v>
      </c>
      <c r="L2558" s="9">
        <f>+VLOOKUP(B2558,'[17]TT 2023'!F$2549:K$2615,2,0)</f>
        <v>-3103768</v>
      </c>
      <c r="M2558" s="9">
        <f t="shared" ref="M2558:M2577" si="251">+L2558-H2558</f>
        <v>0</v>
      </c>
      <c r="N2558" s="5">
        <f>+VLOOKUP(B2558,'[17]TT 2023'!F$2549:K$2615,6,0)</f>
        <v>45530</v>
      </c>
      <c r="O2558" t="s">
        <v>2886</v>
      </c>
    </row>
    <row r="2559" spans="1:15" hidden="1" x14ac:dyDescent="0.2">
      <c r="A2559" s="5">
        <v>45506</v>
      </c>
      <c r="B2559" s="6">
        <v>40675</v>
      </c>
      <c r="C2559" s="6" t="s">
        <v>2369</v>
      </c>
      <c r="D2559" s="6" t="s">
        <v>1608</v>
      </c>
      <c r="E2559" s="9">
        <v>-15231452</v>
      </c>
      <c r="F2559" s="10" t="s">
        <v>1409</v>
      </c>
      <c r="G2559" s="9">
        <v>-1218516</v>
      </c>
      <c r="H2559" s="9">
        <f t="shared" ref="H2559:H2578" si="252">+E2559+G2559</f>
        <v>-16449968</v>
      </c>
      <c r="I2559" s="6" t="s">
        <v>13</v>
      </c>
      <c r="J2559" s="6" t="s">
        <v>14</v>
      </c>
      <c r="K2559" s="5">
        <f t="shared" si="250"/>
        <v>45541</v>
      </c>
      <c r="L2559" s="9">
        <f>+VLOOKUP(B2559,'[17]TT 2023'!F$2549:K$2615,2,0)</f>
        <v>-16449968</v>
      </c>
      <c r="M2559" s="9">
        <f t="shared" si="251"/>
        <v>0</v>
      </c>
      <c r="N2559" s="5">
        <f>+VLOOKUP(B2559,'[17]TT 2023'!F$2549:K$2615,6,0)</f>
        <v>45530</v>
      </c>
      <c r="O2559" t="s">
        <v>2886</v>
      </c>
    </row>
    <row r="2560" spans="1:15" hidden="1" x14ac:dyDescent="0.2">
      <c r="A2560" s="5">
        <v>45506</v>
      </c>
      <c r="B2560" s="6">
        <v>40676</v>
      </c>
      <c r="C2560" s="6" t="s">
        <v>2369</v>
      </c>
      <c r="D2560" s="6" t="s">
        <v>1612</v>
      </c>
      <c r="E2560" s="9">
        <v>-6466183</v>
      </c>
      <c r="F2560" s="10" t="s">
        <v>1409</v>
      </c>
      <c r="G2560" s="9">
        <v>-517295</v>
      </c>
      <c r="H2560" s="9">
        <f t="shared" si="252"/>
        <v>-6983478</v>
      </c>
      <c r="I2560" s="6" t="s">
        <v>13</v>
      </c>
      <c r="J2560" s="6" t="s">
        <v>14</v>
      </c>
      <c r="K2560" s="5">
        <f t="shared" si="250"/>
        <v>45541</v>
      </c>
      <c r="L2560" s="9">
        <f>+VLOOKUP(B2560,'[17]TT 2023'!F$2549:K$2615,2,0)</f>
        <v>-6983478</v>
      </c>
      <c r="M2560" s="9">
        <f t="shared" si="251"/>
        <v>0</v>
      </c>
      <c r="N2560" s="5">
        <f>+VLOOKUP(B2560,'[17]TT 2023'!F$2549:K$2615,6,0)</f>
        <v>45530</v>
      </c>
      <c r="O2560" t="s">
        <v>2886</v>
      </c>
    </row>
    <row r="2561" spans="1:15" hidden="1" x14ac:dyDescent="0.2">
      <c r="A2561" s="5">
        <v>45506</v>
      </c>
      <c r="B2561" s="6">
        <v>40677</v>
      </c>
      <c r="C2561" s="6" t="s">
        <v>2369</v>
      </c>
      <c r="D2561" s="6" t="s">
        <v>1611</v>
      </c>
      <c r="E2561" s="9">
        <v>-11495436</v>
      </c>
      <c r="F2561" s="10" t="s">
        <v>1409</v>
      </c>
      <c r="G2561" s="9">
        <v>-919635</v>
      </c>
      <c r="H2561" s="9">
        <f t="shared" si="252"/>
        <v>-12415071</v>
      </c>
      <c r="I2561" s="6" t="s">
        <v>13</v>
      </c>
      <c r="J2561" s="6" t="s">
        <v>14</v>
      </c>
      <c r="K2561" s="5">
        <f t="shared" si="250"/>
        <v>45541</v>
      </c>
      <c r="L2561" s="9">
        <f>+VLOOKUP(B2561,'[17]TT 2023'!F$2549:K$2615,2,0)</f>
        <v>-12415071</v>
      </c>
      <c r="M2561" s="9">
        <f t="shared" si="251"/>
        <v>0</v>
      </c>
      <c r="N2561" s="5">
        <f>+VLOOKUP(B2561,'[17]TT 2023'!F$2549:K$2615,6,0)</f>
        <v>45530</v>
      </c>
      <c r="O2561" t="s">
        <v>2886</v>
      </c>
    </row>
    <row r="2562" spans="1:15" hidden="1" x14ac:dyDescent="0.2">
      <c r="A2562" s="5">
        <v>45506</v>
      </c>
      <c r="B2562" s="6">
        <v>40678</v>
      </c>
      <c r="C2562" s="6" t="s">
        <v>2369</v>
      </c>
      <c r="D2562" s="6" t="s">
        <v>2230</v>
      </c>
      <c r="E2562" s="9">
        <v>-6609876</v>
      </c>
      <c r="F2562" s="10" t="s">
        <v>1409</v>
      </c>
      <c r="G2562" s="9">
        <v>-528790</v>
      </c>
      <c r="H2562" s="9">
        <f t="shared" si="252"/>
        <v>-7138666</v>
      </c>
      <c r="I2562" s="6" t="s">
        <v>13</v>
      </c>
      <c r="J2562" s="6" t="s">
        <v>14</v>
      </c>
      <c r="K2562" s="5">
        <f t="shared" si="250"/>
        <v>45541</v>
      </c>
      <c r="L2562" s="9">
        <f>+VLOOKUP(B2562,'[17]TT 2023'!F$2549:K$2615,2,0)</f>
        <v>-7138666</v>
      </c>
      <c r="M2562" s="9">
        <f t="shared" si="251"/>
        <v>0</v>
      </c>
      <c r="N2562" s="5">
        <f>+VLOOKUP(B2562,'[17]TT 2023'!F$2549:K$2615,6,0)</f>
        <v>45530</v>
      </c>
      <c r="O2562" t="s">
        <v>2886</v>
      </c>
    </row>
    <row r="2563" spans="1:15" hidden="1" x14ac:dyDescent="0.2">
      <c r="A2563" s="5">
        <v>45506</v>
      </c>
      <c r="B2563" s="6">
        <v>40679</v>
      </c>
      <c r="C2563" s="6" t="s">
        <v>2369</v>
      </c>
      <c r="D2563" s="6" t="s">
        <v>1610</v>
      </c>
      <c r="E2563" s="9">
        <v>-1436929</v>
      </c>
      <c r="F2563" s="10" t="s">
        <v>1409</v>
      </c>
      <c r="G2563" s="9">
        <v>-114954</v>
      </c>
      <c r="H2563" s="9">
        <f t="shared" si="252"/>
        <v>-1551883</v>
      </c>
      <c r="I2563" s="6" t="s">
        <v>13</v>
      </c>
      <c r="J2563" s="6" t="s">
        <v>14</v>
      </c>
      <c r="K2563" s="5">
        <f t="shared" si="250"/>
        <v>45541</v>
      </c>
      <c r="L2563" s="9">
        <f>+VLOOKUP(B2563,'[17]TT 2023'!F$2549:K$2615,2,0)</f>
        <v>-1551883</v>
      </c>
      <c r="M2563" s="9">
        <f t="shared" si="251"/>
        <v>0</v>
      </c>
      <c r="N2563" s="5">
        <f>+VLOOKUP(B2563,'[17]TT 2023'!F$2549:K$2615,6,0)</f>
        <v>45530</v>
      </c>
      <c r="O2563" t="s">
        <v>2886</v>
      </c>
    </row>
    <row r="2564" spans="1:15" hidden="1" x14ac:dyDescent="0.2">
      <c r="A2564" s="5">
        <v>45513</v>
      </c>
      <c r="B2564" s="6" t="s">
        <v>2673</v>
      </c>
      <c r="C2564" s="6" t="s">
        <v>727</v>
      </c>
      <c r="D2564" s="6" t="s">
        <v>2883</v>
      </c>
      <c r="E2564" s="9">
        <v>-7402671</v>
      </c>
      <c r="F2564" s="6" t="s">
        <v>2419</v>
      </c>
      <c r="G2564" s="9">
        <v>0</v>
      </c>
      <c r="H2564" s="9">
        <f t="shared" si="252"/>
        <v>-7402671</v>
      </c>
      <c r="I2564" s="6" t="s">
        <v>13</v>
      </c>
      <c r="J2564" s="6" t="s">
        <v>14</v>
      </c>
      <c r="K2564" s="5">
        <f t="shared" si="250"/>
        <v>45548</v>
      </c>
      <c r="L2564" s="9">
        <f>+VLOOKUP(B2564,'[17]TT 2023'!F$2549:K$2615,2,0)</f>
        <v>-7402671</v>
      </c>
      <c r="M2564" s="9">
        <f t="shared" si="251"/>
        <v>0</v>
      </c>
      <c r="N2564" s="5">
        <f>+VLOOKUP(B2564,'[17]TT 2023'!F$2549:K$2615,6,0)</f>
        <v>45530</v>
      </c>
      <c r="O2564" t="s">
        <v>2886</v>
      </c>
    </row>
    <row r="2565" spans="1:15" hidden="1" x14ac:dyDescent="0.2">
      <c r="A2565" s="5">
        <v>45518</v>
      </c>
      <c r="B2565" s="6">
        <v>1169</v>
      </c>
      <c r="C2565" s="6" t="s">
        <v>2229</v>
      </c>
      <c r="D2565" s="6" t="s">
        <v>727</v>
      </c>
      <c r="E2565" s="9">
        <v>-333174</v>
      </c>
      <c r="F2565" s="10" t="s">
        <v>1409</v>
      </c>
      <c r="G2565" s="9">
        <v>-26654</v>
      </c>
      <c r="H2565" s="9">
        <f t="shared" si="252"/>
        <v>-359828</v>
      </c>
      <c r="I2565" s="6" t="s">
        <v>53</v>
      </c>
      <c r="J2565" s="6" t="s">
        <v>54</v>
      </c>
      <c r="K2565" s="5">
        <f t="shared" si="250"/>
        <v>45553</v>
      </c>
      <c r="L2565" s="9">
        <f>+VLOOKUP(B2565,'[17]TT 2023'!F$2549:K$2615,2,0)</f>
        <v>-359829</v>
      </c>
      <c r="M2565" s="9">
        <f t="shared" si="251"/>
        <v>-1</v>
      </c>
      <c r="N2565" s="5">
        <f>+VLOOKUP(B2565,'[17]TT 2023'!F$2549:K$2615,6,0)</f>
        <v>45530</v>
      </c>
      <c r="O2565" t="s">
        <v>2886</v>
      </c>
    </row>
    <row r="2566" spans="1:15" hidden="1" x14ac:dyDescent="0.2">
      <c r="A2566" s="5">
        <v>45518</v>
      </c>
      <c r="B2566" s="6">
        <v>1170</v>
      </c>
      <c r="C2566" s="6" t="s">
        <v>2229</v>
      </c>
      <c r="D2566" s="6" t="s">
        <v>727</v>
      </c>
      <c r="E2566" s="9">
        <v>-850801</v>
      </c>
      <c r="F2566" s="10" t="s">
        <v>1409</v>
      </c>
      <c r="G2566" s="9">
        <v>-68064</v>
      </c>
      <c r="H2566" s="9">
        <f t="shared" si="252"/>
        <v>-918865</v>
      </c>
      <c r="I2566" s="6" t="s">
        <v>53</v>
      </c>
      <c r="J2566" s="6" t="s">
        <v>54</v>
      </c>
      <c r="K2566" s="5">
        <f t="shared" si="250"/>
        <v>45553</v>
      </c>
      <c r="L2566" s="9">
        <f>+VLOOKUP(B2566,'[17]TT 2023'!F$2549:K$2615,2,0)</f>
        <v>-918864</v>
      </c>
      <c r="M2566" s="9">
        <f t="shared" si="251"/>
        <v>1</v>
      </c>
      <c r="N2566" s="5">
        <f>+VLOOKUP(B2566,'[17]TT 2023'!F$2549:K$2615,6,0)</f>
        <v>45530</v>
      </c>
      <c r="O2566" t="s">
        <v>2886</v>
      </c>
    </row>
    <row r="2567" spans="1:15" hidden="1" x14ac:dyDescent="0.2">
      <c r="A2567" s="5">
        <v>45518</v>
      </c>
      <c r="B2567" s="6">
        <v>1171</v>
      </c>
      <c r="C2567" s="6" t="s">
        <v>2229</v>
      </c>
      <c r="D2567" s="6" t="s">
        <v>727</v>
      </c>
      <c r="E2567" s="9">
        <v>-111058</v>
      </c>
      <c r="F2567" s="10" t="s">
        <v>1409</v>
      </c>
      <c r="G2567" s="9">
        <v>-8885</v>
      </c>
      <c r="H2567" s="9">
        <f t="shared" si="252"/>
        <v>-119943</v>
      </c>
      <c r="I2567" s="6" t="s">
        <v>53</v>
      </c>
      <c r="J2567" s="6" t="s">
        <v>54</v>
      </c>
      <c r="K2567" s="5">
        <f t="shared" si="250"/>
        <v>45553</v>
      </c>
      <c r="L2567" s="9">
        <f>+VLOOKUP(B2567,'[17]TT 2023'!F$2549:K$2615,2,0)</f>
        <v>-119943</v>
      </c>
      <c r="M2567" s="9">
        <f t="shared" si="251"/>
        <v>0</v>
      </c>
      <c r="N2567" s="5">
        <f>+VLOOKUP(B2567,'[17]TT 2023'!F$2549:K$2615,6,0)</f>
        <v>45530</v>
      </c>
      <c r="O2567" t="s">
        <v>2886</v>
      </c>
    </row>
    <row r="2568" spans="1:15" hidden="1" x14ac:dyDescent="0.2">
      <c r="A2568" s="5">
        <v>45521</v>
      </c>
      <c r="B2568" s="6">
        <v>1174</v>
      </c>
      <c r="C2568" s="6" t="s">
        <v>2229</v>
      </c>
      <c r="D2568" s="6" t="s">
        <v>727</v>
      </c>
      <c r="E2568" s="9">
        <v>-127968</v>
      </c>
      <c r="F2568" s="10" t="s">
        <v>1409</v>
      </c>
      <c r="G2568" s="9">
        <v>-10237</v>
      </c>
      <c r="H2568" s="9">
        <f t="shared" si="252"/>
        <v>-138205</v>
      </c>
      <c r="I2568" s="6" t="s">
        <v>147</v>
      </c>
      <c r="J2568" s="6" t="s">
        <v>148</v>
      </c>
      <c r="K2568" s="5">
        <f t="shared" si="250"/>
        <v>45556</v>
      </c>
      <c r="L2568" s="9">
        <f>+VLOOKUP(B2568,'[17]TT 2023'!F$2549:K$2615,2,0)</f>
        <v>-138199</v>
      </c>
      <c r="M2568" s="9">
        <f t="shared" si="251"/>
        <v>6</v>
      </c>
      <c r="N2568" s="5">
        <f>+VLOOKUP(B2568,'[17]TT 2023'!F$2549:K$2615,6,0)</f>
        <v>45530</v>
      </c>
      <c r="O2568" t="s">
        <v>2886</v>
      </c>
    </row>
    <row r="2569" spans="1:15" hidden="1" x14ac:dyDescent="0.2">
      <c r="A2569" s="5">
        <v>45521</v>
      </c>
      <c r="B2569" s="6">
        <v>1175</v>
      </c>
      <c r="C2569" s="6" t="s">
        <v>2229</v>
      </c>
      <c r="D2569" s="6" t="s">
        <v>727</v>
      </c>
      <c r="E2569" s="9">
        <v>-533076</v>
      </c>
      <c r="F2569" s="10" t="s">
        <v>1409</v>
      </c>
      <c r="G2569" s="9">
        <v>-42646</v>
      </c>
      <c r="H2569" s="9">
        <f t="shared" si="252"/>
        <v>-575722</v>
      </c>
      <c r="I2569" s="6" t="s">
        <v>147</v>
      </c>
      <c r="J2569" s="6" t="s">
        <v>148</v>
      </c>
      <c r="K2569" s="5">
        <f t="shared" si="250"/>
        <v>45556</v>
      </c>
      <c r="L2569" s="9">
        <f>+VLOOKUP(B2569,'[17]TT 2023'!F$2549:K$2615,2,0)</f>
        <v>-575721</v>
      </c>
      <c r="M2569" s="9">
        <f t="shared" si="251"/>
        <v>1</v>
      </c>
      <c r="N2569" s="5">
        <f>+VLOOKUP(B2569,'[17]TT 2023'!F$2549:K$2615,6,0)</f>
        <v>45530</v>
      </c>
      <c r="O2569" t="s">
        <v>2886</v>
      </c>
    </row>
    <row r="2570" spans="1:15" hidden="1" x14ac:dyDescent="0.2">
      <c r="A2570" s="5">
        <v>45521</v>
      </c>
      <c r="B2570" s="6">
        <v>1176</v>
      </c>
      <c r="C2570" s="6" t="s">
        <v>2229</v>
      </c>
      <c r="D2570" s="6" t="s">
        <v>727</v>
      </c>
      <c r="E2570" s="9">
        <v>-107205</v>
      </c>
      <c r="F2570" s="10" t="s">
        <v>1409</v>
      </c>
      <c r="G2570" s="9">
        <v>-8576</v>
      </c>
      <c r="H2570" s="9">
        <f t="shared" si="252"/>
        <v>-115781</v>
      </c>
      <c r="I2570" s="6" t="s">
        <v>147</v>
      </c>
      <c r="J2570" s="6" t="s">
        <v>148</v>
      </c>
      <c r="K2570" s="5">
        <f t="shared" si="250"/>
        <v>45556</v>
      </c>
      <c r="L2570" s="9">
        <f>+VLOOKUP(B2570,'[17]TT 2023'!F$2549:K$2615,2,0)</f>
        <v>-115793</v>
      </c>
      <c r="M2570" s="9">
        <f t="shared" si="251"/>
        <v>-12</v>
      </c>
      <c r="N2570" s="5">
        <f>+VLOOKUP(B2570,'[17]TT 2023'!F$2549:K$2615,6,0)</f>
        <v>45530</v>
      </c>
      <c r="O2570" t="s">
        <v>2886</v>
      </c>
    </row>
    <row r="2571" spans="1:15" hidden="1" x14ac:dyDescent="0.2">
      <c r="A2571" s="5">
        <v>45521</v>
      </c>
      <c r="B2571" s="6">
        <v>1188</v>
      </c>
      <c r="C2571" s="6" t="s">
        <v>2229</v>
      </c>
      <c r="D2571" s="6" t="s">
        <v>727</v>
      </c>
      <c r="E2571" s="9">
        <v>-1286460</v>
      </c>
      <c r="F2571" s="10" t="s">
        <v>1409</v>
      </c>
      <c r="G2571" s="9">
        <v>-102917</v>
      </c>
      <c r="H2571" s="9">
        <f t="shared" si="252"/>
        <v>-1389377</v>
      </c>
      <c r="I2571" s="6" t="s">
        <v>113</v>
      </c>
      <c r="J2571" s="6" t="s">
        <v>114</v>
      </c>
      <c r="K2571" s="5">
        <f t="shared" si="250"/>
        <v>45556</v>
      </c>
      <c r="L2571" s="9">
        <f>+VLOOKUP(B2571,'[17]TT 2023'!F$2549:K$2615,2,0)</f>
        <v>-1389379</v>
      </c>
      <c r="M2571" s="9">
        <f t="shared" si="251"/>
        <v>-2</v>
      </c>
      <c r="N2571" s="5">
        <f>+VLOOKUP(B2571,'[17]TT 2023'!F$2549:K$2615,6,0)</f>
        <v>45530</v>
      </c>
      <c r="O2571" t="s">
        <v>2886</v>
      </c>
    </row>
    <row r="2572" spans="1:15" hidden="1" x14ac:dyDescent="0.2">
      <c r="A2572" s="5">
        <v>45524</v>
      </c>
      <c r="B2572" s="6">
        <v>7966</v>
      </c>
      <c r="C2572" s="6" t="s">
        <v>2370</v>
      </c>
      <c r="D2572" s="6" t="s">
        <v>2884</v>
      </c>
      <c r="E2572" s="9">
        <v>-2706415</v>
      </c>
      <c r="F2572" s="10" t="s">
        <v>1409</v>
      </c>
      <c r="G2572" s="9">
        <v>-216514</v>
      </c>
      <c r="H2572" s="9">
        <f t="shared" si="252"/>
        <v>-2922929</v>
      </c>
      <c r="I2572" s="6" t="s">
        <v>13</v>
      </c>
      <c r="J2572" s="6" t="s">
        <v>14</v>
      </c>
      <c r="K2572" s="5">
        <f t="shared" si="250"/>
        <v>45559</v>
      </c>
      <c r="L2572" s="9">
        <f>+VLOOKUP(B2572,'[17]TT 2023'!F$2549:K$2615,2,0)</f>
        <v>-2922928</v>
      </c>
      <c r="M2572" s="9">
        <f t="shared" si="251"/>
        <v>1</v>
      </c>
      <c r="N2572" s="5">
        <f>+VLOOKUP(B2572,'[17]TT 2023'!F$2549:K$2615,6,0)</f>
        <v>45530</v>
      </c>
      <c r="O2572" t="s">
        <v>2886</v>
      </c>
    </row>
    <row r="2573" spans="1:15" hidden="1" x14ac:dyDescent="0.2">
      <c r="A2573" s="5">
        <v>45524</v>
      </c>
      <c r="B2573" s="6">
        <v>1189</v>
      </c>
      <c r="C2573" s="6" t="s">
        <v>2229</v>
      </c>
      <c r="D2573" s="6" t="s">
        <v>727</v>
      </c>
      <c r="E2573" s="9">
        <v>-73431</v>
      </c>
      <c r="F2573" s="10" t="s">
        <v>1409</v>
      </c>
      <c r="G2573" s="9">
        <v>-5874</v>
      </c>
      <c r="H2573" s="9">
        <f t="shared" si="252"/>
        <v>-79305</v>
      </c>
      <c r="I2573" s="6" t="s">
        <v>73</v>
      </c>
      <c r="J2573" s="6" t="s">
        <v>74</v>
      </c>
      <c r="K2573" s="5">
        <f t="shared" si="250"/>
        <v>45559</v>
      </c>
      <c r="L2573" s="9">
        <f>+VLOOKUP(B2573,'[17]TT 2023'!F$2549:K$2615,2,0)</f>
        <v>-79299</v>
      </c>
      <c r="M2573" s="9">
        <f t="shared" si="251"/>
        <v>6</v>
      </c>
      <c r="N2573" s="5">
        <f>+VLOOKUP(B2573,'[17]TT 2023'!F$2549:K$2615,6,0)</f>
        <v>45530</v>
      </c>
      <c r="O2573" t="s">
        <v>2886</v>
      </c>
    </row>
    <row r="2574" spans="1:15" hidden="1" x14ac:dyDescent="0.2">
      <c r="A2574" s="5">
        <v>45524</v>
      </c>
      <c r="B2574" s="6">
        <v>1190</v>
      </c>
      <c r="C2574" s="6" t="s">
        <v>2229</v>
      </c>
      <c r="D2574" s="6" t="s">
        <v>727</v>
      </c>
      <c r="E2574" s="9">
        <v>-88846</v>
      </c>
      <c r="F2574" s="10" t="s">
        <v>1409</v>
      </c>
      <c r="G2574" s="9">
        <v>-7108</v>
      </c>
      <c r="H2574" s="9">
        <f t="shared" si="252"/>
        <v>-95954</v>
      </c>
      <c r="I2574" s="6" t="s">
        <v>73</v>
      </c>
      <c r="J2574" s="6" t="s">
        <v>74</v>
      </c>
      <c r="K2574" s="5">
        <f t="shared" si="250"/>
        <v>45559</v>
      </c>
      <c r="L2574" s="9">
        <f>+VLOOKUP(B2574,'[17]TT 2023'!F$2616:K$2666,2,0)</f>
        <v>-95960</v>
      </c>
      <c r="M2574" s="9">
        <f t="shared" si="251"/>
        <v>-6</v>
      </c>
      <c r="N2574" s="5">
        <f>+VLOOKUP(B2574,'[17]TT 2023'!F$2616:K$2666,6,0)</f>
        <v>45545</v>
      </c>
      <c r="O2574" t="s">
        <v>2973</v>
      </c>
    </row>
    <row r="2575" spans="1:15" hidden="1" x14ac:dyDescent="0.2">
      <c r="A2575" s="5">
        <v>45524</v>
      </c>
      <c r="B2575" s="6">
        <v>1191</v>
      </c>
      <c r="C2575" s="6" t="s">
        <v>2229</v>
      </c>
      <c r="D2575" s="6" t="s">
        <v>727</v>
      </c>
      <c r="E2575" s="9">
        <v>-301098</v>
      </c>
      <c r="F2575" s="10" t="s">
        <v>1409</v>
      </c>
      <c r="G2575" s="9">
        <v>-24088</v>
      </c>
      <c r="H2575" s="9">
        <f t="shared" si="252"/>
        <v>-325186</v>
      </c>
      <c r="I2575" s="6" t="s">
        <v>13</v>
      </c>
      <c r="J2575" s="6" t="s">
        <v>14</v>
      </c>
      <c r="K2575" s="5">
        <f t="shared" si="250"/>
        <v>45559</v>
      </c>
      <c r="L2575" s="9">
        <f>+VLOOKUP(B2575,'[17]TT 2023'!F$2616:K$2666,2,0)</f>
        <v>-325186</v>
      </c>
      <c r="M2575" s="9">
        <f t="shared" si="251"/>
        <v>0</v>
      </c>
      <c r="N2575" s="5">
        <f>+VLOOKUP(B2575,'[17]TT 2023'!F$2616:K$2666,6,0)</f>
        <v>45545</v>
      </c>
      <c r="O2575" t="s">
        <v>2973</v>
      </c>
    </row>
    <row r="2576" spans="1:15" hidden="1" x14ac:dyDescent="0.2">
      <c r="A2576" s="5">
        <v>45524</v>
      </c>
      <c r="B2576" s="6">
        <v>1192</v>
      </c>
      <c r="C2576" s="6" t="s">
        <v>2229</v>
      </c>
      <c r="D2576" s="6" t="s">
        <v>727</v>
      </c>
      <c r="E2576" s="9">
        <v>-111058</v>
      </c>
      <c r="F2576" s="10" t="s">
        <v>1409</v>
      </c>
      <c r="G2576" s="9">
        <v>-8885</v>
      </c>
      <c r="H2576" s="9">
        <f t="shared" si="252"/>
        <v>-119943</v>
      </c>
      <c r="I2576" s="6" t="s">
        <v>53</v>
      </c>
      <c r="J2576" s="6" t="s">
        <v>54</v>
      </c>
      <c r="K2576" s="5">
        <f t="shared" si="250"/>
        <v>45559</v>
      </c>
      <c r="L2576" s="9">
        <f>+VLOOKUP(B2576,'[17]TT 2023'!F$2616:K$2666,2,0)</f>
        <v>-119943</v>
      </c>
      <c r="M2576" s="9">
        <f t="shared" si="251"/>
        <v>0</v>
      </c>
      <c r="N2576" s="5">
        <f>+VLOOKUP(B2576,'[17]TT 2023'!F$2616:K$2666,6,0)</f>
        <v>45545</v>
      </c>
      <c r="O2576" t="s">
        <v>2973</v>
      </c>
    </row>
    <row r="2577" spans="1:15" hidden="1" x14ac:dyDescent="0.2">
      <c r="A2577" s="5">
        <v>45525</v>
      </c>
      <c r="B2577" s="6" t="s">
        <v>2675</v>
      </c>
      <c r="C2577" s="6" t="s">
        <v>727</v>
      </c>
      <c r="D2577" s="6" t="s">
        <v>2885</v>
      </c>
      <c r="E2577" s="9">
        <v>-709303</v>
      </c>
      <c r="F2577" s="6" t="s">
        <v>2419</v>
      </c>
      <c r="G2577" s="9">
        <v>0</v>
      </c>
      <c r="H2577" s="9">
        <f t="shared" si="252"/>
        <v>-709303</v>
      </c>
      <c r="I2577" s="6" t="s">
        <v>13</v>
      </c>
      <c r="J2577" s="6" t="s">
        <v>14</v>
      </c>
      <c r="K2577" s="5">
        <f t="shared" si="250"/>
        <v>45560</v>
      </c>
      <c r="L2577" s="9">
        <f>+VLOOKUP(B2577,'[17]TT 2023'!F$2549:K$2615,2,0)</f>
        <v>-709303</v>
      </c>
      <c r="M2577" s="9">
        <f t="shared" si="251"/>
        <v>0</v>
      </c>
      <c r="N2577" s="5">
        <f>+VLOOKUP(B2577,'[17]TT 2023'!F$2549:K$2615,6,0)</f>
        <v>45530</v>
      </c>
      <c r="O2577" t="s">
        <v>2886</v>
      </c>
    </row>
    <row r="2578" spans="1:15" hidden="1" x14ac:dyDescent="0.2">
      <c r="A2578" s="5">
        <v>45521</v>
      </c>
      <c r="B2578" s="6">
        <v>1173</v>
      </c>
      <c r="C2578" s="6" t="s">
        <v>2229</v>
      </c>
      <c r="D2578" s="6" t="s">
        <v>727</v>
      </c>
      <c r="E2578" s="9">
        <v>-213280</v>
      </c>
      <c r="F2578" s="10" t="s">
        <v>1409</v>
      </c>
      <c r="G2578" s="9">
        <v>-17062</v>
      </c>
      <c r="H2578" s="9">
        <f t="shared" si="252"/>
        <v>-230342</v>
      </c>
      <c r="I2578" s="6" t="s">
        <v>147</v>
      </c>
      <c r="J2578" s="6" t="s">
        <v>148</v>
      </c>
      <c r="K2578" s="5">
        <f t="shared" ref="K2578" si="253">35+A2578</f>
        <v>45556</v>
      </c>
      <c r="L2578" s="9">
        <f>+VLOOKUP(B2578,'[17]TT 2023'!F$2549:K$2615,2,0)</f>
        <v>-230337</v>
      </c>
      <c r="M2578" s="9">
        <f t="shared" ref="M2578" si="254">+L2578-H2578</f>
        <v>5</v>
      </c>
      <c r="N2578" s="5">
        <f>+VLOOKUP(B2578,'[17]TT 2023'!F$2549:K$2615,6,0)</f>
        <v>45530</v>
      </c>
      <c r="O2578" t="s">
        <v>2886</v>
      </c>
    </row>
    <row r="2579" spans="1:15" hidden="1" x14ac:dyDescent="0.2">
      <c r="A2579" s="5">
        <v>45505</v>
      </c>
      <c r="B2579" s="6">
        <v>39701</v>
      </c>
      <c r="C2579" s="6" t="s">
        <v>2228</v>
      </c>
      <c r="D2579" s="6" t="s">
        <v>2888</v>
      </c>
      <c r="E2579" s="9">
        <v>1719535</v>
      </c>
      <c r="F2579" s="10" t="s">
        <v>1409</v>
      </c>
      <c r="G2579" s="9">
        <v>137563</v>
      </c>
      <c r="H2579" s="9">
        <v>1857098</v>
      </c>
      <c r="I2579" s="6" t="s">
        <v>117</v>
      </c>
      <c r="J2579" s="6" t="s">
        <v>118</v>
      </c>
      <c r="K2579" s="5">
        <f t="shared" ref="K2579:K2642" si="255">35+A2579</f>
        <v>45540</v>
      </c>
      <c r="L2579" s="9">
        <f>+VLOOKUP(B2579,'[17]TT 2023'!F$2616:K$2666,2,0)</f>
        <v>1857101</v>
      </c>
      <c r="M2579" s="9">
        <f t="shared" ref="M2579:M2642" si="256">+L2579-H2579</f>
        <v>3</v>
      </c>
      <c r="N2579" s="5">
        <f>+VLOOKUP(B2579,'[17]TT 2023'!F$2616:K$2666,6,0)</f>
        <v>45545</v>
      </c>
      <c r="O2579" t="s">
        <v>2973</v>
      </c>
    </row>
    <row r="2580" spans="1:15" hidden="1" x14ac:dyDescent="0.2">
      <c r="A2580" s="5">
        <v>45507</v>
      </c>
      <c r="B2580" s="6">
        <v>39824</v>
      </c>
      <c r="C2580" s="6" t="s">
        <v>2228</v>
      </c>
      <c r="D2580" s="6" t="s">
        <v>2889</v>
      </c>
      <c r="E2580" s="9">
        <v>2144100</v>
      </c>
      <c r="F2580" s="10" t="s">
        <v>1409</v>
      </c>
      <c r="G2580" s="9">
        <v>171528</v>
      </c>
      <c r="H2580" s="9">
        <v>2315628</v>
      </c>
      <c r="I2580" s="6" t="s">
        <v>13</v>
      </c>
      <c r="J2580" s="6" t="s">
        <v>14</v>
      </c>
      <c r="K2580" s="5">
        <f t="shared" si="255"/>
        <v>45542</v>
      </c>
      <c r="L2580" s="9">
        <f>+VLOOKUP(B2580,'[17]TT 2023'!F$2616:K$2666,2,0)</f>
        <v>2315628</v>
      </c>
      <c r="M2580" s="9">
        <f t="shared" si="256"/>
        <v>0</v>
      </c>
      <c r="N2580" s="5">
        <f>+VLOOKUP(B2580,'[17]TT 2023'!F$2616:K$2666,6,0)</f>
        <v>45545</v>
      </c>
      <c r="O2580" t="s">
        <v>2973</v>
      </c>
    </row>
    <row r="2581" spans="1:15" hidden="1" x14ac:dyDescent="0.2">
      <c r="A2581" s="5">
        <v>45507</v>
      </c>
      <c r="B2581" s="6">
        <v>39826</v>
      </c>
      <c r="C2581" s="6" t="s">
        <v>2228</v>
      </c>
      <c r="D2581" s="6" t="s">
        <v>2890</v>
      </c>
      <c r="E2581" s="9">
        <v>4960520</v>
      </c>
      <c r="F2581" s="10" t="s">
        <v>1409</v>
      </c>
      <c r="G2581" s="9">
        <v>396842</v>
      </c>
      <c r="H2581" s="9">
        <v>5357362</v>
      </c>
      <c r="I2581" s="6" t="s">
        <v>13</v>
      </c>
      <c r="J2581" s="6" t="s">
        <v>14</v>
      </c>
      <c r="K2581" s="5">
        <f t="shared" si="255"/>
        <v>45542</v>
      </c>
      <c r="L2581" s="9">
        <f>+VLOOKUP(B2581,'[17]TT 2023'!F$2616:K$2666,2,0)</f>
        <v>5357367</v>
      </c>
      <c r="M2581" s="9">
        <f t="shared" si="256"/>
        <v>5</v>
      </c>
      <c r="N2581" s="5">
        <f>+VLOOKUP(B2581,'[17]TT 2023'!F$2616:K$2666,6,0)</f>
        <v>45545</v>
      </c>
      <c r="O2581" t="s">
        <v>2973</v>
      </c>
    </row>
    <row r="2582" spans="1:15" hidden="1" x14ac:dyDescent="0.2">
      <c r="A2582" s="5">
        <v>45507</v>
      </c>
      <c r="B2582" s="6">
        <v>39838</v>
      </c>
      <c r="C2582" s="6" t="s">
        <v>2228</v>
      </c>
      <c r="D2582" s="6" t="s">
        <v>2891</v>
      </c>
      <c r="E2582" s="9">
        <v>1361495</v>
      </c>
      <c r="F2582" s="10" t="s">
        <v>1409</v>
      </c>
      <c r="G2582" s="9">
        <v>108920</v>
      </c>
      <c r="H2582" s="9">
        <v>1470415</v>
      </c>
      <c r="I2582" s="6" t="s">
        <v>131</v>
      </c>
      <c r="J2582" s="6" t="s">
        <v>132</v>
      </c>
      <c r="K2582" s="5">
        <f t="shared" si="255"/>
        <v>45542</v>
      </c>
      <c r="L2582" s="9">
        <f>+VLOOKUP(B2582,'[17]TT 2023'!F$2616:K$2666,2,0)</f>
        <v>1470420</v>
      </c>
      <c r="M2582" s="9">
        <f t="shared" si="256"/>
        <v>5</v>
      </c>
      <c r="N2582" s="5">
        <f>+VLOOKUP(B2582,'[17]TT 2023'!F$2616:K$2666,6,0)</f>
        <v>45545</v>
      </c>
      <c r="O2582" t="s">
        <v>2973</v>
      </c>
    </row>
    <row r="2583" spans="1:15" hidden="1" x14ac:dyDescent="0.2">
      <c r="A2583" s="5">
        <v>45507</v>
      </c>
      <c r="B2583" s="6">
        <v>39839</v>
      </c>
      <c r="C2583" s="6" t="s">
        <v>2228</v>
      </c>
      <c r="D2583" s="6" t="s">
        <v>2892</v>
      </c>
      <c r="E2583" s="9">
        <v>1468620</v>
      </c>
      <c r="F2583" s="10" t="s">
        <v>1409</v>
      </c>
      <c r="G2583" s="9">
        <v>117490</v>
      </c>
      <c r="H2583" s="9">
        <v>1586110</v>
      </c>
      <c r="I2583" s="6" t="s">
        <v>93</v>
      </c>
      <c r="J2583" s="6" t="s">
        <v>94</v>
      </c>
      <c r="K2583" s="5">
        <f t="shared" si="255"/>
        <v>45542</v>
      </c>
      <c r="L2583" s="9">
        <f>+VLOOKUP(B2583,'[17]TT 2023'!F$2616:K$2666,2,0)</f>
        <v>1586115</v>
      </c>
      <c r="M2583" s="9">
        <f t="shared" si="256"/>
        <v>5</v>
      </c>
      <c r="N2583" s="5">
        <f>+VLOOKUP(B2583,'[17]TT 2023'!F$2616:K$2666,6,0)</f>
        <v>45545</v>
      </c>
      <c r="O2583" t="s">
        <v>2973</v>
      </c>
    </row>
    <row r="2584" spans="1:15" hidden="1" x14ac:dyDescent="0.2">
      <c r="A2584" s="5">
        <v>45509</v>
      </c>
      <c r="B2584" s="6">
        <v>39861</v>
      </c>
      <c r="C2584" s="6" t="s">
        <v>2228</v>
      </c>
      <c r="D2584" s="6" t="s">
        <v>2893</v>
      </c>
      <c r="E2584" s="9">
        <v>2579200</v>
      </c>
      <c r="F2584" s="10" t="s">
        <v>1409</v>
      </c>
      <c r="G2584" s="9">
        <v>206336</v>
      </c>
      <c r="H2584" s="9">
        <v>2785536</v>
      </c>
      <c r="I2584" s="6" t="s">
        <v>139</v>
      </c>
      <c r="J2584" s="6" t="s">
        <v>140</v>
      </c>
      <c r="K2584" s="5">
        <f t="shared" si="255"/>
        <v>45544</v>
      </c>
      <c r="L2584" s="9">
        <f>+VLOOKUP(B2584,'[17]TT 2023'!F$2616:K$2666,2,0)</f>
        <v>2785536</v>
      </c>
      <c r="M2584" s="9">
        <f t="shared" si="256"/>
        <v>0</v>
      </c>
      <c r="N2584" s="5">
        <f>+VLOOKUP(B2584,'[17]TT 2023'!F$2616:K$2666,6,0)</f>
        <v>45545</v>
      </c>
      <c r="O2584" t="s">
        <v>2973</v>
      </c>
    </row>
    <row r="2585" spans="1:15" hidden="1" x14ac:dyDescent="0.2">
      <c r="A2585" s="5">
        <v>45509</v>
      </c>
      <c r="B2585" s="6">
        <v>39862</v>
      </c>
      <c r="C2585" s="6" t="s">
        <v>2228</v>
      </c>
      <c r="D2585" s="6" t="s">
        <v>2894</v>
      </c>
      <c r="E2585" s="9">
        <v>2144100</v>
      </c>
      <c r="F2585" s="10" t="s">
        <v>1409</v>
      </c>
      <c r="G2585" s="9">
        <v>171528</v>
      </c>
      <c r="H2585" s="9">
        <v>2315628</v>
      </c>
      <c r="I2585" s="6" t="s">
        <v>73</v>
      </c>
      <c r="J2585" s="6" t="s">
        <v>74</v>
      </c>
      <c r="K2585" s="5">
        <f t="shared" si="255"/>
        <v>45544</v>
      </c>
      <c r="L2585" s="9">
        <f>+VLOOKUP(B2585,'[17]TT 2023'!F$2667:K$2717,2,0)</f>
        <v>2315628</v>
      </c>
      <c r="M2585" s="9">
        <f t="shared" si="256"/>
        <v>0</v>
      </c>
      <c r="N2585" s="5">
        <f>+VLOOKUP(B2585,'[17]TT 2023'!F$2667:K$2717,6,0)</f>
        <v>45559</v>
      </c>
      <c r="O2585" t="s">
        <v>2977</v>
      </c>
    </row>
    <row r="2586" spans="1:15" hidden="1" x14ac:dyDescent="0.2">
      <c r="A2586" s="5">
        <v>45509</v>
      </c>
      <c r="B2586" s="6">
        <v>39864</v>
      </c>
      <c r="C2586" s="6" t="s">
        <v>2228</v>
      </c>
      <c r="D2586" s="6" t="s">
        <v>2895</v>
      </c>
      <c r="E2586" s="9">
        <v>3592266</v>
      </c>
      <c r="F2586" s="10" t="s">
        <v>1409</v>
      </c>
      <c r="G2586" s="9">
        <v>287381</v>
      </c>
      <c r="H2586" s="9">
        <v>3879647</v>
      </c>
      <c r="I2586" s="6" t="s">
        <v>83</v>
      </c>
      <c r="J2586" s="6" t="s">
        <v>84</v>
      </c>
      <c r="K2586" s="5">
        <f t="shared" si="255"/>
        <v>45544</v>
      </c>
      <c r="L2586" s="9">
        <f>+VLOOKUP(B2586,'[17]TT 2023'!F$2616:K$2666,2,0)</f>
        <v>3879644</v>
      </c>
      <c r="M2586" s="9">
        <f t="shared" si="256"/>
        <v>-3</v>
      </c>
      <c r="N2586" s="5">
        <f>+VLOOKUP(B2586,'[17]TT 2023'!F$2616:K$2666,6,0)</f>
        <v>45545</v>
      </c>
      <c r="O2586" t="s">
        <v>2973</v>
      </c>
    </row>
    <row r="2587" spans="1:15" hidden="1" x14ac:dyDescent="0.2">
      <c r="A2587" s="5">
        <v>45510</v>
      </c>
      <c r="B2587" s="6">
        <v>39939</v>
      </c>
      <c r="C2587" s="6" t="s">
        <v>2228</v>
      </c>
      <c r="D2587" s="6" t="s">
        <v>2896</v>
      </c>
      <c r="E2587" s="9">
        <v>5225193</v>
      </c>
      <c r="F2587" s="10" t="s">
        <v>1409</v>
      </c>
      <c r="G2587" s="9">
        <v>418015</v>
      </c>
      <c r="H2587" s="9">
        <v>5643208</v>
      </c>
      <c r="I2587" s="6" t="s">
        <v>147</v>
      </c>
      <c r="J2587" s="6" t="s">
        <v>148</v>
      </c>
      <c r="K2587" s="5">
        <f t="shared" si="255"/>
        <v>45545</v>
      </c>
      <c r="L2587" s="9">
        <f>+VLOOKUP(B2587,'[17]TT 2023'!F$2616:K$2666,2,0)</f>
        <v>5643203</v>
      </c>
      <c r="M2587" s="9">
        <f t="shared" si="256"/>
        <v>-5</v>
      </c>
      <c r="N2587" s="5">
        <f>+VLOOKUP(B2587,'[17]TT 2023'!F$2616:K$2666,6,0)</f>
        <v>45545</v>
      </c>
      <c r="O2587" t="s">
        <v>2973</v>
      </c>
    </row>
    <row r="2588" spans="1:15" hidden="1" x14ac:dyDescent="0.2">
      <c r="A2588" s="5">
        <v>45510</v>
      </c>
      <c r="B2588" s="6">
        <v>39940</v>
      </c>
      <c r="C2588" s="6" t="s">
        <v>2228</v>
      </c>
      <c r="D2588" s="6" t="s">
        <v>2897</v>
      </c>
      <c r="E2588" s="9">
        <v>536025</v>
      </c>
      <c r="F2588" s="10" t="s">
        <v>1409</v>
      </c>
      <c r="G2588" s="9">
        <v>42882</v>
      </c>
      <c r="H2588" s="9">
        <v>578907</v>
      </c>
      <c r="I2588" s="6" t="s">
        <v>147</v>
      </c>
      <c r="J2588" s="6" t="s">
        <v>148</v>
      </c>
      <c r="K2588" s="5">
        <f t="shared" si="255"/>
        <v>45545</v>
      </c>
      <c r="L2588" s="9">
        <f>+VLOOKUP(B2588,'[17]TT 2023'!F$2616:K$2666,2,0)</f>
        <v>578907</v>
      </c>
      <c r="M2588" s="9">
        <f t="shared" si="256"/>
        <v>0</v>
      </c>
      <c r="N2588" s="5">
        <f>+VLOOKUP(B2588,'[17]TT 2023'!F$2616:K$2666,6,0)</f>
        <v>45545</v>
      </c>
      <c r="O2588" t="s">
        <v>2973</v>
      </c>
    </row>
    <row r="2589" spans="1:15" hidden="1" x14ac:dyDescent="0.2">
      <c r="A2589" s="5">
        <v>45510</v>
      </c>
      <c r="B2589" s="6">
        <v>39941</v>
      </c>
      <c r="C2589" s="6" t="s">
        <v>2228</v>
      </c>
      <c r="D2589" s="6" t="s">
        <v>2898</v>
      </c>
      <c r="E2589" s="9">
        <v>1248320</v>
      </c>
      <c r="F2589" s="10" t="s">
        <v>1409</v>
      </c>
      <c r="G2589" s="9">
        <v>99866</v>
      </c>
      <c r="H2589" s="9">
        <v>1348186</v>
      </c>
      <c r="I2589" s="6" t="s">
        <v>147</v>
      </c>
      <c r="J2589" s="6" t="s">
        <v>148</v>
      </c>
      <c r="K2589" s="5">
        <f t="shared" si="255"/>
        <v>45545</v>
      </c>
      <c r="L2589" s="9">
        <f>+VLOOKUP(B2589,'[17]TT 2023'!F$2616:K$2666,2,0)</f>
        <v>1348191</v>
      </c>
      <c r="M2589" s="9">
        <f t="shared" si="256"/>
        <v>5</v>
      </c>
      <c r="N2589" s="5">
        <f>+VLOOKUP(B2589,'[17]TT 2023'!F$2616:K$2666,6,0)</f>
        <v>45545</v>
      </c>
      <c r="O2589" t="s">
        <v>2973</v>
      </c>
    </row>
    <row r="2590" spans="1:15" hidden="1" x14ac:dyDescent="0.2">
      <c r="A2590" s="5">
        <v>45510</v>
      </c>
      <c r="B2590" s="6">
        <v>39942</v>
      </c>
      <c r="C2590" s="6" t="s">
        <v>2228</v>
      </c>
      <c r="D2590" s="6" t="s">
        <v>2899</v>
      </c>
      <c r="E2590" s="9">
        <v>1248320</v>
      </c>
      <c r="F2590" s="10" t="s">
        <v>1409</v>
      </c>
      <c r="G2590" s="9">
        <v>99866</v>
      </c>
      <c r="H2590" s="9">
        <v>1348186</v>
      </c>
      <c r="I2590" s="6" t="s">
        <v>147</v>
      </c>
      <c r="J2590" s="6" t="s">
        <v>148</v>
      </c>
      <c r="K2590" s="5">
        <f t="shared" si="255"/>
        <v>45545</v>
      </c>
      <c r="L2590" s="9">
        <f>+VLOOKUP(B2590,'[17]TT 2023'!F$2616:K$2666,2,0)</f>
        <v>1348191</v>
      </c>
      <c r="M2590" s="9">
        <f t="shared" si="256"/>
        <v>5</v>
      </c>
      <c r="N2590" s="5">
        <f>+VLOOKUP(B2590,'[17]TT 2023'!F$2616:K$2666,6,0)</f>
        <v>45545</v>
      </c>
      <c r="O2590" t="s">
        <v>2973</v>
      </c>
    </row>
    <row r="2591" spans="1:15" hidden="1" x14ac:dyDescent="0.2">
      <c r="A2591" s="5">
        <v>45510</v>
      </c>
      <c r="B2591" s="6">
        <v>39944</v>
      </c>
      <c r="C2591" s="6" t="s">
        <v>2228</v>
      </c>
      <c r="D2591" s="6" t="s">
        <v>2900</v>
      </c>
      <c r="E2591" s="9">
        <v>10687480</v>
      </c>
      <c r="F2591" s="10" t="s">
        <v>1409</v>
      </c>
      <c r="G2591" s="9">
        <v>854998</v>
      </c>
      <c r="H2591" s="9">
        <v>11542478</v>
      </c>
      <c r="I2591" s="6" t="s">
        <v>13</v>
      </c>
      <c r="J2591" s="6" t="s">
        <v>14</v>
      </c>
      <c r="K2591" s="5">
        <f t="shared" si="255"/>
        <v>45545</v>
      </c>
      <c r="L2591" s="9">
        <f>+VLOOKUP(B2591,'[17]TT 2023'!F$2616:K$2666,2,0)</f>
        <v>11542473</v>
      </c>
      <c r="M2591" s="9">
        <f t="shared" si="256"/>
        <v>-5</v>
      </c>
      <c r="N2591" s="5">
        <f>+VLOOKUP(B2591,'[17]TT 2023'!F$2616:K$2666,6,0)</f>
        <v>45545</v>
      </c>
      <c r="O2591" t="s">
        <v>2973</v>
      </c>
    </row>
    <row r="2592" spans="1:15" hidden="1" x14ac:dyDescent="0.2">
      <c r="A2592" s="5">
        <v>45511</v>
      </c>
      <c r="B2592" s="6">
        <v>40054</v>
      </c>
      <c r="C2592" s="6" t="s">
        <v>2228</v>
      </c>
      <c r="D2592" s="6" t="s">
        <v>2901</v>
      </c>
      <c r="E2592" s="9">
        <v>2381320</v>
      </c>
      <c r="F2592" s="10" t="s">
        <v>1409</v>
      </c>
      <c r="G2592" s="9">
        <v>190506</v>
      </c>
      <c r="H2592" s="9">
        <v>2571826</v>
      </c>
      <c r="I2592" s="6" t="s">
        <v>101</v>
      </c>
      <c r="J2592" s="6" t="s">
        <v>102</v>
      </c>
      <c r="K2592" s="5">
        <f t="shared" si="255"/>
        <v>45546</v>
      </c>
      <c r="L2592" s="9">
        <f>+VLOOKUP(B2592,'[17]TT 2023'!F$2616:K$2666,2,0)</f>
        <v>2571831</v>
      </c>
      <c r="M2592" s="9">
        <f t="shared" si="256"/>
        <v>5</v>
      </c>
      <c r="N2592" s="5">
        <f>+VLOOKUP(B2592,'[17]TT 2023'!F$2616:K$2666,6,0)</f>
        <v>45545</v>
      </c>
      <c r="O2592" t="s">
        <v>2973</v>
      </c>
    </row>
    <row r="2593" spans="1:15" hidden="1" x14ac:dyDescent="0.2">
      <c r="A2593" s="5">
        <v>45512</v>
      </c>
      <c r="B2593" s="6">
        <v>40065</v>
      </c>
      <c r="C2593" s="6" t="s">
        <v>2228</v>
      </c>
      <c r="D2593" s="6" t="s">
        <v>2902</v>
      </c>
      <c r="E2593" s="9">
        <v>2381320</v>
      </c>
      <c r="F2593" s="10" t="s">
        <v>1409</v>
      </c>
      <c r="G2593" s="9">
        <v>190506</v>
      </c>
      <c r="H2593" s="9">
        <v>2571826</v>
      </c>
      <c r="I2593" s="6" t="s">
        <v>131</v>
      </c>
      <c r="J2593" s="6" t="s">
        <v>132</v>
      </c>
      <c r="K2593" s="5">
        <f t="shared" si="255"/>
        <v>45547</v>
      </c>
      <c r="L2593" s="9">
        <f>+VLOOKUP(B2593,'[17]TT 2023'!F$2616:K$2666,2,0)</f>
        <v>2571831</v>
      </c>
      <c r="M2593" s="9">
        <f t="shared" si="256"/>
        <v>5</v>
      </c>
      <c r="N2593" s="5">
        <f>+VLOOKUP(B2593,'[17]TT 2023'!F$2616:K$2666,6,0)</f>
        <v>45545</v>
      </c>
      <c r="O2593" t="s">
        <v>2973</v>
      </c>
    </row>
    <row r="2594" spans="1:15" hidden="1" x14ac:dyDescent="0.2">
      <c r="A2594" s="5">
        <v>45512</v>
      </c>
      <c r="B2594" s="6">
        <v>40066</v>
      </c>
      <c r="C2594" s="6" t="s">
        <v>2228</v>
      </c>
      <c r="D2594" s="6" t="s">
        <v>2903</v>
      </c>
      <c r="E2594" s="9">
        <v>1361495</v>
      </c>
      <c r="F2594" s="10" t="s">
        <v>1409</v>
      </c>
      <c r="G2594" s="9">
        <v>108920</v>
      </c>
      <c r="H2594" s="9">
        <v>1470415</v>
      </c>
      <c r="I2594" s="6" t="s">
        <v>139</v>
      </c>
      <c r="J2594" s="6" t="s">
        <v>140</v>
      </c>
      <c r="K2594" s="5">
        <f t="shared" si="255"/>
        <v>45547</v>
      </c>
      <c r="L2594" s="9">
        <f>+VLOOKUP(B2594,'[17]TT 2023'!F$2667:K$2717,2,0)</f>
        <v>1470420</v>
      </c>
      <c r="M2594" s="9">
        <f t="shared" si="256"/>
        <v>5</v>
      </c>
      <c r="N2594" s="5">
        <f>+VLOOKUP(B2594,'[17]TT 2023'!F$2667:K$2717,6,0)</f>
        <v>45559</v>
      </c>
      <c r="O2594" t="s">
        <v>2977</v>
      </c>
    </row>
    <row r="2595" spans="1:15" hidden="1" x14ac:dyDescent="0.2">
      <c r="A2595" s="5">
        <v>45512</v>
      </c>
      <c r="B2595" s="6">
        <v>40067</v>
      </c>
      <c r="C2595" s="6" t="s">
        <v>2228</v>
      </c>
      <c r="D2595" s="6" t="s">
        <v>2904</v>
      </c>
      <c r="E2595" s="9">
        <v>1110580</v>
      </c>
      <c r="F2595" s="10" t="s">
        <v>1409</v>
      </c>
      <c r="G2595" s="9">
        <v>88846</v>
      </c>
      <c r="H2595" s="9">
        <v>1199426</v>
      </c>
      <c r="I2595" s="6" t="s">
        <v>89</v>
      </c>
      <c r="J2595" s="6" t="s">
        <v>90</v>
      </c>
      <c r="K2595" s="5">
        <f t="shared" si="255"/>
        <v>45547</v>
      </c>
      <c r="L2595" s="9">
        <f>+VLOOKUP(B2595,'[17]TT 2023'!F$2616:K$2666,2,0)</f>
        <v>1199421</v>
      </c>
      <c r="M2595" s="9">
        <f t="shared" si="256"/>
        <v>-5</v>
      </c>
      <c r="N2595" s="5">
        <f>+VLOOKUP(B2595,'[17]TT 2023'!F$2616:K$2666,6,0)</f>
        <v>45545</v>
      </c>
      <c r="O2595" t="s">
        <v>2973</v>
      </c>
    </row>
    <row r="2596" spans="1:15" hidden="1" x14ac:dyDescent="0.2">
      <c r="A2596" s="5">
        <v>45512</v>
      </c>
      <c r="B2596" s="6">
        <v>40068</v>
      </c>
      <c r="C2596" s="6" t="s">
        <v>2228</v>
      </c>
      <c r="D2596" s="6" t="s">
        <v>2905</v>
      </c>
      <c r="E2596" s="9">
        <v>1468620</v>
      </c>
      <c r="F2596" s="10" t="s">
        <v>1409</v>
      </c>
      <c r="G2596" s="9">
        <v>117490</v>
      </c>
      <c r="H2596" s="9">
        <v>1586110</v>
      </c>
      <c r="I2596" s="6" t="s">
        <v>107</v>
      </c>
      <c r="J2596" s="6" t="s">
        <v>108</v>
      </c>
      <c r="K2596" s="5">
        <f t="shared" si="255"/>
        <v>45547</v>
      </c>
      <c r="L2596" s="9">
        <f>+VLOOKUP(B2596,'[17]TT 2023'!F$2667:K$2717,2,0)</f>
        <v>1586115</v>
      </c>
      <c r="M2596" s="9">
        <f t="shared" si="256"/>
        <v>5</v>
      </c>
      <c r="N2596" s="5">
        <f>+VLOOKUP(B2596,'[17]TT 2023'!F$2667:K$2717,6,0)</f>
        <v>45559</v>
      </c>
      <c r="O2596" t="s">
        <v>2977</v>
      </c>
    </row>
    <row r="2597" spans="1:15" hidden="1" x14ac:dyDescent="0.2">
      <c r="A2597" s="5">
        <v>45512</v>
      </c>
      <c r="B2597" s="6">
        <v>40069</v>
      </c>
      <c r="C2597" s="6" t="s">
        <v>2228</v>
      </c>
      <c r="D2597" s="6" t="s">
        <v>2906</v>
      </c>
      <c r="E2597" s="9">
        <v>6930970</v>
      </c>
      <c r="F2597" s="10" t="s">
        <v>1409</v>
      </c>
      <c r="G2597" s="9">
        <v>554478</v>
      </c>
      <c r="H2597" s="9">
        <v>7485448</v>
      </c>
      <c r="I2597" s="6" t="s">
        <v>83</v>
      </c>
      <c r="J2597" s="6" t="s">
        <v>84</v>
      </c>
      <c r="K2597" s="5">
        <f t="shared" si="255"/>
        <v>45547</v>
      </c>
      <c r="L2597" s="9">
        <f>+VLOOKUP(B2597,'[17]TT 2023'!F$2667:K$2717,2,0)</f>
        <v>7485453</v>
      </c>
      <c r="M2597" s="9">
        <f t="shared" si="256"/>
        <v>5</v>
      </c>
      <c r="N2597" s="5">
        <f>+VLOOKUP(B2597,'[17]TT 2023'!F$2667:K$2717,6,0)</f>
        <v>45559</v>
      </c>
      <c r="O2597" t="s">
        <v>2977</v>
      </c>
    </row>
    <row r="2598" spans="1:15" hidden="1" x14ac:dyDescent="0.2">
      <c r="A2598" s="5">
        <v>45512</v>
      </c>
      <c r="B2598" s="6">
        <v>40070</v>
      </c>
      <c r="C2598" s="6" t="s">
        <v>2228</v>
      </c>
      <c r="D2598" s="6" t="s">
        <v>2907</v>
      </c>
      <c r="E2598" s="9">
        <v>1160763</v>
      </c>
      <c r="F2598" s="10" t="s">
        <v>1409</v>
      </c>
      <c r="G2598" s="9">
        <v>92861</v>
      </c>
      <c r="H2598" s="9">
        <v>1253624</v>
      </c>
      <c r="I2598" s="6" t="s">
        <v>175</v>
      </c>
      <c r="J2598" s="6" t="s">
        <v>176</v>
      </c>
      <c r="K2598" s="5">
        <f t="shared" si="255"/>
        <v>45547</v>
      </c>
      <c r="L2598" s="9">
        <f>+VLOOKUP(B2598,'[17]TT 2023'!F$2616:K$2666,2,0)</f>
        <v>1253624</v>
      </c>
      <c r="M2598" s="9">
        <f t="shared" si="256"/>
        <v>0</v>
      </c>
      <c r="N2598" s="5">
        <f>+VLOOKUP(B2598,'[17]TT 2023'!F$2616:K$2666,6,0)</f>
        <v>45545</v>
      </c>
      <c r="O2598" t="s">
        <v>2973</v>
      </c>
    </row>
    <row r="2599" spans="1:15" hidden="1" x14ac:dyDescent="0.2">
      <c r="A2599" s="5">
        <v>45512</v>
      </c>
      <c r="B2599" s="6">
        <v>40071</v>
      </c>
      <c r="C2599" s="6" t="s">
        <v>2228</v>
      </c>
      <c r="D2599" s="6" t="s">
        <v>2908</v>
      </c>
      <c r="E2599" s="9">
        <v>2381320</v>
      </c>
      <c r="F2599" s="10" t="s">
        <v>1409</v>
      </c>
      <c r="G2599" s="9">
        <v>190506</v>
      </c>
      <c r="H2599" s="9">
        <v>2571826</v>
      </c>
      <c r="I2599" s="6" t="s">
        <v>73</v>
      </c>
      <c r="J2599" s="6" t="s">
        <v>74</v>
      </c>
      <c r="K2599" s="5">
        <f t="shared" si="255"/>
        <v>45547</v>
      </c>
      <c r="L2599" s="9">
        <f>+VLOOKUP(B2599,'[17]TT 2023'!F$2616:K$2666,2,0)</f>
        <v>2571831</v>
      </c>
      <c r="M2599" s="9">
        <f t="shared" si="256"/>
        <v>5</v>
      </c>
      <c r="N2599" s="5">
        <f>+VLOOKUP(B2599,'[17]TT 2023'!F$2616:K$2666,6,0)</f>
        <v>45545</v>
      </c>
      <c r="O2599" t="s">
        <v>2973</v>
      </c>
    </row>
    <row r="2600" spans="1:15" hidden="1" x14ac:dyDescent="0.2">
      <c r="A2600" s="5">
        <v>45512</v>
      </c>
      <c r="B2600" s="6">
        <v>41163</v>
      </c>
      <c r="C2600" s="6" t="s">
        <v>2228</v>
      </c>
      <c r="D2600" s="6" t="s">
        <v>2909</v>
      </c>
      <c r="E2600" s="9">
        <v>2381320</v>
      </c>
      <c r="F2600" s="10" t="s">
        <v>1409</v>
      </c>
      <c r="G2600" s="9">
        <v>190506</v>
      </c>
      <c r="H2600" s="9">
        <v>2571826</v>
      </c>
      <c r="I2600" s="6" t="s">
        <v>13</v>
      </c>
      <c r="J2600" s="6" t="s">
        <v>14</v>
      </c>
      <c r="K2600" s="5">
        <f t="shared" si="255"/>
        <v>45547</v>
      </c>
      <c r="L2600" s="9">
        <f>+VLOOKUP(B2600,'[17]TT 2023'!F$2667:K$2717,2,0)</f>
        <v>2571831</v>
      </c>
      <c r="M2600" s="9">
        <f t="shared" si="256"/>
        <v>5</v>
      </c>
      <c r="N2600" s="5">
        <f>+VLOOKUP(B2600,'[17]TT 2023'!F$2667:K$2717,6,0)</f>
        <v>45559</v>
      </c>
      <c r="O2600" t="s">
        <v>2977</v>
      </c>
    </row>
    <row r="2601" spans="1:15" hidden="1" x14ac:dyDescent="0.2">
      <c r="A2601" s="5">
        <v>45512</v>
      </c>
      <c r="B2601" s="6">
        <v>41164</v>
      </c>
      <c r="C2601" s="6" t="s">
        <v>2228</v>
      </c>
      <c r="D2601" s="6" t="s">
        <v>2910</v>
      </c>
      <c r="E2601" s="9">
        <v>2937240</v>
      </c>
      <c r="F2601" s="10" t="s">
        <v>1409</v>
      </c>
      <c r="G2601" s="9">
        <v>234979</v>
      </c>
      <c r="H2601" s="9">
        <v>3172219</v>
      </c>
      <c r="I2601" s="6" t="s">
        <v>13</v>
      </c>
      <c r="J2601" s="6" t="s">
        <v>14</v>
      </c>
      <c r="K2601" s="5">
        <f t="shared" si="255"/>
        <v>45547</v>
      </c>
      <c r="L2601" s="9">
        <f>+VLOOKUP(B2601,'[17]TT 2023'!F$2667:K$2717,2,0)</f>
        <v>3172217</v>
      </c>
      <c r="M2601" s="9">
        <f t="shared" si="256"/>
        <v>-2</v>
      </c>
      <c r="N2601" s="5">
        <f>+VLOOKUP(B2601,'[17]TT 2023'!F$2667:K$2717,6,0)</f>
        <v>45559</v>
      </c>
      <c r="O2601" t="s">
        <v>2977</v>
      </c>
    </row>
    <row r="2602" spans="1:15" hidden="1" x14ac:dyDescent="0.2">
      <c r="A2602" s="5">
        <v>45513</v>
      </c>
      <c r="B2602" s="6">
        <v>41212</v>
      </c>
      <c r="C2602" s="6" t="s">
        <v>2228</v>
      </c>
      <c r="D2602" s="6" t="s">
        <v>2911</v>
      </c>
      <c r="E2602" s="9">
        <v>1190660</v>
      </c>
      <c r="F2602" s="10" t="s">
        <v>1409</v>
      </c>
      <c r="G2602" s="9">
        <v>95253</v>
      </c>
      <c r="H2602" s="9">
        <v>1285913</v>
      </c>
      <c r="I2602" s="6" t="s">
        <v>13</v>
      </c>
      <c r="J2602" s="6" t="s">
        <v>14</v>
      </c>
      <c r="K2602" s="5">
        <f t="shared" si="255"/>
        <v>45548</v>
      </c>
      <c r="L2602" s="9">
        <f>+VLOOKUP(B2602,'[17]TT 2023'!F$2667:K$2717,2,0)</f>
        <v>1285916</v>
      </c>
      <c r="M2602" s="9">
        <f t="shared" si="256"/>
        <v>3</v>
      </c>
      <c r="N2602" s="5">
        <f>+VLOOKUP(B2602,'[17]TT 2023'!F$2667:K$2717,6,0)</f>
        <v>45559</v>
      </c>
      <c r="O2602" t="s">
        <v>2977</v>
      </c>
    </row>
    <row r="2603" spans="1:15" hidden="1" x14ac:dyDescent="0.2">
      <c r="A2603" s="5">
        <v>45513</v>
      </c>
      <c r="B2603" s="6">
        <v>41213</v>
      </c>
      <c r="C2603" s="6" t="s">
        <v>2228</v>
      </c>
      <c r="D2603" s="6" t="s">
        <v>2912</v>
      </c>
      <c r="E2603" s="9">
        <v>2830115</v>
      </c>
      <c r="F2603" s="10" t="s">
        <v>1409</v>
      </c>
      <c r="G2603" s="9">
        <v>226409</v>
      </c>
      <c r="H2603" s="9">
        <v>3056524</v>
      </c>
      <c r="I2603" s="6" t="s">
        <v>13</v>
      </c>
      <c r="J2603" s="6" t="s">
        <v>14</v>
      </c>
      <c r="K2603" s="5">
        <f t="shared" si="255"/>
        <v>45548</v>
      </c>
      <c r="L2603" s="9">
        <f>+VLOOKUP(B2603,'[17]TT 2023'!F$2667:K$2717,2,0)</f>
        <v>3056522</v>
      </c>
      <c r="M2603" s="9">
        <f t="shared" si="256"/>
        <v>-2</v>
      </c>
      <c r="N2603" s="5">
        <f>+VLOOKUP(B2603,'[17]TT 2023'!F$2667:K$2717,6,0)</f>
        <v>45559</v>
      </c>
      <c r="O2603" t="s">
        <v>2977</v>
      </c>
    </row>
    <row r="2604" spans="1:15" hidden="1" x14ac:dyDescent="0.2">
      <c r="A2604" s="5">
        <v>45513</v>
      </c>
      <c r="B2604" s="6">
        <v>41237</v>
      </c>
      <c r="C2604" s="6" t="s">
        <v>2228</v>
      </c>
      <c r="D2604" s="6" t="s">
        <v>2913</v>
      </c>
      <c r="E2604" s="9">
        <v>2381320</v>
      </c>
      <c r="F2604" s="10" t="s">
        <v>1409</v>
      </c>
      <c r="G2604" s="9">
        <v>190506</v>
      </c>
      <c r="H2604" s="9">
        <v>2571826</v>
      </c>
      <c r="I2604" s="6" t="s">
        <v>139</v>
      </c>
      <c r="J2604" s="6" t="s">
        <v>140</v>
      </c>
      <c r="K2604" s="5">
        <f t="shared" si="255"/>
        <v>45548</v>
      </c>
      <c r="L2604" s="9">
        <f>+VLOOKUP(B2604,'[17]TT 2023'!F$2667:K$2717,2,0)</f>
        <v>2571831</v>
      </c>
      <c r="M2604" s="9">
        <f t="shared" si="256"/>
        <v>5</v>
      </c>
      <c r="N2604" s="5">
        <f>+VLOOKUP(B2604,'[17]TT 2023'!F$2667:K$2717,6,0)</f>
        <v>45559</v>
      </c>
      <c r="O2604" t="s">
        <v>2977</v>
      </c>
    </row>
    <row r="2605" spans="1:15" hidden="1" x14ac:dyDescent="0.2">
      <c r="A2605" s="5">
        <v>45513</v>
      </c>
      <c r="B2605" s="6">
        <v>41238</v>
      </c>
      <c r="C2605" s="6" t="s">
        <v>2228</v>
      </c>
      <c r="D2605" s="6" t="s">
        <v>2914</v>
      </c>
      <c r="E2605" s="9">
        <v>2381320</v>
      </c>
      <c r="F2605" s="10" t="s">
        <v>1409</v>
      </c>
      <c r="G2605" s="9">
        <v>190506</v>
      </c>
      <c r="H2605" s="9">
        <v>2571826</v>
      </c>
      <c r="I2605" s="6" t="s">
        <v>93</v>
      </c>
      <c r="J2605" s="6" t="s">
        <v>94</v>
      </c>
      <c r="K2605" s="5">
        <f t="shared" si="255"/>
        <v>45548</v>
      </c>
      <c r="L2605" s="9">
        <f>+VLOOKUP(B2605,'[17]TT 2023'!F$2667:K$2717,2,0)</f>
        <v>2571831</v>
      </c>
      <c r="M2605" s="9">
        <f t="shared" si="256"/>
        <v>5</v>
      </c>
      <c r="N2605" s="5">
        <f>+VLOOKUP(B2605,'[17]TT 2023'!F$2667:K$2717,6,0)</f>
        <v>45559</v>
      </c>
      <c r="O2605" t="s">
        <v>2977</v>
      </c>
    </row>
    <row r="2606" spans="1:15" hidden="1" x14ac:dyDescent="0.2">
      <c r="A2606" s="5">
        <v>45514</v>
      </c>
      <c r="B2606" s="6">
        <v>41481</v>
      </c>
      <c r="C2606" s="6" t="s">
        <v>2228</v>
      </c>
      <c r="D2606" s="6" t="s">
        <v>2915</v>
      </c>
      <c r="E2606" s="9">
        <v>1468620</v>
      </c>
      <c r="F2606" s="10" t="s">
        <v>1409</v>
      </c>
      <c r="G2606" s="9">
        <v>117490</v>
      </c>
      <c r="H2606" s="9">
        <v>1586110</v>
      </c>
      <c r="I2606" s="6" t="s">
        <v>13</v>
      </c>
      <c r="J2606" s="6" t="s">
        <v>14</v>
      </c>
      <c r="K2606" s="5">
        <f t="shared" si="255"/>
        <v>45549</v>
      </c>
      <c r="L2606" s="9">
        <f>+VLOOKUP(B2606,'[17]TT 2023'!F$2667:K$2717,2,0)</f>
        <v>1586115</v>
      </c>
      <c r="M2606" s="9">
        <f t="shared" si="256"/>
        <v>5</v>
      </c>
      <c r="N2606" s="5">
        <f>+VLOOKUP(B2606,'[17]TT 2023'!F$2667:K$2717,6,0)</f>
        <v>45559</v>
      </c>
      <c r="O2606" t="s">
        <v>2977</v>
      </c>
    </row>
    <row r="2607" spans="1:15" hidden="1" x14ac:dyDescent="0.2">
      <c r="A2607" s="5">
        <v>45518</v>
      </c>
      <c r="B2607" s="6">
        <v>41620</v>
      </c>
      <c r="C2607" s="6" t="s">
        <v>2228</v>
      </c>
      <c r="D2607" s="6" t="s">
        <v>2916</v>
      </c>
      <c r="E2607" s="9">
        <v>2182630</v>
      </c>
      <c r="F2607" s="10" t="s">
        <v>1409</v>
      </c>
      <c r="G2607" s="9">
        <v>174610</v>
      </c>
      <c r="H2607" s="9">
        <v>2357240</v>
      </c>
      <c r="I2607" s="6" t="s">
        <v>101</v>
      </c>
      <c r="J2607" s="6" t="s">
        <v>102</v>
      </c>
      <c r="K2607" s="5">
        <f t="shared" si="255"/>
        <v>45553</v>
      </c>
      <c r="L2607" s="9">
        <f>+VLOOKUP(B2607,'[17]TT 2023'!F$2667:K$2717,2,0)</f>
        <v>2357235</v>
      </c>
      <c r="M2607" s="9">
        <f t="shared" si="256"/>
        <v>-5</v>
      </c>
      <c r="N2607" s="5">
        <f>+VLOOKUP(B2607,'[17]TT 2023'!F$2667:K$2717,6,0)</f>
        <v>45559</v>
      </c>
      <c r="O2607" t="s">
        <v>2977</v>
      </c>
    </row>
    <row r="2608" spans="1:15" hidden="1" x14ac:dyDescent="0.2">
      <c r="A2608" s="5">
        <v>45518</v>
      </c>
      <c r="B2608" s="6">
        <v>41621</v>
      </c>
      <c r="C2608" s="6" t="s">
        <v>2228</v>
      </c>
      <c r="D2608" s="6" t="s">
        <v>2917</v>
      </c>
      <c r="E2608" s="9">
        <v>595330</v>
      </c>
      <c r="F2608" s="10" t="s">
        <v>1409</v>
      </c>
      <c r="G2608" s="9">
        <v>47626</v>
      </c>
      <c r="H2608" s="9">
        <v>642956</v>
      </c>
      <c r="I2608" s="6" t="s">
        <v>147</v>
      </c>
      <c r="J2608" s="6" t="s">
        <v>148</v>
      </c>
      <c r="K2608" s="5">
        <f t="shared" si="255"/>
        <v>45553</v>
      </c>
      <c r="L2608" s="9">
        <f>+VLOOKUP(B2608,'[17]TT 2023'!F$2616:K$2666,2,0)</f>
        <v>642951</v>
      </c>
      <c r="M2608" s="9">
        <f t="shared" si="256"/>
        <v>-5</v>
      </c>
      <c r="N2608" s="5">
        <f>+VLOOKUP(B2608,'[17]TT 2023'!F$2616:K$2666,6,0)</f>
        <v>45545</v>
      </c>
      <c r="O2608" t="s">
        <v>2973</v>
      </c>
    </row>
    <row r="2609" spans="1:15" hidden="1" x14ac:dyDescent="0.2">
      <c r="A2609" s="5">
        <v>45518</v>
      </c>
      <c r="B2609" s="6">
        <v>41622</v>
      </c>
      <c r="C2609" s="6" t="s">
        <v>2228</v>
      </c>
      <c r="D2609" s="6" t="s">
        <v>2918</v>
      </c>
      <c r="E2609" s="9">
        <v>11105800</v>
      </c>
      <c r="F2609" s="10" t="s">
        <v>1409</v>
      </c>
      <c r="G2609" s="9">
        <v>888464</v>
      </c>
      <c r="H2609" s="9">
        <v>11994264</v>
      </c>
      <c r="I2609" s="6" t="s">
        <v>147</v>
      </c>
      <c r="J2609" s="6" t="s">
        <v>148</v>
      </c>
      <c r="K2609" s="5">
        <f t="shared" si="255"/>
        <v>45553</v>
      </c>
      <c r="L2609" s="9">
        <f>+VLOOKUP(B2609,'[17]TT 2023'!F$2616:K$2666,2,0)</f>
        <v>11994264</v>
      </c>
      <c r="M2609" s="9">
        <f t="shared" si="256"/>
        <v>0</v>
      </c>
      <c r="N2609" s="5">
        <f>+VLOOKUP(B2609,'[17]TT 2023'!F$2616:K$2666,6,0)</f>
        <v>45545</v>
      </c>
      <c r="O2609" t="s">
        <v>2973</v>
      </c>
    </row>
    <row r="2610" spans="1:15" hidden="1" x14ac:dyDescent="0.2">
      <c r="A2610" s="5">
        <v>45518</v>
      </c>
      <c r="B2610" s="6">
        <v>41623</v>
      </c>
      <c r="C2610" s="6" t="s">
        <v>2228</v>
      </c>
      <c r="D2610" s="6" t="s">
        <v>2919</v>
      </c>
      <c r="E2610" s="9">
        <v>1468620</v>
      </c>
      <c r="F2610" s="10" t="s">
        <v>1409</v>
      </c>
      <c r="G2610" s="9">
        <v>117490</v>
      </c>
      <c r="H2610" s="9">
        <v>1586110</v>
      </c>
      <c r="I2610" s="6" t="s">
        <v>147</v>
      </c>
      <c r="J2610" s="6" t="s">
        <v>148</v>
      </c>
      <c r="K2610" s="5">
        <f t="shared" si="255"/>
        <v>45553</v>
      </c>
      <c r="L2610" s="9">
        <f>+VLOOKUP(B2610,'[17]TT 2023'!F$2667:K$2717,2,0)</f>
        <v>1586115</v>
      </c>
      <c r="M2610" s="9">
        <f t="shared" si="256"/>
        <v>5</v>
      </c>
      <c r="N2610" s="5">
        <f>+VLOOKUP(B2610,'[17]TT 2023'!F$2667:K$2717,6,0)</f>
        <v>45559</v>
      </c>
      <c r="O2610" t="s">
        <v>2977</v>
      </c>
    </row>
    <row r="2611" spans="1:15" hidden="1" x14ac:dyDescent="0.2">
      <c r="A2611" s="5">
        <v>45518</v>
      </c>
      <c r="B2611" s="6">
        <v>41624</v>
      </c>
      <c r="C2611" s="6" t="s">
        <v>2228</v>
      </c>
      <c r="D2611" s="6" t="s">
        <v>2920</v>
      </c>
      <c r="E2611" s="9">
        <v>1468620</v>
      </c>
      <c r="F2611" s="10" t="s">
        <v>1409</v>
      </c>
      <c r="G2611" s="9">
        <v>117490</v>
      </c>
      <c r="H2611" s="9">
        <v>1586110</v>
      </c>
      <c r="I2611" s="6" t="s">
        <v>147</v>
      </c>
      <c r="J2611" s="6" t="s">
        <v>148</v>
      </c>
      <c r="K2611" s="5">
        <f t="shared" si="255"/>
        <v>45553</v>
      </c>
      <c r="L2611" s="9">
        <f>+VLOOKUP(B2611,'[17]TT 2023'!F$2667:K$2717,2,0)</f>
        <v>1586115</v>
      </c>
      <c r="M2611" s="9">
        <f t="shared" si="256"/>
        <v>5</v>
      </c>
      <c r="N2611" s="5">
        <f>+VLOOKUP(B2611,'[17]TT 2023'!F$2667:K$2717,6,0)</f>
        <v>45559</v>
      </c>
      <c r="O2611" t="s">
        <v>2977</v>
      </c>
    </row>
    <row r="2612" spans="1:15" hidden="1" x14ac:dyDescent="0.2">
      <c r="A2612" s="5">
        <v>45519</v>
      </c>
      <c r="B2612" s="6">
        <v>41951</v>
      </c>
      <c r="C2612" s="6" t="s">
        <v>2228</v>
      </c>
      <c r="D2612" s="6" t="s">
        <v>2921</v>
      </c>
      <c r="E2612" s="9">
        <v>1468620</v>
      </c>
      <c r="F2612" s="10" t="s">
        <v>1409</v>
      </c>
      <c r="G2612" s="9">
        <v>117490</v>
      </c>
      <c r="H2612" s="9">
        <v>1586110</v>
      </c>
      <c r="I2612" s="6" t="s">
        <v>291</v>
      </c>
      <c r="J2612" s="6" t="s">
        <v>292</v>
      </c>
      <c r="K2612" s="5">
        <f t="shared" si="255"/>
        <v>45554</v>
      </c>
      <c r="L2612" s="9">
        <f>+VLOOKUP(B2612,'[17]TT 2023'!F$2667:K$2717,2,0)</f>
        <v>1586115</v>
      </c>
      <c r="M2612" s="9">
        <f t="shared" si="256"/>
        <v>5</v>
      </c>
      <c r="N2612" s="5">
        <f>+VLOOKUP(B2612,'[17]TT 2023'!F$2667:K$2717,6,0)</f>
        <v>45559</v>
      </c>
      <c r="O2612" t="s">
        <v>2977</v>
      </c>
    </row>
    <row r="2613" spans="1:15" hidden="1" x14ac:dyDescent="0.2">
      <c r="A2613" s="5">
        <v>45519</v>
      </c>
      <c r="B2613" s="6">
        <v>41973</v>
      </c>
      <c r="C2613" s="6" t="s">
        <v>2228</v>
      </c>
      <c r="D2613" s="6" t="s">
        <v>2922</v>
      </c>
      <c r="E2613" s="9">
        <v>5161252</v>
      </c>
      <c r="F2613" s="10" t="s">
        <v>1409</v>
      </c>
      <c r="G2613" s="9">
        <v>412900</v>
      </c>
      <c r="H2613" s="9">
        <v>5574152</v>
      </c>
      <c r="I2613" s="6" t="s">
        <v>53</v>
      </c>
      <c r="J2613" s="6" t="s">
        <v>54</v>
      </c>
      <c r="K2613" s="5">
        <f t="shared" si="255"/>
        <v>45554</v>
      </c>
      <c r="L2613" s="9">
        <f>+VLOOKUP(B2613,'[17]TT 2023'!F$2667:K$2717,2,0)</f>
        <v>5574150</v>
      </c>
      <c r="M2613" s="9">
        <f t="shared" si="256"/>
        <v>-2</v>
      </c>
      <c r="N2613" s="5">
        <f>+VLOOKUP(B2613,'[17]TT 2023'!F$2667:K$2717,6,0)</f>
        <v>45559</v>
      </c>
      <c r="O2613" t="s">
        <v>2977</v>
      </c>
    </row>
    <row r="2614" spans="1:15" hidden="1" x14ac:dyDescent="0.2">
      <c r="A2614" s="5">
        <v>45521</v>
      </c>
      <c r="B2614" s="6">
        <v>43050</v>
      </c>
      <c r="C2614" s="6" t="s">
        <v>2228</v>
      </c>
      <c r="D2614" s="6" t="s">
        <v>2923</v>
      </c>
      <c r="E2614" s="9">
        <v>8096480</v>
      </c>
      <c r="F2614" s="10" t="s">
        <v>1409</v>
      </c>
      <c r="G2614" s="9">
        <v>647718</v>
      </c>
      <c r="H2614" s="9">
        <v>8744198</v>
      </c>
      <c r="I2614" s="6" t="s">
        <v>13</v>
      </c>
      <c r="J2614" s="6" t="s">
        <v>14</v>
      </c>
      <c r="K2614" s="5">
        <f t="shared" si="255"/>
        <v>45556</v>
      </c>
      <c r="L2614" s="9">
        <f>+VLOOKUP(B2614,'[17]TT 2023'!F$2667:K$2717,2,0)</f>
        <v>8744193</v>
      </c>
      <c r="M2614" s="9">
        <f t="shared" si="256"/>
        <v>-5</v>
      </c>
      <c r="N2614" s="5">
        <f>+VLOOKUP(B2614,'[17]TT 2023'!F$2667:K$2717,6,0)</f>
        <v>45559</v>
      </c>
      <c r="O2614" t="s">
        <v>2977</v>
      </c>
    </row>
    <row r="2615" spans="1:15" hidden="1" x14ac:dyDescent="0.2">
      <c r="A2615" s="5">
        <v>45521</v>
      </c>
      <c r="B2615" s="6">
        <v>43093</v>
      </c>
      <c r="C2615" s="6" t="s">
        <v>2228</v>
      </c>
      <c r="D2615" s="6" t="s">
        <v>2924</v>
      </c>
      <c r="E2615" s="9">
        <v>1468620</v>
      </c>
      <c r="F2615" s="10" t="s">
        <v>1409</v>
      </c>
      <c r="G2615" s="9">
        <v>117490</v>
      </c>
      <c r="H2615" s="9">
        <v>1586110</v>
      </c>
      <c r="I2615" s="6" t="s">
        <v>139</v>
      </c>
      <c r="J2615" s="6" t="s">
        <v>140</v>
      </c>
      <c r="K2615" s="5">
        <f t="shared" si="255"/>
        <v>45556</v>
      </c>
      <c r="L2615" s="9">
        <f>+VLOOKUP(B2615,'[17]TT 2023'!F$2667:K$2717,2,0)</f>
        <v>1586115</v>
      </c>
      <c r="M2615" s="9">
        <f t="shared" si="256"/>
        <v>5</v>
      </c>
      <c r="N2615" s="5">
        <f>+VLOOKUP(B2615,'[17]TT 2023'!F$2667:K$2717,6,0)</f>
        <v>45559</v>
      </c>
      <c r="O2615" t="s">
        <v>2977</v>
      </c>
    </row>
    <row r="2616" spans="1:15" hidden="1" x14ac:dyDescent="0.2">
      <c r="A2616" s="5">
        <v>45521</v>
      </c>
      <c r="B2616" s="6">
        <v>43094</v>
      </c>
      <c r="C2616" s="6" t="s">
        <v>2228</v>
      </c>
      <c r="D2616" s="6" t="s">
        <v>2925</v>
      </c>
      <c r="E2616" s="9">
        <v>1468620</v>
      </c>
      <c r="F2616" s="10" t="s">
        <v>1409</v>
      </c>
      <c r="G2616" s="9">
        <v>117490</v>
      </c>
      <c r="H2616" s="9">
        <v>1586110</v>
      </c>
      <c r="I2616" s="6" t="s">
        <v>107</v>
      </c>
      <c r="J2616" s="6" t="s">
        <v>108</v>
      </c>
      <c r="K2616" s="5">
        <f t="shared" si="255"/>
        <v>45556</v>
      </c>
      <c r="L2616" s="9">
        <f>+VLOOKUP(B2616,'[17]TT 2023'!F$2667:K$2717,2,0)</f>
        <v>1586115</v>
      </c>
      <c r="M2616" s="9">
        <f t="shared" si="256"/>
        <v>5</v>
      </c>
      <c r="N2616" s="5">
        <f>+VLOOKUP(B2616,'[17]TT 2023'!F$2667:K$2717,6,0)</f>
        <v>45559</v>
      </c>
      <c r="O2616" t="s">
        <v>2977</v>
      </c>
    </row>
    <row r="2617" spans="1:15" hidden="1" x14ac:dyDescent="0.2">
      <c r="A2617" s="5">
        <v>45521</v>
      </c>
      <c r="B2617" s="6">
        <v>43095</v>
      </c>
      <c r="C2617" s="6" t="s">
        <v>2228</v>
      </c>
      <c r="D2617" s="6" t="s">
        <v>2926</v>
      </c>
      <c r="E2617" s="9">
        <v>3492740</v>
      </c>
      <c r="F2617" s="10" t="s">
        <v>1409</v>
      </c>
      <c r="G2617" s="9">
        <v>279419</v>
      </c>
      <c r="H2617" s="9">
        <v>3772159</v>
      </c>
      <c r="I2617" s="6" t="s">
        <v>131</v>
      </c>
      <c r="J2617" s="6" t="s">
        <v>132</v>
      </c>
      <c r="K2617" s="5">
        <f t="shared" si="255"/>
        <v>45556</v>
      </c>
      <c r="L2617" s="9">
        <f>+VLOOKUP(B2617,'[17]TT 2023'!F$2667:K$2717,2,0)</f>
        <v>3772157</v>
      </c>
      <c r="M2617" s="9">
        <f t="shared" si="256"/>
        <v>-2</v>
      </c>
      <c r="N2617" s="5">
        <f>+VLOOKUP(B2617,'[17]TT 2023'!F$2667:K$2717,6,0)</f>
        <v>45559</v>
      </c>
      <c r="O2617" t="s">
        <v>2977</v>
      </c>
    </row>
    <row r="2618" spans="1:15" hidden="1" x14ac:dyDescent="0.2">
      <c r="A2618" s="5">
        <v>45521</v>
      </c>
      <c r="B2618" s="6">
        <v>43096</v>
      </c>
      <c r="C2618" s="6" t="s">
        <v>2228</v>
      </c>
      <c r="D2618" s="6" t="s">
        <v>2927</v>
      </c>
      <c r="E2618" s="9">
        <v>2024120</v>
      </c>
      <c r="F2618" s="10" t="s">
        <v>1409</v>
      </c>
      <c r="G2618" s="9">
        <v>161930</v>
      </c>
      <c r="H2618" s="9">
        <v>2186050</v>
      </c>
      <c r="I2618" s="6" t="s">
        <v>93</v>
      </c>
      <c r="J2618" s="6" t="s">
        <v>94</v>
      </c>
      <c r="K2618" s="5">
        <f t="shared" si="255"/>
        <v>45556</v>
      </c>
      <c r="L2618" s="9">
        <f>+VLOOKUP(B2618,'[17]TT 2023'!F$2667:K$2717,2,0)</f>
        <v>2186055</v>
      </c>
      <c r="M2618" s="9">
        <f t="shared" si="256"/>
        <v>5</v>
      </c>
      <c r="N2618" s="5">
        <f>+VLOOKUP(B2618,'[17]TT 2023'!F$2667:K$2717,6,0)</f>
        <v>45559</v>
      </c>
      <c r="O2618" t="s">
        <v>2977</v>
      </c>
    </row>
    <row r="2619" spans="1:15" hidden="1" x14ac:dyDescent="0.2">
      <c r="A2619" s="5">
        <v>45521</v>
      </c>
      <c r="B2619" s="6">
        <v>43097</v>
      </c>
      <c r="C2619" s="6" t="s">
        <v>2228</v>
      </c>
      <c r="D2619" s="6" t="s">
        <v>2928</v>
      </c>
      <c r="E2619" s="9">
        <v>2024120</v>
      </c>
      <c r="F2619" s="10" t="s">
        <v>1409</v>
      </c>
      <c r="G2619" s="9">
        <v>161930</v>
      </c>
      <c r="H2619" s="9">
        <v>2186050</v>
      </c>
      <c r="I2619" s="6" t="s">
        <v>93</v>
      </c>
      <c r="J2619" s="6" t="s">
        <v>94</v>
      </c>
      <c r="K2619" s="5">
        <f t="shared" si="255"/>
        <v>45556</v>
      </c>
      <c r="L2619" s="9">
        <f>+VLOOKUP(B2619,'[17]TT 2023'!F$2667:K$2717,2,0)</f>
        <v>2186055</v>
      </c>
      <c r="M2619" s="9">
        <f t="shared" si="256"/>
        <v>5</v>
      </c>
      <c r="N2619" s="5">
        <f>+VLOOKUP(B2619,'[17]TT 2023'!F$2667:K$2717,6,0)</f>
        <v>45559</v>
      </c>
      <c r="O2619" t="s">
        <v>2977</v>
      </c>
    </row>
    <row r="2620" spans="1:15" hidden="1" x14ac:dyDescent="0.2">
      <c r="A2620" s="5">
        <v>45521</v>
      </c>
      <c r="B2620" s="6">
        <v>43098</v>
      </c>
      <c r="C2620" s="6" t="s">
        <v>2228</v>
      </c>
      <c r="D2620" s="6" t="s">
        <v>2929</v>
      </c>
      <c r="E2620" s="9">
        <v>2275035</v>
      </c>
      <c r="F2620" s="10" t="s">
        <v>1409</v>
      </c>
      <c r="G2620" s="9">
        <v>182003</v>
      </c>
      <c r="H2620" s="9">
        <v>2457038</v>
      </c>
      <c r="I2620" s="6" t="s">
        <v>139</v>
      </c>
      <c r="J2620" s="6" t="s">
        <v>140</v>
      </c>
      <c r="K2620" s="5">
        <f t="shared" si="255"/>
        <v>45556</v>
      </c>
      <c r="L2620" s="9">
        <f>+VLOOKUP(B2620,'[17]TT 2023'!F$2667:K$2717,2,0)</f>
        <v>2457041</v>
      </c>
      <c r="M2620" s="9">
        <f t="shared" si="256"/>
        <v>3</v>
      </c>
      <c r="N2620" s="5">
        <f>+VLOOKUP(B2620,'[17]TT 2023'!F$2667:K$2717,6,0)</f>
        <v>45559</v>
      </c>
      <c r="O2620" t="s">
        <v>2977</v>
      </c>
    </row>
    <row r="2621" spans="1:15" hidden="1" x14ac:dyDescent="0.2">
      <c r="A2621" s="5">
        <v>45521</v>
      </c>
      <c r="B2621" s="6">
        <v>43117</v>
      </c>
      <c r="C2621" s="6" t="s">
        <v>2228</v>
      </c>
      <c r="D2621" s="6" t="s">
        <v>2930</v>
      </c>
      <c r="E2621" s="9">
        <v>4191610</v>
      </c>
      <c r="F2621" s="10" t="s">
        <v>1409</v>
      </c>
      <c r="G2621" s="9">
        <v>335329</v>
      </c>
      <c r="H2621" s="9">
        <v>4526939</v>
      </c>
      <c r="I2621" s="6" t="s">
        <v>13</v>
      </c>
      <c r="J2621" s="6" t="s">
        <v>14</v>
      </c>
      <c r="K2621" s="5">
        <f t="shared" si="255"/>
        <v>45556</v>
      </c>
      <c r="L2621" s="9">
        <f>+VLOOKUP(B2621,'[17]TT 2023'!F$2667:K$2717,2,0)</f>
        <v>4526942</v>
      </c>
      <c r="M2621" s="9">
        <f t="shared" si="256"/>
        <v>3</v>
      </c>
      <c r="N2621" s="5">
        <f>+VLOOKUP(B2621,'[17]TT 2023'!F$2667:K$2717,6,0)</f>
        <v>45559</v>
      </c>
      <c r="O2621" t="s">
        <v>2977</v>
      </c>
    </row>
    <row r="2622" spans="1:15" hidden="1" x14ac:dyDescent="0.2">
      <c r="A2622" s="5">
        <v>45524</v>
      </c>
      <c r="B2622" s="6">
        <v>43292</v>
      </c>
      <c r="C2622" s="6" t="s">
        <v>2228</v>
      </c>
      <c r="D2622" s="6" t="s">
        <v>2931</v>
      </c>
      <c r="E2622" s="9">
        <v>1468620</v>
      </c>
      <c r="F2622" s="10" t="s">
        <v>1409</v>
      </c>
      <c r="G2622" s="9">
        <v>117490</v>
      </c>
      <c r="H2622" s="9">
        <v>1586110</v>
      </c>
      <c r="I2622" s="6" t="s">
        <v>147</v>
      </c>
      <c r="J2622" s="6" t="s">
        <v>148</v>
      </c>
      <c r="K2622" s="5">
        <f t="shared" si="255"/>
        <v>45559</v>
      </c>
      <c r="L2622" s="9">
        <f>+VLOOKUP(B2622,'[17]TT 2023'!F$2667:K$2717,2,0)</f>
        <v>1586115</v>
      </c>
      <c r="M2622" s="9">
        <f t="shared" si="256"/>
        <v>5</v>
      </c>
      <c r="N2622" s="5">
        <f>+VLOOKUP(B2622,'[17]TT 2023'!F$2667:K$2717,6,0)</f>
        <v>45559</v>
      </c>
      <c r="O2622" t="s">
        <v>2977</v>
      </c>
    </row>
    <row r="2623" spans="1:15" hidden="1" x14ac:dyDescent="0.2">
      <c r="A2623" s="5">
        <v>45524</v>
      </c>
      <c r="B2623" s="6">
        <v>43293</v>
      </c>
      <c r="C2623" s="6" t="s">
        <v>2228</v>
      </c>
      <c r="D2623" s="6" t="s">
        <v>2932</v>
      </c>
      <c r="E2623" s="9">
        <v>5552900</v>
      </c>
      <c r="F2623" s="10" t="s">
        <v>1409</v>
      </c>
      <c r="G2623" s="9">
        <v>444232</v>
      </c>
      <c r="H2623" s="9">
        <v>5997132</v>
      </c>
      <c r="I2623" s="6" t="s">
        <v>147</v>
      </c>
      <c r="J2623" s="6" t="s">
        <v>148</v>
      </c>
      <c r="K2623" s="5">
        <f t="shared" si="255"/>
        <v>45559</v>
      </c>
      <c r="L2623" s="9">
        <f>+VLOOKUP(B2623,'[17]TT 2023'!F$2667:K$2717,2,0)</f>
        <v>5997132</v>
      </c>
      <c r="M2623" s="9">
        <f t="shared" si="256"/>
        <v>0</v>
      </c>
      <c r="N2623" s="5">
        <f>+VLOOKUP(B2623,'[17]TT 2023'!F$2667:K$2717,6,0)</f>
        <v>45559</v>
      </c>
      <c r="O2623" t="s">
        <v>2977</v>
      </c>
    </row>
    <row r="2624" spans="1:15" hidden="1" x14ac:dyDescent="0.2">
      <c r="A2624" s="5">
        <v>45524</v>
      </c>
      <c r="B2624" s="6">
        <v>43294</v>
      </c>
      <c r="C2624" s="6" t="s">
        <v>2228</v>
      </c>
      <c r="D2624" s="6" t="s">
        <v>2933</v>
      </c>
      <c r="E2624" s="9">
        <v>734310</v>
      </c>
      <c r="F2624" s="10" t="s">
        <v>1409</v>
      </c>
      <c r="G2624" s="9">
        <v>58745</v>
      </c>
      <c r="H2624" s="9">
        <v>793055</v>
      </c>
      <c r="I2624" s="6" t="s">
        <v>147</v>
      </c>
      <c r="J2624" s="6" t="s">
        <v>148</v>
      </c>
      <c r="K2624" s="5">
        <f t="shared" si="255"/>
        <v>45559</v>
      </c>
      <c r="L2624" s="9">
        <f>+VLOOKUP(B2624,'[17]TT 2023'!F$2667:K$2717,2,0)</f>
        <v>793058</v>
      </c>
      <c r="M2624" s="9">
        <f t="shared" si="256"/>
        <v>3</v>
      </c>
      <c r="N2624" s="5">
        <f>+VLOOKUP(B2624,'[17]TT 2023'!F$2667:K$2717,6,0)</f>
        <v>45559</v>
      </c>
      <c r="O2624" t="s">
        <v>2977</v>
      </c>
    </row>
    <row r="2625" spans="1:15" hidden="1" x14ac:dyDescent="0.2">
      <c r="A2625" s="5">
        <v>45524</v>
      </c>
      <c r="B2625" s="6">
        <v>43295</v>
      </c>
      <c r="C2625" s="6" t="s">
        <v>2228</v>
      </c>
      <c r="D2625" s="6" t="s">
        <v>2934</v>
      </c>
      <c r="E2625" s="9">
        <v>786940</v>
      </c>
      <c r="F2625" s="10" t="s">
        <v>1409</v>
      </c>
      <c r="G2625" s="9">
        <v>62955</v>
      </c>
      <c r="H2625" s="9">
        <v>849895</v>
      </c>
      <c r="I2625" s="6" t="s">
        <v>147</v>
      </c>
      <c r="J2625" s="6" t="s">
        <v>148</v>
      </c>
      <c r="K2625" s="5">
        <f t="shared" si="255"/>
        <v>45559</v>
      </c>
      <c r="L2625" s="9">
        <f>+VLOOKUP(B2625,'[17]TT 2023'!F$2667:K$2717,2,0)</f>
        <v>849893</v>
      </c>
      <c r="M2625" s="9">
        <f t="shared" si="256"/>
        <v>-2</v>
      </c>
      <c r="N2625" s="5">
        <f>+VLOOKUP(B2625,'[17]TT 2023'!F$2667:K$2717,6,0)</f>
        <v>45559</v>
      </c>
      <c r="O2625" t="s">
        <v>2977</v>
      </c>
    </row>
    <row r="2626" spans="1:15" hidden="1" x14ac:dyDescent="0.2">
      <c r="A2626" s="5">
        <v>45524</v>
      </c>
      <c r="B2626" s="6">
        <v>43300</v>
      </c>
      <c r="C2626" s="6" t="s">
        <v>2228</v>
      </c>
      <c r="D2626" s="6" t="s">
        <v>2935</v>
      </c>
      <c r="E2626" s="9">
        <v>1719535</v>
      </c>
      <c r="F2626" s="10" t="s">
        <v>1409</v>
      </c>
      <c r="G2626" s="9">
        <v>137563</v>
      </c>
      <c r="H2626" s="9">
        <v>1857098</v>
      </c>
      <c r="I2626" s="6" t="s">
        <v>175</v>
      </c>
      <c r="J2626" s="6" t="s">
        <v>176</v>
      </c>
      <c r="K2626" s="5">
        <f t="shared" si="255"/>
        <v>45559</v>
      </c>
      <c r="L2626" s="9">
        <f>+VLOOKUP(B2626,'[17]TT 2023'!$F$2718:K$2773,2,0)</f>
        <v>1857101</v>
      </c>
      <c r="M2626" s="9">
        <f t="shared" si="256"/>
        <v>3</v>
      </c>
      <c r="N2626" s="5">
        <f>+VLOOKUP(B2626,'[17]TT 2023'!$F$2718:K$2773,6,0)</f>
        <v>45575</v>
      </c>
      <c r="O2626" t="s">
        <v>3076</v>
      </c>
    </row>
    <row r="2627" spans="1:15" hidden="1" x14ac:dyDescent="0.2">
      <c r="A2627" s="5">
        <v>45524</v>
      </c>
      <c r="B2627" s="6">
        <v>43301</v>
      </c>
      <c r="C2627" s="6" t="s">
        <v>2228</v>
      </c>
      <c r="D2627" s="6" t="s">
        <v>2936</v>
      </c>
      <c r="E2627" s="9">
        <v>2579200</v>
      </c>
      <c r="F2627" s="10" t="s">
        <v>1409</v>
      </c>
      <c r="G2627" s="9">
        <v>206336</v>
      </c>
      <c r="H2627" s="9">
        <v>2785536</v>
      </c>
      <c r="I2627" s="6" t="s">
        <v>93</v>
      </c>
      <c r="J2627" s="6" t="s">
        <v>94</v>
      </c>
      <c r="K2627" s="5">
        <f t="shared" si="255"/>
        <v>45559</v>
      </c>
      <c r="L2627" s="9">
        <f>+VLOOKUP(B2627,'[17]TT 2023'!$F$2718:K$2773,2,0)</f>
        <v>2785536</v>
      </c>
      <c r="M2627" s="9">
        <f t="shared" si="256"/>
        <v>0</v>
      </c>
      <c r="N2627" s="5">
        <f>+VLOOKUP(B2627,'[17]TT 2023'!$F$2718:K$2773,6,0)</f>
        <v>45575</v>
      </c>
      <c r="O2627" t="s">
        <v>3076</v>
      </c>
    </row>
    <row r="2628" spans="1:15" hidden="1" x14ac:dyDescent="0.2">
      <c r="A2628" s="5">
        <v>45524</v>
      </c>
      <c r="B2628" s="6">
        <v>43302</v>
      </c>
      <c r="C2628" s="6" t="s">
        <v>2228</v>
      </c>
      <c r="D2628" s="6" t="s">
        <v>2937</v>
      </c>
      <c r="E2628" s="9">
        <v>1863325</v>
      </c>
      <c r="F2628" s="10" t="s">
        <v>1409</v>
      </c>
      <c r="G2628" s="9">
        <v>149066</v>
      </c>
      <c r="H2628" s="9">
        <v>2012391</v>
      </c>
      <c r="I2628" s="6" t="s">
        <v>117</v>
      </c>
      <c r="J2628" s="6" t="s">
        <v>118</v>
      </c>
      <c r="K2628" s="5">
        <f t="shared" si="255"/>
        <v>45559</v>
      </c>
      <c r="L2628" s="9">
        <f>+VLOOKUP(B2628,'[17]TT 2023'!F$2667:K$2717,2,0)</f>
        <v>2012391</v>
      </c>
      <c r="M2628" s="9">
        <f t="shared" si="256"/>
        <v>0</v>
      </c>
      <c r="N2628" s="5">
        <f>+VLOOKUP(B2628,'[17]TT 2023'!F$2667:K$2717,6,0)</f>
        <v>45559</v>
      </c>
      <c r="O2628" t="s">
        <v>2977</v>
      </c>
    </row>
    <row r="2629" spans="1:15" hidden="1" x14ac:dyDescent="0.2">
      <c r="A2629" s="5">
        <v>45524</v>
      </c>
      <c r="B2629" s="6">
        <v>43303</v>
      </c>
      <c r="C2629" s="6" t="s">
        <v>2228</v>
      </c>
      <c r="D2629" s="6" t="s">
        <v>2938</v>
      </c>
      <c r="E2629" s="9">
        <v>6162060</v>
      </c>
      <c r="F2629" s="10" t="s">
        <v>1409</v>
      </c>
      <c r="G2629" s="9">
        <v>492965</v>
      </c>
      <c r="H2629" s="9">
        <v>6655025</v>
      </c>
      <c r="I2629" s="6" t="s">
        <v>13</v>
      </c>
      <c r="J2629" s="6" t="s">
        <v>14</v>
      </c>
      <c r="K2629" s="5">
        <f t="shared" si="255"/>
        <v>45559</v>
      </c>
      <c r="L2629" s="9">
        <f>+VLOOKUP(B2629,'[17]TT 2023'!F$2667:K$2717,2,0)</f>
        <v>6655028</v>
      </c>
      <c r="M2629" s="9">
        <f t="shared" si="256"/>
        <v>3</v>
      </c>
      <c r="N2629" s="5">
        <f>+VLOOKUP(B2629,'[17]TT 2023'!F$2667:K$2717,6,0)</f>
        <v>45559</v>
      </c>
      <c r="O2629" t="s">
        <v>2977</v>
      </c>
    </row>
    <row r="2630" spans="1:15" hidden="1" x14ac:dyDescent="0.2">
      <c r="A2630" s="5">
        <v>45525</v>
      </c>
      <c r="B2630" s="6">
        <v>43382</v>
      </c>
      <c r="C2630" s="6" t="s">
        <v>2228</v>
      </c>
      <c r="D2630" s="6" t="s">
        <v>2939</v>
      </c>
      <c r="E2630" s="9">
        <v>2024120</v>
      </c>
      <c r="F2630" s="10" t="s">
        <v>1409</v>
      </c>
      <c r="G2630" s="9">
        <v>161930</v>
      </c>
      <c r="H2630" s="9">
        <v>2186050</v>
      </c>
      <c r="I2630" s="6" t="s">
        <v>101</v>
      </c>
      <c r="J2630" s="6" t="s">
        <v>102</v>
      </c>
      <c r="K2630" s="5">
        <f t="shared" si="255"/>
        <v>45560</v>
      </c>
      <c r="L2630" s="9">
        <f>+VLOOKUP(B2630,'[17]TT 2023'!F$2667:K$2717,2,0)</f>
        <v>2186055</v>
      </c>
      <c r="M2630" s="9">
        <f t="shared" si="256"/>
        <v>5</v>
      </c>
      <c r="N2630" s="5">
        <f>+VLOOKUP(B2630,'[17]TT 2023'!F$2667:K$2717,6,0)</f>
        <v>45559</v>
      </c>
      <c r="O2630" t="s">
        <v>2977</v>
      </c>
    </row>
    <row r="2631" spans="1:15" hidden="1" x14ac:dyDescent="0.2">
      <c r="A2631" s="5">
        <v>45528</v>
      </c>
      <c r="B2631" s="6">
        <v>45036</v>
      </c>
      <c r="C2631" s="6" t="s">
        <v>2228</v>
      </c>
      <c r="D2631" s="6" t="s">
        <v>2940</v>
      </c>
      <c r="E2631" s="9">
        <v>1970450</v>
      </c>
      <c r="F2631" s="10" t="s">
        <v>1409</v>
      </c>
      <c r="G2631" s="9">
        <v>157636</v>
      </c>
      <c r="H2631" s="9">
        <v>2128086</v>
      </c>
      <c r="I2631" s="6" t="s">
        <v>13</v>
      </c>
      <c r="J2631" s="6" t="s">
        <v>14</v>
      </c>
      <c r="K2631" s="5">
        <f t="shared" si="255"/>
        <v>45563</v>
      </c>
      <c r="L2631" s="9">
        <f>+VLOOKUP(B2631,'[17]TT 2023'!$F$2718:K$2773,2,0)</f>
        <v>2128086</v>
      </c>
      <c r="M2631" s="9">
        <f t="shared" si="256"/>
        <v>0</v>
      </c>
      <c r="N2631" s="5">
        <f>+VLOOKUP(B2631,'[17]TT 2023'!$F$2718:K$2773,6,0)</f>
        <v>45575</v>
      </c>
      <c r="O2631" t="s">
        <v>3076</v>
      </c>
    </row>
    <row r="2632" spans="1:15" hidden="1" x14ac:dyDescent="0.2">
      <c r="A2632" s="5">
        <v>45528</v>
      </c>
      <c r="B2632" s="6">
        <v>45057</v>
      </c>
      <c r="C2632" s="6" t="s">
        <v>2228</v>
      </c>
      <c r="D2632" s="6" t="s">
        <v>2941</v>
      </c>
      <c r="E2632" s="9">
        <v>4048240</v>
      </c>
      <c r="F2632" s="10" t="s">
        <v>1409</v>
      </c>
      <c r="G2632" s="9">
        <v>323859</v>
      </c>
      <c r="H2632" s="9">
        <v>4372099</v>
      </c>
      <c r="I2632" s="6" t="s">
        <v>175</v>
      </c>
      <c r="J2632" s="6" t="s">
        <v>176</v>
      </c>
      <c r="K2632" s="5">
        <f t="shared" si="255"/>
        <v>45563</v>
      </c>
      <c r="L2632" s="9">
        <f>+VLOOKUP(B2632,'[17]TT 2023'!$F$2718:K$2773,2,0)</f>
        <v>4372097</v>
      </c>
      <c r="M2632" s="9">
        <f t="shared" si="256"/>
        <v>-2</v>
      </c>
      <c r="N2632" s="5">
        <f>+VLOOKUP(B2632,'[17]TT 2023'!$F$2718:K$2773,6,0)</f>
        <v>45575</v>
      </c>
      <c r="O2632" t="s">
        <v>3076</v>
      </c>
    </row>
    <row r="2633" spans="1:15" hidden="1" x14ac:dyDescent="0.2">
      <c r="A2633" s="5">
        <v>45528</v>
      </c>
      <c r="B2633" s="6">
        <v>45058</v>
      </c>
      <c r="C2633" s="6" t="s">
        <v>2228</v>
      </c>
      <c r="D2633" s="6" t="s">
        <v>2942</v>
      </c>
      <c r="E2633" s="9">
        <v>1719535</v>
      </c>
      <c r="F2633" s="10" t="s">
        <v>1409</v>
      </c>
      <c r="G2633" s="9">
        <v>137563</v>
      </c>
      <c r="H2633" s="9">
        <v>1857098</v>
      </c>
      <c r="I2633" s="6" t="s">
        <v>131</v>
      </c>
      <c r="J2633" s="6" t="s">
        <v>132</v>
      </c>
      <c r="K2633" s="5">
        <f t="shared" si="255"/>
        <v>45563</v>
      </c>
      <c r="L2633" s="9">
        <f>+VLOOKUP(B2633,'[17]TT 2023'!$F$2718:K$2773,2,0)</f>
        <v>1857101</v>
      </c>
      <c r="M2633" s="9">
        <f t="shared" si="256"/>
        <v>3</v>
      </c>
      <c r="N2633" s="5">
        <f>+VLOOKUP(B2633,'[17]TT 2023'!$F$2718:K$2773,6,0)</f>
        <v>45575</v>
      </c>
      <c r="O2633" t="s">
        <v>3076</v>
      </c>
    </row>
    <row r="2634" spans="1:15" hidden="1" x14ac:dyDescent="0.2">
      <c r="A2634" s="5">
        <v>45528</v>
      </c>
      <c r="B2634" s="6">
        <v>45059</v>
      </c>
      <c r="C2634" s="6" t="s">
        <v>2228</v>
      </c>
      <c r="D2634" s="6" t="s">
        <v>2943</v>
      </c>
      <c r="E2634" s="9">
        <v>1468620</v>
      </c>
      <c r="F2634" s="10" t="s">
        <v>1409</v>
      </c>
      <c r="G2634" s="9">
        <v>117490</v>
      </c>
      <c r="H2634" s="9">
        <v>1586110</v>
      </c>
      <c r="I2634" s="6" t="s">
        <v>89</v>
      </c>
      <c r="J2634" s="6" t="s">
        <v>90</v>
      </c>
      <c r="K2634" s="5">
        <f t="shared" si="255"/>
        <v>45563</v>
      </c>
      <c r="L2634" s="9">
        <f>+VLOOKUP(B2634,'[17]TT 2023'!$F$2718:K$2773,2,0)</f>
        <v>1586115</v>
      </c>
      <c r="M2634" s="9">
        <f t="shared" si="256"/>
        <v>5</v>
      </c>
      <c r="N2634" s="5">
        <f>+VLOOKUP(B2634,'[17]TT 2023'!$F$2718:K$2773,6,0)</f>
        <v>45575</v>
      </c>
      <c r="O2634" t="s">
        <v>3076</v>
      </c>
    </row>
    <row r="2635" spans="1:15" hidden="1" x14ac:dyDescent="0.2">
      <c r="A2635" s="5">
        <v>45528</v>
      </c>
      <c r="B2635" s="6">
        <v>45060</v>
      </c>
      <c r="C2635" s="6" t="s">
        <v>2228</v>
      </c>
      <c r="D2635" s="6" t="s">
        <v>2944</v>
      </c>
      <c r="E2635" s="9">
        <v>3990315</v>
      </c>
      <c r="F2635" s="10" t="s">
        <v>1409</v>
      </c>
      <c r="G2635" s="9">
        <v>319225</v>
      </c>
      <c r="H2635" s="9">
        <v>4309540</v>
      </c>
      <c r="I2635" s="6" t="s">
        <v>113</v>
      </c>
      <c r="J2635" s="6" t="s">
        <v>114</v>
      </c>
      <c r="K2635" s="5">
        <f t="shared" si="255"/>
        <v>45563</v>
      </c>
      <c r="L2635" s="9">
        <f>+VLOOKUP(B2635,'[17]TT 2023'!$F$2718:K$2773,2,0)</f>
        <v>4309538</v>
      </c>
      <c r="M2635" s="9">
        <f t="shared" si="256"/>
        <v>-2</v>
      </c>
      <c r="N2635" s="5">
        <f>+VLOOKUP(B2635,'[17]TT 2023'!$F$2718:K$2773,6,0)</f>
        <v>45575</v>
      </c>
      <c r="O2635" t="s">
        <v>3076</v>
      </c>
    </row>
    <row r="2636" spans="1:15" hidden="1" x14ac:dyDescent="0.2">
      <c r="A2636" s="5">
        <v>45528</v>
      </c>
      <c r="B2636" s="6">
        <v>45091</v>
      </c>
      <c r="C2636" s="6" t="s">
        <v>2228</v>
      </c>
      <c r="D2636" s="6" t="s">
        <v>2945</v>
      </c>
      <c r="E2636" s="9">
        <v>4800565</v>
      </c>
      <c r="F2636" s="10" t="s">
        <v>1409</v>
      </c>
      <c r="G2636" s="9">
        <v>384045</v>
      </c>
      <c r="H2636" s="9">
        <v>5184610</v>
      </c>
      <c r="I2636" s="6" t="s">
        <v>13</v>
      </c>
      <c r="J2636" s="6" t="s">
        <v>14</v>
      </c>
      <c r="K2636" s="5">
        <f t="shared" si="255"/>
        <v>45563</v>
      </c>
      <c r="L2636" s="9">
        <f>+VLOOKUP(B2636,'[17]TT 2023'!$F$2718:K$2773,2,0)</f>
        <v>5184608</v>
      </c>
      <c r="M2636" s="9">
        <f t="shared" si="256"/>
        <v>-2</v>
      </c>
      <c r="N2636" s="5">
        <f>+VLOOKUP(B2636,'[17]TT 2023'!$F$2718:K$2773,6,0)</f>
        <v>45575</v>
      </c>
      <c r="O2636" t="s">
        <v>3076</v>
      </c>
    </row>
    <row r="2637" spans="1:15" hidden="1" x14ac:dyDescent="0.2">
      <c r="A2637" s="5">
        <v>45530</v>
      </c>
      <c r="B2637" s="6">
        <v>45096</v>
      </c>
      <c r="C2637" s="6" t="s">
        <v>2228</v>
      </c>
      <c r="D2637" s="6" t="s">
        <v>2946</v>
      </c>
      <c r="E2637" s="9">
        <v>1361495</v>
      </c>
      <c r="F2637" s="10" t="s">
        <v>1409</v>
      </c>
      <c r="G2637" s="9">
        <v>108920</v>
      </c>
      <c r="H2637" s="9">
        <v>1470415</v>
      </c>
      <c r="I2637" s="6" t="s">
        <v>83</v>
      </c>
      <c r="J2637" s="6" t="s">
        <v>84</v>
      </c>
      <c r="K2637" s="5">
        <f t="shared" si="255"/>
        <v>45565</v>
      </c>
      <c r="L2637" s="9">
        <f>+VLOOKUP(B2637,'[17]TT 2023'!$F$2718:K$2773,2,0)</f>
        <v>1470420</v>
      </c>
      <c r="M2637" s="9">
        <f t="shared" si="256"/>
        <v>5</v>
      </c>
      <c r="N2637" s="5">
        <f>+VLOOKUP(B2637,'[17]TT 2023'!$F$2718:K$2773,6,0)</f>
        <v>45575</v>
      </c>
      <c r="O2637" t="s">
        <v>3076</v>
      </c>
    </row>
    <row r="2638" spans="1:15" hidden="1" x14ac:dyDescent="0.2">
      <c r="A2638" s="5">
        <v>45530</v>
      </c>
      <c r="B2638" s="6">
        <v>45097</v>
      </c>
      <c r="C2638" s="6" t="s">
        <v>2228</v>
      </c>
      <c r="D2638" s="6" t="s">
        <v>2947</v>
      </c>
      <c r="E2638" s="9">
        <v>3833570</v>
      </c>
      <c r="F2638" s="10" t="s">
        <v>1409</v>
      </c>
      <c r="G2638" s="9">
        <v>306686</v>
      </c>
      <c r="H2638" s="9">
        <v>4140256</v>
      </c>
      <c r="I2638" s="6" t="s">
        <v>53</v>
      </c>
      <c r="J2638" s="6" t="s">
        <v>54</v>
      </c>
      <c r="K2638" s="5">
        <f t="shared" si="255"/>
        <v>45565</v>
      </c>
      <c r="L2638" s="9">
        <f>+VLOOKUP(B2638,'[17]TT 2023'!$F$2718:K$2773,2,0)</f>
        <v>4140261</v>
      </c>
      <c r="M2638" s="9">
        <f t="shared" si="256"/>
        <v>5</v>
      </c>
      <c r="N2638" s="5">
        <f>+VLOOKUP(B2638,'[17]TT 2023'!$F$2718:K$2773,6,0)</f>
        <v>45575</v>
      </c>
      <c r="O2638" t="s">
        <v>3076</v>
      </c>
    </row>
    <row r="2639" spans="1:15" hidden="1" x14ac:dyDescent="0.2">
      <c r="A2639" s="5">
        <v>45531</v>
      </c>
      <c r="B2639" s="6">
        <v>45245</v>
      </c>
      <c r="C2639" s="6" t="s">
        <v>2228</v>
      </c>
      <c r="D2639" s="6" t="s">
        <v>2948</v>
      </c>
      <c r="E2639" s="9">
        <v>2275035</v>
      </c>
      <c r="F2639" s="10" t="s">
        <v>1409</v>
      </c>
      <c r="G2639" s="9">
        <v>182003</v>
      </c>
      <c r="H2639" s="9">
        <v>2457038</v>
      </c>
      <c r="I2639" s="6" t="s">
        <v>147</v>
      </c>
      <c r="J2639" s="6" t="s">
        <v>148</v>
      </c>
      <c r="K2639" s="5">
        <f t="shared" si="255"/>
        <v>45566</v>
      </c>
      <c r="L2639" s="9">
        <f>+VLOOKUP(B2639,'[17]TT 2023'!F$2667:K$2717,2,0)</f>
        <v>2457041</v>
      </c>
      <c r="M2639" s="9">
        <f t="shared" si="256"/>
        <v>3</v>
      </c>
      <c r="N2639" s="5">
        <f>+VLOOKUP(B2639,'[17]TT 2023'!F$2667:K$2717,6,0)</f>
        <v>45559</v>
      </c>
      <c r="O2639" t="s">
        <v>2977</v>
      </c>
    </row>
    <row r="2640" spans="1:15" hidden="1" x14ac:dyDescent="0.2">
      <c r="A2640" s="5">
        <v>45531</v>
      </c>
      <c r="B2640" s="6">
        <v>45246</v>
      </c>
      <c r="C2640" s="6" t="s">
        <v>2228</v>
      </c>
      <c r="D2640" s="6" t="s">
        <v>2949</v>
      </c>
      <c r="E2640" s="9">
        <v>1110580</v>
      </c>
      <c r="F2640" s="10" t="s">
        <v>1409</v>
      </c>
      <c r="G2640" s="9">
        <v>88846</v>
      </c>
      <c r="H2640" s="9">
        <v>1199426</v>
      </c>
      <c r="I2640" s="6" t="s">
        <v>147</v>
      </c>
      <c r="J2640" s="6" t="s">
        <v>148</v>
      </c>
      <c r="K2640" s="5">
        <f t="shared" si="255"/>
        <v>45566</v>
      </c>
      <c r="L2640" s="9">
        <f>+VLOOKUP(B2640,'[17]TT 2023'!F$2667:K$2717,2,0)</f>
        <v>1199421</v>
      </c>
      <c r="M2640" s="9">
        <f t="shared" si="256"/>
        <v>-5</v>
      </c>
      <c r="N2640" s="5">
        <f>+VLOOKUP(B2640,'[17]TT 2023'!F$2667:K$2717,6,0)</f>
        <v>45559</v>
      </c>
      <c r="O2640" t="s">
        <v>2977</v>
      </c>
    </row>
    <row r="2641" spans="1:15" hidden="1" x14ac:dyDescent="0.2">
      <c r="A2641" s="5">
        <v>45531</v>
      </c>
      <c r="B2641" s="6">
        <v>45247</v>
      </c>
      <c r="C2641" s="6" t="s">
        <v>2228</v>
      </c>
      <c r="D2641" s="6" t="s">
        <v>2950</v>
      </c>
      <c r="E2641" s="9">
        <v>4800360</v>
      </c>
      <c r="F2641" s="10" t="s">
        <v>1409</v>
      </c>
      <c r="G2641" s="9">
        <v>384029</v>
      </c>
      <c r="H2641" s="9">
        <v>5184389</v>
      </c>
      <c r="I2641" s="6" t="s">
        <v>147</v>
      </c>
      <c r="J2641" s="6" t="s">
        <v>148</v>
      </c>
      <c r="K2641" s="5">
        <f t="shared" si="255"/>
        <v>45566</v>
      </c>
      <c r="L2641" s="9">
        <f>+VLOOKUP(B2641,'[17]TT 2023'!$F$2718:K$2773,2,0)</f>
        <v>5184392</v>
      </c>
      <c r="M2641" s="9">
        <f t="shared" si="256"/>
        <v>3</v>
      </c>
      <c r="N2641" s="5">
        <f>+VLOOKUP(B2641,'[17]TT 2023'!$F$2718:K$2773,6,0)</f>
        <v>45575</v>
      </c>
      <c r="O2641" t="s">
        <v>3076</v>
      </c>
    </row>
    <row r="2642" spans="1:15" hidden="1" x14ac:dyDescent="0.2">
      <c r="A2642" s="5">
        <v>45531</v>
      </c>
      <c r="B2642" s="6">
        <v>45248</v>
      </c>
      <c r="C2642" s="6" t="s">
        <v>2228</v>
      </c>
      <c r="D2642" s="6" t="s">
        <v>2951</v>
      </c>
      <c r="E2642" s="9">
        <v>2024120</v>
      </c>
      <c r="F2642" s="10" t="s">
        <v>1409</v>
      </c>
      <c r="G2642" s="9">
        <v>161930</v>
      </c>
      <c r="H2642" s="9">
        <v>2186050</v>
      </c>
      <c r="I2642" s="6" t="s">
        <v>147</v>
      </c>
      <c r="J2642" s="6" t="s">
        <v>148</v>
      </c>
      <c r="K2642" s="5">
        <f t="shared" si="255"/>
        <v>45566</v>
      </c>
      <c r="L2642" s="9">
        <f>+VLOOKUP(B2642,'[17]TT 2023'!F$2667:K$2717,2,0)</f>
        <v>2186055</v>
      </c>
      <c r="M2642" s="9">
        <f t="shared" si="256"/>
        <v>5</v>
      </c>
      <c r="N2642" s="5">
        <f>+VLOOKUP(B2642,'[17]TT 2023'!F$2667:K$2717,6,0)</f>
        <v>45559</v>
      </c>
      <c r="O2642" t="s">
        <v>2977</v>
      </c>
    </row>
    <row r="2643" spans="1:15" hidden="1" x14ac:dyDescent="0.2">
      <c r="A2643" s="5">
        <v>45531</v>
      </c>
      <c r="B2643" s="6">
        <v>45249</v>
      </c>
      <c r="C2643" s="6" t="s">
        <v>2228</v>
      </c>
      <c r="D2643" s="6" t="s">
        <v>2952</v>
      </c>
      <c r="E2643" s="9">
        <v>1468620</v>
      </c>
      <c r="F2643" s="10" t="s">
        <v>1409</v>
      </c>
      <c r="G2643" s="9">
        <v>117490</v>
      </c>
      <c r="H2643" s="9">
        <v>1586110</v>
      </c>
      <c r="I2643" s="6" t="s">
        <v>117</v>
      </c>
      <c r="J2643" s="6" t="s">
        <v>118</v>
      </c>
      <c r="K2643" s="5">
        <f t="shared" ref="K2643:K2663" si="257">35+A2643</f>
        <v>45566</v>
      </c>
      <c r="L2643" s="9">
        <f>+VLOOKUP(B2643,'[17]TT 2023'!$F$2718:K$2773,2,0)</f>
        <v>1586115</v>
      </c>
      <c r="M2643" s="9">
        <f t="shared" ref="M2643:M2663" si="258">+L2643-H2643</f>
        <v>5</v>
      </c>
      <c r="N2643" s="5">
        <f>+VLOOKUP(B2643,'[17]TT 2023'!$F$2718:K$2773,6,0)</f>
        <v>45575</v>
      </c>
      <c r="O2643" t="s">
        <v>3076</v>
      </c>
    </row>
    <row r="2644" spans="1:15" hidden="1" x14ac:dyDescent="0.2">
      <c r="A2644" s="5">
        <v>45532</v>
      </c>
      <c r="B2644" s="6">
        <v>45318</v>
      </c>
      <c r="C2644" s="6" t="s">
        <v>2228</v>
      </c>
      <c r="D2644" s="6" t="s">
        <v>2953</v>
      </c>
      <c r="E2644" s="9">
        <v>2024120</v>
      </c>
      <c r="F2644" s="10" t="s">
        <v>1409</v>
      </c>
      <c r="G2644" s="9">
        <v>161930</v>
      </c>
      <c r="H2644" s="9">
        <v>2186050</v>
      </c>
      <c r="I2644" s="6" t="s">
        <v>175</v>
      </c>
      <c r="J2644" s="6" t="s">
        <v>176</v>
      </c>
      <c r="K2644" s="5">
        <f t="shared" si="257"/>
        <v>45567</v>
      </c>
      <c r="L2644" s="9">
        <f>+VLOOKUP(B2644,'[17]TT 2023'!$F$2718:K$2773,2,0)</f>
        <v>2186055</v>
      </c>
      <c r="M2644" s="9">
        <f t="shared" si="258"/>
        <v>5</v>
      </c>
      <c r="N2644" s="5">
        <f>+VLOOKUP(B2644,'[17]TT 2023'!$F$2718:K$2773,6,0)</f>
        <v>45575</v>
      </c>
      <c r="O2644" t="s">
        <v>3076</v>
      </c>
    </row>
    <row r="2645" spans="1:15" hidden="1" x14ac:dyDescent="0.2">
      <c r="A2645" s="5">
        <v>45532</v>
      </c>
      <c r="B2645" s="6">
        <v>45319</v>
      </c>
      <c r="C2645" s="6" t="s">
        <v>2228</v>
      </c>
      <c r="D2645" s="6" t="s">
        <v>2954</v>
      </c>
      <c r="E2645" s="9">
        <v>1468620</v>
      </c>
      <c r="F2645" s="10" t="s">
        <v>1409</v>
      </c>
      <c r="G2645" s="9">
        <v>117490</v>
      </c>
      <c r="H2645" s="9">
        <v>1586110</v>
      </c>
      <c r="I2645" s="6" t="s">
        <v>175</v>
      </c>
      <c r="J2645" s="6" t="s">
        <v>176</v>
      </c>
      <c r="K2645" s="5">
        <f t="shared" si="257"/>
        <v>45567</v>
      </c>
      <c r="L2645" s="9">
        <f>+VLOOKUP(B2645,'[17]TT 2023'!$F$2718:K$2773,2,0)</f>
        <v>1586115</v>
      </c>
      <c r="M2645" s="9">
        <f t="shared" si="258"/>
        <v>5</v>
      </c>
      <c r="N2645" s="5">
        <f>+VLOOKUP(B2645,'[17]TT 2023'!$F$2718:K$2773,6,0)</f>
        <v>45575</v>
      </c>
      <c r="O2645" t="s">
        <v>3076</v>
      </c>
    </row>
    <row r="2646" spans="1:15" hidden="1" x14ac:dyDescent="0.2">
      <c r="A2646" s="5">
        <v>45532</v>
      </c>
      <c r="B2646" s="6">
        <v>45320</v>
      </c>
      <c r="C2646" s="6" t="s">
        <v>2228</v>
      </c>
      <c r="D2646" s="6" t="s">
        <v>2955</v>
      </c>
      <c r="E2646" s="9">
        <v>2579200</v>
      </c>
      <c r="F2646" s="10" t="s">
        <v>1409</v>
      </c>
      <c r="G2646" s="9">
        <v>206336</v>
      </c>
      <c r="H2646" s="9">
        <v>2785536</v>
      </c>
      <c r="I2646" s="6" t="s">
        <v>113</v>
      </c>
      <c r="J2646" s="6" t="s">
        <v>114</v>
      </c>
      <c r="K2646" s="5">
        <f t="shared" si="257"/>
        <v>45567</v>
      </c>
      <c r="L2646" s="9">
        <f>+VLOOKUP(B2646,'[17]TT 2023'!$F$2718:K$2773,2,0)</f>
        <v>2785536</v>
      </c>
      <c r="M2646" s="9">
        <f t="shared" si="258"/>
        <v>0</v>
      </c>
      <c r="N2646" s="5">
        <f>+VLOOKUP(B2646,'[17]TT 2023'!$F$2718:K$2773,6,0)</f>
        <v>45575</v>
      </c>
      <c r="O2646" t="s">
        <v>3076</v>
      </c>
    </row>
    <row r="2647" spans="1:15" hidden="1" x14ac:dyDescent="0.2">
      <c r="A2647" s="5">
        <v>45532</v>
      </c>
      <c r="B2647" s="6">
        <v>45321</v>
      </c>
      <c r="C2647" s="6" t="s">
        <v>2228</v>
      </c>
      <c r="D2647" s="6" t="s">
        <v>2956</v>
      </c>
      <c r="E2647" s="9">
        <v>3134700</v>
      </c>
      <c r="F2647" s="10" t="s">
        <v>1409</v>
      </c>
      <c r="G2647" s="9">
        <v>250776</v>
      </c>
      <c r="H2647" s="9">
        <v>3385476</v>
      </c>
      <c r="I2647" s="6" t="s">
        <v>139</v>
      </c>
      <c r="J2647" s="6" t="s">
        <v>140</v>
      </c>
      <c r="K2647" s="5">
        <f t="shared" si="257"/>
        <v>45567</v>
      </c>
      <c r="L2647" s="9">
        <f>+VLOOKUP(B2647,'[17]TT 2023'!$F$2718:K$2773,2,0)</f>
        <v>3385476</v>
      </c>
      <c r="M2647" s="9">
        <f t="shared" si="258"/>
        <v>0</v>
      </c>
      <c r="N2647" s="5">
        <f>+VLOOKUP(B2647,'[17]TT 2023'!$F$2718:K$2773,6,0)</f>
        <v>45575</v>
      </c>
      <c r="O2647" t="s">
        <v>3076</v>
      </c>
    </row>
    <row r="2648" spans="1:15" hidden="1" x14ac:dyDescent="0.2">
      <c r="A2648" s="5">
        <v>45532</v>
      </c>
      <c r="B2648" s="6">
        <v>45322</v>
      </c>
      <c r="C2648" s="6" t="s">
        <v>2228</v>
      </c>
      <c r="D2648" s="6" t="s">
        <v>2957</v>
      </c>
      <c r="E2648" s="9">
        <v>1468620</v>
      </c>
      <c r="F2648" s="10" t="s">
        <v>1409</v>
      </c>
      <c r="G2648" s="9">
        <v>117490</v>
      </c>
      <c r="H2648" s="9">
        <v>1586110</v>
      </c>
      <c r="I2648" s="6" t="s">
        <v>53</v>
      </c>
      <c r="J2648" s="6" t="s">
        <v>54</v>
      </c>
      <c r="K2648" s="5">
        <f t="shared" si="257"/>
        <v>45567</v>
      </c>
      <c r="L2648" s="9">
        <f>+VLOOKUP(B2648,'[17]TT 2023'!$F$2718:K$2773,2,0)</f>
        <v>1586115</v>
      </c>
      <c r="M2648" s="9">
        <f t="shared" si="258"/>
        <v>5</v>
      </c>
      <c r="N2648" s="5">
        <f>+VLOOKUP(B2648,'[17]TT 2023'!$F$2718:K$2773,6,0)</f>
        <v>45575</v>
      </c>
      <c r="O2648" t="s">
        <v>3076</v>
      </c>
    </row>
    <row r="2649" spans="1:15" hidden="1" x14ac:dyDescent="0.2">
      <c r="A2649" s="5">
        <v>45533</v>
      </c>
      <c r="B2649" s="6">
        <v>1214</v>
      </c>
      <c r="C2649" s="6" t="s">
        <v>2229</v>
      </c>
      <c r="D2649" s="6" t="s">
        <v>727</v>
      </c>
      <c r="E2649" s="9">
        <v>-557391</v>
      </c>
      <c r="F2649" s="10" t="s">
        <v>1409</v>
      </c>
      <c r="G2649" s="9">
        <v>-44591</v>
      </c>
      <c r="H2649" s="9">
        <v>-601982</v>
      </c>
      <c r="I2649" s="6" t="s">
        <v>101</v>
      </c>
      <c r="J2649" s="6" t="s">
        <v>102</v>
      </c>
      <c r="K2649" s="5">
        <f t="shared" si="257"/>
        <v>45568</v>
      </c>
      <c r="L2649" s="9">
        <f>+VLOOKUP(B2649,'[17]TT 2023'!F$2616:K$2666,2,0)</f>
        <v>-601978</v>
      </c>
      <c r="M2649" s="9">
        <f t="shared" si="258"/>
        <v>4</v>
      </c>
      <c r="N2649" s="5">
        <f>+VLOOKUP(B2649,'[17]TT 2023'!F$2616:K$2666,6,0)</f>
        <v>45545</v>
      </c>
      <c r="O2649" t="s">
        <v>2973</v>
      </c>
    </row>
    <row r="2650" spans="1:15" hidden="1" x14ac:dyDescent="0.2">
      <c r="A2650" s="5">
        <v>45533</v>
      </c>
      <c r="B2650" s="6">
        <v>1215</v>
      </c>
      <c r="C2650" s="6" t="s">
        <v>2229</v>
      </c>
      <c r="D2650" s="6" t="s">
        <v>727</v>
      </c>
      <c r="E2650" s="9">
        <v>-214410</v>
      </c>
      <c r="F2650" s="10" t="s">
        <v>1409</v>
      </c>
      <c r="G2650" s="9">
        <v>-17153</v>
      </c>
      <c r="H2650" s="9">
        <v>-231563</v>
      </c>
      <c r="I2650" s="6" t="s">
        <v>101</v>
      </c>
      <c r="J2650" s="6" t="s">
        <v>102</v>
      </c>
      <c r="K2650" s="5">
        <f t="shared" si="257"/>
        <v>45568</v>
      </c>
      <c r="L2650" s="9">
        <f>+VLOOKUP(B2650,'[17]TT 2023'!F$2616:K$2666,2,0)</f>
        <v>-231567</v>
      </c>
      <c r="M2650" s="9">
        <f t="shared" si="258"/>
        <v>-4</v>
      </c>
      <c r="N2650" s="5">
        <f>+VLOOKUP(B2650,'[17]TT 2023'!F$2616:K$2666,6,0)</f>
        <v>45545</v>
      </c>
      <c r="O2650" t="s">
        <v>2973</v>
      </c>
    </row>
    <row r="2651" spans="1:15" hidden="1" x14ac:dyDescent="0.2">
      <c r="A2651" s="5">
        <v>45533</v>
      </c>
      <c r="B2651" s="6">
        <v>46731</v>
      </c>
      <c r="C2651" s="6" t="s">
        <v>2228</v>
      </c>
      <c r="D2651" s="6" t="s">
        <v>2958</v>
      </c>
      <c r="E2651" s="9">
        <v>2024120</v>
      </c>
      <c r="F2651" s="10" t="s">
        <v>1409</v>
      </c>
      <c r="G2651" s="9">
        <v>161930</v>
      </c>
      <c r="H2651" s="9">
        <v>2186050</v>
      </c>
      <c r="I2651" s="6" t="s">
        <v>13</v>
      </c>
      <c r="J2651" s="6" t="s">
        <v>14</v>
      </c>
      <c r="K2651" s="5">
        <f t="shared" si="257"/>
        <v>45568</v>
      </c>
      <c r="L2651" s="9">
        <f>+VLOOKUP(B2651,'[17]TT 2023'!$F$2718:K$2773,2,0)</f>
        <v>2186055</v>
      </c>
      <c r="M2651" s="9">
        <f t="shared" si="258"/>
        <v>5</v>
      </c>
      <c r="N2651" s="5">
        <f>+VLOOKUP(B2651,'[17]TT 2023'!$F$2718:K$2773,6,0)</f>
        <v>45575</v>
      </c>
      <c r="O2651" t="s">
        <v>3076</v>
      </c>
    </row>
    <row r="2652" spans="1:15" hidden="1" x14ac:dyDescent="0.2">
      <c r="A2652" s="5">
        <v>45533</v>
      </c>
      <c r="B2652" s="6">
        <v>46732</v>
      </c>
      <c r="C2652" s="6" t="s">
        <v>2228</v>
      </c>
      <c r="D2652" s="6" t="s">
        <v>2959</v>
      </c>
      <c r="E2652" s="9">
        <v>1468620</v>
      </c>
      <c r="F2652" s="10" t="s">
        <v>1409</v>
      </c>
      <c r="G2652" s="9">
        <v>117490</v>
      </c>
      <c r="H2652" s="9">
        <v>1586110</v>
      </c>
      <c r="I2652" s="6" t="s">
        <v>13</v>
      </c>
      <c r="J2652" s="6" t="s">
        <v>14</v>
      </c>
      <c r="K2652" s="5">
        <f t="shared" si="257"/>
        <v>45568</v>
      </c>
      <c r="L2652" s="9">
        <f>+VLOOKUP(B2652,'[17]TT 2023'!$F$2718:K$2773,2,0)</f>
        <v>1586115</v>
      </c>
      <c r="M2652" s="9">
        <f t="shared" si="258"/>
        <v>5</v>
      </c>
      <c r="N2652" s="5">
        <f>+VLOOKUP(B2652,'[17]TT 2023'!$F$2718:K$2773,6,0)</f>
        <v>45575</v>
      </c>
      <c r="O2652" t="s">
        <v>3076</v>
      </c>
    </row>
    <row r="2653" spans="1:15" hidden="1" x14ac:dyDescent="0.2">
      <c r="A2653" s="5">
        <v>45533</v>
      </c>
      <c r="B2653" s="6">
        <v>46745</v>
      </c>
      <c r="C2653" s="6" t="s">
        <v>2228</v>
      </c>
      <c r="D2653" s="6" t="s">
        <v>2960</v>
      </c>
      <c r="E2653" s="9">
        <v>5552900</v>
      </c>
      <c r="F2653" s="10" t="s">
        <v>1409</v>
      </c>
      <c r="G2653" s="9">
        <v>444232</v>
      </c>
      <c r="H2653" s="9">
        <v>5997132</v>
      </c>
      <c r="I2653" s="6" t="s">
        <v>147</v>
      </c>
      <c r="J2653" s="6" t="s">
        <v>148</v>
      </c>
      <c r="K2653" s="5">
        <f t="shared" si="257"/>
        <v>45568</v>
      </c>
      <c r="L2653" s="9">
        <f>+VLOOKUP(B2653,'[17]TT 2023'!F$2667:K$2717,2,0)</f>
        <v>5997132</v>
      </c>
      <c r="M2653" s="9">
        <f t="shared" si="258"/>
        <v>0</v>
      </c>
      <c r="N2653" s="5">
        <f>+VLOOKUP(B2653,'[17]TT 2023'!F$2667:K$2717,6,0)</f>
        <v>45559</v>
      </c>
      <c r="O2653" t="s">
        <v>2977</v>
      </c>
    </row>
    <row r="2654" spans="1:15" hidden="1" x14ac:dyDescent="0.2">
      <c r="A2654" s="5">
        <v>45534</v>
      </c>
      <c r="B2654" s="6">
        <v>46774</v>
      </c>
      <c r="C2654" s="6" t="s">
        <v>2228</v>
      </c>
      <c r="D2654" s="6" t="s">
        <v>2961</v>
      </c>
      <c r="E2654" s="9">
        <v>250915</v>
      </c>
      <c r="F2654" s="10" t="s">
        <v>1409</v>
      </c>
      <c r="G2654" s="9">
        <v>20073</v>
      </c>
      <c r="H2654" s="9">
        <v>270988</v>
      </c>
      <c r="I2654" s="6" t="s">
        <v>13</v>
      </c>
      <c r="J2654" s="6" t="s">
        <v>14</v>
      </c>
      <c r="K2654" s="5">
        <f t="shared" si="257"/>
        <v>45569</v>
      </c>
      <c r="L2654" s="9">
        <f>+VLOOKUP(B2654,'[17]TT 2023'!$F$2718:K$2773,2,0)</f>
        <v>270986</v>
      </c>
      <c r="M2654" s="9">
        <f t="shared" si="258"/>
        <v>-2</v>
      </c>
      <c r="N2654" s="5">
        <f>+VLOOKUP(B2654,'[17]TT 2023'!$F$2718:K$2773,6,0)</f>
        <v>45575</v>
      </c>
      <c r="O2654" t="s">
        <v>3076</v>
      </c>
    </row>
    <row r="2655" spans="1:15" hidden="1" x14ac:dyDescent="0.2">
      <c r="A2655" s="5">
        <v>45534</v>
      </c>
      <c r="B2655" s="6">
        <v>46775</v>
      </c>
      <c r="C2655" s="6" t="s">
        <v>2228</v>
      </c>
      <c r="D2655" s="6" t="s">
        <v>2962</v>
      </c>
      <c r="E2655" s="9">
        <v>1110580</v>
      </c>
      <c r="F2655" s="10" t="s">
        <v>1409</v>
      </c>
      <c r="G2655" s="9">
        <v>88846</v>
      </c>
      <c r="H2655" s="9">
        <v>1199426</v>
      </c>
      <c r="I2655" s="6" t="s">
        <v>13</v>
      </c>
      <c r="J2655" s="6" t="s">
        <v>14</v>
      </c>
      <c r="K2655" s="5">
        <f t="shared" si="257"/>
        <v>45569</v>
      </c>
      <c r="L2655" s="9">
        <f>+VLOOKUP(B2655,'[17]TT 2023'!$F$2718:K$2773,2,0)</f>
        <v>1199421</v>
      </c>
      <c r="M2655" s="9">
        <f t="shared" si="258"/>
        <v>-5</v>
      </c>
      <c r="N2655" s="5">
        <f>+VLOOKUP(B2655,'[17]TT 2023'!$F$2718:K$2773,6,0)</f>
        <v>45575</v>
      </c>
      <c r="O2655" t="s">
        <v>3076</v>
      </c>
    </row>
    <row r="2656" spans="1:15" hidden="1" x14ac:dyDescent="0.2">
      <c r="A2656" s="5">
        <v>45534</v>
      </c>
      <c r="B2656" s="6">
        <v>46776</v>
      </c>
      <c r="C2656" s="6" t="s">
        <v>2228</v>
      </c>
      <c r="D2656" s="6" t="s">
        <v>2963</v>
      </c>
      <c r="E2656" s="9">
        <v>2024120</v>
      </c>
      <c r="F2656" s="10" t="s">
        <v>1409</v>
      </c>
      <c r="G2656" s="9">
        <v>161930</v>
      </c>
      <c r="H2656" s="9">
        <v>2186050</v>
      </c>
      <c r="I2656" s="6" t="s">
        <v>13</v>
      </c>
      <c r="J2656" s="6" t="s">
        <v>14</v>
      </c>
      <c r="K2656" s="5">
        <f t="shared" si="257"/>
        <v>45569</v>
      </c>
      <c r="L2656" s="9">
        <f>+VLOOKUP(B2656,'[17]TT 2023'!$F$2718:K$2773,2,0)</f>
        <v>2186055</v>
      </c>
      <c r="M2656" s="9">
        <f t="shared" si="258"/>
        <v>5</v>
      </c>
      <c r="N2656" s="5">
        <f>+VLOOKUP(B2656,'[17]TT 2023'!$F$2718:K$2773,6,0)</f>
        <v>45575</v>
      </c>
      <c r="O2656" t="s">
        <v>3076</v>
      </c>
    </row>
    <row r="2657" spans="1:15" hidden="1" x14ac:dyDescent="0.2">
      <c r="A2657" s="5">
        <v>45534</v>
      </c>
      <c r="B2657" s="6">
        <v>46779</v>
      </c>
      <c r="C2657" s="6" t="s">
        <v>2228</v>
      </c>
      <c r="D2657" s="6" t="s">
        <v>2964</v>
      </c>
      <c r="E2657" s="9">
        <v>2579200</v>
      </c>
      <c r="F2657" s="10" t="s">
        <v>1409</v>
      </c>
      <c r="G2657" s="9">
        <v>206336</v>
      </c>
      <c r="H2657" s="9">
        <v>2785536</v>
      </c>
      <c r="I2657" s="6" t="s">
        <v>131</v>
      </c>
      <c r="J2657" s="6" t="s">
        <v>132</v>
      </c>
      <c r="K2657" s="5">
        <f t="shared" si="257"/>
        <v>45569</v>
      </c>
      <c r="L2657" s="9">
        <f>+VLOOKUP(B2657,'[17]TT 2023'!$F$2718:K$2773,2,0)</f>
        <v>2785536</v>
      </c>
      <c r="M2657" s="9">
        <f t="shared" si="258"/>
        <v>0</v>
      </c>
      <c r="N2657" s="5">
        <f>+VLOOKUP(B2657,'[17]TT 2023'!$F$2718:K$2773,6,0)</f>
        <v>45575</v>
      </c>
      <c r="O2657" t="s">
        <v>3076</v>
      </c>
    </row>
    <row r="2658" spans="1:15" hidden="1" x14ac:dyDescent="0.2">
      <c r="A2658" s="5">
        <v>45534</v>
      </c>
      <c r="B2658" s="6">
        <v>46780</v>
      </c>
      <c r="C2658" s="6" t="s">
        <v>2228</v>
      </c>
      <c r="D2658" s="6" t="s">
        <v>2965</v>
      </c>
      <c r="E2658" s="9">
        <v>3739400</v>
      </c>
      <c r="F2658" s="10" t="s">
        <v>1409</v>
      </c>
      <c r="G2658" s="9">
        <v>299152</v>
      </c>
      <c r="H2658" s="9">
        <v>4038552</v>
      </c>
      <c r="I2658" s="6" t="s">
        <v>131</v>
      </c>
      <c r="J2658" s="6" t="s">
        <v>132</v>
      </c>
      <c r="K2658" s="5">
        <f t="shared" si="257"/>
        <v>45569</v>
      </c>
      <c r="L2658" s="9">
        <f>+VLOOKUP(B2658,'[17]TT 2023'!$F$2718:K$2773,2,0)</f>
        <v>4038552</v>
      </c>
      <c r="M2658" s="9">
        <f t="shared" si="258"/>
        <v>0</v>
      </c>
      <c r="N2658" s="5">
        <f>+VLOOKUP(B2658,'[17]TT 2023'!$F$2718:K$2773,6,0)</f>
        <v>45575</v>
      </c>
      <c r="O2658" t="s">
        <v>3076</v>
      </c>
    </row>
    <row r="2659" spans="1:15" hidden="1" x14ac:dyDescent="0.2">
      <c r="A2659" s="5">
        <v>45535</v>
      </c>
      <c r="B2659" s="6">
        <v>46972</v>
      </c>
      <c r="C2659" s="6" t="s">
        <v>2228</v>
      </c>
      <c r="D2659" s="6" t="s">
        <v>2966</v>
      </c>
      <c r="E2659" s="9">
        <v>1361495</v>
      </c>
      <c r="F2659" s="10" t="s">
        <v>1409</v>
      </c>
      <c r="G2659" s="9">
        <v>108920</v>
      </c>
      <c r="H2659" s="9">
        <v>1470415</v>
      </c>
      <c r="I2659" s="6" t="s">
        <v>89</v>
      </c>
      <c r="J2659" s="6" t="s">
        <v>90</v>
      </c>
      <c r="K2659" s="5">
        <f t="shared" si="257"/>
        <v>45570</v>
      </c>
      <c r="L2659" s="9">
        <f>+VLOOKUP(B2659,'[17]TT 2023'!$F$2718:K$2773,2,0)</f>
        <v>1470420</v>
      </c>
      <c r="M2659" s="9">
        <f t="shared" si="258"/>
        <v>5</v>
      </c>
      <c r="N2659" s="5">
        <f>+VLOOKUP(B2659,'[17]TT 2023'!$F$2718:K$2773,6,0)</f>
        <v>45575</v>
      </c>
      <c r="O2659" t="s">
        <v>3076</v>
      </c>
    </row>
    <row r="2660" spans="1:15" hidden="1" x14ac:dyDescent="0.2">
      <c r="A2660" s="5">
        <v>45535</v>
      </c>
      <c r="B2660" s="6">
        <v>46973</v>
      </c>
      <c r="C2660" s="6" t="s">
        <v>2228</v>
      </c>
      <c r="D2660" s="6" t="s">
        <v>2967</v>
      </c>
      <c r="E2660" s="9">
        <v>2729749</v>
      </c>
      <c r="F2660" s="10" t="s">
        <v>1409</v>
      </c>
      <c r="G2660" s="9">
        <v>218380</v>
      </c>
      <c r="H2660" s="9">
        <v>2948129</v>
      </c>
      <c r="I2660" s="6" t="s">
        <v>139</v>
      </c>
      <c r="J2660" s="6" t="s">
        <v>140</v>
      </c>
      <c r="K2660" s="5">
        <f t="shared" si="257"/>
        <v>45570</v>
      </c>
      <c r="L2660" s="9">
        <f>+VLOOKUP(B2660,'[17]TT 2023'!$F$2718:K$2773,2,0)</f>
        <v>2948130</v>
      </c>
      <c r="M2660" s="9">
        <f t="shared" si="258"/>
        <v>1</v>
      </c>
      <c r="N2660" s="5">
        <f>+VLOOKUP(B2660,'[17]TT 2023'!$F$2718:K$2773,6,0)</f>
        <v>45575</v>
      </c>
      <c r="O2660" t="s">
        <v>3076</v>
      </c>
    </row>
    <row r="2661" spans="1:15" hidden="1" x14ac:dyDescent="0.2">
      <c r="A2661" s="5">
        <v>45535</v>
      </c>
      <c r="B2661" s="6">
        <v>46991</v>
      </c>
      <c r="C2661" s="6" t="s">
        <v>2228</v>
      </c>
      <c r="D2661" s="6" t="s">
        <v>2968</v>
      </c>
      <c r="E2661" s="9">
        <v>3331740</v>
      </c>
      <c r="F2661" s="10" t="s">
        <v>1409</v>
      </c>
      <c r="G2661" s="9">
        <v>266539</v>
      </c>
      <c r="H2661" s="9">
        <v>3598279</v>
      </c>
      <c r="I2661" s="6" t="s">
        <v>13</v>
      </c>
      <c r="J2661" s="6" t="s">
        <v>14</v>
      </c>
      <c r="K2661" s="5">
        <f t="shared" si="257"/>
        <v>45570</v>
      </c>
      <c r="L2661" s="9">
        <f>+VLOOKUP(B2661,'[17]TT 2023'!$F$2718:K$2773,2,0)</f>
        <v>3598277</v>
      </c>
      <c r="M2661" s="9">
        <f t="shared" si="258"/>
        <v>-2</v>
      </c>
      <c r="N2661" s="5">
        <f>+VLOOKUP(B2661,'[17]TT 2023'!$F$2718:K$2773,6,0)</f>
        <v>45575</v>
      </c>
      <c r="O2661" t="s">
        <v>3076</v>
      </c>
    </row>
    <row r="2662" spans="1:15" hidden="1" x14ac:dyDescent="0.2">
      <c r="A2662" s="5">
        <v>45535</v>
      </c>
      <c r="B2662" s="6">
        <v>46992</v>
      </c>
      <c r="C2662" s="6" t="s">
        <v>2228</v>
      </c>
      <c r="D2662" s="6" t="s">
        <v>2969</v>
      </c>
      <c r="E2662" s="9">
        <v>5763520</v>
      </c>
      <c r="F2662" s="10" t="s">
        <v>1409</v>
      </c>
      <c r="G2662" s="9">
        <v>461082</v>
      </c>
      <c r="H2662" s="9">
        <v>6224602</v>
      </c>
      <c r="I2662" s="6" t="s">
        <v>13</v>
      </c>
      <c r="J2662" s="6" t="s">
        <v>14</v>
      </c>
      <c r="K2662" s="5">
        <f t="shared" si="257"/>
        <v>45570</v>
      </c>
      <c r="L2662" s="9">
        <f>+VLOOKUP(B2662,'[17]TT 2023'!$F$2718:K$2773,2,0)</f>
        <v>6224607</v>
      </c>
      <c r="M2662" s="9">
        <f t="shared" si="258"/>
        <v>5</v>
      </c>
      <c r="N2662" s="5">
        <f>+VLOOKUP(B2662,'[17]TT 2023'!$F$2718:K$2773,6,0)</f>
        <v>45575</v>
      </c>
      <c r="O2662" t="s">
        <v>3076</v>
      </c>
    </row>
    <row r="2663" spans="1:15" hidden="1" x14ac:dyDescent="0.2">
      <c r="A2663" s="5">
        <v>45535</v>
      </c>
      <c r="B2663" s="6">
        <v>46993</v>
      </c>
      <c r="C2663" s="6" t="s">
        <v>2228</v>
      </c>
      <c r="D2663" s="6" t="s">
        <v>2970</v>
      </c>
      <c r="E2663" s="9">
        <v>1970450</v>
      </c>
      <c r="F2663" s="10" t="s">
        <v>1409</v>
      </c>
      <c r="G2663" s="9">
        <v>157636</v>
      </c>
      <c r="H2663" s="9">
        <v>2128086</v>
      </c>
      <c r="I2663" s="6" t="s">
        <v>13</v>
      </c>
      <c r="J2663" s="6" t="s">
        <v>14</v>
      </c>
      <c r="K2663" s="5">
        <f t="shared" si="257"/>
        <v>45570</v>
      </c>
      <c r="L2663" s="9">
        <f>+VLOOKUP(B2663,'[17]TT 2023'!$F$2718:K$2773,2,0)</f>
        <v>2128086</v>
      </c>
      <c r="M2663" s="9">
        <f t="shared" si="258"/>
        <v>0</v>
      </c>
      <c r="N2663" s="5">
        <f>+VLOOKUP(B2663,'[17]TT 2023'!$F$2718:K$2773,6,0)</f>
        <v>45575</v>
      </c>
      <c r="O2663" t="s">
        <v>3076</v>
      </c>
    </row>
    <row r="2664" spans="1:15" hidden="1" x14ac:dyDescent="0.2">
      <c r="A2664" s="5">
        <v>45540</v>
      </c>
      <c r="B2664" s="6">
        <v>1267</v>
      </c>
      <c r="C2664" s="6" t="s">
        <v>2229</v>
      </c>
      <c r="D2664" s="6" t="s">
        <v>727</v>
      </c>
      <c r="E2664" s="9">
        <v>-222116</v>
      </c>
      <c r="F2664" s="10" t="s">
        <v>1409</v>
      </c>
      <c r="G2664" s="9">
        <v>-17769</v>
      </c>
      <c r="H2664" s="9">
        <f>+E2664+G2664</f>
        <v>-239885</v>
      </c>
      <c r="I2664" s="6" t="s">
        <v>131</v>
      </c>
      <c r="J2664" s="6" t="s">
        <v>132</v>
      </c>
      <c r="K2664" s="5">
        <f t="shared" ref="K2664:K2665" si="259">35+A2664</f>
        <v>45575</v>
      </c>
      <c r="L2664" s="9">
        <f>+VLOOKUP(B2664,'[17]TT 2023'!F$2616:K$2666,2,0)</f>
        <v>-239881</v>
      </c>
      <c r="M2664" s="9">
        <f t="shared" ref="M2664:M2665" si="260">+L2664-H2664</f>
        <v>4</v>
      </c>
      <c r="N2664" s="5">
        <f>+VLOOKUP(B2664,'[17]TT 2023'!F$2616:K$2666,6,0)</f>
        <v>45545</v>
      </c>
      <c r="O2664" t="s">
        <v>2973</v>
      </c>
    </row>
    <row r="2665" spans="1:15" hidden="1" x14ac:dyDescent="0.2">
      <c r="A2665" s="5">
        <v>45541</v>
      </c>
      <c r="B2665" s="6">
        <v>47274</v>
      </c>
      <c r="C2665" s="6" t="s">
        <v>2228</v>
      </c>
      <c r="D2665" s="6" t="s">
        <v>2972</v>
      </c>
      <c r="E2665" s="9">
        <v>4643574</v>
      </c>
      <c r="F2665" s="10" t="s">
        <v>1409</v>
      </c>
      <c r="G2665" s="9">
        <v>371486</v>
      </c>
      <c r="H2665" s="9">
        <f>+E2665+G2665</f>
        <v>5015060</v>
      </c>
      <c r="I2665" s="6" t="s">
        <v>175</v>
      </c>
      <c r="J2665" s="6" t="s">
        <v>176</v>
      </c>
      <c r="K2665" s="5">
        <f t="shared" si="259"/>
        <v>45576</v>
      </c>
      <c r="L2665" s="9">
        <f>+VLOOKUP(B2665,'[17]TT 2023'!F$2616:K$2666,2,0)</f>
        <v>5015061</v>
      </c>
      <c r="M2665" s="9">
        <f t="shared" si="260"/>
        <v>1</v>
      </c>
      <c r="N2665" s="5">
        <f>+VLOOKUP(B2665,'[17]TT 2023'!F$2616:K$2666,6,0)</f>
        <v>45545</v>
      </c>
      <c r="O2665" t="s">
        <v>2973</v>
      </c>
    </row>
    <row r="2666" spans="1:15" hidden="1" x14ac:dyDescent="0.2">
      <c r="A2666" s="5">
        <v>45540</v>
      </c>
      <c r="B2666" s="6">
        <v>1265</v>
      </c>
      <c r="C2666" s="6" t="s">
        <v>2229</v>
      </c>
      <c r="D2666" s="6" t="s">
        <v>727</v>
      </c>
      <c r="E2666" s="9">
        <v>-150549</v>
      </c>
      <c r="F2666" s="10" t="s">
        <v>1409</v>
      </c>
      <c r="G2666" s="9">
        <v>-12044</v>
      </c>
      <c r="H2666" s="9">
        <f>+E2666+G2666</f>
        <v>-162593</v>
      </c>
      <c r="I2666" s="6" t="s">
        <v>13</v>
      </c>
      <c r="J2666" s="6" t="s">
        <v>14</v>
      </c>
      <c r="K2666" s="5">
        <f t="shared" ref="K2666:K2684" si="261">35+A2666</f>
        <v>45575</v>
      </c>
      <c r="L2666" s="9">
        <f>+VLOOKUP(B2666,'[17]TT 2023'!F$2667:K$2717,2,0)</f>
        <v>-162593</v>
      </c>
      <c r="M2666" s="9">
        <f t="shared" ref="M2666:M2684" si="262">+L2666-H2666</f>
        <v>0</v>
      </c>
      <c r="N2666" s="5">
        <f>+VLOOKUP(B2666,'[17]TT 2023'!F$2667:K$2717,6,0)</f>
        <v>45559</v>
      </c>
      <c r="O2666" t="s">
        <v>2977</v>
      </c>
    </row>
    <row r="2667" spans="1:15" hidden="1" x14ac:dyDescent="0.2">
      <c r="A2667" s="5">
        <v>45540</v>
      </c>
      <c r="B2667" s="6">
        <v>1266</v>
      </c>
      <c r="C2667" s="6" t="s">
        <v>2229</v>
      </c>
      <c r="D2667" s="6" t="s">
        <v>727</v>
      </c>
      <c r="E2667" s="9">
        <v>-222116</v>
      </c>
      <c r="F2667" s="10" t="s">
        <v>1409</v>
      </c>
      <c r="G2667" s="9">
        <v>-17769</v>
      </c>
      <c r="H2667" s="9">
        <f t="shared" ref="H2667:H2684" si="263">+E2667+G2667</f>
        <v>-239885</v>
      </c>
      <c r="I2667" s="6" t="s">
        <v>131</v>
      </c>
      <c r="J2667" s="6" t="s">
        <v>132</v>
      </c>
      <c r="K2667" s="5">
        <f t="shared" si="261"/>
        <v>45575</v>
      </c>
      <c r="L2667" s="9">
        <f>+VLOOKUP(B2667,'[17]TT 2023'!F$2667:K$2717,2,0)</f>
        <v>-239885</v>
      </c>
      <c r="M2667" s="9">
        <f t="shared" si="262"/>
        <v>0</v>
      </c>
      <c r="N2667" s="5">
        <f>+VLOOKUP(B2667,'[17]TT 2023'!F$2667:K$2717,6,0)</f>
        <v>45559</v>
      </c>
      <c r="O2667" t="s">
        <v>2977</v>
      </c>
    </row>
    <row r="2668" spans="1:15" hidden="1" x14ac:dyDescent="0.2">
      <c r="A2668" s="5">
        <v>45540</v>
      </c>
      <c r="B2668" s="6">
        <v>1268</v>
      </c>
      <c r="C2668" s="6" t="s">
        <v>2229</v>
      </c>
      <c r="D2668" s="6" t="s">
        <v>727</v>
      </c>
      <c r="E2668" s="9">
        <v>-514584</v>
      </c>
      <c r="F2668" s="10" t="s">
        <v>1409</v>
      </c>
      <c r="G2668" s="9">
        <v>-41167</v>
      </c>
      <c r="H2668" s="9">
        <f t="shared" si="263"/>
        <v>-555751</v>
      </c>
      <c r="I2668" s="6" t="s">
        <v>131</v>
      </c>
      <c r="J2668" s="6" t="s">
        <v>132</v>
      </c>
      <c r="K2668" s="5">
        <f t="shared" si="261"/>
        <v>45575</v>
      </c>
      <c r="L2668" s="9">
        <f>+VLOOKUP(B2668,'[17]TT 2023'!F$2667:K$2717,2,0)</f>
        <v>-555755</v>
      </c>
      <c r="M2668" s="9">
        <f t="shared" si="262"/>
        <v>-4</v>
      </c>
      <c r="N2668" s="5">
        <f>+VLOOKUP(B2668,'[17]TT 2023'!F$2667:K$2717,6,0)</f>
        <v>45559</v>
      </c>
      <c r="O2668" t="s">
        <v>2977</v>
      </c>
    </row>
    <row r="2669" spans="1:15" hidden="1" x14ac:dyDescent="0.2">
      <c r="A2669" s="5">
        <v>45541</v>
      </c>
      <c r="B2669" s="6">
        <v>45365</v>
      </c>
      <c r="C2669" s="6" t="s">
        <v>2369</v>
      </c>
      <c r="D2669" s="6" t="s">
        <v>2974</v>
      </c>
      <c r="E2669" s="9">
        <v>-11964877</v>
      </c>
      <c r="F2669" s="10" t="s">
        <v>1409</v>
      </c>
      <c r="G2669" s="9">
        <v>-957190</v>
      </c>
      <c r="H2669" s="9">
        <f t="shared" si="263"/>
        <v>-12922067</v>
      </c>
      <c r="I2669" s="6" t="s">
        <v>13</v>
      </c>
      <c r="J2669" s="6" t="s">
        <v>14</v>
      </c>
      <c r="K2669" s="5">
        <f t="shared" si="261"/>
        <v>45576</v>
      </c>
      <c r="L2669" s="9">
        <f>+VLOOKUP(B2669,'[17]TT 2023'!F$2667:K$2717,2,0)</f>
        <v>-12922067</v>
      </c>
      <c r="M2669" s="9">
        <f t="shared" si="262"/>
        <v>0</v>
      </c>
      <c r="N2669" s="5">
        <f>+VLOOKUP(B2669,'[17]TT 2023'!F$2667:K$2717,6,0)</f>
        <v>45559</v>
      </c>
      <c r="O2669" t="s">
        <v>2977</v>
      </c>
    </row>
    <row r="2670" spans="1:15" hidden="1" x14ac:dyDescent="0.2">
      <c r="A2670" s="5">
        <v>45541</v>
      </c>
      <c r="B2670" s="6">
        <v>45366</v>
      </c>
      <c r="C2670" s="6" t="s">
        <v>2369</v>
      </c>
      <c r="D2670" s="6" t="s">
        <v>2975</v>
      </c>
      <c r="E2670" s="9">
        <v>-5753191</v>
      </c>
      <c r="F2670" s="10" t="s">
        <v>1409</v>
      </c>
      <c r="G2670" s="9">
        <v>-460255</v>
      </c>
      <c r="H2670" s="9">
        <f t="shared" si="263"/>
        <v>-6213446</v>
      </c>
      <c r="I2670" s="6" t="s">
        <v>13</v>
      </c>
      <c r="J2670" s="6" t="s">
        <v>14</v>
      </c>
      <c r="K2670" s="5">
        <f t="shared" si="261"/>
        <v>45576</v>
      </c>
      <c r="L2670" s="9">
        <f>+VLOOKUP(B2670,'[17]TT 2023'!F$2667:K$2717,2,0)</f>
        <v>-6213446</v>
      </c>
      <c r="M2670" s="9">
        <f t="shared" si="262"/>
        <v>0</v>
      </c>
      <c r="N2670" s="5">
        <f>+VLOOKUP(B2670,'[17]TT 2023'!F$2667:K$2717,6,0)</f>
        <v>45559</v>
      </c>
      <c r="O2670" t="s">
        <v>2977</v>
      </c>
    </row>
    <row r="2671" spans="1:15" hidden="1" x14ac:dyDescent="0.2">
      <c r="A2671" s="5">
        <v>45541</v>
      </c>
      <c r="B2671" s="6">
        <v>47587</v>
      </c>
      <c r="C2671" s="6" t="s">
        <v>2369</v>
      </c>
      <c r="D2671" s="6" t="s">
        <v>1613</v>
      </c>
      <c r="E2671" s="9">
        <v>-2257523</v>
      </c>
      <c r="F2671" s="10" t="s">
        <v>1409</v>
      </c>
      <c r="G2671" s="9">
        <v>-180602</v>
      </c>
      <c r="H2671" s="9">
        <f t="shared" si="263"/>
        <v>-2438125</v>
      </c>
      <c r="I2671" s="6" t="s">
        <v>13</v>
      </c>
      <c r="J2671" s="6" t="s">
        <v>14</v>
      </c>
      <c r="K2671" s="5">
        <f t="shared" si="261"/>
        <v>45576</v>
      </c>
      <c r="L2671" s="9">
        <f>+VLOOKUP(B2671,'[17]TT 2023'!F$2667:K$2717,2,0)</f>
        <v>-2438125</v>
      </c>
      <c r="M2671" s="9">
        <f t="shared" si="262"/>
        <v>0</v>
      </c>
      <c r="N2671" s="5">
        <f>+VLOOKUP(B2671,'[17]TT 2023'!F$2667:K$2717,6,0)</f>
        <v>45559</v>
      </c>
      <c r="O2671" t="s">
        <v>2977</v>
      </c>
    </row>
    <row r="2672" spans="1:15" hidden="1" x14ac:dyDescent="0.2">
      <c r="A2672" s="5">
        <v>45541</v>
      </c>
      <c r="B2672" s="6">
        <v>47589</v>
      </c>
      <c r="C2672" s="6" t="s">
        <v>2369</v>
      </c>
      <c r="D2672" s="6" t="s">
        <v>1612</v>
      </c>
      <c r="E2672" s="9">
        <v>-5079428</v>
      </c>
      <c r="F2672" s="10" t="s">
        <v>1409</v>
      </c>
      <c r="G2672" s="9">
        <v>-406354</v>
      </c>
      <c r="H2672" s="9">
        <f t="shared" si="263"/>
        <v>-5485782</v>
      </c>
      <c r="I2672" s="6" t="s">
        <v>13</v>
      </c>
      <c r="J2672" s="6" t="s">
        <v>14</v>
      </c>
      <c r="K2672" s="5">
        <f t="shared" si="261"/>
        <v>45576</v>
      </c>
      <c r="L2672" s="9">
        <f>+VLOOKUP(B2672,'[17]TT 2023'!F$2667:K$2717,2,0)</f>
        <v>-5485782</v>
      </c>
      <c r="M2672" s="9">
        <f t="shared" si="262"/>
        <v>0</v>
      </c>
      <c r="N2672" s="5">
        <f>+VLOOKUP(B2672,'[17]TT 2023'!F$2667:K$2717,6,0)</f>
        <v>45559</v>
      </c>
      <c r="O2672" t="s">
        <v>2977</v>
      </c>
    </row>
    <row r="2673" spans="1:15" hidden="1" x14ac:dyDescent="0.2">
      <c r="A2673" s="5">
        <v>45541</v>
      </c>
      <c r="B2673" s="6">
        <v>47689</v>
      </c>
      <c r="C2673" s="6" t="s">
        <v>2369</v>
      </c>
      <c r="D2673" s="6" t="s">
        <v>1611</v>
      </c>
      <c r="E2673" s="9">
        <v>-9030094</v>
      </c>
      <c r="F2673" s="10" t="s">
        <v>1409</v>
      </c>
      <c r="G2673" s="9">
        <v>-722408</v>
      </c>
      <c r="H2673" s="9">
        <f t="shared" si="263"/>
        <v>-9752502</v>
      </c>
      <c r="I2673" s="6" t="s">
        <v>13</v>
      </c>
      <c r="J2673" s="6" t="s">
        <v>14</v>
      </c>
      <c r="K2673" s="5">
        <f t="shared" si="261"/>
        <v>45576</v>
      </c>
      <c r="L2673" s="9">
        <f>+VLOOKUP(B2673,'[17]TT 2023'!F$2667:K$2717,2,0)</f>
        <v>-9752502</v>
      </c>
      <c r="M2673" s="9">
        <f t="shared" si="262"/>
        <v>0</v>
      </c>
      <c r="N2673" s="5">
        <f>+VLOOKUP(B2673,'[17]TT 2023'!F$2667:K$2717,6,0)</f>
        <v>45559</v>
      </c>
      <c r="O2673" t="s">
        <v>2977</v>
      </c>
    </row>
    <row r="2674" spans="1:15" hidden="1" x14ac:dyDescent="0.2">
      <c r="A2674" s="5">
        <v>45541</v>
      </c>
      <c r="B2674" s="6">
        <v>47690</v>
      </c>
      <c r="C2674" s="6" t="s">
        <v>2369</v>
      </c>
      <c r="D2674" s="6" t="s">
        <v>2230</v>
      </c>
      <c r="E2674" s="9">
        <v>-5192304</v>
      </c>
      <c r="F2674" s="10" t="s">
        <v>1409</v>
      </c>
      <c r="G2674" s="9">
        <v>-415384</v>
      </c>
      <c r="H2674" s="9">
        <f t="shared" si="263"/>
        <v>-5607688</v>
      </c>
      <c r="I2674" s="6" t="s">
        <v>13</v>
      </c>
      <c r="J2674" s="6" t="s">
        <v>14</v>
      </c>
      <c r="K2674" s="5">
        <f t="shared" si="261"/>
        <v>45576</v>
      </c>
      <c r="L2674" s="9">
        <f>+VLOOKUP(B2674,'[17]TT 2023'!F$2667:K$2717,2,0)</f>
        <v>-5607688</v>
      </c>
      <c r="M2674" s="9">
        <f t="shared" si="262"/>
        <v>0</v>
      </c>
      <c r="N2674" s="5">
        <f>+VLOOKUP(B2674,'[17]TT 2023'!F$2667:K$2717,6,0)</f>
        <v>45559</v>
      </c>
      <c r="O2674" t="s">
        <v>2977</v>
      </c>
    </row>
    <row r="2675" spans="1:15" hidden="1" x14ac:dyDescent="0.2">
      <c r="A2675" s="5">
        <v>45541</v>
      </c>
      <c r="B2675" s="6">
        <v>47691</v>
      </c>
      <c r="C2675" s="6" t="s">
        <v>2369</v>
      </c>
      <c r="D2675" s="6" t="s">
        <v>1610</v>
      </c>
      <c r="E2675" s="9">
        <v>-1128762</v>
      </c>
      <c r="F2675" s="10" t="s">
        <v>1409</v>
      </c>
      <c r="G2675" s="9">
        <v>-90301</v>
      </c>
      <c r="H2675" s="9">
        <f t="shared" si="263"/>
        <v>-1219063</v>
      </c>
      <c r="I2675" s="6" t="s">
        <v>13</v>
      </c>
      <c r="J2675" s="6" t="s">
        <v>14</v>
      </c>
      <c r="K2675" s="5">
        <f t="shared" si="261"/>
        <v>45576</v>
      </c>
      <c r="L2675" s="9">
        <f>+VLOOKUP(B2675,'[17]TT 2023'!F$2667:K$2717,2,0)</f>
        <v>-1219063</v>
      </c>
      <c r="M2675" s="9">
        <f t="shared" si="262"/>
        <v>0</v>
      </c>
      <c r="N2675" s="5">
        <f>+VLOOKUP(B2675,'[17]TT 2023'!F$2667:K$2717,6,0)</f>
        <v>45559</v>
      </c>
      <c r="O2675" t="s">
        <v>2977</v>
      </c>
    </row>
    <row r="2676" spans="1:15" hidden="1" x14ac:dyDescent="0.2">
      <c r="A2676" s="5">
        <v>45546</v>
      </c>
      <c r="B2676" s="6">
        <v>1288</v>
      </c>
      <c r="C2676" s="6" t="s">
        <v>2229</v>
      </c>
      <c r="D2676" s="6" t="s">
        <v>727</v>
      </c>
      <c r="E2676" s="9">
        <v>-73431</v>
      </c>
      <c r="F2676" s="10" t="s">
        <v>1409</v>
      </c>
      <c r="G2676" s="9">
        <v>-5874</v>
      </c>
      <c r="H2676" s="9">
        <f t="shared" si="263"/>
        <v>-79305</v>
      </c>
      <c r="I2676" s="6" t="s">
        <v>73</v>
      </c>
      <c r="J2676" s="6" t="s">
        <v>74</v>
      </c>
      <c r="K2676" s="5">
        <f t="shared" si="261"/>
        <v>45581</v>
      </c>
      <c r="L2676" s="9">
        <f>+VLOOKUP(B2676,'[17]TT 2023'!F$2667:K$2717,2,0)</f>
        <v>-79305</v>
      </c>
      <c r="M2676" s="9">
        <f t="shared" si="262"/>
        <v>0</v>
      </c>
      <c r="N2676" s="5">
        <f>+VLOOKUP(B2676,'[17]TT 2023'!F$2667:K$2717,6,0)</f>
        <v>45559</v>
      </c>
      <c r="O2676" t="s">
        <v>2977</v>
      </c>
    </row>
    <row r="2677" spans="1:15" hidden="1" x14ac:dyDescent="0.2">
      <c r="A2677" s="5">
        <v>45547</v>
      </c>
      <c r="B2677" s="6">
        <v>1298</v>
      </c>
      <c r="C2677" s="6" t="s">
        <v>2229</v>
      </c>
      <c r="D2677" s="6" t="s">
        <v>727</v>
      </c>
      <c r="E2677" s="9">
        <v>-333174</v>
      </c>
      <c r="F2677" s="10" t="s">
        <v>1409</v>
      </c>
      <c r="G2677" s="9">
        <v>-26654</v>
      </c>
      <c r="H2677" s="9">
        <f t="shared" si="263"/>
        <v>-359828</v>
      </c>
      <c r="I2677" s="6" t="s">
        <v>131</v>
      </c>
      <c r="J2677" s="6" t="s">
        <v>132</v>
      </c>
      <c r="K2677" s="5">
        <f t="shared" si="261"/>
        <v>45582</v>
      </c>
      <c r="L2677" s="9">
        <f>+VLOOKUP(B2677,'[17]TT 2023'!F$2667:K$2717,2,0)</f>
        <v>-359829</v>
      </c>
      <c r="M2677" s="9">
        <f t="shared" si="262"/>
        <v>-1</v>
      </c>
      <c r="N2677" s="5">
        <f>+VLOOKUP(B2677,'[17]TT 2023'!F$2667:K$2717,6,0)</f>
        <v>45559</v>
      </c>
      <c r="O2677" t="s">
        <v>2977</v>
      </c>
    </row>
    <row r="2678" spans="1:15" hidden="1" x14ac:dyDescent="0.2">
      <c r="A2678" s="5">
        <v>45549</v>
      </c>
      <c r="B2678" s="6">
        <v>1299</v>
      </c>
      <c r="C2678" s="6" t="s">
        <v>2229</v>
      </c>
      <c r="D2678" s="6" t="s">
        <v>727</v>
      </c>
      <c r="E2678" s="9">
        <v>-184489</v>
      </c>
      <c r="F2678" s="10" t="s">
        <v>1409</v>
      </c>
      <c r="G2678" s="9">
        <v>-14759</v>
      </c>
      <c r="H2678" s="9">
        <f t="shared" si="263"/>
        <v>-199248</v>
      </c>
      <c r="I2678" s="6" t="s">
        <v>13</v>
      </c>
      <c r="J2678" s="6" t="s">
        <v>14</v>
      </c>
      <c r="K2678" s="5">
        <f t="shared" si="261"/>
        <v>45584</v>
      </c>
      <c r="L2678" s="9">
        <f>+VLOOKUP(B2678,'[17]TT 2023'!F$2667:K$2717,2,0)</f>
        <v>-199246</v>
      </c>
      <c r="M2678" s="9">
        <f t="shared" si="262"/>
        <v>2</v>
      </c>
      <c r="N2678" s="5">
        <f>+VLOOKUP(B2678,'[17]TT 2023'!F$2667:K$2717,6,0)</f>
        <v>45559</v>
      </c>
      <c r="O2678" t="s">
        <v>2977</v>
      </c>
    </row>
    <row r="2679" spans="1:15" hidden="1" x14ac:dyDescent="0.2">
      <c r="A2679" s="5">
        <v>45549</v>
      </c>
      <c r="B2679" s="6">
        <v>1300</v>
      </c>
      <c r="C2679" s="6" t="s">
        <v>2229</v>
      </c>
      <c r="D2679" s="6" t="s">
        <v>727</v>
      </c>
      <c r="E2679" s="9">
        <v>-560910</v>
      </c>
      <c r="F2679" s="10" t="s">
        <v>1409</v>
      </c>
      <c r="G2679" s="9">
        <v>-44872</v>
      </c>
      <c r="H2679" s="9">
        <f t="shared" si="263"/>
        <v>-605782</v>
      </c>
      <c r="I2679" s="6" t="s">
        <v>13</v>
      </c>
      <c r="J2679" s="6" t="s">
        <v>14</v>
      </c>
      <c r="K2679" s="5">
        <f t="shared" si="261"/>
        <v>45584</v>
      </c>
      <c r="L2679" s="9">
        <f>+VLOOKUP(B2679,'[17]TT 2023'!F$2667:K$2717,2,0)</f>
        <v>-605784</v>
      </c>
      <c r="M2679" s="9">
        <f t="shared" si="262"/>
        <v>-2</v>
      </c>
      <c r="N2679" s="5">
        <f>+VLOOKUP(B2679,'[17]TT 2023'!F$2667:K$2717,6,0)</f>
        <v>45559</v>
      </c>
      <c r="O2679" t="s">
        <v>2977</v>
      </c>
    </row>
    <row r="2680" spans="1:15" hidden="1" x14ac:dyDescent="0.2">
      <c r="A2680" s="5">
        <v>45549</v>
      </c>
      <c r="B2680" s="6">
        <v>1301</v>
      </c>
      <c r="C2680" s="6" t="s">
        <v>2229</v>
      </c>
      <c r="D2680" s="6" t="s">
        <v>727</v>
      </c>
      <c r="E2680" s="9">
        <v>-2144100</v>
      </c>
      <c r="F2680" s="10" t="s">
        <v>1409</v>
      </c>
      <c r="G2680" s="9">
        <v>-171528</v>
      </c>
      <c r="H2680" s="9">
        <f t="shared" si="263"/>
        <v>-2315628</v>
      </c>
      <c r="I2680" s="6" t="s">
        <v>107</v>
      </c>
      <c r="J2680" s="6" t="s">
        <v>108</v>
      </c>
      <c r="K2680" s="5">
        <f t="shared" si="261"/>
        <v>45584</v>
      </c>
      <c r="L2680" s="9">
        <f>+VLOOKUP(B2680,'[17]TT 2023'!F$2667:K$2717,2,0)</f>
        <v>-2315628</v>
      </c>
      <c r="M2680" s="9">
        <f t="shared" si="262"/>
        <v>0</v>
      </c>
      <c r="N2680" s="5">
        <f>+VLOOKUP(B2680,'[17]TT 2023'!F$2667:K$2717,6,0)</f>
        <v>45559</v>
      </c>
      <c r="O2680" t="s">
        <v>2977</v>
      </c>
    </row>
    <row r="2681" spans="1:15" hidden="1" x14ac:dyDescent="0.2">
      <c r="A2681" s="5">
        <v>45553</v>
      </c>
      <c r="B2681" s="6">
        <v>9052</v>
      </c>
      <c r="C2681" s="6" t="s">
        <v>2370</v>
      </c>
      <c r="D2681" s="6" t="s">
        <v>2976</v>
      </c>
      <c r="E2681" s="9">
        <v>-2525264</v>
      </c>
      <c r="F2681" s="10" t="s">
        <v>1409</v>
      </c>
      <c r="G2681" s="9">
        <v>-202021</v>
      </c>
      <c r="H2681" s="9">
        <f t="shared" si="263"/>
        <v>-2727285</v>
      </c>
      <c r="I2681" s="6" t="s">
        <v>13</v>
      </c>
      <c r="J2681" s="6" t="s">
        <v>14</v>
      </c>
      <c r="K2681" s="5">
        <f t="shared" si="261"/>
        <v>45588</v>
      </c>
      <c r="L2681" s="9">
        <f>+VLOOKUP(B2681,'[17]TT 2023'!F$2667:K$2717,2,0)</f>
        <v>-2727285</v>
      </c>
      <c r="M2681" s="9">
        <f t="shared" si="262"/>
        <v>0</v>
      </c>
      <c r="N2681" s="5">
        <f>+VLOOKUP(B2681,'[17]TT 2023'!F$2667:K$2717,6,0)</f>
        <v>45559</v>
      </c>
      <c r="O2681" t="s">
        <v>2977</v>
      </c>
    </row>
    <row r="2682" spans="1:15" hidden="1" x14ac:dyDescent="0.2">
      <c r="A2682" s="5">
        <v>45555</v>
      </c>
      <c r="B2682" s="6">
        <v>1303</v>
      </c>
      <c r="C2682" s="6" t="s">
        <v>2229</v>
      </c>
      <c r="D2682" s="6" t="s">
        <v>727</v>
      </c>
      <c r="E2682" s="9">
        <v>-489908</v>
      </c>
      <c r="F2682" s="10" t="s">
        <v>1409</v>
      </c>
      <c r="G2682" s="9">
        <v>-39192</v>
      </c>
      <c r="H2682" s="9">
        <f t="shared" si="263"/>
        <v>-529100</v>
      </c>
      <c r="I2682" s="6" t="s">
        <v>175</v>
      </c>
      <c r="J2682" s="6" t="s">
        <v>176</v>
      </c>
      <c r="K2682" s="5">
        <f t="shared" si="261"/>
        <v>45590</v>
      </c>
      <c r="L2682" s="9">
        <f>+VLOOKUP(B2682,'[17]TT 2023'!$F$2718:K$2773,2,0)</f>
        <v>-529100</v>
      </c>
      <c r="M2682" s="9">
        <f t="shared" si="262"/>
        <v>0</v>
      </c>
      <c r="N2682" s="5">
        <f>+VLOOKUP(B2682,'[17]TT 2023'!$F$2718:K$2773,6,0)</f>
        <v>45575</v>
      </c>
      <c r="O2682" t="s">
        <v>3076</v>
      </c>
    </row>
    <row r="2683" spans="1:15" hidden="1" x14ac:dyDescent="0.2">
      <c r="A2683" s="5">
        <v>45555</v>
      </c>
      <c r="B2683" s="6">
        <v>1304</v>
      </c>
      <c r="C2683" s="6" t="s">
        <v>2229</v>
      </c>
      <c r="D2683" s="6" t="s">
        <v>727</v>
      </c>
      <c r="E2683" s="9">
        <v>-111058</v>
      </c>
      <c r="F2683" s="10" t="s">
        <v>1409</v>
      </c>
      <c r="G2683" s="9">
        <v>-8885</v>
      </c>
      <c r="H2683" s="9">
        <f t="shared" si="263"/>
        <v>-119943</v>
      </c>
      <c r="I2683" s="6" t="s">
        <v>73</v>
      </c>
      <c r="J2683" s="6" t="s">
        <v>74</v>
      </c>
      <c r="K2683" s="5">
        <f t="shared" si="261"/>
        <v>45590</v>
      </c>
      <c r="L2683" s="9">
        <f>+VLOOKUP(B2683,'[17]TT 2023'!$F$2718:K$2773,2,0)</f>
        <v>-119943</v>
      </c>
      <c r="M2683" s="9">
        <f t="shared" si="262"/>
        <v>0</v>
      </c>
      <c r="N2683" s="5">
        <f>+VLOOKUP(B2683,'[17]TT 2023'!$F$2718:K$2773,6,0)</f>
        <v>45575</v>
      </c>
      <c r="O2683" t="s">
        <v>3076</v>
      </c>
    </row>
    <row r="2684" spans="1:15" hidden="1" x14ac:dyDescent="0.2">
      <c r="A2684" s="5">
        <v>45558</v>
      </c>
      <c r="B2684" s="6">
        <v>1320</v>
      </c>
      <c r="C2684" s="6" t="s">
        <v>2229</v>
      </c>
      <c r="D2684" s="6" t="s">
        <v>727</v>
      </c>
      <c r="E2684" s="9">
        <v>-333174</v>
      </c>
      <c r="F2684" s="10" t="s">
        <v>1409</v>
      </c>
      <c r="G2684" s="9">
        <v>-26654</v>
      </c>
      <c r="H2684" s="9">
        <f t="shared" si="263"/>
        <v>-359828</v>
      </c>
      <c r="I2684" s="6" t="s">
        <v>147</v>
      </c>
      <c r="J2684" s="6" t="s">
        <v>148</v>
      </c>
      <c r="K2684" s="5">
        <f t="shared" si="261"/>
        <v>45593</v>
      </c>
      <c r="L2684" s="9">
        <f>+VLOOKUP(B2684,'[17]TT 2023'!$F$2718:K$2773,2,0)</f>
        <v>-359828</v>
      </c>
      <c r="M2684" s="9">
        <f t="shared" si="262"/>
        <v>0</v>
      </c>
      <c r="N2684" s="5">
        <f>+VLOOKUP(B2684,'[17]TT 2023'!$F$2718:K$2773,6,0)</f>
        <v>45575</v>
      </c>
      <c r="O2684" t="s">
        <v>3076</v>
      </c>
    </row>
    <row r="2685" spans="1:15" hidden="1" x14ac:dyDescent="0.2">
      <c r="A2685" s="5">
        <v>45539</v>
      </c>
      <c r="B2685" s="6">
        <v>47083</v>
      </c>
      <c r="C2685" s="6" t="s">
        <v>2228</v>
      </c>
      <c r="D2685" s="6" t="s">
        <v>2978</v>
      </c>
      <c r="E2685" s="9">
        <v>2579200</v>
      </c>
      <c r="F2685" s="10" t="s">
        <v>1409</v>
      </c>
      <c r="G2685" s="9">
        <v>206336</v>
      </c>
      <c r="H2685" s="9">
        <v>2785536</v>
      </c>
      <c r="I2685" s="6" t="s">
        <v>147</v>
      </c>
      <c r="J2685" s="6" t="s">
        <v>148</v>
      </c>
      <c r="K2685" s="5">
        <f t="shared" ref="K2685:K2747" si="264">35+A2685</f>
        <v>45574</v>
      </c>
      <c r="L2685" s="9">
        <f>+VLOOKUP(B2685,'[17]TT 2023'!$F$2718:K$2773,2,0)</f>
        <v>2785536</v>
      </c>
      <c r="M2685" s="9">
        <f t="shared" ref="M2685:M2747" si="265">+L2685-H2685</f>
        <v>0</v>
      </c>
      <c r="N2685" s="5">
        <f>+VLOOKUP(B2685,'[17]TT 2023'!$F$2718:K$2773,6,0)</f>
        <v>45575</v>
      </c>
      <c r="O2685" t="s">
        <v>3076</v>
      </c>
    </row>
    <row r="2686" spans="1:15" hidden="1" x14ac:dyDescent="0.2">
      <c r="A2686" s="5">
        <v>45539</v>
      </c>
      <c r="B2686" s="6">
        <v>47084</v>
      </c>
      <c r="C2686" s="6" t="s">
        <v>2228</v>
      </c>
      <c r="D2686" s="6" t="s">
        <v>2979</v>
      </c>
      <c r="E2686" s="9">
        <v>2452940</v>
      </c>
      <c r="F2686" s="10" t="s">
        <v>1409</v>
      </c>
      <c r="G2686" s="9">
        <v>196235</v>
      </c>
      <c r="H2686" s="9">
        <v>2649175</v>
      </c>
      <c r="I2686" s="6" t="s">
        <v>147</v>
      </c>
      <c r="J2686" s="6" t="s">
        <v>148</v>
      </c>
      <c r="K2686" s="5">
        <f t="shared" si="264"/>
        <v>45574</v>
      </c>
      <c r="L2686" s="9">
        <f>+VLOOKUP(B2686,'[17]TT 2023'!$F$2718:K$2773,2,0)</f>
        <v>2649173</v>
      </c>
      <c r="M2686" s="9">
        <f t="shared" si="265"/>
        <v>-2</v>
      </c>
      <c r="N2686" s="5">
        <f>+VLOOKUP(B2686,'[17]TT 2023'!$F$2718:K$2773,6,0)</f>
        <v>45575</v>
      </c>
      <c r="O2686" t="s">
        <v>3076</v>
      </c>
    </row>
    <row r="2687" spans="1:15" hidden="1" x14ac:dyDescent="0.2">
      <c r="A2687" s="5">
        <v>45539</v>
      </c>
      <c r="B2687" s="6">
        <v>47085</v>
      </c>
      <c r="C2687" s="6" t="s">
        <v>2228</v>
      </c>
      <c r="D2687" s="6" t="s">
        <v>2980</v>
      </c>
      <c r="E2687" s="9">
        <v>5653266</v>
      </c>
      <c r="F2687" s="10" t="s">
        <v>1409</v>
      </c>
      <c r="G2687" s="9">
        <v>452261</v>
      </c>
      <c r="H2687" s="9">
        <v>6105527</v>
      </c>
      <c r="I2687" s="6" t="s">
        <v>147</v>
      </c>
      <c r="J2687" s="6" t="s">
        <v>148</v>
      </c>
      <c r="K2687" s="5">
        <f t="shared" si="264"/>
        <v>45574</v>
      </c>
      <c r="L2687" s="9">
        <f>+VLOOKUP(B2687,'[17]TT 2023'!$F$2718:K$2773,2,0)</f>
        <v>6105524</v>
      </c>
      <c r="M2687" s="9">
        <f t="shared" si="265"/>
        <v>-3</v>
      </c>
      <c r="N2687" s="5">
        <f>+VLOOKUP(B2687,'[17]TT 2023'!$F$2718:K$2773,6,0)</f>
        <v>45575</v>
      </c>
      <c r="O2687" t="s">
        <v>3076</v>
      </c>
    </row>
    <row r="2688" spans="1:15" hidden="1" x14ac:dyDescent="0.2">
      <c r="A2688" s="5">
        <v>45539</v>
      </c>
      <c r="B2688" s="6">
        <v>47086</v>
      </c>
      <c r="C2688" s="6" t="s">
        <v>2228</v>
      </c>
      <c r="D2688" s="6" t="s">
        <v>2981</v>
      </c>
      <c r="E2688" s="9">
        <v>5552900</v>
      </c>
      <c r="F2688" s="10" t="s">
        <v>1409</v>
      </c>
      <c r="G2688" s="9">
        <v>444232</v>
      </c>
      <c r="H2688" s="9">
        <v>5997132</v>
      </c>
      <c r="I2688" s="6" t="s">
        <v>147</v>
      </c>
      <c r="J2688" s="6" t="s">
        <v>148</v>
      </c>
      <c r="K2688" s="5">
        <f t="shared" si="264"/>
        <v>45574</v>
      </c>
      <c r="L2688" s="9">
        <f>+VLOOKUP(B2688,'[17]TT 2023'!$F$2718:K$2773,2,0)</f>
        <v>5997132</v>
      </c>
      <c r="M2688" s="9">
        <f t="shared" si="265"/>
        <v>0</v>
      </c>
      <c r="N2688" s="5">
        <f>+VLOOKUP(B2688,'[17]TT 2023'!$F$2718:K$2773,6,0)</f>
        <v>45575</v>
      </c>
      <c r="O2688" t="s">
        <v>3076</v>
      </c>
    </row>
    <row r="2689" spans="1:15" hidden="1" x14ac:dyDescent="0.2">
      <c r="A2689" s="5">
        <v>45539</v>
      </c>
      <c r="B2689" s="6">
        <v>47087</v>
      </c>
      <c r="C2689" s="6" t="s">
        <v>2228</v>
      </c>
      <c r="D2689" s="6" t="s">
        <v>2982</v>
      </c>
      <c r="E2689" s="9">
        <v>1468620</v>
      </c>
      <c r="F2689" s="10" t="s">
        <v>1409</v>
      </c>
      <c r="G2689" s="9">
        <v>117490</v>
      </c>
      <c r="H2689" s="9">
        <v>1586110</v>
      </c>
      <c r="I2689" s="6" t="s">
        <v>147</v>
      </c>
      <c r="J2689" s="6" t="s">
        <v>148</v>
      </c>
      <c r="K2689" s="5">
        <f t="shared" si="264"/>
        <v>45574</v>
      </c>
      <c r="L2689" s="9">
        <f>+VLOOKUP(B2689,'[17]TT 2023'!$F$2718:K$2773,2,0)</f>
        <v>1586115</v>
      </c>
      <c r="M2689" s="9">
        <f t="shared" si="265"/>
        <v>5</v>
      </c>
      <c r="N2689" s="5">
        <f>+VLOOKUP(B2689,'[17]TT 2023'!$F$2718:K$2773,6,0)</f>
        <v>45575</v>
      </c>
      <c r="O2689" t="s">
        <v>3076</v>
      </c>
    </row>
    <row r="2690" spans="1:15" hidden="1" x14ac:dyDescent="0.2">
      <c r="A2690" s="5">
        <v>45539</v>
      </c>
      <c r="B2690" s="6">
        <v>47088</v>
      </c>
      <c r="C2690" s="6" t="s">
        <v>2228</v>
      </c>
      <c r="D2690" s="6" t="s">
        <v>2983</v>
      </c>
      <c r="E2690" s="9">
        <v>2024120</v>
      </c>
      <c r="F2690" s="10" t="s">
        <v>1409</v>
      </c>
      <c r="G2690" s="9">
        <v>161930</v>
      </c>
      <c r="H2690" s="9">
        <v>2186050</v>
      </c>
      <c r="I2690" s="6" t="s">
        <v>101</v>
      </c>
      <c r="J2690" s="6" t="s">
        <v>102</v>
      </c>
      <c r="K2690" s="5">
        <f t="shared" si="264"/>
        <v>45574</v>
      </c>
      <c r="L2690" s="9">
        <f>+VLOOKUP(B2690,'[17]TT 2023'!$F$2718:K$2773,2,0)</f>
        <v>2186055</v>
      </c>
      <c r="M2690" s="9">
        <f t="shared" si="265"/>
        <v>5</v>
      </c>
      <c r="N2690" s="5">
        <f>+VLOOKUP(B2690,'[17]TT 2023'!$F$2718:K$2773,6,0)</f>
        <v>45575</v>
      </c>
      <c r="O2690" t="s">
        <v>3076</v>
      </c>
    </row>
    <row r="2691" spans="1:15" hidden="1" x14ac:dyDescent="0.2">
      <c r="A2691" s="5">
        <v>45539</v>
      </c>
      <c r="B2691" s="6">
        <v>47089</v>
      </c>
      <c r="C2691" s="6" t="s">
        <v>2228</v>
      </c>
      <c r="D2691" s="6" t="s">
        <v>2984</v>
      </c>
      <c r="E2691" s="9">
        <v>1468620</v>
      </c>
      <c r="F2691" s="10" t="s">
        <v>1409</v>
      </c>
      <c r="G2691" s="9">
        <v>117490</v>
      </c>
      <c r="H2691" s="9">
        <v>1586110</v>
      </c>
      <c r="I2691" s="6" t="s">
        <v>101</v>
      </c>
      <c r="J2691" s="6" t="s">
        <v>102</v>
      </c>
      <c r="K2691" s="5">
        <f t="shared" si="264"/>
        <v>45574</v>
      </c>
      <c r="L2691" s="9">
        <f>+VLOOKUP(B2691,'[17]TT 2023'!$F$2718:K$2773,2,0)</f>
        <v>1586115</v>
      </c>
      <c r="M2691" s="9">
        <f t="shared" si="265"/>
        <v>5</v>
      </c>
      <c r="N2691" s="5">
        <f>+VLOOKUP(B2691,'[17]TT 2023'!$F$2718:K$2773,6,0)</f>
        <v>45575</v>
      </c>
      <c r="O2691" t="s">
        <v>3076</v>
      </c>
    </row>
    <row r="2692" spans="1:15" hidden="1" x14ac:dyDescent="0.2">
      <c r="A2692" s="5">
        <v>45541</v>
      </c>
      <c r="B2692" s="6">
        <v>47237</v>
      </c>
      <c r="C2692" s="6" t="s">
        <v>2228</v>
      </c>
      <c r="D2692" s="6" t="s">
        <v>2985</v>
      </c>
      <c r="E2692" s="9">
        <v>2221160</v>
      </c>
      <c r="F2692" s="10" t="s">
        <v>1409</v>
      </c>
      <c r="G2692" s="9">
        <v>177693</v>
      </c>
      <c r="H2692" s="9">
        <v>2398853</v>
      </c>
      <c r="I2692" s="6" t="s">
        <v>13</v>
      </c>
      <c r="J2692" s="6" t="s">
        <v>14</v>
      </c>
      <c r="K2692" s="5">
        <f t="shared" si="264"/>
        <v>45576</v>
      </c>
      <c r="L2692" s="9">
        <f>+VLOOKUP(B2692,'[17]TT 2023'!$F$2718:K$2773,2,0)</f>
        <v>2398856</v>
      </c>
      <c r="M2692" s="9">
        <f t="shared" si="265"/>
        <v>3</v>
      </c>
      <c r="N2692" s="5">
        <f>+VLOOKUP(B2692,'[17]TT 2023'!$F$2718:K$2773,6,0)</f>
        <v>45575</v>
      </c>
      <c r="O2692" t="s">
        <v>3076</v>
      </c>
    </row>
    <row r="2693" spans="1:15" hidden="1" x14ac:dyDescent="0.2">
      <c r="A2693" s="5">
        <v>45541</v>
      </c>
      <c r="B2693" s="6">
        <v>47238</v>
      </c>
      <c r="C2693" s="6" t="s">
        <v>2228</v>
      </c>
      <c r="D2693" s="6" t="s">
        <v>2986</v>
      </c>
      <c r="E2693" s="9">
        <v>2024120</v>
      </c>
      <c r="F2693" s="10" t="s">
        <v>1409</v>
      </c>
      <c r="G2693" s="9">
        <v>161930</v>
      </c>
      <c r="H2693" s="9">
        <v>2186050</v>
      </c>
      <c r="I2693" s="6" t="s">
        <v>13</v>
      </c>
      <c r="J2693" s="6" t="s">
        <v>14</v>
      </c>
      <c r="K2693" s="5">
        <f t="shared" si="264"/>
        <v>45576</v>
      </c>
      <c r="L2693" s="9">
        <f>+VLOOKUP(B2693,'[17]TT 2023'!$F$2718:K$2773,2,0)</f>
        <v>2186055</v>
      </c>
      <c r="M2693" s="9">
        <f t="shared" si="265"/>
        <v>5</v>
      </c>
      <c r="N2693" s="5">
        <f>+VLOOKUP(B2693,'[17]TT 2023'!$F$2718:K$2773,6,0)</f>
        <v>45575</v>
      </c>
      <c r="O2693" t="s">
        <v>3076</v>
      </c>
    </row>
    <row r="2694" spans="1:15" hidden="1" x14ac:dyDescent="0.2">
      <c r="A2694" s="5">
        <v>45541</v>
      </c>
      <c r="B2694" s="6">
        <v>47239</v>
      </c>
      <c r="C2694" s="6" t="s">
        <v>2228</v>
      </c>
      <c r="D2694" s="6" t="s">
        <v>2987</v>
      </c>
      <c r="E2694" s="9">
        <v>4191610</v>
      </c>
      <c r="F2694" s="10" t="s">
        <v>1409</v>
      </c>
      <c r="G2694" s="9">
        <v>335329</v>
      </c>
      <c r="H2694" s="9">
        <v>4526939</v>
      </c>
      <c r="I2694" s="6" t="s">
        <v>13</v>
      </c>
      <c r="J2694" s="6" t="s">
        <v>14</v>
      </c>
      <c r="K2694" s="5">
        <f t="shared" si="264"/>
        <v>45576</v>
      </c>
      <c r="L2694" s="9">
        <f>+VLOOKUP(B2694,'[17]TT 2023'!$F$2718:K$2773,2,0)</f>
        <v>4526942</v>
      </c>
      <c r="M2694" s="9">
        <f t="shared" si="265"/>
        <v>3</v>
      </c>
      <c r="N2694" s="5">
        <f>+VLOOKUP(B2694,'[17]TT 2023'!$F$2718:K$2773,6,0)</f>
        <v>45575</v>
      </c>
      <c r="O2694" t="s">
        <v>3076</v>
      </c>
    </row>
    <row r="2695" spans="1:15" hidden="1" x14ac:dyDescent="0.2">
      <c r="A2695" s="5">
        <v>45542</v>
      </c>
      <c r="B2695" s="6">
        <v>47344</v>
      </c>
      <c r="C2695" s="6" t="s">
        <v>2228</v>
      </c>
      <c r="D2695" s="6" t="s">
        <v>2988</v>
      </c>
      <c r="E2695" s="9">
        <v>6162060</v>
      </c>
      <c r="F2695" s="10" t="s">
        <v>1409</v>
      </c>
      <c r="G2695" s="9">
        <v>492965</v>
      </c>
      <c r="H2695" s="9">
        <v>6655025</v>
      </c>
      <c r="I2695" s="6" t="s">
        <v>13</v>
      </c>
      <c r="J2695" s="6" t="s">
        <v>14</v>
      </c>
      <c r="K2695" s="5">
        <f t="shared" si="264"/>
        <v>45577</v>
      </c>
      <c r="L2695" s="9">
        <f>+VLOOKUP(B2695,'[17]TT 2023'!F$2774:K$2842,2,0)</f>
        <v>6655028</v>
      </c>
      <c r="M2695" s="9">
        <f t="shared" si="265"/>
        <v>3</v>
      </c>
      <c r="N2695" s="5">
        <f>+VLOOKUP(B2695,'[17]TT 2023'!F$2774:K$2842,6,0)</f>
        <v>45589</v>
      </c>
      <c r="O2695" t="s">
        <v>3079</v>
      </c>
    </row>
    <row r="2696" spans="1:15" hidden="1" x14ac:dyDescent="0.2">
      <c r="A2696" s="5">
        <v>45542</v>
      </c>
      <c r="B2696" s="6">
        <v>47345</v>
      </c>
      <c r="C2696" s="6" t="s">
        <v>2228</v>
      </c>
      <c r="D2696" s="6" t="s">
        <v>2989</v>
      </c>
      <c r="E2696" s="9">
        <v>5763520</v>
      </c>
      <c r="F2696" s="10" t="s">
        <v>1409</v>
      </c>
      <c r="G2696" s="9">
        <v>461082</v>
      </c>
      <c r="H2696" s="9">
        <v>6224602</v>
      </c>
      <c r="I2696" s="6" t="s">
        <v>13</v>
      </c>
      <c r="J2696" s="6" t="s">
        <v>14</v>
      </c>
      <c r="K2696" s="5">
        <f t="shared" si="264"/>
        <v>45577</v>
      </c>
      <c r="L2696" s="9">
        <f>+VLOOKUP(B2696,'[17]TT 2023'!F$2774:K$2842,2,0)</f>
        <v>6224607</v>
      </c>
      <c r="M2696" s="9">
        <f t="shared" si="265"/>
        <v>5</v>
      </c>
      <c r="N2696" s="5">
        <f>+VLOOKUP(B2696,'[17]TT 2023'!F$2774:K$2842,6,0)</f>
        <v>45589</v>
      </c>
      <c r="O2696" t="s">
        <v>3079</v>
      </c>
    </row>
    <row r="2697" spans="1:15" hidden="1" x14ac:dyDescent="0.2">
      <c r="A2697" s="5">
        <v>45542</v>
      </c>
      <c r="B2697" s="6">
        <v>47346</v>
      </c>
      <c r="C2697" s="6" t="s">
        <v>2228</v>
      </c>
      <c r="D2697" s="6" t="s">
        <v>2990</v>
      </c>
      <c r="E2697" s="9">
        <v>2024120</v>
      </c>
      <c r="F2697" s="10" t="s">
        <v>1409</v>
      </c>
      <c r="G2697" s="9">
        <v>161930</v>
      </c>
      <c r="H2697" s="9">
        <v>2186050</v>
      </c>
      <c r="I2697" s="6" t="s">
        <v>93</v>
      </c>
      <c r="J2697" s="6" t="s">
        <v>94</v>
      </c>
      <c r="K2697" s="5">
        <f t="shared" si="264"/>
        <v>45577</v>
      </c>
      <c r="L2697" s="9">
        <f>+VLOOKUP(B2697,'[17]TT 2023'!F$2774:K$2842,2,0)</f>
        <v>2186055</v>
      </c>
      <c r="M2697" s="9">
        <f t="shared" si="265"/>
        <v>5</v>
      </c>
      <c r="N2697" s="5">
        <f>+VLOOKUP(B2697,'[17]TT 2023'!F$2774:K$2842,6,0)</f>
        <v>45589</v>
      </c>
      <c r="O2697" t="s">
        <v>3079</v>
      </c>
    </row>
    <row r="2698" spans="1:15" hidden="1" x14ac:dyDescent="0.2">
      <c r="A2698" s="5">
        <v>45542</v>
      </c>
      <c r="B2698" s="6">
        <v>47347</v>
      </c>
      <c r="C2698" s="6" t="s">
        <v>2228</v>
      </c>
      <c r="D2698" s="6" t="s">
        <v>2991</v>
      </c>
      <c r="E2698" s="9">
        <v>2024120</v>
      </c>
      <c r="F2698" s="10" t="s">
        <v>1409</v>
      </c>
      <c r="G2698" s="9">
        <v>161930</v>
      </c>
      <c r="H2698" s="9">
        <v>2186050</v>
      </c>
      <c r="I2698" s="6" t="s">
        <v>89</v>
      </c>
      <c r="J2698" s="6" t="s">
        <v>90</v>
      </c>
      <c r="K2698" s="5">
        <f t="shared" si="264"/>
        <v>45577</v>
      </c>
      <c r="L2698" s="9">
        <f>+VLOOKUP(B2698,'[17]TT 2023'!F$2774:K$2842,2,0)</f>
        <v>2186055</v>
      </c>
      <c r="M2698" s="9">
        <f t="shared" si="265"/>
        <v>5</v>
      </c>
      <c r="N2698" s="5">
        <f>+VLOOKUP(B2698,'[17]TT 2023'!F$2774:K$2842,6,0)</f>
        <v>45589</v>
      </c>
      <c r="O2698" t="s">
        <v>3079</v>
      </c>
    </row>
    <row r="2699" spans="1:15" hidden="1" x14ac:dyDescent="0.2">
      <c r="A2699" s="5">
        <v>45542</v>
      </c>
      <c r="B2699" s="6">
        <v>47348</v>
      </c>
      <c r="C2699" s="6" t="s">
        <v>2228</v>
      </c>
      <c r="D2699" s="6" t="s">
        <v>2992</v>
      </c>
      <c r="E2699" s="9">
        <v>1361495</v>
      </c>
      <c r="F2699" s="10" t="s">
        <v>1409</v>
      </c>
      <c r="G2699" s="9">
        <v>108920</v>
      </c>
      <c r="H2699" s="9">
        <v>1470415</v>
      </c>
      <c r="I2699" s="6" t="s">
        <v>131</v>
      </c>
      <c r="J2699" s="6" t="s">
        <v>132</v>
      </c>
      <c r="K2699" s="5">
        <f t="shared" si="264"/>
        <v>45577</v>
      </c>
      <c r="L2699" s="9">
        <f>+VLOOKUP(B2699,'[17]TT 2023'!F$2774:K$2842,2,0)</f>
        <v>1470420</v>
      </c>
      <c r="M2699" s="9">
        <f t="shared" si="265"/>
        <v>5</v>
      </c>
      <c r="N2699" s="5">
        <f>+VLOOKUP(B2699,'[17]TT 2023'!F$2774:K$2842,6,0)</f>
        <v>45589</v>
      </c>
      <c r="O2699" t="s">
        <v>3079</v>
      </c>
    </row>
    <row r="2700" spans="1:15" hidden="1" x14ac:dyDescent="0.2">
      <c r="A2700" s="5">
        <v>45542</v>
      </c>
      <c r="B2700" s="6">
        <v>47349</v>
      </c>
      <c r="C2700" s="6" t="s">
        <v>2228</v>
      </c>
      <c r="D2700" s="6" t="s">
        <v>2993</v>
      </c>
      <c r="E2700" s="9">
        <v>3492740</v>
      </c>
      <c r="F2700" s="10" t="s">
        <v>1409</v>
      </c>
      <c r="G2700" s="9">
        <v>279419</v>
      </c>
      <c r="H2700" s="9">
        <v>3772159</v>
      </c>
      <c r="I2700" s="6" t="s">
        <v>175</v>
      </c>
      <c r="J2700" s="6" t="s">
        <v>176</v>
      </c>
      <c r="K2700" s="5">
        <f t="shared" si="264"/>
        <v>45577</v>
      </c>
      <c r="L2700" s="9">
        <f>+VLOOKUP(B2700,'[17]TT 2023'!F$2774:K$2842,2,0)</f>
        <v>3772157</v>
      </c>
      <c r="M2700" s="9">
        <f t="shared" si="265"/>
        <v>-2</v>
      </c>
      <c r="N2700" s="5">
        <f>+VLOOKUP(B2700,'[17]TT 2023'!F$2774:K$2842,6,0)</f>
        <v>45589</v>
      </c>
      <c r="O2700" t="s">
        <v>3079</v>
      </c>
    </row>
    <row r="2701" spans="1:15" hidden="1" x14ac:dyDescent="0.2">
      <c r="A2701" s="5">
        <v>45544</v>
      </c>
      <c r="B2701" s="6">
        <v>47383</v>
      </c>
      <c r="C2701" s="6" t="s">
        <v>2228</v>
      </c>
      <c r="D2701" s="6" t="s">
        <v>2994</v>
      </c>
      <c r="E2701" s="9">
        <v>3492740</v>
      </c>
      <c r="F2701" s="10" t="s">
        <v>1409</v>
      </c>
      <c r="G2701" s="9">
        <v>279419</v>
      </c>
      <c r="H2701" s="9">
        <v>3772159</v>
      </c>
      <c r="I2701" s="6" t="s">
        <v>147</v>
      </c>
      <c r="J2701" s="6" t="s">
        <v>148</v>
      </c>
      <c r="K2701" s="5">
        <f t="shared" si="264"/>
        <v>45579</v>
      </c>
      <c r="L2701" s="9">
        <f>+VLOOKUP(B2701,'[17]TT 2023'!$F$2718:K$2773,2,0)</f>
        <v>3772157</v>
      </c>
      <c r="M2701" s="9">
        <f t="shared" si="265"/>
        <v>-2</v>
      </c>
      <c r="N2701" s="5">
        <f>+VLOOKUP(B2701,'[17]TT 2023'!$F$2718:K$2773,6,0)</f>
        <v>45575</v>
      </c>
      <c r="O2701" t="s">
        <v>3076</v>
      </c>
    </row>
    <row r="2702" spans="1:15" hidden="1" x14ac:dyDescent="0.2">
      <c r="A2702" s="5">
        <v>45544</v>
      </c>
      <c r="B2702" s="6">
        <v>47384</v>
      </c>
      <c r="C2702" s="6" t="s">
        <v>2228</v>
      </c>
      <c r="D2702" s="6" t="s">
        <v>2995</v>
      </c>
      <c r="E2702" s="9">
        <v>6985480</v>
      </c>
      <c r="F2702" s="10" t="s">
        <v>1409</v>
      </c>
      <c r="G2702" s="9">
        <v>558838</v>
      </c>
      <c r="H2702" s="9">
        <v>7544318</v>
      </c>
      <c r="I2702" s="6" t="s">
        <v>13</v>
      </c>
      <c r="J2702" s="6" t="s">
        <v>14</v>
      </c>
      <c r="K2702" s="5">
        <f t="shared" si="264"/>
        <v>45579</v>
      </c>
      <c r="L2702" s="9">
        <f>+VLOOKUP(B2702,'[17]TT 2023'!F$2774:K$2842,2,0)</f>
        <v>7544313</v>
      </c>
      <c r="M2702" s="9">
        <f t="shared" si="265"/>
        <v>-5</v>
      </c>
      <c r="N2702" s="5">
        <f>+VLOOKUP(B2702,'[17]TT 2023'!F$2774:K$2842,6,0)</f>
        <v>45589</v>
      </c>
      <c r="O2702" t="s">
        <v>3079</v>
      </c>
    </row>
    <row r="2703" spans="1:15" hidden="1" x14ac:dyDescent="0.2">
      <c r="A2703" s="5">
        <v>45544</v>
      </c>
      <c r="B2703" s="6">
        <v>47385</v>
      </c>
      <c r="C2703" s="6" t="s">
        <v>2228</v>
      </c>
      <c r="D2703" s="6" t="s">
        <v>2996</v>
      </c>
      <c r="E2703" s="9">
        <v>2371709</v>
      </c>
      <c r="F2703" s="10" t="s">
        <v>1409</v>
      </c>
      <c r="G2703" s="9">
        <v>189737</v>
      </c>
      <c r="H2703" s="9">
        <v>2561446</v>
      </c>
      <c r="I2703" s="6" t="s">
        <v>139</v>
      </c>
      <c r="J2703" s="6" t="s">
        <v>140</v>
      </c>
      <c r="K2703" s="5">
        <f t="shared" si="264"/>
        <v>45579</v>
      </c>
      <c r="L2703" s="9">
        <f>+VLOOKUP(B2703,'[17]TT 2023'!F$2774:K$2842,2,0)</f>
        <v>2561450</v>
      </c>
      <c r="M2703" s="9">
        <f t="shared" si="265"/>
        <v>4</v>
      </c>
      <c r="N2703" s="5">
        <f>+VLOOKUP(B2703,'[17]TT 2023'!F$2774:K$2842,6,0)</f>
        <v>45589</v>
      </c>
      <c r="O2703" t="s">
        <v>3079</v>
      </c>
    </row>
    <row r="2704" spans="1:15" hidden="1" x14ac:dyDescent="0.2">
      <c r="A2704" s="5">
        <v>45546</v>
      </c>
      <c r="B2704" s="6">
        <v>47531</v>
      </c>
      <c r="C2704" s="6" t="s">
        <v>2228</v>
      </c>
      <c r="D2704" s="6" t="s">
        <v>2997</v>
      </c>
      <c r="E2704" s="9">
        <v>2024120</v>
      </c>
      <c r="F2704" s="10" t="s">
        <v>1409</v>
      </c>
      <c r="G2704" s="9">
        <v>161930</v>
      </c>
      <c r="H2704" s="9">
        <v>2186050</v>
      </c>
      <c r="I2704" s="6" t="s">
        <v>73</v>
      </c>
      <c r="J2704" s="6" t="s">
        <v>74</v>
      </c>
      <c r="K2704" s="5">
        <f t="shared" si="264"/>
        <v>45581</v>
      </c>
      <c r="L2704" s="9">
        <f>+VLOOKUP(B2704,'[17]TT 2023'!F$2774:K$2842,2,0)</f>
        <v>2186055</v>
      </c>
      <c r="M2704" s="9">
        <f t="shared" si="265"/>
        <v>5</v>
      </c>
      <c r="N2704" s="5">
        <f>+VLOOKUP(B2704,'[17]TT 2023'!F$2774:K$2842,6,0)</f>
        <v>45589</v>
      </c>
      <c r="O2704" t="s">
        <v>3079</v>
      </c>
    </row>
    <row r="2705" spans="1:15" hidden="1" x14ac:dyDescent="0.2">
      <c r="A2705" s="5">
        <v>45546</v>
      </c>
      <c r="B2705" s="6">
        <v>47533</v>
      </c>
      <c r="C2705" s="6" t="s">
        <v>2228</v>
      </c>
      <c r="D2705" s="6" t="s">
        <v>2998</v>
      </c>
      <c r="E2705" s="9">
        <v>4048240</v>
      </c>
      <c r="F2705" s="10" t="s">
        <v>1409</v>
      </c>
      <c r="G2705" s="9">
        <v>323859</v>
      </c>
      <c r="H2705" s="9">
        <v>4372099</v>
      </c>
      <c r="I2705" s="6" t="s">
        <v>175</v>
      </c>
      <c r="J2705" s="6" t="s">
        <v>176</v>
      </c>
      <c r="K2705" s="5">
        <f t="shared" si="264"/>
        <v>45581</v>
      </c>
      <c r="L2705" s="9">
        <f>+VLOOKUP(B2705,'[17]TT 2023'!F$2774:K$2842,2,0)</f>
        <v>4372097</v>
      </c>
      <c r="M2705" s="9">
        <f t="shared" si="265"/>
        <v>-2</v>
      </c>
      <c r="N2705" s="5">
        <f>+VLOOKUP(B2705,'[17]TT 2023'!F$2774:K$2842,6,0)</f>
        <v>45589</v>
      </c>
      <c r="O2705" t="s">
        <v>3079</v>
      </c>
    </row>
    <row r="2706" spans="1:15" hidden="1" x14ac:dyDescent="0.2">
      <c r="A2706" s="5">
        <v>45546</v>
      </c>
      <c r="B2706" s="6">
        <v>47535</v>
      </c>
      <c r="C2706" s="6" t="s">
        <v>2228</v>
      </c>
      <c r="D2706" s="6" t="s">
        <v>2999</v>
      </c>
      <c r="E2706" s="9">
        <v>8293100</v>
      </c>
      <c r="F2706" s="10" t="s">
        <v>1409</v>
      </c>
      <c r="G2706" s="9">
        <v>663448</v>
      </c>
      <c r="H2706" s="9">
        <v>8956548</v>
      </c>
      <c r="I2706" s="6" t="s">
        <v>13</v>
      </c>
      <c r="J2706" s="6" t="s">
        <v>14</v>
      </c>
      <c r="K2706" s="5">
        <f t="shared" si="264"/>
        <v>45581</v>
      </c>
      <c r="L2706" s="9">
        <f>+VLOOKUP(B2706,'[17]TT 2023'!F$2774:K$2842,2,0)</f>
        <v>8956548</v>
      </c>
      <c r="M2706" s="9">
        <f t="shared" si="265"/>
        <v>0</v>
      </c>
      <c r="N2706" s="5">
        <f>+VLOOKUP(B2706,'[17]TT 2023'!F$2774:K$2842,6,0)</f>
        <v>45589</v>
      </c>
      <c r="O2706" t="s">
        <v>3079</v>
      </c>
    </row>
    <row r="2707" spans="1:15" hidden="1" x14ac:dyDescent="0.2">
      <c r="A2707" s="5">
        <v>45546</v>
      </c>
      <c r="B2707" s="6">
        <v>47536</v>
      </c>
      <c r="C2707" s="6" t="s">
        <v>2228</v>
      </c>
      <c r="D2707" s="6" t="s">
        <v>3000</v>
      </c>
      <c r="E2707" s="9">
        <v>501830</v>
      </c>
      <c r="F2707" s="10" t="s">
        <v>1409</v>
      </c>
      <c r="G2707" s="9">
        <v>40146</v>
      </c>
      <c r="H2707" s="9">
        <v>541976</v>
      </c>
      <c r="I2707" s="6" t="s">
        <v>13</v>
      </c>
      <c r="J2707" s="6" t="s">
        <v>14</v>
      </c>
      <c r="K2707" s="5">
        <f t="shared" si="264"/>
        <v>45581</v>
      </c>
      <c r="L2707" s="9">
        <f>+VLOOKUP(B2707,'[17]TT 2023'!F$2774:K$2842,2,0)</f>
        <v>541971</v>
      </c>
      <c r="M2707" s="9">
        <f t="shared" si="265"/>
        <v>-5</v>
      </c>
      <c r="N2707" s="5">
        <f>+VLOOKUP(B2707,'[17]TT 2023'!F$2774:K$2842,6,0)</f>
        <v>45589</v>
      </c>
      <c r="O2707" t="s">
        <v>3079</v>
      </c>
    </row>
    <row r="2708" spans="1:15" hidden="1" x14ac:dyDescent="0.2">
      <c r="A2708" s="5">
        <v>45546</v>
      </c>
      <c r="B2708" s="6">
        <v>47537</v>
      </c>
      <c r="C2708" s="6" t="s">
        <v>2228</v>
      </c>
      <c r="D2708" s="6" t="s">
        <v>3001</v>
      </c>
      <c r="E2708" s="9">
        <v>501830</v>
      </c>
      <c r="F2708" s="10" t="s">
        <v>1409</v>
      </c>
      <c r="G2708" s="9">
        <v>40146</v>
      </c>
      <c r="H2708" s="9">
        <v>541976</v>
      </c>
      <c r="I2708" s="6" t="s">
        <v>13</v>
      </c>
      <c r="J2708" s="6" t="s">
        <v>14</v>
      </c>
      <c r="K2708" s="5">
        <f t="shared" si="264"/>
        <v>45581</v>
      </c>
      <c r="L2708" s="9">
        <f>+VLOOKUP(B2708,'[17]TT 2023'!F$2774:K$2842,2,0)</f>
        <v>541971</v>
      </c>
      <c r="M2708" s="9">
        <f t="shared" si="265"/>
        <v>-5</v>
      </c>
      <c r="N2708" s="5">
        <f>+VLOOKUP(B2708,'[17]TT 2023'!F$2774:K$2842,6,0)</f>
        <v>45589</v>
      </c>
      <c r="O2708" t="s">
        <v>3079</v>
      </c>
    </row>
    <row r="2709" spans="1:15" hidden="1" x14ac:dyDescent="0.2">
      <c r="A2709" s="5">
        <v>45546</v>
      </c>
      <c r="B2709" s="6">
        <v>47538</v>
      </c>
      <c r="C2709" s="6" t="s">
        <v>2228</v>
      </c>
      <c r="D2709" s="6" t="s">
        <v>3002</v>
      </c>
      <c r="E2709" s="9">
        <v>1715280</v>
      </c>
      <c r="F2709" s="10" t="s">
        <v>1409</v>
      </c>
      <c r="G2709" s="9">
        <v>137222</v>
      </c>
      <c r="H2709" s="9">
        <v>1852502</v>
      </c>
      <c r="I2709" s="6" t="s">
        <v>13</v>
      </c>
      <c r="J2709" s="6" t="s">
        <v>14</v>
      </c>
      <c r="K2709" s="5">
        <f t="shared" si="264"/>
        <v>45581</v>
      </c>
      <c r="L2709" s="9">
        <f>+VLOOKUP(B2709,'[17]TT 2023'!F$2774:K$2842,2,0)</f>
        <v>1852497</v>
      </c>
      <c r="M2709" s="9">
        <f t="shared" si="265"/>
        <v>-5</v>
      </c>
      <c r="N2709" s="5">
        <f>+VLOOKUP(B2709,'[17]TT 2023'!F$2774:K$2842,6,0)</f>
        <v>45589</v>
      </c>
      <c r="O2709" t="s">
        <v>3079</v>
      </c>
    </row>
    <row r="2710" spans="1:15" hidden="1" x14ac:dyDescent="0.2">
      <c r="A2710" s="5">
        <v>45546</v>
      </c>
      <c r="B2710" s="6">
        <v>47557</v>
      </c>
      <c r="C2710" s="6" t="s">
        <v>2228</v>
      </c>
      <c r="D2710" s="6" t="s">
        <v>3003</v>
      </c>
      <c r="E2710" s="9">
        <v>2024120</v>
      </c>
      <c r="F2710" s="10" t="s">
        <v>1409</v>
      </c>
      <c r="G2710" s="9">
        <v>161930</v>
      </c>
      <c r="H2710" s="9">
        <v>2186050</v>
      </c>
      <c r="I2710" s="6" t="s">
        <v>139</v>
      </c>
      <c r="J2710" s="6" t="s">
        <v>140</v>
      </c>
      <c r="K2710" s="5">
        <f t="shared" si="264"/>
        <v>45581</v>
      </c>
      <c r="L2710" s="9">
        <f>+VLOOKUP(B2710,'[17]TT 2023'!F$2774:K$2842,2,0)</f>
        <v>2186055</v>
      </c>
      <c r="M2710" s="9">
        <f t="shared" si="265"/>
        <v>5</v>
      </c>
      <c r="N2710" s="5">
        <f>+VLOOKUP(B2710,'[17]TT 2023'!F$2774:K$2842,6,0)</f>
        <v>45589</v>
      </c>
      <c r="O2710" t="s">
        <v>3079</v>
      </c>
    </row>
    <row r="2711" spans="1:15" hidden="1" x14ac:dyDescent="0.2">
      <c r="A2711" s="5">
        <v>45546</v>
      </c>
      <c r="B2711" s="6">
        <v>47558</v>
      </c>
      <c r="C2711" s="6" t="s">
        <v>2228</v>
      </c>
      <c r="D2711" s="6" t="s">
        <v>3004</v>
      </c>
      <c r="E2711" s="9">
        <v>1819901</v>
      </c>
      <c r="F2711" s="10" t="s">
        <v>1409</v>
      </c>
      <c r="G2711" s="9">
        <v>145592</v>
      </c>
      <c r="H2711" s="9">
        <v>1965493</v>
      </c>
      <c r="I2711" s="6" t="s">
        <v>83</v>
      </c>
      <c r="J2711" s="6" t="s">
        <v>84</v>
      </c>
      <c r="K2711" s="5">
        <f t="shared" si="264"/>
        <v>45581</v>
      </c>
      <c r="L2711" s="9">
        <f>+VLOOKUP(B2711,'[17]TT 2023'!F$2774:K$2842,2,0)</f>
        <v>1965492</v>
      </c>
      <c r="M2711" s="9">
        <f t="shared" si="265"/>
        <v>-1</v>
      </c>
      <c r="N2711" s="5">
        <f>+VLOOKUP(B2711,'[17]TT 2023'!F$2774:K$2842,6,0)</f>
        <v>45589</v>
      </c>
      <c r="O2711" t="s">
        <v>3079</v>
      </c>
    </row>
    <row r="2712" spans="1:15" hidden="1" x14ac:dyDescent="0.2">
      <c r="A2712" s="5">
        <v>45546</v>
      </c>
      <c r="B2712" s="6">
        <v>47559</v>
      </c>
      <c r="C2712" s="6" t="s">
        <v>2228</v>
      </c>
      <c r="D2712" s="6" t="s">
        <v>3005</v>
      </c>
      <c r="E2712" s="9">
        <v>3582655</v>
      </c>
      <c r="F2712" s="10" t="s">
        <v>1409</v>
      </c>
      <c r="G2712" s="9">
        <v>286612</v>
      </c>
      <c r="H2712" s="9">
        <v>3869267</v>
      </c>
      <c r="I2712" s="6" t="s">
        <v>53</v>
      </c>
      <c r="J2712" s="6" t="s">
        <v>54</v>
      </c>
      <c r="K2712" s="5">
        <f t="shared" si="264"/>
        <v>45581</v>
      </c>
      <c r="L2712" s="9">
        <f>+VLOOKUP(B2712,'[17]TT 2023'!F$2774:K$2842,2,0)</f>
        <v>3869262</v>
      </c>
      <c r="M2712" s="9">
        <f t="shared" si="265"/>
        <v>-5</v>
      </c>
      <c r="N2712" s="5">
        <f>+VLOOKUP(B2712,'[17]TT 2023'!F$2774:K$2842,6,0)</f>
        <v>45589</v>
      </c>
      <c r="O2712" t="s">
        <v>3079</v>
      </c>
    </row>
    <row r="2713" spans="1:15" hidden="1" x14ac:dyDescent="0.2">
      <c r="A2713" s="5">
        <v>45548</v>
      </c>
      <c r="B2713" s="6">
        <v>49671</v>
      </c>
      <c r="C2713" s="6" t="s">
        <v>2228</v>
      </c>
      <c r="D2713" s="6" t="s">
        <v>3006</v>
      </c>
      <c r="E2713" s="9">
        <v>2024120</v>
      </c>
      <c r="F2713" s="10" t="s">
        <v>1409</v>
      </c>
      <c r="G2713" s="9">
        <v>161930</v>
      </c>
      <c r="H2713" s="9">
        <v>2186050</v>
      </c>
      <c r="I2713" s="6" t="s">
        <v>117</v>
      </c>
      <c r="J2713" s="6" t="s">
        <v>118</v>
      </c>
      <c r="K2713" s="5">
        <f t="shared" si="264"/>
        <v>45583</v>
      </c>
      <c r="L2713" s="9">
        <f>+VLOOKUP(B2713,'[17]TT 2023'!F$2774:K$2842,2,0)</f>
        <v>2186055</v>
      </c>
      <c r="M2713" s="9">
        <f t="shared" si="265"/>
        <v>5</v>
      </c>
      <c r="N2713" s="5">
        <f>+VLOOKUP(B2713,'[17]TT 2023'!F$2774:K$2842,6,0)</f>
        <v>45589</v>
      </c>
      <c r="O2713" t="s">
        <v>3079</v>
      </c>
    </row>
    <row r="2714" spans="1:15" hidden="1" x14ac:dyDescent="0.2">
      <c r="A2714" s="5">
        <v>45548</v>
      </c>
      <c r="B2714" s="6">
        <v>49672</v>
      </c>
      <c r="C2714" s="6" t="s">
        <v>2228</v>
      </c>
      <c r="D2714" s="6" t="s">
        <v>3007</v>
      </c>
      <c r="E2714" s="9">
        <v>250915</v>
      </c>
      <c r="F2714" s="10" t="s">
        <v>1409</v>
      </c>
      <c r="G2714" s="9">
        <v>20073</v>
      </c>
      <c r="H2714" s="9">
        <v>270988</v>
      </c>
      <c r="I2714" s="6" t="s">
        <v>117</v>
      </c>
      <c r="J2714" s="6" t="s">
        <v>118</v>
      </c>
      <c r="K2714" s="5">
        <f t="shared" si="264"/>
        <v>45583</v>
      </c>
      <c r="L2714" s="9">
        <f>+VLOOKUP(B2714,'[17]TT 2023'!F$2774:K$2842,2,0)</f>
        <v>270986</v>
      </c>
      <c r="M2714" s="9">
        <f t="shared" si="265"/>
        <v>-2</v>
      </c>
      <c r="N2714" s="5">
        <f>+VLOOKUP(B2714,'[17]TT 2023'!F$2774:K$2842,6,0)</f>
        <v>45589</v>
      </c>
      <c r="O2714" t="s">
        <v>3079</v>
      </c>
    </row>
    <row r="2715" spans="1:15" hidden="1" x14ac:dyDescent="0.2">
      <c r="A2715" s="5">
        <v>45548</v>
      </c>
      <c r="B2715" s="6">
        <v>49673</v>
      </c>
      <c r="C2715" s="6" t="s">
        <v>2228</v>
      </c>
      <c r="D2715" s="6" t="s">
        <v>3008</v>
      </c>
      <c r="E2715" s="9">
        <v>4191610</v>
      </c>
      <c r="F2715" s="10" t="s">
        <v>1409</v>
      </c>
      <c r="G2715" s="9">
        <v>335329</v>
      </c>
      <c r="H2715" s="9">
        <v>4526939</v>
      </c>
      <c r="I2715" s="6" t="s">
        <v>13</v>
      </c>
      <c r="J2715" s="6" t="s">
        <v>14</v>
      </c>
      <c r="K2715" s="5">
        <f t="shared" si="264"/>
        <v>45583</v>
      </c>
      <c r="L2715" s="9">
        <f>+VLOOKUP(B2715,'[17]TT 2023'!F$2774:K$2842,2,0)</f>
        <v>4526942</v>
      </c>
      <c r="M2715" s="9">
        <f t="shared" si="265"/>
        <v>3</v>
      </c>
      <c r="N2715" s="5">
        <f>+VLOOKUP(B2715,'[17]TT 2023'!F$2774:K$2842,6,0)</f>
        <v>45589</v>
      </c>
      <c r="O2715" t="s">
        <v>3079</v>
      </c>
    </row>
    <row r="2716" spans="1:15" hidden="1" x14ac:dyDescent="0.2">
      <c r="A2716" s="5">
        <v>45548</v>
      </c>
      <c r="B2716" s="6">
        <v>49674</v>
      </c>
      <c r="C2716" s="6" t="s">
        <v>2228</v>
      </c>
      <c r="D2716" s="6" t="s">
        <v>3009</v>
      </c>
      <c r="E2716" s="9">
        <v>5516860</v>
      </c>
      <c r="F2716" s="10" t="s">
        <v>1409</v>
      </c>
      <c r="G2716" s="9">
        <v>441349</v>
      </c>
      <c r="H2716" s="9">
        <v>5958209</v>
      </c>
      <c r="I2716" s="6" t="s">
        <v>13</v>
      </c>
      <c r="J2716" s="6" t="s">
        <v>14</v>
      </c>
      <c r="K2716" s="5">
        <f t="shared" si="264"/>
        <v>45583</v>
      </c>
      <c r="L2716" s="9">
        <f>+VLOOKUP(B2716,'[17]TT 2023'!F$2774:K$2842,2,0)</f>
        <v>5958212</v>
      </c>
      <c r="M2716" s="9">
        <f t="shared" si="265"/>
        <v>3</v>
      </c>
      <c r="N2716" s="5">
        <f>+VLOOKUP(B2716,'[17]TT 2023'!F$2774:K$2842,6,0)</f>
        <v>45589</v>
      </c>
      <c r="O2716" t="s">
        <v>3079</v>
      </c>
    </row>
    <row r="2717" spans="1:15" hidden="1" x14ac:dyDescent="0.2">
      <c r="A2717" s="5">
        <v>45549</v>
      </c>
      <c r="B2717" s="6">
        <v>49877</v>
      </c>
      <c r="C2717" s="6" t="s">
        <v>2228</v>
      </c>
      <c r="D2717" s="6" t="s">
        <v>3010</v>
      </c>
      <c r="E2717" s="9">
        <v>2024120</v>
      </c>
      <c r="F2717" s="10" t="s">
        <v>1409</v>
      </c>
      <c r="G2717" s="9">
        <v>161930</v>
      </c>
      <c r="H2717" s="9">
        <v>2186050</v>
      </c>
      <c r="I2717" s="6" t="s">
        <v>175</v>
      </c>
      <c r="J2717" s="6" t="s">
        <v>176</v>
      </c>
      <c r="K2717" s="5">
        <f t="shared" si="264"/>
        <v>45584</v>
      </c>
      <c r="L2717" s="9">
        <f>+VLOOKUP(B2717,'[17]TT 2023'!F$2774:K$2842,2,0)</f>
        <v>2186055</v>
      </c>
      <c r="M2717" s="9">
        <f t="shared" si="265"/>
        <v>5</v>
      </c>
      <c r="N2717" s="5">
        <f>+VLOOKUP(B2717,'[17]TT 2023'!F$2774:K$2842,6,0)</f>
        <v>45589</v>
      </c>
      <c r="O2717" t="s">
        <v>3079</v>
      </c>
    </row>
    <row r="2718" spans="1:15" hidden="1" x14ac:dyDescent="0.2">
      <c r="A2718" s="5">
        <v>45549</v>
      </c>
      <c r="B2718" s="6">
        <v>49878</v>
      </c>
      <c r="C2718" s="6" t="s">
        <v>2228</v>
      </c>
      <c r="D2718" s="6" t="s">
        <v>3011</v>
      </c>
      <c r="E2718" s="9">
        <v>1468620</v>
      </c>
      <c r="F2718" s="10" t="s">
        <v>1409</v>
      </c>
      <c r="G2718" s="9">
        <v>117490</v>
      </c>
      <c r="H2718" s="9">
        <v>1586110</v>
      </c>
      <c r="I2718" s="6" t="s">
        <v>131</v>
      </c>
      <c r="J2718" s="6" t="s">
        <v>132</v>
      </c>
      <c r="K2718" s="5">
        <f t="shared" si="264"/>
        <v>45584</v>
      </c>
      <c r="L2718" s="9">
        <f>+VLOOKUP(B2718,'[17]TT 2023'!F$2774:K$2842,2,0)</f>
        <v>1586115</v>
      </c>
      <c r="M2718" s="9">
        <f t="shared" si="265"/>
        <v>5</v>
      </c>
      <c r="N2718" s="5">
        <f>+VLOOKUP(B2718,'[17]TT 2023'!F$2774:K$2842,6,0)</f>
        <v>45589</v>
      </c>
      <c r="O2718" t="s">
        <v>3079</v>
      </c>
    </row>
    <row r="2719" spans="1:15" hidden="1" x14ac:dyDescent="0.2">
      <c r="A2719" s="5">
        <v>45549</v>
      </c>
      <c r="B2719" s="6">
        <v>49879</v>
      </c>
      <c r="C2719" s="6" t="s">
        <v>2228</v>
      </c>
      <c r="D2719" s="6" t="s">
        <v>3012</v>
      </c>
      <c r="E2719" s="9">
        <v>2024120</v>
      </c>
      <c r="F2719" s="10" t="s">
        <v>1409</v>
      </c>
      <c r="G2719" s="9">
        <v>161930</v>
      </c>
      <c r="H2719" s="9">
        <v>2186050</v>
      </c>
      <c r="I2719" s="6" t="s">
        <v>131</v>
      </c>
      <c r="J2719" s="6" t="s">
        <v>132</v>
      </c>
      <c r="K2719" s="5">
        <f t="shared" si="264"/>
        <v>45584</v>
      </c>
      <c r="L2719" s="9">
        <f>+VLOOKUP(B2719,'[17]TT 2023'!F$2774:K$2842,2,0)</f>
        <v>2186055</v>
      </c>
      <c r="M2719" s="9">
        <f t="shared" si="265"/>
        <v>5</v>
      </c>
      <c r="N2719" s="5">
        <f>+VLOOKUP(B2719,'[17]TT 2023'!F$2774:K$2842,6,0)</f>
        <v>45589</v>
      </c>
      <c r="O2719" t="s">
        <v>3079</v>
      </c>
    </row>
    <row r="2720" spans="1:15" hidden="1" x14ac:dyDescent="0.2">
      <c r="A2720" s="5">
        <v>45549</v>
      </c>
      <c r="B2720" s="6">
        <v>49880</v>
      </c>
      <c r="C2720" s="6" t="s">
        <v>2228</v>
      </c>
      <c r="D2720" s="6" t="s">
        <v>3013</v>
      </c>
      <c r="E2720" s="9">
        <v>1468620</v>
      </c>
      <c r="F2720" s="10" t="s">
        <v>1409</v>
      </c>
      <c r="G2720" s="9">
        <v>117490</v>
      </c>
      <c r="H2720" s="9">
        <v>1586110</v>
      </c>
      <c r="I2720" s="6" t="s">
        <v>73</v>
      </c>
      <c r="J2720" s="6" t="s">
        <v>74</v>
      </c>
      <c r="K2720" s="5">
        <f t="shared" si="264"/>
        <v>45584</v>
      </c>
      <c r="L2720" s="9">
        <f>+VLOOKUP(B2720,'[17]TT 2023'!F$2774:K$2842,2,0)</f>
        <v>1586115</v>
      </c>
      <c r="M2720" s="9">
        <f t="shared" si="265"/>
        <v>5</v>
      </c>
      <c r="N2720" s="5">
        <f>+VLOOKUP(B2720,'[17]TT 2023'!F$2774:K$2842,6,0)</f>
        <v>45589</v>
      </c>
      <c r="O2720" t="s">
        <v>3079</v>
      </c>
    </row>
    <row r="2721" spans="1:15" hidden="1" x14ac:dyDescent="0.2">
      <c r="A2721" s="5">
        <v>45549</v>
      </c>
      <c r="B2721" s="6">
        <v>49881</v>
      </c>
      <c r="C2721" s="6" t="s">
        <v>2228</v>
      </c>
      <c r="D2721" s="6" t="s">
        <v>3014</v>
      </c>
      <c r="E2721" s="9">
        <v>1110580</v>
      </c>
      <c r="F2721" s="10" t="s">
        <v>1409</v>
      </c>
      <c r="G2721" s="9">
        <v>88846</v>
      </c>
      <c r="H2721" s="9">
        <v>1199426</v>
      </c>
      <c r="I2721" s="6" t="s">
        <v>73</v>
      </c>
      <c r="J2721" s="6" t="s">
        <v>74</v>
      </c>
      <c r="K2721" s="5">
        <f t="shared" si="264"/>
        <v>45584</v>
      </c>
      <c r="L2721" s="9">
        <f>+VLOOKUP(B2721,'[17]TT 2023'!F$2774:K$2842,2,0)</f>
        <v>1199421</v>
      </c>
      <c r="M2721" s="9">
        <f t="shared" si="265"/>
        <v>-5</v>
      </c>
      <c r="N2721" s="5">
        <f>+VLOOKUP(B2721,'[17]TT 2023'!F$2774:K$2842,6,0)</f>
        <v>45589</v>
      </c>
      <c r="O2721" t="s">
        <v>3079</v>
      </c>
    </row>
    <row r="2722" spans="1:15" hidden="1" x14ac:dyDescent="0.2">
      <c r="A2722" s="5">
        <v>45549</v>
      </c>
      <c r="B2722" s="6">
        <v>49882</v>
      </c>
      <c r="C2722" s="6" t="s">
        <v>2228</v>
      </c>
      <c r="D2722" s="6" t="s">
        <v>3015</v>
      </c>
      <c r="E2722" s="9">
        <v>3743655</v>
      </c>
      <c r="F2722" s="10" t="s">
        <v>1409</v>
      </c>
      <c r="G2722" s="9">
        <v>299492</v>
      </c>
      <c r="H2722" s="9">
        <v>4043147</v>
      </c>
      <c r="I2722" s="6" t="s">
        <v>93</v>
      </c>
      <c r="J2722" s="6" t="s">
        <v>94</v>
      </c>
      <c r="K2722" s="5">
        <f t="shared" si="264"/>
        <v>45584</v>
      </c>
      <c r="L2722" s="9">
        <f>+VLOOKUP(B2722,'[17]TT 2023'!F$2774:K$2842,2,0)</f>
        <v>4043142</v>
      </c>
      <c r="M2722" s="9">
        <f t="shared" si="265"/>
        <v>-5</v>
      </c>
      <c r="N2722" s="5">
        <f>+VLOOKUP(B2722,'[17]TT 2023'!F$2774:K$2842,6,0)</f>
        <v>45589</v>
      </c>
      <c r="O2722" t="s">
        <v>3079</v>
      </c>
    </row>
    <row r="2723" spans="1:15" hidden="1" x14ac:dyDescent="0.2">
      <c r="A2723" s="5">
        <v>45549</v>
      </c>
      <c r="B2723" s="6">
        <v>49931</v>
      </c>
      <c r="C2723" s="6" t="s">
        <v>2228</v>
      </c>
      <c r="D2723" s="6" t="s">
        <v>3016</v>
      </c>
      <c r="E2723" s="9">
        <v>2024120</v>
      </c>
      <c r="F2723" s="10" t="s">
        <v>1409</v>
      </c>
      <c r="G2723" s="9">
        <v>161930</v>
      </c>
      <c r="H2723" s="9">
        <v>2186050</v>
      </c>
      <c r="I2723" s="6" t="s">
        <v>53</v>
      </c>
      <c r="J2723" s="6" t="s">
        <v>54</v>
      </c>
      <c r="K2723" s="5">
        <f t="shared" si="264"/>
        <v>45584</v>
      </c>
      <c r="L2723" s="9">
        <f>+VLOOKUP(B2723,'[17]TT 2023'!F$2774:K$2842,2,0)</f>
        <v>2186055</v>
      </c>
      <c r="M2723" s="9">
        <f t="shared" si="265"/>
        <v>5</v>
      </c>
      <c r="N2723" s="5">
        <f>+VLOOKUP(B2723,'[17]TT 2023'!F$2774:K$2842,6,0)</f>
        <v>45589</v>
      </c>
      <c r="O2723" t="s">
        <v>3079</v>
      </c>
    </row>
    <row r="2724" spans="1:15" hidden="1" x14ac:dyDescent="0.2">
      <c r="A2724" s="5">
        <v>45549</v>
      </c>
      <c r="B2724" s="6">
        <v>49932</v>
      </c>
      <c r="C2724" s="6" t="s">
        <v>2228</v>
      </c>
      <c r="D2724" s="6" t="s">
        <v>3017</v>
      </c>
      <c r="E2724" s="9">
        <v>4298735</v>
      </c>
      <c r="F2724" s="10" t="s">
        <v>1409</v>
      </c>
      <c r="G2724" s="9">
        <v>343899</v>
      </c>
      <c r="H2724" s="9">
        <v>4642634</v>
      </c>
      <c r="I2724" s="6" t="s">
        <v>53</v>
      </c>
      <c r="J2724" s="6" t="s">
        <v>54</v>
      </c>
      <c r="K2724" s="5">
        <f t="shared" si="264"/>
        <v>45584</v>
      </c>
      <c r="L2724" s="9">
        <f>+VLOOKUP(B2724,'[17]TT 2023'!F$2774:K$2842,2,0)</f>
        <v>4642637</v>
      </c>
      <c r="M2724" s="9">
        <f t="shared" si="265"/>
        <v>3</v>
      </c>
      <c r="N2724" s="5">
        <f>+VLOOKUP(B2724,'[17]TT 2023'!F$2774:K$2842,6,0)</f>
        <v>45589</v>
      </c>
      <c r="O2724" t="s">
        <v>3079</v>
      </c>
    </row>
    <row r="2725" spans="1:15" hidden="1" x14ac:dyDescent="0.2">
      <c r="A2725" s="5">
        <v>45552</v>
      </c>
      <c r="B2725" s="6">
        <v>50113</v>
      </c>
      <c r="C2725" s="6" t="s">
        <v>2228</v>
      </c>
      <c r="D2725" s="6" t="s">
        <v>3018</v>
      </c>
      <c r="E2725" s="9">
        <v>3739400</v>
      </c>
      <c r="F2725" s="10" t="s">
        <v>1409</v>
      </c>
      <c r="G2725" s="9">
        <v>299152</v>
      </c>
      <c r="H2725" s="9">
        <v>4038552</v>
      </c>
      <c r="I2725" s="6" t="s">
        <v>13</v>
      </c>
      <c r="J2725" s="6" t="s">
        <v>14</v>
      </c>
      <c r="K2725" s="5">
        <f t="shared" si="264"/>
        <v>45587</v>
      </c>
      <c r="L2725" s="9">
        <f>+VLOOKUP(B2725,'[17]TT 2023'!F$2774:K$2842,2,0)</f>
        <v>4038552</v>
      </c>
      <c r="M2725" s="9">
        <f t="shared" si="265"/>
        <v>0</v>
      </c>
      <c r="N2725" s="5">
        <f>+VLOOKUP(B2725,'[17]TT 2023'!F$2774:K$2842,6,0)</f>
        <v>45589</v>
      </c>
      <c r="O2725" t="s">
        <v>3079</v>
      </c>
    </row>
    <row r="2726" spans="1:15" hidden="1" x14ac:dyDescent="0.2">
      <c r="A2726" s="5">
        <v>45552</v>
      </c>
      <c r="B2726" s="6">
        <v>50114</v>
      </c>
      <c r="C2726" s="6" t="s">
        <v>2228</v>
      </c>
      <c r="D2726" s="6" t="s">
        <v>3019</v>
      </c>
      <c r="E2726" s="9">
        <v>1970450</v>
      </c>
      <c r="F2726" s="10" t="s">
        <v>1409</v>
      </c>
      <c r="G2726" s="9">
        <v>157636</v>
      </c>
      <c r="H2726" s="9">
        <v>2128086</v>
      </c>
      <c r="I2726" s="6" t="s">
        <v>117</v>
      </c>
      <c r="J2726" s="6" t="s">
        <v>118</v>
      </c>
      <c r="K2726" s="5">
        <f t="shared" si="264"/>
        <v>45587</v>
      </c>
      <c r="L2726" s="9">
        <f>+VLOOKUP(B2726,'[17]TT 2023'!F$2774:K$2842,2,0)</f>
        <v>2128086</v>
      </c>
      <c r="M2726" s="9">
        <f t="shared" si="265"/>
        <v>0</v>
      </c>
      <c r="N2726" s="5">
        <f>+VLOOKUP(B2726,'[17]TT 2023'!F$2774:K$2842,6,0)</f>
        <v>45589</v>
      </c>
      <c r="O2726" t="s">
        <v>3079</v>
      </c>
    </row>
    <row r="2727" spans="1:15" hidden="1" x14ac:dyDescent="0.2">
      <c r="A2727" s="5">
        <v>45553</v>
      </c>
      <c r="B2727" s="6">
        <v>50169</v>
      </c>
      <c r="C2727" s="6" t="s">
        <v>2228</v>
      </c>
      <c r="D2727" s="6" t="s">
        <v>3021</v>
      </c>
      <c r="E2727" s="9">
        <v>1210946</v>
      </c>
      <c r="F2727" s="10" t="s">
        <v>1409</v>
      </c>
      <c r="G2727" s="9">
        <v>96876</v>
      </c>
      <c r="H2727" s="9">
        <v>1307822</v>
      </c>
      <c r="I2727" s="6" t="s">
        <v>147</v>
      </c>
      <c r="J2727" s="6" t="s">
        <v>148</v>
      </c>
      <c r="K2727" s="5">
        <f t="shared" si="264"/>
        <v>45588</v>
      </c>
      <c r="L2727" s="9">
        <f>+VLOOKUP(B2727,'[17]TT 2023'!F$2774:K$2842,2,0)</f>
        <v>1307826</v>
      </c>
      <c r="M2727" s="9">
        <f t="shared" si="265"/>
        <v>4</v>
      </c>
      <c r="N2727" s="5">
        <f>+VLOOKUP(B2727,'[17]TT 2023'!F$2774:K$2842,6,0)</f>
        <v>45589</v>
      </c>
      <c r="O2727" t="s">
        <v>3079</v>
      </c>
    </row>
    <row r="2728" spans="1:15" hidden="1" x14ac:dyDescent="0.2">
      <c r="A2728" s="5">
        <v>45553</v>
      </c>
      <c r="B2728" s="6">
        <v>50170</v>
      </c>
      <c r="C2728" s="6" t="s">
        <v>2228</v>
      </c>
      <c r="D2728" s="6" t="s">
        <v>3022</v>
      </c>
      <c r="E2728" s="9">
        <v>501830</v>
      </c>
      <c r="F2728" s="10" t="s">
        <v>1409</v>
      </c>
      <c r="G2728" s="9">
        <v>40146</v>
      </c>
      <c r="H2728" s="9">
        <v>541976</v>
      </c>
      <c r="I2728" s="6" t="s">
        <v>147</v>
      </c>
      <c r="J2728" s="6" t="s">
        <v>148</v>
      </c>
      <c r="K2728" s="5">
        <f t="shared" si="264"/>
        <v>45588</v>
      </c>
      <c r="L2728" s="9">
        <f>+VLOOKUP(B2728,'[17]TT 2023'!F$2774:K$2842,2,0)</f>
        <v>541971</v>
      </c>
      <c r="M2728" s="9">
        <f t="shared" si="265"/>
        <v>-5</v>
      </c>
      <c r="N2728" s="5">
        <f>+VLOOKUP(B2728,'[17]TT 2023'!F$2774:K$2842,6,0)</f>
        <v>45589</v>
      </c>
      <c r="O2728" t="s">
        <v>3079</v>
      </c>
    </row>
    <row r="2729" spans="1:15" hidden="1" x14ac:dyDescent="0.2">
      <c r="A2729" s="5">
        <v>45553</v>
      </c>
      <c r="B2729" s="6">
        <v>50171</v>
      </c>
      <c r="C2729" s="6" t="s">
        <v>2228</v>
      </c>
      <c r="D2729" s="6" t="s">
        <v>3023</v>
      </c>
      <c r="E2729" s="9">
        <v>2221160</v>
      </c>
      <c r="F2729" s="10" t="s">
        <v>1409</v>
      </c>
      <c r="G2729" s="9">
        <v>177693</v>
      </c>
      <c r="H2729" s="9">
        <v>2398853</v>
      </c>
      <c r="I2729" s="6" t="s">
        <v>147</v>
      </c>
      <c r="J2729" s="6" t="s">
        <v>148</v>
      </c>
      <c r="K2729" s="5">
        <f t="shared" si="264"/>
        <v>45588</v>
      </c>
      <c r="L2729" s="9">
        <f>+VLOOKUP(B2729,'[17]TT 2023'!F$2774:K$2842,2,0)</f>
        <v>2398856</v>
      </c>
      <c r="M2729" s="9">
        <f t="shared" si="265"/>
        <v>3</v>
      </c>
      <c r="N2729" s="5">
        <f>+VLOOKUP(B2729,'[17]TT 2023'!F$2774:K$2842,6,0)</f>
        <v>45589</v>
      </c>
      <c r="O2729" t="s">
        <v>3079</v>
      </c>
    </row>
    <row r="2730" spans="1:15" hidden="1" x14ac:dyDescent="0.2">
      <c r="A2730" s="5">
        <v>45553</v>
      </c>
      <c r="B2730" s="6">
        <v>50172</v>
      </c>
      <c r="C2730" s="6" t="s">
        <v>2228</v>
      </c>
      <c r="D2730" s="6" t="s">
        <v>3024</v>
      </c>
      <c r="E2730" s="9">
        <v>1468620</v>
      </c>
      <c r="F2730" s="10" t="s">
        <v>1409</v>
      </c>
      <c r="G2730" s="9">
        <v>117490</v>
      </c>
      <c r="H2730" s="9">
        <v>1586110</v>
      </c>
      <c r="I2730" s="6" t="s">
        <v>147</v>
      </c>
      <c r="J2730" s="6" t="s">
        <v>148</v>
      </c>
      <c r="K2730" s="5">
        <f t="shared" si="264"/>
        <v>45588</v>
      </c>
      <c r="L2730" s="9">
        <f>+VLOOKUP(B2730,'[17]TT 2023'!F$2774:K$2842,2,0)</f>
        <v>1586115</v>
      </c>
      <c r="M2730" s="9">
        <f t="shared" si="265"/>
        <v>5</v>
      </c>
      <c r="N2730" s="5">
        <f>+VLOOKUP(B2730,'[17]TT 2023'!F$2774:K$2842,6,0)</f>
        <v>45589</v>
      </c>
      <c r="O2730" t="s">
        <v>3079</v>
      </c>
    </row>
    <row r="2731" spans="1:15" hidden="1" x14ac:dyDescent="0.2">
      <c r="A2731" s="5">
        <v>45553</v>
      </c>
      <c r="B2731" s="6">
        <v>50173</v>
      </c>
      <c r="C2731" s="6" t="s">
        <v>2228</v>
      </c>
      <c r="D2731" s="6" t="s">
        <v>3025</v>
      </c>
      <c r="E2731" s="9">
        <v>11105800</v>
      </c>
      <c r="F2731" s="10" t="s">
        <v>1409</v>
      </c>
      <c r="G2731" s="9">
        <v>888464</v>
      </c>
      <c r="H2731" s="9">
        <v>11994264</v>
      </c>
      <c r="I2731" s="6" t="s">
        <v>147</v>
      </c>
      <c r="J2731" s="6" t="s">
        <v>148</v>
      </c>
      <c r="K2731" s="5">
        <f t="shared" si="264"/>
        <v>45588</v>
      </c>
      <c r="L2731" s="9">
        <f>+VLOOKUP(B2731,'[17]TT 2023'!F$2774:K$2842,2,0)</f>
        <v>11994264</v>
      </c>
      <c r="M2731" s="9">
        <f t="shared" si="265"/>
        <v>0</v>
      </c>
      <c r="N2731" s="5">
        <f>+VLOOKUP(B2731,'[17]TT 2023'!F$2774:K$2842,6,0)</f>
        <v>45589</v>
      </c>
      <c r="O2731" t="s">
        <v>3079</v>
      </c>
    </row>
    <row r="2732" spans="1:15" hidden="1" x14ac:dyDescent="0.2">
      <c r="A2732" s="5">
        <v>45553</v>
      </c>
      <c r="B2732" s="6">
        <v>50176</v>
      </c>
      <c r="C2732" s="6" t="s">
        <v>2228</v>
      </c>
      <c r="D2732" s="6" t="s">
        <v>3026</v>
      </c>
      <c r="E2732" s="9">
        <v>10259145</v>
      </c>
      <c r="F2732" s="10" t="s">
        <v>1409</v>
      </c>
      <c r="G2732" s="9">
        <v>820732</v>
      </c>
      <c r="H2732" s="9">
        <v>11079877</v>
      </c>
      <c r="I2732" s="6" t="s">
        <v>147</v>
      </c>
      <c r="J2732" s="6" t="s">
        <v>148</v>
      </c>
      <c r="K2732" s="5">
        <f t="shared" si="264"/>
        <v>45588</v>
      </c>
      <c r="L2732" s="9">
        <f>+VLOOKUP(B2732,'[17]TT 2023'!F$2774:K$2842,2,0)</f>
        <v>11079882</v>
      </c>
      <c r="M2732" s="9">
        <f t="shared" si="265"/>
        <v>5</v>
      </c>
      <c r="N2732" s="5">
        <f>+VLOOKUP(B2732,'[17]TT 2023'!F$2774:K$2842,6,0)</f>
        <v>45589</v>
      </c>
      <c r="O2732" t="s">
        <v>3079</v>
      </c>
    </row>
    <row r="2733" spans="1:15" hidden="1" x14ac:dyDescent="0.2">
      <c r="A2733" s="5">
        <v>45553</v>
      </c>
      <c r="B2733" s="6">
        <v>50290</v>
      </c>
      <c r="C2733" s="6" t="s">
        <v>2228</v>
      </c>
      <c r="D2733" s="6" t="s">
        <v>3020</v>
      </c>
      <c r="E2733" s="9">
        <v>50183</v>
      </c>
      <c r="F2733" s="10" t="s">
        <v>1409</v>
      </c>
      <c r="G2733" s="9">
        <v>4015</v>
      </c>
      <c r="H2733" s="9">
        <v>54198</v>
      </c>
      <c r="I2733" s="6" t="s">
        <v>147</v>
      </c>
      <c r="J2733" s="6" t="s">
        <v>148</v>
      </c>
      <c r="K2733" s="5">
        <f t="shared" si="264"/>
        <v>45588</v>
      </c>
      <c r="L2733" s="9">
        <f>+VLOOKUP(B2733,'[17]TT 2023'!F$2774:K$2842,2,0)</f>
        <v>54203</v>
      </c>
      <c r="M2733" s="9">
        <f t="shared" si="265"/>
        <v>5</v>
      </c>
      <c r="N2733" s="5">
        <f>+VLOOKUP(B2733,'[17]TT 2023'!F$2774:K$2842,6,0)</f>
        <v>45589</v>
      </c>
      <c r="O2733" t="s">
        <v>3079</v>
      </c>
    </row>
    <row r="2734" spans="1:15" hidden="1" x14ac:dyDescent="0.2">
      <c r="A2734" s="5">
        <v>45554</v>
      </c>
      <c r="B2734" s="6">
        <v>51155</v>
      </c>
      <c r="C2734" s="6" t="s">
        <v>2228</v>
      </c>
      <c r="D2734" s="6" t="s">
        <v>3027</v>
      </c>
      <c r="E2734" s="9">
        <v>6331626</v>
      </c>
      <c r="F2734" s="10" t="s">
        <v>1409</v>
      </c>
      <c r="G2734" s="9">
        <v>506530</v>
      </c>
      <c r="H2734" s="9">
        <v>6838156</v>
      </c>
      <c r="I2734" s="6" t="s">
        <v>175</v>
      </c>
      <c r="J2734" s="6" t="s">
        <v>176</v>
      </c>
      <c r="K2734" s="5">
        <f t="shared" si="264"/>
        <v>45589</v>
      </c>
      <c r="L2734" s="9">
        <f>+VLOOKUP(B2734,'[17]TT 2023'!F$2774:K$2842,2,0)</f>
        <v>6838155</v>
      </c>
      <c r="M2734" s="9">
        <f t="shared" si="265"/>
        <v>-1</v>
      </c>
      <c r="N2734" s="5">
        <f>+VLOOKUP(B2734,'[17]TT 2023'!F$2774:K$2842,6,0)</f>
        <v>45589</v>
      </c>
      <c r="O2734" t="s">
        <v>3079</v>
      </c>
    </row>
    <row r="2735" spans="1:15" hidden="1" x14ac:dyDescent="0.2">
      <c r="A2735" s="5">
        <v>45554</v>
      </c>
      <c r="B2735" s="6">
        <v>51177</v>
      </c>
      <c r="C2735" s="6" t="s">
        <v>2228</v>
      </c>
      <c r="D2735" s="6" t="s">
        <v>3028</v>
      </c>
      <c r="E2735" s="9">
        <v>2381320</v>
      </c>
      <c r="F2735" s="10" t="s">
        <v>1409</v>
      </c>
      <c r="G2735" s="9">
        <v>190506</v>
      </c>
      <c r="H2735" s="9">
        <v>2571826</v>
      </c>
      <c r="I2735" s="6" t="s">
        <v>93</v>
      </c>
      <c r="J2735" s="6" t="s">
        <v>94</v>
      </c>
      <c r="K2735" s="5">
        <f t="shared" si="264"/>
        <v>45589</v>
      </c>
      <c r="L2735" s="9">
        <f>+VLOOKUP(B2735,'[17]TT 2023'!F$2774:K$2842,2,0)</f>
        <v>2571831</v>
      </c>
      <c r="M2735" s="9">
        <f t="shared" si="265"/>
        <v>5</v>
      </c>
      <c r="N2735" s="5">
        <f>+VLOOKUP(B2735,'[17]TT 2023'!F$2774:K$2842,6,0)</f>
        <v>45589</v>
      </c>
      <c r="O2735" t="s">
        <v>3079</v>
      </c>
    </row>
    <row r="2736" spans="1:15" hidden="1" x14ac:dyDescent="0.2">
      <c r="A2736" s="5">
        <v>45554</v>
      </c>
      <c r="B2736" s="6">
        <v>51178</v>
      </c>
      <c r="C2736" s="6" t="s">
        <v>2228</v>
      </c>
      <c r="D2736" s="6" t="s">
        <v>3029</v>
      </c>
      <c r="E2736" s="9">
        <v>2144100</v>
      </c>
      <c r="F2736" s="10" t="s">
        <v>1409</v>
      </c>
      <c r="G2736" s="9">
        <v>171528</v>
      </c>
      <c r="H2736" s="9">
        <v>2315628</v>
      </c>
      <c r="I2736" s="6" t="s">
        <v>107</v>
      </c>
      <c r="J2736" s="6" t="s">
        <v>108</v>
      </c>
      <c r="K2736" s="5">
        <f t="shared" si="264"/>
        <v>45589</v>
      </c>
      <c r="L2736" s="9">
        <f>+VLOOKUP(B2736,'[17]TT 2023'!F$2774:K$2842,2,0)</f>
        <v>2315628</v>
      </c>
      <c r="M2736" s="9">
        <f t="shared" si="265"/>
        <v>0</v>
      </c>
      <c r="N2736" s="5">
        <f>+VLOOKUP(B2736,'[17]TT 2023'!F$2774:K$2842,6,0)</f>
        <v>45589</v>
      </c>
      <c r="O2736" t="s">
        <v>3079</v>
      </c>
    </row>
    <row r="2737" spans="1:15" hidden="1" x14ac:dyDescent="0.2">
      <c r="A2737" s="5">
        <v>45554</v>
      </c>
      <c r="B2737" s="6">
        <v>51179</v>
      </c>
      <c r="C2737" s="6" t="s">
        <v>2228</v>
      </c>
      <c r="D2737" s="6" t="s">
        <v>3030</v>
      </c>
      <c r="E2737" s="9">
        <v>1072050</v>
      </c>
      <c r="F2737" s="10" t="s">
        <v>1409</v>
      </c>
      <c r="G2737" s="9">
        <v>85764</v>
      </c>
      <c r="H2737" s="9">
        <v>1157814</v>
      </c>
      <c r="I2737" s="6" t="s">
        <v>89</v>
      </c>
      <c r="J2737" s="6" t="s">
        <v>90</v>
      </c>
      <c r="K2737" s="5">
        <f t="shared" si="264"/>
        <v>45589</v>
      </c>
      <c r="L2737" s="9">
        <f>+VLOOKUP(B2737,'[17]TT 2023'!F$2774:K$2842,2,0)</f>
        <v>1157814</v>
      </c>
      <c r="M2737" s="9">
        <f t="shared" si="265"/>
        <v>0</v>
      </c>
      <c r="N2737" s="5">
        <f>+VLOOKUP(B2737,'[17]TT 2023'!F$2774:K$2842,6,0)</f>
        <v>45589</v>
      </c>
      <c r="O2737" t="s">
        <v>3079</v>
      </c>
    </row>
    <row r="2738" spans="1:15" hidden="1" x14ac:dyDescent="0.2">
      <c r="A2738" s="5">
        <v>45554</v>
      </c>
      <c r="B2738" s="6">
        <v>51201</v>
      </c>
      <c r="C2738" s="6" t="s">
        <v>2228</v>
      </c>
      <c r="D2738" s="6" t="s">
        <v>3031</v>
      </c>
      <c r="E2738" s="9">
        <v>2381320</v>
      </c>
      <c r="F2738" s="10" t="s">
        <v>1409</v>
      </c>
      <c r="G2738" s="9">
        <v>190506</v>
      </c>
      <c r="H2738" s="9">
        <v>2571826</v>
      </c>
      <c r="I2738" s="6" t="s">
        <v>139</v>
      </c>
      <c r="J2738" s="6" t="s">
        <v>140</v>
      </c>
      <c r="K2738" s="5">
        <f t="shared" si="264"/>
        <v>45589</v>
      </c>
      <c r="L2738" s="9">
        <f>+VLOOKUP(B2738,'[17]TT 2023'!F$2774:K$2842,2,0)</f>
        <v>2571831</v>
      </c>
      <c r="M2738" s="9">
        <f t="shared" si="265"/>
        <v>5</v>
      </c>
      <c r="N2738" s="5">
        <f>+VLOOKUP(B2738,'[17]TT 2023'!F$2774:K$2842,6,0)</f>
        <v>45589</v>
      </c>
      <c r="O2738" t="s">
        <v>3079</v>
      </c>
    </row>
    <row r="2739" spans="1:15" hidden="1" x14ac:dyDescent="0.2">
      <c r="A2739" s="5">
        <v>45554</v>
      </c>
      <c r="B2739" s="6">
        <v>51202</v>
      </c>
      <c r="C2739" s="6" t="s">
        <v>2228</v>
      </c>
      <c r="D2739" s="6" t="s">
        <v>3032</v>
      </c>
      <c r="E2739" s="9">
        <v>1110580</v>
      </c>
      <c r="F2739" s="10" t="s">
        <v>1409</v>
      </c>
      <c r="G2739" s="9">
        <v>88846</v>
      </c>
      <c r="H2739" s="9">
        <v>1199426</v>
      </c>
      <c r="I2739" s="6" t="s">
        <v>131</v>
      </c>
      <c r="J2739" s="6" t="s">
        <v>132</v>
      </c>
      <c r="K2739" s="5">
        <f t="shared" si="264"/>
        <v>45589</v>
      </c>
      <c r="L2739" s="9">
        <f>+VLOOKUP(B2739,'[17]TT 2023'!F$2774:K$2842,2,0)</f>
        <v>1199421</v>
      </c>
      <c r="M2739" s="9">
        <f t="shared" si="265"/>
        <v>-5</v>
      </c>
      <c r="N2739" s="5">
        <f>+VLOOKUP(B2739,'[17]TT 2023'!F$2774:K$2842,6,0)</f>
        <v>45589</v>
      </c>
      <c r="O2739" t="s">
        <v>3079</v>
      </c>
    </row>
    <row r="2740" spans="1:15" hidden="1" x14ac:dyDescent="0.2">
      <c r="A2740" s="5">
        <v>45555</v>
      </c>
      <c r="B2740" s="6">
        <v>51476</v>
      </c>
      <c r="C2740" s="6" t="s">
        <v>2228</v>
      </c>
      <c r="D2740" s="6" t="s">
        <v>3033</v>
      </c>
      <c r="E2740" s="9">
        <v>2632235</v>
      </c>
      <c r="F2740" s="10" t="s">
        <v>1409</v>
      </c>
      <c r="G2740" s="9">
        <v>210579</v>
      </c>
      <c r="H2740" s="9">
        <v>2842814</v>
      </c>
      <c r="I2740" s="6" t="s">
        <v>101</v>
      </c>
      <c r="J2740" s="6" t="s">
        <v>102</v>
      </c>
      <c r="K2740" s="5">
        <f t="shared" si="264"/>
        <v>45590</v>
      </c>
      <c r="L2740" s="9">
        <f>+VLOOKUP(B2740,'[17]TT 2023'!F$2774:K$2842,2,0)</f>
        <v>2842817</v>
      </c>
      <c r="M2740" s="9">
        <f t="shared" si="265"/>
        <v>3</v>
      </c>
      <c r="N2740" s="5">
        <f>+VLOOKUP(B2740,'[17]TT 2023'!F$2774:K$2842,6,0)</f>
        <v>45589</v>
      </c>
      <c r="O2740" t="s">
        <v>3079</v>
      </c>
    </row>
    <row r="2741" spans="1:15" hidden="1" x14ac:dyDescent="0.2">
      <c r="A2741" s="5">
        <v>45555</v>
      </c>
      <c r="B2741" s="6">
        <v>51478</v>
      </c>
      <c r="C2741" s="6" t="s">
        <v>2228</v>
      </c>
      <c r="D2741" s="6" t="s">
        <v>3034</v>
      </c>
      <c r="E2741" s="9">
        <v>1160763</v>
      </c>
      <c r="F2741" s="10" t="s">
        <v>1409</v>
      </c>
      <c r="G2741" s="9">
        <v>92861</v>
      </c>
      <c r="H2741" s="9">
        <v>1253624</v>
      </c>
      <c r="I2741" s="6" t="s">
        <v>117</v>
      </c>
      <c r="J2741" s="6" t="s">
        <v>118</v>
      </c>
      <c r="K2741" s="5">
        <f t="shared" si="264"/>
        <v>45590</v>
      </c>
      <c r="L2741" s="9">
        <f>+VLOOKUP(B2741,'[17]TT 2023'!F$2774:K$2842,2,0)</f>
        <v>1253624</v>
      </c>
      <c r="M2741" s="9">
        <f t="shared" si="265"/>
        <v>0</v>
      </c>
      <c r="N2741" s="5">
        <f>+VLOOKUP(B2741,'[17]TT 2023'!F$2774:K$2842,6,0)</f>
        <v>45589</v>
      </c>
      <c r="O2741" t="s">
        <v>3079</v>
      </c>
    </row>
    <row r="2742" spans="1:15" hidden="1" x14ac:dyDescent="0.2">
      <c r="A2742" s="5">
        <v>45555</v>
      </c>
      <c r="B2742" s="6">
        <v>51480</v>
      </c>
      <c r="C2742" s="6" t="s">
        <v>2228</v>
      </c>
      <c r="D2742" s="6" t="s">
        <v>3035</v>
      </c>
      <c r="E2742" s="9">
        <v>2883150</v>
      </c>
      <c r="F2742" s="10" t="s">
        <v>1409</v>
      </c>
      <c r="G2742" s="9">
        <v>230652</v>
      </c>
      <c r="H2742" s="9">
        <v>3113802</v>
      </c>
      <c r="I2742" s="6" t="s">
        <v>13</v>
      </c>
      <c r="J2742" s="6" t="s">
        <v>14</v>
      </c>
      <c r="K2742" s="5">
        <f t="shared" si="264"/>
        <v>45590</v>
      </c>
      <c r="L2742" s="9">
        <f>+VLOOKUP(B2742,'[17]TT 2023'!F$2774:K$2842,2,0)</f>
        <v>3113802</v>
      </c>
      <c r="M2742" s="9">
        <f t="shared" si="265"/>
        <v>0</v>
      </c>
      <c r="N2742" s="5">
        <f>+VLOOKUP(B2742,'[17]TT 2023'!F$2774:K$2842,6,0)</f>
        <v>45589</v>
      </c>
      <c r="O2742" t="s">
        <v>3079</v>
      </c>
    </row>
    <row r="2743" spans="1:15" hidden="1" x14ac:dyDescent="0.2">
      <c r="A2743" s="5">
        <v>45556</v>
      </c>
      <c r="B2743" s="6">
        <v>51702</v>
      </c>
      <c r="C2743" s="6" t="s">
        <v>2228</v>
      </c>
      <c r="D2743" s="6" t="s">
        <v>3036</v>
      </c>
      <c r="E2743" s="9">
        <v>5211435</v>
      </c>
      <c r="F2743" s="10" t="s">
        <v>1409</v>
      </c>
      <c r="G2743" s="9">
        <v>416915</v>
      </c>
      <c r="H2743" s="9">
        <v>5628350</v>
      </c>
      <c r="I2743" s="6" t="s">
        <v>83</v>
      </c>
      <c r="J2743" s="6" t="s">
        <v>84</v>
      </c>
      <c r="K2743" s="5">
        <f t="shared" si="264"/>
        <v>45591</v>
      </c>
      <c r="L2743" s="9">
        <f>+VLOOKUP(B2743,'[17]TT 2023'!F$2843:K$2909,2,0)</f>
        <v>5628353</v>
      </c>
      <c r="M2743" s="9">
        <f t="shared" si="265"/>
        <v>3</v>
      </c>
      <c r="N2743" s="5">
        <f>+VLOOKUP(B2743,'[17]TT 2023'!F$2843:K$2909,6,0)</f>
        <v>45607</v>
      </c>
      <c r="O2743" t="s">
        <v>3185</v>
      </c>
    </row>
    <row r="2744" spans="1:15" hidden="1" x14ac:dyDescent="0.2">
      <c r="A2744" s="5">
        <v>45556</v>
      </c>
      <c r="B2744" s="6">
        <v>51703</v>
      </c>
      <c r="C2744" s="6" t="s">
        <v>2228</v>
      </c>
      <c r="D2744" s="6" t="s">
        <v>3037</v>
      </c>
      <c r="E2744" s="9">
        <v>4960520</v>
      </c>
      <c r="F2744" s="10" t="s">
        <v>1409</v>
      </c>
      <c r="G2744" s="9">
        <v>396842</v>
      </c>
      <c r="H2744" s="9">
        <v>5357362</v>
      </c>
      <c r="I2744" s="6" t="s">
        <v>175</v>
      </c>
      <c r="J2744" s="6" t="s">
        <v>176</v>
      </c>
      <c r="K2744" s="5">
        <f t="shared" si="264"/>
        <v>45591</v>
      </c>
      <c r="L2744" s="9">
        <f>+VLOOKUP(B2744,'[17]TT 2023'!F$2843:K$2909,2,0)</f>
        <v>5357367</v>
      </c>
      <c r="M2744" s="9">
        <f t="shared" si="265"/>
        <v>5</v>
      </c>
      <c r="N2744" s="5">
        <f>+VLOOKUP(B2744,'[17]TT 2023'!F$2843:K$2909,6,0)</f>
        <v>45607</v>
      </c>
      <c r="O2744" t="s">
        <v>3185</v>
      </c>
    </row>
    <row r="2745" spans="1:15" hidden="1" x14ac:dyDescent="0.2">
      <c r="A2745" s="5">
        <v>45556</v>
      </c>
      <c r="B2745" s="6">
        <v>51704</v>
      </c>
      <c r="C2745" s="6" t="s">
        <v>2228</v>
      </c>
      <c r="D2745" s="6" t="s">
        <v>3038</v>
      </c>
      <c r="E2745" s="9">
        <v>558030</v>
      </c>
      <c r="F2745" s="10" t="s">
        <v>1409</v>
      </c>
      <c r="G2745" s="9">
        <v>44642</v>
      </c>
      <c r="H2745" s="9">
        <v>602672</v>
      </c>
      <c r="I2745" s="6" t="s">
        <v>13</v>
      </c>
      <c r="J2745" s="6" t="s">
        <v>14</v>
      </c>
      <c r="K2745" s="5">
        <f t="shared" si="264"/>
        <v>45591</v>
      </c>
      <c r="L2745" s="9">
        <f>+VLOOKUP(B2745,'[17]TT 2023'!F$2774:K$2842,2,0)</f>
        <v>602667</v>
      </c>
      <c r="M2745" s="9">
        <f t="shared" si="265"/>
        <v>-5</v>
      </c>
      <c r="N2745" s="5">
        <f>+VLOOKUP(B2745,'[17]TT 2023'!F$2774:K$2842,6,0)</f>
        <v>45589</v>
      </c>
      <c r="O2745" t="s">
        <v>3079</v>
      </c>
    </row>
    <row r="2746" spans="1:15" hidden="1" x14ac:dyDescent="0.2">
      <c r="A2746" s="5">
        <v>45558</v>
      </c>
      <c r="B2746" s="6">
        <v>51730</v>
      </c>
      <c r="C2746" s="6" t="s">
        <v>2228</v>
      </c>
      <c r="D2746" s="6" t="s">
        <v>3039</v>
      </c>
      <c r="E2746" s="9">
        <v>1110580</v>
      </c>
      <c r="F2746" s="10" t="s">
        <v>1409</v>
      </c>
      <c r="G2746" s="9">
        <v>88846</v>
      </c>
      <c r="H2746" s="9">
        <v>1199426</v>
      </c>
      <c r="I2746" s="6" t="s">
        <v>53</v>
      </c>
      <c r="J2746" s="6" t="s">
        <v>54</v>
      </c>
      <c r="K2746" s="5">
        <f t="shared" si="264"/>
        <v>45593</v>
      </c>
      <c r="L2746" s="9">
        <f>+VLOOKUP(B2746,'[17]TT 2023'!F$2843:K$2909,2,0)</f>
        <v>1199421</v>
      </c>
      <c r="M2746" s="9">
        <f t="shared" si="265"/>
        <v>-5</v>
      </c>
      <c r="N2746" s="5">
        <f>+VLOOKUP(B2746,'[17]TT 2023'!F$2843:K$2909,6,0)</f>
        <v>45607</v>
      </c>
      <c r="O2746" t="s">
        <v>3185</v>
      </c>
    </row>
    <row r="2747" spans="1:15" hidden="1" x14ac:dyDescent="0.2">
      <c r="A2747" s="5">
        <v>45559</v>
      </c>
      <c r="B2747" s="6">
        <v>51820</v>
      </c>
      <c r="C2747" s="6" t="s">
        <v>2228</v>
      </c>
      <c r="D2747" s="6" t="s">
        <v>3040</v>
      </c>
      <c r="E2747" s="9">
        <v>20459320</v>
      </c>
      <c r="F2747" s="10" t="s">
        <v>1409</v>
      </c>
      <c r="G2747" s="9">
        <v>1636746</v>
      </c>
      <c r="H2747" s="9">
        <v>22096066</v>
      </c>
      <c r="I2747" s="6" t="s">
        <v>13</v>
      </c>
      <c r="J2747" s="6" t="s">
        <v>14</v>
      </c>
      <c r="K2747" s="5">
        <f t="shared" si="264"/>
        <v>45594</v>
      </c>
      <c r="L2747" s="9">
        <f>+VLOOKUP(B2747,'[17]TT 2023'!F$2843:K$2909,2,0)</f>
        <v>22096071</v>
      </c>
      <c r="M2747" s="9">
        <f t="shared" si="265"/>
        <v>5</v>
      </c>
      <c r="N2747" s="5">
        <f>+VLOOKUP(B2747,'[17]TT 2023'!F$2843:K$2909,6,0)</f>
        <v>45607</v>
      </c>
      <c r="O2747" t="s">
        <v>3185</v>
      </c>
    </row>
    <row r="2748" spans="1:15" hidden="1" x14ac:dyDescent="0.2">
      <c r="A2748" s="5">
        <v>45559</v>
      </c>
      <c r="B2748" s="6">
        <v>51821</v>
      </c>
      <c r="C2748" s="6" t="s">
        <v>2228</v>
      </c>
      <c r="D2748" s="6" t="s">
        <v>3041</v>
      </c>
      <c r="E2748" s="9">
        <v>9218860</v>
      </c>
      <c r="F2748" s="10" t="s">
        <v>1409</v>
      </c>
      <c r="G2748" s="9">
        <v>737509</v>
      </c>
      <c r="H2748" s="9">
        <v>9956369</v>
      </c>
      <c r="I2748" s="6" t="s">
        <v>13</v>
      </c>
      <c r="J2748" s="6" t="s">
        <v>14</v>
      </c>
      <c r="K2748" s="5">
        <f t="shared" ref="K2748:K2788" si="266">35+A2748</f>
        <v>45594</v>
      </c>
      <c r="L2748" s="9">
        <f>+VLOOKUP(B2748,'[17]TT 2023'!F$2843:K$2909,2,0)</f>
        <v>9956372</v>
      </c>
      <c r="M2748" s="9">
        <f t="shared" ref="M2748:M2788" si="267">+L2748-H2748</f>
        <v>3</v>
      </c>
      <c r="N2748" s="5">
        <f>+VLOOKUP(B2748,'[17]TT 2023'!F$2843:K$2909,6,0)</f>
        <v>45607</v>
      </c>
      <c r="O2748" t="s">
        <v>3185</v>
      </c>
    </row>
    <row r="2749" spans="1:15" hidden="1" x14ac:dyDescent="0.2">
      <c r="A2749" s="5">
        <v>45559</v>
      </c>
      <c r="B2749" s="6">
        <v>51854</v>
      </c>
      <c r="C2749" s="6" t="s">
        <v>2228</v>
      </c>
      <c r="D2749" s="6" t="s">
        <v>3042</v>
      </c>
      <c r="E2749" s="9">
        <v>2830115</v>
      </c>
      <c r="F2749" s="10" t="s">
        <v>1409</v>
      </c>
      <c r="G2749" s="9">
        <v>226409</v>
      </c>
      <c r="H2749" s="9">
        <v>3056524</v>
      </c>
      <c r="I2749" s="6" t="s">
        <v>147</v>
      </c>
      <c r="J2749" s="6" t="s">
        <v>148</v>
      </c>
      <c r="K2749" s="5">
        <f t="shared" si="266"/>
        <v>45594</v>
      </c>
      <c r="L2749" s="9">
        <f>+VLOOKUP(B2749,'[17]TT 2023'!F$2774:K$2842,2,0)</f>
        <v>3056522</v>
      </c>
      <c r="M2749" s="9">
        <f t="shared" si="267"/>
        <v>-2</v>
      </c>
      <c r="N2749" s="5">
        <f>+VLOOKUP(B2749,'[17]TT 2023'!F$2774:K$2842,6,0)</f>
        <v>45589</v>
      </c>
      <c r="O2749" t="s">
        <v>3079</v>
      </c>
    </row>
    <row r="2750" spans="1:15" hidden="1" x14ac:dyDescent="0.2">
      <c r="A2750" s="5">
        <v>45559</v>
      </c>
      <c r="B2750" s="6">
        <v>51855</v>
      </c>
      <c r="C2750" s="6" t="s">
        <v>2228</v>
      </c>
      <c r="D2750" s="6" t="s">
        <v>3043</v>
      </c>
      <c r="E2750" s="9">
        <v>558030</v>
      </c>
      <c r="F2750" s="10" t="s">
        <v>1409</v>
      </c>
      <c r="G2750" s="9">
        <v>44642</v>
      </c>
      <c r="H2750" s="9">
        <v>602672</v>
      </c>
      <c r="I2750" s="6" t="s">
        <v>147</v>
      </c>
      <c r="J2750" s="6" t="s">
        <v>148</v>
      </c>
      <c r="K2750" s="5">
        <f t="shared" si="266"/>
        <v>45594</v>
      </c>
      <c r="L2750" s="9">
        <f>+VLOOKUP(B2750,'[17]TT 2023'!F$2843:K$2909,2,0)</f>
        <v>602667</v>
      </c>
      <c r="M2750" s="9">
        <f t="shared" si="267"/>
        <v>-5</v>
      </c>
      <c r="N2750" s="5">
        <f>+VLOOKUP(B2750,'[17]TT 2023'!F$2843:K$2909,6,0)</f>
        <v>45607</v>
      </c>
      <c r="O2750" t="s">
        <v>3185</v>
      </c>
    </row>
    <row r="2751" spans="1:15" hidden="1" x14ac:dyDescent="0.2">
      <c r="A2751" s="5">
        <v>45559</v>
      </c>
      <c r="B2751" s="6">
        <v>51856</v>
      </c>
      <c r="C2751" s="6" t="s">
        <v>2228</v>
      </c>
      <c r="D2751" s="6" t="s">
        <v>3044</v>
      </c>
      <c r="E2751" s="9">
        <v>558030</v>
      </c>
      <c r="F2751" s="10" t="s">
        <v>1409</v>
      </c>
      <c r="G2751" s="9">
        <v>44642</v>
      </c>
      <c r="H2751" s="9">
        <v>602672</v>
      </c>
      <c r="I2751" s="6" t="s">
        <v>147</v>
      </c>
      <c r="J2751" s="6" t="s">
        <v>148</v>
      </c>
      <c r="K2751" s="5">
        <f t="shared" si="266"/>
        <v>45594</v>
      </c>
      <c r="L2751" s="9">
        <f>+VLOOKUP(B2751,'[17]TT 2023'!F$2843:K$2909,2,0)</f>
        <v>602667</v>
      </c>
      <c r="M2751" s="9">
        <f t="shared" si="267"/>
        <v>-5</v>
      </c>
      <c r="N2751" s="5">
        <f>+VLOOKUP(B2751,'[17]TT 2023'!F$2843:K$2909,6,0)</f>
        <v>45607</v>
      </c>
      <c r="O2751" t="s">
        <v>3185</v>
      </c>
    </row>
    <row r="2752" spans="1:15" hidden="1" x14ac:dyDescent="0.2">
      <c r="A2752" s="5">
        <v>45559</v>
      </c>
      <c r="B2752" s="6">
        <v>51857</v>
      </c>
      <c r="C2752" s="6" t="s">
        <v>2228</v>
      </c>
      <c r="D2752" s="6" t="s">
        <v>3045</v>
      </c>
      <c r="E2752" s="9">
        <v>2367176</v>
      </c>
      <c r="F2752" s="10" t="s">
        <v>1409</v>
      </c>
      <c r="G2752" s="9">
        <v>189374</v>
      </c>
      <c r="H2752" s="9">
        <v>2556550</v>
      </c>
      <c r="I2752" s="6" t="s">
        <v>147</v>
      </c>
      <c r="J2752" s="6" t="s">
        <v>148</v>
      </c>
      <c r="K2752" s="5">
        <f t="shared" si="266"/>
        <v>45594</v>
      </c>
      <c r="L2752" s="9">
        <f>+VLOOKUP(B2752,'[17]TT 2023'!F$2774:K$2842,2,0)</f>
        <v>2556549</v>
      </c>
      <c r="M2752" s="9">
        <f t="shared" si="267"/>
        <v>-1</v>
      </c>
      <c r="N2752" s="5">
        <f>+VLOOKUP(B2752,'[17]TT 2023'!F$2774:K$2842,6,0)</f>
        <v>45589</v>
      </c>
      <c r="O2752" t="s">
        <v>3079</v>
      </c>
    </row>
    <row r="2753" spans="1:15" hidden="1" x14ac:dyDescent="0.2">
      <c r="A2753" s="5">
        <v>45559</v>
      </c>
      <c r="B2753" s="6">
        <v>51858</v>
      </c>
      <c r="C2753" s="6" t="s">
        <v>2228</v>
      </c>
      <c r="D2753" s="6" t="s">
        <v>3046</v>
      </c>
      <c r="E2753" s="9">
        <v>3492740</v>
      </c>
      <c r="F2753" s="10" t="s">
        <v>1409</v>
      </c>
      <c r="G2753" s="9">
        <v>279419</v>
      </c>
      <c r="H2753" s="9">
        <v>3772159</v>
      </c>
      <c r="I2753" s="6" t="s">
        <v>147</v>
      </c>
      <c r="J2753" s="6" t="s">
        <v>148</v>
      </c>
      <c r="K2753" s="5">
        <f t="shared" si="266"/>
        <v>45594</v>
      </c>
      <c r="L2753" s="9">
        <f>+VLOOKUP(B2753,'[17]TT 2023'!F$2843:K$2909,2,0)</f>
        <v>3772157</v>
      </c>
      <c r="M2753" s="9">
        <f t="shared" si="267"/>
        <v>-2</v>
      </c>
      <c r="N2753" s="5">
        <f>+VLOOKUP(B2753,'[17]TT 2023'!F$2843:K$2909,6,0)</f>
        <v>45607</v>
      </c>
      <c r="O2753" t="s">
        <v>3185</v>
      </c>
    </row>
    <row r="2754" spans="1:15" hidden="1" x14ac:dyDescent="0.2">
      <c r="A2754" s="5">
        <v>45559</v>
      </c>
      <c r="B2754" s="6">
        <v>51859</v>
      </c>
      <c r="C2754" s="6" t="s">
        <v>2228</v>
      </c>
      <c r="D2754" s="6" t="s">
        <v>3047</v>
      </c>
      <c r="E2754" s="9">
        <v>4398222</v>
      </c>
      <c r="F2754" s="10" t="s">
        <v>1409</v>
      </c>
      <c r="G2754" s="9">
        <v>351858</v>
      </c>
      <c r="H2754" s="9">
        <v>4750080</v>
      </c>
      <c r="I2754" s="6" t="s">
        <v>147</v>
      </c>
      <c r="J2754" s="6" t="s">
        <v>148</v>
      </c>
      <c r="K2754" s="5">
        <f t="shared" si="266"/>
        <v>45594</v>
      </c>
      <c r="L2754" s="9">
        <f>+VLOOKUP(B2754,'[17]TT 2023'!F$2843:K$2909,2,0)</f>
        <v>4750083</v>
      </c>
      <c r="M2754" s="9">
        <f t="shared" si="267"/>
        <v>3</v>
      </c>
      <c r="N2754" s="5">
        <f>+VLOOKUP(B2754,'[17]TT 2023'!F$2843:K$2909,6,0)</f>
        <v>45607</v>
      </c>
      <c r="O2754" t="s">
        <v>3185</v>
      </c>
    </row>
    <row r="2755" spans="1:15" hidden="1" x14ac:dyDescent="0.2">
      <c r="A2755" s="5">
        <v>45560</v>
      </c>
      <c r="B2755" s="6">
        <v>1326</v>
      </c>
      <c r="C2755" s="6" t="s">
        <v>2229</v>
      </c>
      <c r="D2755" s="6" t="s">
        <v>727</v>
      </c>
      <c r="E2755" s="9">
        <v>-111058</v>
      </c>
      <c r="F2755" s="10" t="s">
        <v>1409</v>
      </c>
      <c r="G2755" s="9">
        <v>-8885</v>
      </c>
      <c r="H2755" s="9">
        <v>-119943</v>
      </c>
      <c r="I2755" s="6" t="s">
        <v>53</v>
      </c>
      <c r="J2755" s="6" t="s">
        <v>54</v>
      </c>
      <c r="K2755" s="5">
        <f t="shared" si="266"/>
        <v>45595</v>
      </c>
      <c r="L2755" s="9">
        <f>+VLOOKUP(B2755,'[17]TT 2023'!$F$2718:K$2773,2,0)</f>
        <v>-119943</v>
      </c>
      <c r="M2755" s="9">
        <f t="shared" si="267"/>
        <v>0</v>
      </c>
      <c r="N2755" s="5">
        <f>+VLOOKUP(B2755,'[17]TT 2023'!$F$2718:K$2773,6,0)</f>
        <v>45575</v>
      </c>
      <c r="O2755" t="s">
        <v>3076</v>
      </c>
    </row>
    <row r="2756" spans="1:15" hidden="1" x14ac:dyDescent="0.2">
      <c r="A2756" s="5">
        <v>45562</v>
      </c>
      <c r="B2756" s="6">
        <v>53225</v>
      </c>
      <c r="C2756" s="6" t="s">
        <v>2228</v>
      </c>
      <c r="D2756" s="6" t="s">
        <v>3048</v>
      </c>
      <c r="E2756" s="9">
        <v>4100855</v>
      </c>
      <c r="F2756" s="10" t="s">
        <v>1409</v>
      </c>
      <c r="G2756" s="9">
        <v>328068</v>
      </c>
      <c r="H2756" s="9">
        <v>4428923</v>
      </c>
      <c r="I2756" s="6" t="s">
        <v>13</v>
      </c>
      <c r="J2756" s="6" t="s">
        <v>14</v>
      </c>
      <c r="K2756" s="5">
        <f t="shared" si="266"/>
        <v>45597</v>
      </c>
      <c r="L2756" s="9">
        <f>+VLOOKUP(B2756,'[17]TT 2023'!F$2843:K$2909,2,0)</f>
        <v>4428918</v>
      </c>
      <c r="M2756" s="9">
        <f t="shared" si="267"/>
        <v>-5</v>
      </c>
      <c r="N2756" s="5">
        <f>+VLOOKUP(B2756,'[17]TT 2023'!F$2843:K$2909,6,0)</f>
        <v>45607</v>
      </c>
      <c r="O2756" t="s">
        <v>3185</v>
      </c>
    </row>
    <row r="2757" spans="1:15" hidden="1" x14ac:dyDescent="0.2">
      <c r="A2757" s="5">
        <v>45562</v>
      </c>
      <c r="B2757" s="6">
        <v>53226</v>
      </c>
      <c r="C2757" s="6" t="s">
        <v>2228</v>
      </c>
      <c r="D2757" s="6" t="s">
        <v>3049</v>
      </c>
      <c r="E2757" s="9">
        <v>6591900</v>
      </c>
      <c r="F2757" s="10" t="s">
        <v>1409</v>
      </c>
      <c r="G2757" s="9">
        <v>527352</v>
      </c>
      <c r="H2757" s="9">
        <v>7119252</v>
      </c>
      <c r="I2757" s="6" t="s">
        <v>13</v>
      </c>
      <c r="J2757" s="6" t="s">
        <v>14</v>
      </c>
      <c r="K2757" s="5">
        <f t="shared" si="266"/>
        <v>45597</v>
      </c>
      <c r="L2757" s="9">
        <f>+VLOOKUP(B2757,'[17]TT 2023'!F$2843:K$2909,2,0)</f>
        <v>7119252</v>
      </c>
      <c r="M2757" s="9">
        <f t="shared" si="267"/>
        <v>0</v>
      </c>
      <c r="N2757" s="5">
        <f>+VLOOKUP(B2757,'[17]TT 2023'!F$2843:K$2909,6,0)</f>
        <v>45607</v>
      </c>
      <c r="O2757" t="s">
        <v>3185</v>
      </c>
    </row>
    <row r="2758" spans="1:15" hidden="1" x14ac:dyDescent="0.2">
      <c r="A2758" s="5">
        <v>45562</v>
      </c>
      <c r="B2758" s="6">
        <v>53227</v>
      </c>
      <c r="C2758" s="6" t="s">
        <v>2228</v>
      </c>
      <c r="D2758" s="6" t="s">
        <v>3050</v>
      </c>
      <c r="E2758" s="9">
        <v>558030</v>
      </c>
      <c r="F2758" s="10" t="s">
        <v>1409</v>
      </c>
      <c r="G2758" s="9">
        <v>44642</v>
      </c>
      <c r="H2758" s="9">
        <v>602672</v>
      </c>
      <c r="I2758" s="6" t="s">
        <v>131</v>
      </c>
      <c r="J2758" s="6" t="s">
        <v>132</v>
      </c>
      <c r="K2758" s="5">
        <f t="shared" si="266"/>
        <v>45597</v>
      </c>
      <c r="L2758" s="9">
        <f>+VLOOKUP(B2758,'[17]TT 2023'!F$2843:K$2909,2,0)</f>
        <v>602667</v>
      </c>
      <c r="M2758" s="9">
        <f t="shared" si="267"/>
        <v>-5</v>
      </c>
      <c r="N2758" s="5">
        <f>+VLOOKUP(B2758,'[17]TT 2023'!F$2843:K$2909,6,0)</f>
        <v>45607</v>
      </c>
      <c r="O2758" t="s">
        <v>3185</v>
      </c>
    </row>
    <row r="2759" spans="1:15" hidden="1" x14ac:dyDescent="0.2">
      <c r="A2759" s="5">
        <v>45562</v>
      </c>
      <c r="B2759" s="6">
        <v>53228</v>
      </c>
      <c r="C2759" s="6" t="s">
        <v>2228</v>
      </c>
      <c r="D2759" s="6" t="s">
        <v>3051</v>
      </c>
      <c r="E2759" s="9">
        <v>5462350</v>
      </c>
      <c r="F2759" s="10" t="s">
        <v>1409</v>
      </c>
      <c r="G2759" s="9">
        <v>436988</v>
      </c>
      <c r="H2759" s="9">
        <v>5899338</v>
      </c>
      <c r="I2759" s="6" t="s">
        <v>89</v>
      </c>
      <c r="J2759" s="6" t="s">
        <v>90</v>
      </c>
      <c r="K2759" s="5">
        <f t="shared" si="266"/>
        <v>45597</v>
      </c>
      <c r="L2759" s="9">
        <f>+VLOOKUP(B2759,'[17]TT 2023'!F$2843:K$2909,2,0)</f>
        <v>5899338</v>
      </c>
      <c r="M2759" s="9">
        <f t="shared" si="267"/>
        <v>0</v>
      </c>
      <c r="N2759" s="5">
        <f>+VLOOKUP(B2759,'[17]TT 2023'!F$2843:K$2909,6,0)</f>
        <v>45607</v>
      </c>
      <c r="O2759" t="s">
        <v>3185</v>
      </c>
    </row>
    <row r="2760" spans="1:15" hidden="1" x14ac:dyDescent="0.2">
      <c r="A2760" s="5">
        <v>45562</v>
      </c>
      <c r="B2760" s="6">
        <v>53229</v>
      </c>
      <c r="C2760" s="6" t="s">
        <v>2228</v>
      </c>
      <c r="D2760" s="6" t="s">
        <v>3052</v>
      </c>
      <c r="E2760" s="9">
        <v>558030</v>
      </c>
      <c r="F2760" s="10" t="s">
        <v>1409</v>
      </c>
      <c r="G2760" s="9">
        <v>44642</v>
      </c>
      <c r="H2760" s="9">
        <v>602672</v>
      </c>
      <c r="I2760" s="6" t="s">
        <v>89</v>
      </c>
      <c r="J2760" s="6" t="s">
        <v>90</v>
      </c>
      <c r="K2760" s="5">
        <f t="shared" si="266"/>
        <v>45597</v>
      </c>
      <c r="L2760" s="9">
        <f>+VLOOKUP(B2760,'[17]TT 2023'!F$2843:K$2909,2,0)</f>
        <v>602667</v>
      </c>
      <c r="M2760" s="9">
        <f t="shared" si="267"/>
        <v>-5</v>
      </c>
      <c r="N2760" s="5">
        <f>+VLOOKUP(B2760,'[17]TT 2023'!F$2843:K$2909,6,0)</f>
        <v>45607</v>
      </c>
      <c r="O2760" t="s">
        <v>3185</v>
      </c>
    </row>
    <row r="2761" spans="1:15" hidden="1" x14ac:dyDescent="0.2">
      <c r="A2761" s="5">
        <v>45562</v>
      </c>
      <c r="B2761" s="6">
        <v>53230</v>
      </c>
      <c r="C2761" s="6" t="s">
        <v>2228</v>
      </c>
      <c r="D2761" s="6" t="s">
        <v>3053</v>
      </c>
      <c r="E2761" s="9">
        <v>558030</v>
      </c>
      <c r="F2761" s="10" t="s">
        <v>1409</v>
      </c>
      <c r="G2761" s="9">
        <v>44642</v>
      </c>
      <c r="H2761" s="9">
        <v>602672</v>
      </c>
      <c r="I2761" s="6" t="s">
        <v>89</v>
      </c>
      <c r="J2761" s="6" t="s">
        <v>90</v>
      </c>
      <c r="K2761" s="5">
        <f t="shared" si="266"/>
        <v>45597</v>
      </c>
      <c r="L2761" s="9">
        <f>+VLOOKUP(B2761,'[17]TT 2023'!F$2843:K$2909,2,0)</f>
        <v>602667</v>
      </c>
      <c r="M2761" s="9">
        <f t="shared" si="267"/>
        <v>-5</v>
      </c>
      <c r="N2761" s="5">
        <f>+VLOOKUP(B2761,'[17]TT 2023'!F$2843:K$2909,6,0)</f>
        <v>45607</v>
      </c>
      <c r="O2761" t="s">
        <v>3185</v>
      </c>
    </row>
    <row r="2762" spans="1:15" hidden="1" x14ac:dyDescent="0.2">
      <c r="A2762" s="5">
        <v>45562</v>
      </c>
      <c r="B2762" s="6">
        <v>53231</v>
      </c>
      <c r="C2762" s="6" t="s">
        <v>2228</v>
      </c>
      <c r="D2762" s="6" t="s">
        <v>3054</v>
      </c>
      <c r="E2762" s="9">
        <v>558030</v>
      </c>
      <c r="F2762" s="10" t="s">
        <v>1409</v>
      </c>
      <c r="G2762" s="9">
        <v>44642</v>
      </c>
      <c r="H2762" s="9">
        <v>602672</v>
      </c>
      <c r="I2762" s="6" t="s">
        <v>93</v>
      </c>
      <c r="J2762" s="6" t="s">
        <v>94</v>
      </c>
      <c r="K2762" s="5">
        <f t="shared" si="266"/>
        <v>45597</v>
      </c>
      <c r="L2762" s="9">
        <f>+VLOOKUP(B2762,'[17]TT 2023'!F$2843:K$2909,2,0)</f>
        <v>602667</v>
      </c>
      <c r="M2762" s="9">
        <f t="shared" si="267"/>
        <v>-5</v>
      </c>
      <c r="N2762" s="5">
        <f>+VLOOKUP(B2762,'[17]TT 2023'!F$2843:K$2909,6,0)</f>
        <v>45607</v>
      </c>
      <c r="O2762" t="s">
        <v>3185</v>
      </c>
    </row>
    <row r="2763" spans="1:15" hidden="1" x14ac:dyDescent="0.2">
      <c r="A2763" s="5">
        <v>45562</v>
      </c>
      <c r="B2763" s="6">
        <v>53232</v>
      </c>
      <c r="C2763" s="6" t="s">
        <v>2228</v>
      </c>
      <c r="D2763" s="6" t="s">
        <v>3055</v>
      </c>
      <c r="E2763" s="9">
        <v>1468620</v>
      </c>
      <c r="F2763" s="10" t="s">
        <v>1409</v>
      </c>
      <c r="G2763" s="9">
        <v>117490</v>
      </c>
      <c r="H2763" s="9">
        <v>1586110</v>
      </c>
      <c r="I2763" s="6" t="s">
        <v>107</v>
      </c>
      <c r="J2763" s="6" t="s">
        <v>108</v>
      </c>
      <c r="K2763" s="5">
        <f t="shared" si="266"/>
        <v>45597</v>
      </c>
      <c r="L2763" s="9">
        <f>+VLOOKUP(B2763,'[17]TT 2023'!F$2843:K$2909,2,0)</f>
        <v>1586115</v>
      </c>
      <c r="M2763" s="9">
        <f t="shared" si="267"/>
        <v>5</v>
      </c>
      <c r="N2763" s="5">
        <f>+VLOOKUP(B2763,'[17]TT 2023'!F$2843:K$2909,6,0)</f>
        <v>45607</v>
      </c>
      <c r="O2763" t="s">
        <v>3185</v>
      </c>
    </row>
    <row r="2764" spans="1:15" hidden="1" x14ac:dyDescent="0.2">
      <c r="A2764" s="5">
        <v>45562</v>
      </c>
      <c r="B2764" s="6">
        <v>53233</v>
      </c>
      <c r="C2764" s="6" t="s">
        <v>2228</v>
      </c>
      <c r="D2764" s="6" t="s">
        <v>3056</v>
      </c>
      <c r="E2764" s="9">
        <v>558030</v>
      </c>
      <c r="F2764" s="10" t="s">
        <v>1409</v>
      </c>
      <c r="G2764" s="9">
        <v>44642</v>
      </c>
      <c r="H2764" s="9">
        <v>602672</v>
      </c>
      <c r="I2764" s="6" t="s">
        <v>73</v>
      </c>
      <c r="J2764" s="6" t="s">
        <v>74</v>
      </c>
      <c r="K2764" s="5">
        <f t="shared" si="266"/>
        <v>45597</v>
      </c>
      <c r="L2764" s="9">
        <f>+VLOOKUP(B2764,'[17]TT 2023'!F$2843:K$2909,2,0)</f>
        <v>602667</v>
      </c>
      <c r="M2764" s="9">
        <f t="shared" si="267"/>
        <v>-5</v>
      </c>
      <c r="N2764" s="5">
        <f>+VLOOKUP(B2764,'[17]TT 2023'!F$2843:K$2909,6,0)</f>
        <v>45607</v>
      </c>
      <c r="O2764" t="s">
        <v>3185</v>
      </c>
    </row>
    <row r="2765" spans="1:15" hidden="1" x14ac:dyDescent="0.2">
      <c r="A2765" s="5">
        <v>45562</v>
      </c>
      <c r="B2765" s="6">
        <v>53234</v>
      </c>
      <c r="C2765" s="6" t="s">
        <v>2228</v>
      </c>
      <c r="D2765" s="6" t="s">
        <v>3057</v>
      </c>
      <c r="E2765" s="9">
        <v>558030</v>
      </c>
      <c r="F2765" s="10" t="s">
        <v>1409</v>
      </c>
      <c r="G2765" s="9">
        <v>44642</v>
      </c>
      <c r="H2765" s="9">
        <v>602672</v>
      </c>
      <c r="I2765" s="6" t="s">
        <v>113</v>
      </c>
      <c r="J2765" s="6" t="s">
        <v>114</v>
      </c>
      <c r="K2765" s="5">
        <f t="shared" si="266"/>
        <v>45597</v>
      </c>
      <c r="L2765" s="9">
        <f>+VLOOKUP(B2765,'[17]TT 2023'!F$2843:K$2909,2,0)</f>
        <v>602667</v>
      </c>
      <c r="M2765" s="9">
        <f t="shared" si="267"/>
        <v>-5</v>
      </c>
      <c r="N2765" s="5">
        <f>+VLOOKUP(B2765,'[17]TT 2023'!F$2843:K$2909,6,0)</f>
        <v>45607</v>
      </c>
      <c r="O2765" t="s">
        <v>3185</v>
      </c>
    </row>
    <row r="2766" spans="1:15" hidden="1" x14ac:dyDescent="0.2">
      <c r="A2766" s="5">
        <v>45562</v>
      </c>
      <c r="B2766" s="6">
        <v>53235</v>
      </c>
      <c r="C2766" s="6" t="s">
        <v>2228</v>
      </c>
      <c r="D2766" s="6" t="s">
        <v>3058</v>
      </c>
      <c r="E2766" s="9">
        <v>558030</v>
      </c>
      <c r="F2766" s="10" t="s">
        <v>1409</v>
      </c>
      <c r="G2766" s="9">
        <v>44642</v>
      </c>
      <c r="H2766" s="9">
        <v>602672</v>
      </c>
      <c r="I2766" s="6" t="s">
        <v>175</v>
      </c>
      <c r="J2766" s="6" t="s">
        <v>176</v>
      </c>
      <c r="K2766" s="5">
        <f t="shared" si="266"/>
        <v>45597</v>
      </c>
      <c r="L2766" s="9">
        <f>+VLOOKUP(B2766,'[17]TT 2023'!F$2843:K$2909,2,0)</f>
        <v>602667</v>
      </c>
      <c r="M2766" s="9">
        <f t="shared" si="267"/>
        <v>-5</v>
      </c>
      <c r="N2766" s="5">
        <f>+VLOOKUP(B2766,'[17]TT 2023'!F$2843:K$2909,6,0)</f>
        <v>45607</v>
      </c>
      <c r="O2766" t="s">
        <v>3185</v>
      </c>
    </row>
    <row r="2767" spans="1:15" hidden="1" x14ac:dyDescent="0.2">
      <c r="A2767" s="5">
        <v>45562</v>
      </c>
      <c r="B2767" s="6">
        <v>53236</v>
      </c>
      <c r="C2767" s="6" t="s">
        <v>2228</v>
      </c>
      <c r="D2767" s="6" t="s">
        <v>3059</v>
      </c>
      <c r="E2767" s="9">
        <v>558030</v>
      </c>
      <c r="F2767" s="10" t="s">
        <v>1409</v>
      </c>
      <c r="G2767" s="9">
        <v>44642</v>
      </c>
      <c r="H2767" s="9">
        <v>602672</v>
      </c>
      <c r="I2767" s="6" t="s">
        <v>53</v>
      </c>
      <c r="J2767" s="6" t="s">
        <v>54</v>
      </c>
      <c r="K2767" s="5">
        <f t="shared" si="266"/>
        <v>45597</v>
      </c>
      <c r="L2767" s="9">
        <f>+VLOOKUP(B2767,'[17]TT 2023'!F$2843:K$2909,2,0)</f>
        <v>602667</v>
      </c>
      <c r="M2767" s="9">
        <f t="shared" si="267"/>
        <v>-5</v>
      </c>
      <c r="N2767" s="5">
        <f>+VLOOKUP(B2767,'[17]TT 2023'!F$2843:K$2909,6,0)</f>
        <v>45607</v>
      </c>
      <c r="O2767" t="s">
        <v>3185</v>
      </c>
    </row>
    <row r="2768" spans="1:15" hidden="1" x14ac:dyDescent="0.2">
      <c r="A2768" s="5">
        <v>45562</v>
      </c>
      <c r="B2768" s="6">
        <v>53237</v>
      </c>
      <c r="C2768" s="6" t="s">
        <v>2228</v>
      </c>
      <c r="D2768" s="6" t="s">
        <v>3060</v>
      </c>
      <c r="E2768" s="9">
        <v>558030</v>
      </c>
      <c r="F2768" s="10" t="s">
        <v>1409</v>
      </c>
      <c r="G2768" s="9">
        <v>44642</v>
      </c>
      <c r="H2768" s="9">
        <v>602672</v>
      </c>
      <c r="I2768" s="6" t="s">
        <v>83</v>
      </c>
      <c r="J2768" s="6" t="s">
        <v>84</v>
      </c>
      <c r="K2768" s="5">
        <f t="shared" si="266"/>
        <v>45597</v>
      </c>
      <c r="L2768" s="9">
        <f>+VLOOKUP(B2768,'[17]TT 2023'!F$2843:K$2909,2,0)</f>
        <v>602667</v>
      </c>
      <c r="M2768" s="9">
        <f t="shared" si="267"/>
        <v>-5</v>
      </c>
      <c r="N2768" s="5">
        <f>+VLOOKUP(B2768,'[17]TT 2023'!F$2843:K$2909,6,0)</f>
        <v>45607</v>
      </c>
      <c r="O2768" t="s">
        <v>3185</v>
      </c>
    </row>
    <row r="2769" spans="1:19" hidden="1" x14ac:dyDescent="0.2">
      <c r="A2769" s="5">
        <v>45562</v>
      </c>
      <c r="B2769" s="6">
        <v>53238</v>
      </c>
      <c r="C2769" s="6" t="s">
        <v>2228</v>
      </c>
      <c r="D2769" s="6" t="s">
        <v>3061</v>
      </c>
      <c r="E2769" s="9">
        <v>558030</v>
      </c>
      <c r="F2769" s="10" t="s">
        <v>1409</v>
      </c>
      <c r="G2769" s="9">
        <v>44642</v>
      </c>
      <c r="H2769" s="9">
        <v>602672</v>
      </c>
      <c r="I2769" s="6" t="s">
        <v>139</v>
      </c>
      <c r="J2769" s="6" t="s">
        <v>140</v>
      </c>
      <c r="K2769" s="5">
        <f t="shared" si="266"/>
        <v>45597</v>
      </c>
      <c r="L2769" s="9">
        <f>+VLOOKUP(B2769,'[17]TT 2023'!F$2843:K$2909,2,0)</f>
        <v>602667</v>
      </c>
      <c r="M2769" s="9">
        <f t="shared" si="267"/>
        <v>-5</v>
      </c>
      <c r="N2769" s="5">
        <f>+VLOOKUP(B2769,'[17]TT 2023'!F$2843:K$2909,6,0)</f>
        <v>45607</v>
      </c>
      <c r="O2769" t="s">
        <v>3185</v>
      </c>
    </row>
    <row r="2770" spans="1:19" hidden="1" x14ac:dyDescent="0.2">
      <c r="A2770" s="5">
        <v>45562</v>
      </c>
      <c r="B2770" s="6">
        <v>53239</v>
      </c>
      <c r="C2770" s="6" t="s">
        <v>2228</v>
      </c>
      <c r="D2770" s="6" t="s">
        <v>3062</v>
      </c>
      <c r="E2770" s="9">
        <v>4960520</v>
      </c>
      <c r="F2770" s="10" t="s">
        <v>1409</v>
      </c>
      <c r="G2770" s="9">
        <v>396842</v>
      </c>
      <c r="H2770" s="9">
        <v>5357362</v>
      </c>
      <c r="I2770" s="6" t="s">
        <v>139</v>
      </c>
      <c r="J2770" s="6" t="s">
        <v>140</v>
      </c>
      <c r="K2770" s="5">
        <f t="shared" si="266"/>
        <v>45597</v>
      </c>
      <c r="L2770" s="9">
        <f>+VLOOKUP(B2770,'[17]TT 2023'!F$2843:K$2909,2,0)</f>
        <v>5357367</v>
      </c>
      <c r="M2770" s="9">
        <f t="shared" si="267"/>
        <v>5</v>
      </c>
      <c r="N2770" s="5">
        <f>+VLOOKUP(B2770,'[17]TT 2023'!F$2843:K$2909,6,0)</f>
        <v>45607</v>
      </c>
      <c r="O2770" t="s">
        <v>3185</v>
      </c>
    </row>
    <row r="2771" spans="1:19" hidden="1" x14ac:dyDescent="0.2">
      <c r="A2771" s="5">
        <v>45563</v>
      </c>
      <c r="B2771" s="6">
        <v>1355</v>
      </c>
      <c r="C2771" s="6" t="s">
        <v>2229</v>
      </c>
      <c r="D2771" s="6" t="s">
        <v>727</v>
      </c>
      <c r="E2771" s="9">
        <v>-444232</v>
      </c>
      <c r="F2771" s="10" t="s">
        <v>1409</v>
      </c>
      <c r="G2771" s="9">
        <v>-35539</v>
      </c>
      <c r="H2771" s="9">
        <v>-479771</v>
      </c>
      <c r="I2771" s="6" t="s">
        <v>139</v>
      </c>
      <c r="J2771" s="6" t="s">
        <v>140</v>
      </c>
      <c r="K2771" s="5">
        <f t="shared" si="266"/>
        <v>45598</v>
      </c>
      <c r="L2771" s="9">
        <f>+VLOOKUP(B2771,'[17]TT 2023'!$F$2718:K$2773,2,0)</f>
        <v>-479776</v>
      </c>
      <c r="M2771" s="9">
        <f t="shared" si="267"/>
        <v>-5</v>
      </c>
      <c r="N2771" s="5">
        <f>+VLOOKUP(B2771,'[17]TT 2023'!$F$2718:K$2773,6,0)</f>
        <v>45575</v>
      </c>
      <c r="O2771" t="s">
        <v>3076</v>
      </c>
    </row>
    <row r="2772" spans="1:19" hidden="1" x14ac:dyDescent="0.2">
      <c r="A2772" s="5">
        <v>45563</v>
      </c>
      <c r="B2772" s="6">
        <v>1356</v>
      </c>
      <c r="C2772" s="6" t="s">
        <v>2229</v>
      </c>
      <c r="D2772" s="6" t="s">
        <v>727</v>
      </c>
      <c r="E2772" s="9">
        <v>-958006</v>
      </c>
      <c r="F2772" s="10" t="s">
        <v>1409</v>
      </c>
      <c r="G2772" s="9">
        <v>-76640</v>
      </c>
      <c r="H2772" s="9">
        <v>-1034646</v>
      </c>
      <c r="I2772" s="6" t="s">
        <v>139</v>
      </c>
      <c r="J2772" s="6" t="s">
        <v>140</v>
      </c>
      <c r="K2772" s="5">
        <f t="shared" si="266"/>
        <v>45598</v>
      </c>
      <c r="L2772" s="9">
        <f>+VLOOKUP(B2772,'[17]TT 2023'!$F$2718:K$2773,2,0)</f>
        <v>-1034641</v>
      </c>
      <c r="M2772" s="9">
        <f t="shared" si="267"/>
        <v>5</v>
      </c>
      <c r="N2772" s="5">
        <f>+VLOOKUP(B2772,'[17]TT 2023'!$F$2718:K$2773,6,0)</f>
        <v>45575</v>
      </c>
      <c r="O2772" t="s">
        <v>3076</v>
      </c>
    </row>
    <row r="2773" spans="1:19" hidden="1" x14ac:dyDescent="0.2">
      <c r="A2773" s="5">
        <v>45563</v>
      </c>
      <c r="B2773" s="6">
        <v>1357</v>
      </c>
      <c r="C2773" s="6" t="s">
        <v>2229</v>
      </c>
      <c r="D2773" s="6" t="s">
        <v>727</v>
      </c>
      <c r="E2773" s="9">
        <v>-212264</v>
      </c>
      <c r="F2773" s="10" t="s">
        <v>1409</v>
      </c>
      <c r="G2773" s="9">
        <v>-16981</v>
      </c>
      <c r="H2773" s="9">
        <v>-229245</v>
      </c>
      <c r="I2773" s="6" t="s">
        <v>113</v>
      </c>
      <c r="J2773" s="6" t="s">
        <v>114</v>
      </c>
      <c r="K2773" s="5">
        <f t="shared" si="266"/>
        <v>45598</v>
      </c>
      <c r="L2773" s="9">
        <f>+VLOOKUP(B2773,'[17]TT 2023'!$F$2718:K$2773,2,0)</f>
        <v>-229245</v>
      </c>
      <c r="M2773" s="9">
        <f t="shared" si="267"/>
        <v>0</v>
      </c>
      <c r="N2773" s="5">
        <f>+VLOOKUP(B2773,'[17]TT 2023'!$F$2718:K$2773,6,0)</f>
        <v>45575</v>
      </c>
      <c r="O2773" t="s">
        <v>3076</v>
      </c>
    </row>
    <row r="2774" spans="1:19" hidden="1" x14ac:dyDescent="0.2">
      <c r="A2774" s="5">
        <v>45565</v>
      </c>
      <c r="B2774" s="6">
        <v>1402</v>
      </c>
      <c r="C2774" s="6" t="s">
        <v>2229</v>
      </c>
      <c r="D2774" s="6" t="s">
        <v>727</v>
      </c>
      <c r="E2774" s="9">
        <v>-2530299</v>
      </c>
      <c r="F2774" s="10" t="s">
        <v>1409</v>
      </c>
      <c r="G2774" s="9">
        <v>-202424</v>
      </c>
      <c r="H2774" s="9">
        <v>-2732723</v>
      </c>
      <c r="I2774" s="6" t="s">
        <v>89</v>
      </c>
      <c r="J2774" s="6" t="s">
        <v>90</v>
      </c>
      <c r="K2774" s="5">
        <f t="shared" si="266"/>
        <v>45600</v>
      </c>
      <c r="L2774" s="9">
        <f>+VLOOKUP(B2774,'[17]TT 2023'!$F$2718:K$2773,2,0)</f>
        <v>-2732724</v>
      </c>
      <c r="M2774" s="9">
        <f t="shared" si="267"/>
        <v>-1</v>
      </c>
      <c r="N2774" s="5">
        <f>+VLOOKUP(B2774,'[17]TT 2023'!$F$2718:K$2773,6,0)</f>
        <v>45575</v>
      </c>
      <c r="O2774" t="s">
        <v>3076</v>
      </c>
    </row>
    <row r="2775" spans="1:19" hidden="1" x14ac:dyDescent="0.2">
      <c r="A2775" s="5">
        <v>45565</v>
      </c>
      <c r="B2775" s="6">
        <v>1403</v>
      </c>
      <c r="C2775" s="6" t="s">
        <v>2229</v>
      </c>
      <c r="D2775" s="6" t="s">
        <v>727</v>
      </c>
      <c r="E2775" s="9">
        <v>-100366</v>
      </c>
      <c r="F2775" s="10" t="s">
        <v>1409</v>
      </c>
      <c r="G2775" s="9">
        <v>-8029</v>
      </c>
      <c r="H2775" s="9">
        <v>-108395</v>
      </c>
      <c r="I2775" s="6" t="s">
        <v>89</v>
      </c>
      <c r="J2775" s="6" t="s">
        <v>90</v>
      </c>
      <c r="K2775" s="5">
        <f t="shared" si="266"/>
        <v>45600</v>
      </c>
      <c r="L2775" s="9">
        <f>+VLOOKUP(B2775,'[17]TT 2023'!$F$2718:K$2773,2,0)</f>
        <v>-108391</v>
      </c>
      <c r="M2775" s="9">
        <f t="shared" si="267"/>
        <v>4</v>
      </c>
      <c r="N2775" s="5">
        <f>+VLOOKUP(B2775,'[17]TT 2023'!$F$2718:K$2773,6,0)</f>
        <v>45575</v>
      </c>
      <c r="O2775" t="s">
        <v>3076</v>
      </c>
    </row>
    <row r="2776" spans="1:19" hidden="1" x14ac:dyDescent="0.2">
      <c r="A2776" s="5">
        <v>45565</v>
      </c>
      <c r="B2776" s="6">
        <v>53527</v>
      </c>
      <c r="C2776" s="6" t="s">
        <v>2228</v>
      </c>
      <c r="D2776" s="6" t="s">
        <v>3063</v>
      </c>
      <c r="E2776" s="9">
        <v>1110580</v>
      </c>
      <c r="F2776" s="10" t="s">
        <v>1409</v>
      </c>
      <c r="G2776" s="9">
        <v>88846</v>
      </c>
      <c r="H2776" s="9">
        <v>1199426</v>
      </c>
      <c r="I2776" s="6" t="s">
        <v>101</v>
      </c>
      <c r="J2776" s="6" t="s">
        <v>102</v>
      </c>
      <c r="K2776" s="5">
        <f t="shared" si="266"/>
        <v>45600</v>
      </c>
      <c r="L2776" s="9">
        <f>+VLOOKUP(B2776,'[17]TT 2023'!F$2843:K$2909,2,0)</f>
        <v>1199421</v>
      </c>
      <c r="M2776" s="9">
        <f t="shared" si="267"/>
        <v>-5</v>
      </c>
      <c r="N2776" s="5">
        <f>+VLOOKUP(B2776,'[17]TT 2023'!F$2843:K$2909,6,0)</f>
        <v>45607</v>
      </c>
      <c r="O2776" t="s">
        <v>3185</v>
      </c>
    </row>
    <row r="2777" spans="1:19" hidden="1" x14ac:dyDescent="0.2">
      <c r="A2777" s="5">
        <v>45565</v>
      </c>
      <c r="B2777" s="6">
        <v>53528</v>
      </c>
      <c r="C2777" s="6" t="s">
        <v>2228</v>
      </c>
      <c r="D2777" s="6" t="s">
        <v>3064</v>
      </c>
      <c r="E2777" s="9">
        <v>501830</v>
      </c>
      <c r="F2777" s="10" t="s">
        <v>1409</v>
      </c>
      <c r="G2777" s="9">
        <v>40146</v>
      </c>
      <c r="H2777" s="9">
        <v>541976</v>
      </c>
      <c r="I2777" s="6" t="s">
        <v>101</v>
      </c>
      <c r="J2777" s="6" t="s">
        <v>102</v>
      </c>
      <c r="K2777" s="5">
        <f t="shared" si="266"/>
        <v>45600</v>
      </c>
      <c r="L2777" s="9">
        <f>+VLOOKUP(B2777,'[17]TT 2023'!F$2843:K$2909,2,0)</f>
        <v>541971</v>
      </c>
      <c r="M2777" s="9">
        <f t="shared" si="267"/>
        <v>-5</v>
      </c>
      <c r="N2777" s="5">
        <f>+VLOOKUP(B2777,'[17]TT 2023'!F$2843:K$2909,6,0)</f>
        <v>45607</v>
      </c>
      <c r="O2777" t="s">
        <v>3185</v>
      </c>
    </row>
    <row r="2778" spans="1:19" hidden="1" x14ac:dyDescent="0.2">
      <c r="A2778" s="5">
        <v>45565</v>
      </c>
      <c r="B2778" s="6">
        <v>53529</v>
      </c>
      <c r="C2778" s="6" t="s">
        <v>2228</v>
      </c>
      <c r="D2778" s="6" t="s">
        <v>3065</v>
      </c>
      <c r="E2778" s="9">
        <v>3993730</v>
      </c>
      <c r="F2778" s="10" t="s">
        <v>1409</v>
      </c>
      <c r="G2778" s="9">
        <v>319498</v>
      </c>
      <c r="H2778" s="9">
        <v>4313228</v>
      </c>
      <c r="I2778" s="6" t="s">
        <v>131</v>
      </c>
      <c r="J2778" s="6" t="s">
        <v>132</v>
      </c>
      <c r="K2778" s="5">
        <f t="shared" si="266"/>
        <v>45600</v>
      </c>
      <c r="L2778" s="9">
        <f>+VLOOKUP(B2778,'[17]TT 2023'!F$2843:K$2909,2,0)</f>
        <v>4313223</v>
      </c>
      <c r="M2778" s="9">
        <f t="shared" si="267"/>
        <v>-5</v>
      </c>
      <c r="N2778" s="5">
        <f>+VLOOKUP(B2778,'[17]TT 2023'!F$2843:K$2909,6,0)</f>
        <v>45607</v>
      </c>
      <c r="O2778" t="s">
        <v>3185</v>
      </c>
    </row>
    <row r="2779" spans="1:19" hidden="1" x14ac:dyDescent="0.2">
      <c r="A2779" s="5">
        <v>45565</v>
      </c>
      <c r="B2779" s="6">
        <v>53530</v>
      </c>
      <c r="C2779" s="6" t="s">
        <v>2228</v>
      </c>
      <c r="D2779" s="6" t="s">
        <v>3066</v>
      </c>
      <c r="E2779" s="9">
        <v>2714494</v>
      </c>
      <c r="F2779" s="10" t="s">
        <v>1409</v>
      </c>
      <c r="G2779" s="9">
        <v>217160</v>
      </c>
      <c r="H2779" s="9">
        <v>2931654</v>
      </c>
      <c r="I2779" s="6" t="s">
        <v>175</v>
      </c>
      <c r="J2779" s="6" t="s">
        <v>176</v>
      </c>
      <c r="K2779" s="5">
        <f t="shared" si="266"/>
        <v>45600</v>
      </c>
      <c r="L2779" s="9" t="e">
        <f>+VLOOKUP(B2779,'[17]TT 2023'!F$2843:K$2909,2,0)</f>
        <v>#N/A</v>
      </c>
      <c r="M2779" s="9" t="e">
        <f t="shared" si="267"/>
        <v>#N/A</v>
      </c>
      <c r="N2779" s="5" t="e">
        <f>+VLOOKUP(B2779,'[17]TT 2023'!F$2843:K$2909,6,0)</f>
        <v>#N/A</v>
      </c>
      <c r="O2779" t="s">
        <v>3187</v>
      </c>
      <c r="P2779" s="42"/>
      <c r="Q2779" s="42"/>
      <c r="R2779" s="49"/>
      <c r="S2779" s="42"/>
    </row>
    <row r="2780" spans="1:19" hidden="1" x14ac:dyDescent="0.2">
      <c r="A2780" s="5">
        <v>45565</v>
      </c>
      <c r="B2780" s="6">
        <v>53544</v>
      </c>
      <c r="C2780" s="6" t="s">
        <v>2228</v>
      </c>
      <c r="D2780" s="6" t="s">
        <v>3067</v>
      </c>
      <c r="E2780" s="9">
        <v>446424</v>
      </c>
      <c r="F2780" s="10" t="s">
        <v>1409</v>
      </c>
      <c r="G2780" s="9">
        <v>35714</v>
      </c>
      <c r="H2780" s="9">
        <v>482138</v>
      </c>
      <c r="I2780" s="6" t="s">
        <v>147</v>
      </c>
      <c r="J2780" s="6" t="s">
        <v>148</v>
      </c>
      <c r="K2780" s="5">
        <f t="shared" si="266"/>
        <v>45600</v>
      </c>
      <c r="L2780" s="9">
        <f>+VLOOKUP(B2780,'[17]TT 2023'!F$2843:K$2909,2,0)</f>
        <v>482139</v>
      </c>
      <c r="M2780" s="9">
        <f t="shared" si="267"/>
        <v>1</v>
      </c>
      <c r="N2780" s="5">
        <f>+VLOOKUP(B2780,'[17]TT 2023'!F$2843:K$2909,6,0)</f>
        <v>45607</v>
      </c>
      <c r="O2780" t="s">
        <v>3185</v>
      </c>
    </row>
    <row r="2781" spans="1:19" hidden="1" x14ac:dyDescent="0.2">
      <c r="A2781" s="5">
        <v>45565</v>
      </c>
      <c r="B2781" s="6">
        <v>53545</v>
      </c>
      <c r="C2781" s="6" t="s">
        <v>2228</v>
      </c>
      <c r="D2781" s="6" t="s">
        <v>3068</v>
      </c>
      <c r="E2781" s="9">
        <v>1361495</v>
      </c>
      <c r="F2781" s="10" t="s">
        <v>1409</v>
      </c>
      <c r="G2781" s="9">
        <v>108920</v>
      </c>
      <c r="H2781" s="9">
        <v>1470415</v>
      </c>
      <c r="I2781" s="6" t="s">
        <v>147</v>
      </c>
      <c r="J2781" s="6" t="s">
        <v>148</v>
      </c>
      <c r="K2781" s="5">
        <f t="shared" si="266"/>
        <v>45600</v>
      </c>
      <c r="L2781" s="9">
        <f>+VLOOKUP(B2781,'[17]TT 2023'!F$2910:K$2981,2,0)</f>
        <v>1470420</v>
      </c>
      <c r="M2781" s="9">
        <f t="shared" si="267"/>
        <v>5</v>
      </c>
      <c r="N2781" s="5">
        <f>+VLOOKUP(B2781,'[17]TT 2023'!F$2910:K$2981,6,0)</f>
        <v>45621</v>
      </c>
      <c r="O2781" t="s">
        <v>3189</v>
      </c>
    </row>
    <row r="2782" spans="1:19" hidden="1" x14ac:dyDescent="0.2">
      <c r="A2782" s="5">
        <v>45565</v>
      </c>
      <c r="B2782" s="6">
        <v>53546</v>
      </c>
      <c r="C2782" s="6" t="s">
        <v>2228</v>
      </c>
      <c r="D2782" s="6" t="s">
        <v>3069</v>
      </c>
      <c r="E2782" s="9">
        <v>5552900</v>
      </c>
      <c r="F2782" s="10" t="s">
        <v>1409</v>
      </c>
      <c r="G2782" s="9">
        <v>444232</v>
      </c>
      <c r="H2782" s="9">
        <v>5997132</v>
      </c>
      <c r="I2782" s="6" t="s">
        <v>147</v>
      </c>
      <c r="J2782" s="6" t="s">
        <v>148</v>
      </c>
      <c r="K2782" s="5">
        <f t="shared" si="266"/>
        <v>45600</v>
      </c>
      <c r="L2782" s="9">
        <f>+VLOOKUP(B2782,'[17]TT 2023'!F$2910:K$2981,2,0)</f>
        <v>5997132</v>
      </c>
      <c r="M2782" s="9">
        <f t="shared" si="267"/>
        <v>0</v>
      </c>
      <c r="N2782" s="5">
        <f>+VLOOKUP(B2782,'[17]TT 2023'!F$2910:K$2981,6,0)</f>
        <v>45621</v>
      </c>
      <c r="O2782" t="s">
        <v>3189</v>
      </c>
    </row>
    <row r="2783" spans="1:19" hidden="1" x14ac:dyDescent="0.2">
      <c r="A2783" s="5">
        <v>45565</v>
      </c>
      <c r="B2783" s="6">
        <v>53547</v>
      </c>
      <c r="C2783" s="6" t="s">
        <v>2228</v>
      </c>
      <c r="D2783" s="6" t="s">
        <v>3070</v>
      </c>
      <c r="E2783" s="9">
        <v>5552900</v>
      </c>
      <c r="F2783" s="10" t="s">
        <v>1409</v>
      </c>
      <c r="G2783" s="9">
        <v>444232</v>
      </c>
      <c r="H2783" s="9">
        <v>5997132</v>
      </c>
      <c r="I2783" s="6" t="s">
        <v>147</v>
      </c>
      <c r="J2783" s="6" t="s">
        <v>148</v>
      </c>
      <c r="K2783" s="5">
        <f t="shared" si="266"/>
        <v>45600</v>
      </c>
      <c r="L2783" s="9">
        <f>+VLOOKUP(B2783,'[17]TT 2023'!F$2910:K$2981,2,0)</f>
        <v>5997132</v>
      </c>
      <c r="M2783" s="9">
        <f t="shared" si="267"/>
        <v>0</v>
      </c>
      <c r="N2783" s="5">
        <f>+VLOOKUP(B2783,'[17]TT 2023'!F$2910:K$2981,6,0)</f>
        <v>45621</v>
      </c>
      <c r="O2783" t="s">
        <v>3189</v>
      </c>
    </row>
    <row r="2784" spans="1:19" hidden="1" x14ac:dyDescent="0.2">
      <c r="A2784" s="5">
        <v>45565</v>
      </c>
      <c r="B2784" s="6">
        <v>53548</v>
      </c>
      <c r="C2784" s="6" t="s">
        <v>2228</v>
      </c>
      <c r="D2784" s="6" t="s">
        <v>3071</v>
      </c>
      <c r="E2784" s="9">
        <v>1110580</v>
      </c>
      <c r="F2784" s="10" t="s">
        <v>1409</v>
      </c>
      <c r="G2784" s="9">
        <v>88846</v>
      </c>
      <c r="H2784" s="9">
        <v>1199426</v>
      </c>
      <c r="I2784" s="6" t="s">
        <v>147</v>
      </c>
      <c r="J2784" s="6" t="s">
        <v>148</v>
      </c>
      <c r="K2784" s="5">
        <f t="shared" si="266"/>
        <v>45600</v>
      </c>
      <c r="L2784" s="9">
        <f>+VLOOKUP(B2784,'[17]TT 2023'!F$2843:K$2909,2,0)</f>
        <v>1199421</v>
      </c>
      <c r="M2784" s="9">
        <f t="shared" si="267"/>
        <v>-5</v>
      </c>
      <c r="N2784" s="5">
        <f>+VLOOKUP(B2784,'[17]TT 2023'!F$2843:K$2909,6,0)</f>
        <v>45607</v>
      </c>
      <c r="O2784" t="s">
        <v>3185</v>
      </c>
    </row>
    <row r="2785" spans="1:15" hidden="1" x14ac:dyDescent="0.2">
      <c r="A2785" s="5">
        <v>45565</v>
      </c>
      <c r="B2785" s="6">
        <v>53549</v>
      </c>
      <c r="C2785" s="6" t="s">
        <v>2228</v>
      </c>
      <c r="D2785" s="6" t="s">
        <v>3072</v>
      </c>
      <c r="E2785" s="9">
        <v>1116060</v>
      </c>
      <c r="F2785" s="10" t="s">
        <v>1409</v>
      </c>
      <c r="G2785" s="9">
        <v>89285</v>
      </c>
      <c r="H2785" s="9">
        <v>1205345</v>
      </c>
      <c r="I2785" s="6" t="s">
        <v>13</v>
      </c>
      <c r="J2785" s="6" t="s">
        <v>14</v>
      </c>
      <c r="K2785" s="5">
        <f t="shared" si="266"/>
        <v>45600</v>
      </c>
      <c r="L2785" s="9">
        <f>+VLOOKUP(B2785,'[17]TT 2023'!F$2843:K$2909,2,0)</f>
        <v>1205348</v>
      </c>
      <c r="M2785" s="9">
        <f t="shared" si="267"/>
        <v>3</v>
      </c>
      <c r="N2785" s="5">
        <f>+VLOOKUP(B2785,'[17]TT 2023'!F$2843:K$2909,6,0)</f>
        <v>45607</v>
      </c>
      <c r="O2785" t="s">
        <v>3185</v>
      </c>
    </row>
    <row r="2786" spans="1:15" hidden="1" x14ac:dyDescent="0.2">
      <c r="A2786" s="5">
        <v>45565</v>
      </c>
      <c r="B2786" s="6">
        <v>53550</v>
      </c>
      <c r="C2786" s="6" t="s">
        <v>2228</v>
      </c>
      <c r="D2786" s="6" t="s">
        <v>3073</v>
      </c>
      <c r="E2786" s="9">
        <v>418525</v>
      </c>
      <c r="F2786" s="10" t="s">
        <v>1409</v>
      </c>
      <c r="G2786" s="9">
        <v>33482</v>
      </c>
      <c r="H2786" s="9">
        <v>452007</v>
      </c>
      <c r="I2786" s="6" t="s">
        <v>117</v>
      </c>
      <c r="J2786" s="6" t="s">
        <v>118</v>
      </c>
      <c r="K2786" s="5">
        <f t="shared" si="266"/>
        <v>45600</v>
      </c>
      <c r="L2786" s="9">
        <f>+VLOOKUP(B2786,'[17]TT 2023'!F$2843:K$2909,2,0)</f>
        <v>452007</v>
      </c>
      <c r="M2786" s="9">
        <f t="shared" si="267"/>
        <v>0</v>
      </c>
      <c r="N2786" s="5">
        <f>+VLOOKUP(B2786,'[17]TT 2023'!F$2843:K$2909,6,0)</f>
        <v>45607</v>
      </c>
      <c r="O2786" t="s">
        <v>3185</v>
      </c>
    </row>
    <row r="2787" spans="1:15" hidden="1" x14ac:dyDescent="0.2">
      <c r="A2787" s="5">
        <v>45565</v>
      </c>
      <c r="B2787" s="6">
        <v>53551</v>
      </c>
      <c r="C2787" s="6" t="s">
        <v>2228</v>
      </c>
      <c r="D2787" s="6" t="s">
        <v>3074</v>
      </c>
      <c r="E2787" s="9">
        <v>418525</v>
      </c>
      <c r="F2787" s="10" t="s">
        <v>1409</v>
      </c>
      <c r="G2787" s="9">
        <v>33482</v>
      </c>
      <c r="H2787" s="9">
        <v>452007</v>
      </c>
      <c r="I2787" s="6" t="s">
        <v>13</v>
      </c>
      <c r="J2787" s="6" t="s">
        <v>14</v>
      </c>
      <c r="K2787" s="5">
        <f t="shared" si="266"/>
        <v>45600</v>
      </c>
      <c r="L2787" s="9">
        <f>+VLOOKUP(B2787,'[17]TT 2023'!F$2843:K$2909,2,0)</f>
        <v>452007</v>
      </c>
      <c r="M2787" s="9">
        <f t="shared" si="267"/>
        <v>0</v>
      </c>
      <c r="N2787" s="5">
        <f>+VLOOKUP(B2787,'[17]TT 2023'!F$2843:K$2909,6,0)</f>
        <v>45607</v>
      </c>
      <c r="O2787" t="s">
        <v>3185</v>
      </c>
    </row>
    <row r="2788" spans="1:15" hidden="1" x14ac:dyDescent="0.2">
      <c r="A2788" s="5">
        <v>45565</v>
      </c>
      <c r="B2788" s="6">
        <v>53552</v>
      </c>
      <c r="C2788" s="6" t="s">
        <v>2228</v>
      </c>
      <c r="D2788" s="6" t="s">
        <v>3075</v>
      </c>
      <c r="E2788" s="9">
        <v>418525</v>
      </c>
      <c r="F2788" s="10" t="s">
        <v>1409</v>
      </c>
      <c r="G2788" s="9">
        <v>33482</v>
      </c>
      <c r="H2788" s="9">
        <v>452007</v>
      </c>
      <c r="I2788" s="6" t="s">
        <v>101</v>
      </c>
      <c r="J2788" s="6" t="s">
        <v>102</v>
      </c>
      <c r="K2788" s="5">
        <f t="shared" si="266"/>
        <v>45600</v>
      </c>
      <c r="L2788" s="9">
        <f>+VLOOKUP(B2788,'[17]TT 2023'!F$2843:K$2909,2,0)</f>
        <v>452007</v>
      </c>
      <c r="M2788" s="9">
        <f t="shared" si="267"/>
        <v>0</v>
      </c>
      <c r="N2788" s="5">
        <f>+VLOOKUP(B2788,'[17]TT 2023'!F$2843:K$2909,6,0)</f>
        <v>45607</v>
      </c>
      <c r="O2788" t="s">
        <v>3185</v>
      </c>
    </row>
    <row r="2789" spans="1:15" hidden="1" x14ac:dyDescent="0.2">
      <c r="A2789" s="5">
        <v>45570</v>
      </c>
      <c r="B2789" s="6">
        <v>1417</v>
      </c>
      <c r="C2789" s="6" t="s">
        <v>2229</v>
      </c>
      <c r="D2789" s="6" t="s">
        <v>727</v>
      </c>
      <c r="E2789" s="9">
        <v>-333174</v>
      </c>
      <c r="F2789" s="10" t="s">
        <v>1409</v>
      </c>
      <c r="G2789" s="9">
        <v>-26654</v>
      </c>
      <c r="H2789" s="9">
        <f>+E2789+G2789</f>
        <v>-359828</v>
      </c>
      <c r="I2789" s="6" t="s">
        <v>175</v>
      </c>
      <c r="J2789" s="6" t="s">
        <v>176</v>
      </c>
      <c r="K2789" s="5">
        <f t="shared" ref="K2789:K2799" si="268">35+A2789</f>
        <v>45605</v>
      </c>
      <c r="L2789" s="9">
        <f>+VLOOKUP(B2789,'[17]TT 2023'!$F$2718:K$2773,2,0)</f>
        <v>-359829</v>
      </c>
      <c r="M2789" s="9">
        <f t="shared" ref="M2789:M2799" si="269">+L2789-H2789</f>
        <v>-1</v>
      </c>
      <c r="N2789" s="5">
        <f>+VLOOKUP(B2789,'[17]TT 2023'!$F$2718:K$2773,6,0)</f>
        <v>45575</v>
      </c>
      <c r="O2789" t="s">
        <v>3076</v>
      </c>
    </row>
    <row r="2790" spans="1:15" hidden="1" x14ac:dyDescent="0.2">
      <c r="A2790" s="5">
        <v>45570</v>
      </c>
      <c r="B2790" s="6">
        <v>1419</v>
      </c>
      <c r="C2790" s="6" t="s">
        <v>2229</v>
      </c>
      <c r="D2790" s="6" t="s">
        <v>727</v>
      </c>
      <c r="E2790" s="9">
        <v>-750435</v>
      </c>
      <c r="F2790" s="10" t="s">
        <v>1409</v>
      </c>
      <c r="G2790" s="9">
        <v>-60035</v>
      </c>
      <c r="H2790" s="9">
        <f>+E2790+G2790</f>
        <v>-810470</v>
      </c>
      <c r="I2790" s="6" t="s">
        <v>13</v>
      </c>
      <c r="J2790" s="6" t="s">
        <v>14</v>
      </c>
      <c r="K2790" s="5">
        <f t="shared" si="268"/>
        <v>45605</v>
      </c>
      <c r="L2790" s="9">
        <f>+VLOOKUP(B2790,'[17]TT 2023'!$F$2718:K$2773,2,0)</f>
        <v>-810472</v>
      </c>
      <c r="M2790" s="9">
        <f t="shared" si="269"/>
        <v>-2</v>
      </c>
      <c r="N2790" s="5">
        <f>+VLOOKUP(B2790,'[17]TT 2023'!$F$2718:K$2773,6,0)</f>
        <v>45575</v>
      </c>
      <c r="O2790" t="s">
        <v>3076</v>
      </c>
    </row>
    <row r="2791" spans="1:15" hidden="1" x14ac:dyDescent="0.2">
      <c r="A2791" s="5">
        <v>45567</v>
      </c>
      <c r="B2791" s="6">
        <v>52191</v>
      </c>
      <c r="C2791" s="6" t="s">
        <v>2369</v>
      </c>
      <c r="D2791" s="6" t="s">
        <v>1613</v>
      </c>
      <c r="E2791" s="9">
        <v>-2659822</v>
      </c>
      <c r="F2791" s="10" t="s">
        <v>1409</v>
      </c>
      <c r="G2791" s="9">
        <v>-212786</v>
      </c>
      <c r="H2791" s="9">
        <f>+E2791+G2791</f>
        <v>-2872608</v>
      </c>
      <c r="I2791" s="6" t="s">
        <v>13</v>
      </c>
      <c r="J2791" s="6" t="s">
        <v>14</v>
      </c>
      <c r="K2791" s="5">
        <f t="shared" si="268"/>
        <v>45602</v>
      </c>
      <c r="L2791" s="9">
        <f>+VLOOKUP(B2791,'[17]TT 2023'!F$2774:K$2842,2,0)</f>
        <v>-2872608</v>
      </c>
      <c r="M2791" s="9">
        <f t="shared" si="269"/>
        <v>0</v>
      </c>
      <c r="N2791" s="5">
        <f>+VLOOKUP(B2791,'[17]TT 2023'!F$2774:K$2842,6,0)</f>
        <v>45589</v>
      </c>
      <c r="O2791" t="s">
        <v>3079</v>
      </c>
    </row>
    <row r="2792" spans="1:15" hidden="1" x14ac:dyDescent="0.2">
      <c r="A2792" s="5">
        <v>45567</v>
      </c>
      <c r="B2792" s="6">
        <v>52195</v>
      </c>
      <c r="C2792" s="6" t="s">
        <v>2369</v>
      </c>
      <c r="D2792" s="6" t="s">
        <v>1610</v>
      </c>
      <c r="E2792" s="9">
        <v>-1329911</v>
      </c>
      <c r="F2792" s="10" t="s">
        <v>1409</v>
      </c>
      <c r="G2792" s="9">
        <v>-106393</v>
      </c>
      <c r="H2792" s="9">
        <f t="shared" ref="H2792:H2856" si="270">+E2792+G2792</f>
        <v>-1436304</v>
      </c>
      <c r="I2792" s="6" t="s">
        <v>13</v>
      </c>
      <c r="J2792" s="6" t="s">
        <v>14</v>
      </c>
      <c r="K2792" s="5">
        <f t="shared" si="268"/>
        <v>45602</v>
      </c>
      <c r="L2792" s="9">
        <f>+VLOOKUP(B2792,'[17]TT 2023'!F$2774:K$2842,2,0)</f>
        <v>-1436304</v>
      </c>
      <c r="M2792" s="9">
        <f t="shared" si="269"/>
        <v>0</v>
      </c>
      <c r="N2792" s="5">
        <f>+VLOOKUP(B2792,'[17]TT 2023'!F$2774:K$2842,6,0)</f>
        <v>45589</v>
      </c>
      <c r="O2792" t="s">
        <v>3079</v>
      </c>
    </row>
    <row r="2793" spans="1:15" hidden="1" x14ac:dyDescent="0.2">
      <c r="A2793" s="5">
        <v>45567</v>
      </c>
      <c r="B2793" s="6">
        <v>52216</v>
      </c>
      <c r="C2793" s="6" t="s">
        <v>2369</v>
      </c>
      <c r="D2793" s="6" t="s">
        <v>2230</v>
      </c>
      <c r="E2793" s="9">
        <v>-6117592</v>
      </c>
      <c r="F2793" s="10" t="s">
        <v>1409</v>
      </c>
      <c r="G2793" s="9">
        <v>-489407</v>
      </c>
      <c r="H2793" s="9">
        <f t="shared" si="270"/>
        <v>-6606999</v>
      </c>
      <c r="I2793" s="6" t="s">
        <v>13</v>
      </c>
      <c r="J2793" s="6" t="s">
        <v>14</v>
      </c>
      <c r="K2793" s="5">
        <f t="shared" si="268"/>
        <v>45602</v>
      </c>
      <c r="L2793" s="9">
        <f>+VLOOKUP(B2793,'[17]TT 2023'!F$2774:K$2842,2,0)</f>
        <v>-6606999</v>
      </c>
      <c r="M2793" s="9">
        <f t="shared" si="269"/>
        <v>0</v>
      </c>
      <c r="N2793" s="5">
        <f>+VLOOKUP(B2793,'[17]TT 2023'!F$2774:K$2842,6,0)</f>
        <v>45589</v>
      </c>
      <c r="O2793" t="s">
        <v>3079</v>
      </c>
    </row>
    <row r="2794" spans="1:15" hidden="1" x14ac:dyDescent="0.2">
      <c r="A2794" s="5">
        <v>45567</v>
      </c>
      <c r="B2794" s="6">
        <v>52500</v>
      </c>
      <c r="C2794" s="6" t="s">
        <v>2369</v>
      </c>
      <c r="D2794" s="6" t="s">
        <v>3077</v>
      </c>
      <c r="E2794" s="9">
        <v>-8777414</v>
      </c>
      <c r="F2794" s="10" t="s">
        <v>1409</v>
      </c>
      <c r="G2794" s="9">
        <v>-702193</v>
      </c>
      <c r="H2794" s="9">
        <f t="shared" si="270"/>
        <v>-9479607</v>
      </c>
      <c r="I2794" s="6" t="s">
        <v>13</v>
      </c>
      <c r="J2794" s="6" t="s">
        <v>14</v>
      </c>
      <c r="K2794" s="5">
        <f t="shared" si="268"/>
        <v>45602</v>
      </c>
      <c r="L2794" s="9">
        <f>+VLOOKUP(B2794,'[17]TT 2023'!F$2774:K$2842,2,0)</f>
        <v>-9479607</v>
      </c>
      <c r="M2794" s="9">
        <f t="shared" si="269"/>
        <v>0</v>
      </c>
      <c r="N2794" s="5">
        <f>+VLOOKUP(B2794,'[17]TT 2023'!F$2774:K$2842,6,0)</f>
        <v>45589</v>
      </c>
      <c r="O2794" t="s">
        <v>3079</v>
      </c>
    </row>
    <row r="2795" spans="1:15" hidden="1" x14ac:dyDescent="0.2">
      <c r="A2795" s="5">
        <v>45567</v>
      </c>
      <c r="B2795" s="6">
        <v>52504</v>
      </c>
      <c r="C2795" s="6" t="s">
        <v>2369</v>
      </c>
      <c r="D2795" s="6" t="s">
        <v>2974</v>
      </c>
      <c r="E2795" s="9">
        <v>-5319645</v>
      </c>
      <c r="F2795" s="10" t="s">
        <v>1409</v>
      </c>
      <c r="G2795" s="9">
        <v>-425572</v>
      </c>
      <c r="H2795" s="9">
        <f t="shared" si="270"/>
        <v>-5745217</v>
      </c>
      <c r="I2795" s="6" t="s">
        <v>13</v>
      </c>
      <c r="J2795" s="6" t="s">
        <v>14</v>
      </c>
      <c r="K2795" s="5">
        <f t="shared" si="268"/>
        <v>45602</v>
      </c>
      <c r="L2795" s="9">
        <f>+VLOOKUP(B2795,'[17]TT 2023'!F$2774:K$2842,2,0)</f>
        <v>-5745217</v>
      </c>
      <c r="M2795" s="9">
        <f t="shared" si="269"/>
        <v>0</v>
      </c>
      <c r="N2795" s="5">
        <f>+VLOOKUP(B2795,'[17]TT 2023'!F$2774:K$2842,6,0)</f>
        <v>45589</v>
      </c>
      <c r="O2795" t="s">
        <v>3079</v>
      </c>
    </row>
    <row r="2796" spans="1:15" hidden="1" x14ac:dyDescent="0.2">
      <c r="A2796" s="5">
        <v>45567</v>
      </c>
      <c r="B2796" s="6">
        <v>52547</v>
      </c>
      <c r="C2796" s="6" t="s">
        <v>2369</v>
      </c>
      <c r="D2796" s="6" t="s">
        <v>1612</v>
      </c>
      <c r="E2796" s="9">
        <v>-5984601</v>
      </c>
      <c r="F2796" s="10" t="s">
        <v>1409</v>
      </c>
      <c r="G2796" s="9">
        <v>-478768</v>
      </c>
      <c r="H2796" s="9">
        <f t="shared" si="270"/>
        <v>-6463369</v>
      </c>
      <c r="I2796" s="6" t="s">
        <v>13</v>
      </c>
      <c r="J2796" s="6" t="s">
        <v>14</v>
      </c>
      <c r="K2796" s="5">
        <f t="shared" si="268"/>
        <v>45602</v>
      </c>
      <c r="L2796" s="9">
        <f>+VLOOKUP(B2796,'[17]TT 2023'!F$2774:K$2842,2,0)</f>
        <v>-6463369</v>
      </c>
      <c r="M2796" s="9">
        <f t="shared" si="269"/>
        <v>0</v>
      </c>
      <c r="N2796" s="5">
        <f>+VLOOKUP(B2796,'[17]TT 2023'!F$2774:K$2842,6,0)</f>
        <v>45589</v>
      </c>
      <c r="O2796" t="s">
        <v>3079</v>
      </c>
    </row>
    <row r="2797" spans="1:15" hidden="1" x14ac:dyDescent="0.2">
      <c r="A2797" s="5">
        <v>45567</v>
      </c>
      <c r="B2797" s="6">
        <v>52549</v>
      </c>
      <c r="C2797" s="6" t="s">
        <v>2369</v>
      </c>
      <c r="D2797" s="6" t="s">
        <v>2975</v>
      </c>
      <c r="E2797" s="9">
        <v>-664956</v>
      </c>
      <c r="F2797" s="10" t="s">
        <v>1409</v>
      </c>
      <c r="G2797" s="9">
        <v>-53196</v>
      </c>
      <c r="H2797" s="9">
        <f t="shared" si="270"/>
        <v>-718152</v>
      </c>
      <c r="I2797" s="6" t="s">
        <v>13</v>
      </c>
      <c r="J2797" s="6" t="s">
        <v>14</v>
      </c>
      <c r="K2797" s="5">
        <f t="shared" si="268"/>
        <v>45602</v>
      </c>
      <c r="L2797" s="9">
        <f>+VLOOKUP(B2797,'[17]TT 2023'!F$2774:K$2842,2,0)</f>
        <v>-718152</v>
      </c>
      <c r="M2797" s="9">
        <f t="shared" si="269"/>
        <v>0</v>
      </c>
      <c r="N2797" s="5">
        <f>+VLOOKUP(B2797,'[17]TT 2023'!F$2774:K$2842,6,0)</f>
        <v>45589</v>
      </c>
      <c r="O2797" t="s">
        <v>3079</v>
      </c>
    </row>
    <row r="2798" spans="1:15" hidden="1" x14ac:dyDescent="0.2">
      <c r="A2798" s="5">
        <v>45567</v>
      </c>
      <c r="B2798" s="6">
        <v>53233</v>
      </c>
      <c r="C2798" s="6" t="s">
        <v>2369</v>
      </c>
      <c r="D2798" s="6" t="s">
        <v>1611</v>
      </c>
      <c r="E2798" s="9">
        <v>-10639290</v>
      </c>
      <c r="F2798" s="10" t="s">
        <v>1409</v>
      </c>
      <c r="G2798" s="9">
        <v>-851143</v>
      </c>
      <c r="H2798" s="9">
        <f t="shared" si="270"/>
        <v>-11490433</v>
      </c>
      <c r="I2798" s="6" t="s">
        <v>13</v>
      </c>
      <c r="J2798" s="6" t="s">
        <v>14</v>
      </c>
      <c r="K2798" s="5">
        <f t="shared" si="268"/>
        <v>45602</v>
      </c>
      <c r="L2798" s="9">
        <f>+VLOOKUP(B2798,'[17]TT 2023'!F$2774:K$2842,2,0)</f>
        <v>-11490433</v>
      </c>
      <c r="M2798" s="9">
        <f t="shared" si="269"/>
        <v>0</v>
      </c>
      <c r="N2798" s="5">
        <f>+VLOOKUP(B2798,'[17]TT 2023'!F$2774:K$2842,6,0)</f>
        <v>45589</v>
      </c>
      <c r="O2798" t="s">
        <v>3079</v>
      </c>
    </row>
    <row r="2799" spans="1:15" hidden="1" x14ac:dyDescent="0.2">
      <c r="A2799" s="5">
        <v>45582</v>
      </c>
      <c r="B2799" s="6">
        <v>10105</v>
      </c>
      <c r="C2799" s="6" t="s">
        <v>2370</v>
      </c>
      <c r="D2799" s="6" t="s">
        <v>3078</v>
      </c>
      <c r="E2799" s="9">
        <v>-2702882</v>
      </c>
      <c r="F2799" s="10" t="s">
        <v>1409</v>
      </c>
      <c r="G2799" s="9">
        <v>-216230</v>
      </c>
      <c r="H2799" s="9">
        <f t="shared" si="270"/>
        <v>-2919112</v>
      </c>
      <c r="I2799" s="6" t="s">
        <v>13</v>
      </c>
      <c r="J2799" s="6" t="s">
        <v>14</v>
      </c>
      <c r="K2799" s="5">
        <f t="shared" si="268"/>
        <v>45617</v>
      </c>
      <c r="L2799" s="9">
        <f>+VLOOKUP(B2799,'[17]TT 2023'!F$2774:K$2842,2,0)</f>
        <v>-2919113</v>
      </c>
      <c r="M2799" s="9">
        <f t="shared" si="269"/>
        <v>-1</v>
      </c>
      <c r="N2799" s="5">
        <f>+VLOOKUP(B2799,'[17]TT 2023'!F$2774:K$2842,6,0)</f>
        <v>45589</v>
      </c>
      <c r="O2799" t="s">
        <v>3079</v>
      </c>
    </row>
    <row r="2800" spans="1:15" hidden="1" x14ac:dyDescent="0.2">
      <c r="A2800" s="5">
        <v>45570</v>
      </c>
      <c r="B2800" s="6">
        <v>1415</v>
      </c>
      <c r="C2800" s="6" t="s">
        <v>2229</v>
      </c>
      <c r="D2800" s="6" t="s">
        <v>727</v>
      </c>
      <c r="E2800" s="9">
        <v>-111058</v>
      </c>
      <c r="F2800" s="10" t="s">
        <v>1409</v>
      </c>
      <c r="G2800" s="9">
        <v>-8885</v>
      </c>
      <c r="H2800" s="9">
        <f t="shared" si="270"/>
        <v>-119943</v>
      </c>
      <c r="I2800" s="6" t="s">
        <v>53</v>
      </c>
      <c r="J2800" s="6" t="s">
        <v>54</v>
      </c>
      <c r="K2800" s="5">
        <f t="shared" ref="K2800:K2813" si="271">35+A2800</f>
        <v>45605</v>
      </c>
      <c r="L2800" s="9">
        <f>+VLOOKUP(B2800,'[17]TT 2023'!F$2774:K$2842,2,0)</f>
        <v>-119943</v>
      </c>
      <c r="M2800" s="9">
        <f t="shared" ref="M2800:M2813" si="272">+L2800-H2800</f>
        <v>0</v>
      </c>
      <c r="N2800" s="5">
        <f>+VLOOKUP(B2800,'[17]TT 2023'!F$2774:K$2842,6,0)</f>
        <v>45589</v>
      </c>
      <c r="O2800" t="s">
        <v>3079</v>
      </c>
    </row>
    <row r="2801" spans="1:15" hidden="1" x14ac:dyDescent="0.2">
      <c r="A2801" s="5">
        <v>45570</v>
      </c>
      <c r="B2801" s="6">
        <v>1416</v>
      </c>
      <c r="C2801" s="6" t="s">
        <v>2229</v>
      </c>
      <c r="D2801" s="6" t="s">
        <v>727</v>
      </c>
      <c r="E2801" s="9">
        <v>-857640</v>
      </c>
      <c r="F2801" s="10" t="s">
        <v>1409</v>
      </c>
      <c r="G2801" s="9">
        <v>-68611</v>
      </c>
      <c r="H2801" s="9">
        <f t="shared" si="270"/>
        <v>-926251</v>
      </c>
      <c r="I2801" s="6" t="s">
        <v>53</v>
      </c>
      <c r="J2801" s="6" t="s">
        <v>54</v>
      </c>
      <c r="K2801" s="5">
        <f t="shared" si="271"/>
        <v>45605</v>
      </c>
      <c r="L2801" s="9">
        <f>+VLOOKUP(B2801,'[17]TT 2023'!F$2774:K$2842,2,0)</f>
        <v>-926251</v>
      </c>
      <c r="M2801" s="9">
        <f t="shared" si="272"/>
        <v>0</v>
      </c>
      <c r="N2801" s="5">
        <f>+VLOOKUP(B2801,'[17]TT 2023'!F$2774:K$2842,6,0)</f>
        <v>45589</v>
      </c>
      <c r="O2801" t="s">
        <v>3079</v>
      </c>
    </row>
    <row r="2802" spans="1:15" hidden="1" x14ac:dyDescent="0.2">
      <c r="A2802" s="5">
        <v>45570</v>
      </c>
      <c r="B2802" s="6">
        <v>1418</v>
      </c>
      <c r="C2802" s="6" t="s">
        <v>2229</v>
      </c>
      <c r="D2802" s="6" t="s">
        <v>727</v>
      </c>
      <c r="E2802" s="9">
        <v>-111606</v>
      </c>
      <c r="F2802" s="10" t="s">
        <v>1409</v>
      </c>
      <c r="G2802" s="9">
        <v>-8928</v>
      </c>
      <c r="H2802" s="9">
        <f t="shared" si="270"/>
        <v>-120534</v>
      </c>
      <c r="I2802" s="6" t="s">
        <v>175</v>
      </c>
      <c r="J2802" s="6" t="s">
        <v>176</v>
      </c>
      <c r="K2802" s="5">
        <f t="shared" si="271"/>
        <v>45605</v>
      </c>
      <c r="L2802" s="9">
        <f>+VLOOKUP(B2802,'[17]TT 2023'!F$2774:K$2842,2,0)</f>
        <v>-120533</v>
      </c>
      <c r="M2802" s="9">
        <f t="shared" si="272"/>
        <v>1</v>
      </c>
      <c r="N2802" s="5">
        <f>+VLOOKUP(B2802,'[17]TT 2023'!F$2774:K$2842,6,0)</f>
        <v>45589</v>
      </c>
      <c r="O2802" t="s">
        <v>3079</v>
      </c>
    </row>
    <row r="2803" spans="1:15" hidden="1" x14ac:dyDescent="0.2">
      <c r="A2803" s="5">
        <v>45570</v>
      </c>
      <c r="B2803" s="6">
        <v>1420</v>
      </c>
      <c r="C2803" s="6" t="s">
        <v>2229</v>
      </c>
      <c r="D2803" s="6" t="s">
        <v>727</v>
      </c>
      <c r="E2803" s="9">
        <v>-501830</v>
      </c>
      <c r="F2803" s="10" t="s">
        <v>1409</v>
      </c>
      <c r="G2803" s="9">
        <v>-40146</v>
      </c>
      <c r="H2803" s="9">
        <f t="shared" si="270"/>
        <v>-541976</v>
      </c>
      <c r="I2803" s="6" t="s">
        <v>13</v>
      </c>
      <c r="J2803" s="6" t="s">
        <v>14</v>
      </c>
      <c r="K2803" s="5">
        <f t="shared" si="271"/>
        <v>45605</v>
      </c>
      <c r="L2803" s="9">
        <f>+VLOOKUP(B2803,'[17]TT 2023'!F$2774:K$2842,2,0)</f>
        <v>-541974</v>
      </c>
      <c r="M2803" s="9">
        <f t="shared" si="272"/>
        <v>2</v>
      </c>
      <c r="N2803" s="5">
        <f>+VLOOKUP(B2803,'[17]TT 2023'!F$2774:K$2842,6,0)</f>
        <v>45589</v>
      </c>
      <c r="O2803" t="s">
        <v>3079</v>
      </c>
    </row>
    <row r="2804" spans="1:15" hidden="1" x14ac:dyDescent="0.2">
      <c r="A2804" s="5">
        <v>45573</v>
      </c>
      <c r="B2804" s="6">
        <v>1453</v>
      </c>
      <c r="C2804" s="6" t="s">
        <v>2229</v>
      </c>
      <c r="D2804" s="6" t="s">
        <v>727</v>
      </c>
      <c r="E2804" s="9">
        <v>-238132</v>
      </c>
      <c r="F2804" s="10" t="s">
        <v>1409</v>
      </c>
      <c r="G2804" s="9">
        <v>-19051</v>
      </c>
      <c r="H2804" s="9">
        <f t="shared" si="270"/>
        <v>-257183</v>
      </c>
      <c r="I2804" s="6" t="s">
        <v>113</v>
      </c>
      <c r="J2804" s="6" t="s">
        <v>114</v>
      </c>
      <c r="K2804" s="5">
        <f t="shared" si="271"/>
        <v>45608</v>
      </c>
      <c r="L2804" s="9">
        <f>+VLOOKUP(B2804,'[17]TT 2023'!F$2774:K$2842,2,0)</f>
        <v>-257183</v>
      </c>
      <c r="M2804" s="9">
        <f t="shared" si="272"/>
        <v>0</v>
      </c>
      <c r="N2804" s="5">
        <f>+VLOOKUP(B2804,'[17]TT 2023'!F$2774:K$2842,6,0)</f>
        <v>45589</v>
      </c>
      <c r="O2804" t="s">
        <v>3079</v>
      </c>
    </row>
    <row r="2805" spans="1:15" hidden="1" x14ac:dyDescent="0.2">
      <c r="A2805" s="5">
        <v>45576</v>
      </c>
      <c r="B2805" s="6">
        <v>1454</v>
      </c>
      <c r="C2805" s="6" t="s">
        <v>2229</v>
      </c>
      <c r="D2805" s="6" t="s">
        <v>727</v>
      </c>
      <c r="E2805" s="9">
        <v>-73431</v>
      </c>
      <c r="F2805" s="10" t="s">
        <v>1409</v>
      </c>
      <c r="G2805" s="9">
        <v>-5874</v>
      </c>
      <c r="H2805" s="9">
        <f t="shared" si="270"/>
        <v>-79305</v>
      </c>
      <c r="I2805" s="6" t="s">
        <v>175</v>
      </c>
      <c r="J2805" s="6" t="s">
        <v>176</v>
      </c>
      <c r="K2805" s="5">
        <f t="shared" si="271"/>
        <v>45611</v>
      </c>
      <c r="L2805" s="9">
        <f>+VLOOKUP(B2805,'[17]TT 2023'!F$2774:K$2842,2,0)</f>
        <v>-79299</v>
      </c>
      <c r="M2805" s="9">
        <f t="shared" si="272"/>
        <v>6</v>
      </c>
      <c r="N2805" s="5">
        <f>+VLOOKUP(B2805,'[17]TT 2023'!F$2774:K$2842,6,0)</f>
        <v>45589</v>
      </c>
      <c r="O2805" t="s">
        <v>3079</v>
      </c>
    </row>
    <row r="2806" spans="1:15" hidden="1" x14ac:dyDescent="0.2">
      <c r="A2806" s="5">
        <v>45576</v>
      </c>
      <c r="B2806" s="6">
        <v>1455</v>
      </c>
      <c r="C2806" s="6" t="s">
        <v>2229</v>
      </c>
      <c r="D2806" s="6" t="s">
        <v>727</v>
      </c>
      <c r="E2806" s="9">
        <v>-83705</v>
      </c>
      <c r="F2806" s="10" t="s">
        <v>1409</v>
      </c>
      <c r="G2806" s="9">
        <v>-6696</v>
      </c>
      <c r="H2806" s="9">
        <f t="shared" si="270"/>
        <v>-90401</v>
      </c>
      <c r="I2806" s="6" t="s">
        <v>175</v>
      </c>
      <c r="J2806" s="6" t="s">
        <v>176</v>
      </c>
      <c r="K2806" s="5">
        <f t="shared" si="271"/>
        <v>45611</v>
      </c>
      <c r="L2806" s="9">
        <f>+VLOOKUP(B2806,'[17]TT 2023'!F$2774:K$2842,2,0)</f>
        <v>-90407</v>
      </c>
      <c r="M2806" s="9">
        <f t="shared" si="272"/>
        <v>-6</v>
      </c>
      <c r="N2806" s="5">
        <f>+VLOOKUP(B2806,'[17]TT 2023'!F$2774:K$2842,6,0)</f>
        <v>45589</v>
      </c>
      <c r="O2806" t="s">
        <v>3079</v>
      </c>
    </row>
    <row r="2807" spans="1:15" hidden="1" x14ac:dyDescent="0.2">
      <c r="A2807" s="5">
        <v>45582</v>
      </c>
      <c r="B2807" s="6">
        <v>1486</v>
      </c>
      <c r="C2807" s="6" t="s">
        <v>2229</v>
      </c>
      <c r="D2807" s="6" t="s">
        <v>727</v>
      </c>
      <c r="E2807" s="9">
        <v>-111058</v>
      </c>
      <c r="F2807" s="10" t="s">
        <v>1409</v>
      </c>
      <c r="G2807" s="9">
        <v>-8885</v>
      </c>
      <c r="H2807" s="9">
        <f t="shared" si="270"/>
        <v>-119943</v>
      </c>
      <c r="I2807" s="6" t="s">
        <v>53</v>
      </c>
      <c r="J2807" s="6" t="s">
        <v>54</v>
      </c>
      <c r="K2807" s="5">
        <f t="shared" si="271"/>
        <v>45617</v>
      </c>
      <c r="L2807" s="9">
        <f>+VLOOKUP(B2807,'[17]TT 2023'!F$2843:K$2909,2,0)</f>
        <v>-119943</v>
      </c>
      <c r="M2807" s="9">
        <f t="shared" si="272"/>
        <v>0</v>
      </c>
      <c r="N2807" s="5">
        <f>+VLOOKUP(B2807,'[17]TT 2023'!F$2843:K$2909,6,0)</f>
        <v>45607</v>
      </c>
      <c r="O2807" t="s">
        <v>3185</v>
      </c>
    </row>
    <row r="2808" spans="1:15" hidden="1" x14ac:dyDescent="0.2">
      <c r="A2808" s="5">
        <v>45582</v>
      </c>
      <c r="B2808" s="6">
        <v>1487</v>
      </c>
      <c r="C2808" s="6" t="s">
        <v>2229</v>
      </c>
      <c r="D2808" s="6" t="s">
        <v>727</v>
      </c>
      <c r="E2808" s="9">
        <v>-978138</v>
      </c>
      <c r="F2808" s="10" t="s">
        <v>1409</v>
      </c>
      <c r="G2808" s="9">
        <v>-78251</v>
      </c>
      <c r="H2808" s="9">
        <f t="shared" si="270"/>
        <v>-1056389</v>
      </c>
      <c r="I2808" s="6" t="s">
        <v>13</v>
      </c>
      <c r="J2808" s="6" t="s">
        <v>14</v>
      </c>
      <c r="K2808" s="5">
        <f t="shared" si="271"/>
        <v>45617</v>
      </c>
      <c r="L2808" s="9">
        <f>+VLOOKUP(B2808,'[17]TT 2023'!F$2774:K$2842,2,0)</f>
        <v>-1056388</v>
      </c>
      <c r="M2808" s="9">
        <f t="shared" si="272"/>
        <v>1</v>
      </c>
      <c r="N2808" s="5">
        <f>+VLOOKUP(B2808,'[17]TT 2023'!F$2774:K$2842,6,0)</f>
        <v>45589</v>
      </c>
      <c r="O2808" t="s">
        <v>3079</v>
      </c>
    </row>
    <row r="2809" spans="1:15" hidden="1" x14ac:dyDescent="0.2">
      <c r="A2809" s="5">
        <v>45582</v>
      </c>
      <c r="B2809" s="6">
        <v>1488</v>
      </c>
      <c r="C2809" s="6" t="s">
        <v>2229</v>
      </c>
      <c r="D2809" s="6" t="s">
        <v>727</v>
      </c>
      <c r="E2809" s="9">
        <v>-1393665</v>
      </c>
      <c r="F2809" s="10" t="s">
        <v>1409</v>
      </c>
      <c r="G2809" s="9">
        <v>-111493</v>
      </c>
      <c r="H2809" s="9">
        <f t="shared" si="270"/>
        <v>-1505158</v>
      </c>
      <c r="I2809" s="6" t="s">
        <v>13</v>
      </c>
      <c r="J2809" s="6" t="s">
        <v>14</v>
      </c>
      <c r="K2809" s="5">
        <f t="shared" si="271"/>
        <v>45617</v>
      </c>
      <c r="L2809" s="9">
        <f>+VLOOKUP(B2809,'[17]TT 2023'!F$2843:K$2909,2,0)</f>
        <v>-1505159</v>
      </c>
      <c r="M2809" s="9">
        <f t="shared" si="272"/>
        <v>-1</v>
      </c>
      <c r="N2809" s="5">
        <f>+VLOOKUP(B2809,'[17]TT 2023'!F$2843:K$2909,6,0)</f>
        <v>45607</v>
      </c>
      <c r="O2809" t="s">
        <v>3185</v>
      </c>
    </row>
    <row r="2810" spans="1:15" hidden="1" x14ac:dyDescent="0.2">
      <c r="A2810" s="5">
        <v>45582</v>
      </c>
      <c r="B2810" s="6">
        <v>1489</v>
      </c>
      <c r="C2810" s="6" t="s">
        <v>2229</v>
      </c>
      <c r="D2810" s="6" t="s">
        <v>727</v>
      </c>
      <c r="E2810" s="9">
        <v>-83705</v>
      </c>
      <c r="F2810" s="10" t="s">
        <v>1409</v>
      </c>
      <c r="G2810" s="9">
        <v>-6696</v>
      </c>
      <c r="H2810" s="9">
        <f t="shared" si="270"/>
        <v>-90401</v>
      </c>
      <c r="I2810" s="6" t="s">
        <v>147</v>
      </c>
      <c r="J2810" s="6" t="s">
        <v>148</v>
      </c>
      <c r="K2810" s="5">
        <f t="shared" si="271"/>
        <v>45617</v>
      </c>
      <c r="L2810" s="9">
        <f>+VLOOKUP(B2810,'[17]TT 2023'!F$2774:K$2842,2,0)</f>
        <v>-90401</v>
      </c>
      <c r="M2810" s="9">
        <f t="shared" si="272"/>
        <v>0</v>
      </c>
      <c r="N2810" s="5">
        <f>+VLOOKUP(B2810,'[17]TT 2023'!F$2774:K$2842,6,0)</f>
        <v>45589</v>
      </c>
      <c r="O2810" t="s">
        <v>3079</v>
      </c>
    </row>
    <row r="2811" spans="1:15" hidden="1" x14ac:dyDescent="0.2">
      <c r="A2811" s="5">
        <v>45582</v>
      </c>
      <c r="B2811" s="6">
        <v>1490</v>
      </c>
      <c r="C2811" s="6" t="s">
        <v>2229</v>
      </c>
      <c r="D2811" s="6"/>
      <c r="E2811" s="9">
        <v>-545468</v>
      </c>
      <c r="F2811" s="10" t="s">
        <v>1409</v>
      </c>
      <c r="G2811" s="9">
        <v>-43637</v>
      </c>
      <c r="H2811" s="9">
        <f t="shared" si="270"/>
        <v>-589105</v>
      </c>
      <c r="I2811" s="6" t="s">
        <v>147</v>
      </c>
      <c r="J2811" s="6" t="s">
        <v>148</v>
      </c>
      <c r="K2811" s="5">
        <f t="shared" ref="K2811" si="273">35+A2811</f>
        <v>45617</v>
      </c>
      <c r="L2811" s="9">
        <f>+VLOOKUP(B2811,'[17]TT 2023'!F$3027:K$3086,2,0)</f>
        <v>-589099</v>
      </c>
      <c r="M2811" s="9">
        <f t="shared" ref="M2811" si="274">+L2811-H2811</f>
        <v>6</v>
      </c>
      <c r="N2811" s="5">
        <f>+VLOOKUP(B2811,'[17]TT 2023'!F$3027:K$3086,6,0)</f>
        <v>45650</v>
      </c>
      <c r="O2811" t="s">
        <v>3267</v>
      </c>
    </row>
    <row r="2812" spans="1:15" hidden="1" x14ac:dyDescent="0.2">
      <c r="A2812" s="5">
        <v>45582</v>
      </c>
      <c r="B2812" s="6">
        <v>1491</v>
      </c>
      <c r="C2812" s="6" t="s">
        <v>2229</v>
      </c>
      <c r="D2812" s="6" t="s">
        <v>727</v>
      </c>
      <c r="E2812" s="9">
        <v>-214410</v>
      </c>
      <c r="F2812" s="10" t="s">
        <v>1409</v>
      </c>
      <c r="G2812" s="9">
        <v>-17153</v>
      </c>
      <c r="H2812" s="9">
        <f t="shared" si="270"/>
        <v>-231563</v>
      </c>
      <c r="I2812" s="6" t="s">
        <v>147</v>
      </c>
      <c r="J2812" s="6" t="s">
        <v>148</v>
      </c>
      <c r="K2812" s="5">
        <f t="shared" si="271"/>
        <v>45617</v>
      </c>
      <c r="L2812" s="9">
        <f>+VLOOKUP(B2812,'[17]TT 2023'!F$3027:K$3086,2,0)</f>
        <v>-231569</v>
      </c>
      <c r="M2812" s="9">
        <f t="shared" si="272"/>
        <v>-6</v>
      </c>
      <c r="N2812" s="5">
        <f>+VLOOKUP(B2812,'[17]TT 2023'!F$3027:K$3086,6,0)</f>
        <v>45650</v>
      </c>
      <c r="O2812" t="s">
        <v>3267</v>
      </c>
    </row>
    <row r="2813" spans="1:15" hidden="1" x14ac:dyDescent="0.2">
      <c r="A2813" s="5">
        <v>45582</v>
      </c>
      <c r="B2813" s="6">
        <v>1492</v>
      </c>
      <c r="C2813" s="6" t="s">
        <v>2229</v>
      </c>
      <c r="D2813" s="6" t="s">
        <v>727</v>
      </c>
      <c r="E2813" s="9">
        <v>-73431</v>
      </c>
      <c r="F2813" s="10" t="s">
        <v>1409</v>
      </c>
      <c r="G2813" s="9">
        <v>-5874</v>
      </c>
      <c r="H2813" s="9">
        <f t="shared" si="270"/>
        <v>-79305</v>
      </c>
      <c r="I2813" s="6" t="s">
        <v>107</v>
      </c>
      <c r="J2813" s="6" t="s">
        <v>108</v>
      </c>
      <c r="K2813" s="5">
        <f t="shared" si="271"/>
        <v>45617</v>
      </c>
      <c r="L2813" s="9">
        <f>+VLOOKUP(B2813,'[17]TT 2023'!F$2774:K$2842,2,0)</f>
        <v>-79299</v>
      </c>
      <c r="M2813" s="9">
        <f t="shared" si="272"/>
        <v>6</v>
      </c>
      <c r="N2813" s="5">
        <f>+VLOOKUP(B2813,'[17]TT 2023'!F$2774:K$2842,6,0)</f>
        <v>45589</v>
      </c>
      <c r="O2813" t="s">
        <v>3079</v>
      </c>
    </row>
    <row r="2814" spans="1:15" hidden="1" x14ac:dyDescent="0.2">
      <c r="A2814" s="5">
        <v>45567</v>
      </c>
      <c r="B2814" s="6">
        <v>53678</v>
      </c>
      <c r="C2814" s="6" t="s">
        <v>2228</v>
      </c>
      <c r="D2814" s="6" t="s">
        <v>3080</v>
      </c>
      <c r="E2814" s="9">
        <v>8999980</v>
      </c>
      <c r="F2814" s="10" t="s">
        <v>1409</v>
      </c>
      <c r="G2814" s="9">
        <v>719998</v>
      </c>
      <c r="H2814" s="9">
        <f t="shared" si="270"/>
        <v>9719978</v>
      </c>
      <c r="I2814" s="6" t="s">
        <v>13</v>
      </c>
      <c r="J2814" s="6" t="s">
        <v>14</v>
      </c>
      <c r="K2814" s="5">
        <f t="shared" ref="K2814:K2877" si="275">35+A2814</f>
        <v>45602</v>
      </c>
      <c r="L2814" s="9">
        <f>+VLOOKUP(B2814,'[17]TT 2023'!F$2843:K$2909,2,0)</f>
        <v>9719973</v>
      </c>
      <c r="M2814" s="9">
        <f t="shared" ref="M2814:M2877" si="276">+L2814-H2814</f>
        <v>-5</v>
      </c>
      <c r="N2814" s="5">
        <f>+VLOOKUP(B2814,'[17]TT 2023'!F$2843:K$2909,6,0)</f>
        <v>45607</v>
      </c>
      <c r="O2814" t="s">
        <v>3185</v>
      </c>
    </row>
    <row r="2815" spans="1:15" hidden="1" x14ac:dyDescent="0.2">
      <c r="A2815" s="5">
        <v>45567</v>
      </c>
      <c r="B2815" s="6">
        <v>53679</v>
      </c>
      <c r="C2815" s="6" t="s">
        <v>2228</v>
      </c>
      <c r="D2815" s="6" t="s">
        <v>3081</v>
      </c>
      <c r="E2815" s="9">
        <v>2381320</v>
      </c>
      <c r="F2815" s="10" t="s">
        <v>1409</v>
      </c>
      <c r="G2815" s="9">
        <v>190506</v>
      </c>
      <c r="H2815" s="9">
        <f t="shared" si="270"/>
        <v>2571826</v>
      </c>
      <c r="I2815" s="6" t="s">
        <v>175</v>
      </c>
      <c r="J2815" s="6" t="s">
        <v>176</v>
      </c>
      <c r="K2815" s="5">
        <f t="shared" si="275"/>
        <v>45602</v>
      </c>
      <c r="L2815" s="9">
        <f>+VLOOKUP(B2815,'[17]TT 2023'!F$2843:K$2909,2,0)</f>
        <v>2571831</v>
      </c>
      <c r="M2815" s="9">
        <f t="shared" si="276"/>
        <v>5</v>
      </c>
      <c r="N2815" s="5">
        <f>+VLOOKUP(B2815,'[17]TT 2023'!F$2843:K$2909,6,0)</f>
        <v>45607</v>
      </c>
      <c r="O2815" t="s">
        <v>3185</v>
      </c>
    </row>
    <row r="2816" spans="1:15" hidden="1" x14ac:dyDescent="0.2">
      <c r="A2816" s="5">
        <v>45567</v>
      </c>
      <c r="B2816" s="6">
        <v>53680</v>
      </c>
      <c r="C2816" s="6" t="s">
        <v>2228</v>
      </c>
      <c r="D2816" s="6" t="s">
        <v>3082</v>
      </c>
      <c r="E2816" s="9">
        <v>1110580</v>
      </c>
      <c r="F2816" s="10" t="s">
        <v>1409</v>
      </c>
      <c r="G2816" s="9">
        <v>88846</v>
      </c>
      <c r="H2816" s="9">
        <f t="shared" si="270"/>
        <v>1199426</v>
      </c>
      <c r="I2816" s="6" t="s">
        <v>93</v>
      </c>
      <c r="J2816" s="6" t="s">
        <v>94</v>
      </c>
      <c r="K2816" s="5">
        <f t="shared" si="275"/>
        <v>45602</v>
      </c>
      <c r="L2816" s="9">
        <f>+VLOOKUP(B2816,'[17]TT 2023'!F$2843:K$2909,2,0)</f>
        <v>1199421</v>
      </c>
      <c r="M2816" s="9">
        <f t="shared" si="276"/>
        <v>-5</v>
      </c>
      <c r="N2816" s="5">
        <f>+VLOOKUP(B2816,'[17]TT 2023'!F$2843:K$2909,6,0)</f>
        <v>45607</v>
      </c>
      <c r="O2816" t="s">
        <v>3185</v>
      </c>
    </row>
    <row r="2817" spans="1:15" hidden="1" x14ac:dyDescent="0.2">
      <c r="A2817" s="5">
        <v>45567</v>
      </c>
      <c r="B2817" s="6">
        <v>53726</v>
      </c>
      <c r="C2817" s="6" t="s">
        <v>2228</v>
      </c>
      <c r="D2817" s="6" t="s">
        <v>3083</v>
      </c>
      <c r="E2817" s="9">
        <v>1468620</v>
      </c>
      <c r="F2817" s="10" t="s">
        <v>1409</v>
      </c>
      <c r="G2817" s="9">
        <v>117490</v>
      </c>
      <c r="H2817" s="9">
        <f t="shared" si="270"/>
        <v>1586110</v>
      </c>
      <c r="I2817" s="6" t="s">
        <v>291</v>
      </c>
      <c r="J2817" s="6" t="s">
        <v>292</v>
      </c>
      <c r="K2817" s="5">
        <f t="shared" si="275"/>
        <v>45602</v>
      </c>
      <c r="L2817" s="9">
        <f>+VLOOKUP(B2817,'[17]TT 2023'!F$2843:K$2909,2,0)</f>
        <v>1586115</v>
      </c>
      <c r="M2817" s="9">
        <f t="shared" si="276"/>
        <v>5</v>
      </c>
      <c r="N2817" s="5">
        <f>+VLOOKUP(B2817,'[17]TT 2023'!F$2843:K$2909,6,0)</f>
        <v>45607</v>
      </c>
      <c r="O2817" t="s">
        <v>3185</v>
      </c>
    </row>
    <row r="2818" spans="1:15" hidden="1" x14ac:dyDescent="0.2">
      <c r="A2818" s="5">
        <v>45567</v>
      </c>
      <c r="B2818" s="6">
        <v>53727</v>
      </c>
      <c r="C2818" s="6" t="s">
        <v>2228</v>
      </c>
      <c r="D2818" s="6" t="s">
        <v>3084</v>
      </c>
      <c r="E2818" s="9">
        <v>1468620</v>
      </c>
      <c r="F2818" s="10" t="s">
        <v>1409</v>
      </c>
      <c r="G2818" s="9">
        <v>117490</v>
      </c>
      <c r="H2818" s="9">
        <f t="shared" si="270"/>
        <v>1586110</v>
      </c>
      <c r="I2818" s="6" t="s">
        <v>53</v>
      </c>
      <c r="J2818" s="6" t="s">
        <v>54</v>
      </c>
      <c r="K2818" s="5">
        <f t="shared" si="275"/>
        <v>45602</v>
      </c>
      <c r="L2818" s="9">
        <f>+VLOOKUP(B2818,'[17]TT 2023'!F$2843:K$2909,2,0)</f>
        <v>1586115</v>
      </c>
      <c r="M2818" s="9">
        <f t="shared" si="276"/>
        <v>5</v>
      </c>
      <c r="N2818" s="5">
        <f>+VLOOKUP(B2818,'[17]TT 2023'!F$2843:K$2909,6,0)</f>
        <v>45607</v>
      </c>
      <c r="O2818" t="s">
        <v>3185</v>
      </c>
    </row>
    <row r="2819" spans="1:15" hidden="1" x14ac:dyDescent="0.2">
      <c r="A2819" s="5">
        <v>45567</v>
      </c>
      <c r="B2819" s="6">
        <v>53728</v>
      </c>
      <c r="C2819" s="6" t="s">
        <v>2228</v>
      </c>
      <c r="D2819" s="6" t="s">
        <v>3085</v>
      </c>
      <c r="E2819" s="9">
        <v>6054525</v>
      </c>
      <c r="F2819" s="10" t="s">
        <v>1409</v>
      </c>
      <c r="G2819" s="9">
        <v>484362</v>
      </c>
      <c r="H2819" s="9">
        <f t="shared" si="270"/>
        <v>6538887</v>
      </c>
      <c r="I2819" s="6" t="s">
        <v>139</v>
      </c>
      <c r="J2819" s="6" t="s">
        <v>140</v>
      </c>
      <c r="K2819" s="5">
        <f t="shared" si="275"/>
        <v>45602</v>
      </c>
      <c r="L2819" s="9">
        <f>+VLOOKUP(B2819,'[17]TT 2023'!F$2843:K$2909,2,0)</f>
        <v>6538887</v>
      </c>
      <c r="M2819" s="9">
        <f t="shared" si="276"/>
        <v>0</v>
      </c>
      <c r="N2819" s="5">
        <f>+VLOOKUP(B2819,'[17]TT 2023'!F$2843:K$2909,6,0)</f>
        <v>45607</v>
      </c>
      <c r="O2819" t="s">
        <v>3185</v>
      </c>
    </row>
    <row r="2820" spans="1:15" hidden="1" x14ac:dyDescent="0.2">
      <c r="A2820" s="5">
        <v>45569</v>
      </c>
      <c r="B2820" s="6">
        <v>54914</v>
      </c>
      <c r="C2820" s="6" t="s">
        <v>2228</v>
      </c>
      <c r="D2820" s="6" t="s">
        <v>3086</v>
      </c>
      <c r="E2820" s="9">
        <v>418525</v>
      </c>
      <c r="F2820" s="10" t="s">
        <v>1409</v>
      </c>
      <c r="G2820" s="9">
        <v>33482</v>
      </c>
      <c r="H2820" s="9">
        <f t="shared" si="270"/>
        <v>452007</v>
      </c>
      <c r="I2820" s="6" t="s">
        <v>117</v>
      </c>
      <c r="J2820" s="6" t="s">
        <v>118</v>
      </c>
      <c r="K2820" s="5">
        <f t="shared" si="275"/>
        <v>45604</v>
      </c>
      <c r="L2820" s="9">
        <f>+VLOOKUP(B2820,'[17]TT 2023'!F$2843:K$2909,2,0)</f>
        <v>452007</v>
      </c>
      <c r="M2820" s="9">
        <f t="shared" si="276"/>
        <v>0</v>
      </c>
      <c r="N2820" s="5">
        <f>+VLOOKUP(B2820,'[17]TT 2023'!F$2843:K$2909,6,0)</f>
        <v>45607</v>
      </c>
      <c r="O2820" t="s">
        <v>3185</v>
      </c>
    </row>
    <row r="2821" spans="1:15" hidden="1" x14ac:dyDescent="0.2">
      <c r="A2821" s="5">
        <v>45569</v>
      </c>
      <c r="B2821" s="6">
        <v>54915</v>
      </c>
      <c r="C2821" s="6" t="s">
        <v>2228</v>
      </c>
      <c r="D2821" s="6" t="s">
        <v>3087</v>
      </c>
      <c r="E2821" s="9">
        <v>4723300</v>
      </c>
      <c r="F2821" s="10" t="s">
        <v>1409</v>
      </c>
      <c r="G2821" s="9">
        <v>377864</v>
      </c>
      <c r="H2821" s="9">
        <f t="shared" si="270"/>
        <v>5101164</v>
      </c>
      <c r="I2821" s="6" t="s">
        <v>117</v>
      </c>
      <c r="J2821" s="6" t="s">
        <v>118</v>
      </c>
      <c r="K2821" s="5">
        <f t="shared" si="275"/>
        <v>45604</v>
      </c>
      <c r="L2821" s="9">
        <f>+VLOOKUP(B2821,'[17]TT 2023'!F$2843:K$2909,2,0)</f>
        <v>5101164</v>
      </c>
      <c r="M2821" s="9">
        <f t="shared" si="276"/>
        <v>0</v>
      </c>
      <c r="N2821" s="5">
        <f>+VLOOKUP(B2821,'[17]TT 2023'!F$2843:K$2909,6,0)</f>
        <v>45607</v>
      </c>
      <c r="O2821" t="s">
        <v>3185</v>
      </c>
    </row>
    <row r="2822" spans="1:15" hidden="1" x14ac:dyDescent="0.2">
      <c r="A2822" s="5">
        <v>45569</v>
      </c>
      <c r="B2822" s="6">
        <v>54916</v>
      </c>
      <c r="C2822" s="6" t="s">
        <v>2228</v>
      </c>
      <c r="D2822" s="6" t="s">
        <v>3088</v>
      </c>
      <c r="E2822" s="9">
        <v>1171270</v>
      </c>
      <c r="F2822" s="10" t="s">
        <v>1409</v>
      </c>
      <c r="G2822" s="9">
        <v>93702</v>
      </c>
      <c r="H2822" s="9">
        <f t="shared" si="270"/>
        <v>1264972</v>
      </c>
      <c r="I2822" s="6" t="s">
        <v>13</v>
      </c>
      <c r="J2822" s="6" t="s">
        <v>14</v>
      </c>
      <c r="K2822" s="5">
        <f t="shared" si="275"/>
        <v>45604</v>
      </c>
      <c r="L2822" s="9">
        <f>+VLOOKUP(B2822,'[17]TT 2023'!F$2843:K$2909,2,0)</f>
        <v>1264977</v>
      </c>
      <c r="M2822" s="9">
        <f t="shared" si="276"/>
        <v>5</v>
      </c>
      <c r="N2822" s="5">
        <f>+VLOOKUP(B2822,'[17]TT 2023'!F$2843:K$2909,6,0)</f>
        <v>45607</v>
      </c>
      <c r="O2822" t="s">
        <v>3185</v>
      </c>
    </row>
    <row r="2823" spans="1:15" hidden="1" x14ac:dyDescent="0.2">
      <c r="A2823" s="5">
        <v>45569</v>
      </c>
      <c r="B2823" s="6">
        <v>54917</v>
      </c>
      <c r="C2823" s="6" t="s">
        <v>2228</v>
      </c>
      <c r="D2823" s="6" t="s">
        <v>3089</v>
      </c>
      <c r="E2823" s="9">
        <v>418525</v>
      </c>
      <c r="F2823" s="10" t="s">
        <v>1409</v>
      </c>
      <c r="G2823" s="9">
        <v>33482</v>
      </c>
      <c r="H2823" s="9">
        <f t="shared" si="270"/>
        <v>452007</v>
      </c>
      <c r="I2823" s="6" t="s">
        <v>13</v>
      </c>
      <c r="J2823" s="6" t="s">
        <v>14</v>
      </c>
      <c r="K2823" s="5">
        <f t="shared" si="275"/>
        <v>45604</v>
      </c>
      <c r="L2823" s="9">
        <f>+VLOOKUP(B2823,'[17]TT 2023'!F$2843:K$2909,2,0)</f>
        <v>452007</v>
      </c>
      <c r="M2823" s="9">
        <f t="shared" si="276"/>
        <v>0</v>
      </c>
      <c r="N2823" s="5">
        <f>+VLOOKUP(B2823,'[17]TT 2023'!F$2843:K$2909,6,0)</f>
        <v>45607</v>
      </c>
      <c r="O2823" t="s">
        <v>3185</v>
      </c>
    </row>
    <row r="2824" spans="1:15" hidden="1" x14ac:dyDescent="0.2">
      <c r="A2824" s="5">
        <v>45572</v>
      </c>
      <c r="B2824" s="6">
        <v>55241</v>
      </c>
      <c r="C2824" s="6" t="s">
        <v>2228</v>
      </c>
      <c r="D2824" s="6" t="s">
        <v>3090</v>
      </c>
      <c r="E2824" s="9">
        <v>536025</v>
      </c>
      <c r="F2824" s="10" t="s">
        <v>1409</v>
      </c>
      <c r="G2824" s="9">
        <v>42882</v>
      </c>
      <c r="H2824" s="9">
        <f t="shared" si="270"/>
        <v>578907</v>
      </c>
      <c r="I2824" s="6" t="s">
        <v>147</v>
      </c>
      <c r="J2824" s="6" t="s">
        <v>148</v>
      </c>
      <c r="K2824" s="5">
        <f t="shared" si="275"/>
        <v>45607</v>
      </c>
      <c r="L2824" s="9">
        <f>+VLOOKUP(B2824,'[17]TT 2023'!F$2843:K$2909,2,0)</f>
        <v>578907</v>
      </c>
      <c r="M2824" s="9">
        <f t="shared" si="276"/>
        <v>0</v>
      </c>
      <c r="N2824" s="5">
        <f>+VLOOKUP(B2824,'[17]TT 2023'!F$2843:K$2909,6,0)</f>
        <v>45607</v>
      </c>
      <c r="O2824" t="s">
        <v>3185</v>
      </c>
    </row>
    <row r="2825" spans="1:15" hidden="1" x14ac:dyDescent="0.2">
      <c r="A2825" s="5">
        <v>45572</v>
      </c>
      <c r="B2825" s="6">
        <v>55244</v>
      </c>
      <c r="C2825" s="6" t="s">
        <v>2228</v>
      </c>
      <c r="D2825" s="6" t="s">
        <v>3091</v>
      </c>
      <c r="E2825" s="9">
        <v>4867090</v>
      </c>
      <c r="F2825" s="10" t="s">
        <v>1409</v>
      </c>
      <c r="G2825" s="9">
        <v>389367</v>
      </c>
      <c r="H2825" s="9">
        <f t="shared" si="270"/>
        <v>5256457</v>
      </c>
      <c r="I2825" s="6" t="s">
        <v>13</v>
      </c>
      <c r="J2825" s="6" t="s">
        <v>14</v>
      </c>
      <c r="K2825" s="5">
        <f t="shared" si="275"/>
        <v>45607</v>
      </c>
      <c r="L2825" s="9">
        <f>+VLOOKUP(B2825,'[17]TT 2023'!F$2843:K$2909,2,0)</f>
        <v>5256455</v>
      </c>
      <c r="M2825" s="9">
        <f t="shared" si="276"/>
        <v>-2</v>
      </c>
      <c r="N2825" s="5">
        <f>+VLOOKUP(B2825,'[17]TT 2023'!F$2843:K$2909,6,0)</f>
        <v>45607</v>
      </c>
      <c r="O2825" t="s">
        <v>3185</v>
      </c>
    </row>
    <row r="2826" spans="1:15" hidden="1" x14ac:dyDescent="0.2">
      <c r="A2826" s="5">
        <v>45572</v>
      </c>
      <c r="B2826" s="6">
        <v>55262</v>
      </c>
      <c r="C2826" s="6" t="s">
        <v>2228</v>
      </c>
      <c r="D2826" s="6" t="s">
        <v>3092</v>
      </c>
      <c r="E2826" s="9">
        <v>418525</v>
      </c>
      <c r="F2826" s="10" t="s">
        <v>1409</v>
      </c>
      <c r="G2826" s="9">
        <v>33482</v>
      </c>
      <c r="H2826" s="9">
        <f t="shared" si="270"/>
        <v>452007</v>
      </c>
      <c r="I2826" s="6" t="s">
        <v>93</v>
      </c>
      <c r="J2826" s="6" t="s">
        <v>94</v>
      </c>
      <c r="K2826" s="5">
        <f t="shared" si="275"/>
        <v>45607</v>
      </c>
      <c r="L2826" s="9">
        <f>+VLOOKUP(B2826,'[17]TT 2023'!F$2843:K$2909,2,0)</f>
        <v>452007</v>
      </c>
      <c r="M2826" s="9">
        <f t="shared" si="276"/>
        <v>0</v>
      </c>
      <c r="N2826" s="5">
        <f>+VLOOKUP(B2826,'[17]TT 2023'!F$2843:K$2909,6,0)</f>
        <v>45607</v>
      </c>
      <c r="O2826" t="s">
        <v>3185</v>
      </c>
    </row>
    <row r="2827" spans="1:15" hidden="1" x14ac:dyDescent="0.2">
      <c r="A2827" s="5">
        <v>45572</v>
      </c>
      <c r="B2827" s="6">
        <v>55264</v>
      </c>
      <c r="C2827" s="6" t="s">
        <v>2228</v>
      </c>
      <c r="D2827" s="6" t="s">
        <v>3093</v>
      </c>
      <c r="E2827" s="9">
        <v>3849940</v>
      </c>
      <c r="F2827" s="10" t="s">
        <v>1409</v>
      </c>
      <c r="G2827" s="9">
        <v>307995</v>
      </c>
      <c r="H2827" s="9">
        <f t="shared" si="270"/>
        <v>4157935</v>
      </c>
      <c r="I2827" s="6" t="s">
        <v>131</v>
      </c>
      <c r="J2827" s="6" t="s">
        <v>132</v>
      </c>
      <c r="K2827" s="5">
        <f t="shared" si="275"/>
        <v>45607</v>
      </c>
      <c r="L2827" s="9">
        <f>+VLOOKUP(B2827,'[17]TT 2023'!F$2843:K$2909,2,0)</f>
        <v>4157933</v>
      </c>
      <c r="M2827" s="9">
        <f t="shared" si="276"/>
        <v>-2</v>
      </c>
      <c r="N2827" s="5">
        <f>+VLOOKUP(B2827,'[17]TT 2023'!F$2843:K$2909,6,0)</f>
        <v>45607</v>
      </c>
      <c r="O2827" t="s">
        <v>3185</v>
      </c>
    </row>
    <row r="2828" spans="1:15" hidden="1" x14ac:dyDescent="0.2">
      <c r="A2828" s="5">
        <v>45572</v>
      </c>
      <c r="B2828" s="6">
        <v>55265</v>
      </c>
      <c r="C2828" s="6" t="s">
        <v>2228</v>
      </c>
      <c r="D2828" s="6" t="s">
        <v>3094</v>
      </c>
      <c r="E2828" s="9">
        <v>1468620</v>
      </c>
      <c r="F2828" s="10" t="s">
        <v>1409</v>
      </c>
      <c r="G2828" s="9">
        <v>117490</v>
      </c>
      <c r="H2828" s="9">
        <f t="shared" si="270"/>
        <v>1586110</v>
      </c>
      <c r="I2828" s="6" t="s">
        <v>53</v>
      </c>
      <c r="J2828" s="6" t="s">
        <v>54</v>
      </c>
      <c r="K2828" s="5">
        <f t="shared" si="275"/>
        <v>45607</v>
      </c>
      <c r="L2828" s="9">
        <f>+VLOOKUP(B2828,'[17]TT 2023'!F$2910:K$2981,2,0)</f>
        <v>1586115</v>
      </c>
      <c r="M2828" s="9">
        <f t="shared" si="276"/>
        <v>5</v>
      </c>
      <c r="N2828" s="5">
        <f>+VLOOKUP(B2828,'[17]TT 2023'!F$2910:K$2981,6,0)</f>
        <v>45621</v>
      </c>
      <c r="O2828" t="s">
        <v>3189</v>
      </c>
    </row>
    <row r="2829" spans="1:15" hidden="1" x14ac:dyDescent="0.2">
      <c r="A2829" s="5">
        <v>45572</v>
      </c>
      <c r="B2829" s="6">
        <v>55267</v>
      </c>
      <c r="C2829" s="6" t="s">
        <v>2228</v>
      </c>
      <c r="D2829" s="6" t="s">
        <v>3095</v>
      </c>
      <c r="E2829" s="9">
        <v>3849940</v>
      </c>
      <c r="F2829" s="10" t="s">
        <v>1409</v>
      </c>
      <c r="G2829" s="9">
        <v>307995</v>
      </c>
      <c r="H2829" s="9">
        <f t="shared" si="270"/>
        <v>4157935</v>
      </c>
      <c r="I2829" s="6" t="s">
        <v>93</v>
      </c>
      <c r="J2829" s="6" t="s">
        <v>94</v>
      </c>
      <c r="K2829" s="5">
        <f t="shared" si="275"/>
        <v>45607</v>
      </c>
      <c r="L2829" s="9">
        <f>+VLOOKUP(B2829,'[17]TT 2023'!F$2843:K$2909,2,0)</f>
        <v>4157933</v>
      </c>
      <c r="M2829" s="9">
        <f t="shared" si="276"/>
        <v>-2</v>
      </c>
      <c r="N2829" s="5">
        <f>+VLOOKUP(B2829,'[17]TT 2023'!F$2843:K$2909,6,0)</f>
        <v>45607</v>
      </c>
      <c r="O2829" t="s">
        <v>3185</v>
      </c>
    </row>
    <row r="2830" spans="1:15" hidden="1" x14ac:dyDescent="0.2">
      <c r="A2830" s="5">
        <v>45572</v>
      </c>
      <c r="B2830" s="6">
        <v>55269</v>
      </c>
      <c r="C2830" s="6" t="s">
        <v>2228</v>
      </c>
      <c r="D2830" s="6" t="s">
        <v>3096</v>
      </c>
      <c r="E2830" s="9">
        <v>2381320</v>
      </c>
      <c r="F2830" s="10" t="s">
        <v>1409</v>
      </c>
      <c r="G2830" s="9">
        <v>190506</v>
      </c>
      <c r="H2830" s="9">
        <f t="shared" si="270"/>
        <v>2571826</v>
      </c>
      <c r="I2830" s="6" t="s">
        <v>175</v>
      </c>
      <c r="J2830" s="6" t="s">
        <v>176</v>
      </c>
      <c r="K2830" s="5">
        <f t="shared" si="275"/>
        <v>45607</v>
      </c>
      <c r="L2830" s="9">
        <f>+VLOOKUP(B2830,'[17]TT 2023'!F$2843:K$2909,2,0)</f>
        <v>2571831</v>
      </c>
      <c r="M2830" s="9">
        <f t="shared" si="276"/>
        <v>5</v>
      </c>
      <c r="N2830" s="5">
        <f>+VLOOKUP(B2830,'[17]TT 2023'!F$2843:K$2909,6,0)</f>
        <v>45607</v>
      </c>
      <c r="O2830" t="s">
        <v>3185</v>
      </c>
    </row>
    <row r="2831" spans="1:15" hidden="1" x14ac:dyDescent="0.2">
      <c r="A2831" s="5">
        <v>45572</v>
      </c>
      <c r="B2831" s="6">
        <v>55271</v>
      </c>
      <c r="C2831" s="6" t="s">
        <v>2228</v>
      </c>
      <c r="D2831" s="6" t="s">
        <v>3097</v>
      </c>
      <c r="E2831" s="9">
        <v>418525</v>
      </c>
      <c r="F2831" s="10" t="s">
        <v>1409</v>
      </c>
      <c r="G2831" s="9">
        <v>33482</v>
      </c>
      <c r="H2831" s="9">
        <f t="shared" si="270"/>
        <v>452007</v>
      </c>
      <c r="I2831" s="6" t="s">
        <v>175</v>
      </c>
      <c r="J2831" s="6" t="s">
        <v>176</v>
      </c>
      <c r="K2831" s="5">
        <f t="shared" si="275"/>
        <v>45607</v>
      </c>
      <c r="L2831" s="9">
        <f>+VLOOKUP(B2831,'[17]TT 2023'!F$2843:K$2909,2,0)</f>
        <v>452007</v>
      </c>
      <c r="M2831" s="9">
        <f t="shared" si="276"/>
        <v>0</v>
      </c>
      <c r="N2831" s="5">
        <f>+VLOOKUP(B2831,'[17]TT 2023'!F$2843:K$2909,6,0)</f>
        <v>45607</v>
      </c>
      <c r="O2831" t="s">
        <v>3185</v>
      </c>
    </row>
    <row r="2832" spans="1:15" hidden="1" x14ac:dyDescent="0.2">
      <c r="A2832" s="5">
        <v>45572</v>
      </c>
      <c r="B2832" s="6">
        <v>55272</v>
      </c>
      <c r="C2832" s="6" t="s">
        <v>2228</v>
      </c>
      <c r="D2832" s="6" t="s">
        <v>3098</v>
      </c>
      <c r="E2832" s="9">
        <v>3849940</v>
      </c>
      <c r="F2832" s="10" t="s">
        <v>1409</v>
      </c>
      <c r="G2832" s="9">
        <v>307995</v>
      </c>
      <c r="H2832" s="9">
        <f t="shared" si="270"/>
        <v>4157935</v>
      </c>
      <c r="I2832" s="6" t="s">
        <v>113</v>
      </c>
      <c r="J2832" s="6" t="s">
        <v>114</v>
      </c>
      <c r="K2832" s="5">
        <f t="shared" si="275"/>
        <v>45607</v>
      </c>
      <c r="L2832" s="9">
        <f>+VLOOKUP(B2832,'[17]TT 2023'!F$2843:K$2909,2,0)</f>
        <v>4157933</v>
      </c>
      <c r="M2832" s="9">
        <f t="shared" si="276"/>
        <v>-2</v>
      </c>
      <c r="N2832" s="5">
        <f>+VLOOKUP(B2832,'[17]TT 2023'!F$2843:K$2909,6,0)</f>
        <v>45607</v>
      </c>
      <c r="O2832" t="s">
        <v>3185</v>
      </c>
    </row>
    <row r="2833" spans="1:15" hidden="1" x14ac:dyDescent="0.2">
      <c r="A2833" s="5">
        <v>45572</v>
      </c>
      <c r="B2833" s="6">
        <v>55274</v>
      </c>
      <c r="C2833" s="6" t="s">
        <v>2228</v>
      </c>
      <c r="D2833" s="6" t="s">
        <v>3099</v>
      </c>
      <c r="E2833" s="9">
        <v>4960520</v>
      </c>
      <c r="F2833" s="10" t="s">
        <v>1409</v>
      </c>
      <c r="G2833" s="9">
        <v>396842</v>
      </c>
      <c r="H2833" s="9">
        <f t="shared" si="270"/>
        <v>5357362</v>
      </c>
      <c r="I2833" s="6" t="s">
        <v>73</v>
      </c>
      <c r="J2833" s="6" t="s">
        <v>74</v>
      </c>
      <c r="K2833" s="5">
        <f t="shared" si="275"/>
        <v>45607</v>
      </c>
      <c r="L2833" s="9">
        <f>+VLOOKUP(B2833,'[17]TT 2023'!F$2843:K$2909,2,0)</f>
        <v>5357367</v>
      </c>
      <c r="M2833" s="9">
        <f t="shared" si="276"/>
        <v>5</v>
      </c>
      <c r="N2833" s="5">
        <f>+VLOOKUP(B2833,'[17]TT 2023'!F$2843:K$2909,6,0)</f>
        <v>45607</v>
      </c>
      <c r="O2833" t="s">
        <v>3185</v>
      </c>
    </row>
    <row r="2834" spans="1:15" hidden="1" x14ac:dyDescent="0.2">
      <c r="A2834" s="5">
        <v>45574</v>
      </c>
      <c r="B2834" s="6">
        <v>55739</v>
      </c>
      <c r="C2834" s="6" t="s">
        <v>2228</v>
      </c>
      <c r="D2834" s="6" t="s">
        <v>3100</v>
      </c>
      <c r="E2834" s="9">
        <v>418525</v>
      </c>
      <c r="F2834" s="10" t="s">
        <v>1409</v>
      </c>
      <c r="G2834" s="9">
        <v>33482</v>
      </c>
      <c r="H2834" s="9">
        <f t="shared" si="270"/>
        <v>452007</v>
      </c>
      <c r="I2834" s="6" t="s">
        <v>147</v>
      </c>
      <c r="J2834" s="6" t="s">
        <v>148</v>
      </c>
      <c r="K2834" s="5">
        <f t="shared" si="275"/>
        <v>45609</v>
      </c>
      <c r="L2834" s="9">
        <f>+VLOOKUP(B2834,'[17]TT 2023'!F$2843:K$2909,2,0)</f>
        <v>452007</v>
      </c>
      <c r="M2834" s="9">
        <f t="shared" si="276"/>
        <v>0</v>
      </c>
      <c r="N2834" s="5">
        <f>+VLOOKUP(B2834,'[17]TT 2023'!F$2843:K$2909,6,0)</f>
        <v>45607</v>
      </c>
      <c r="O2834" t="s">
        <v>3185</v>
      </c>
    </row>
    <row r="2835" spans="1:15" hidden="1" x14ac:dyDescent="0.2">
      <c r="A2835" s="5">
        <v>45574</v>
      </c>
      <c r="B2835" s="6">
        <v>55740</v>
      </c>
      <c r="C2835" s="6" t="s">
        <v>2228</v>
      </c>
      <c r="D2835" s="6" t="s">
        <v>3101</v>
      </c>
      <c r="E2835" s="9">
        <v>418525</v>
      </c>
      <c r="F2835" s="10" t="s">
        <v>1409</v>
      </c>
      <c r="G2835" s="9">
        <v>33482</v>
      </c>
      <c r="H2835" s="9">
        <f t="shared" si="270"/>
        <v>452007</v>
      </c>
      <c r="I2835" s="6" t="s">
        <v>147</v>
      </c>
      <c r="J2835" s="6" t="s">
        <v>148</v>
      </c>
      <c r="K2835" s="5">
        <f t="shared" si="275"/>
        <v>45609</v>
      </c>
      <c r="L2835" s="9">
        <f>+VLOOKUP(B2835,'[17]TT 2023'!F$2843:K$2909,2,0)</f>
        <v>452007</v>
      </c>
      <c r="M2835" s="9">
        <f t="shared" si="276"/>
        <v>0</v>
      </c>
      <c r="N2835" s="5">
        <f>+VLOOKUP(B2835,'[17]TT 2023'!F$2843:K$2909,6,0)</f>
        <v>45607</v>
      </c>
      <c r="O2835" t="s">
        <v>3185</v>
      </c>
    </row>
    <row r="2836" spans="1:15" hidden="1" x14ac:dyDescent="0.2">
      <c r="A2836" s="5">
        <v>45574</v>
      </c>
      <c r="B2836" s="6">
        <v>55741</v>
      </c>
      <c r="C2836" s="6" t="s">
        <v>2228</v>
      </c>
      <c r="D2836" s="6" t="s">
        <v>3102</v>
      </c>
      <c r="E2836" s="9">
        <v>2594410</v>
      </c>
      <c r="F2836" s="10" t="s">
        <v>1409</v>
      </c>
      <c r="G2836" s="9">
        <v>207553</v>
      </c>
      <c r="H2836" s="9">
        <f t="shared" si="270"/>
        <v>2801963</v>
      </c>
      <c r="I2836" s="6" t="s">
        <v>147</v>
      </c>
      <c r="J2836" s="6" t="s">
        <v>148</v>
      </c>
      <c r="K2836" s="5">
        <f t="shared" si="275"/>
        <v>45609</v>
      </c>
      <c r="L2836" s="9">
        <f>+VLOOKUP(B2836,'[17]TT 2023'!F$2843:K$2909,2,0)</f>
        <v>2801966</v>
      </c>
      <c r="M2836" s="9">
        <f t="shared" si="276"/>
        <v>3</v>
      </c>
      <c r="N2836" s="5">
        <f>+VLOOKUP(B2836,'[17]TT 2023'!F$2843:K$2909,6,0)</f>
        <v>45607</v>
      </c>
      <c r="O2836" t="s">
        <v>3185</v>
      </c>
    </row>
    <row r="2837" spans="1:15" hidden="1" x14ac:dyDescent="0.2">
      <c r="A2837" s="5">
        <v>45574</v>
      </c>
      <c r="B2837" s="6">
        <v>55742</v>
      </c>
      <c r="C2837" s="6" t="s">
        <v>2228</v>
      </c>
      <c r="D2837" s="6" t="s">
        <v>3103</v>
      </c>
      <c r="E2837" s="9">
        <v>2481686</v>
      </c>
      <c r="F2837" s="10" t="s">
        <v>1409</v>
      </c>
      <c r="G2837" s="9">
        <v>198535</v>
      </c>
      <c r="H2837" s="9">
        <f t="shared" si="270"/>
        <v>2680221</v>
      </c>
      <c r="I2837" s="6" t="s">
        <v>175</v>
      </c>
      <c r="J2837" s="6" t="s">
        <v>176</v>
      </c>
      <c r="K2837" s="5">
        <f t="shared" si="275"/>
        <v>45609</v>
      </c>
      <c r="L2837" s="9">
        <f>+VLOOKUP(B2837,'[17]TT 2023'!F$2910:K$2981,2,0)</f>
        <v>2680223</v>
      </c>
      <c r="M2837" s="9">
        <f t="shared" si="276"/>
        <v>2</v>
      </c>
      <c r="N2837" s="5">
        <f>+VLOOKUP(B2837,'[17]TT 2023'!F$2910:K$2981,6,0)</f>
        <v>45621</v>
      </c>
      <c r="O2837" t="s">
        <v>3189</v>
      </c>
    </row>
    <row r="2838" spans="1:15" hidden="1" x14ac:dyDescent="0.2">
      <c r="A2838" s="5">
        <v>45574</v>
      </c>
      <c r="B2838" s="6">
        <v>55743</v>
      </c>
      <c r="C2838" s="6" t="s">
        <v>2228</v>
      </c>
      <c r="D2838" s="6" t="s">
        <v>3104</v>
      </c>
      <c r="E2838" s="9">
        <v>1573880</v>
      </c>
      <c r="F2838" s="10" t="s">
        <v>1409</v>
      </c>
      <c r="G2838" s="9">
        <v>125910</v>
      </c>
      <c r="H2838" s="9">
        <f t="shared" si="270"/>
        <v>1699790</v>
      </c>
      <c r="I2838" s="6" t="s">
        <v>89</v>
      </c>
      <c r="J2838" s="6" t="s">
        <v>90</v>
      </c>
      <c r="K2838" s="5">
        <f t="shared" si="275"/>
        <v>45609</v>
      </c>
      <c r="L2838" s="9">
        <f>+VLOOKUP(B2838,'[17]TT 2023'!F$2910:K$2981,2,0)</f>
        <v>1699785</v>
      </c>
      <c r="M2838" s="9">
        <f t="shared" si="276"/>
        <v>-5</v>
      </c>
      <c r="N2838" s="5">
        <f>+VLOOKUP(B2838,'[17]TT 2023'!F$2910:K$2981,6,0)</f>
        <v>45621</v>
      </c>
      <c r="O2838" t="s">
        <v>3189</v>
      </c>
    </row>
    <row r="2839" spans="1:15" hidden="1" x14ac:dyDescent="0.2">
      <c r="A2839" s="5">
        <v>45576</v>
      </c>
      <c r="B2839" s="6">
        <v>57010</v>
      </c>
      <c r="C2839" s="6" t="s">
        <v>2228</v>
      </c>
      <c r="D2839" s="6" t="s">
        <v>3105</v>
      </c>
      <c r="E2839" s="9">
        <v>1573880</v>
      </c>
      <c r="F2839" s="10" t="s">
        <v>1409</v>
      </c>
      <c r="G2839" s="9">
        <v>125910</v>
      </c>
      <c r="H2839" s="9">
        <f t="shared" si="270"/>
        <v>1699790</v>
      </c>
      <c r="I2839" s="6" t="s">
        <v>147</v>
      </c>
      <c r="J2839" s="6" t="s">
        <v>148</v>
      </c>
      <c r="K2839" s="5">
        <f t="shared" si="275"/>
        <v>45611</v>
      </c>
      <c r="L2839" s="9">
        <f>+VLOOKUP(B2839,'[17]TT 2023'!F$2843:K$2909,2,0)</f>
        <v>1699785</v>
      </c>
      <c r="M2839" s="9">
        <f t="shared" si="276"/>
        <v>-5</v>
      </c>
      <c r="N2839" s="5">
        <f>+VLOOKUP(B2839,'[17]TT 2023'!F$2843:K$2909,6,0)</f>
        <v>45607</v>
      </c>
      <c r="O2839" t="s">
        <v>3185</v>
      </c>
    </row>
    <row r="2840" spans="1:15" hidden="1" x14ac:dyDescent="0.2">
      <c r="A2840" s="5">
        <v>45577</v>
      </c>
      <c r="B2840" s="6">
        <v>57227</v>
      </c>
      <c r="C2840" s="6" t="s">
        <v>2228</v>
      </c>
      <c r="D2840" s="6" t="s">
        <v>3106</v>
      </c>
      <c r="E2840" s="9">
        <v>501830</v>
      </c>
      <c r="F2840" s="10" t="s">
        <v>1409</v>
      </c>
      <c r="G2840" s="9">
        <v>40146</v>
      </c>
      <c r="H2840" s="9">
        <f t="shared" si="270"/>
        <v>541976</v>
      </c>
      <c r="I2840" s="6" t="s">
        <v>13</v>
      </c>
      <c r="J2840" s="6" t="s">
        <v>14</v>
      </c>
      <c r="K2840" s="5">
        <f t="shared" si="275"/>
        <v>45612</v>
      </c>
      <c r="L2840" s="9">
        <f>+VLOOKUP(B2840,'[17]TT 2023'!F$2910:K$2981,2,0)</f>
        <v>541971</v>
      </c>
      <c r="M2840" s="9">
        <f t="shared" si="276"/>
        <v>-5</v>
      </c>
      <c r="N2840" s="5">
        <f>+VLOOKUP(B2840,'[17]TT 2023'!F$2910:K$2981,6,0)</f>
        <v>45621</v>
      </c>
      <c r="O2840" t="s">
        <v>3189</v>
      </c>
    </row>
    <row r="2841" spans="1:15" hidden="1" x14ac:dyDescent="0.2">
      <c r="A2841" s="5">
        <v>45577</v>
      </c>
      <c r="B2841" s="6">
        <v>57228</v>
      </c>
      <c r="C2841" s="6" t="s">
        <v>2228</v>
      </c>
      <c r="D2841" s="6" t="s">
        <v>3107</v>
      </c>
      <c r="E2841" s="9">
        <v>501830</v>
      </c>
      <c r="F2841" s="10" t="s">
        <v>1409</v>
      </c>
      <c r="G2841" s="9">
        <v>40146</v>
      </c>
      <c r="H2841" s="9">
        <f t="shared" si="270"/>
        <v>541976</v>
      </c>
      <c r="I2841" s="6" t="s">
        <v>13</v>
      </c>
      <c r="J2841" s="6" t="s">
        <v>14</v>
      </c>
      <c r="K2841" s="5">
        <f t="shared" si="275"/>
        <v>45612</v>
      </c>
      <c r="L2841" s="9">
        <f>+VLOOKUP(B2841,'[17]TT 2023'!F$2910:K$2981,2,0)</f>
        <v>541971</v>
      </c>
      <c r="M2841" s="9">
        <f t="shared" si="276"/>
        <v>-5</v>
      </c>
      <c r="N2841" s="5">
        <f>+VLOOKUP(B2841,'[17]TT 2023'!F$2910:K$2981,6,0)</f>
        <v>45621</v>
      </c>
      <c r="O2841" t="s">
        <v>3189</v>
      </c>
    </row>
    <row r="2842" spans="1:15" hidden="1" x14ac:dyDescent="0.2">
      <c r="A2842" s="5">
        <v>45577</v>
      </c>
      <c r="B2842" s="6">
        <v>57229</v>
      </c>
      <c r="C2842" s="6" t="s">
        <v>2228</v>
      </c>
      <c r="D2842" s="6" t="s">
        <v>3108</v>
      </c>
      <c r="E2842" s="9">
        <v>1468620</v>
      </c>
      <c r="F2842" s="10" t="s">
        <v>1409</v>
      </c>
      <c r="G2842" s="9">
        <v>117490</v>
      </c>
      <c r="H2842" s="9">
        <f t="shared" si="270"/>
        <v>1586110</v>
      </c>
      <c r="I2842" s="6" t="s">
        <v>13</v>
      </c>
      <c r="J2842" s="6" t="s">
        <v>14</v>
      </c>
      <c r="K2842" s="5">
        <f t="shared" si="275"/>
        <v>45612</v>
      </c>
      <c r="L2842" s="9">
        <f>+VLOOKUP(B2842,'[17]TT 2023'!F$2910:K$2981,2,0)</f>
        <v>1586115</v>
      </c>
      <c r="M2842" s="9">
        <f t="shared" si="276"/>
        <v>5</v>
      </c>
      <c r="N2842" s="5">
        <f>+VLOOKUP(B2842,'[17]TT 2023'!F$2910:K$2981,6,0)</f>
        <v>45621</v>
      </c>
      <c r="O2842" t="s">
        <v>3189</v>
      </c>
    </row>
    <row r="2843" spans="1:15" hidden="1" x14ac:dyDescent="0.2">
      <c r="A2843" s="5">
        <v>45577</v>
      </c>
      <c r="B2843" s="6">
        <v>57230</v>
      </c>
      <c r="C2843" s="6" t="s">
        <v>2228</v>
      </c>
      <c r="D2843" s="6" t="s">
        <v>3109</v>
      </c>
      <c r="E2843" s="9">
        <v>5880875</v>
      </c>
      <c r="F2843" s="10" t="s">
        <v>1409</v>
      </c>
      <c r="G2843" s="9">
        <v>470470</v>
      </c>
      <c r="H2843" s="9">
        <f t="shared" si="270"/>
        <v>6351345</v>
      </c>
      <c r="I2843" s="6" t="s">
        <v>13</v>
      </c>
      <c r="J2843" s="6" t="s">
        <v>14</v>
      </c>
      <c r="K2843" s="5">
        <f t="shared" si="275"/>
        <v>45612</v>
      </c>
      <c r="L2843" s="9">
        <f>+VLOOKUP(B2843,'[17]TT 2023'!F$2910:K$2981,2,0)</f>
        <v>6351345</v>
      </c>
      <c r="M2843" s="9">
        <f t="shared" si="276"/>
        <v>0</v>
      </c>
      <c r="N2843" s="5">
        <f>+VLOOKUP(B2843,'[17]TT 2023'!F$2910:K$2981,6,0)</f>
        <v>45621</v>
      </c>
      <c r="O2843" t="s">
        <v>3189</v>
      </c>
    </row>
    <row r="2844" spans="1:15" hidden="1" x14ac:dyDescent="0.2">
      <c r="A2844" s="5">
        <v>45577</v>
      </c>
      <c r="B2844" s="6">
        <v>57231</v>
      </c>
      <c r="C2844" s="6" t="s">
        <v>2228</v>
      </c>
      <c r="D2844" s="6" t="s">
        <v>3110</v>
      </c>
      <c r="E2844" s="9">
        <v>334820</v>
      </c>
      <c r="F2844" s="10" t="s">
        <v>1409</v>
      </c>
      <c r="G2844" s="9">
        <v>26786</v>
      </c>
      <c r="H2844" s="9">
        <f t="shared" si="270"/>
        <v>361606</v>
      </c>
      <c r="I2844" s="6" t="s">
        <v>13</v>
      </c>
      <c r="J2844" s="6" t="s">
        <v>14</v>
      </c>
      <c r="K2844" s="5">
        <f t="shared" si="275"/>
        <v>45612</v>
      </c>
      <c r="L2844" s="9">
        <f>+VLOOKUP(B2844,'[17]TT 2023'!F$2910:K$2981,2,0)</f>
        <v>361611</v>
      </c>
      <c r="M2844" s="9">
        <f t="shared" si="276"/>
        <v>5</v>
      </c>
      <c r="N2844" s="5">
        <f>+VLOOKUP(B2844,'[17]TT 2023'!F$2910:K$2981,6,0)</f>
        <v>45621</v>
      </c>
      <c r="O2844" t="s">
        <v>3189</v>
      </c>
    </row>
    <row r="2845" spans="1:15" hidden="1" x14ac:dyDescent="0.2">
      <c r="A2845" s="5">
        <v>45580</v>
      </c>
      <c r="B2845" s="6">
        <v>57382</v>
      </c>
      <c r="C2845" s="6" t="s">
        <v>2228</v>
      </c>
      <c r="D2845" s="6" t="s">
        <v>3111</v>
      </c>
      <c r="E2845" s="9">
        <v>3651250</v>
      </c>
      <c r="F2845" s="10" t="s">
        <v>1409</v>
      </c>
      <c r="G2845" s="9">
        <v>292100</v>
      </c>
      <c r="H2845" s="9">
        <f t="shared" si="270"/>
        <v>3943350</v>
      </c>
      <c r="I2845" s="6" t="s">
        <v>147</v>
      </c>
      <c r="J2845" s="6" t="s">
        <v>148</v>
      </c>
      <c r="K2845" s="5">
        <f t="shared" si="275"/>
        <v>45615</v>
      </c>
      <c r="L2845" s="9">
        <f>+VLOOKUP(B2845,'[17]TT 2023'!F$2910:K$2981,2,0)</f>
        <v>3943350</v>
      </c>
      <c r="M2845" s="9">
        <f t="shared" si="276"/>
        <v>0</v>
      </c>
      <c r="N2845" s="5">
        <f>+VLOOKUP(B2845,'[17]TT 2023'!F$2910:K$2981,6,0)</f>
        <v>45621</v>
      </c>
      <c r="O2845" t="s">
        <v>3189</v>
      </c>
    </row>
    <row r="2846" spans="1:15" hidden="1" x14ac:dyDescent="0.2">
      <c r="A2846" s="5">
        <v>45580</v>
      </c>
      <c r="B2846" s="6">
        <v>57383</v>
      </c>
      <c r="C2846" s="6" t="s">
        <v>2228</v>
      </c>
      <c r="D2846" s="6" t="s">
        <v>3112</v>
      </c>
      <c r="E2846" s="9">
        <v>5552900</v>
      </c>
      <c r="F2846" s="10" t="s">
        <v>1409</v>
      </c>
      <c r="G2846" s="9">
        <v>444232</v>
      </c>
      <c r="H2846" s="9">
        <f t="shared" si="270"/>
        <v>5997132</v>
      </c>
      <c r="I2846" s="6" t="s">
        <v>147</v>
      </c>
      <c r="J2846" s="6" t="s">
        <v>148</v>
      </c>
      <c r="K2846" s="5">
        <f t="shared" si="275"/>
        <v>45615</v>
      </c>
      <c r="L2846" s="9">
        <f>+VLOOKUP(B2846,'[17]TT 2023'!F$2843:K$2909,2,0)</f>
        <v>5997132</v>
      </c>
      <c r="M2846" s="9">
        <f t="shared" si="276"/>
        <v>0</v>
      </c>
      <c r="N2846" s="5">
        <f>+VLOOKUP(B2846,'[17]TT 2023'!F$2843:K$2909,6,0)</f>
        <v>45607</v>
      </c>
      <c r="O2846" t="s">
        <v>3185</v>
      </c>
    </row>
    <row r="2847" spans="1:15" hidden="1" x14ac:dyDescent="0.2">
      <c r="A2847" s="5">
        <v>45580</v>
      </c>
      <c r="B2847" s="6">
        <v>57384</v>
      </c>
      <c r="C2847" s="6" t="s">
        <v>2228</v>
      </c>
      <c r="D2847" s="6" t="s">
        <v>3113</v>
      </c>
      <c r="E2847" s="9">
        <v>2791585</v>
      </c>
      <c r="F2847" s="10" t="s">
        <v>1409</v>
      </c>
      <c r="G2847" s="9">
        <v>223327</v>
      </c>
      <c r="H2847" s="9">
        <f t="shared" si="270"/>
        <v>3014912</v>
      </c>
      <c r="I2847" s="6" t="s">
        <v>147</v>
      </c>
      <c r="J2847" s="6" t="s">
        <v>148</v>
      </c>
      <c r="K2847" s="5">
        <f t="shared" si="275"/>
        <v>45615</v>
      </c>
      <c r="L2847" s="9">
        <f>+VLOOKUP(B2847,'[17]TT 2023'!F$2843:K$2909,2,0)</f>
        <v>3014915</v>
      </c>
      <c r="M2847" s="9">
        <f t="shared" si="276"/>
        <v>3</v>
      </c>
      <c r="N2847" s="5">
        <f>+VLOOKUP(B2847,'[17]TT 2023'!F$2843:K$2909,6,0)</f>
        <v>45607</v>
      </c>
      <c r="O2847" t="s">
        <v>3185</v>
      </c>
    </row>
    <row r="2848" spans="1:15" hidden="1" x14ac:dyDescent="0.2">
      <c r="A2848" s="5">
        <v>45580</v>
      </c>
      <c r="B2848" s="6">
        <v>57385</v>
      </c>
      <c r="C2848" s="6" t="s">
        <v>2228</v>
      </c>
      <c r="D2848" s="6" t="s">
        <v>3114</v>
      </c>
      <c r="E2848" s="9">
        <v>418525</v>
      </c>
      <c r="F2848" s="10" t="s">
        <v>1409</v>
      </c>
      <c r="G2848" s="9">
        <v>33482</v>
      </c>
      <c r="H2848" s="9">
        <f t="shared" si="270"/>
        <v>452007</v>
      </c>
      <c r="I2848" s="6" t="s">
        <v>147</v>
      </c>
      <c r="J2848" s="6" t="s">
        <v>148</v>
      </c>
      <c r="K2848" s="5">
        <f t="shared" si="275"/>
        <v>45615</v>
      </c>
      <c r="L2848" s="9">
        <f>+VLOOKUP(B2848,'[17]TT 2023'!F$2843:K$2909,2,0)</f>
        <v>452007</v>
      </c>
      <c r="M2848" s="9">
        <f t="shared" si="276"/>
        <v>0</v>
      </c>
      <c r="N2848" s="5">
        <f>+VLOOKUP(B2848,'[17]TT 2023'!F$2843:K$2909,6,0)</f>
        <v>45607</v>
      </c>
      <c r="O2848" t="s">
        <v>3185</v>
      </c>
    </row>
    <row r="2849" spans="1:15" hidden="1" x14ac:dyDescent="0.2">
      <c r="A2849" s="5">
        <v>45580</v>
      </c>
      <c r="B2849" s="6">
        <v>57404</v>
      </c>
      <c r="C2849" s="6" t="s">
        <v>2228</v>
      </c>
      <c r="D2849" s="6" t="s">
        <v>3115</v>
      </c>
      <c r="E2849" s="9">
        <v>2221160</v>
      </c>
      <c r="F2849" s="10" t="s">
        <v>1409</v>
      </c>
      <c r="G2849" s="9">
        <v>177693</v>
      </c>
      <c r="H2849" s="9">
        <f t="shared" si="270"/>
        <v>2398853</v>
      </c>
      <c r="I2849" s="6" t="s">
        <v>13</v>
      </c>
      <c r="J2849" s="6" t="s">
        <v>14</v>
      </c>
      <c r="K2849" s="5">
        <f t="shared" si="275"/>
        <v>45615</v>
      </c>
      <c r="L2849" s="9">
        <f>+VLOOKUP(B2849,'[17]TT 2023'!F$2910:K$2981,2,0)</f>
        <v>2398856</v>
      </c>
      <c r="M2849" s="9">
        <f t="shared" si="276"/>
        <v>3</v>
      </c>
      <c r="N2849" s="5">
        <f>+VLOOKUP(B2849,'[17]TT 2023'!F$2910:K$2981,6,0)</f>
        <v>45621</v>
      </c>
      <c r="O2849" t="s">
        <v>3189</v>
      </c>
    </row>
    <row r="2850" spans="1:15" hidden="1" x14ac:dyDescent="0.2">
      <c r="A2850" s="5">
        <v>45580</v>
      </c>
      <c r="B2850" s="6">
        <v>57405</v>
      </c>
      <c r="C2850" s="6" t="s">
        <v>2228</v>
      </c>
      <c r="D2850" s="6" t="s">
        <v>3116</v>
      </c>
      <c r="E2850" s="9">
        <v>2883150</v>
      </c>
      <c r="F2850" s="10" t="s">
        <v>1409</v>
      </c>
      <c r="G2850" s="9">
        <v>230652</v>
      </c>
      <c r="H2850" s="9">
        <f t="shared" si="270"/>
        <v>3113802</v>
      </c>
      <c r="I2850" s="6" t="s">
        <v>101</v>
      </c>
      <c r="J2850" s="6" t="s">
        <v>102</v>
      </c>
      <c r="K2850" s="5">
        <f t="shared" si="275"/>
        <v>45615</v>
      </c>
      <c r="L2850" s="9">
        <f>+VLOOKUP(B2850,'[17]TT 2023'!F$2910:K$2981,2,0)</f>
        <v>3113802</v>
      </c>
      <c r="M2850" s="9">
        <f t="shared" si="276"/>
        <v>0</v>
      </c>
      <c r="N2850" s="5">
        <f>+VLOOKUP(B2850,'[17]TT 2023'!F$2910:K$2981,6,0)</f>
        <v>45621</v>
      </c>
      <c r="O2850" t="s">
        <v>3189</v>
      </c>
    </row>
    <row r="2851" spans="1:15" hidden="1" x14ac:dyDescent="0.2">
      <c r="A2851" s="5">
        <v>45580</v>
      </c>
      <c r="B2851" s="6">
        <v>57406</v>
      </c>
      <c r="C2851" s="6" t="s">
        <v>2228</v>
      </c>
      <c r="D2851" s="6" t="s">
        <v>3117</v>
      </c>
      <c r="E2851" s="9">
        <v>3704285</v>
      </c>
      <c r="F2851" s="10" t="s">
        <v>1409</v>
      </c>
      <c r="G2851" s="9">
        <v>296343</v>
      </c>
      <c r="H2851" s="9">
        <f t="shared" si="270"/>
        <v>4000628</v>
      </c>
      <c r="I2851" s="6" t="s">
        <v>53</v>
      </c>
      <c r="J2851" s="6" t="s">
        <v>54</v>
      </c>
      <c r="K2851" s="5">
        <f t="shared" si="275"/>
        <v>45615</v>
      </c>
      <c r="L2851" s="9">
        <f>+VLOOKUP(B2851,'[17]TT 2023'!F$2910:K$2981,2,0)</f>
        <v>4000631</v>
      </c>
      <c r="M2851" s="9">
        <f t="shared" si="276"/>
        <v>3</v>
      </c>
      <c r="N2851" s="5">
        <f>+VLOOKUP(B2851,'[17]TT 2023'!F$2910:K$2981,6,0)</f>
        <v>45621</v>
      </c>
      <c r="O2851" t="s">
        <v>3189</v>
      </c>
    </row>
    <row r="2852" spans="1:15" hidden="1" x14ac:dyDescent="0.2">
      <c r="A2852" s="5">
        <v>45580</v>
      </c>
      <c r="B2852" s="6">
        <v>57407</v>
      </c>
      <c r="C2852" s="6" t="s">
        <v>2228</v>
      </c>
      <c r="D2852" s="6" t="s">
        <v>3118</v>
      </c>
      <c r="E2852" s="9">
        <v>837050</v>
      </c>
      <c r="F2852" s="10" t="s">
        <v>1409</v>
      </c>
      <c r="G2852" s="9">
        <v>66964</v>
      </c>
      <c r="H2852" s="9">
        <f t="shared" si="270"/>
        <v>904014</v>
      </c>
      <c r="I2852" s="6" t="s">
        <v>53</v>
      </c>
      <c r="J2852" s="6" t="s">
        <v>54</v>
      </c>
      <c r="K2852" s="5">
        <f t="shared" si="275"/>
        <v>45615</v>
      </c>
      <c r="L2852" s="9">
        <f>+VLOOKUP(B2852,'[17]TT 2023'!F$2910:K$2981,2,0)</f>
        <v>904014</v>
      </c>
      <c r="M2852" s="9">
        <f t="shared" si="276"/>
        <v>0</v>
      </c>
      <c r="N2852" s="5">
        <f>+VLOOKUP(B2852,'[17]TT 2023'!F$2910:K$2981,6,0)</f>
        <v>45621</v>
      </c>
      <c r="O2852" t="s">
        <v>3189</v>
      </c>
    </row>
    <row r="2853" spans="1:15" hidden="1" x14ac:dyDescent="0.2">
      <c r="A2853" s="5">
        <v>45580</v>
      </c>
      <c r="B2853" s="6">
        <v>57408</v>
      </c>
      <c r="C2853" s="6" t="s">
        <v>2228</v>
      </c>
      <c r="D2853" s="6" t="s">
        <v>3119</v>
      </c>
      <c r="E2853" s="9">
        <v>837050</v>
      </c>
      <c r="F2853" s="10" t="s">
        <v>1409</v>
      </c>
      <c r="G2853" s="9">
        <v>66964</v>
      </c>
      <c r="H2853" s="9">
        <f t="shared" si="270"/>
        <v>904014</v>
      </c>
      <c r="I2853" s="6" t="s">
        <v>131</v>
      </c>
      <c r="J2853" s="6" t="s">
        <v>132</v>
      </c>
      <c r="K2853" s="5">
        <f t="shared" si="275"/>
        <v>45615</v>
      </c>
      <c r="L2853" s="9">
        <f>+VLOOKUP(B2853,'[17]TT 2023'!F$2910:K$2981,2,0)</f>
        <v>904014</v>
      </c>
      <c r="M2853" s="9">
        <f t="shared" si="276"/>
        <v>0</v>
      </c>
      <c r="N2853" s="5">
        <f>+VLOOKUP(B2853,'[17]TT 2023'!F$2910:K$2981,6,0)</f>
        <v>45621</v>
      </c>
      <c r="O2853" t="s">
        <v>3189</v>
      </c>
    </row>
    <row r="2854" spans="1:15" hidden="1" x14ac:dyDescent="0.2">
      <c r="A2854" s="5">
        <v>45580</v>
      </c>
      <c r="B2854" s="6">
        <v>57409</v>
      </c>
      <c r="C2854" s="6" t="s">
        <v>2228</v>
      </c>
      <c r="D2854" s="6" t="s">
        <v>3120</v>
      </c>
      <c r="E2854" s="9">
        <v>4853395</v>
      </c>
      <c r="F2854" s="10" t="s">
        <v>1409</v>
      </c>
      <c r="G2854" s="9">
        <v>388272</v>
      </c>
      <c r="H2854" s="9">
        <f t="shared" si="270"/>
        <v>5241667</v>
      </c>
      <c r="I2854" s="6" t="s">
        <v>131</v>
      </c>
      <c r="J2854" s="6" t="s">
        <v>132</v>
      </c>
      <c r="K2854" s="5">
        <f t="shared" si="275"/>
        <v>45615</v>
      </c>
      <c r="L2854" s="9">
        <f>+VLOOKUP(B2854,'[17]TT 2023'!F$2910:K$2981,2,0)</f>
        <v>5241672</v>
      </c>
      <c r="M2854" s="9">
        <f t="shared" si="276"/>
        <v>5</v>
      </c>
      <c r="N2854" s="5">
        <f>+VLOOKUP(B2854,'[17]TT 2023'!F$2910:K$2981,6,0)</f>
        <v>45621</v>
      </c>
      <c r="O2854" t="s">
        <v>3189</v>
      </c>
    </row>
    <row r="2855" spans="1:15" hidden="1" x14ac:dyDescent="0.2">
      <c r="A2855" s="5">
        <v>45580</v>
      </c>
      <c r="B2855" s="6">
        <v>57410</v>
      </c>
      <c r="C2855" s="6" t="s">
        <v>2228</v>
      </c>
      <c r="D2855" s="6" t="s">
        <v>3121</v>
      </c>
      <c r="E2855" s="9">
        <v>418525</v>
      </c>
      <c r="F2855" s="10" t="s">
        <v>1409</v>
      </c>
      <c r="G2855" s="9">
        <v>33482</v>
      </c>
      <c r="H2855" s="9">
        <f t="shared" si="270"/>
        <v>452007</v>
      </c>
      <c r="I2855" s="6" t="s">
        <v>73</v>
      </c>
      <c r="J2855" s="6" t="s">
        <v>74</v>
      </c>
      <c r="K2855" s="5">
        <f t="shared" si="275"/>
        <v>45615</v>
      </c>
      <c r="L2855" s="9">
        <f>+VLOOKUP(B2855,'[17]TT 2023'!F$2910:K$2981,2,0)</f>
        <v>452007</v>
      </c>
      <c r="M2855" s="9">
        <f t="shared" si="276"/>
        <v>0</v>
      </c>
      <c r="N2855" s="5">
        <f>+VLOOKUP(B2855,'[17]TT 2023'!F$2910:K$2981,6,0)</f>
        <v>45621</v>
      </c>
      <c r="O2855" t="s">
        <v>3189</v>
      </c>
    </row>
    <row r="2856" spans="1:15" hidden="1" x14ac:dyDescent="0.2">
      <c r="A2856" s="5">
        <v>45580</v>
      </c>
      <c r="B2856" s="6">
        <v>57411</v>
      </c>
      <c r="C2856" s="6" t="s">
        <v>2228</v>
      </c>
      <c r="D2856" s="6" t="s">
        <v>3122</v>
      </c>
      <c r="E2856" s="9">
        <v>418525</v>
      </c>
      <c r="F2856" s="10" t="s">
        <v>1409</v>
      </c>
      <c r="G2856" s="9">
        <v>33482</v>
      </c>
      <c r="H2856" s="9">
        <f t="shared" si="270"/>
        <v>452007</v>
      </c>
      <c r="I2856" s="6" t="s">
        <v>113</v>
      </c>
      <c r="J2856" s="6" t="s">
        <v>114</v>
      </c>
      <c r="K2856" s="5">
        <f t="shared" si="275"/>
        <v>45615</v>
      </c>
      <c r="L2856" s="9">
        <f>+VLOOKUP(B2856,'[17]TT 2023'!F$2910:K$2981,2,0)</f>
        <v>452007</v>
      </c>
      <c r="M2856" s="9">
        <f t="shared" si="276"/>
        <v>0</v>
      </c>
      <c r="N2856" s="5">
        <f>+VLOOKUP(B2856,'[17]TT 2023'!F$2910:K$2981,6,0)</f>
        <v>45621</v>
      </c>
      <c r="O2856" t="s">
        <v>3189</v>
      </c>
    </row>
    <row r="2857" spans="1:15" hidden="1" x14ac:dyDescent="0.2">
      <c r="A2857" s="5">
        <v>45580</v>
      </c>
      <c r="B2857" s="6">
        <v>57412</v>
      </c>
      <c r="C2857" s="6" t="s">
        <v>2228</v>
      </c>
      <c r="D2857" s="6" t="s">
        <v>3123</v>
      </c>
      <c r="E2857" s="9">
        <v>1919877</v>
      </c>
      <c r="F2857" s="10" t="s">
        <v>1409</v>
      </c>
      <c r="G2857" s="9">
        <v>153590</v>
      </c>
      <c r="H2857" s="9">
        <f t="shared" ref="H2857:H2920" si="277">+E2857+G2857</f>
        <v>2073467</v>
      </c>
      <c r="I2857" s="6" t="s">
        <v>113</v>
      </c>
      <c r="J2857" s="6" t="s">
        <v>114</v>
      </c>
      <c r="K2857" s="5">
        <f t="shared" si="275"/>
        <v>45615</v>
      </c>
      <c r="L2857" s="9">
        <f>+VLOOKUP(B2857,'[17]TT 2023'!F$2910:K$2981,2,0)</f>
        <v>2073465</v>
      </c>
      <c r="M2857" s="9">
        <f t="shared" si="276"/>
        <v>-2</v>
      </c>
      <c r="N2857" s="5">
        <f>+VLOOKUP(B2857,'[17]TT 2023'!F$2910:K$2981,6,0)</f>
        <v>45621</v>
      </c>
      <c r="O2857" t="s">
        <v>3189</v>
      </c>
    </row>
    <row r="2858" spans="1:15" hidden="1" x14ac:dyDescent="0.2">
      <c r="A2858" s="5">
        <v>45581</v>
      </c>
      <c r="B2858" s="6">
        <v>57491</v>
      </c>
      <c r="C2858" s="6" t="s">
        <v>2228</v>
      </c>
      <c r="D2858" s="6" t="s">
        <v>3124</v>
      </c>
      <c r="E2858" s="9">
        <v>35210395</v>
      </c>
      <c r="F2858" s="10" t="s">
        <v>1409</v>
      </c>
      <c r="G2858" s="9">
        <v>2816832</v>
      </c>
      <c r="H2858" s="9">
        <f t="shared" si="277"/>
        <v>38027227</v>
      </c>
      <c r="I2858" s="6" t="s">
        <v>13</v>
      </c>
      <c r="J2858" s="6" t="s">
        <v>14</v>
      </c>
      <c r="K2858" s="5">
        <f t="shared" si="275"/>
        <v>45616</v>
      </c>
      <c r="L2858" s="9">
        <f>+VLOOKUP(B2858,'[17]TT 2023'!F$2910:K$2981,2,0)</f>
        <v>38027232</v>
      </c>
      <c r="M2858" s="9">
        <f t="shared" si="276"/>
        <v>5</v>
      </c>
      <c r="N2858" s="5">
        <f>+VLOOKUP(B2858,'[17]TT 2023'!F$2910:K$2981,6,0)</f>
        <v>45621</v>
      </c>
      <c r="O2858" t="s">
        <v>3189</v>
      </c>
    </row>
    <row r="2859" spans="1:15" hidden="1" x14ac:dyDescent="0.2">
      <c r="A2859" s="5">
        <v>45581</v>
      </c>
      <c r="B2859" s="6">
        <v>57492</v>
      </c>
      <c r="C2859" s="6" t="s">
        <v>2228</v>
      </c>
      <c r="D2859" s="6" t="s">
        <v>3125</v>
      </c>
      <c r="E2859" s="9">
        <v>2841768</v>
      </c>
      <c r="F2859" s="10" t="s">
        <v>1409</v>
      </c>
      <c r="G2859" s="9">
        <v>227341</v>
      </c>
      <c r="H2859" s="9">
        <f t="shared" si="277"/>
        <v>3069109</v>
      </c>
      <c r="I2859" s="6" t="s">
        <v>101</v>
      </c>
      <c r="J2859" s="6" t="s">
        <v>102</v>
      </c>
      <c r="K2859" s="5">
        <f t="shared" si="275"/>
        <v>45616</v>
      </c>
      <c r="L2859" s="9">
        <f>+VLOOKUP(B2859,'[17]TT 2023'!F$2910:K$2981,2,0)</f>
        <v>3069104</v>
      </c>
      <c r="M2859" s="9">
        <f t="shared" si="276"/>
        <v>-5</v>
      </c>
      <c r="N2859" s="5">
        <f>+VLOOKUP(B2859,'[17]TT 2023'!F$2910:K$2981,6,0)</f>
        <v>45621</v>
      </c>
      <c r="O2859" t="s">
        <v>3189</v>
      </c>
    </row>
    <row r="2860" spans="1:15" hidden="1" x14ac:dyDescent="0.2">
      <c r="A2860" s="5">
        <v>45581</v>
      </c>
      <c r="B2860" s="6">
        <v>57534</v>
      </c>
      <c r="C2860" s="6" t="s">
        <v>2228</v>
      </c>
      <c r="D2860" s="6" t="s">
        <v>3126</v>
      </c>
      <c r="E2860" s="9">
        <v>2645930</v>
      </c>
      <c r="F2860" s="10" t="s">
        <v>1409</v>
      </c>
      <c r="G2860" s="9">
        <v>211674</v>
      </c>
      <c r="H2860" s="9">
        <f t="shared" si="277"/>
        <v>2857604</v>
      </c>
      <c r="I2860" s="6" t="s">
        <v>13</v>
      </c>
      <c r="J2860" s="6" t="s">
        <v>14</v>
      </c>
      <c r="K2860" s="5">
        <f t="shared" si="275"/>
        <v>45616</v>
      </c>
      <c r="L2860" s="9">
        <f>+VLOOKUP(B2860,'[17]TT 2023'!F$2910:K$2981,2,0)</f>
        <v>2857599</v>
      </c>
      <c r="M2860" s="9">
        <f t="shared" si="276"/>
        <v>-5</v>
      </c>
      <c r="N2860" s="5">
        <f>+VLOOKUP(B2860,'[17]TT 2023'!F$2910:K$2981,6,0)</f>
        <v>45621</v>
      </c>
      <c r="O2860" t="s">
        <v>3189</v>
      </c>
    </row>
    <row r="2861" spans="1:15" hidden="1" x14ac:dyDescent="0.2">
      <c r="A2861" s="5">
        <v>45582</v>
      </c>
      <c r="B2861" s="6">
        <v>58476</v>
      </c>
      <c r="C2861" s="6" t="s">
        <v>2228</v>
      </c>
      <c r="D2861" s="6" t="s">
        <v>3127</v>
      </c>
      <c r="E2861" s="9">
        <v>1072050</v>
      </c>
      <c r="F2861" s="10" t="s">
        <v>1409</v>
      </c>
      <c r="G2861" s="9">
        <v>85764</v>
      </c>
      <c r="H2861" s="9">
        <f t="shared" si="277"/>
        <v>1157814</v>
      </c>
      <c r="I2861" s="6" t="s">
        <v>73</v>
      </c>
      <c r="J2861" s="6" t="s">
        <v>74</v>
      </c>
      <c r="K2861" s="5">
        <f t="shared" si="275"/>
        <v>45617</v>
      </c>
      <c r="L2861" s="9">
        <f>+VLOOKUP(B2861,'[17]TT 2023'!F$2910:K$2981,2,0)</f>
        <v>1157814</v>
      </c>
      <c r="M2861" s="9">
        <f t="shared" si="276"/>
        <v>0</v>
      </c>
      <c r="N2861" s="5">
        <f>+VLOOKUP(B2861,'[17]TT 2023'!F$2910:K$2981,6,0)</f>
        <v>45621</v>
      </c>
      <c r="O2861" t="s">
        <v>3189</v>
      </c>
    </row>
    <row r="2862" spans="1:15" hidden="1" x14ac:dyDescent="0.2">
      <c r="A2862" s="5">
        <v>45582</v>
      </c>
      <c r="B2862" s="6">
        <v>58477</v>
      </c>
      <c r="C2862" s="6" t="s">
        <v>2228</v>
      </c>
      <c r="D2862" s="6" t="s">
        <v>3128</v>
      </c>
      <c r="E2862" s="9">
        <v>418525</v>
      </c>
      <c r="F2862" s="10" t="s">
        <v>1409</v>
      </c>
      <c r="G2862" s="9">
        <v>33482</v>
      </c>
      <c r="H2862" s="9">
        <f t="shared" si="277"/>
        <v>452007</v>
      </c>
      <c r="I2862" s="6" t="s">
        <v>113</v>
      </c>
      <c r="J2862" s="6" t="s">
        <v>114</v>
      </c>
      <c r="K2862" s="5">
        <f t="shared" si="275"/>
        <v>45617</v>
      </c>
      <c r="L2862" s="9">
        <f>+VLOOKUP(B2862,'[17]TT 2023'!F$2910:K$2981,2,0)</f>
        <v>452007</v>
      </c>
      <c r="M2862" s="9">
        <f t="shared" si="276"/>
        <v>0</v>
      </c>
      <c r="N2862" s="5">
        <f>+VLOOKUP(B2862,'[17]TT 2023'!F$2910:K$2981,6,0)</f>
        <v>45621</v>
      </c>
      <c r="O2862" t="s">
        <v>3189</v>
      </c>
    </row>
    <row r="2863" spans="1:15" hidden="1" x14ac:dyDescent="0.2">
      <c r="A2863" s="5">
        <v>45582</v>
      </c>
      <c r="B2863" s="6">
        <v>58478</v>
      </c>
      <c r="C2863" s="6" t="s">
        <v>2228</v>
      </c>
      <c r="D2863" s="6" t="s">
        <v>3129</v>
      </c>
      <c r="E2863" s="9">
        <v>6381809</v>
      </c>
      <c r="F2863" s="10" t="s">
        <v>1409</v>
      </c>
      <c r="G2863" s="9">
        <v>510545</v>
      </c>
      <c r="H2863" s="9">
        <f t="shared" si="277"/>
        <v>6892354</v>
      </c>
      <c r="I2863" s="6" t="s">
        <v>175</v>
      </c>
      <c r="J2863" s="6" t="s">
        <v>176</v>
      </c>
      <c r="K2863" s="5">
        <f t="shared" si="275"/>
        <v>45617</v>
      </c>
      <c r="L2863" s="9">
        <f>+VLOOKUP(B2863,'[17]TT 2023'!F$2910:K$2981,2,0)</f>
        <v>6892358</v>
      </c>
      <c r="M2863" s="9">
        <f t="shared" si="276"/>
        <v>4</v>
      </c>
      <c r="N2863" s="5">
        <f>+VLOOKUP(B2863,'[17]TT 2023'!F$2910:K$2981,6,0)</f>
        <v>45621</v>
      </c>
      <c r="O2863" t="s">
        <v>3189</v>
      </c>
    </row>
    <row r="2864" spans="1:15" hidden="1" x14ac:dyDescent="0.2">
      <c r="A2864" s="5">
        <v>45582</v>
      </c>
      <c r="B2864" s="6">
        <v>58479</v>
      </c>
      <c r="C2864" s="6" t="s">
        <v>2228</v>
      </c>
      <c r="D2864" s="6" t="s">
        <v>3130</v>
      </c>
      <c r="E2864" s="9">
        <v>1468620</v>
      </c>
      <c r="F2864" s="10" t="s">
        <v>1409</v>
      </c>
      <c r="G2864" s="9">
        <v>117490</v>
      </c>
      <c r="H2864" s="9">
        <f t="shared" si="277"/>
        <v>1586110</v>
      </c>
      <c r="I2864" s="6" t="s">
        <v>89</v>
      </c>
      <c r="J2864" s="6" t="s">
        <v>90</v>
      </c>
      <c r="K2864" s="5">
        <f t="shared" si="275"/>
        <v>45617</v>
      </c>
      <c r="L2864" s="9">
        <f>+VLOOKUP(B2864,'[17]TT 2023'!F$2910:K$2981,2,0)</f>
        <v>1586115</v>
      </c>
      <c r="M2864" s="9">
        <f t="shared" si="276"/>
        <v>5</v>
      </c>
      <c r="N2864" s="5">
        <f>+VLOOKUP(B2864,'[17]TT 2023'!F$2910:K$2981,6,0)</f>
        <v>45621</v>
      </c>
      <c r="O2864" t="s">
        <v>3189</v>
      </c>
    </row>
    <row r="2865" spans="1:15" hidden="1" x14ac:dyDescent="0.2">
      <c r="A2865" s="5">
        <v>45582</v>
      </c>
      <c r="B2865" s="6">
        <v>58480</v>
      </c>
      <c r="C2865" s="6" t="s">
        <v>2228</v>
      </c>
      <c r="D2865" s="6" t="s">
        <v>3131</v>
      </c>
      <c r="E2865" s="9">
        <v>1947630</v>
      </c>
      <c r="F2865" s="10" t="s">
        <v>1409</v>
      </c>
      <c r="G2865" s="9">
        <v>155810</v>
      </c>
      <c r="H2865" s="9">
        <f t="shared" si="277"/>
        <v>2103440</v>
      </c>
      <c r="I2865" s="6" t="s">
        <v>139</v>
      </c>
      <c r="J2865" s="6" t="s">
        <v>140</v>
      </c>
      <c r="K2865" s="5">
        <f t="shared" si="275"/>
        <v>45617</v>
      </c>
      <c r="L2865" s="9">
        <f>+VLOOKUP(B2865,'[17]TT 2023'!F$2910:K$2981,2,0)</f>
        <v>2103435</v>
      </c>
      <c r="M2865" s="9">
        <f t="shared" si="276"/>
        <v>-5</v>
      </c>
      <c r="N2865" s="5">
        <f>+VLOOKUP(B2865,'[17]TT 2023'!F$2910:K$2981,6,0)</f>
        <v>45621</v>
      </c>
      <c r="O2865" t="s">
        <v>3189</v>
      </c>
    </row>
    <row r="2866" spans="1:15" hidden="1" x14ac:dyDescent="0.2">
      <c r="A2866" s="5">
        <v>45582</v>
      </c>
      <c r="B2866" s="6">
        <v>58481</v>
      </c>
      <c r="C2866" s="6" t="s">
        <v>2228</v>
      </c>
      <c r="D2866" s="6" t="s">
        <v>3132</v>
      </c>
      <c r="E2866" s="9">
        <v>1468620</v>
      </c>
      <c r="F2866" s="10" t="s">
        <v>1409</v>
      </c>
      <c r="G2866" s="9">
        <v>117490</v>
      </c>
      <c r="H2866" s="9">
        <f t="shared" si="277"/>
        <v>1586110</v>
      </c>
      <c r="I2866" s="6" t="s">
        <v>139</v>
      </c>
      <c r="J2866" s="6" t="s">
        <v>140</v>
      </c>
      <c r="K2866" s="5">
        <f t="shared" si="275"/>
        <v>45617</v>
      </c>
      <c r="L2866" s="9">
        <f>+VLOOKUP(B2866,'[17]TT 2023'!F$2910:K$2981,2,0)</f>
        <v>1586115</v>
      </c>
      <c r="M2866" s="9">
        <f t="shared" si="276"/>
        <v>5</v>
      </c>
      <c r="N2866" s="5">
        <f>+VLOOKUP(B2866,'[17]TT 2023'!F$2910:K$2981,6,0)</f>
        <v>45621</v>
      </c>
      <c r="O2866" t="s">
        <v>3189</v>
      </c>
    </row>
    <row r="2867" spans="1:15" hidden="1" x14ac:dyDescent="0.2">
      <c r="A2867" s="5">
        <v>45583</v>
      </c>
      <c r="B2867" s="6">
        <v>58548</v>
      </c>
      <c r="C2867" s="6" t="s">
        <v>2228</v>
      </c>
      <c r="D2867" s="6" t="s">
        <v>3133</v>
      </c>
      <c r="E2867" s="9">
        <v>501830</v>
      </c>
      <c r="F2867" s="10" t="s">
        <v>1409</v>
      </c>
      <c r="G2867" s="9">
        <v>40146</v>
      </c>
      <c r="H2867" s="9">
        <f t="shared" si="277"/>
        <v>541976</v>
      </c>
      <c r="I2867" s="6" t="s">
        <v>117</v>
      </c>
      <c r="J2867" s="6" t="s">
        <v>118</v>
      </c>
      <c r="K2867" s="5">
        <f t="shared" si="275"/>
        <v>45618</v>
      </c>
      <c r="L2867" s="9">
        <f>+VLOOKUP(B2867,'[17]TT 2023'!F$2910:K$2981,2,0)</f>
        <v>541971</v>
      </c>
      <c r="M2867" s="9">
        <f t="shared" si="276"/>
        <v>-5</v>
      </c>
      <c r="N2867" s="5">
        <f>+VLOOKUP(B2867,'[17]TT 2023'!F$2910:K$2981,6,0)</f>
        <v>45621</v>
      </c>
      <c r="O2867" t="s">
        <v>3189</v>
      </c>
    </row>
    <row r="2868" spans="1:15" hidden="1" x14ac:dyDescent="0.2">
      <c r="A2868" s="5">
        <v>45586</v>
      </c>
      <c r="B2868" s="6">
        <v>58992</v>
      </c>
      <c r="C2868" s="6" t="s">
        <v>2228</v>
      </c>
      <c r="D2868" s="6" t="s">
        <v>3134</v>
      </c>
      <c r="E2868" s="9">
        <v>3849940</v>
      </c>
      <c r="F2868" s="10" t="s">
        <v>1409</v>
      </c>
      <c r="G2868" s="9">
        <v>307995</v>
      </c>
      <c r="H2868" s="9">
        <f t="shared" si="277"/>
        <v>4157935</v>
      </c>
      <c r="I2868" s="6" t="s">
        <v>131</v>
      </c>
      <c r="J2868" s="6" t="s">
        <v>132</v>
      </c>
      <c r="K2868" s="5">
        <f t="shared" si="275"/>
        <v>45621</v>
      </c>
      <c r="L2868" s="9">
        <f>+VLOOKUP(B2868,'[17]TT 2023'!F$2910:K$2981,2,0)</f>
        <v>4157933</v>
      </c>
      <c r="M2868" s="9">
        <f t="shared" si="276"/>
        <v>-2</v>
      </c>
      <c r="N2868" s="5">
        <f>+VLOOKUP(B2868,'[17]TT 2023'!F$2910:K$2981,6,0)</f>
        <v>45621</v>
      </c>
      <c r="O2868" t="s">
        <v>3189</v>
      </c>
    </row>
    <row r="2869" spans="1:15" hidden="1" x14ac:dyDescent="0.2">
      <c r="A2869" s="5">
        <v>45586</v>
      </c>
      <c r="B2869" s="6">
        <v>58993</v>
      </c>
      <c r="C2869" s="6" t="s">
        <v>2228</v>
      </c>
      <c r="D2869" s="6" t="s">
        <v>3135</v>
      </c>
      <c r="E2869" s="9">
        <v>2579200</v>
      </c>
      <c r="F2869" s="10" t="s">
        <v>1409</v>
      </c>
      <c r="G2869" s="9">
        <v>206336</v>
      </c>
      <c r="H2869" s="9">
        <f t="shared" si="277"/>
        <v>2785536</v>
      </c>
      <c r="I2869" s="6" t="s">
        <v>53</v>
      </c>
      <c r="J2869" s="6" t="s">
        <v>54</v>
      </c>
      <c r="K2869" s="5">
        <f t="shared" si="275"/>
        <v>45621</v>
      </c>
      <c r="L2869" s="9">
        <f>+VLOOKUP(B2869,'[17]TT 2023'!F$2982:K$3026,2,0)</f>
        <v>2785536</v>
      </c>
      <c r="M2869" s="9">
        <f t="shared" si="276"/>
        <v>0</v>
      </c>
      <c r="N2869" s="5">
        <f>+VLOOKUP(B2869,'[17]TT 2023'!F$2982:K$3026,6,0)</f>
        <v>45636</v>
      </c>
      <c r="O2869" t="s">
        <v>3265</v>
      </c>
    </row>
    <row r="2870" spans="1:15" hidden="1" x14ac:dyDescent="0.2">
      <c r="A2870" s="5">
        <v>45586</v>
      </c>
      <c r="B2870" s="6">
        <v>58994</v>
      </c>
      <c r="C2870" s="6" t="s">
        <v>2228</v>
      </c>
      <c r="D2870" s="6" t="s">
        <v>3136</v>
      </c>
      <c r="E2870" s="9">
        <v>1780020</v>
      </c>
      <c r="F2870" s="10" t="s">
        <v>1409</v>
      </c>
      <c r="G2870" s="9">
        <v>142402</v>
      </c>
      <c r="H2870" s="9">
        <f t="shared" si="277"/>
        <v>1922422</v>
      </c>
      <c r="I2870" s="6" t="s">
        <v>139</v>
      </c>
      <c r="J2870" s="6" t="s">
        <v>140</v>
      </c>
      <c r="K2870" s="5">
        <f t="shared" si="275"/>
        <v>45621</v>
      </c>
      <c r="L2870" s="9">
        <f>+VLOOKUP(B2870,'[17]TT 2023'!F$2910:K$2981,2,0)</f>
        <v>1922427</v>
      </c>
      <c r="M2870" s="9">
        <f t="shared" si="276"/>
        <v>5</v>
      </c>
      <c r="N2870" s="5">
        <f>+VLOOKUP(B2870,'[17]TT 2023'!F$2910:K$2981,6,0)</f>
        <v>45621</v>
      </c>
      <c r="O2870" t="s">
        <v>3189</v>
      </c>
    </row>
    <row r="2871" spans="1:15" hidden="1" x14ac:dyDescent="0.2">
      <c r="A2871" s="5">
        <v>45586</v>
      </c>
      <c r="B2871" s="6">
        <v>58995</v>
      </c>
      <c r="C2871" s="6" t="s">
        <v>2228</v>
      </c>
      <c r="D2871" s="6" t="s">
        <v>3137</v>
      </c>
      <c r="E2871" s="9">
        <v>418525</v>
      </c>
      <c r="F2871" s="10" t="s">
        <v>1409</v>
      </c>
      <c r="G2871" s="9">
        <v>33482</v>
      </c>
      <c r="H2871" s="9">
        <f t="shared" si="277"/>
        <v>452007</v>
      </c>
      <c r="I2871" s="6" t="s">
        <v>89</v>
      </c>
      <c r="J2871" s="6" t="s">
        <v>90</v>
      </c>
      <c r="K2871" s="5">
        <f t="shared" si="275"/>
        <v>45621</v>
      </c>
      <c r="L2871" s="9">
        <f>+VLOOKUP(B2871,'[17]TT 2023'!F$2910:K$2981,2,0)</f>
        <v>452007</v>
      </c>
      <c r="M2871" s="9">
        <f t="shared" si="276"/>
        <v>0</v>
      </c>
      <c r="N2871" s="5">
        <f>+VLOOKUP(B2871,'[17]TT 2023'!F$2910:K$2981,6,0)</f>
        <v>45621</v>
      </c>
      <c r="O2871" t="s">
        <v>3189</v>
      </c>
    </row>
    <row r="2872" spans="1:15" hidden="1" x14ac:dyDescent="0.2">
      <c r="A2872" s="5">
        <v>45586</v>
      </c>
      <c r="B2872" s="6">
        <v>58996</v>
      </c>
      <c r="C2872" s="6" t="s">
        <v>2228</v>
      </c>
      <c r="D2872" s="6" t="s">
        <v>3138</v>
      </c>
      <c r="E2872" s="9">
        <v>2381320</v>
      </c>
      <c r="F2872" s="10" t="s">
        <v>1409</v>
      </c>
      <c r="G2872" s="9">
        <v>190506</v>
      </c>
      <c r="H2872" s="9">
        <f t="shared" si="277"/>
        <v>2571826</v>
      </c>
      <c r="I2872" s="6" t="s">
        <v>89</v>
      </c>
      <c r="J2872" s="6" t="s">
        <v>90</v>
      </c>
      <c r="K2872" s="5">
        <f t="shared" si="275"/>
        <v>45621</v>
      </c>
      <c r="L2872" s="9">
        <f>+VLOOKUP(B2872,'[17]TT 2023'!F$2910:K$2981,2,0)</f>
        <v>2571831</v>
      </c>
      <c r="M2872" s="9">
        <f t="shared" si="276"/>
        <v>5</v>
      </c>
      <c r="N2872" s="5">
        <f>+VLOOKUP(B2872,'[17]TT 2023'!F$2910:K$2981,6,0)</f>
        <v>45621</v>
      </c>
      <c r="O2872" t="s">
        <v>3189</v>
      </c>
    </row>
    <row r="2873" spans="1:15" hidden="1" x14ac:dyDescent="0.2">
      <c r="A2873" s="5">
        <v>45586</v>
      </c>
      <c r="B2873" s="6">
        <v>58997</v>
      </c>
      <c r="C2873" s="6" t="s">
        <v>2228</v>
      </c>
      <c r="D2873" s="6" t="s">
        <v>3139</v>
      </c>
      <c r="E2873" s="9">
        <v>3849940</v>
      </c>
      <c r="F2873" s="10" t="s">
        <v>1409</v>
      </c>
      <c r="G2873" s="9">
        <v>307995</v>
      </c>
      <c r="H2873" s="9">
        <f t="shared" si="277"/>
        <v>4157935</v>
      </c>
      <c r="I2873" s="6" t="s">
        <v>113</v>
      </c>
      <c r="J2873" s="6" t="s">
        <v>114</v>
      </c>
      <c r="K2873" s="5">
        <f t="shared" si="275"/>
        <v>45621</v>
      </c>
      <c r="L2873" s="9">
        <f>+VLOOKUP(B2873,'[17]TT 2023'!F$2910:K$2981,2,0)</f>
        <v>4157933</v>
      </c>
      <c r="M2873" s="9">
        <f t="shared" si="276"/>
        <v>-2</v>
      </c>
      <c r="N2873" s="5">
        <f>+VLOOKUP(B2873,'[17]TT 2023'!F$2910:K$2981,6,0)</f>
        <v>45621</v>
      </c>
      <c r="O2873" t="s">
        <v>3189</v>
      </c>
    </row>
    <row r="2874" spans="1:15" hidden="1" x14ac:dyDescent="0.2">
      <c r="A2874" s="5">
        <v>45586</v>
      </c>
      <c r="B2874" s="6">
        <v>58998</v>
      </c>
      <c r="C2874" s="6" t="s">
        <v>2228</v>
      </c>
      <c r="D2874" s="6" t="s">
        <v>3140</v>
      </c>
      <c r="E2874" s="9">
        <v>1468620</v>
      </c>
      <c r="F2874" s="10" t="s">
        <v>1409</v>
      </c>
      <c r="G2874" s="9">
        <v>117490</v>
      </c>
      <c r="H2874" s="9">
        <f t="shared" si="277"/>
        <v>1586110</v>
      </c>
      <c r="I2874" s="6" t="s">
        <v>93</v>
      </c>
      <c r="J2874" s="6" t="s">
        <v>94</v>
      </c>
      <c r="K2874" s="5">
        <f t="shared" si="275"/>
        <v>45621</v>
      </c>
      <c r="L2874" s="9">
        <f>+VLOOKUP(B2874,'[17]TT 2023'!F$2910:K$2981,2,0)</f>
        <v>1586115</v>
      </c>
      <c r="M2874" s="9">
        <f t="shared" si="276"/>
        <v>5</v>
      </c>
      <c r="N2874" s="5">
        <f>+VLOOKUP(B2874,'[17]TT 2023'!F$2910:K$2981,6,0)</f>
        <v>45621</v>
      </c>
      <c r="O2874" t="s">
        <v>3189</v>
      </c>
    </row>
    <row r="2875" spans="1:15" hidden="1" x14ac:dyDescent="0.2">
      <c r="A2875" s="5">
        <v>45586</v>
      </c>
      <c r="B2875" s="6">
        <v>58999</v>
      </c>
      <c r="C2875" s="6" t="s">
        <v>2228</v>
      </c>
      <c r="D2875" s="6" t="s">
        <v>3141</v>
      </c>
      <c r="E2875" s="9">
        <v>20592090</v>
      </c>
      <c r="F2875" s="10" t="s">
        <v>1409</v>
      </c>
      <c r="G2875" s="9">
        <v>1647367</v>
      </c>
      <c r="H2875" s="9">
        <f t="shared" si="277"/>
        <v>22239457</v>
      </c>
      <c r="I2875" s="6" t="s">
        <v>13</v>
      </c>
      <c r="J2875" s="6" t="s">
        <v>14</v>
      </c>
      <c r="K2875" s="5">
        <f t="shared" si="275"/>
        <v>45621</v>
      </c>
      <c r="L2875" s="9">
        <f>+VLOOKUP(B2875,'[17]TT 2023'!F$2910:K$2981,2,0)</f>
        <v>22239455</v>
      </c>
      <c r="M2875" s="9">
        <f t="shared" si="276"/>
        <v>-2</v>
      </c>
      <c r="N2875" s="5">
        <f>+VLOOKUP(B2875,'[17]TT 2023'!F$2910:K$2981,6,0)</f>
        <v>45621</v>
      </c>
      <c r="O2875" t="s">
        <v>3189</v>
      </c>
    </row>
    <row r="2876" spans="1:15" hidden="1" x14ac:dyDescent="0.2">
      <c r="A2876" s="5">
        <v>45586</v>
      </c>
      <c r="B2876" s="6">
        <v>59000</v>
      </c>
      <c r="C2876" s="6" t="s">
        <v>2228</v>
      </c>
      <c r="D2876" s="6" t="s">
        <v>3142</v>
      </c>
      <c r="E2876" s="9">
        <v>2511150</v>
      </c>
      <c r="F2876" s="10" t="s">
        <v>1409</v>
      </c>
      <c r="G2876" s="9">
        <v>200892</v>
      </c>
      <c r="H2876" s="9">
        <f t="shared" si="277"/>
        <v>2712042</v>
      </c>
      <c r="I2876" s="6" t="s">
        <v>13</v>
      </c>
      <c r="J2876" s="6" t="s">
        <v>14</v>
      </c>
      <c r="K2876" s="5">
        <f t="shared" si="275"/>
        <v>45621</v>
      </c>
      <c r="L2876" s="9">
        <f>+VLOOKUP(B2876,'[17]TT 2023'!F$2910:K$2981,2,0)</f>
        <v>2712042</v>
      </c>
      <c r="M2876" s="9">
        <f t="shared" si="276"/>
        <v>0</v>
      </c>
      <c r="N2876" s="5">
        <f>+VLOOKUP(B2876,'[17]TT 2023'!F$2910:K$2981,6,0)</f>
        <v>45621</v>
      </c>
      <c r="O2876" t="s">
        <v>3189</v>
      </c>
    </row>
    <row r="2877" spans="1:15" hidden="1" x14ac:dyDescent="0.2">
      <c r="A2877" s="5">
        <v>45586</v>
      </c>
      <c r="B2877" s="6">
        <v>59001</v>
      </c>
      <c r="C2877" s="6" t="s">
        <v>2228</v>
      </c>
      <c r="D2877" s="6" t="s">
        <v>3143</v>
      </c>
      <c r="E2877" s="9">
        <v>1255575</v>
      </c>
      <c r="F2877" s="10" t="s">
        <v>1409</v>
      </c>
      <c r="G2877" s="9">
        <v>100446</v>
      </c>
      <c r="H2877" s="9">
        <f t="shared" si="277"/>
        <v>1356021</v>
      </c>
      <c r="I2877" s="6" t="s">
        <v>13</v>
      </c>
      <c r="J2877" s="6" t="s">
        <v>14</v>
      </c>
      <c r="K2877" s="5">
        <f t="shared" si="275"/>
        <v>45621</v>
      </c>
      <c r="L2877" s="9">
        <f>+VLOOKUP(B2877,'[17]TT 2023'!F$2910:K$2981,2,0)</f>
        <v>1356021</v>
      </c>
      <c r="M2877" s="9">
        <f t="shared" si="276"/>
        <v>0</v>
      </c>
      <c r="N2877" s="5">
        <f>+VLOOKUP(B2877,'[17]TT 2023'!F$2910:K$2981,6,0)</f>
        <v>45621</v>
      </c>
      <c r="O2877" t="s">
        <v>3189</v>
      </c>
    </row>
    <row r="2878" spans="1:15" hidden="1" x14ac:dyDescent="0.2">
      <c r="A2878" s="5">
        <v>45586</v>
      </c>
      <c r="B2878" s="6">
        <v>59002</v>
      </c>
      <c r="C2878" s="6" t="s">
        <v>2228</v>
      </c>
      <c r="D2878" s="6" t="s">
        <v>3144</v>
      </c>
      <c r="E2878" s="9">
        <v>1110580</v>
      </c>
      <c r="F2878" s="10" t="s">
        <v>1409</v>
      </c>
      <c r="G2878" s="9">
        <v>88846</v>
      </c>
      <c r="H2878" s="9">
        <f t="shared" si="277"/>
        <v>1199426</v>
      </c>
      <c r="I2878" s="6" t="s">
        <v>13</v>
      </c>
      <c r="J2878" s="6" t="s">
        <v>14</v>
      </c>
      <c r="K2878" s="5">
        <f t="shared" ref="K2878:K2923" si="278">35+A2878</f>
        <v>45621</v>
      </c>
      <c r="L2878" s="9">
        <f>+VLOOKUP(B2878,'[17]TT 2023'!F$2910:K$2981,2,0)</f>
        <v>1199421</v>
      </c>
      <c r="M2878" s="9">
        <f t="shared" ref="M2878:M2923" si="279">+L2878-H2878</f>
        <v>-5</v>
      </c>
      <c r="N2878" s="5">
        <f>+VLOOKUP(B2878,'[17]TT 2023'!F$2910:K$2981,6,0)</f>
        <v>45621</v>
      </c>
      <c r="O2878" t="s">
        <v>3189</v>
      </c>
    </row>
    <row r="2879" spans="1:15" hidden="1" x14ac:dyDescent="0.2">
      <c r="A2879" s="5">
        <v>45586</v>
      </c>
      <c r="B2879" s="6">
        <v>59003</v>
      </c>
      <c r="C2879" s="6" t="s">
        <v>2228</v>
      </c>
      <c r="D2879" s="6" t="s">
        <v>3145</v>
      </c>
      <c r="E2879" s="9">
        <v>2579200</v>
      </c>
      <c r="F2879" s="10" t="s">
        <v>1409</v>
      </c>
      <c r="G2879" s="9">
        <v>206336</v>
      </c>
      <c r="H2879" s="9">
        <f t="shared" si="277"/>
        <v>2785536</v>
      </c>
      <c r="I2879" s="6" t="s">
        <v>13</v>
      </c>
      <c r="J2879" s="6" t="s">
        <v>14</v>
      </c>
      <c r="K2879" s="5">
        <f t="shared" si="278"/>
        <v>45621</v>
      </c>
      <c r="L2879" s="9">
        <f>+VLOOKUP(B2879,'[17]TT 2023'!F$2910:K$2981,2,0)</f>
        <v>2785536</v>
      </c>
      <c r="M2879" s="9">
        <f t="shared" si="279"/>
        <v>0</v>
      </c>
      <c r="N2879" s="5">
        <f>+VLOOKUP(B2879,'[17]TT 2023'!F$2910:K$2981,6,0)</f>
        <v>45621</v>
      </c>
      <c r="O2879" t="s">
        <v>3189</v>
      </c>
    </row>
    <row r="2880" spans="1:15" hidden="1" x14ac:dyDescent="0.2">
      <c r="A2880" s="5">
        <v>45586</v>
      </c>
      <c r="B2880" s="6">
        <v>59034</v>
      </c>
      <c r="C2880" s="6" t="s">
        <v>2228</v>
      </c>
      <c r="D2880" s="6" t="s">
        <v>3146</v>
      </c>
      <c r="E2880" s="9">
        <v>11802932</v>
      </c>
      <c r="F2880" s="10" t="s">
        <v>1409</v>
      </c>
      <c r="G2880" s="9">
        <v>944235</v>
      </c>
      <c r="H2880" s="9">
        <f t="shared" si="277"/>
        <v>12747167</v>
      </c>
      <c r="I2880" s="6" t="s">
        <v>147</v>
      </c>
      <c r="J2880" s="6" t="s">
        <v>148</v>
      </c>
      <c r="K2880" s="5">
        <f t="shared" si="278"/>
        <v>45621</v>
      </c>
      <c r="L2880" s="9">
        <f>+VLOOKUP(B2880,'[17]TT 2023'!F$2910:K$2981,2,0)</f>
        <v>12747173</v>
      </c>
      <c r="M2880" s="9">
        <f t="shared" si="279"/>
        <v>6</v>
      </c>
      <c r="N2880" s="5">
        <f>+VLOOKUP(B2880,'[17]TT 2023'!F$2910:K$2981,6,0)</f>
        <v>45621</v>
      </c>
      <c r="O2880" t="s">
        <v>3189</v>
      </c>
    </row>
    <row r="2881" spans="1:15" hidden="1" x14ac:dyDescent="0.2">
      <c r="A2881" s="5">
        <v>45586</v>
      </c>
      <c r="B2881" s="6">
        <v>59036</v>
      </c>
      <c r="C2881" s="6" t="s">
        <v>2228</v>
      </c>
      <c r="D2881" s="6" t="s">
        <v>3147</v>
      </c>
      <c r="E2881" s="9">
        <v>100366</v>
      </c>
      <c r="F2881" s="10" t="s">
        <v>1409</v>
      </c>
      <c r="G2881" s="9">
        <v>8029</v>
      </c>
      <c r="H2881" s="9">
        <f t="shared" si="277"/>
        <v>108395</v>
      </c>
      <c r="I2881" s="6" t="s">
        <v>147</v>
      </c>
      <c r="J2881" s="6" t="s">
        <v>148</v>
      </c>
      <c r="K2881" s="5">
        <f t="shared" si="278"/>
        <v>45621</v>
      </c>
      <c r="L2881" s="9">
        <f>+VLOOKUP(B2881,'[17]TT 2023'!F$2910:K$2981,2,0)</f>
        <v>108392</v>
      </c>
      <c r="M2881" s="9">
        <f t="shared" si="279"/>
        <v>-3</v>
      </c>
      <c r="N2881" s="5">
        <f>+VLOOKUP(B2881,'[17]TT 2023'!F$2910:K$2981,6,0)</f>
        <v>45621</v>
      </c>
      <c r="O2881" t="s">
        <v>3189</v>
      </c>
    </row>
    <row r="2882" spans="1:15" hidden="1" x14ac:dyDescent="0.2">
      <c r="A2882" s="5">
        <v>45586</v>
      </c>
      <c r="B2882" s="6">
        <v>59037</v>
      </c>
      <c r="C2882" s="6" t="s">
        <v>2228</v>
      </c>
      <c r="D2882" s="6" t="s">
        <v>3148</v>
      </c>
      <c r="E2882" s="9">
        <v>100366</v>
      </c>
      <c r="F2882" s="10" t="s">
        <v>1409</v>
      </c>
      <c r="G2882" s="9">
        <v>8029</v>
      </c>
      <c r="H2882" s="9">
        <f t="shared" si="277"/>
        <v>108395</v>
      </c>
      <c r="I2882" s="6" t="s">
        <v>147</v>
      </c>
      <c r="J2882" s="6" t="s">
        <v>148</v>
      </c>
      <c r="K2882" s="5">
        <f t="shared" si="278"/>
        <v>45621</v>
      </c>
      <c r="L2882" s="9">
        <f>+VLOOKUP(B2882,'[17]TT 2023'!F$2910:K$2981,2,0)</f>
        <v>108392</v>
      </c>
      <c r="M2882" s="9">
        <f t="shared" si="279"/>
        <v>-3</v>
      </c>
      <c r="N2882" s="5">
        <f>+VLOOKUP(B2882,'[17]TT 2023'!F$2910:K$2981,6,0)</f>
        <v>45621</v>
      </c>
      <c r="O2882" t="s">
        <v>3189</v>
      </c>
    </row>
    <row r="2883" spans="1:15" hidden="1" x14ac:dyDescent="0.2">
      <c r="A2883" s="5">
        <v>45586</v>
      </c>
      <c r="B2883" s="6">
        <v>59038</v>
      </c>
      <c r="C2883" s="6" t="s">
        <v>2228</v>
      </c>
      <c r="D2883" s="6" t="s">
        <v>3149</v>
      </c>
      <c r="E2883" s="9">
        <v>1468620</v>
      </c>
      <c r="F2883" s="10" t="s">
        <v>1409</v>
      </c>
      <c r="G2883" s="9">
        <v>117490</v>
      </c>
      <c r="H2883" s="9">
        <f t="shared" si="277"/>
        <v>1586110</v>
      </c>
      <c r="I2883" s="6" t="s">
        <v>147</v>
      </c>
      <c r="J2883" s="6" t="s">
        <v>148</v>
      </c>
      <c r="K2883" s="5">
        <f t="shared" si="278"/>
        <v>45621</v>
      </c>
      <c r="L2883" s="9">
        <f>+VLOOKUP(B2883,'[17]TT 2023'!F$2910:K$2981,2,0)</f>
        <v>1586115</v>
      </c>
      <c r="M2883" s="9">
        <f t="shared" si="279"/>
        <v>5</v>
      </c>
      <c r="N2883" s="5">
        <f>+VLOOKUP(B2883,'[17]TT 2023'!F$2910:K$2981,6,0)</f>
        <v>45621</v>
      </c>
      <c r="O2883" t="s">
        <v>3189</v>
      </c>
    </row>
    <row r="2884" spans="1:15" hidden="1" x14ac:dyDescent="0.2">
      <c r="A2884" s="5">
        <v>45586</v>
      </c>
      <c r="B2884" s="6">
        <v>59039</v>
      </c>
      <c r="C2884" s="6" t="s">
        <v>2228</v>
      </c>
      <c r="D2884" s="6" t="s">
        <v>3150</v>
      </c>
      <c r="E2884" s="9">
        <v>837050</v>
      </c>
      <c r="F2884" s="10" t="s">
        <v>1409</v>
      </c>
      <c r="G2884" s="9">
        <v>66964</v>
      </c>
      <c r="H2884" s="9">
        <f t="shared" si="277"/>
        <v>904014</v>
      </c>
      <c r="I2884" s="6" t="s">
        <v>147</v>
      </c>
      <c r="J2884" s="6" t="s">
        <v>148</v>
      </c>
      <c r="K2884" s="5">
        <f t="shared" si="278"/>
        <v>45621</v>
      </c>
      <c r="L2884" s="9">
        <f>+VLOOKUP(B2884,'[17]TT 2023'!F$2910:K$2981,2,0)</f>
        <v>904014</v>
      </c>
      <c r="M2884" s="9">
        <f t="shared" si="279"/>
        <v>0</v>
      </c>
      <c r="N2884" s="5">
        <f>+VLOOKUP(B2884,'[17]TT 2023'!F$2910:K$2981,6,0)</f>
        <v>45621</v>
      </c>
      <c r="O2884" t="s">
        <v>3189</v>
      </c>
    </row>
    <row r="2885" spans="1:15" hidden="1" x14ac:dyDescent="0.2">
      <c r="A2885" s="5">
        <v>45586</v>
      </c>
      <c r="B2885" s="6">
        <v>59040</v>
      </c>
      <c r="C2885" s="6" t="s">
        <v>2228</v>
      </c>
      <c r="D2885" s="6" t="s">
        <v>3151</v>
      </c>
      <c r="E2885" s="9">
        <v>1110580</v>
      </c>
      <c r="F2885" s="10" t="s">
        <v>1409</v>
      </c>
      <c r="G2885" s="9">
        <v>88846</v>
      </c>
      <c r="H2885" s="9">
        <f t="shared" si="277"/>
        <v>1199426</v>
      </c>
      <c r="I2885" s="6" t="s">
        <v>147</v>
      </c>
      <c r="J2885" s="6" t="s">
        <v>148</v>
      </c>
      <c r="K2885" s="5">
        <f t="shared" si="278"/>
        <v>45621</v>
      </c>
      <c r="L2885" s="9">
        <f>+VLOOKUP(B2885,'[17]TT 2023'!F$2910:K$2981,2,0)</f>
        <v>1199421</v>
      </c>
      <c r="M2885" s="9">
        <f t="shared" si="279"/>
        <v>-5</v>
      </c>
      <c r="N2885" s="5">
        <f>+VLOOKUP(B2885,'[17]TT 2023'!F$2910:K$2981,6,0)</f>
        <v>45621</v>
      </c>
      <c r="O2885" t="s">
        <v>3189</v>
      </c>
    </row>
    <row r="2886" spans="1:15" hidden="1" x14ac:dyDescent="0.2">
      <c r="A2886" s="5">
        <v>45586</v>
      </c>
      <c r="B2886" s="6">
        <v>59041</v>
      </c>
      <c r="C2886" s="6" t="s">
        <v>2228</v>
      </c>
      <c r="D2886" s="6" t="s">
        <v>3152</v>
      </c>
      <c r="E2886" s="9">
        <v>1468620</v>
      </c>
      <c r="F2886" s="10" t="s">
        <v>1409</v>
      </c>
      <c r="G2886" s="9">
        <v>117490</v>
      </c>
      <c r="H2886" s="9">
        <f t="shared" si="277"/>
        <v>1586110</v>
      </c>
      <c r="I2886" s="6" t="s">
        <v>147</v>
      </c>
      <c r="J2886" s="6" t="s">
        <v>148</v>
      </c>
      <c r="K2886" s="5">
        <f t="shared" si="278"/>
        <v>45621</v>
      </c>
      <c r="L2886" s="9">
        <f>+VLOOKUP(B2886,'[17]TT 2023'!F$2910:K$2981,2,0)</f>
        <v>1586115</v>
      </c>
      <c r="M2886" s="9">
        <f t="shared" si="279"/>
        <v>5</v>
      </c>
      <c r="N2886" s="5">
        <f>+VLOOKUP(B2886,'[17]TT 2023'!F$2910:K$2981,6,0)</f>
        <v>45621</v>
      </c>
      <c r="O2886" t="s">
        <v>3189</v>
      </c>
    </row>
    <row r="2887" spans="1:15" hidden="1" x14ac:dyDescent="0.2">
      <c r="A2887" s="5">
        <v>45586</v>
      </c>
      <c r="B2887" s="6">
        <v>59042</v>
      </c>
      <c r="C2887" s="6" t="s">
        <v>2228</v>
      </c>
      <c r="D2887" s="6" t="s">
        <v>3153</v>
      </c>
      <c r="E2887" s="9">
        <v>4602480</v>
      </c>
      <c r="F2887" s="10" t="s">
        <v>1409</v>
      </c>
      <c r="G2887" s="9">
        <v>368198</v>
      </c>
      <c r="H2887" s="9">
        <f t="shared" si="277"/>
        <v>4970678</v>
      </c>
      <c r="I2887" s="6" t="s">
        <v>147</v>
      </c>
      <c r="J2887" s="6" t="s">
        <v>148</v>
      </c>
      <c r="K2887" s="5">
        <f t="shared" si="278"/>
        <v>45621</v>
      </c>
      <c r="L2887" s="9">
        <f>+VLOOKUP(B2887,'[17]TT 2023'!F$2910:K$2981,2,0)</f>
        <v>4970673</v>
      </c>
      <c r="M2887" s="9">
        <f t="shared" si="279"/>
        <v>-5</v>
      </c>
      <c r="N2887" s="5">
        <f>+VLOOKUP(B2887,'[17]TT 2023'!F$2910:K$2981,6,0)</f>
        <v>45621</v>
      </c>
      <c r="O2887" t="s">
        <v>3189</v>
      </c>
    </row>
    <row r="2888" spans="1:15" hidden="1" x14ac:dyDescent="0.2">
      <c r="A2888" s="5">
        <v>45586</v>
      </c>
      <c r="B2888" s="6">
        <v>59043</v>
      </c>
      <c r="C2888" s="6" t="s">
        <v>2228</v>
      </c>
      <c r="D2888" s="6" t="s">
        <v>3154</v>
      </c>
      <c r="E2888" s="9">
        <v>18744420</v>
      </c>
      <c r="F2888" s="10" t="s">
        <v>1409</v>
      </c>
      <c r="G2888" s="9">
        <v>1499554</v>
      </c>
      <c r="H2888" s="9">
        <f t="shared" si="277"/>
        <v>20243974</v>
      </c>
      <c r="I2888" s="6" t="s">
        <v>147</v>
      </c>
      <c r="J2888" s="6" t="s">
        <v>148</v>
      </c>
      <c r="K2888" s="5">
        <f t="shared" si="278"/>
        <v>45621</v>
      </c>
      <c r="L2888" s="9">
        <f>+VLOOKUP(B2888,'[17]TT 2023'!F$2910:K$2981,2,0)</f>
        <v>20243979</v>
      </c>
      <c r="M2888" s="9">
        <f t="shared" si="279"/>
        <v>5</v>
      </c>
      <c r="N2888" s="5">
        <f>+VLOOKUP(B2888,'[17]TT 2023'!F$2910:K$2981,6,0)</f>
        <v>45621</v>
      </c>
      <c r="O2888" t="s">
        <v>3189</v>
      </c>
    </row>
    <row r="2889" spans="1:15" hidden="1" x14ac:dyDescent="0.2">
      <c r="A2889" s="5">
        <v>45586</v>
      </c>
      <c r="B2889" s="6">
        <v>59044</v>
      </c>
      <c r="C2889" s="6" t="s">
        <v>2228</v>
      </c>
      <c r="D2889" s="6" t="s">
        <v>3155</v>
      </c>
      <c r="E2889" s="9">
        <v>8301120</v>
      </c>
      <c r="F2889" s="10" t="s">
        <v>1409</v>
      </c>
      <c r="G2889" s="9">
        <v>664090</v>
      </c>
      <c r="H2889" s="9">
        <f t="shared" si="277"/>
        <v>8965210</v>
      </c>
      <c r="I2889" s="6" t="s">
        <v>147</v>
      </c>
      <c r="J2889" s="6" t="s">
        <v>148</v>
      </c>
      <c r="K2889" s="5">
        <f t="shared" si="278"/>
        <v>45621</v>
      </c>
      <c r="L2889" s="9">
        <f>+VLOOKUP(B2889,'[17]TT 2023'!F$2910:K$2981,2,0)</f>
        <v>8965215</v>
      </c>
      <c r="M2889" s="9">
        <f t="shared" si="279"/>
        <v>5</v>
      </c>
      <c r="N2889" s="5">
        <f>+VLOOKUP(B2889,'[17]TT 2023'!F$2910:K$2981,6,0)</f>
        <v>45621</v>
      </c>
      <c r="O2889" t="s">
        <v>3189</v>
      </c>
    </row>
    <row r="2890" spans="1:15" hidden="1" x14ac:dyDescent="0.2">
      <c r="A2890" s="5">
        <v>45586</v>
      </c>
      <c r="B2890" s="6">
        <v>59045</v>
      </c>
      <c r="C2890" s="6" t="s">
        <v>2228</v>
      </c>
      <c r="D2890" s="6" t="s">
        <v>3156</v>
      </c>
      <c r="E2890" s="9">
        <v>857640</v>
      </c>
      <c r="F2890" s="10" t="s">
        <v>1409</v>
      </c>
      <c r="G2890" s="9">
        <v>68611</v>
      </c>
      <c r="H2890" s="9">
        <f t="shared" si="277"/>
        <v>926251</v>
      </c>
      <c r="I2890" s="6" t="s">
        <v>147</v>
      </c>
      <c r="J2890" s="6" t="s">
        <v>148</v>
      </c>
      <c r="K2890" s="5">
        <f t="shared" si="278"/>
        <v>45621</v>
      </c>
      <c r="L2890" s="9">
        <f>+VLOOKUP(B2890,'[17]TT 2023'!F$2910:K$2981,2,0)</f>
        <v>926249</v>
      </c>
      <c r="M2890" s="9">
        <f t="shared" si="279"/>
        <v>-2</v>
      </c>
      <c r="N2890" s="5">
        <f>+VLOOKUP(B2890,'[17]TT 2023'!F$2910:K$2981,6,0)</f>
        <v>45621</v>
      </c>
      <c r="O2890" t="s">
        <v>3189</v>
      </c>
    </row>
    <row r="2891" spans="1:15" hidden="1" x14ac:dyDescent="0.2">
      <c r="A2891" s="5">
        <v>45590</v>
      </c>
      <c r="B2891" s="6">
        <v>1539</v>
      </c>
      <c r="C2891" s="6" t="s">
        <v>2229</v>
      </c>
      <c r="D2891" s="6" t="s">
        <v>727</v>
      </c>
      <c r="E2891" s="9">
        <v>-404824</v>
      </c>
      <c r="F2891" s="10" t="s">
        <v>1409</v>
      </c>
      <c r="G2891" s="9">
        <v>-32386</v>
      </c>
      <c r="H2891" s="9">
        <f t="shared" si="277"/>
        <v>-437210</v>
      </c>
      <c r="I2891" s="6" t="s">
        <v>117</v>
      </c>
      <c r="J2891" s="6" t="s">
        <v>118</v>
      </c>
      <c r="K2891" s="5">
        <f t="shared" si="278"/>
        <v>45625</v>
      </c>
      <c r="L2891" s="9">
        <f>+VLOOKUP(B2891,'[17]TT 2023'!F$2843:K$2909,2,0)</f>
        <v>-437211</v>
      </c>
      <c r="M2891" s="9">
        <f t="shared" si="279"/>
        <v>-1</v>
      </c>
      <c r="N2891" s="5">
        <f>+VLOOKUP(B2891,'[17]TT 2023'!F$2843:K$2909,6,0)</f>
        <v>45607</v>
      </c>
      <c r="O2891" t="s">
        <v>3185</v>
      </c>
    </row>
    <row r="2892" spans="1:15" hidden="1" x14ac:dyDescent="0.2">
      <c r="A2892" s="5">
        <v>45590</v>
      </c>
      <c r="B2892" s="6">
        <v>1540</v>
      </c>
      <c r="C2892" s="6" t="s">
        <v>2229</v>
      </c>
      <c r="D2892" s="6" t="s">
        <v>727</v>
      </c>
      <c r="E2892" s="9">
        <v>-111058</v>
      </c>
      <c r="F2892" s="10" t="s">
        <v>1409</v>
      </c>
      <c r="G2892" s="9">
        <v>-8885</v>
      </c>
      <c r="H2892" s="9">
        <f t="shared" si="277"/>
        <v>-119943</v>
      </c>
      <c r="I2892" s="6" t="s">
        <v>117</v>
      </c>
      <c r="J2892" s="6" t="s">
        <v>118</v>
      </c>
      <c r="K2892" s="5">
        <f t="shared" si="278"/>
        <v>45625</v>
      </c>
      <c r="L2892" s="9">
        <f>+VLOOKUP(B2892,'[17]TT 2023'!F$2843:K$2909,2,0)</f>
        <v>-119942</v>
      </c>
      <c r="M2892" s="9">
        <f t="shared" si="279"/>
        <v>1</v>
      </c>
      <c r="N2892" s="5">
        <f>+VLOOKUP(B2892,'[17]TT 2023'!F$2843:K$2909,6,0)</f>
        <v>45607</v>
      </c>
      <c r="O2892" t="s">
        <v>3185</v>
      </c>
    </row>
    <row r="2893" spans="1:15" hidden="1" x14ac:dyDescent="0.2">
      <c r="A2893" s="5">
        <v>45590</v>
      </c>
      <c r="B2893" s="6">
        <v>1541</v>
      </c>
      <c r="C2893" s="6" t="s">
        <v>2229</v>
      </c>
      <c r="D2893" s="6" t="s">
        <v>727</v>
      </c>
      <c r="E2893" s="9">
        <v>-73431</v>
      </c>
      <c r="F2893" s="10" t="s">
        <v>1409</v>
      </c>
      <c r="G2893" s="9">
        <v>-5874</v>
      </c>
      <c r="H2893" s="9">
        <f t="shared" si="277"/>
        <v>-79305</v>
      </c>
      <c r="I2893" s="6" t="s">
        <v>131</v>
      </c>
      <c r="J2893" s="6" t="s">
        <v>132</v>
      </c>
      <c r="K2893" s="5">
        <f t="shared" si="278"/>
        <v>45625</v>
      </c>
      <c r="L2893" s="9">
        <f>+VLOOKUP(B2893,'[17]TT 2023'!F$2843:K$2909,2,0)</f>
        <v>-79305</v>
      </c>
      <c r="M2893" s="9">
        <f t="shared" si="279"/>
        <v>0</v>
      </c>
      <c r="N2893" s="5">
        <f>+VLOOKUP(B2893,'[17]TT 2023'!F$2843:K$2909,6,0)</f>
        <v>45607</v>
      </c>
      <c r="O2893" t="s">
        <v>3185</v>
      </c>
    </row>
    <row r="2894" spans="1:15" hidden="1" x14ac:dyDescent="0.2">
      <c r="A2894" s="5">
        <v>45590</v>
      </c>
      <c r="B2894" s="6">
        <v>1542</v>
      </c>
      <c r="C2894" s="6" t="s">
        <v>2229</v>
      </c>
      <c r="D2894" s="6" t="s">
        <v>727</v>
      </c>
      <c r="E2894" s="9">
        <v>-964845</v>
      </c>
      <c r="F2894" s="10" t="s">
        <v>1409</v>
      </c>
      <c r="G2894" s="9">
        <v>-77188</v>
      </c>
      <c r="H2894" s="9">
        <f t="shared" si="277"/>
        <v>-1042033</v>
      </c>
      <c r="I2894" s="6" t="s">
        <v>73</v>
      </c>
      <c r="J2894" s="6" t="s">
        <v>74</v>
      </c>
      <c r="K2894" s="5">
        <f t="shared" si="278"/>
        <v>45625</v>
      </c>
      <c r="L2894" s="9">
        <f>+VLOOKUP(B2894,'[17]TT 2023'!F$2843:K$2909,2,0)</f>
        <v>-1042033</v>
      </c>
      <c r="M2894" s="9">
        <f t="shared" si="279"/>
        <v>0</v>
      </c>
      <c r="N2894" s="5">
        <f>+VLOOKUP(B2894,'[17]TT 2023'!F$2843:K$2909,6,0)</f>
        <v>45607</v>
      </c>
      <c r="O2894" t="s">
        <v>3185</v>
      </c>
    </row>
    <row r="2895" spans="1:15" hidden="1" x14ac:dyDescent="0.2">
      <c r="A2895" s="5">
        <v>45590</v>
      </c>
      <c r="B2895" s="6">
        <v>60508</v>
      </c>
      <c r="C2895" s="6" t="s">
        <v>2228</v>
      </c>
      <c r="D2895" s="6" t="s">
        <v>3157</v>
      </c>
      <c r="E2895" s="9">
        <v>418525</v>
      </c>
      <c r="F2895" s="10" t="s">
        <v>1409</v>
      </c>
      <c r="G2895" s="9">
        <v>33482</v>
      </c>
      <c r="H2895" s="9">
        <f t="shared" si="277"/>
        <v>452007</v>
      </c>
      <c r="I2895" s="6" t="s">
        <v>89</v>
      </c>
      <c r="J2895" s="6" t="s">
        <v>90</v>
      </c>
      <c r="K2895" s="5">
        <f t="shared" si="278"/>
        <v>45625</v>
      </c>
      <c r="L2895" s="9">
        <f>+VLOOKUP(B2895,'[17]TT 2023'!F$2982:K$3026,2,0)</f>
        <v>452007</v>
      </c>
      <c r="M2895" s="9">
        <f t="shared" si="279"/>
        <v>0</v>
      </c>
      <c r="N2895" s="5">
        <f>+VLOOKUP(B2895,'[17]TT 2023'!F$2982:K$3026,6,0)</f>
        <v>45636</v>
      </c>
      <c r="O2895" t="s">
        <v>3265</v>
      </c>
    </row>
    <row r="2896" spans="1:15" hidden="1" x14ac:dyDescent="0.2">
      <c r="A2896" s="5">
        <v>45590</v>
      </c>
      <c r="B2896" s="6">
        <v>60509</v>
      </c>
      <c r="C2896" s="6" t="s">
        <v>2228</v>
      </c>
      <c r="D2896" s="6" t="s">
        <v>3158</v>
      </c>
      <c r="E2896" s="9">
        <v>1210946</v>
      </c>
      <c r="F2896" s="10" t="s">
        <v>1409</v>
      </c>
      <c r="G2896" s="9">
        <v>96876</v>
      </c>
      <c r="H2896" s="9">
        <f t="shared" si="277"/>
        <v>1307822</v>
      </c>
      <c r="I2896" s="6" t="s">
        <v>53</v>
      </c>
      <c r="J2896" s="6" t="s">
        <v>54</v>
      </c>
      <c r="K2896" s="5">
        <f t="shared" si="278"/>
        <v>45625</v>
      </c>
      <c r="L2896" s="9">
        <f>+VLOOKUP(B2896,'[17]TT 2023'!F$2982:K$3026,2,0)</f>
        <v>1307826</v>
      </c>
      <c r="M2896" s="9">
        <f t="shared" si="279"/>
        <v>4</v>
      </c>
      <c r="N2896" s="5">
        <f>+VLOOKUP(B2896,'[17]TT 2023'!F$2982:K$3026,6,0)</f>
        <v>45636</v>
      </c>
      <c r="O2896" t="s">
        <v>3265</v>
      </c>
    </row>
    <row r="2897" spans="1:15" hidden="1" x14ac:dyDescent="0.2">
      <c r="A2897" s="5">
        <v>45590</v>
      </c>
      <c r="B2897" s="6">
        <v>60510</v>
      </c>
      <c r="C2897" s="6" t="s">
        <v>2228</v>
      </c>
      <c r="D2897" s="6" t="s">
        <v>3159</v>
      </c>
      <c r="E2897" s="9">
        <v>8612580</v>
      </c>
      <c r="F2897" s="10" t="s">
        <v>1409</v>
      </c>
      <c r="G2897" s="9">
        <v>689006</v>
      </c>
      <c r="H2897" s="9">
        <f t="shared" si="277"/>
        <v>9301586</v>
      </c>
      <c r="I2897" s="6" t="s">
        <v>175</v>
      </c>
      <c r="J2897" s="6" t="s">
        <v>176</v>
      </c>
      <c r="K2897" s="5">
        <f t="shared" si="278"/>
        <v>45625</v>
      </c>
      <c r="L2897" s="9">
        <f>+VLOOKUP(B2897,'[17]TT 2023'!F$2982:K$3026,2,0)</f>
        <v>9301581</v>
      </c>
      <c r="M2897" s="9">
        <f t="shared" si="279"/>
        <v>-5</v>
      </c>
      <c r="N2897" s="5">
        <f>+VLOOKUP(B2897,'[17]TT 2023'!F$2982:K$3026,6,0)</f>
        <v>45636</v>
      </c>
      <c r="O2897" t="s">
        <v>3265</v>
      </c>
    </row>
    <row r="2898" spans="1:15" hidden="1" x14ac:dyDescent="0.2">
      <c r="A2898" s="5">
        <v>45590</v>
      </c>
      <c r="B2898" s="6">
        <v>60511</v>
      </c>
      <c r="C2898" s="6" t="s">
        <v>2228</v>
      </c>
      <c r="D2898" s="6" t="s">
        <v>3160</v>
      </c>
      <c r="E2898" s="9">
        <v>1924970</v>
      </c>
      <c r="F2898" s="10" t="s">
        <v>1409</v>
      </c>
      <c r="G2898" s="9">
        <v>153998</v>
      </c>
      <c r="H2898" s="9">
        <f t="shared" si="277"/>
        <v>2078968</v>
      </c>
      <c r="I2898" s="6" t="s">
        <v>117</v>
      </c>
      <c r="J2898" s="6" t="s">
        <v>118</v>
      </c>
      <c r="K2898" s="5">
        <f t="shared" si="278"/>
        <v>45625</v>
      </c>
      <c r="L2898" s="9">
        <f>+VLOOKUP(B2898,'[17]TT 2023'!F$2982:K$3026,2,0)</f>
        <v>2078973</v>
      </c>
      <c r="M2898" s="9">
        <f t="shared" si="279"/>
        <v>5</v>
      </c>
      <c r="N2898" s="5">
        <f>+VLOOKUP(B2898,'[17]TT 2023'!F$2982:K$3026,6,0)</f>
        <v>45636</v>
      </c>
      <c r="O2898" t="s">
        <v>3265</v>
      </c>
    </row>
    <row r="2899" spans="1:15" hidden="1" x14ac:dyDescent="0.2">
      <c r="A2899" s="5">
        <v>45593</v>
      </c>
      <c r="B2899" s="6">
        <v>1617</v>
      </c>
      <c r="C2899" s="6" t="s">
        <v>2229</v>
      </c>
      <c r="D2899" s="6" t="s">
        <v>727</v>
      </c>
      <c r="E2899" s="9">
        <v>-111058</v>
      </c>
      <c r="F2899" s="10" t="s">
        <v>1409</v>
      </c>
      <c r="G2899" s="9">
        <v>-8885</v>
      </c>
      <c r="H2899" s="9">
        <f t="shared" si="277"/>
        <v>-119943</v>
      </c>
      <c r="I2899" s="6" t="s">
        <v>113</v>
      </c>
      <c r="J2899" s="6" t="s">
        <v>114</v>
      </c>
      <c r="K2899" s="5">
        <f t="shared" si="278"/>
        <v>45628</v>
      </c>
      <c r="L2899" s="9">
        <f>+VLOOKUP(B2899,'[17]TT 2023'!F$2843:K$2909,2,0)</f>
        <v>-119943</v>
      </c>
      <c r="M2899" s="9">
        <f t="shared" si="279"/>
        <v>0</v>
      </c>
      <c r="N2899" s="5">
        <f>+VLOOKUP(B2899,'[17]TT 2023'!F$2843:K$2909,6,0)</f>
        <v>45607</v>
      </c>
      <c r="O2899" t="s">
        <v>3185</v>
      </c>
    </row>
    <row r="2900" spans="1:15" hidden="1" x14ac:dyDescent="0.2">
      <c r="A2900" s="5">
        <v>45594</v>
      </c>
      <c r="B2900" s="6">
        <v>60797</v>
      </c>
      <c r="C2900" s="6" t="s">
        <v>2228</v>
      </c>
      <c r="D2900" s="6" t="s">
        <v>3161</v>
      </c>
      <c r="E2900" s="9">
        <v>1612410</v>
      </c>
      <c r="F2900" s="10" t="s">
        <v>1409</v>
      </c>
      <c r="G2900" s="9">
        <v>128993</v>
      </c>
      <c r="H2900" s="9">
        <f t="shared" si="277"/>
        <v>1741403</v>
      </c>
      <c r="I2900" s="6" t="s">
        <v>117</v>
      </c>
      <c r="J2900" s="6" t="s">
        <v>118</v>
      </c>
      <c r="K2900" s="5">
        <f t="shared" si="278"/>
        <v>45629</v>
      </c>
      <c r="L2900" s="9">
        <f>+VLOOKUP(B2900,'[17]TT 2023'!F$2982:K$3026,2,0)</f>
        <v>1741406</v>
      </c>
      <c r="M2900" s="9">
        <f t="shared" si="279"/>
        <v>3</v>
      </c>
      <c r="N2900" s="5">
        <f>+VLOOKUP(B2900,'[17]TT 2023'!F$2982:K$3026,6,0)</f>
        <v>45636</v>
      </c>
      <c r="O2900" t="s">
        <v>3265</v>
      </c>
    </row>
    <row r="2901" spans="1:15" hidden="1" x14ac:dyDescent="0.2">
      <c r="A2901" s="5">
        <v>45594</v>
      </c>
      <c r="B2901" s="6">
        <v>60798</v>
      </c>
      <c r="C2901" s="6" t="s">
        <v>2228</v>
      </c>
      <c r="D2901" s="6" t="s">
        <v>3162</v>
      </c>
      <c r="E2901" s="9">
        <v>11242140</v>
      </c>
      <c r="F2901" s="10" t="s">
        <v>1409</v>
      </c>
      <c r="G2901" s="9">
        <v>899371</v>
      </c>
      <c r="H2901" s="9">
        <f t="shared" si="277"/>
        <v>12141511</v>
      </c>
      <c r="I2901" s="6" t="s">
        <v>13</v>
      </c>
      <c r="J2901" s="6" t="s">
        <v>14</v>
      </c>
      <c r="K2901" s="5">
        <f t="shared" si="278"/>
        <v>45629</v>
      </c>
      <c r="L2901" s="9">
        <f>+VLOOKUP(B2901,'[17]TT 2023'!F$2982:K$3026,2,0)</f>
        <v>12141509</v>
      </c>
      <c r="M2901" s="9">
        <f t="shared" si="279"/>
        <v>-2</v>
      </c>
      <c r="N2901" s="5">
        <f>+VLOOKUP(B2901,'[17]TT 2023'!F$2982:K$3026,6,0)</f>
        <v>45636</v>
      </c>
      <c r="O2901" t="s">
        <v>3265</v>
      </c>
    </row>
    <row r="2902" spans="1:15" hidden="1" x14ac:dyDescent="0.2">
      <c r="A2902" s="5">
        <v>45594</v>
      </c>
      <c r="B2902" s="6">
        <v>60799</v>
      </c>
      <c r="C2902" s="6" t="s">
        <v>2228</v>
      </c>
      <c r="D2902" s="6" t="s">
        <v>3163</v>
      </c>
      <c r="E2902" s="9">
        <v>2472280</v>
      </c>
      <c r="F2902" s="10" t="s">
        <v>1409</v>
      </c>
      <c r="G2902" s="9">
        <v>197782</v>
      </c>
      <c r="H2902" s="9">
        <f t="shared" si="277"/>
        <v>2670062</v>
      </c>
      <c r="I2902" s="6" t="s">
        <v>13</v>
      </c>
      <c r="J2902" s="6" t="s">
        <v>14</v>
      </c>
      <c r="K2902" s="5">
        <f t="shared" si="278"/>
        <v>45629</v>
      </c>
      <c r="L2902" s="9">
        <f>+VLOOKUP(B2902,'[17]TT 2023'!F$2982:K$3026,2,0)</f>
        <v>2670057</v>
      </c>
      <c r="M2902" s="9">
        <f t="shared" si="279"/>
        <v>-5</v>
      </c>
      <c r="N2902" s="5">
        <f>+VLOOKUP(B2902,'[17]TT 2023'!F$2982:K$3026,6,0)</f>
        <v>45636</v>
      </c>
      <c r="O2902" t="s">
        <v>3265</v>
      </c>
    </row>
    <row r="2903" spans="1:15" hidden="1" x14ac:dyDescent="0.2">
      <c r="A2903" s="5">
        <v>45594</v>
      </c>
      <c r="B2903" s="6">
        <v>60800</v>
      </c>
      <c r="C2903" s="6" t="s">
        <v>2228</v>
      </c>
      <c r="D2903" s="6" t="s">
        <v>3164</v>
      </c>
      <c r="E2903" s="9">
        <v>418525</v>
      </c>
      <c r="F2903" s="10" t="s">
        <v>1409</v>
      </c>
      <c r="G2903" s="9">
        <v>33482</v>
      </c>
      <c r="H2903" s="9">
        <f t="shared" si="277"/>
        <v>452007</v>
      </c>
      <c r="I2903" s="6" t="s">
        <v>93</v>
      </c>
      <c r="J2903" s="6" t="s">
        <v>94</v>
      </c>
      <c r="K2903" s="5">
        <f t="shared" si="278"/>
        <v>45629</v>
      </c>
      <c r="L2903" s="9">
        <f>+VLOOKUP(B2903,'[17]TT 2023'!F$2982:K$3026,2,0)</f>
        <v>452007</v>
      </c>
      <c r="M2903" s="9">
        <f t="shared" si="279"/>
        <v>0</v>
      </c>
      <c r="N2903" s="5">
        <f>+VLOOKUP(B2903,'[17]TT 2023'!F$2982:K$3026,6,0)</f>
        <v>45636</v>
      </c>
      <c r="O2903" t="s">
        <v>3265</v>
      </c>
    </row>
    <row r="2904" spans="1:15" hidden="1" x14ac:dyDescent="0.2">
      <c r="A2904" s="5">
        <v>45594</v>
      </c>
      <c r="B2904" s="6">
        <v>60801</v>
      </c>
      <c r="C2904" s="6" t="s">
        <v>2228</v>
      </c>
      <c r="D2904" s="6" t="s">
        <v>3165</v>
      </c>
      <c r="E2904" s="9">
        <v>1468620</v>
      </c>
      <c r="F2904" s="10" t="s">
        <v>1409</v>
      </c>
      <c r="G2904" s="9">
        <v>117490</v>
      </c>
      <c r="H2904" s="9">
        <f t="shared" si="277"/>
        <v>1586110</v>
      </c>
      <c r="I2904" s="6" t="s">
        <v>107</v>
      </c>
      <c r="J2904" s="6" t="s">
        <v>108</v>
      </c>
      <c r="K2904" s="5">
        <f t="shared" si="278"/>
        <v>45629</v>
      </c>
      <c r="L2904" s="9">
        <f>+VLOOKUP(B2904,'[17]TT 2023'!F$2982:K$3026,2,0)</f>
        <v>1586115</v>
      </c>
      <c r="M2904" s="9">
        <f t="shared" si="279"/>
        <v>5</v>
      </c>
      <c r="N2904" s="5">
        <f>+VLOOKUP(B2904,'[17]TT 2023'!F$2982:K$3026,6,0)</f>
        <v>45636</v>
      </c>
      <c r="O2904" t="s">
        <v>3265</v>
      </c>
    </row>
    <row r="2905" spans="1:15" hidden="1" x14ac:dyDescent="0.2">
      <c r="A2905" s="5">
        <v>45594</v>
      </c>
      <c r="B2905" s="6">
        <v>60802</v>
      </c>
      <c r="C2905" s="6" t="s">
        <v>2228</v>
      </c>
      <c r="D2905" s="6" t="s">
        <v>3166</v>
      </c>
      <c r="E2905" s="9">
        <v>2729749</v>
      </c>
      <c r="F2905" s="10" t="s">
        <v>1409</v>
      </c>
      <c r="G2905" s="9">
        <v>218380</v>
      </c>
      <c r="H2905" s="9">
        <f t="shared" si="277"/>
        <v>2948129</v>
      </c>
      <c r="I2905" s="6" t="s">
        <v>139</v>
      </c>
      <c r="J2905" s="6" t="s">
        <v>140</v>
      </c>
      <c r="K2905" s="5">
        <f t="shared" si="278"/>
        <v>45629</v>
      </c>
      <c r="L2905" s="9">
        <f>+VLOOKUP(B2905,'[17]TT 2023'!F$2982:K$3026,2,0)</f>
        <v>2948130</v>
      </c>
      <c r="M2905" s="9">
        <f t="shared" si="279"/>
        <v>1</v>
      </c>
      <c r="N2905" s="5">
        <f>+VLOOKUP(B2905,'[17]TT 2023'!F$2982:K$3026,6,0)</f>
        <v>45636</v>
      </c>
      <c r="O2905" t="s">
        <v>3265</v>
      </c>
    </row>
    <row r="2906" spans="1:15" hidden="1" x14ac:dyDescent="0.2">
      <c r="A2906" s="5">
        <v>45594</v>
      </c>
      <c r="B2906" s="6">
        <v>60803</v>
      </c>
      <c r="C2906" s="6" t="s">
        <v>2228</v>
      </c>
      <c r="D2906" s="6" t="s">
        <v>3167</v>
      </c>
      <c r="E2906" s="9">
        <v>3849940</v>
      </c>
      <c r="F2906" s="10" t="s">
        <v>1409</v>
      </c>
      <c r="G2906" s="9">
        <v>307995</v>
      </c>
      <c r="H2906" s="9">
        <f t="shared" si="277"/>
        <v>4157935</v>
      </c>
      <c r="I2906" s="6" t="s">
        <v>131</v>
      </c>
      <c r="J2906" s="6" t="s">
        <v>132</v>
      </c>
      <c r="K2906" s="5">
        <f t="shared" si="278"/>
        <v>45629</v>
      </c>
      <c r="L2906" s="9">
        <f>+VLOOKUP(B2906,'[17]TT 2023'!F$2982:K$3026,2,0)</f>
        <v>4157933</v>
      </c>
      <c r="M2906" s="9">
        <f t="shared" si="279"/>
        <v>-2</v>
      </c>
      <c r="N2906" s="5">
        <f>+VLOOKUP(B2906,'[17]TT 2023'!F$2982:K$3026,6,0)</f>
        <v>45636</v>
      </c>
      <c r="O2906" t="s">
        <v>3265</v>
      </c>
    </row>
    <row r="2907" spans="1:15" hidden="1" x14ac:dyDescent="0.2">
      <c r="A2907" s="5">
        <v>45594</v>
      </c>
      <c r="B2907" s="6">
        <v>60804</v>
      </c>
      <c r="C2907" s="6" t="s">
        <v>2228</v>
      </c>
      <c r="D2907" s="6" t="s">
        <v>3168</v>
      </c>
      <c r="E2907" s="9">
        <v>1529105</v>
      </c>
      <c r="F2907" s="10" t="s">
        <v>1409</v>
      </c>
      <c r="G2907" s="9">
        <v>122328</v>
      </c>
      <c r="H2907" s="9">
        <f t="shared" si="277"/>
        <v>1651433</v>
      </c>
      <c r="I2907" s="6" t="s">
        <v>73</v>
      </c>
      <c r="J2907" s="6" t="s">
        <v>74</v>
      </c>
      <c r="K2907" s="5">
        <f t="shared" si="278"/>
        <v>45629</v>
      </c>
      <c r="L2907" s="9">
        <f>+VLOOKUP(B2907,'[17]TT 2023'!F$2982:K$3026,2,0)</f>
        <v>1651428</v>
      </c>
      <c r="M2907" s="9">
        <f t="shared" si="279"/>
        <v>-5</v>
      </c>
      <c r="N2907" s="5">
        <f>+VLOOKUP(B2907,'[17]TT 2023'!F$2982:K$3026,6,0)</f>
        <v>45636</v>
      </c>
      <c r="O2907" t="s">
        <v>3265</v>
      </c>
    </row>
    <row r="2908" spans="1:15" hidden="1" x14ac:dyDescent="0.2">
      <c r="A2908" s="5">
        <v>45594</v>
      </c>
      <c r="B2908" s="6">
        <v>60805</v>
      </c>
      <c r="C2908" s="6" t="s">
        <v>2228</v>
      </c>
      <c r="D2908" s="6" t="s">
        <v>3169</v>
      </c>
      <c r="E2908" s="9">
        <v>1674100</v>
      </c>
      <c r="F2908" s="10" t="s">
        <v>1409</v>
      </c>
      <c r="G2908" s="9">
        <v>133928</v>
      </c>
      <c r="H2908" s="9">
        <f t="shared" si="277"/>
        <v>1808028</v>
      </c>
      <c r="I2908" s="6" t="s">
        <v>147</v>
      </c>
      <c r="J2908" s="6" t="s">
        <v>148</v>
      </c>
      <c r="K2908" s="5">
        <f t="shared" si="278"/>
        <v>45629</v>
      </c>
      <c r="L2908" s="9">
        <f>+VLOOKUP(B2908,'[17]TT 2023'!F$2910:K$2981,2,0)</f>
        <v>1808028</v>
      </c>
      <c r="M2908" s="9">
        <f t="shared" si="279"/>
        <v>0</v>
      </c>
      <c r="N2908" s="5">
        <f>+VLOOKUP(B2908,'[17]TT 2023'!F$2910:K$2981,6,0)</f>
        <v>45621</v>
      </c>
      <c r="O2908" t="s">
        <v>3189</v>
      </c>
    </row>
    <row r="2909" spans="1:15" hidden="1" x14ac:dyDescent="0.2">
      <c r="A2909" s="5">
        <v>45594</v>
      </c>
      <c r="B2909" s="6">
        <v>60806</v>
      </c>
      <c r="C2909" s="6" t="s">
        <v>2228</v>
      </c>
      <c r="D2909" s="6" t="s">
        <v>3170</v>
      </c>
      <c r="E2909" s="9">
        <v>1468620</v>
      </c>
      <c r="F2909" s="10" t="s">
        <v>1409</v>
      </c>
      <c r="G2909" s="9">
        <v>117490</v>
      </c>
      <c r="H2909" s="9">
        <f t="shared" si="277"/>
        <v>1586110</v>
      </c>
      <c r="I2909" s="6" t="s">
        <v>147</v>
      </c>
      <c r="J2909" s="6" t="s">
        <v>148</v>
      </c>
      <c r="K2909" s="5">
        <f t="shared" si="278"/>
        <v>45629</v>
      </c>
      <c r="L2909" s="9">
        <f>+VLOOKUP(B2909,'[17]TT 2023'!F$2910:K$2981,2,0)</f>
        <v>1586115</v>
      </c>
      <c r="M2909" s="9">
        <f t="shared" si="279"/>
        <v>5</v>
      </c>
      <c r="N2909" s="5">
        <f>+VLOOKUP(B2909,'[17]TT 2023'!F$2910:K$2981,6,0)</f>
        <v>45621</v>
      </c>
      <c r="O2909" t="s">
        <v>3189</v>
      </c>
    </row>
    <row r="2910" spans="1:15" hidden="1" x14ac:dyDescent="0.2">
      <c r="A2910" s="5">
        <v>45594</v>
      </c>
      <c r="B2910" s="6">
        <v>60807</v>
      </c>
      <c r="C2910" s="6" t="s">
        <v>2228</v>
      </c>
      <c r="D2910" s="6" t="s">
        <v>3171</v>
      </c>
      <c r="E2910" s="9">
        <v>1719535</v>
      </c>
      <c r="F2910" s="10" t="s">
        <v>1409</v>
      </c>
      <c r="G2910" s="9">
        <v>137563</v>
      </c>
      <c r="H2910" s="9">
        <f t="shared" si="277"/>
        <v>1857098</v>
      </c>
      <c r="I2910" s="6" t="s">
        <v>147</v>
      </c>
      <c r="J2910" s="6" t="s">
        <v>148</v>
      </c>
      <c r="K2910" s="5">
        <f t="shared" si="278"/>
        <v>45629</v>
      </c>
      <c r="L2910" s="9">
        <f>+VLOOKUP(B2910,'[17]TT 2023'!F$2982:K$3026,2,0)</f>
        <v>1857101</v>
      </c>
      <c r="M2910" s="9">
        <f t="shared" si="279"/>
        <v>3</v>
      </c>
      <c r="N2910" s="5">
        <f>+VLOOKUP(B2910,'[17]TT 2023'!F$2982:K$3026,6,0)</f>
        <v>45636</v>
      </c>
      <c r="O2910" t="s">
        <v>3265</v>
      </c>
    </row>
    <row r="2911" spans="1:15" hidden="1" x14ac:dyDescent="0.2">
      <c r="A2911" s="5">
        <v>45594</v>
      </c>
      <c r="B2911" s="6">
        <v>60808</v>
      </c>
      <c r="C2911" s="6" t="s">
        <v>2228</v>
      </c>
      <c r="D2911" s="6" t="s">
        <v>3172</v>
      </c>
      <c r="E2911" s="9">
        <v>4328950</v>
      </c>
      <c r="F2911" s="10" t="s">
        <v>1409</v>
      </c>
      <c r="G2911" s="9">
        <v>346316</v>
      </c>
      <c r="H2911" s="9">
        <f t="shared" si="277"/>
        <v>4675266</v>
      </c>
      <c r="I2911" s="6" t="s">
        <v>147</v>
      </c>
      <c r="J2911" s="6" t="s">
        <v>148</v>
      </c>
      <c r="K2911" s="5">
        <f t="shared" si="278"/>
        <v>45629</v>
      </c>
      <c r="L2911" s="9">
        <f>+VLOOKUP(B2911,'[17]TT 2023'!F$2910:K$2981,2,0)</f>
        <v>4675266</v>
      </c>
      <c r="M2911" s="9">
        <f t="shared" si="279"/>
        <v>0</v>
      </c>
      <c r="N2911" s="5">
        <f>+VLOOKUP(B2911,'[17]TT 2023'!F$2910:K$2981,6,0)</f>
        <v>45621</v>
      </c>
      <c r="O2911" t="s">
        <v>3189</v>
      </c>
    </row>
    <row r="2912" spans="1:15" hidden="1" x14ac:dyDescent="0.2">
      <c r="A2912" s="5">
        <v>45594</v>
      </c>
      <c r="B2912" s="6">
        <v>60809</v>
      </c>
      <c r="C2912" s="6" t="s">
        <v>2228</v>
      </c>
      <c r="D2912" s="6" t="s">
        <v>3173</v>
      </c>
      <c r="E2912" s="9">
        <v>1674100</v>
      </c>
      <c r="F2912" s="10" t="s">
        <v>1409</v>
      </c>
      <c r="G2912" s="9">
        <v>133928</v>
      </c>
      <c r="H2912" s="9">
        <f t="shared" si="277"/>
        <v>1808028</v>
      </c>
      <c r="I2912" s="6" t="s">
        <v>147</v>
      </c>
      <c r="J2912" s="6" t="s">
        <v>148</v>
      </c>
      <c r="K2912" s="5">
        <f t="shared" si="278"/>
        <v>45629</v>
      </c>
      <c r="L2912" s="9">
        <f>+VLOOKUP(B2912,'[17]TT 2023'!F$2982:K$3026,2,0)</f>
        <v>1808028</v>
      </c>
      <c r="M2912" s="9">
        <f t="shared" si="279"/>
        <v>0</v>
      </c>
      <c r="N2912" s="5">
        <f>+VLOOKUP(B2912,'[17]TT 2023'!F$2982:K$3026,6,0)</f>
        <v>45636</v>
      </c>
      <c r="O2912" t="s">
        <v>3265</v>
      </c>
    </row>
    <row r="2913" spans="1:15" hidden="1" x14ac:dyDescent="0.2">
      <c r="A2913" s="5">
        <v>45594</v>
      </c>
      <c r="B2913" s="6">
        <v>60810</v>
      </c>
      <c r="C2913" s="6" t="s">
        <v>2228</v>
      </c>
      <c r="D2913" s="6" t="s">
        <v>3174</v>
      </c>
      <c r="E2913" s="9">
        <v>2700975</v>
      </c>
      <c r="F2913" s="10" t="s">
        <v>1409</v>
      </c>
      <c r="G2913" s="9">
        <v>216078</v>
      </c>
      <c r="H2913" s="9">
        <f t="shared" si="277"/>
        <v>2917053</v>
      </c>
      <c r="I2913" s="6" t="s">
        <v>147</v>
      </c>
      <c r="J2913" s="6" t="s">
        <v>148</v>
      </c>
      <c r="K2913" s="5">
        <f t="shared" si="278"/>
        <v>45629</v>
      </c>
      <c r="L2913" s="9">
        <f>+VLOOKUP(B2913,'[17]TT 2023'!F$2910:K$2981,2,0)</f>
        <v>2917053</v>
      </c>
      <c r="M2913" s="9">
        <f t="shared" si="279"/>
        <v>0</v>
      </c>
      <c r="N2913" s="5">
        <f>+VLOOKUP(B2913,'[17]TT 2023'!F$2910:K$2981,6,0)</f>
        <v>45621</v>
      </c>
      <c r="O2913" t="s">
        <v>3189</v>
      </c>
    </row>
    <row r="2914" spans="1:15" hidden="1" x14ac:dyDescent="0.2">
      <c r="A2914" s="5">
        <v>45595</v>
      </c>
      <c r="B2914" s="6">
        <v>61442</v>
      </c>
      <c r="C2914" s="6" t="s">
        <v>2228</v>
      </c>
      <c r="D2914" s="6" t="s">
        <v>3175</v>
      </c>
      <c r="E2914" s="9">
        <v>7952905</v>
      </c>
      <c r="F2914" s="10" t="s">
        <v>1409</v>
      </c>
      <c r="G2914" s="9">
        <v>636232</v>
      </c>
      <c r="H2914" s="9">
        <f t="shared" si="277"/>
        <v>8589137</v>
      </c>
      <c r="I2914" s="6" t="s">
        <v>175</v>
      </c>
      <c r="J2914" s="6" t="s">
        <v>176</v>
      </c>
      <c r="K2914" s="5">
        <f t="shared" si="278"/>
        <v>45630</v>
      </c>
      <c r="L2914" s="9">
        <f>+VLOOKUP(B2914,'[17]TT 2023'!F$2982:K$3026,2,0)</f>
        <v>8589132</v>
      </c>
      <c r="M2914" s="9">
        <f t="shared" si="279"/>
        <v>-5</v>
      </c>
      <c r="N2914" s="5">
        <f>+VLOOKUP(B2914,'[17]TT 2023'!F$2982:K$3026,6,0)</f>
        <v>45636</v>
      </c>
      <c r="O2914" t="s">
        <v>3265</v>
      </c>
    </row>
    <row r="2915" spans="1:15" hidden="1" x14ac:dyDescent="0.2">
      <c r="A2915" s="5">
        <v>45595</v>
      </c>
      <c r="B2915" s="6">
        <v>61443</v>
      </c>
      <c r="C2915" s="6" t="s">
        <v>2228</v>
      </c>
      <c r="D2915" s="6" t="s">
        <v>3176</v>
      </c>
      <c r="E2915" s="9">
        <v>1110580</v>
      </c>
      <c r="F2915" s="10" t="s">
        <v>1409</v>
      </c>
      <c r="G2915" s="9">
        <v>88846</v>
      </c>
      <c r="H2915" s="9">
        <f t="shared" si="277"/>
        <v>1199426</v>
      </c>
      <c r="I2915" s="6" t="s">
        <v>131</v>
      </c>
      <c r="J2915" s="6" t="s">
        <v>132</v>
      </c>
      <c r="K2915" s="5">
        <f t="shared" si="278"/>
        <v>45630</v>
      </c>
      <c r="L2915" s="9">
        <f>+VLOOKUP(B2915,'[17]TT 2023'!F$2982:K$3026,2,0)</f>
        <v>1199421</v>
      </c>
      <c r="M2915" s="9">
        <f t="shared" si="279"/>
        <v>-5</v>
      </c>
      <c r="N2915" s="5">
        <f>+VLOOKUP(B2915,'[17]TT 2023'!F$2982:K$3026,6,0)</f>
        <v>45636</v>
      </c>
      <c r="O2915" t="s">
        <v>3265</v>
      </c>
    </row>
    <row r="2916" spans="1:15" hidden="1" x14ac:dyDescent="0.2">
      <c r="A2916" s="5">
        <v>45596</v>
      </c>
      <c r="B2916" s="6">
        <v>61681</v>
      </c>
      <c r="C2916" s="6" t="s">
        <v>2228</v>
      </c>
      <c r="D2916" s="6" t="s">
        <v>3177</v>
      </c>
      <c r="E2916" s="9">
        <v>1072050</v>
      </c>
      <c r="F2916" s="10" t="s">
        <v>1409</v>
      </c>
      <c r="G2916" s="9">
        <v>85764</v>
      </c>
      <c r="H2916" s="9">
        <f t="shared" si="277"/>
        <v>1157814</v>
      </c>
      <c r="I2916" s="6" t="s">
        <v>139</v>
      </c>
      <c r="J2916" s="6" t="s">
        <v>140</v>
      </c>
      <c r="K2916" s="5">
        <f t="shared" si="278"/>
        <v>45631</v>
      </c>
      <c r="L2916" s="9">
        <f>+VLOOKUP(B2916,'[17]TT 2023'!F$2982:K$3026,2,0)</f>
        <v>1157814</v>
      </c>
      <c r="M2916" s="9">
        <f t="shared" si="279"/>
        <v>0</v>
      </c>
      <c r="N2916" s="5">
        <f>+VLOOKUP(B2916,'[17]TT 2023'!F$2982:K$3026,6,0)</f>
        <v>45636</v>
      </c>
      <c r="O2916" t="s">
        <v>3265</v>
      </c>
    </row>
    <row r="2917" spans="1:15" hidden="1" x14ac:dyDescent="0.2">
      <c r="A2917" s="5">
        <v>45596</v>
      </c>
      <c r="B2917" s="6">
        <v>61682</v>
      </c>
      <c r="C2917" s="6" t="s">
        <v>2228</v>
      </c>
      <c r="D2917" s="6" t="s">
        <v>3178</v>
      </c>
      <c r="E2917" s="9">
        <v>4960520</v>
      </c>
      <c r="F2917" s="10" t="s">
        <v>1409</v>
      </c>
      <c r="G2917" s="9">
        <v>396842</v>
      </c>
      <c r="H2917" s="9">
        <f t="shared" si="277"/>
        <v>5357362</v>
      </c>
      <c r="I2917" s="6" t="s">
        <v>139</v>
      </c>
      <c r="J2917" s="6" t="s">
        <v>140</v>
      </c>
      <c r="K2917" s="5">
        <f t="shared" si="278"/>
        <v>45631</v>
      </c>
      <c r="L2917" s="9">
        <f>+VLOOKUP(B2917,'[17]TT 2023'!F$2982:K$3026,2,0)</f>
        <v>5357367</v>
      </c>
      <c r="M2917" s="9">
        <f t="shared" si="279"/>
        <v>5</v>
      </c>
      <c r="N2917" s="5">
        <f>+VLOOKUP(B2917,'[17]TT 2023'!F$2982:K$3026,6,0)</f>
        <v>45636</v>
      </c>
      <c r="O2917" t="s">
        <v>3265</v>
      </c>
    </row>
    <row r="2918" spans="1:15" hidden="1" x14ac:dyDescent="0.2">
      <c r="A2918" s="5">
        <v>45596</v>
      </c>
      <c r="B2918" s="6">
        <v>61683</v>
      </c>
      <c r="C2918" s="6" t="s">
        <v>2228</v>
      </c>
      <c r="D2918" s="6" t="s">
        <v>3179</v>
      </c>
      <c r="E2918" s="9">
        <v>4960520</v>
      </c>
      <c r="F2918" s="10" t="s">
        <v>1409</v>
      </c>
      <c r="G2918" s="9">
        <v>396842</v>
      </c>
      <c r="H2918" s="9">
        <f t="shared" si="277"/>
        <v>5357362</v>
      </c>
      <c r="I2918" s="6" t="s">
        <v>83</v>
      </c>
      <c r="J2918" s="6" t="s">
        <v>84</v>
      </c>
      <c r="K2918" s="5">
        <f t="shared" si="278"/>
        <v>45631</v>
      </c>
      <c r="L2918" s="9">
        <f>+VLOOKUP(B2918,'[17]TT 2023'!F$2982:K$3026,2,0)</f>
        <v>5357367</v>
      </c>
      <c r="M2918" s="9">
        <f t="shared" si="279"/>
        <v>5</v>
      </c>
      <c r="N2918" s="5">
        <f>+VLOOKUP(B2918,'[17]TT 2023'!F$2982:K$3026,6,0)</f>
        <v>45636</v>
      </c>
      <c r="O2918" t="s">
        <v>3265</v>
      </c>
    </row>
    <row r="2919" spans="1:15" hidden="1" x14ac:dyDescent="0.2">
      <c r="A2919" s="5">
        <v>45596</v>
      </c>
      <c r="B2919" s="6">
        <v>61685</v>
      </c>
      <c r="C2919" s="6" t="s">
        <v>2228</v>
      </c>
      <c r="D2919" s="6" t="s">
        <v>3180</v>
      </c>
      <c r="E2919" s="9">
        <v>1769718</v>
      </c>
      <c r="F2919" s="10" t="s">
        <v>1409</v>
      </c>
      <c r="G2919" s="9">
        <v>141577</v>
      </c>
      <c r="H2919" s="9">
        <f t="shared" si="277"/>
        <v>1911295</v>
      </c>
      <c r="I2919" s="6" t="s">
        <v>53</v>
      </c>
      <c r="J2919" s="6" t="s">
        <v>54</v>
      </c>
      <c r="K2919" s="5">
        <f t="shared" si="278"/>
        <v>45631</v>
      </c>
      <c r="L2919" s="9">
        <f>+VLOOKUP(B2919,'[17]TT 2023'!F$2982:K$3026,2,0)</f>
        <v>1911290</v>
      </c>
      <c r="M2919" s="9">
        <f t="shared" si="279"/>
        <v>-5</v>
      </c>
      <c r="N2919" s="5">
        <f>+VLOOKUP(B2919,'[17]TT 2023'!F$2982:K$3026,6,0)</f>
        <v>45636</v>
      </c>
      <c r="O2919" t="s">
        <v>3265</v>
      </c>
    </row>
    <row r="2920" spans="1:15" hidden="1" x14ac:dyDescent="0.2">
      <c r="A2920" s="5">
        <v>45596</v>
      </c>
      <c r="B2920" s="6">
        <v>61869</v>
      </c>
      <c r="C2920" s="6" t="s">
        <v>2228</v>
      </c>
      <c r="D2920" s="6" t="s">
        <v>3181</v>
      </c>
      <c r="E2920" s="9">
        <v>6629130</v>
      </c>
      <c r="F2920" s="10" t="s">
        <v>1409</v>
      </c>
      <c r="G2920" s="9">
        <v>530330</v>
      </c>
      <c r="H2920" s="9">
        <f t="shared" si="277"/>
        <v>7159460</v>
      </c>
      <c r="I2920" s="6" t="s">
        <v>13</v>
      </c>
      <c r="J2920" s="6" t="s">
        <v>14</v>
      </c>
      <c r="K2920" s="5">
        <f t="shared" si="278"/>
        <v>45631</v>
      </c>
      <c r="L2920" s="9">
        <f>+VLOOKUP(B2920,'[17]TT 2023'!F$2982:K$3026,2,0)</f>
        <v>7159455</v>
      </c>
      <c r="M2920" s="9">
        <f t="shared" si="279"/>
        <v>-5</v>
      </c>
      <c r="N2920" s="5">
        <f>+VLOOKUP(B2920,'[17]TT 2023'!F$2982:K$3026,6,0)</f>
        <v>45636</v>
      </c>
      <c r="O2920" t="s">
        <v>3265</v>
      </c>
    </row>
    <row r="2921" spans="1:15" hidden="1" x14ac:dyDescent="0.2">
      <c r="A2921" s="5">
        <v>45596</v>
      </c>
      <c r="B2921" s="6">
        <v>61870</v>
      </c>
      <c r="C2921" s="6" t="s">
        <v>2228</v>
      </c>
      <c r="D2921" s="6" t="s">
        <v>3182</v>
      </c>
      <c r="E2921" s="9">
        <v>1003660</v>
      </c>
      <c r="F2921" s="10" t="s">
        <v>1409</v>
      </c>
      <c r="G2921" s="9">
        <v>80293</v>
      </c>
      <c r="H2921" s="9">
        <f t="shared" ref="H2921:H2982" si="280">+E2921+G2921</f>
        <v>1083953</v>
      </c>
      <c r="I2921" s="6" t="s">
        <v>13</v>
      </c>
      <c r="J2921" s="6" t="s">
        <v>14</v>
      </c>
      <c r="K2921" s="5">
        <f t="shared" si="278"/>
        <v>45631</v>
      </c>
      <c r="L2921" s="9">
        <f>+VLOOKUP(B2921,'[17]TT 2023'!F$2982:K$3026,2,0)</f>
        <v>1083956</v>
      </c>
      <c r="M2921" s="9">
        <f t="shared" si="279"/>
        <v>3</v>
      </c>
      <c r="N2921" s="5">
        <f>+VLOOKUP(B2921,'[17]TT 2023'!F$2982:K$3026,6,0)</f>
        <v>45636</v>
      </c>
      <c r="O2921" t="s">
        <v>3265</v>
      </c>
    </row>
    <row r="2922" spans="1:15" hidden="1" x14ac:dyDescent="0.2">
      <c r="A2922" s="5">
        <v>45596</v>
      </c>
      <c r="B2922" s="6">
        <v>61871</v>
      </c>
      <c r="C2922" s="6" t="s">
        <v>2228</v>
      </c>
      <c r="D2922" s="6" t="s">
        <v>3183</v>
      </c>
      <c r="E2922" s="9">
        <v>1468620</v>
      </c>
      <c r="F2922" s="10" t="s">
        <v>1409</v>
      </c>
      <c r="G2922" s="9">
        <v>117490</v>
      </c>
      <c r="H2922" s="9">
        <f t="shared" si="280"/>
        <v>1586110</v>
      </c>
      <c r="I2922" s="6" t="s">
        <v>101</v>
      </c>
      <c r="J2922" s="6" t="s">
        <v>102</v>
      </c>
      <c r="K2922" s="5">
        <f t="shared" si="278"/>
        <v>45631</v>
      </c>
      <c r="L2922" s="9">
        <f>+VLOOKUP(B2922,'[17]TT 2023'!F$2982:K$3026,2,0)</f>
        <v>1586115</v>
      </c>
      <c r="M2922" s="9">
        <f t="shared" si="279"/>
        <v>5</v>
      </c>
      <c r="N2922" s="5">
        <f>+VLOOKUP(B2922,'[17]TT 2023'!F$2982:K$3026,6,0)</f>
        <v>45636</v>
      </c>
      <c r="O2922" t="s">
        <v>3265</v>
      </c>
    </row>
    <row r="2923" spans="1:15" hidden="1" x14ac:dyDescent="0.2">
      <c r="A2923" s="5">
        <v>45596</v>
      </c>
      <c r="B2923" s="6">
        <v>61872</v>
      </c>
      <c r="C2923" s="6" t="s">
        <v>2228</v>
      </c>
      <c r="D2923" s="6" t="s">
        <v>3184</v>
      </c>
      <c r="E2923" s="9">
        <v>2381320</v>
      </c>
      <c r="F2923" s="10" t="s">
        <v>1409</v>
      </c>
      <c r="G2923" s="9">
        <v>190506</v>
      </c>
      <c r="H2923" s="9">
        <f t="shared" si="280"/>
        <v>2571826</v>
      </c>
      <c r="I2923" s="6" t="s">
        <v>101</v>
      </c>
      <c r="J2923" s="6" t="s">
        <v>102</v>
      </c>
      <c r="K2923" s="5">
        <f t="shared" si="278"/>
        <v>45631</v>
      </c>
      <c r="L2923" s="9">
        <f>+VLOOKUP(B2923,'[17]TT 2023'!F$2982:K$3026,2,0)</f>
        <v>2571831</v>
      </c>
      <c r="M2923" s="9">
        <f t="shared" si="279"/>
        <v>5</v>
      </c>
      <c r="N2923" s="5">
        <f>+VLOOKUP(B2923,'[17]TT 2023'!F$2982:K$3026,6,0)</f>
        <v>45636</v>
      </c>
      <c r="O2923" t="s">
        <v>3265</v>
      </c>
    </row>
    <row r="2924" spans="1:15" hidden="1" x14ac:dyDescent="0.2">
      <c r="A2924" s="5">
        <v>45600</v>
      </c>
      <c r="B2924" s="6">
        <v>1678</v>
      </c>
      <c r="C2924" s="6" t="s">
        <v>2229</v>
      </c>
      <c r="D2924" s="6" t="s">
        <v>727</v>
      </c>
      <c r="E2924" s="9">
        <v>-222116</v>
      </c>
      <c r="F2924" s="10" t="s">
        <v>1409</v>
      </c>
      <c r="G2924" s="9">
        <v>-17769</v>
      </c>
      <c r="H2924" s="9">
        <f t="shared" si="280"/>
        <v>-239885</v>
      </c>
      <c r="I2924" s="6" t="s">
        <v>175</v>
      </c>
      <c r="J2924" s="6" t="s">
        <v>176</v>
      </c>
      <c r="K2924" s="5">
        <f t="shared" ref="K2924:K2932" si="281">35+A2924</f>
        <v>45635</v>
      </c>
      <c r="L2924" s="9">
        <f>+VLOOKUP(B2924,'[17]TT 2023'!F$2843:K$2909,2,0)</f>
        <v>-239881</v>
      </c>
      <c r="M2924" s="9">
        <f t="shared" ref="M2924:M2932" si="282">+L2924-H2924</f>
        <v>4</v>
      </c>
      <c r="N2924" s="5">
        <f>+VLOOKUP(B2924,'[17]TT 2023'!F$2843:K$2909,6,0)</f>
        <v>45607</v>
      </c>
      <c r="O2924" t="s">
        <v>3185</v>
      </c>
    </row>
    <row r="2925" spans="1:15" hidden="1" x14ac:dyDescent="0.2">
      <c r="A2925" s="5">
        <v>45600</v>
      </c>
      <c r="B2925" s="6">
        <v>1679</v>
      </c>
      <c r="C2925" s="6" t="s">
        <v>2229</v>
      </c>
      <c r="D2925" s="6" t="s">
        <v>727</v>
      </c>
      <c r="E2925" s="9">
        <v>-111606</v>
      </c>
      <c r="F2925" s="10" t="s">
        <v>1409</v>
      </c>
      <c r="G2925" s="9">
        <v>-8928</v>
      </c>
      <c r="H2925" s="9">
        <f t="shared" si="280"/>
        <v>-120534</v>
      </c>
      <c r="I2925" s="6" t="s">
        <v>175</v>
      </c>
      <c r="J2925" s="6" t="s">
        <v>176</v>
      </c>
      <c r="K2925" s="5">
        <f t="shared" si="281"/>
        <v>45635</v>
      </c>
      <c r="L2925" s="9">
        <f>+VLOOKUP(B2925,'[17]TT 2023'!F$2910:K$2981,2,0)</f>
        <v>-120538</v>
      </c>
      <c r="M2925" s="9">
        <f t="shared" si="282"/>
        <v>-4</v>
      </c>
      <c r="N2925" s="5">
        <f>+VLOOKUP(B2925,'[17]TT 2023'!F$2910:K$2981,6,0)</f>
        <v>45621</v>
      </c>
      <c r="O2925" t="s">
        <v>3189</v>
      </c>
    </row>
    <row r="2926" spans="1:15" hidden="1" x14ac:dyDescent="0.2">
      <c r="A2926" s="5">
        <v>45603</v>
      </c>
      <c r="B2926" s="6">
        <v>1680</v>
      </c>
      <c r="C2926" s="6" t="s">
        <v>2229</v>
      </c>
      <c r="D2926" s="6" t="s">
        <v>727</v>
      </c>
      <c r="E2926" s="9">
        <v>-555290</v>
      </c>
      <c r="F2926" s="10" t="s">
        <v>1409</v>
      </c>
      <c r="G2926" s="9">
        <v>-44423</v>
      </c>
      <c r="H2926" s="9">
        <f t="shared" si="280"/>
        <v>-599713</v>
      </c>
      <c r="I2926" s="6" t="s">
        <v>93</v>
      </c>
      <c r="J2926" s="6" t="s">
        <v>94</v>
      </c>
      <c r="K2926" s="5">
        <f t="shared" si="281"/>
        <v>45638</v>
      </c>
      <c r="L2926" s="9">
        <f>+VLOOKUP(B2926,'[17]TT 2023'!F$2910:K$2981,2,0)</f>
        <v>-599713</v>
      </c>
      <c r="M2926" s="9">
        <f t="shared" si="282"/>
        <v>0</v>
      </c>
      <c r="N2926" s="5">
        <f>+VLOOKUP(B2926,'[17]TT 2023'!F$2910:K$2981,6,0)</f>
        <v>45621</v>
      </c>
      <c r="O2926" t="s">
        <v>3189</v>
      </c>
    </row>
    <row r="2927" spans="1:15" hidden="1" x14ac:dyDescent="0.2">
      <c r="A2927" s="5">
        <v>45614</v>
      </c>
      <c r="B2927" s="6">
        <v>1727</v>
      </c>
      <c r="C2927" s="6" t="s">
        <v>2229</v>
      </c>
      <c r="D2927" s="6" t="s">
        <v>727</v>
      </c>
      <c r="E2927" s="9">
        <v>-73431</v>
      </c>
      <c r="F2927" s="10" t="s">
        <v>1409</v>
      </c>
      <c r="G2927" s="9">
        <v>-5874</v>
      </c>
      <c r="H2927" s="9">
        <f t="shared" si="280"/>
        <v>-79305</v>
      </c>
      <c r="I2927" s="6" t="s">
        <v>101</v>
      </c>
      <c r="J2927" s="6" t="s">
        <v>102</v>
      </c>
      <c r="K2927" s="5">
        <f t="shared" si="281"/>
        <v>45649</v>
      </c>
      <c r="L2927" s="9">
        <f>+VLOOKUP(B2927,'[17]TT 2023'!F$2910:K$2981,2,0)</f>
        <v>-79299</v>
      </c>
      <c r="M2927" s="9">
        <f t="shared" si="282"/>
        <v>6</v>
      </c>
      <c r="N2927" s="5">
        <f>+VLOOKUP(B2927,'[17]TT 2023'!F$2910:K$2981,6,0)</f>
        <v>45621</v>
      </c>
      <c r="O2927" t="s">
        <v>3189</v>
      </c>
    </row>
    <row r="2928" spans="1:15" hidden="1" x14ac:dyDescent="0.2">
      <c r="A2928" s="5">
        <v>45614</v>
      </c>
      <c r="B2928" s="6">
        <v>1728</v>
      </c>
      <c r="C2928" s="6" t="s">
        <v>2229</v>
      </c>
      <c r="D2928" s="6" t="s">
        <v>727</v>
      </c>
      <c r="E2928" s="9">
        <v>-551437</v>
      </c>
      <c r="F2928" s="10" t="s">
        <v>1409</v>
      </c>
      <c r="G2928" s="9">
        <v>-44115</v>
      </c>
      <c r="H2928" s="9">
        <f t="shared" si="280"/>
        <v>-595552</v>
      </c>
      <c r="I2928" s="6" t="s">
        <v>101</v>
      </c>
      <c r="J2928" s="6" t="s">
        <v>102</v>
      </c>
      <c r="K2928" s="5">
        <f t="shared" si="281"/>
        <v>45649</v>
      </c>
      <c r="L2928" s="9">
        <f>+VLOOKUP(B2928,'[17]TT 2023'!F$2910:K$2981,2,0)</f>
        <v>-595558</v>
      </c>
      <c r="M2928" s="9">
        <f t="shared" si="282"/>
        <v>-6</v>
      </c>
      <c r="N2928" s="5">
        <f>+VLOOKUP(B2928,'[17]TT 2023'!F$2910:K$2981,6,0)</f>
        <v>45621</v>
      </c>
      <c r="O2928" t="s">
        <v>3189</v>
      </c>
    </row>
    <row r="2929" spans="1:15" hidden="1" x14ac:dyDescent="0.2">
      <c r="A2929" s="5">
        <v>45614</v>
      </c>
      <c r="B2929" s="6">
        <v>1729</v>
      </c>
      <c r="C2929" s="6" t="s">
        <v>2229</v>
      </c>
      <c r="D2929" s="6" t="s">
        <v>727</v>
      </c>
      <c r="E2929" s="9">
        <v>-222116</v>
      </c>
      <c r="F2929" s="10" t="s">
        <v>1409</v>
      </c>
      <c r="G2929" s="9">
        <v>-17769</v>
      </c>
      <c r="H2929" s="9">
        <f t="shared" si="280"/>
        <v>-239885</v>
      </c>
      <c r="I2929" s="6" t="s">
        <v>53</v>
      </c>
      <c r="J2929" s="6" t="s">
        <v>54</v>
      </c>
      <c r="K2929" s="5">
        <f t="shared" si="281"/>
        <v>45649</v>
      </c>
      <c r="L2929" s="9">
        <f>+VLOOKUP(B2929,'[17]TT 2023'!F$2910:K$2981,2,0)</f>
        <v>-239885</v>
      </c>
      <c r="M2929" s="9">
        <f t="shared" si="282"/>
        <v>0</v>
      </c>
      <c r="N2929" s="5">
        <f>+VLOOKUP(B2929,'[17]TT 2023'!F$2910:K$2981,6,0)</f>
        <v>45621</v>
      </c>
      <c r="O2929" t="s">
        <v>3189</v>
      </c>
    </row>
    <row r="2930" spans="1:15" hidden="1" x14ac:dyDescent="0.2">
      <c r="A2930" s="5">
        <v>45615</v>
      </c>
      <c r="B2930" s="6">
        <v>1730</v>
      </c>
      <c r="C2930" s="6" t="s">
        <v>2229</v>
      </c>
      <c r="D2930" s="6" t="s">
        <v>3186</v>
      </c>
      <c r="E2930" s="9">
        <v>-2714494</v>
      </c>
      <c r="F2930" s="10" t="s">
        <v>1409</v>
      </c>
      <c r="G2930" s="9">
        <v>-217160</v>
      </c>
      <c r="H2930" s="9">
        <f t="shared" si="280"/>
        <v>-2931654</v>
      </c>
      <c r="I2930" s="6" t="s">
        <v>175</v>
      </c>
      <c r="J2930" s="6" t="s">
        <v>176</v>
      </c>
      <c r="K2930" s="5">
        <f t="shared" si="281"/>
        <v>45650</v>
      </c>
      <c r="L2930" s="9" t="e">
        <f>+VLOOKUP(B2930,'[17]TT 2023'!F$2843:K$2909,2,0)</f>
        <v>#N/A</v>
      </c>
      <c r="M2930" s="9" t="e">
        <f t="shared" si="282"/>
        <v>#N/A</v>
      </c>
      <c r="N2930" s="5" t="e">
        <f>+VLOOKUP(B2930,'[17]TT 2023'!F$2843:K$2909,6,0)</f>
        <v>#N/A</v>
      </c>
      <c r="O2930" t="s">
        <v>3187</v>
      </c>
    </row>
    <row r="2931" spans="1:15" hidden="1" x14ac:dyDescent="0.2">
      <c r="A2931" s="5">
        <v>45618</v>
      </c>
      <c r="B2931" s="6">
        <v>1754</v>
      </c>
      <c r="C2931" s="6" t="s">
        <v>2229</v>
      </c>
      <c r="D2931" s="6" t="s">
        <v>727</v>
      </c>
      <c r="E2931" s="9">
        <v>-111606</v>
      </c>
      <c r="F2931" s="10" t="s">
        <v>1409</v>
      </c>
      <c r="G2931" s="9">
        <v>-8928</v>
      </c>
      <c r="H2931" s="9">
        <f t="shared" si="280"/>
        <v>-120534</v>
      </c>
      <c r="I2931" s="6" t="s">
        <v>131</v>
      </c>
      <c r="J2931" s="6" t="s">
        <v>132</v>
      </c>
      <c r="K2931" s="5">
        <f t="shared" si="281"/>
        <v>45653</v>
      </c>
      <c r="L2931" s="9">
        <f>+VLOOKUP(B2931,'[17]TT 2023'!F$2982:K$3026,2,0)</f>
        <v>-120534</v>
      </c>
      <c r="M2931" s="9">
        <f t="shared" si="282"/>
        <v>0</v>
      </c>
      <c r="N2931" s="5">
        <f>+VLOOKUP(B2931,'[17]TT 2023'!F$2982:K$3026,6,0)</f>
        <v>45636</v>
      </c>
      <c r="O2931" t="s">
        <v>3265</v>
      </c>
    </row>
    <row r="2932" spans="1:15" hidden="1" x14ac:dyDescent="0.2">
      <c r="A2932" s="5">
        <v>45618</v>
      </c>
      <c r="B2932" s="6">
        <v>1755</v>
      </c>
      <c r="C2932" s="6" t="s">
        <v>2229</v>
      </c>
      <c r="D2932" s="6" t="s">
        <v>727</v>
      </c>
      <c r="E2932" s="9">
        <v>-643230</v>
      </c>
      <c r="F2932" s="10" t="s">
        <v>1409</v>
      </c>
      <c r="G2932" s="9">
        <v>-51458</v>
      </c>
      <c r="H2932" s="9">
        <f t="shared" si="280"/>
        <v>-694688</v>
      </c>
      <c r="I2932" s="6" t="s">
        <v>131</v>
      </c>
      <c r="J2932" s="6" t="s">
        <v>132</v>
      </c>
      <c r="K2932" s="5">
        <f t="shared" si="281"/>
        <v>45653</v>
      </c>
      <c r="L2932" s="9">
        <f>+VLOOKUP(B2932,'[17]TT 2023'!F$2982:K$3026,2,0)</f>
        <v>-694688</v>
      </c>
      <c r="M2932" s="9">
        <f t="shared" si="282"/>
        <v>0</v>
      </c>
      <c r="N2932" s="5">
        <f>+VLOOKUP(B2932,'[17]TT 2023'!F$2982:K$3026,6,0)</f>
        <v>45636</v>
      </c>
      <c r="O2932" t="s">
        <v>3265</v>
      </c>
    </row>
    <row r="2933" spans="1:15" hidden="1" x14ac:dyDescent="0.2">
      <c r="A2933" s="5">
        <v>45600</v>
      </c>
      <c r="B2933" s="6">
        <v>55387</v>
      </c>
      <c r="C2933" s="6" t="s">
        <v>2369</v>
      </c>
      <c r="D2933" s="6" t="s">
        <v>2974</v>
      </c>
      <c r="E2933" s="9">
        <v>-5997286</v>
      </c>
      <c r="F2933" s="10" t="s">
        <v>1409</v>
      </c>
      <c r="G2933" s="9">
        <v>-479783</v>
      </c>
      <c r="H2933" s="9">
        <f t="shared" si="280"/>
        <v>-6477069</v>
      </c>
      <c r="I2933" s="6" t="s">
        <v>13</v>
      </c>
      <c r="J2933" s="6" t="s">
        <v>14</v>
      </c>
      <c r="K2933" s="5">
        <f t="shared" ref="K2933:K2941" si="283">35+A2933</f>
        <v>45635</v>
      </c>
      <c r="L2933" s="9">
        <f>+VLOOKUP(B2933,'[17]TT 2023'!F$2910:K$2981,2,0)</f>
        <v>-6477069</v>
      </c>
      <c r="M2933" s="9">
        <f t="shared" ref="M2933:M2941" si="284">+L2933-H2933</f>
        <v>0</v>
      </c>
      <c r="N2933" s="5">
        <f>+VLOOKUP(B2933,'[17]TT 2023'!F$2910:K$2981,6,0)</f>
        <v>45621</v>
      </c>
      <c r="O2933" t="s">
        <v>3189</v>
      </c>
    </row>
    <row r="2934" spans="1:15" hidden="1" x14ac:dyDescent="0.2">
      <c r="A2934" s="5">
        <v>45600</v>
      </c>
      <c r="B2934" s="6">
        <v>55388</v>
      </c>
      <c r="C2934" s="6" t="s">
        <v>2369</v>
      </c>
      <c r="D2934" s="6" t="s">
        <v>2975</v>
      </c>
      <c r="E2934" s="9">
        <v>-749661</v>
      </c>
      <c r="F2934" s="10" t="s">
        <v>1409</v>
      </c>
      <c r="G2934" s="9">
        <v>-59973</v>
      </c>
      <c r="H2934" s="9">
        <f t="shared" si="280"/>
        <v>-809634</v>
      </c>
      <c r="I2934" s="6" t="s">
        <v>13</v>
      </c>
      <c r="J2934" s="6" t="s">
        <v>14</v>
      </c>
      <c r="K2934" s="5">
        <f t="shared" si="283"/>
        <v>45635</v>
      </c>
      <c r="L2934" s="9">
        <f>+VLOOKUP(B2934,'[17]TT 2023'!F$2910:K$2981,2,0)</f>
        <v>-809634</v>
      </c>
      <c r="M2934" s="9">
        <f t="shared" si="284"/>
        <v>0</v>
      </c>
      <c r="N2934" s="5">
        <f>+VLOOKUP(B2934,'[17]TT 2023'!F$2910:K$2981,6,0)</f>
        <v>45621</v>
      </c>
      <c r="O2934" t="s">
        <v>3189</v>
      </c>
    </row>
    <row r="2935" spans="1:15" hidden="1" x14ac:dyDescent="0.2">
      <c r="A2935" s="5">
        <v>45600</v>
      </c>
      <c r="B2935" s="6">
        <v>58025</v>
      </c>
      <c r="C2935" s="6" t="s">
        <v>2369</v>
      </c>
      <c r="D2935" s="6" t="s">
        <v>1613</v>
      </c>
      <c r="E2935" s="9">
        <v>-2998643</v>
      </c>
      <c r="F2935" s="10" t="s">
        <v>1409</v>
      </c>
      <c r="G2935" s="9">
        <v>-239891</v>
      </c>
      <c r="H2935" s="9">
        <f t="shared" si="280"/>
        <v>-3238534</v>
      </c>
      <c r="I2935" s="6" t="s">
        <v>13</v>
      </c>
      <c r="J2935" s="6" t="s">
        <v>14</v>
      </c>
      <c r="K2935" s="5">
        <f t="shared" si="283"/>
        <v>45635</v>
      </c>
      <c r="L2935" s="9">
        <f>+VLOOKUP(B2935,'[17]TT 2023'!F$2910:K$2981,2,0)</f>
        <v>-3238534</v>
      </c>
      <c r="M2935" s="9">
        <f t="shared" si="284"/>
        <v>0</v>
      </c>
      <c r="N2935" s="5">
        <f>+VLOOKUP(B2935,'[17]TT 2023'!F$2910:K$2981,6,0)</f>
        <v>45621</v>
      </c>
      <c r="O2935" t="s">
        <v>3189</v>
      </c>
    </row>
    <row r="2936" spans="1:15" hidden="1" x14ac:dyDescent="0.2">
      <c r="A2936" s="5">
        <v>45600</v>
      </c>
      <c r="B2936" s="6">
        <v>58026</v>
      </c>
      <c r="C2936" s="6" t="s">
        <v>2369</v>
      </c>
      <c r="D2936" s="6" t="s">
        <v>3077</v>
      </c>
      <c r="E2936" s="9">
        <v>-9895522</v>
      </c>
      <c r="F2936" s="10" t="s">
        <v>1409</v>
      </c>
      <c r="G2936" s="9">
        <v>-791642</v>
      </c>
      <c r="H2936" s="9">
        <f t="shared" si="280"/>
        <v>-10687164</v>
      </c>
      <c r="I2936" s="6" t="s">
        <v>13</v>
      </c>
      <c r="J2936" s="6" t="s">
        <v>14</v>
      </c>
      <c r="K2936" s="5">
        <f t="shared" si="283"/>
        <v>45635</v>
      </c>
      <c r="L2936" s="9">
        <f>+VLOOKUP(B2936,'[17]TT 2023'!F$2910:K$2981,2,0)</f>
        <v>-10687164</v>
      </c>
      <c r="M2936" s="9">
        <f t="shared" si="284"/>
        <v>0</v>
      </c>
      <c r="N2936" s="5">
        <f>+VLOOKUP(B2936,'[17]TT 2023'!F$2910:K$2981,6,0)</f>
        <v>45621</v>
      </c>
      <c r="O2936" t="s">
        <v>3189</v>
      </c>
    </row>
    <row r="2937" spans="1:15" hidden="1" x14ac:dyDescent="0.2">
      <c r="A2937" s="5">
        <v>45600</v>
      </c>
      <c r="B2937" s="6">
        <v>58027</v>
      </c>
      <c r="C2937" s="6" t="s">
        <v>2369</v>
      </c>
      <c r="D2937" s="6" t="s">
        <v>1612</v>
      </c>
      <c r="E2937" s="9">
        <v>-6746947</v>
      </c>
      <c r="F2937" s="10" t="s">
        <v>1409</v>
      </c>
      <c r="G2937" s="9">
        <v>-539756</v>
      </c>
      <c r="H2937" s="9">
        <f t="shared" si="280"/>
        <v>-7286703</v>
      </c>
      <c r="I2937" s="6" t="s">
        <v>13</v>
      </c>
      <c r="J2937" s="6" t="s">
        <v>14</v>
      </c>
      <c r="K2937" s="5">
        <f t="shared" si="283"/>
        <v>45635</v>
      </c>
      <c r="L2937" s="9">
        <f>+VLOOKUP(B2937,'[17]TT 2023'!F$2910:K$2981,2,0)</f>
        <v>-7286703</v>
      </c>
      <c r="M2937" s="9">
        <f t="shared" si="284"/>
        <v>0</v>
      </c>
      <c r="N2937" s="5">
        <f>+VLOOKUP(B2937,'[17]TT 2023'!F$2910:K$2981,6,0)</f>
        <v>45621</v>
      </c>
      <c r="O2937" t="s">
        <v>3189</v>
      </c>
    </row>
    <row r="2938" spans="1:15" hidden="1" x14ac:dyDescent="0.2">
      <c r="A2938" s="5">
        <v>45600</v>
      </c>
      <c r="B2938" s="6">
        <v>58028</v>
      </c>
      <c r="C2938" s="6" t="s">
        <v>2369</v>
      </c>
      <c r="D2938" s="6" t="s">
        <v>1611</v>
      </c>
      <c r="E2938" s="9">
        <v>-11994572</v>
      </c>
      <c r="F2938" s="10" t="s">
        <v>1409</v>
      </c>
      <c r="G2938" s="9">
        <v>-959566</v>
      </c>
      <c r="H2938" s="9">
        <f t="shared" si="280"/>
        <v>-12954138</v>
      </c>
      <c r="I2938" s="6" t="s">
        <v>13</v>
      </c>
      <c r="J2938" s="6" t="s">
        <v>14</v>
      </c>
      <c r="K2938" s="5">
        <f t="shared" si="283"/>
        <v>45635</v>
      </c>
      <c r="L2938" s="9">
        <f>+VLOOKUP(B2938,'[17]TT 2023'!F$2910:K$2981,2,0)</f>
        <v>-12954138</v>
      </c>
      <c r="M2938" s="9">
        <f t="shared" si="284"/>
        <v>0</v>
      </c>
      <c r="N2938" s="5">
        <f>+VLOOKUP(B2938,'[17]TT 2023'!F$2910:K$2981,6,0)</f>
        <v>45621</v>
      </c>
      <c r="O2938" t="s">
        <v>3189</v>
      </c>
    </row>
    <row r="2939" spans="1:15" hidden="1" x14ac:dyDescent="0.2">
      <c r="A2939" s="5">
        <v>45600</v>
      </c>
      <c r="B2939" s="6">
        <v>58029</v>
      </c>
      <c r="C2939" s="6" t="s">
        <v>2369</v>
      </c>
      <c r="D2939" s="6" t="s">
        <v>2230</v>
      </c>
      <c r="E2939" s="9">
        <v>-6896879</v>
      </c>
      <c r="F2939" s="10" t="s">
        <v>1409</v>
      </c>
      <c r="G2939" s="9">
        <v>-551750</v>
      </c>
      <c r="H2939" s="9">
        <f t="shared" si="280"/>
        <v>-7448629</v>
      </c>
      <c r="I2939" s="6" t="s">
        <v>13</v>
      </c>
      <c r="J2939" s="6" t="s">
        <v>14</v>
      </c>
      <c r="K2939" s="5">
        <f t="shared" si="283"/>
        <v>45635</v>
      </c>
      <c r="L2939" s="9">
        <f>+VLOOKUP(B2939,'[17]TT 2023'!F$2910:K$2981,2,0)</f>
        <v>-7448629</v>
      </c>
      <c r="M2939" s="9">
        <f t="shared" si="284"/>
        <v>0</v>
      </c>
      <c r="N2939" s="5">
        <f>+VLOOKUP(B2939,'[17]TT 2023'!F$2910:K$2981,6,0)</f>
        <v>45621</v>
      </c>
      <c r="O2939" t="s">
        <v>3189</v>
      </c>
    </row>
    <row r="2940" spans="1:15" hidden="1" x14ac:dyDescent="0.2">
      <c r="A2940" s="5">
        <v>45600</v>
      </c>
      <c r="B2940" s="6">
        <v>58030</v>
      </c>
      <c r="C2940" s="6" t="s">
        <v>2369</v>
      </c>
      <c r="D2940" s="6" t="s">
        <v>1610</v>
      </c>
      <c r="E2940" s="9">
        <v>-1499321</v>
      </c>
      <c r="F2940" s="10" t="s">
        <v>1409</v>
      </c>
      <c r="G2940" s="9">
        <v>-119946</v>
      </c>
      <c r="H2940" s="9">
        <f t="shared" si="280"/>
        <v>-1619267</v>
      </c>
      <c r="I2940" s="6" t="s">
        <v>13</v>
      </c>
      <c r="J2940" s="6" t="s">
        <v>14</v>
      </c>
      <c r="K2940" s="5">
        <f t="shared" si="283"/>
        <v>45635</v>
      </c>
      <c r="L2940" s="9">
        <f>+VLOOKUP(B2940,'[17]TT 2023'!F$2910:K$2981,2,0)</f>
        <v>-1619267</v>
      </c>
      <c r="M2940" s="9">
        <f t="shared" si="284"/>
        <v>0</v>
      </c>
      <c r="N2940" s="5">
        <f>+VLOOKUP(B2940,'[17]TT 2023'!F$2910:K$2981,6,0)</f>
        <v>45621</v>
      </c>
      <c r="O2940" t="s">
        <v>3189</v>
      </c>
    </row>
    <row r="2941" spans="1:15" hidden="1" x14ac:dyDescent="0.2">
      <c r="A2941" s="5">
        <v>45615</v>
      </c>
      <c r="B2941" s="6">
        <v>11399</v>
      </c>
      <c r="C2941" s="6" t="s">
        <v>2370</v>
      </c>
      <c r="D2941" s="6" t="s">
        <v>3188</v>
      </c>
      <c r="E2941" s="9">
        <v>-2373001</v>
      </c>
      <c r="F2941" s="10" t="s">
        <v>1409</v>
      </c>
      <c r="G2941" s="9">
        <v>-189839</v>
      </c>
      <c r="H2941" s="9">
        <f t="shared" si="280"/>
        <v>-2562840</v>
      </c>
      <c r="I2941" s="6" t="s">
        <v>13</v>
      </c>
      <c r="J2941" s="6" t="s">
        <v>14</v>
      </c>
      <c r="K2941" s="5">
        <f t="shared" si="283"/>
        <v>45650</v>
      </c>
      <c r="L2941" s="9">
        <f>+VLOOKUP(B2941,'[17]TT 2023'!F$2910:K$2981,2,0)</f>
        <v>-2562841</v>
      </c>
      <c r="M2941" s="9">
        <f t="shared" si="284"/>
        <v>-1</v>
      </c>
      <c r="N2941" s="5">
        <f>+VLOOKUP(B2941,'[17]TT 2023'!F$2910:K$2981,6,0)</f>
        <v>45621</v>
      </c>
      <c r="O2941" t="s">
        <v>3189</v>
      </c>
    </row>
    <row r="2942" spans="1:15" hidden="1" x14ac:dyDescent="0.2">
      <c r="A2942" s="5">
        <v>45615</v>
      </c>
      <c r="B2942" s="6">
        <v>65403</v>
      </c>
      <c r="C2942" s="6" t="s">
        <v>2228</v>
      </c>
      <c r="D2942" s="6" t="s">
        <v>3066</v>
      </c>
      <c r="E2942" s="9">
        <v>2531869</v>
      </c>
      <c r="F2942" s="10" t="s">
        <v>1409</v>
      </c>
      <c r="G2942" s="9">
        <v>202550</v>
      </c>
      <c r="H2942" s="9">
        <f t="shared" si="280"/>
        <v>2734419</v>
      </c>
      <c r="I2942" s="6" t="s">
        <v>175</v>
      </c>
      <c r="J2942" s="6" t="s">
        <v>176</v>
      </c>
      <c r="K2942" s="5">
        <f t="shared" ref="K2942" si="285">35+A2942</f>
        <v>45650</v>
      </c>
      <c r="L2942" s="9">
        <f>+VLOOKUP(B2942,'[17]TT 2023'!F$2910:K$2981,2,0)</f>
        <v>2734425</v>
      </c>
      <c r="M2942" s="9">
        <f t="shared" ref="M2942" si="286">+L2942-H2942</f>
        <v>6</v>
      </c>
      <c r="N2942" s="5">
        <f>+VLOOKUP(B2942,'[17]TT 2023'!F$2910:K$2981,6,0)</f>
        <v>45621</v>
      </c>
      <c r="O2942" t="s">
        <v>3189</v>
      </c>
    </row>
    <row r="2943" spans="1:15" hidden="1" x14ac:dyDescent="0.2">
      <c r="A2943" s="5">
        <v>45598</v>
      </c>
      <c r="B2943" s="6">
        <v>62115</v>
      </c>
      <c r="C2943" s="6" t="s">
        <v>2228</v>
      </c>
      <c r="D2943" s="6" t="s">
        <v>3190</v>
      </c>
      <c r="E2943" s="9">
        <v>3651250</v>
      </c>
      <c r="F2943" s="10" t="s">
        <v>1409</v>
      </c>
      <c r="G2943" s="9">
        <v>292100</v>
      </c>
      <c r="H2943" s="9">
        <f t="shared" si="280"/>
        <v>3943350</v>
      </c>
      <c r="I2943" s="6" t="s">
        <v>147</v>
      </c>
      <c r="J2943" s="6" t="s">
        <v>148</v>
      </c>
      <c r="K2943" s="5">
        <f t="shared" ref="K2943:K3004" si="287">35+A2943</f>
        <v>45633</v>
      </c>
      <c r="L2943" s="9">
        <f>+VLOOKUP(B2943,'[17]TT 2023'!F$2982:K$3026,2,0)</f>
        <v>3943350</v>
      </c>
      <c r="M2943" s="9">
        <f t="shared" ref="M2943:M3004" si="288">+L2943-H2943</f>
        <v>0</v>
      </c>
      <c r="N2943" s="5">
        <f>+VLOOKUP(B2943,'[17]TT 2023'!F$2982:K$3026,6,0)</f>
        <v>45636</v>
      </c>
      <c r="O2943" t="s">
        <v>3265</v>
      </c>
    </row>
    <row r="2944" spans="1:15" hidden="1" x14ac:dyDescent="0.2">
      <c r="A2944" s="5">
        <v>45598</v>
      </c>
      <c r="B2944" s="6">
        <v>62116</v>
      </c>
      <c r="C2944" s="6" t="s">
        <v>2228</v>
      </c>
      <c r="D2944" s="6" t="s">
        <v>3191</v>
      </c>
      <c r="E2944" s="9">
        <v>5552900</v>
      </c>
      <c r="F2944" s="10" t="s">
        <v>1409</v>
      </c>
      <c r="G2944" s="9">
        <v>444232</v>
      </c>
      <c r="H2944" s="9">
        <f t="shared" si="280"/>
        <v>5997132</v>
      </c>
      <c r="I2944" s="6" t="s">
        <v>147</v>
      </c>
      <c r="J2944" s="6" t="s">
        <v>148</v>
      </c>
      <c r="K2944" s="5">
        <f t="shared" si="287"/>
        <v>45633</v>
      </c>
      <c r="L2944" s="9">
        <f>+VLOOKUP(B2944,'[17]TT 2023'!F$2982:K$3026,2,0)</f>
        <v>5997132</v>
      </c>
      <c r="M2944" s="9">
        <f t="shared" si="288"/>
        <v>0</v>
      </c>
      <c r="N2944" s="5">
        <f>+VLOOKUP(B2944,'[17]TT 2023'!F$2982:K$3026,6,0)</f>
        <v>45636</v>
      </c>
      <c r="O2944" t="s">
        <v>3265</v>
      </c>
    </row>
    <row r="2945" spans="1:15" hidden="1" x14ac:dyDescent="0.2">
      <c r="A2945" s="5">
        <v>45600</v>
      </c>
      <c r="B2945" s="6">
        <v>62125</v>
      </c>
      <c r="C2945" s="6" t="s">
        <v>2228</v>
      </c>
      <c r="D2945" s="6" t="s">
        <v>3192</v>
      </c>
      <c r="E2945" s="9">
        <v>1110580</v>
      </c>
      <c r="F2945" s="10" t="s">
        <v>1409</v>
      </c>
      <c r="G2945" s="9">
        <v>88846</v>
      </c>
      <c r="H2945" s="9">
        <f t="shared" si="280"/>
        <v>1199426</v>
      </c>
      <c r="I2945" s="6" t="s">
        <v>113</v>
      </c>
      <c r="J2945" s="6" t="s">
        <v>114</v>
      </c>
      <c r="K2945" s="5">
        <f t="shared" si="287"/>
        <v>45635</v>
      </c>
      <c r="L2945" s="9">
        <f>+VLOOKUP(B2945,'[17]TT 2023'!F$2982:K$3026,2,0)</f>
        <v>1199421</v>
      </c>
      <c r="M2945" s="9">
        <f t="shared" si="288"/>
        <v>-5</v>
      </c>
      <c r="N2945" s="5">
        <f>+VLOOKUP(B2945,'[17]TT 2023'!F$2982:K$3026,6,0)</f>
        <v>45636</v>
      </c>
      <c r="O2945" t="s">
        <v>3265</v>
      </c>
    </row>
    <row r="2946" spans="1:15" hidden="1" x14ac:dyDescent="0.2">
      <c r="A2946" s="5">
        <v>45600</v>
      </c>
      <c r="B2946" s="6">
        <v>62126</v>
      </c>
      <c r="C2946" s="6" t="s">
        <v>2228</v>
      </c>
      <c r="D2946" s="6" t="s">
        <v>3193</v>
      </c>
      <c r="E2946" s="9">
        <v>2381320</v>
      </c>
      <c r="F2946" s="10" t="s">
        <v>1409</v>
      </c>
      <c r="G2946" s="9">
        <v>190506</v>
      </c>
      <c r="H2946" s="9">
        <f t="shared" si="280"/>
        <v>2571826</v>
      </c>
      <c r="I2946" s="6" t="s">
        <v>73</v>
      </c>
      <c r="J2946" s="6" t="s">
        <v>74</v>
      </c>
      <c r="K2946" s="5">
        <f t="shared" si="287"/>
        <v>45635</v>
      </c>
      <c r="L2946" s="9">
        <f>+VLOOKUP(B2946,'[17]TT 2023'!F$2982:K$3026,2,0)</f>
        <v>2571831</v>
      </c>
      <c r="M2946" s="9">
        <f t="shared" si="288"/>
        <v>5</v>
      </c>
      <c r="N2946" s="5">
        <f>+VLOOKUP(B2946,'[17]TT 2023'!F$2982:K$3026,6,0)</f>
        <v>45636</v>
      </c>
      <c r="O2946" t="s">
        <v>3265</v>
      </c>
    </row>
    <row r="2947" spans="1:15" hidden="1" x14ac:dyDescent="0.2">
      <c r="A2947" s="5">
        <v>45600</v>
      </c>
      <c r="B2947" s="6">
        <v>62127</v>
      </c>
      <c r="C2947" s="6" t="s">
        <v>2228</v>
      </c>
      <c r="D2947" s="6" t="s">
        <v>3194</v>
      </c>
      <c r="E2947" s="9">
        <v>558030</v>
      </c>
      <c r="F2947" s="10" t="s">
        <v>1409</v>
      </c>
      <c r="G2947" s="9">
        <v>44642</v>
      </c>
      <c r="H2947" s="9">
        <f t="shared" si="280"/>
        <v>602672</v>
      </c>
      <c r="I2947" s="6" t="s">
        <v>175</v>
      </c>
      <c r="J2947" s="6" t="s">
        <v>176</v>
      </c>
      <c r="K2947" s="5">
        <f t="shared" si="287"/>
        <v>45635</v>
      </c>
      <c r="L2947" s="9">
        <f>+VLOOKUP(B2947,'[17]TT 2023'!F$2982:K$3026,2,0)</f>
        <v>602667</v>
      </c>
      <c r="M2947" s="9">
        <f t="shared" si="288"/>
        <v>-5</v>
      </c>
      <c r="N2947" s="5">
        <f>+VLOOKUP(B2947,'[17]TT 2023'!F$2982:K$3026,6,0)</f>
        <v>45636</v>
      </c>
      <c r="O2947" t="s">
        <v>3265</v>
      </c>
    </row>
    <row r="2948" spans="1:15" hidden="1" x14ac:dyDescent="0.2">
      <c r="A2948" s="5">
        <v>45600</v>
      </c>
      <c r="B2948" s="6">
        <v>62128</v>
      </c>
      <c r="C2948" s="6" t="s">
        <v>2228</v>
      </c>
      <c r="D2948" s="6" t="s">
        <v>3195</v>
      </c>
      <c r="E2948" s="9">
        <v>5973586</v>
      </c>
      <c r="F2948" s="10" t="s">
        <v>1409</v>
      </c>
      <c r="G2948" s="9">
        <v>477887</v>
      </c>
      <c r="H2948" s="9">
        <f t="shared" si="280"/>
        <v>6451473</v>
      </c>
      <c r="I2948" s="6" t="s">
        <v>175</v>
      </c>
      <c r="J2948" s="6" t="s">
        <v>176</v>
      </c>
      <c r="K2948" s="5">
        <f t="shared" si="287"/>
        <v>45635</v>
      </c>
      <c r="L2948" s="9">
        <f>+VLOOKUP(B2948,'[17]TT 2023'!F$2982:K$3026,2,0)</f>
        <v>6451475</v>
      </c>
      <c r="M2948" s="9">
        <f t="shared" si="288"/>
        <v>2</v>
      </c>
      <c r="N2948" s="5">
        <f>+VLOOKUP(B2948,'[17]TT 2023'!F$2982:K$3026,6,0)</f>
        <v>45636</v>
      </c>
      <c r="O2948" t="s">
        <v>3265</v>
      </c>
    </row>
    <row r="2949" spans="1:15" hidden="1" x14ac:dyDescent="0.2">
      <c r="A2949" s="5">
        <v>45600</v>
      </c>
      <c r="B2949" s="6">
        <v>62130</v>
      </c>
      <c r="C2949" s="6" t="s">
        <v>2228</v>
      </c>
      <c r="D2949" s="6" t="s">
        <v>3197</v>
      </c>
      <c r="E2949" s="9">
        <v>4300845</v>
      </c>
      <c r="F2949" s="10" t="s">
        <v>1409</v>
      </c>
      <c r="G2949" s="9">
        <v>344068</v>
      </c>
      <c r="H2949" s="9">
        <f t="shared" si="280"/>
        <v>4644913</v>
      </c>
      <c r="I2949" s="6" t="s">
        <v>53</v>
      </c>
      <c r="J2949" s="6" t="s">
        <v>54</v>
      </c>
      <c r="K2949" s="5">
        <f t="shared" si="287"/>
        <v>45635</v>
      </c>
      <c r="L2949" s="9">
        <f>+VLOOKUP(B2949,'[17]TT 2023'!F$2982:K$3026,2,0)</f>
        <v>4644918</v>
      </c>
      <c r="M2949" s="9">
        <f t="shared" si="288"/>
        <v>5</v>
      </c>
      <c r="N2949" s="5">
        <f>+VLOOKUP(B2949,'[17]TT 2023'!F$2982:K$3026,6,0)</f>
        <v>45636</v>
      </c>
      <c r="O2949" t="s">
        <v>3265</v>
      </c>
    </row>
    <row r="2950" spans="1:15" hidden="1" x14ac:dyDescent="0.2">
      <c r="A2950" s="5">
        <v>45600</v>
      </c>
      <c r="B2950" s="6">
        <v>62131</v>
      </c>
      <c r="C2950" s="6" t="s">
        <v>2228</v>
      </c>
      <c r="D2950" s="6" t="s">
        <v>3198</v>
      </c>
      <c r="E2950" s="9">
        <v>1110580</v>
      </c>
      <c r="F2950" s="10" t="s">
        <v>1409</v>
      </c>
      <c r="G2950" s="9">
        <v>88846</v>
      </c>
      <c r="H2950" s="9">
        <f t="shared" si="280"/>
        <v>1199426</v>
      </c>
      <c r="I2950" s="6" t="s">
        <v>131</v>
      </c>
      <c r="J2950" s="6" t="s">
        <v>132</v>
      </c>
      <c r="K2950" s="5">
        <f t="shared" si="287"/>
        <v>45635</v>
      </c>
      <c r="L2950" s="9">
        <f>+VLOOKUP(B2950,'[17]TT 2023'!F$2982:K$3026,2,0)</f>
        <v>1199421</v>
      </c>
      <c r="M2950" s="9">
        <f t="shared" si="288"/>
        <v>-5</v>
      </c>
      <c r="N2950" s="5">
        <f>+VLOOKUP(B2950,'[17]TT 2023'!F$2982:K$3026,6,0)</f>
        <v>45636</v>
      </c>
      <c r="O2950" t="s">
        <v>3265</v>
      </c>
    </row>
    <row r="2951" spans="1:15" hidden="1" x14ac:dyDescent="0.2">
      <c r="A2951" s="5">
        <v>45602</v>
      </c>
      <c r="B2951" s="6">
        <v>62404</v>
      </c>
      <c r="C2951" s="6" t="s">
        <v>2228</v>
      </c>
      <c r="D2951" s="6" t="s">
        <v>3199</v>
      </c>
      <c r="E2951" s="9">
        <v>4407970</v>
      </c>
      <c r="F2951" s="10" t="s">
        <v>1409</v>
      </c>
      <c r="G2951" s="9">
        <v>352638</v>
      </c>
      <c r="H2951" s="9">
        <f t="shared" si="280"/>
        <v>4760608</v>
      </c>
      <c r="I2951" s="6" t="s">
        <v>13</v>
      </c>
      <c r="J2951" s="6" t="s">
        <v>14</v>
      </c>
      <c r="K2951" s="5">
        <f t="shared" si="287"/>
        <v>45637</v>
      </c>
      <c r="L2951" s="9">
        <f>+VLOOKUP(B2951,'[17]TT 2023'!F$2982:K$3026,2,0)</f>
        <v>4760613</v>
      </c>
      <c r="M2951" s="9">
        <f t="shared" si="288"/>
        <v>5</v>
      </c>
      <c r="N2951" s="5">
        <f>+VLOOKUP(B2951,'[17]TT 2023'!F$2982:K$3026,6,0)</f>
        <v>45636</v>
      </c>
      <c r="O2951" t="s">
        <v>3265</v>
      </c>
    </row>
    <row r="2952" spans="1:15" hidden="1" x14ac:dyDescent="0.2">
      <c r="A2952" s="5">
        <v>45603</v>
      </c>
      <c r="B2952" s="6">
        <v>62640</v>
      </c>
      <c r="C2952" s="6" t="s">
        <v>2228</v>
      </c>
      <c r="D2952" s="6" t="s">
        <v>3200</v>
      </c>
      <c r="E2952" s="9">
        <v>10231749</v>
      </c>
      <c r="F2952" s="10" t="s">
        <v>1409</v>
      </c>
      <c r="G2952" s="9">
        <v>818540</v>
      </c>
      <c r="H2952" s="9">
        <f t="shared" si="280"/>
        <v>11050289</v>
      </c>
      <c r="I2952" s="6" t="s">
        <v>175</v>
      </c>
      <c r="J2952" s="6" t="s">
        <v>176</v>
      </c>
      <c r="K2952" s="5">
        <f t="shared" si="287"/>
        <v>45638</v>
      </c>
      <c r="L2952" s="9">
        <f>+VLOOKUP(B2952,'[17]TT 2023'!F$3027:K$3086,2,0)</f>
        <v>11050290</v>
      </c>
      <c r="M2952" s="9">
        <f t="shared" si="288"/>
        <v>1</v>
      </c>
      <c r="N2952" s="5">
        <f>+VLOOKUP(B2952,'[17]TT 2023'!F$3027:K$3086,6,0)</f>
        <v>45650</v>
      </c>
      <c r="O2952" t="s">
        <v>3267</v>
      </c>
    </row>
    <row r="2953" spans="1:15" hidden="1" x14ac:dyDescent="0.2">
      <c r="A2953" s="5">
        <v>45603</v>
      </c>
      <c r="B2953" s="6">
        <v>62641</v>
      </c>
      <c r="C2953" s="6" t="s">
        <v>2228</v>
      </c>
      <c r="D2953" s="6" t="s">
        <v>3201</v>
      </c>
      <c r="E2953" s="9">
        <v>3491900</v>
      </c>
      <c r="F2953" s="10" t="s">
        <v>1409</v>
      </c>
      <c r="G2953" s="9">
        <v>279352</v>
      </c>
      <c r="H2953" s="9">
        <f t="shared" si="280"/>
        <v>3771252</v>
      </c>
      <c r="I2953" s="6" t="s">
        <v>131</v>
      </c>
      <c r="J2953" s="6" t="s">
        <v>132</v>
      </c>
      <c r="K2953" s="5">
        <f t="shared" si="287"/>
        <v>45638</v>
      </c>
      <c r="L2953" s="9">
        <f>+VLOOKUP(B2953,'[17]TT 2023'!F$2982:K$3026,2,0)</f>
        <v>3771252</v>
      </c>
      <c r="M2953" s="9">
        <f t="shared" si="288"/>
        <v>0</v>
      </c>
      <c r="N2953" s="5">
        <f>+VLOOKUP(B2953,'[17]TT 2023'!F$2982:K$3026,6,0)</f>
        <v>45636</v>
      </c>
      <c r="O2953" t="s">
        <v>3265</v>
      </c>
    </row>
    <row r="2954" spans="1:15" hidden="1" x14ac:dyDescent="0.2">
      <c r="A2954" s="5">
        <v>45603</v>
      </c>
      <c r="B2954" s="6">
        <v>62642</v>
      </c>
      <c r="C2954" s="6" t="s">
        <v>2228</v>
      </c>
      <c r="D2954" s="6" t="s">
        <v>3202</v>
      </c>
      <c r="E2954" s="9">
        <v>558030</v>
      </c>
      <c r="F2954" s="10" t="s">
        <v>1409</v>
      </c>
      <c r="G2954" s="9">
        <v>44642</v>
      </c>
      <c r="H2954" s="9">
        <f t="shared" si="280"/>
        <v>602672</v>
      </c>
      <c r="I2954" s="6" t="s">
        <v>53</v>
      </c>
      <c r="J2954" s="6" t="s">
        <v>54</v>
      </c>
      <c r="K2954" s="5">
        <f t="shared" si="287"/>
        <v>45638</v>
      </c>
      <c r="L2954" s="9">
        <f>+VLOOKUP(B2954,'[17]TT 2023'!F$3027:K$3086,2,0)</f>
        <v>602667</v>
      </c>
      <c r="M2954" s="9">
        <f t="shared" si="288"/>
        <v>-5</v>
      </c>
      <c r="N2954" s="5">
        <f>+VLOOKUP(B2954,'[17]TT 2023'!F$3027:K$3086,6,0)</f>
        <v>45650</v>
      </c>
      <c r="O2954" t="s">
        <v>3267</v>
      </c>
    </row>
    <row r="2955" spans="1:15" hidden="1" x14ac:dyDescent="0.2">
      <c r="A2955" s="5">
        <v>45605</v>
      </c>
      <c r="B2955" s="6">
        <v>63526</v>
      </c>
      <c r="C2955" s="6" t="s">
        <v>2228</v>
      </c>
      <c r="D2955" s="6" t="s">
        <v>3203</v>
      </c>
      <c r="E2955" s="9">
        <v>2472280</v>
      </c>
      <c r="F2955" s="10" t="s">
        <v>1409</v>
      </c>
      <c r="G2955" s="9">
        <v>197782</v>
      </c>
      <c r="H2955" s="9">
        <f t="shared" si="280"/>
        <v>2670062</v>
      </c>
      <c r="I2955" s="6" t="s">
        <v>13</v>
      </c>
      <c r="J2955" s="6" t="s">
        <v>14</v>
      </c>
      <c r="K2955" s="5">
        <f t="shared" si="287"/>
        <v>45640</v>
      </c>
      <c r="L2955" s="9">
        <f>+VLOOKUP(B2955,'[17]TT 2023'!F$3027:K$3086,2,0)</f>
        <v>2670057</v>
      </c>
      <c r="M2955" s="9">
        <f t="shared" si="288"/>
        <v>-5</v>
      </c>
      <c r="N2955" s="5">
        <f>+VLOOKUP(B2955,'[17]TT 2023'!F$3027:K$3086,6,0)</f>
        <v>45650</v>
      </c>
      <c r="O2955" t="s">
        <v>3267</v>
      </c>
    </row>
    <row r="2956" spans="1:15" hidden="1" x14ac:dyDescent="0.2">
      <c r="A2956" s="5">
        <v>45607</v>
      </c>
      <c r="B2956" s="6">
        <v>63562</v>
      </c>
      <c r="C2956" s="6" t="s">
        <v>2228</v>
      </c>
      <c r="D2956" s="6" t="s">
        <v>3204</v>
      </c>
      <c r="E2956" s="9">
        <v>5552900</v>
      </c>
      <c r="F2956" s="10" t="s">
        <v>1409</v>
      </c>
      <c r="G2956" s="9">
        <v>444232</v>
      </c>
      <c r="H2956" s="9">
        <f t="shared" si="280"/>
        <v>5997132</v>
      </c>
      <c r="I2956" s="6" t="s">
        <v>147</v>
      </c>
      <c r="J2956" s="6" t="s">
        <v>148</v>
      </c>
      <c r="K2956" s="5">
        <f t="shared" si="287"/>
        <v>45642</v>
      </c>
      <c r="L2956" s="9">
        <f>+VLOOKUP(B2956,'[17]TT 2023'!F$2982:K$3026,2,0)</f>
        <v>5997132</v>
      </c>
      <c r="M2956" s="9">
        <f t="shared" si="288"/>
        <v>0</v>
      </c>
      <c r="N2956" s="5">
        <f>+VLOOKUP(B2956,'[17]TT 2023'!F$2982:K$3026,6,0)</f>
        <v>45636</v>
      </c>
      <c r="O2956" t="s">
        <v>3265</v>
      </c>
    </row>
    <row r="2957" spans="1:15" hidden="1" x14ac:dyDescent="0.2">
      <c r="A2957" s="5">
        <v>45607</v>
      </c>
      <c r="B2957" s="6">
        <v>63565</v>
      </c>
      <c r="C2957" s="6" t="s">
        <v>2228</v>
      </c>
      <c r="D2957" s="6" t="s">
        <v>3205</v>
      </c>
      <c r="E2957" s="9">
        <v>2472280</v>
      </c>
      <c r="F2957" s="10" t="s">
        <v>1409</v>
      </c>
      <c r="G2957" s="9">
        <v>197782</v>
      </c>
      <c r="H2957" s="9">
        <f t="shared" si="280"/>
        <v>2670062</v>
      </c>
      <c r="I2957" s="6" t="s">
        <v>13</v>
      </c>
      <c r="J2957" s="6" t="s">
        <v>14</v>
      </c>
      <c r="K2957" s="5">
        <f t="shared" si="287"/>
        <v>45642</v>
      </c>
      <c r="L2957" s="9">
        <f>+VLOOKUP(B2957,'[17]TT 2023'!F$3027:K$3086,2,0)</f>
        <v>2670057</v>
      </c>
      <c r="M2957" s="9">
        <f t="shared" si="288"/>
        <v>-5</v>
      </c>
      <c r="N2957" s="5">
        <f>+VLOOKUP(B2957,'[17]TT 2023'!F$3027:K$3086,6,0)</f>
        <v>45650</v>
      </c>
      <c r="O2957" t="s">
        <v>3267</v>
      </c>
    </row>
    <row r="2958" spans="1:15" hidden="1" x14ac:dyDescent="0.2">
      <c r="A2958" s="5">
        <v>45607</v>
      </c>
      <c r="B2958" s="6">
        <v>63566</v>
      </c>
      <c r="C2958" s="6" t="s">
        <v>2228</v>
      </c>
      <c r="D2958" s="6" t="s">
        <v>3206</v>
      </c>
      <c r="E2958" s="9">
        <v>501830</v>
      </c>
      <c r="F2958" s="10" t="s">
        <v>1409</v>
      </c>
      <c r="G2958" s="9">
        <v>40146</v>
      </c>
      <c r="H2958" s="9">
        <f t="shared" si="280"/>
        <v>541976</v>
      </c>
      <c r="I2958" s="6" t="s">
        <v>13</v>
      </c>
      <c r="J2958" s="6" t="s">
        <v>14</v>
      </c>
      <c r="K2958" s="5">
        <f t="shared" si="287"/>
        <v>45642</v>
      </c>
      <c r="L2958" s="9">
        <f>+VLOOKUP(B2958,'[17]TT 2023'!F$3027:K$3086,2,0)</f>
        <v>541971</v>
      </c>
      <c r="M2958" s="9">
        <f t="shared" si="288"/>
        <v>-5</v>
      </c>
      <c r="N2958" s="5">
        <f>+VLOOKUP(B2958,'[17]TT 2023'!F$3027:K$3086,6,0)</f>
        <v>45650</v>
      </c>
      <c r="O2958" t="s">
        <v>3267</v>
      </c>
    </row>
    <row r="2959" spans="1:15" hidden="1" x14ac:dyDescent="0.2">
      <c r="A2959" s="5">
        <v>45607</v>
      </c>
      <c r="B2959" s="6">
        <v>63567</v>
      </c>
      <c r="C2959" s="6" t="s">
        <v>2228</v>
      </c>
      <c r="D2959" s="6" t="s">
        <v>3207</v>
      </c>
      <c r="E2959" s="9">
        <v>1059860</v>
      </c>
      <c r="F2959" s="10" t="s">
        <v>1409</v>
      </c>
      <c r="G2959" s="9">
        <v>84789</v>
      </c>
      <c r="H2959" s="9">
        <f t="shared" si="280"/>
        <v>1144649</v>
      </c>
      <c r="I2959" s="6" t="s">
        <v>101</v>
      </c>
      <c r="J2959" s="6" t="s">
        <v>102</v>
      </c>
      <c r="K2959" s="5">
        <f t="shared" si="287"/>
        <v>45642</v>
      </c>
      <c r="L2959" s="9">
        <f>+VLOOKUP(B2959,'[17]TT 2023'!F$3027:K$3086,2,0)</f>
        <v>1144652</v>
      </c>
      <c r="M2959" s="9">
        <f t="shared" si="288"/>
        <v>3</v>
      </c>
      <c r="N2959" s="5">
        <f>+VLOOKUP(B2959,'[17]TT 2023'!F$3027:K$3086,6,0)</f>
        <v>45650</v>
      </c>
      <c r="O2959" t="s">
        <v>3267</v>
      </c>
    </row>
    <row r="2960" spans="1:15" hidden="1" x14ac:dyDescent="0.2">
      <c r="A2960" s="5">
        <v>45607</v>
      </c>
      <c r="B2960" s="6">
        <v>63578</v>
      </c>
      <c r="C2960" s="6" t="s">
        <v>2228</v>
      </c>
      <c r="D2960" s="6" t="s">
        <v>3208</v>
      </c>
      <c r="E2960" s="9">
        <v>1719535</v>
      </c>
      <c r="F2960" s="10" t="s">
        <v>1409</v>
      </c>
      <c r="G2960" s="9">
        <v>137563</v>
      </c>
      <c r="H2960" s="9">
        <f t="shared" si="280"/>
        <v>1857098</v>
      </c>
      <c r="I2960" s="6" t="s">
        <v>131</v>
      </c>
      <c r="J2960" s="6" t="s">
        <v>132</v>
      </c>
      <c r="K2960" s="5">
        <f t="shared" si="287"/>
        <v>45642</v>
      </c>
      <c r="L2960" s="9">
        <f>+VLOOKUP(B2960,'[17]TT 2023'!F$3027:K$3086,2,0)</f>
        <v>1857101</v>
      </c>
      <c r="M2960" s="9">
        <f t="shared" si="288"/>
        <v>3</v>
      </c>
      <c r="N2960" s="5">
        <f>+VLOOKUP(B2960,'[17]TT 2023'!F$3027:K$3086,6,0)</f>
        <v>45650</v>
      </c>
      <c r="O2960" t="s">
        <v>3267</v>
      </c>
    </row>
    <row r="2961" spans="1:15" hidden="1" x14ac:dyDescent="0.2">
      <c r="A2961" s="5">
        <v>45607</v>
      </c>
      <c r="B2961" s="6">
        <v>63579</v>
      </c>
      <c r="C2961" s="6" t="s">
        <v>2228</v>
      </c>
      <c r="D2961" s="6" t="s">
        <v>3209</v>
      </c>
      <c r="E2961" s="9">
        <v>5423820</v>
      </c>
      <c r="F2961" s="10" t="s">
        <v>1409</v>
      </c>
      <c r="G2961" s="9">
        <v>433906</v>
      </c>
      <c r="H2961" s="9">
        <f t="shared" si="280"/>
        <v>5857726</v>
      </c>
      <c r="I2961" s="6" t="s">
        <v>89</v>
      </c>
      <c r="J2961" s="6" t="s">
        <v>90</v>
      </c>
      <c r="K2961" s="5">
        <f t="shared" si="287"/>
        <v>45642</v>
      </c>
      <c r="L2961" s="9">
        <f>+VLOOKUP(B2961,'[17]TT 2023'!F$3027:K$3086,2,0)</f>
        <v>5857731</v>
      </c>
      <c r="M2961" s="9">
        <f t="shared" si="288"/>
        <v>5</v>
      </c>
      <c r="N2961" s="5">
        <f>+VLOOKUP(B2961,'[17]TT 2023'!F$3027:K$3086,6,0)</f>
        <v>45650</v>
      </c>
      <c r="O2961" t="s">
        <v>3267</v>
      </c>
    </row>
    <row r="2962" spans="1:15" hidden="1" x14ac:dyDescent="0.2">
      <c r="A2962" s="5">
        <v>45607</v>
      </c>
      <c r="B2962" s="6">
        <v>63580</v>
      </c>
      <c r="C2962" s="6" t="s">
        <v>2228</v>
      </c>
      <c r="D2962" s="6" t="s">
        <v>3210</v>
      </c>
      <c r="E2962" s="9">
        <v>1468620</v>
      </c>
      <c r="F2962" s="10" t="s">
        <v>1409</v>
      </c>
      <c r="G2962" s="9">
        <v>117490</v>
      </c>
      <c r="H2962" s="9">
        <f t="shared" si="280"/>
        <v>1586110</v>
      </c>
      <c r="I2962" s="6" t="s">
        <v>93</v>
      </c>
      <c r="J2962" s="6" t="s">
        <v>94</v>
      </c>
      <c r="K2962" s="5">
        <f t="shared" si="287"/>
        <v>45642</v>
      </c>
      <c r="L2962" s="9">
        <f>+VLOOKUP(B2962,'[17]TT 2023'!F$3027:K$3086,2,0)</f>
        <v>1586115</v>
      </c>
      <c r="M2962" s="9">
        <f t="shared" si="288"/>
        <v>5</v>
      </c>
      <c r="N2962" s="5">
        <f>+VLOOKUP(B2962,'[17]TT 2023'!F$3027:K$3086,6,0)</f>
        <v>45650</v>
      </c>
      <c r="O2962" t="s">
        <v>3267</v>
      </c>
    </row>
    <row r="2963" spans="1:15" hidden="1" x14ac:dyDescent="0.2">
      <c r="A2963" s="5">
        <v>45607</v>
      </c>
      <c r="B2963" s="6">
        <v>63582</v>
      </c>
      <c r="C2963" s="6" t="s">
        <v>2228</v>
      </c>
      <c r="D2963" s="6" t="s">
        <v>3211</v>
      </c>
      <c r="E2963" s="9">
        <v>4812823</v>
      </c>
      <c r="F2963" s="10" t="s">
        <v>1409</v>
      </c>
      <c r="G2963" s="9">
        <v>385026</v>
      </c>
      <c r="H2963" s="9">
        <f t="shared" si="280"/>
        <v>5197849</v>
      </c>
      <c r="I2963" s="6" t="s">
        <v>175</v>
      </c>
      <c r="J2963" s="6" t="s">
        <v>176</v>
      </c>
      <c r="K2963" s="5">
        <f t="shared" si="287"/>
        <v>45642</v>
      </c>
      <c r="L2963" s="9">
        <f>+VLOOKUP(B2963,'[17]TT 2023'!F$3027:K$3086,2,0)</f>
        <v>5197851</v>
      </c>
      <c r="M2963" s="9">
        <f t="shared" si="288"/>
        <v>2</v>
      </c>
      <c r="N2963" s="5">
        <f>+VLOOKUP(B2963,'[17]TT 2023'!F$3027:K$3086,6,0)</f>
        <v>45650</v>
      </c>
      <c r="O2963" t="s">
        <v>3267</v>
      </c>
    </row>
    <row r="2964" spans="1:15" hidden="1" x14ac:dyDescent="0.2">
      <c r="A2964" s="5">
        <v>45607</v>
      </c>
      <c r="B2964" s="6">
        <v>63585</v>
      </c>
      <c r="C2964" s="6" t="s">
        <v>2228</v>
      </c>
      <c r="D2964" s="6" t="s">
        <v>3212</v>
      </c>
      <c r="E2964" s="9">
        <v>2144100</v>
      </c>
      <c r="F2964" s="10" t="s">
        <v>1409</v>
      </c>
      <c r="G2964" s="9">
        <v>171528</v>
      </c>
      <c r="H2964" s="9">
        <f t="shared" si="280"/>
        <v>2315628</v>
      </c>
      <c r="I2964" s="6" t="s">
        <v>113</v>
      </c>
      <c r="J2964" s="6" t="s">
        <v>114</v>
      </c>
      <c r="K2964" s="5">
        <f t="shared" si="287"/>
        <v>45642</v>
      </c>
      <c r="L2964" s="9">
        <f>+VLOOKUP(B2964,'[17]TT 2023'!F$3027:K$3086,2,0)</f>
        <v>2315628</v>
      </c>
      <c r="M2964" s="9">
        <f t="shared" si="288"/>
        <v>0</v>
      </c>
      <c r="N2964" s="5">
        <f>+VLOOKUP(B2964,'[17]TT 2023'!F$3027:K$3086,6,0)</f>
        <v>45650</v>
      </c>
      <c r="O2964" t="s">
        <v>3267</v>
      </c>
    </row>
    <row r="2965" spans="1:15" hidden="1" x14ac:dyDescent="0.2">
      <c r="A2965" s="5">
        <v>45607</v>
      </c>
      <c r="B2965" s="6">
        <v>63586</v>
      </c>
      <c r="C2965" s="6" t="s">
        <v>2228</v>
      </c>
      <c r="D2965" s="6" t="s">
        <v>3213</v>
      </c>
      <c r="E2965" s="9">
        <v>6183119</v>
      </c>
      <c r="F2965" s="10" t="s">
        <v>1409</v>
      </c>
      <c r="G2965" s="9">
        <v>494650</v>
      </c>
      <c r="H2965" s="9">
        <f t="shared" si="280"/>
        <v>6677769</v>
      </c>
      <c r="I2965" s="6" t="s">
        <v>139</v>
      </c>
      <c r="J2965" s="6" t="s">
        <v>140</v>
      </c>
      <c r="K2965" s="5">
        <f t="shared" si="287"/>
        <v>45642</v>
      </c>
      <c r="L2965" s="9">
        <f>+VLOOKUP(B2965,'[17]TT 2023'!F$3027:K$3086,2,0)</f>
        <v>6677775</v>
      </c>
      <c r="M2965" s="9">
        <f t="shared" si="288"/>
        <v>6</v>
      </c>
      <c r="N2965" s="5">
        <f>+VLOOKUP(B2965,'[17]TT 2023'!F$3027:K$3086,6,0)</f>
        <v>45650</v>
      </c>
      <c r="O2965" t="s">
        <v>3267</v>
      </c>
    </row>
    <row r="2966" spans="1:15" hidden="1" x14ac:dyDescent="0.2">
      <c r="A2966" s="5">
        <v>45607</v>
      </c>
      <c r="B2966" s="6">
        <v>63587</v>
      </c>
      <c r="C2966" s="6" t="s">
        <v>2228</v>
      </c>
      <c r="D2966" s="6" t="s">
        <v>3214</v>
      </c>
      <c r="E2966" s="9">
        <v>1674090</v>
      </c>
      <c r="F2966" s="10" t="s">
        <v>1409</v>
      </c>
      <c r="G2966" s="9">
        <v>133927</v>
      </c>
      <c r="H2966" s="9">
        <f t="shared" si="280"/>
        <v>1808017</v>
      </c>
      <c r="I2966" s="6" t="s">
        <v>139</v>
      </c>
      <c r="J2966" s="6" t="s">
        <v>140</v>
      </c>
      <c r="K2966" s="5">
        <f t="shared" si="287"/>
        <v>45642</v>
      </c>
      <c r="L2966" s="9">
        <f>+VLOOKUP(B2966,'[17]TT 2023'!F$3027:K$3086,2,0)</f>
        <v>1808015</v>
      </c>
      <c r="M2966" s="9">
        <f t="shared" si="288"/>
        <v>-2</v>
      </c>
      <c r="N2966" s="5">
        <f>+VLOOKUP(B2966,'[17]TT 2023'!F$3027:K$3086,6,0)</f>
        <v>45650</v>
      </c>
      <c r="O2966" t="s">
        <v>3267</v>
      </c>
    </row>
    <row r="2967" spans="1:15" hidden="1" x14ac:dyDescent="0.2">
      <c r="A2967" s="5">
        <v>45607</v>
      </c>
      <c r="B2967" s="6">
        <v>63588</v>
      </c>
      <c r="C2967" s="6" t="s">
        <v>2228</v>
      </c>
      <c r="D2967" s="6" t="s">
        <v>3215</v>
      </c>
      <c r="E2967" s="9">
        <v>1110580</v>
      </c>
      <c r="F2967" s="10" t="s">
        <v>1409</v>
      </c>
      <c r="G2967" s="9">
        <v>88846</v>
      </c>
      <c r="H2967" s="9">
        <f t="shared" si="280"/>
        <v>1199426</v>
      </c>
      <c r="I2967" s="6" t="s">
        <v>83</v>
      </c>
      <c r="J2967" s="6" t="s">
        <v>84</v>
      </c>
      <c r="K2967" s="5">
        <f t="shared" si="287"/>
        <v>45642</v>
      </c>
      <c r="L2967" s="9">
        <f>+VLOOKUP(B2967,'[17]TT 2023'!F$3027:K$3086,2,0)</f>
        <v>1199421</v>
      </c>
      <c r="M2967" s="9">
        <f t="shared" si="288"/>
        <v>-5</v>
      </c>
      <c r="N2967" s="5">
        <f>+VLOOKUP(B2967,'[17]TT 2023'!F$3027:K$3086,6,0)</f>
        <v>45650</v>
      </c>
      <c r="O2967" t="s">
        <v>3267</v>
      </c>
    </row>
    <row r="2968" spans="1:15" hidden="1" x14ac:dyDescent="0.2">
      <c r="A2968" s="5">
        <v>45610</v>
      </c>
      <c r="B2968" s="6">
        <v>64138</v>
      </c>
      <c r="C2968" s="6" t="s">
        <v>2228</v>
      </c>
      <c r="D2968" s="6" t="s">
        <v>3216</v>
      </c>
      <c r="E2968" s="9">
        <v>501830</v>
      </c>
      <c r="F2968" s="10" t="s">
        <v>1409</v>
      </c>
      <c r="G2968" s="9">
        <v>40146</v>
      </c>
      <c r="H2968" s="9">
        <f t="shared" si="280"/>
        <v>541976</v>
      </c>
      <c r="I2968" s="6" t="s">
        <v>13</v>
      </c>
      <c r="J2968" s="6" t="s">
        <v>14</v>
      </c>
      <c r="K2968" s="5">
        <f t="shared" si="287"/>
        <v>45645</v>
      </c>
      <c r="L2968" s="9">
        <f>+VLOOKUP(B2968,'[17]TT 2023'!F$3027:K$3086,2,0)</f>
        <v>541971</v>
      </c>
      <c r="M2968" s="9">
        <f t="shared" si="288"/>
        <v>-5</v>
      </c>
      <c r="N2968" s="5">
        <f>+VLOOKUP(B2968,'[17]TT 2023'!F$3027:K$3086,6,0)</f>
        <v>45650</v>
      </c>
      <c r="O2968" t="s">
        <v>3267</v>
      </c>
    </row>
    <row r="2969" spans="1:15" hidden="1" x14ac:dyDescent="0.2">
      <c r="A2969" s="5">
        <v>45610</v>
      </c>
      <c r="B2969" s="6">
        <v>64139</v>
      </c>
      <c r="C2969" s="6" t="s">
        <v>2228</v>
      </c>
      <c r="D2969" s="6" t="s">
        <v>3217</v>
      </c>
      <c r="E2969" s="9">
        <v>2381320</v>
      </c>
      <c r="F2969" s="10" t="s">
        <v>1409</v>
      </c>
      <c r="G2969" s="9">
        <v>190506</v>
      </c>
      <c r="H2969" s="9">
        <f t="shared" si="280"/>
        <v>2571826</v>
      </c>
      <c r="I2969" s="6" t="s">
        <v>175</v>
      </c>
      <c r="J2969" s="6" t="s">
        <v>176</v>
      </c>
      <c r="K2969" s="5">
        <f t="shared" si="287"/>
        <v>45645</v>
      </c>
      <c r="L2969" s="9">
        <f>+VLOOKUP(B2969,'[17]TT 2023'!F$3027:K$3086,2,0)</f>
        <v>2571831</v>
      </c>
      <c r="M2969" s="9">
        <f t="shared" si="288"/>
        <v>5</v>
      </c>
      <c r="N2969" s="5">
        <f>+VLOOKUP(B2969,'[17]TT 2023'!F$3027:K$3086,6,0)</f>
        <v>45650</v>
      </c>
      <c r="O2969" t="s">
        <v>3267</v>
      </c>
    </row>
    <row r="2970" spans="1:15" hidden="1" x14ac:dyDescent="0.2">
      <c r="A2970" s="5">
        <v>45610</v>
      </c>
      <c r="B2970" s="6">
        <v>64140</v>
      </c>
      <c r="C2970" s="6" t="s">
        <v>2228</v>
      </c>
      <c r="D2970" s="6" t="s">
        <v>3218</v>
      </c>
      <c r="E2970" s="9">
        <v>1468620</v>
      </c>
      <c r="F2970" s="10" t="s">
        <v>1409</v>
      </c>
      <c r="G2970" s="9">
        <v>117490</v>
      </c>
      <c r="H2970" s="9">
        <f t="shared" si="280"/>
        <v>1586110</v>
      </c>
      <c r="I2970" s="6" t="s">
        <v>291</v>
      </c>
      <c r="J2970" s="6" t="s">
        <v>292</v>
      </c>
      <c r="K2970" s="5">
        <f t="shared" si="287"/>
        <v>45645</v>
      </c>
      <c r="L2970" s="9">
        <f>+VLOOKUP(B2970,'[17]TT 2023'!F$3027:K$3086,2,0)</f>
        <v>1586115</v>
      </c>
      <c r="M2970" s="9">
        <f t="shared" si="288"/>
        <v>5</v>
      </c>
      <c r="N2970" s="5">
        <f>+VLOOKUP(B2970,'[17]TT 2023'!F$3027:K$3086,6,0)</f>
        <v>45650</v>
      </c>
      <c r="O2970" t="s">
        <v>3267</v>
      </c>
    </row>
    <row r="2971" spans="1:15" hidden="1" x14ac:dyDescent="0.2">
      <c r="A2971" s="5">
        <v>45610</v>
      </c>
      <c r="B2971" s="6">
        <v>64141</v>
      </c>
      <c r="C2971" s="6" t="s">
        <v>2228</v>
      </c>
      <c r="D2971" s="6" t="s">
        <v>3219</v>
      </c>
      <c r="E2971" s="9">
        <v>2381320</v>
      </c>
      <c r="F2971" s="10" t="s">
        <v>1409</v>
      </c>
      <c r="G2971" s="9">
        <v>190506</v>
      </c>
      <c r="H2971" s="9">
        <f t="shared" si="280"/>
        <v>2571826</v>
      </c>
      <c r="I2971" s="6" t="s">
        <v>93</v>
      </c>
      <c r="J2971" s="6" t="s">
        <v>94</v>
      </c>
      <c r="K2971" s="5">
        <f t="shared" si="287"/>
        <v>45645</v>
      </c>
      <c r="L2971" s="9">
        <f>+VLOOKUP(B2971,'[17]TT 2023'!F$3027:K$3086,2,0)</f>
        <v>2571831</v>
      </c>
      <c r="M2971" s="9">
        <f t="shared" si="288"/>
        <v>5</v>
      </c>
      <c r="N2971" s="5">
        <f>+VLOOKUP(B2971,'[17]TT 2023'!F$3027:K$3086,6,0)</f>
        <v>45650</v>
      </c>
      <c r="O2971" t="s">
        <v>3267</v>
      </c>
    </row>
    <row r="2972" spans="1:15" hidden="1" x14ac:dyDescent="0.2">
      <c r="A2972" s="5">
        <v>45610</v>
      </c>
      <c r="B2972" s="6">
        <v>64142</v>
      </c>
      <c r="C2972" s="6" t="s">
        <v>2228</v>
      </c>
      <c r="D2972" s="6" t="s">
        <v>3220</v>
      </c>
      <c r="E2972" s="9">
        <v>1468620</v>
      </c>
      <c r="F2972" s="10" t="s">
        <v>1409</v>
      </c>
      <c r="G2972" s="9">
        <v>117490</v>
      </c>
      <c r="H2972" s="9">
        <f t="shared" si="280"/>
        <v>1586110</v>
      </c>
      <c r="I2972" s="6" t="s">
        <v>107</v>
      </c>
      <c r="J2972" s="6" t="s">
        <v>108</v>
      </c>
      <c r="K2972" s="5">
        <f t="shared" si="287"/>
        <v>45645</v>
      </c>
      <c r="L2972" s="9">
        <f>+VLOOKUP(B2972,'[17]TT 2023'!F$3027:K$3086,2,0)</f>
        <v>1586115</v>
      </c>
      <c r="M2972" s="9">
        <f t="shared" si="288"/>
        <v>5</v>
      </c>
      <c r="N2972" s="5">
        <f>+VLOOKUP(B2972,'[17]TT 2023'!F$3027:K$3086,6,0)</f>
        <v>45650</v>
      </c>
      <c r="O2972" t="s">
        <v>3267</v>
      </c>
    </row>
    <row r="2973" spans="1:15" hidden="1" x14ac:dyDescent="0.2">
      <c r="A2973" s="5">
        <v>45610</v>
      </c>
      <c r="B2973" s="6">
        <v>64143</v>
      </c>
      <c r="C2973" s="6" t="s">
        <v>2228</v>
      </c>
      <c r="D2973" s="6" t="s">
        <v>3221</v>
      </c>
      <c r="E2973" s="9">
        <v>558030</v>
      </c>
      <c r="F2973" s="10" t="s">
        <v>1409</v>
      </c>
      <c r="G2973" s="9">
        <v>44642</v>
      </c>
      <c r="H2973" s="9">
        <f t="shared" si="280"/>
        <v>602672</v>
      </c>
      <c r="I2973" s="6" t="s">
        <v>139</v>
      </c>
      <c r="J2973" s="6" t="s">
        <v>140</v>
      </c>
      <c r="K2973" s="5">
        <f t="shared" si="287"/>
        <v>45645</v>
      </c>
      <c r="L2973" s="9">
        <f>+VLOOKUP(B2973,'[17]TT 2023'!F$3027:K$3086,2,0)</f>
        <v>602667</v>
      </c>
      <c r="M2973" s="9">
        <f t="shared" si="288"/>
        <v>-5</v>
      </c>
      <c r="N2973" s="5">
        <f>+VLOOKUP(B2973,'[17]TT 2023'!F$3027:K$3086,6,0)</f>
        <v>45650</v>
      </c>
      <c r="O2973" t="s">
        <v>3267</v>
      </c>
    </row>
    <row r="2974" spans="1:15" hidden="1" x14ac:dyDescent="0.2">
      <c r="A2974" s="5">
        <v>45610</v>
      </c>
      <c r="B2974" s="6">
        <v>64174</v>
      </c>
      <c r="C2974" s="6" t="s">
        <v>2228</v>
      </c>
      <c r="D2974" s="6" t="s">
        <v>3222</v>
      </c>
      <c r="E2974" s="9">
        <v>2277565</v>
      </c>
      <c r="F2974" s="10" t="s">
        <v>1409</v>
      </c>
      <c r="G2974" s="9">
        <v>182205</v>
      </c>
      <c r="H2974" s="9">
        <f t="shared" si="280"/>
        <v>2459770</v>
      </c>
      <c r="I2974" s="6" t="s">
        <v>147</v>
      </c>
      <c r="J2974" s="6" t="s">
        <v>148</v>
      </c>
      <c r="K2974" s="5">
        <f t="shared" si="287"/>
        <v>45645</v>
      </c>
      <c r="L2974" s="9">
        <f>+VLOOKUP(B2974,'[17]TT 2023'!F$3027:K$3086,2,0)</f>
        <v>2459768</v>
      </c>
      <c r="M2974" s="9">
        <f t="shared" si="288"/>
        <v>-2</v>
      </c>
      <c r="N2974" s="5">
        <f>+VLOOKUP(B2974,'[17]TT 2023'!F$3027:K$3086,6,0)</f>
        <v>45650</v>
      </c>
      <c r="O2974" t="s">
        <v>3267</v>
      </c>
    </row>
    <row r="2975" spans="1:15" hidden="1" x14ac:dyDescent="0.2">
      <c r="A2975" s="5">
        <v>45610</v>
      </c>
      <c r="B2975" s="6">
        <v>64196</v>
      </c>
      <c r="C2975" s="6" t="s">
        <v>2228</v>
      </c>
      <c r="D2975" s="6" t="s">
        <v>3223</v>
      </c>
      <c r="E2975" s="9">
        <v>1110580</v>
      </c>
      <c r="F2975" s="10" t="s">
        <v>1409</v>
      </c>
      <c r="G2975" s="9">
        <v>88846</v>
      </c>
      <c r="H2975" s="9">
        <f t="shared" si="280"/>
        <v>1199426</v>
      </c>
      <c r="I2975" s="6" t="s">
        <v>147</v>
      </c>
      <c r="J2975" s="6" t="s">
        <v>148</v>
      </c>
      <c r="K2975" s="5">
        <f t="shared" si="287"/>
        <v>45645</v>
      </c>
      <c r="L2975" s="9">
        <f>+VLOOKUP(B2975,'[17]TT 2023'!F$3027:K$3086,2,0)</f>
        <v>1199421</v>
      </c>
      <c r="M2975" s="9">
        <f t="shared" si="288"/>
        <v>-5</v>
      </c>
      <c r="N2975" s="5">
        <f>+VLOOKUP(B2975,'[17]TT 2023'!F$3027:K$3086,6,0)</f>
        <v>45650</v>
      </c>
      <c r="O2975" t="s">
        <v>3267</v>
      </c>
    </row>
    <row r="2976" spans="1:15" hidden="1" x14ac:dyDescent="0.2">
      <c r="A2976" s="5">
        <v>45610</v>
      </c>
      <c r="B2976" s="6">
        <v>64197</v>
      </c>
      <c r="C2976" s="6" t="s">
        <v>2228</v>
      </c>
      <c r="D2976" s="6" t="s">
        <v>3224</v>
      </c>
      <c r="E2976" s="9">
        <v>3190265</v>
      </c>
      <c r="F2976" s="10" t="s">
        <v>1409</v>
      </c>
      <c r="G2976" s="9">
        <v>255221</v>
      </c>
      <c r="H2976" s="9">
        <f t="shared" si="280"/>
        <v>3445486</v>
      </c>
      <c r="I2976" s="6" t="s">
        <v>147</v>
      </c>
      <c r="J2976" s="6" t="s">
        <v>148</v>
      </c>
      <c r="K2976" s="5">
        <f t="shared" si="287"/>
        <v>45645</v>
      </c>
      <c r="L2976" s="9">
        <f>+VLOOKUP(B2976,'[17]TT 2023'!F$3027:K$3086,2,0)</f>
        <v>3445484</v>
      </c>
      <c r="M2976" s="9">
        <f t="shared" si="288"/>
        <v>-2</v>
      </c>
      <c r="N2976" s="5">
        <f>+VLOOKUP(B2976,'[17]TT 2023'!F$3027:K$3086,6,0)</f>
        <v>45650</v>
      </c>
      <c r="O2976" t="s">
        <v>3267</v>
      </c>
    </row>
    <row r="2977" spans="1:15" hidden="1" x14ac:dyDescent="0.2">
      <c r="A2977" s="5">
        <v>45610</v>
      </c>
      <c r="B2977" s="6">
        <v>64198</v>
      </c>
      <c r="C2977" s="6" t="s">
        <v>2228</v>
      </c>
      <c r="D2977" s="6" t="s">
        <v>3225</v>
      </c>
      <c r="E2977" s="9">
        <v>11105800</v>
      </c>
      <c r="F2977" s="10" t="s">
        <v>1409</v>
      </c>
      <c r="G2977" s="9">
        <v>888464</v>
      </c>
      <c r="H2977" s="9">
        <f t="shared" si="280"/>
        <v>11994264</v>
      </c>
      <c r="I2977" s="6" t="s">
        <v>147</v>
      </c>
      <c r="J2977" s="6" t="s">
        <v>148</v>
      </c>
      <c r="K2977" s="5">
        <f t="shared" si="287"/>
        <v>45645</v>
      </c>
      <c r="L2977" s="9">
        <f>+VLOOKUP(B2977,'[17]TT 2023'!F$3027:K$3086,2,0)</f>
        <v>11994264</v>
      </c>
      <c r="M2977" s="9">
        <f t="shared" si="288"/>
        <v>0</v>
      </c>
      <c r="N2977" s="5">
        <f>+VLOOKUP(B2977,'[17]TT 2023'!F$3027:K$3086,6,0)</f>
        <v>45650</v>
      </c>
      <c r="O2977" t="s">
        <v>3267</v>
      </c>
    </row>
    <row r="2978" spans="1:15" hidden="1" x14ac:dyDescent="0.2">
      <c r="A2978" s="5">
        <v>45610</v>
      </c>
      <c r="B2978" s="6">
        <v>64199</v>
      </c>
      <c r="C2978" s="6" t="s">
        <v>2228</v>
      </c>
      <c r="D2978" s="6" t="s">
        <v>3226</v>
      </c>
      <c r="E2978" s="9">
        <v>100366</v>
      </c>
      <c r="F2978" s="10" t="s">
        <v>1409</v>
      </c>
      <c r="G2978" s="9">
        <v>8029</v>
      </c>
      <c r="H2978" s="9">
        <f t="shared" si="280"/>
        <v>108395</v>
      </c>
      <c r="I2978" s="6" t="s">
        <v>147</v>
      </c>
      <c r="J2978" s="6" t="s">
        <v>148</v>
      </c>
      <c r="K2978" s="5">
        <f t="shared" si="287"/>
        <v>45645</v>
      </c>
      <c r="L2978" s="9">
        <f>+VLOOKUP(B2978,'[17]TT 2023'!F$3027:K$3086,2,0)</f>
        <v>108392</v>
      </c>
      <c r="M2978" s="9">
        <f t="shared" si="288"/>
        <v>-3</v>
      </c>
      <c r="N2978" s="5">
        <f>+VLOOKUP(B2978,'[17]TT 2023'!F$3027:K$3086,6,0)</f>
        <v>45650</v>
      </c>
      <c r="O2978" t="s">
        <v>3267</v>
      </c>
    </row>
    <row r="2979" spans="1:15" hidden="1" x14ac:dyDescent="0.2">
      <c r="A2979" s="5">
        <v>45610</v>
      </c>
      <c r="B2979" s="6">
        <v>64200</v>
      </c>
      <c r="C2979" s="6" t="s">
        <v>2228</v>
      </c>
      <c r="D2979" s="6" t="s">
        <v>3227</v>
      </c>
      <c r="E2979" s="9">
        <v>1468620</v>
      </c>
      <c r="F2979" s="10" t="s">
        <v>1409</v>
      </c>
      <c r="G2979" s="9">
        <v>117490</v>
      </c>
      <c r="H2979" s="9">
        <f t="shared" si="280"/>
        <v>1586110</v>
      </c>
      <c r="I2979" s="6" t="s">
        <v>147</v>
      </c>
      <c r="J2979" s="6" t="s">
        <v>148</v>
      </c>
      <c r="K2979" s="5">
        <f t="shared" si="287"/>
        <v>45645</v>
      </c>
      <c r="L2979" s="9">
        <f>+VLOOKUP(B2979,'[17]TT 2023'!F$3027:K$3086,2,0)</f>
        <v>1586115</v>
      </c>
      <c r="M2979" s="9">
        <f t="shared" si="288"/>
        <v>5</v>
      </c>
      <c r="N2979" s="5">
        <f>+VLOOKUP(B2979,'[17]TT 2023'!F$3027:K$3086,6,0)</f>
        <v>45650</v>
      </c>
      <c r="O2979" t="s">
        <v>3267</v>
      </c>
    </row>
    <row r="2980" spans="1:15" hidden="1" x14ac:dyDescent="0.2">
      <c r="A2980" s="5">
        <v>45614</v>
      </c>
      <c r="B2980" s="6">
        <v>65211</v>
      </c>
      <c r="C2980" s="6" t="s">
        <v>2228</v>
      </c>
      <c r="D2980" s="6" t="s">
        <v>3229</v>
      </c>
      <c r="E2980" s="9">
        <v>6444945</v>
      </c>
      <c r="F2980" s="10" t="s">
        <v>1409</v>
      </c>
      <c r="G2980" s="9">
        <v>515596</v>
      </c>
      <c r="H2980" s="9">
        <f t="shared" si="280"/>
        <v>6960541</v>
      </c>
      <c r="I2980" s="6" t="s">
        <v>131</v>
      </c>
      <c r="J2980" s="6" t="s">
        <v>132</v>
      </c>
      <c r="K2980" s="5">
        <f t="shared" si="287"/>
        <v>45649</v>
      </c>
      <c r="L2980" s="9">
        <f>+VLOOKUP(B2980,'[17]TT 2023'!F$3027:K$3086,2,0)</f>
        <v>6960546</v>
      </c>
      <c r="M2980" s="9">
        <f t="shared" si="288"/>
        <v>5</v>
      </c>
      <c r="N2980" s="5">
        <f>+VLOOKUP(B2980,'[17]TT 2023'!F$3027:K$3086,6,0)</f>
        <v>45650</v>
      </c>
      <c r="O2980" t="s">
        <v>3267</v>
      </c>
    </row>
    <row r="2981" spans="1:15" hidden="1" x14ac:dyDescent="0.2">
      <c r="A2981" s="5">
        <v>45614</v>
      </c>
      <c r="B2981" s="6">
        <v>65212</v>
      </c>
      <c r="C2981" s="6" t="s">
        <v>2228</v>
      </c>
      <c r="D2981" s="6" t="s">
        <v>3230</v>
      </c>
      <c r="E2981" s="9">
        <v>4525420</v>
      </c>
      <c r="F2981" s="10" t="s">
        <v>1409</v>
      </c>
      <c r="G2981" s="9">
        <v>362034</v>
      </c>
      <c r="H2981" s="9">
        <f t="shared" si="280"/>
        <v>4887454</v>
      </c>
      <c r="I2981" s="6" t="s">
        <v>53</v>
      </c>
      <c r="J2981" s="6" t="s">
        <v>54</v>
      </c>
      <c r="K2981" s="5">
        <f t="shared" si="287"/>
        <v>45649</v>
      </c>
      <c r="L2981" s="9">
        <f>+VLOOKUP(B2981,'[17]TT 2023'!F$3027:K$3086,2,0)</f>
        <v>4887459</v>
      </c>
      <c r="M2981" s="9">
        <f t="shared" si="288"/>
        <v>5</v>
      </c>
      <c r="N2981" s="5">
        <f>+VLOOKUP(B2981,'[17]TT 2023'!F$3027:K$3086,6,0)</f>
        <v>45650</v>
      </c>
      <c r="O2981" t="s">
        <v>3267</v>
      </c>
    </row>
    <row r="2982" spans="1:15" hidden="1" x14ac:dyDescent="0.2">
      <c r="A2982" s="5">
        <v>45614</v>
      </c>
      <c r="B2982" s="6">
        <v>65213</v>
      </c>
      <c r="C2982" s="6" t="s">
        <v>2228</v>
      </c>
      <c r="D2982" s="6" t="s">
        <v>3231</v>
      </c>
      <c r="E2982" s="9">
        <v>1468620</v>
      </c>
      <c r="F2982" s="10" t="s">
        <v>1409</v>
      </c>
      <c r="G2982" s="9">
        <v>117490</v>
      </c>
      <c r="H2982" s="9">
        <f t="shared" si="280"/>
        <v>1586110</v>
      </c>
      <c r="I2982" s="6" t="s">
        <v>93</v>
      </c>
      <c r="J2982" s="6" t="s">
        <v>94</v>
      </c>
      <c r="K2982" s="5">
        <f t="shared" si="287"/>
        <v>45649</v>
      </c>
      <c r="L2982" s="9">
        <f>+VLOOKUP(B2982,'[17]TT 2023'!F$3027:K$3086,2,0)</f>
        <v>1586115</v>
      </c>
      <c r="M2982" s="9">
        <f t="shared" si="288"/>
        <v>5</v>
      </c>
      <c r="N2982" s="5">
        <f>+VLOOKUP(B2982,'[17]TT 2023'!F$3027:K$3086,6,0)</f>
        <v>45650</v>
      </c>
      <c r="O2982" t="s">
        <v>3267</v>
      </c>
    </row>
    <row r="2983" spans="1:15" hidden="1" x14ac:dyDescent="0.2">
      <c r="A2983" s="5">
        <v>45614</v>
      </c>
      <c r="B2983" s="6">
        <v>65214</v>
      </c>
      <c r="C2983" s="6" t="s">
        <v>2228</v>
      </c>
      <c r="D2983" s="6" t="s">
        <v>3232</v>
      </c>
      <c r="E2983" s="9">
        <v>558030</v>
      </c>
      <c r="F2983" s="10" t="s">
        <v>1409</v>
      </c>
      <c r="G2983" s="9">
        <v>44642</v>
      </c>
      <c r="H2983" s="9">
        <f t="shared" ref="H2983:H3039" si="289">+E2983+G2983</f>
        <v>602672</v>
      </c>
      <c r="I2983" s="6" t="s">
        <v>83</v>
      </c>
      <c r="J2983" s="6" t="s">
        <v>84</v>
      </c>
      <c r="K2983" s="5">
        <f t="shared" si="287"/>
        <v>45649</v>
      </c>
      <c r="L2983" s="9">
        <f>+VLOOKUP(B2983,'[17]TT 2023'!F$3027:K$3086,2,0)</f>
        <v>602667</v>
      </c>
      <c r="M2983" s="9">
        <f t="shared" si="288"/>
        <v>-5</v>
      </c>
      <c r="N2983" s="5">
        <f>+VLOOKUP(B2983,'[17]TT 2023'!F$3027:K$3086,6,0)</f>
        <v>45650</v>
      </c>
      <c r="O2983" t="s">
        <v>3267</v>
      </c>
    </row>
    <row r="2984" spans="1:15" hidden="1" x14ac:dyDescent="0.2">
      <c r="A2984" s="5">
        <v>45614</v>
      </c>
      <c r="B2984" s="6">
        <v>65215</v>
      </c>
      <c r="C2984" s="6" t="s">
        <v>2228</v>
      </c>
      <c r="D2984" s="6" t="s">
        <v>3233</v>
      </c>
      <c r="E2984" s="9">
        <v>1573880</v>
      </c>
      <c r="F2984" s="10" t="s">
        <v>1409</v>
      </c>
      <c r="G2984" s="9">
        <v>125910</v>
      </c>
      <c r="H2984" s="9">
        <f t="shared" si="289"/>
        <v>1699790</v>
      </c>
      <c r="I2984" s="6" t="s">
        <v>101</v>
      </c>
      <c r="J2984" s="6" t="s">
        <v>102</v>
      </c>
      <c r="K2984" s="5">
        <f t="shared" si="287"/>
        <v>45649</v>
      </c>
      <c r="L2984" s="9">
        <f>+VLOOKUP(B2984,'[17]TT 2023'!F$3027:K$3086,2,0)</f>
        <v>1699785</v>
      </c>
      <c r="M2984" s="9">
        <f t="shared" si="288"/>
        <v>-5</v>
      </c>
      <c r="N2984" s="5">
        <f>+VLOOKUP(B2984,'[17]TT 2023'!F$3027:K$3086,6,0)</f>
        <v>45650</v>
      </c>
      <c r="O2984" t="s">
        <v>3267</v>
      </c>
    </row>
    <row r="2985" spans="1:15" hidden="1" x14ac:dyDescent="0.2">
      <c r="A2985" s="5">
        <v>45614</v>
      </c>
      <c r="B2985" s="6">
        <v>65216</v>
      </c>
      <c r="C2985" s="6" t="s">
        <v>2228</v>
      </c>
      <c r="D2985" s="6" t="s">
        <v>3234</v>
      </c>
      <c r="E2985" s="9">
        <v>4854394</v>
      </c>
      <c r="F2985" s="10" t="s">
        <v>1409</v>
      </c>
      <c r="G2985" s="9">
        <v>388352</v>
      </c>
      <c r="H2985" s="9">
        <f t="shared" si="289"/>
        <v>5242746</v>
      </c>
      <c r="I2985" s="6" t="s">
        <v>13</v>
      </c>
      <c r="J2985" s="6" t="s">
        <v>14</v>
      </c>
      <c r="K2985" s="5">
        <f t="shared" si="287"/>
        <v>45649</v>
      </c>
      <c r="L2985" s="9">
        <f>+VLOOKUP(B2985,'[17]TT 2023'!F$3027:K$3086,2,0)</f>
        <v>5242752</v>
      </c>
      <c r="M2985" s="9">
        <f t="shared" si="288"/>
        <v>6</v>
      </c>
      <c r="N2985" s="5">
        <f>+VLOOKUP(B2985,'[17]TT 2023'!F$3027:K$3086,6,0)</f>
        <v>45650</v>
      </c>
      <c r="O2985" t="s">
        <v>3267</v>
      </c>
    </row>
    <row r="2986" spans="1:15" hidden="1" x14ac:dyDescent="0.2">
      <c r="A2986" s="5">
        <v>45614</v>
      </c>
      <c r="B2986" s="6">
        <v>65217</v>
      </c>
      <c r="C2986" s="6" t="s">
        <v>2228</v>
      </c>
      <c r="D2986" s="6" t="s">
        <v>3235</v>
      </c>
      <c r="E2986" s="9">
        <v>1110580</v>
      </c>
      <c r="F2986" s="10" t="s">
        <v>1409</v>
      </c>
      <c r="G2986" s="9">
        <v>88846</v>
      </c>
      <c r="H2986" s="9">
        <f t="shared" si="289"/>
        <v>1199426</v>
      </c>
      <c r="I2986" s="6" t="s">
        <v>13</v>
      </c>
      <c r="J2986" s="6" t="s">
        <v>14</v>
      </c>
      <c r="K2986" s="5">
        <f t="shared" si="287"/>
        <v>45649</v>
      </c>
      <c r="L2986" s="9">
        <f>+VLOOKUP(B2986,'[17]TT 2023'!F$3027:K$3086,2,0)</f>
        <v>1199421</v>
      </c>
      <c r="M2986" s="9">
        <f t="shared" si="288"/>
        <v>-5</v>
      </c>
      <c r="N2986" s="5">
        <f>+VLOOKUP(B2986,'[17]TT 2023'!F$3027:K$3086,6,0)</f>
        <v>45650</v>
      </c>
      <c r="O2986" t="s">
        <v>3267</v>
      </c>
    </row>
    <row r="2987" spans="1:15" hidden="1" x14ac:dyDescent="0.2">
      <c r="A2987" s="5">
        <v>45615</v>
      </c>
      <c r="B2987" s="6">
        <v>65389</v>
      </c>
      <c r="C2987" s="6" t="s">
        <v>2228</v>
      </c>
      <c r="D2987" s="6" t="s">
        <v>3228</v>
      </c>
      <c r="E2987" s="9">
        <v>4351770</v>
      </c>
      <c r="F2987" s="10" t="s">
        <v>1409</v>
      </c>
      <c r="G2987" s="9">
        <v>348142</v>
      </c>
      <c r="H2987" s="9">
        <f t="shared" si="289"/>
        <v>4699912</v>
      </c>
      <c r="I2987" s="6" t="s">
        <v>117</v>
      </c>
      <c r="J2987" s="6" t="s">
        <v>118</v>
      </c>
      <c r="K2987" s="5">
        <f t="shared" si="287"/>
        <v>45650</v>
      </c>
      <c r="L2987" s="9">
        <f>+VLOOKUP(B2987,'[17]TT 2023'!F$3027:K$3086,2,0)</f>
        <v>4699917</v>
      </c>
      <c r="M2987" s="9">
        <f t="shared" si="288"/>
        <v>5</v>
      </c>
      <c r="N2987" s="5">
        <f>+VLOOKUP(B2987,'[17]TT 2023'!F$3027:K$3086,6,0)</f>
        <v>45650</v>
      </c>
      <c r="O2987" t="s">
        <v>3267</v>
      </c>
    </row>
    <row r="2988" spans="1:15" hidden="1" x14ac:dyDescent="0.2">
      <c r="A2988" s="5">
        <v>45617</v>
      </c>
      <c r="B2988" s="6">
        <v>66561</v>
      </c>
      <c r="C2988" s="6" t="s">
        <v>2228</v>
      </c>
      <c r="D2988" s="6" t="s">
        <v>3236</v>
      </c>
      <c r="E2988" s="9">
        <v>1361495</v>
      </c>
      <c r="F2988" s="10" t="s">
        <v>1409</v>
      </c>
      <c r="G2988" s="9">
        <v>108920</v>
      </c>
      <c r="H2988" s="9">
        <f t="shared" si="289"/>
        <v>1470415</v>
      </c>
      <c r="I2988" s="6" t="s">
        <v>147</v>
      </c>
      <c r="J2988" s="6" t="s">
        <v>148</v>
      </c>
      <c r="K2988" s="5">
        <f t="shared" si="287"/>
        <v>45652</v>
      </c>
      <c r="L2988" s="9">
        <f>+VLOOKUP(B2988,'[17]TT 2023'!F$3027:K$3086,2,0)</f>
        <v>1470420</v>
      </c>
      <c r="M2988" s="9">
        <f t="shared" si="288"/>
        <v>5</v>
      </c>
      <c r="N2988" s="5">
        <f>+VLOOKUP(B2988,'[17]TT 2023'!F$3027:K$3086,6,0)</f>
        <v>45650</v>
      </c>
      <c r="O2988" t="s">
        <v>3267</v>
      </c>
    </row>
    <row r="2989" spans="1:15" hidden="1" x14ac:dyDescent="0.2">
      <c r="A2989" s="5">
        <v>45617</v>
      </c>
      <c r="B2989" s="6">
        <v>66562</v>
      </c>
      <c r="C2989" s="6" t="s">
        <v>2228</v>
      </c>
      <c r="D2989" s="6" t="s">
        <v>3237</v>
      </c>
      <c r="E2989" s="9">
        <v>1110580</v>
      </c>
      <c r="F2989" s="10" t="s">
        <v>1409</v>
      </c>
      <c r="G2989" s="9">
        <v>88846</v>
      </c>
      <c r="H2989" s="9">
        <f t="shared" si="289"/>
        <v>1199426</v>
      </c>
      <c r="I2989" s="6" t="s">
        <v>147</v>
      </c>
      <c r="J2989" s="6" t="s">
        <v>148</v>
      </c>
      <c r="K2989" s="5">
        <f t="shared" si="287"/>
        <v>45652</v>
      </c>
      <c r="L2989" s="9">
        <f>+VLOOKUP(B2989,'[17]TT 2023'!F$3027:K$3086,2,0)</f>
        <v>1199421</v>
      </c>
      <c r="M2989" s="9">
        <f t="shared" si="288"/>
        <v>-5</v>
      </c>
      <c r="N2989" s="5">
        <f>+VLOOKUP(B2989,'[17]TT 2023'!F$3027:K$3086,6,0)</f>
        <v>45650</v>
      </c>
      <c r="O2989" t="s">
        <v>3267</v>
      </c>
    </row>
    <row r="2990" spans="1:15" hidden="1" x14ac:dyDescent="0.2">
      <c r="A2990" s="5">
        <v>45617</v>
      </c>
      <c r="B2990" s="6">
        <v>66563</v>
      </c>
      <c r="C2990" s="6" t="s">
        <v>2228</v>
      </c>
      <c r="D2990" s="6" t="s">
        <v>3238</v>
      </c>
      <c r="E2990" s="9">
        <v>1072050</v>
      </c>
      <c r="F2990" s="10" t="s">
        <v>1409</v>
      </c>
      <c r="G2990" s="9">
        <v>85764</v>
      </c>
      <c r="H2990" s="9">
        <f t="shared" si="289"/>
        <v>1157814</v>
      </c>
      <c r="I2990" s="6" t="s">
        <v>147</v>
      </c>
      <c r="J2990" s="6" t="s">
        <v>148</v>
      </c>
      <c r="K2990" s="5">
        <f t="shared" si="287"/>
        <v>45652</v>
      </c>
      <c r="L2990" s="9">
        <f>+VLOOKUP(B2990,'[17]TT 2023'!F$3027:K$3086,2,0)</f>
        <v>1157814</v>
      </c>
      <c r="M2990" s="9">
        <f t="shared" si="288"/>
        <v>0</v>
      </c>
      <c r="N2990" s="5">
        <f>+VLOOKUP(B2990,'[17]TT 2023'!F$3027:K$3086,6,0)</f>
        <v>45650</v>
      </c>
      <c r="O2990" t="s">
        <v>3267</v>
      </c>
    </row>
    <row r="2991" spans="1:15" hidden="1" x14ac:dyDescent="0.2">
      <c r="A2991" s="5">
        <v>45617</v>
      </c>
      <c r="B2991" s="6">
        <v>66564</v>
      </c>
      <c r="C2991" s="6" t="s">
        <v>2228</v>
      </c>
      <c r="D2991" s="6" t="s">
        <v>3239</v>
      </c>
      <c r="E2991" s="9">
        <v>11987408</v>
      </c>
      <c r="F2991" s="10" t="s">
        <v>1409</v>
      </c>
      <c r="G2991" s="9">
        <v>958993</v>
      </c>
      <c r="H2991" s="9">
        <f t="shared" si="289"/>
        <v>12946401</v>
      </c>
      <c r="I2991" s="6" t="s">
        <v>147</v>
      </c>
      <c r="J2991" s="6" t="s">
        <v>148</v>
      </c>
      <c r="K2991" s="5">
        <f t="shared" si="287"/>
        <v>45652</v>
      </c>
      <c r="L2991" s="9">
        <f>+VLOOKUP(B2991,'[17]TT 2023'!F$3027:K$3086,2,0)</f>
        <v>12946406</v>
      </c>
      <c r="M2991" s="9">
        <f t="shared" si="288"/>
        <v>5</v>
      </c>
      <c r="N2991" s="5">
        <f>+VLOOKUP(B2991,'[17]TT 2023'!F$3027:K$3086,6,0)</f>
        <v>45650</v>
      </c>
      <c r="O2991" t="s">
        <v>3267</v>
      </c>
    </row>
    <row r="2992" spans="1:15" hidden="1" x14ac:dyDescent="0.2">
      <c r="A2992" s="5">
        <v>45617</v>
      </c>
      <c r="B2992" s="6">
        <v>66565</v>
      </c>
      <c r="C2992" s="6" t="s">
        <v>2228</v>
      </c>
      <c r="D2992" s="6" t="s">
        <v>3240</v>
      </c>
      <c r="E2992" s="9">
        <v>1468620</v>
      </c>
      <c r="F2992" s="10" t="s">
        <v>1409</v>
      </c>
      <c r="G2992" s="9">
        <v>117490</v>
      </c>
      <c r="H2992" s="9">
        <f t="shared" si="289"/>
        <v>1586110</v>
      </c>
      <c r="I2992" s="6" t="s">
        <v>93</v>
      </c>
      <c r="J2992" s="6" t="s">
        <v>94</v>
      </c>
      <c r="K2992" s="5">
        <f t="shared" si="287"/>
        <v>45652</v>
      </c>
      <c r="L2992" s="9">
        <f>+VLOOKUP(B2992,'[17]TT 2023'!F$3027:K$3086,2,0)</f>
        <v>1586115</v>
      </c>
      <c r="M2992" s="9">
        <f t="shared" si="288"/>
        <v>5</v>
      </c>
      <c r="N2992" s="5">
        <f>+VLOOKUP(B2992,'[17]TT 2023'!F$3027:K$3086,6,0)</f>
        <v>45650</v>
      </c>
      <c r="O2992" t="s">
        <v>3267</v>
      </c>
    </row>
    <row r="2993" spans="1:15" hidden="1" x14ac:dyDescent="0.2">
      <c r="A2993" s="5">
        <v>45617</v>
      </c>
      <c r="B2993" s="6">
        <v>66566</v>
      </c>
      <c r="C2993" s="6" t="s">
        <v>2228</v>
      </c>
      <c r="D2993" s="6" t="s">
        <v>3241</v>
      </c>
      <c r="E2993" s="9">
        <v>1110580</v>
      </c>
      <c r="F2993" s="10" t="s">
        <v>1409</v>
      </c>
      <c r="G2993" s="9">
        <v>88846</v>
      </c>
      <c r="H2993" s="9">
        <f t="shared" si="289"/>
        <v>1199426</v>
      </c>
      <c r="I2993" s="6" t="s">
        <v>93</v>
      </c>
      <c r="J2993" s="6" t="s">
        <v>94</v>
      </c>
      <c r="K2993" s="5">
        <f t="shared" si="287"/>
        <v>45652</v>
      </c>
      <c r="L2993" s="9">
        <f>+VLOOKUP(B2993,'[17]TT 2023'!F$3027:K$3086,2,0)</f>
        <v>1199421</v>
      </c>
      <c r="M2993" s="9">
        <f t="shared" si="288"/>
        <v>-5</v>
      </c>
      <c r="N2993" s="5">
        <f>+VLOOKUP(B2993,'[17]TT 2023'!F$3027:K$3086,6,0)</f>
        <v>45650</v>
      </c>
      <c r="O2993" t="s">
        <v>3267</v>
      </c>
    </row>
    <row r="2994" spans="1:15" hidden="1" x14ac:dyDescent="0.2">
      <c r="A2994" s="5">
        <v>45617</v>
      </c>
      <c r="B2994" s="6">
        <v>66567</v>
      </c>
      <c r="C2994" s="6" t="s">
        <v>2228</v>
      </c>
      <c r="D2994" s="6" t="s">
        <v>3242</v>
      </c>
      <c r="E2994" s="9">
        <v>1468620</v>
      </c>
      <c r="F2994" s="10" t="s">
        <v>1409</v>
      </c>
      <c r="G2994" s="9">
        <v>117490</v>
      </c>
      <c r="H2994" s="9">
        <f t="shared" si="289"/>
        <v>1586110</v>
      </c>
      <c r="I2994" s="6" t="s">
        <v>175</v>
      </c>
      <c r="J2994" s="6" t="s">
        <v>176</v>
      </c>
      <c r="K2994" s="5">
        <f t="shared" si="287"/>
        <v>45652</v>
      </c>
      <c r="L2994" s="9">
        <f>+VLOOKUP(B2994,'[17]TT 2023'!F$3087:K$3153,2,0)</f>
        <v>1586115</v>
      </c>
      <c r="M2994" s="9">
        <f t="shared" si="288"/>
        <v>5</v>
      </c>
      <c r="N2994" s="5">
        <f>+VLOOKUP(B2994,'[17]TT 2023'!F$3087:K$3153,6,0)</f>
        <v>45667</v>
      </c>
      <c r="O2994" t="s">
        <v>3387</v>
      </c>
    </row>
    <row r="2995" spans="1:15" hidden="1" x14ac:dyDescent="0.2">
      <c r="A2995" s="5">
        <v>45617</v>
      </c>
      <c r="B2995" s="6">
        <v>66568</v>
      </c>
      <c r="C2995" s="6" t="s">
        <v>2228</v>
      </c>
      <c r="D2995" s="6" t="s">
        <v>3243</v>
      </c>
      <c r="E2995" s="9">
        <v>1970450</v>
      </c>
      <c r="F2995" s="10" t="s">
        <v>1409</v>
      </c>
      <c r="G2995" s="9">
        <v>157636</v>
      </c>
      <c r="H2995" s="9">
        <f t="shared" si="289"/>
        <v>2128086</v>
      </c>
      <c r="I2995" s="6" t="s">
        <v>113</v>
      </c>
      <c r="J2995" s="6" t="s">
        <v>114</v>
      </c>
      <c r="K2995" s="5">
        <f t="shared" si="287"/>
        <v>45652</v>
      </c>
      <c r="L2995" s="9">
        <f>+VLOOKUP(B2995,'[17]TT 2023'!F$3027:K$3086,2,0)</f>
        <v>2128086</v>
      </c>
      <c r="M2995" s="9">
        <f t="shared" si="288"/>
        <v>0</v>
      </c>
      <c r="N2995" s="5">
        <f>+VLOOKUP(B2995,'[17]TT 2023'!F$3027:K$3086,6,0)</f>
        <v>45650</v>
      </c>
      <c r="O2995" t="s">
        <v>3267</v>
      </c>
    </row>
    <row r="2996" spans="1:15" hidden="1" x14ac:dyDescent="0.2">
      <c r="A2996" s="5">
        <v>45617</v>
      </c>
      <c r="B2996" s="6">
        <v>66569</v>
      </c>
      <c r="C2996" s="6" t="s">
        <v>2228</v>
      </c>
      <c r="D2996" s="6" t="s">
        <v>3244</v>
      </c>
      <c r="E2996" s="9">
        <v>2294649</v>
      </c>
      <c r="F2996" s="10" t="s">
        <v>1409</v>
      </c>
      <c r="G2996" s="9">
        <v>183572</v>
      </c>
      <c r="H2996" s="9">
        <f t="shared" si="289"/>
        <v>2478221</v>
      </c>
      <c r="I2996" s="6" t="s">
        <v>73</v>
      </c>
      <c r="J2996" s="6" t="s">
        <v>74</v>
      </c>
      <c r="K2996" s="5">
        <f t="shared" si="287"/>
        <v>45652</v>
      </c>
      <c r="L2996" s="9">
        <f>+VLOOKUP(B2996,'[17]TT 2023'!F$3087:K$3153,2,0)</f>
        <v>2478222</v>
      </c>
      <c r="M2996" s="9">
        <f t="shared" si="288"/>
        <v>1</v>
      </c>
      <c r="N2996" s="5">
        <f>+VLOOKUP(B2996,'[17]TT 2023'!F$3087:K$3153,6,0)</f>
        <v>45667</v>
      </c>
      <c r="O2996" t="s">
        <v>3387</v>
      </c>
    </row>
    <row r="2997" spans="1:15" hidden="1" x14ac:dyDescent="0.2">
      <c r="A2997" s="5">
        <v>45617</v>
      </c>
      <c r="B2997" s="6">
        <v>66570</v>
      </c>
      <c r="C2997" s="6" t="s">
        <v>2228</v>
      </c>
      <c r="D2997" s="6" t="s">
        <v>3245</v>
      </c>
      <c r="E2997" s="9">
        <v>2729749</v>
      </c>
      <c r="F2997" s="10" t="s">
        <v>1409</v>
      </c>
      <c r="G2997" s="9">
        <v>218380</v>
      </c>
      <c r="H2997" s="9">
        <f t="shared" si="289"/>
        <v>2948129</v>
      </c>
      <c r="I2997" s="6" t="s">
        <v>139</v>
      </c>
      <c r="J2997" s="6" t="s">
        <v>140</v>
      </c>
      <c r="K2997" s="5">
        <f t="shared" si="287"/>
        <v>45652</v>
      </c>
      <c r="L2997" s="9">
        <f>+VLOOKUP(B2997,'[17]TT 2023'!F$3087:K$3153,2,0)</f>
        <v>2948130</v>
      </c>
      <c r="M2997" s="9">
        <f t="shared" si="288"/>
        <v>1</v>
      </c>
      <c r="N2997" s="5">
        <f>+VLOOKUP(B2997,'[17]TT 2023'!F$3087:K$3153,6,0)</f>
        <v>45667</v>
      </c>
      <c r="O2997" t="s">
        <v>3387</v>
      </c>
    </row>
    <row r="2998" spans="1:15" hidden="1" x14ac:dyDescent="0.2">
      <c r="A2998" s="5">
        <v>45617</v>
      </c>
      <c r="B2998" s="6">
        <v>66571</v>
      </c>
      <c r="C2998" s="6" t="s">
        <v>2228</v>
      </c>
      <c r="D2998" s="6" t="s">
        <v>3246</v>
      </c>
      <c r="E2998" s="9">
        <v>1970450</v>
      </c>
      <c r="F2998" s="10" t="s">
        <v>1409</v>
      </c>
      <c r="G2998" s="9">
        <v>157636</v>
      </c>
      <c r="H2998" s="9">
        <f t="shared" si="289"/>
        <v>2128086</v>
      </c>
      <c r="I2998" s="6" t="s">
        <v>53</v>
      </c>
      <c r="J2998" s="6" t="s">
        <v>54</v>
      </c>
      <c r="K2998" s="5">
        <f t="shared" si="287"/>
        <v>45652</v>
      </c>
      <c r="L2998" s="9">
        <f>+VLOOKUP(B2998,'[17]TT 2023'!F$3087:K$3153,2,0)</f>
        <v>2128086</v>
      </c>
      <c r="M2998" s="9">
        <f t="shared" si="288"/>
        <v>0</v>
      </c>
      <c r="N2998" s="5">
        <f>+VLOOKUP(B2998,'[17]TT 2023'!F$3087:K$3153,6,0)</f>
        <v>45667</v>
      </c>
      <c r="O2998" t="s">
        <v>3387</v>
      </c>
    </row>
    <row r="2999" spans="1:15" hidden="1" x14ac:dyDescent="0.2">
      <c r="A2999" s="5">
        <v>45618</v>
      </c>
      <c r="B2999" s="6">
        <v>66601</v>
      </c>
      <c r="C2999" s="6" t="s">
        <v>2228</v>
      </c>
      <c r="D2999" s="6" t="s">
        <v>3247</v>
      </c>
      <c r="E2999" s="9">
        <v>2144100</v>
      </c>
      <c r="F2999" s="10" t="s">
        <v>1409</v>
      </c>
      <c r="G2999" s="9">
        <v>171528</v>
      </c>
      <c r="H2999" s="9">
        <f t="shared" si="289"/>
        <v>2315628</v>
      </c>
      <c r="I2999" s="6" t="s">
        <v>117</v>
      </c>
      <c r="J2999" s="6" t="s">
        <v>118</v>
      </c>
      <c r="K2999" s="5">
        <f t="shared" si="287"/>
        <v>45653</v>
      </c>
      <c r="L2999" s="9">
        <f>+VLOOKUP(B2999,'[17]TT 2023'!F$3087:K$3153,2,0)</f>
        <v>2315628</v>
      </c>
      <c r="M2999" s="9">
        <f t="shared" si="288"/>
        <v>0</v>
      </c>
      <c r="N2999" s="5">
        <f>+VLOOKUP(B2999,'[17]TT 2023'!F$3087:K$3153,6,0)</f>
        <v>45667</v>
      </c>
      <c r="O2999" t="s">
        <v>3387</v>
      </c>
    </row>
    <row r="3000" spans="1:15" hidden="1" x14ac:dyDescent="0.2">
      <c r="A3000" s="5">
        <v>45619</v>
      </c>
      <c r="B3000" s="6">
        <v>66885</v>
      </c>
      <c r="C3000" s="6" t="s">
        <v>2228</v>
      </c>
      <c r="D3000" s="6" t="s">
        <v>3248</v>
      </c>
      <c r="E3000" s="9">
        <v>1110580</v>
      </c>
      <c r="F3000" s="10" t="s">
        <v>1409</v>
      </c>
      <c r="G3000" s="9">
        <v>88846</v>
      </c>
      <c r="H3000" s="9">
        <f t="shared" si="289"/>
        <v>1199426</v>
      </c>
      <c r="I3000" s="6" t="s">
        <v>101</v>
      </c>
      <c r="J3000" s="6" t="s">
        <v>102</v>
      </c>
      <c r="K3000" s="5">
        <f t="shared" si="287"/>
        <v>45654</v>
      </c>
      <c r="L3000" s="9">
        <f>+VLOOKUP(B3000,'[17]TT 2023'!F$3087:K$3153,2,0)</f>
        <v>1199421</v>
      </c>
      <c r="M3000" s="9">
        <f t="shared" si="288"/>
        <v>-5</v>
      </c>
      <c r="N3000" s="5">
        <f>+VLOOKUP(B3000,'[17]TT 2023'!F$3087:K$3153,6,0)</f>
        <v>45667</v>
      </c>
      <c r="O3000" t="s">
        <v>3387</v>
      </c>
    </row>
    <row r="3001" spans="1:15" hidden="1" x14ac:dyDescent="0.2">
      <c r="A3001" s="5">
        <v>45619</v>
      </c>
      <c r="B3001" s="6">
        <v>66911</v>
      </c>
      <c r="C3001" s="6" t="s">
        <v>2228</v>
      </c>
      <c r="D3001" s="6" t="s">
        <v>3249</v>
      </c>
      <c r="E3001" s="9">
        <v>2883150</v>
      </c>
      <c r="F3001" s="10" t="s">
        <v>1409</v>
      </c>
      <c r="G3001" s="9">
        <v>230652</v>
      </c>
      <c r="H3001" s="9">
        <f t="shared" si="289"/>
        <v>3113802</v>
      </c>
      <c r="I3001" s="6" t="s">
        <v>93</v>
      </c>
      <c r="J3001" s="6" t="s">
        <v>94</v>
      </c>
      <c r="K3001" s="5">
        <f t="shared" si="287"/>
        <v>45654</v>
      </c>
      <c r="L3001" s="9">
        <f>+VLOOKUP(B3001,'[17]TT 2023'!F$3087:K$3153,2,0)</f>
        <v>3113802</v>
      </c>
      <c r="M3001" s="9">
        <f t="shared" si="288"/>
        <v>0</v>
      </c>
      <c r="N3001" s="5">
        <f>+VLOOKUP(B3001,'[17]TT 2023'!F$3087:K$3153,6,0)</f>
        <v>45667</v>
      </c>
      <c r="O3001" t="s">
        <v>3387</v>
      </c>
    </row>
    <row r="3002" spans="1:15" hidden="1" x14ac:dyDescent="0.2">
      <c r="A3002" s="5">
        <v>45619</v>
      </c>
      <c r="B3002" s="6">
        <v>66912</v>
      </c>
      <c r="C3002" s="6" t="s">
        <v>2228</v>
      </c>
      <c r="D3002" s="6" t="s">
        <v>3250</v>
      </c>
      <c r="E3002" s="9">
        <v>2632235</v>
      </c>
      <c r="F3002" s="10" t="s">
        <v>1409</v>
      </c>
      <c r="G3002" s="9">
        <v>210579</v>
      </c>
      <c r="H3002" s="9">
        <f t="shared" si="289"/>
        <v>2842814</v>
      </c>
      <c r="I3002" s="6" t="s">
        <v>139</v>
      </c>
      <c r="J3002" s="6" t="s">
        <v>140</v>
      </c>
      <c r="K3002" s="5">
        <f t="shared" si="287"/>
        <v>45654</v>
      </c>
      <c r="L3002" s="9">
        <f>+VLOOKUP(B3002,'[17]TT 2023'!F$3087:K$3153,2,0)</f>
        <v>2842817</v>
      </c>
      <c r="M3002" s="9">
        <f t="shared" si="288"/>
        <v>3</v>
      </c>
      <c r="N3002" s="5">
        <f>+VLOOKUP(B3002,'[17]TT 2023'!F$3087:K$3153,6,0)</f>
        <v>45667</v>
      </c>
      <c r="O3002" t="s">
        <v>3387</v>
      </c>
    </row>
    <row r="3003" spans="1:15" hidden="1" x14ac:dyDescent="0.2">
      <c r="A3003" s="5">
        <v>45619</v>
      </c>
      <c r="B3003" s="6">
        <v>66913</v>
      </c>
      <c r="C3003" s="6" t="s">
        <v>2228</v>
      </c>
      <c r="D3003" s="6" t="s">
        <v>3251</v>
      </c>
      <c r="E3003" s="9">
        <v>8150785</v>
      </c>
      <c r="F3003" s="10" t="s">
        <v>1409</v>
      </c>
      <c r="G3003" s="9">
        <v>652063</v>
      </c>
      <c r="H3003" s="9">
        <f t="shared" si="289"/>
        <v>8802848</v>
      </c>
      <c r="I3003" s="6" t="s">
        <v>131</v>
      </c>
      <c r="J3003" s="6" t="s">
        <v>132</v>
      </c>
      <c r="K3003" s="5">
        <f t="shared" si="287"/>
        <v>45654</v>
      </c>
      <c r="L3003" s="9">
        <f>+VLOOKUP(B3003,'[17]TT 2023'!F$3087:K$3153,2,0)</f>
        <v>8802851</v>
      </c>
      <c r="M3003" s="9">
        <f t="shared" si="288"/>
        <v>3</v>
      </c>
      <c r="N3003" s="5">
        <f>+VLOOKUP(B3003,'[17]TT 2023'!F$3087:K$3153,6,0)</f>
        <v>45667</v>
      </c>
      <c r="O3003" t="s">
        <v>3387</v>
      </c>
    </row>
    <row r="3004" spans="1:15" hidden="1" x14ac:dyDescent="0.2">
      <c r="A3004" s="5">
        <v>45621</v>
      </c>
      <c r="B3004" s="6">
        <v>66954</v>
      </c>
      <c r="C3004" s="6" t="s">
        <v>2228</v>
      </c>
      <c r="D3004" s="6" t="s">
        <v>3252</v>
      </c>
      <c r="E3004" s="9">
        <v>5056960</v>
      </c>
      <c r="F3004" s="10" t="s">
        <v>1409</v>
      </c>
      <c r="G3004" s="9">
        <v>404557</v>
      </c>
      <c r="H3004" s="9">
        <f t="shared" si="289"/>
        <v>5461517</v>
      </c>
      <c r="I3004" s="6" t="s">
        <v>13</v>
      </c>
      <c r="J3004" s="6" t="s">
        <v>14</v>
      </c>
      <c r="K3004" s="5">
        <f t="shared" si="287"/>
        <v>45656</v>
      </c>
      <c r="L3004" s="9">
        <f>+VLOOKUP(B3004,'[17]TT 2023'!F$3087:K$3153,2,0)</f>
        <v>5461520</v>
      </c>
      <c r="M3004" s="9">
        <f t="shared" si="288"/>
        <v>3</v>
      </c>
      <c r="N3004" s="5">
        <f>+VLOOKUP(B3004,'[17]TT 2023'!F$3087:K$3153,6,0)</f>
        <v>45667</v>
      </c>
      <c r="O3004" t="s">
        <v>3387</v>
      </c>
    </row>
    <row r="3005" spans="1:15" hidden="1" x14ac:dyDescent="0.2">
      <c r="A3005" s="5">
        <v>45623</v>
      </c>
      <c r="B3005" s="6">
        <v>1810</v>
      </c>
      <c r="C3005" s="6" t="s">
        <v>2229</v>
      </c>
      <c r="D3005" s="6" t="s">
        <v>727</v>
      </c>
      <c r="E3005" s="9">
        <v>-342278</v>
      </c>
      <c r="F3005" s="10" t="s">
        <v>1409</v>
      </c>
      <c r="G3005" s="9">
        <v>-27382</v>
      </c>
      <c r="H3005" s="9">
        <f t="shared" si="289"/>
        <v>-369660</v>
      </c>
      <c r="I3005" s="6" t="s">
        <v>131</v>
      </c>
      <c r="J3005" s="6" t="s">
        <v>132</v>
      </c>
      <c r="K3005" s="5">
        <f t="shared" ref="K3005:K3022" si="290">35+A3005</f>
        <v>45658</v>
      </c>
      <c r="L3005" s="9">
        <f>+VLOOKUP(B3005,'[17]TT 2023'!F$2982:K$3026,2,0)</f>
        <v>-369660</v>
      </c>
      <c r="M3005" s="9">
        <f t="shared" ref="M3005:M3022" si="291">+L3005-H3005</f>
        <v>0</v>
      </c>
      <c r="N3005" s="5">
        <f>+VLOOKUP(B3005,'[17]TT 2023'!F$2982:K$3026,6,0)</f>
        <v>45636</v>
      </c>
      <c r="O3005" t="s">
        <v>3265</v>
      </c>
    </row>
    <row r="3006" spans="1:15" hidden="1" x14ac:dyDescent="0.2">
      <c r="A3006" s="5">
        <v>45623</v>
      </c>
      <c r="B3006" s="6">
        <v>67204</v>
      </c>
      <c r="C3006" s="6" t="s">
        <v>2228</v>
      </c>
      <c r="D3006" s="6" t="s">
        <v>3253</v>
      </c>
      <c r="E3006" s="9">
        <v>1612410</v>
      </c>
      <c r="F3006" s="10" t="s">
        <v>1409</v>
      </c>
      <c r="G3006" s="9">
        <v>128993</v>
      </c>
      <c r="H3006" s="9">
        <f t="shared" si="289"/>
        <v>1741403</v>
      </c>
      <c r="I3006" s="6" t="s">
        <v>147</v>
      </c>
      <c r="J3006" s="6" t="s">
        <v>148</v>
      </c>
      <c r="K3006" s="5">
        <f t="shared" si="290"/>
        <v>45658</v>
      </c>
      <c r="L3006" s="9">
        <f>+VLOOKUP(B3006,'[17]TT 2023'!F$3027:K$3086,2,0)</f>
        <v>1741406</v>
      </c>
      <c r="M3006" s="9">
        <f t="shared" si="291"/>
        <v>3</v>
      </c>
      <c r="N3006" s="5">
        <f>+VLOOKUP(B3006,'[17]TT 2023'!F$3027:K$3086,6,0)</f>
        <v>45650</v>
      </c>
      <c r="O3006" t="s">
        <v>3267</v>
      </c>
    </row>
    <row r="3007" spans="1:15" hidden="1" x14ac:dyDescent="0.2">
      <c r="A3007" s="5">
        <v>45623</v>
      </c>
      <c r="B3007" s="6">
        <v>67205</v>
      </c>
      <c r="C3007" s="6" t="s">
        <v>2228</v>
      </c>
      <c r="D3007" s="6" t="s">
        <v>3254</v>
      </c>
      <c r="E3007" s="9">
        <v>1468620</v>
      </c>
      <c r="F3007" s="10" t="s">
        <v>1409</v>
      </c>
      <c r="G3007" s="9">
        <v>117490</v>
      </c>
      <c r="H3007" s="9">
        <f t="shared" si="289"/>
        <v>1586110</v>
      </c>
      <c r="I3007" s="6" t="s">
        <v>147</v>
      </c>
      <c r="J3007" s="6" t="s">
        <v>148</v>
      </c>
      <c r="K3007" s="5">
        <f t="shared" si="290"/>
        <v>45658</v>
      </c>
      <c r="L3007" s="9">
        <f>+VLOOKUP(B3007,'[17]TT 2023'!F$3027:K$3086,2,0)</f>
        <v>1586115</v>
      </c>
      <c r="M3007" s="9">
        <f t="shared" si="291"/>
        <v>5</v>
      </c>
      <c r="N3007" s="5">
        <f>+VLOOKUP(B3007,'[17]TT 2023'!F$3027:K$3086,6,0)</f>
        <v>45650</v>
      </c>
      <c r="O3007" t="s">
        <v>3267</v>
      </c>
    </row>
    <row r="3008" spans="1:15" hidden="1" x14ac:dyDescent="0.2">
      <c r="A3008" s="5">
        <v>45623</v>
      </c>
      <c r="B3008" s="6">
        <v>67207</v>
      </c>
      <c r="C3008" s="6" t="s">
        <v>2228</v>
      </c>
      <c r="D3008" s="6" t="s">
        <v>3255</v>
      </c>
      <c r="E3008" s="9">
        <v>3373290</v>
      </c>
      <c r="F3008" s="10" t="s">
        <v>1409</v>
      </c>
      <c r="G3008" s="9">
        <v>269863</v>
      </c>
      <c r="H3008" s="9">
        <f t="shared" si="289"/>
        <v>3643153</v>
      </c>
      <c r="I3008" s="6" t="s">
        <v>147</v>
      </c>
      <c r="J3008" s="6" t="s">
        <v>148</v>
      </c>
      <c r="K3008" s="5">
        <f t="shared" si="290"/>
        <v>45658</v>
      </c>
      <c r="L3008" s="9">
        <f>+VLOOKUP(B3008,'[17]TT 2023'!F$3087:K$3153,2,0)</f>
        <v>3643151</v>
      </c>
      <c r="M3008" s="9">
        <f t="shared" si="291"/>
        <v>-2</v>
      </c>
      <c r="N3008" s="5">
        <f>+VLOOKUP(B3008,'[17]TT 2023'!F$3087:K$3153,6,0)</f>
        <v>45667</v>
      </c>
      <c r="O3008" t="s">
        <v>3387</v>
      </c>
    </row>
    <row r="3009" spans="1:15" hidden="1" x14ac:dyDescent="0.2">
      <c r="A3009" s="5">
        <v>45623</v>
      </c>
      <c r="B3009" s="6">
        <v>67209</v>
      </c>
      <c r="C3009" s="6" t="s">
        <v>2228</v>
      </c>
      <c r="D3009" s="6" t="s">
        <v>3256</v>
      </c>
      <c r="E3009" s="9">
        <v>150549</v>
      </c>
      <c r="F3009" s="10" t="s">
        <v>1409</v>
      </c>
      <c r="G3009" s="9">
        <v>12044</v>
      </c>
      <c r="H3009" s="9">
        <f t="shared" si="289"/>
        <v>162593</v>
      </c>
      <c r="I3009" s="6" t="s">
        <v>147</v>
      </c>
      <c r="J3009" s="6" t="s">
        <v>148</v>
      </c>
      <c r="K3009" s="5">
        <f t="shared" si="290"/>
        <v>45658</v>
      </c>
      <c r="L3009" s="9">
        <f>+VLOOKUP(B3009,'[17]TT 2023'!F$3027:K$3086,2,0)</f>
        <v>162594</v>
      </c>
      <c r="M3009" s="9">
        <f t="shared" si="291"/>
        <v>1</v>
      </c>
      <c r="N3009" s="5">
        <f>+VLOOKUP(B3009,'[17]TT 2023'!F$3027:K$3086,6,0)</f>
        <v>45650</v>
      </c>
      <c r="O3009" t="s">
        <v>3267</v>
      </c>
    </row>
    <row r="3010" spans="1:15" hidden="1" x14ac:dyDescent="0.2">
      <c r="A3010" s="5">
        <v>45623</v>
      </c>
      <c r="B3010" s="6">
        <v>67210</v>
      </c>
      <c r="C3010" s="6" t="s">
        <v>2228</v>
      </c>
      <c r="D3010" s="6" t="s">
        <v>3257</v>
      </c>
      <c r="E3010" s="9">
        <v>5552900</v>
      </c>
      <c r="F3010" s="10" t="s">
        <v>1409</v>
      </c>
      <c r="G3010" s="9">
        <v>444232</v>
      </c>
      <c r="H3010" s="9">
        <f t="shared" si="289"/>
        <v>5997132</v>
      </c>
      <c r="I3010" s="6" t="s">
        <v>147</v>
      </c>
      <c r="J3010" s="6" t="s">
        <v>148</v>
      </c>
      <c r="K3010" s="5">
        <f t="shared" si="290"/>
        <v>45658</v>
      </c>
      <c r="L3010" s="9">
        <f>+VLOOKUP(B3010,'[17]TT 2023'!F$3087:K$3153,2,0)</f>
        <v>5997132</v>
      </c>
      <c r="M3010" s="9">
        <f t="shared" si="291"/>
        <v>0</v>
      </c>
      <c r="N3010" s="5">
        <f>+VLOOKUP(B3010,'[17]TT 2023'!F$3087:K$3153,6,0)</f>
        <v>45667</v>
      </c>
      <c r="O3010" t="s">
        <v>3387</v>
      </c>
    </row>
    <row r="3011" spans="1:15" hidden="1" x14ac:dyDescent="0.2">
      <c r="A3011" s="5">
        <v>45623</v>
      </c>
      <c r="B3011" s="6">
        <v>67223</v>
      </c>
      <c r="C3011" s="6" t="s">
        <v>2228</v>
      </c>
      <c r="D3011" s="6" t="s">
        <v>3258</v>
      </c>
      <c r="E3011" s="9">
        <v>6268980</v>
      </c>
      <c r="F3011" s="10" t="s">
        <v>1409</v>
      </c>
      <c r="G3011" s="9">
        <v>501518</v>
      </c>
      <c r="H3011" s="9">
        <f t="shared" si="289"/>
        <v>6770498</v>
      </c>
      <c r="I3011" s="6" t="s">
        <v>13</v>
      </c>
      <c r="J3011" s="6" t="s">
        <v>14</v>
      </c>
      <c r="K3011" s="5">
        <f t="shared" si="290"/>
        <v>45658</v>
      </c>
      <c r="L3011" s="9">
        <f>+VLOOKUP(B3011,'[17]TT 2023'!F$3087:K$3153,2,0)</f>
        <v>6770493</v>
      </c>
      <c r="M3011" s="9">
        <f t="shared" si="291"/>
        <v>-5</v>
      </c>
      <c r="N3011" s="5">
        <f>+VLOOKUP(B3011,'[17]TT 2023'!F$3087:K$3153,6,0)</f>
        <v>45667</v>
      </c>
      <c r="O3011" t="s">
        <v>3387</v>
      </c>
    </row>
    <row r="3012" spans="1:15" hidden="1" x14ac:dyDescent="0.2">
      <c r="A3012" s="5">
        <v>45623</v>
      </c>
      <c r="B3012" s="6">
        <v>67224</v>
      </c>
      <c r="C3012" s="6" t="s">
        <v>2228</v>
      </c>
      <c r="D3012" s="6" t="s">
        <v>3259</v>
      </c>
      <c r="E3012" s="9">
        <v>1116060</v>
      </c>
      <c r="F3012" s="10" t="s">
        <v>1409</v>
      </c>
      <c r="G3012" s="9">
        <v>89285</v>
      </c>
      <c r="H3012" s="9">
        <f t="shared" si="289"/>
        <v>1205345</v>
      </c>
      <c r="I3012" s="6" t="s">
        <v>13</v>
      </c>
      <c r="J3012" s="6" t="s">
        <v>14</v>
      </c>
      <c r="K3012" s="5">
        <f t="shared" si="290"/>
        <v>45658</v>
      </c>
      <c r="L3012" s="9">
        <f>+VLOOKUP(B3012,'[17]TT 2023'!F$3087:K$3153,2,0)</f>
        <v>1205348</v>
      </c>
      <c r="M3012" s="9">
        <f t="shared" si="291"/>
        <v>3</v>
      </c>
      <c r="N3012" s="5">
        <f>+VLOOKUP(B3012,'[17]TT 2023'!F$3087:K$3153,6,0)</f>
        <v>45667</v>
      </c>
      <c r="O3012" t="s">
        <v>3387</v>
      </c>
    </row>
    <row r="3013" spans="1:15" hidden="1" x14ac:dyDescent="0.2">
      <c r="A3013" s="5">
        <v>45625</v>
      </c>
      <c r="B3013" s="6">
        <v>68125</v>
      </c>
      <c r="C3013" s="6" t="s">
        <v>2228</v>
      </c>
      <c r="D3013" s="6" t="s">
        <v>3260</v>
      </c>
      <c r="E3013" s="9">
        <v>2381320</v>
      </c>
      <c r="F3013" s="10" t="s">
        <v>1409</v>
      </c>
      <c r="G3013" s="9">
        <v>190506</v>
      </c>
      <c r="H3013" s="9">
        <f t="shared" si="289"/>
        <v>2571826</v>
      </c>
      <c r="I3013" s="6" t="s">
        <v>101</v>
      </c>
      <c r="J3013" s="6" t="s">
        <v>102</v>
      </c>
      <c r="K3013" s="5">
        <f t="shared" si="290"/>
        <v>45660</v>
      </c>
      <c r="L3013" s="9">
        <f>+VLOOKUP(B3013,'[17]TT 2023'!F$3087:K$3153,2,0)</f>
        <v>2571831</v>
      </c>
      <c r="M3013" s="9">
        <f t="shared" si="291"/>
        <v>5</v>
      </c>
      <c r="N3013" s="5">
        <f>+VLOOKUP(B3013,'[17]TT 2023'!F$3087:K$3153,6,0)</f>
        <v>45667</v>
      </c>
      <c r="O3013" t="s">
        <v>3387</v>
      </c>
    </row>
    <row r="3014" spans="1:15" hidden="1" x14ac:dyDescent="0.2">
      <c r="A3014" s="5">
        <v>45625</v>
      </c>
      <c r="B3014" s="6">
        <v>68126</v>
      </c>
      <c r="C3014" s="6" t="s">
        <v>2228</v>
      </c>
      <c r="D3014" s="6" t="s">
        <v>3261</v>
      </c>
      <c r="E3014" s="9">
        <v>2026650</v>
      </c>
      <c r="F3014" s="10" t="s">
        <v>1409</v>
      </c>
      <c r="G3014" s="9">
        <v>162132</v>
      </c>
      <c r="H3014" s="9">
        <f t="shared" si="289"/>
        <v>2188782</v>
      </c>
      <c r="I3014" s="6" t="s">
        <v>13</v>
      </c>
      <c r="J3014" s="6" t="s">
        <v>14</v>
      </c>
      <c r="K3014" s="5">
        <f t="shared" si="290"/>
        <v>45660</v>
      </c>
      <c r="L3014" s="9">
        <f>+VLOOKUP(B3014,'[17]TT 2023'!F$3087:K$3153,2,0)</f>
        <v>2188782</v>
      </c>
      <c r="M3014" s="9">
        <f t="shared" si="291"/>
        <v>0</v>
      </c>
      <c r="N3014" s="5">
        <f>+VLOOKUP(B3014,'[17]TT 2023'!F$3087:K$3153,6,0)</f>
        <v>45667</v>
      </c>
      <c r="O3014" t="s">
        <v>3387</v>
      </c>
    </row>
    <row r="3015" spans="1:15" hidden="1" x14ac:dyDescent="0.2">
      <c r="A3015" s="5">
        <v>45625</v>
      </c>
      <c r="B3015" s="6">
        <v>68127</v>
      </c>
      <c r="C3015" s="6" t="s">
        <v>2228</v>
      </c>
      <c r="D3015" s="6" t="s">
        <v>3262</v>
      </c>
      <c r="E3015" s="9">
        <v>2426800</v>
      </c>
      <c r="F3015" s="10" t="s">
        <v>1409</v>
      </c>
      <c r="G3015" s="9">
        <v>194144</v>
      </c>
      <c r="H3015" s="9">
        <f t="shared" si="289"/>
        <v>2620944</v>
      </c>
      <c r="I3015" s="6" t="s">
        <v>13</v>
      </c>
      <c r="J3015" s="6" t="s">
        <v>14</v>
      </c>
      <c r="K3015" s="5">
        <f t="shared" si="290"/>
        <v>45660</v>
      </c>
      <c r="L3015" s="9">
        <f>+VLOOKUP(B3015,'[17]TT 2023'!F$3087:K$3153,2,0)</f>
        <v>2620944</v>
      </c>
      <c r="M3015" s="9">
        <f t="shared" si="291"/>
        <v>0</v>
      </c>
      <c r="N3015" s="5">
        <f>+VLOOKUP(B3015,'[17]TT 2023'!F$3087:K$3153,6,0)</f>
        <v>45667</v>
      </c>
      <c r="O3015" t="s">
        <v>3387</v>
      </c>
    </row>
    <row r="3016" spans="1:15" hidden="1" x14ac:dyDescent="0.2">
      <c r="A3016" s="5">
        <v>45625</v>
      </c>
      <c r="B3016" s="6">
        <v>68128</v>
      </c>
      <c r="C3016" s="6" t="s">
        <v>2228</v>
      </c>
      <c r="D3016" s="6" t="s">
        <v>3263</v>
      </c>
      <c r="E3016" s="9">
        <v>2381320</v>
      </c>
      <c r="F3016" s="10" t="s">
        <v>1409</v>
      </c>
      <c r="G3016" s="9">
        <v>190506</v>
      </c>
      <c r="H3016" s="9">
        <f t="shared" si="289"/>
        <v>2571826</v>
      </c>
      <c r="I3016" s="6" t="s">
        <v>53</v>
      </c>
      <c r="J3016" s="6" t="s">
        <v>54</v>
      </c>
      <c r="K3016" s="5">
        <f t="shared" si="290"/>
        <v>45660</v>
      </c>
      <c r="L3016" s="9">
        <f>+VLOOKUP(B3016,'[17]TT 2023'!F$3087:K$3153,2,0)</f>
        <v>2571831</v>
      </c>
      <c r="M3016" s="9">
        <f t="shared" si="291"/>
        <v>5</v>
      </c>
      <c r="N3016" s="5">
        <f>+VLOOKUP(B3016,'[17]TT 2023'!F$3087:K$3153,6,0)</f>
        <v>45667</v>
      </c>
      <c r="O3016" t="s">
        <v>3387</v>
      </c>
    </row>
    <row r="3017" spans="1:15" hidden="1" x14ac:dyDescent="0.2">
      <c r="A3017" s="5">
        <v>45625</v>
      </c>
      <c r="B3017" s="6">
        <v>68129</v>
      </c>
      <c r="C3017" s="6" t="s">
        <v>2228</v>
      </c>
      <c r="D3017" s="6" t="s">
        <v>3264</v>
      </c>
      <c r="E3017" s="9">
        <v>1819901</v>
      </c>
      <c r="F3017" s="10" t="s">
        <v>1409</v>
      </c>
      <c r="G3017" s="9">
        <v>145592</v>
      </c>
      <c r="H3017" s="9">
        <f t="shared" si="289"/>
        <v>1965493</v>
      </c>
      <c r="I3017" s="6" t="s">
        <v>175</v>
      </c>
      <c r="J3017" s="6" t="s">
        <v>176</v>
      </c>
      <c r="K3017" s="5">
        <f t="shared" si="290"/>
        <v>45660</v>
      </c>
      <c r="L3017" s="9">
        <f>+VLOOKUP(B3017,'[17]TT 2023'!F$3087:K$3153,2,0)</f>
        <v>1965492</v>
      </c>
      <c r="M3017" s="9">
        <f t="shared" si="291"/>
        <v>-1</v>
      </c>
      <c r="N3017" s="5">
        <f>+VLOOKUP(B3017,'[17]TT 2023'!F$3087:K$3153,6,0)</f>
        <v>45667</v>
      </c>
      <c r="O3017" t="s">
        <v>3387</v>
      </c>
    </row>
    <row r="3018" spans="1:15" hidden="1" x14ac:dyDescent="0.2">
      <c r="A3018" s="5">
        <v>45626</v>
      </c>
      <c r="B3018" s="6">
        <v>1844</v>
      </c>
      <c r="C3018" s="6" t="s">
        <v>2229</v>
      </c>
      <c r="D3018" s="6" t="s">
        <v>727</v>
      </c>
      <c r="E3018" s="9">
        <v>-643230</v>
      </c>
      <c r="F3018" s="10" t="s">
        <v>1409</v>
      </c>
      <c r="G3018" s="9">
        <v>-51458</v>
      </c>
      <c r="H3018" s="9">
        <f t="shared" si="289"/>
        <v>-694688</v>
      </c>
      <c r="I3018" s="6" t="s">
        <v>113</v>
      </c>
      <c r="J3018" s="6" t="s">
        <v>114</v>
      </c>
      <c r="K3018" s="5">
        <f t="shared" si="290"/>
        <v>45661</v>
      </c>
      <c r="L3018" s="9">
        <f>+VLOOKUP(B3018,'[17]TT 2023'!F$2982:K$3026,2,0)</f>
        <v>-694683</v>
      </c>
      <c r="M3018" s="9">
        <f t="shared" si="291"/>
        <v>5</v>
      </c>
      <c r="N3018" s="5">
        <f>+VLOOKUP(B3018,'[17]TT 2023'!F$2982:K$3026,6,0)</f>
        <v>45636</v>
      </c>
      <c r="O3018" t="s">
        <v>3265</v>
      </c>
    </row>
    <row r="3019" spans="1:15" hidden="1" x14ac:dyDescent="0.2">
      <c r="A3019" s="5">
        <v>45626</v>
      </c>
      <c r="B3019" s="6">
        <v>1845</v>
      </c>
      <c r="C3019" s="6" t="s">
        <v>2229</v>
      </c>
      <c r="D3019" s="6" t="s">
        <v>727</v>
      </c>
      <c r="E3019" s="9">
        <v>-83705</v>
      </c>
      <c r="F3019" s="10" t="s">
        <v>1409</v>
      </c>
      <c r="G3019" s="9">
        <v>-6696</v>
      </c>
      <c r="H3019" s="9">
        <f t="shared" si="289"/>
        <v>-90401</v>
      </c>
      <c r="I3019" s="6" t="s">
        <v>113</v>
      </c>
      <c r="J3019" s="6" t="s">
        <v>114</v>
      </c>
      <c r="K3019" s="5">
        <f t="shared" si="290"/>
        <v>45661</v>
      </c>
      <c r="L3019" s="9">
        <f>+VLOOKUP(B3019,'[17]TT 2023'!F$2982:K$3026,2,0)</f>
        <v>-90406</v>
      </c>
      <c r="M3019" s="9">
        <f t="shared" si="291"/>
        <v>-5</v>
      </c>
      <c r="N3019" s="5">
        <f>+VLOOKUP(B3019,'[17]TT 2023'!F$2982:K$3026,6,0)</f>
        <v>45636</v>
      </c>
      <c r="O3019" t="s">
        <v>3265</v>
      </c>
    </row>
    <row r="3020" spans="1:15" hidden="1" x14ac:dyDescent="0.2">
      <c r="A3020" s="5">
        <v>45626</v>
      </c>
      <c r="B3020" s="6">
        <v>1846</v>
      </c>
      <c r="C3020" s="6" t="s">
        <v>2229</v>
      </c>
      <c r="D3020" s="6" t="s">
        <v>727</v>
      </c>
      <c r="E3020" s="9">
        <v>-950624</v>
      </c>
      <c r="F3020" s="10" t="s">
        <v>1409</v>
      </c>
      <c r="G3020" s="9">
        <v>-76049</v>
      </c>
      <c r="H3020" s="9">
        <f t="shared" si="289"/>
        <v>-1026673</v>
      </c>
      <c r="I3020" s="6" t="s">
        <v>13</v>
      </c>
      <c r="J3020" s="6" t="s">
        <v>14</v>
      </c>
      <c r="K3020" s="5">
        <f t="shared" si="290"/>
        <v>45661</v>
      </c>
      <c r="L3020" s="9">
        <f>+VLOOKUP(B3020,'[17]TT 2023'!F$2982:K$3026,2,0)</f>
        <v>-1026661</v>
      </c>
      <c r="M3020" s="9">
        <f t="shared" si="291"/>
        <v>12</v>
      </c>
      <c r="N3020" s="5">
        <f>+VLOOKUP(B3020,'[17]TT 2023'!F$2982:K$3026,6,0)</f>
        <v>45636</v>
      </c>
      <c r="O3020" t="s">
        <v>3265</v>
      </c>
    </row>
    <row r="3021" spans="1:15" hidden="1" x14ac:dyDescent="0.2">
      <c r="A3021" s="5">
        <v>45626</v>
      </c>
      <c r="B3021" s="6">
        <v>1847</v>
      </c>
      <c r="C3021" s="6" t="s">
        <v>2229</v>
      </c>
      <c r="D3021" s="6" t="s">
        <v>727</v>
      </c>
      <c r="E3021" s="9">
        <v>-1066152</v>
      </c>
      <c r="F3021" s="10" t="s">
        <v>1409</v>
      </c>
      <c r="G3021" s="9">
        <v>-85292</v>
      </c>
      <c r="H3021" s="9">
        <f t="shared" si="289"/>
        <v>-1151444</v>
      </c>
      <c r="I3021" s="6" t="s">
        <v>13</v>
      </c>
      <c r="J3021" s="6" t="s">
        <v>14</v>
      </c>
      <c r="K3021" s="5">
        <f t="shared" si="290"/>
        <v>45661</v>
      </c>
      <c r="L3021" s="9">
        <f>+VLOOKUP(B3021,'[17]TT 2023'!F$2982:K$3026,2,0)</f>
        <v>-1151442</v>
      </c>
      <c r="M3021" s="9">
        <f t="shared" si="291"/>
        <v>2</v>
      </c>
      <c r="N3021" s="5">
        <f>+VLOOKUP(B3021,'[17]TT 2023'!F$2982:K$3026,6,0)</f>
        <v>45636</v>
      </c>
      <c r="O3021" t="s">
        <v>3265</v>
      </c>
    </row>
    <row r="3022" spans="1:15" hidden="1" x14ac:dyDescent="0.2">
      <c r="A3022" s="5">
        <v>45626</v>
      </c>
      <c r="B3022" s="6">
        <v>1848</v>
      </c>
      <c r="C3022" s="6" t="s">
        <v>2229</v>
      </c>
      <c r="D3022" s="6" t="s">
        <v>727</v>
      </c>
      <c r="E3022" s="9">
        <v>-446424</v>
      </c>
      <c r="F3022" s="10" t="s">
        <v>1409</v>
      </c>
      <c r="G3022" s="9">
        <v>-35714</v>
      </c>
      <c r="H3022" s="9">
        <f t="shared" si="289"/>
        <v>-482138</v>
      </c>
      <c r="I3022" s="6" t="s">
        <v>13</v>
      </c>
      <c r="J3022" s="6" t="s">
        <v>14</v>
      </c>
      <c r="K3022" s="5">
        <f t="shared" si="290"/>
        <v>45661</v>
      </c>
      <c r="L3022" s="9">
        <f>+VLOOKUP(B3022,'[17]TT 2023'!F$2982:K$3026,2,0)</f>
        <v>-482152</v>
      </c>
      <c r="M3022" s="9">
        <f t="shared" si="291"/>
        <v>-14</v>
      </c>
      <c r="N3022" s="5">
        <f>+VLOOKUP(B3022,'[17]TT 2023'!F$2982:K$3026,6,0)</f>
        <v>45636</v>
      </c>
      <c r="O3022" t="s">
        <v>3265</v>
      </c>
    </row>
    <row r="3023" spans="1:15" hidden="1" x14ac:dyDescent="0.2">
      <c r="A3023" s="5">
        <v>45631</v>
      </c>
      <c r="B3023" s="6">
        <v>1898</v>
      </c>
      <c r="C3023" s="6" t="s">
        <v>2229</v>
      </c>
      <c r="D3023" s="6" t="s">
        <v>727</v>
      </c>
      <c r="E3023" s="9">
        <v>-333174</v>
      </c>
      <c r="F3023" s="10" t="s">
        <v>1409</v>
      </c>
      <c r="G3023" s="9">
        <v>-26654</v>
      </c>
      <c r="H3023" s="9">
        <f t="shared" si="289"/>
        <v>-359828</v>
      </c>
      <c r="I3023" s="6" t="s">
        <v>131</v>
      </c>
      <c r="J3023" s="6" t="s">
        <v>132</v>
      </c>
      <c r="K3023" s="5">
        <f t="shared" ref="K3023:K3032" si="292">35+A3023</f>
        <v>45666</v>
      </c>
      <c r="L3023" s="9">
        <f>+VLOOKUP(B3023,'[17]TT 2023'!F$2982:K$3026,2,0)</f>
        <v>-359828</v>
      </c>
      <c r="M3023" s="9">
        <f t="shared" ref="M3023:M3032" si="293">+L3023-H3023</f>
        <v>0</v>
      </c>
      <c r="N3023" s="5">
        <f>+VLOOKUP(B3023,'[17]TT 2023'!F$2982:K$3026,6,0)</f>
        <v>45636</v>
      </c>
      <c r="O3023" t="s">
        <v>3265</v>
      </c>
    </row>
    <row r="3024" spans="1:15" hidden="1" x14ac:dyDescent="0.2">
      <c r="A3024" s="5">
        <v>45629</v>
      </c>
      <c r="B3024" s="6">
        <v>60996</v>
      </c>
      <c r="C3024" s="6" t="s">
        <v>2369</v>
      </c>
      <c r="D3024" s="6" t="s">
        <v>1613</v>
      </c>
      <c r="E3024" s="9">
        <v>-2532523</v>
      </c>
      <c r="F3024" s="10" t="s">
        <v>1409</v>
      </c>
      <c r="G3024" s="9">
        <v>-202602</v>
      </c>
      <c r="H3024" s="9">
        <f t="shared" si="289"/>
        <v>-2735125</v>
      </c>
      <c r="I3024" s="6" t="s">
        <v>13</v>
      </c>
      <c r="J3024" s="6" t="s">
        <v>14</v>
      </c>
      <c r="K3024" s="5">
        <f t="shared" si="292"/>
        <v>45664</v>
      </c>
      <c r="L3024" s="9">
        <f>+VLOOKUP(B3024,'[17]TT 2023'!F$3027:K$3086,2,0)</f>
        <v>-2735125</v>
      </c>
      <c r="M3024" s="9">
        <f t="shared" si="293"/>
        <v>0</v>
      </c>
      <c r="N3024" s="5">
        <f>+VLOOKUP(B3024,'[17]TT 2023'!F$3027:K$3086,6,0)</f>
        <v>45650</v>
      </c>
      <c r="O3024" t="s">
        <v>3267</v>
      </c>
    </row>
    <row r="3025" spans="1:15" hidden="1" x14ac:dyDescent="0.2">
      <c r="A3025" s="5">
        <v>45629</v>
      </c>
      <c r="B3025" s="6">
        <v>60998</v>
      </c>
      <c r="C3025" s="6" t="s">
        <v>2369</v>
      </c>
      <c r="D3025" s="6" t="s">
        <v>1610</v>
      </c>
      <c r="E3025" s="9">
        <v>-1266261</v>
      </c>
      <c r="F3025" s="10" t="s">
        <v>1409</v>
      </c>
      <c r="G3025" s="9">
        <v>-101301</v>
      </c>
      <c r="H3025" s="9">
        <f t="shared" si="289"/>
        <v>-1367562</v>
      </c>
      <c r="I3025" s="6" t="s">
        <v>13</v>
      </c>
      <c r="J3025" s="6" t="s">
        <v>14</v>
      </c>
      <c r="K3025" s="5">
        <f t="shared" si="292"/>
        <v>45664</v>
      </c>
      <c r="L3025" s="9">
        <f>+VLOOKUP(B3025,'[17]TT 2023'!F$3027:K$3086,2,0)</f>
        <v>-1367562</v>
      </c>
      <c r="M3025" s="9">
        <f t="shared" si="293"/>
        <v>0</v>
      </c>
      <c r="N3025" s="5">
        <f>+VLOOKUP(B3025,'[17]TT 2023'!F$3027:K$3086,6,0)</f>
        <v>45650</v>
      </c>
      <c r="O3025" t="s">
        <v>3267</v>
      </c>
    </row>
    <row r="3026" spans="1:15" hidden="1" x14ac:dyDescent="0.2">
      <c r="A3026" s="5">
        <v>45629</v>
      </c>
      <c r="B3026" s="6">
        <v>61003</v>
      </c>
      <c r="C3026" s="6" t="s">
        <v>2369</v>
      </c>
      <c r="D3026" s="6" t="s">
        <v>3077</v>
      </c>
      <c r="E3026" s="9">
        <v>-8357326</v>
      </c>
      <c r="F3026" s="10" t="s">
        <v>1409</v>
      </c>
      <c r="G3026" s="9">
        <v>-668586</v>
      </c>
      <c r="H3026" s="9">
        <f t="shared" si="289"/>
        <v>-9025912</v>
      </c>
      <c r="I3026" s="6" t="s">
        <v>13</v>
      </c>
      <c r="J3026" s="6" t="s">
        <v>14</v>
      </c>
      <c r="K3026" s="5">
        <f t="shared" si="292"/>
        <v>45664</v>
      </c>
      <c r="L3026" s="9">
        <f>+VLOOKUP(B3026,'[17]TT 2023'!F$3027:K$3086,2,0)</f>
        <v>-9025912</v>
      </c>
      <c r="M3026" s="9">
        <f t="shared" si="293"/>
        <v>0</v>
      </c>
      <c r="N3026" s="5">
        <f>+VLOOKUP(B3026,'[17]TT 2023'!F$3027:K$3086,6,0)</f>
        <v>45650</v>
      </c>
      <c r="O3026" t="s">
        <v>3267</v>
      </c>
    </row>
    <row r="3027" spans="1:15" hidden="1" x14ac:dyDescent="0.2">
      <c r="A3027" s="5">
        <v>45629</v>
      </c>
      <c r="B3027" s="6">
        <v>61010</v>
      </c>
      <c r="C3027" s="6" t="s">
        <v>2369</v>
      </c>
      <c r="D3027" s="6" t="s">
        <v>2974</v>
      </c>
      <c r="E3027" s="9">
        <v>-5065046</v>
      </c>
      <c r="F3027" s="10" t="s">
        <v>1409</v>
      </c>
      <c r="G3027" s="9">
        <v>-405204</v>
      </c>
      <c r="H3027" s="9">
        <f t="shared" si="289"/>
        <v>-5470250</v>
      </c>
      <c r="I3027" s="6" t="s">
        <v>13</v>
      </c>
      <c r="J3027" s="6" t="s">
        <v>14</v>
      </c>
      <c r="K3027" s="5">
        <f t="shared" si="292"/>
        <v>45664</v>
      </c>
      <c r="L3027" s="9">
        <f>+VLOOKUP(B3027,'[17]TT 2023'!F$3027:K$3086,2,0)</f>
        <v>-5470250</v>
      </c>
      <c r="M3027" s="9">
        <f t="shared" si="293"/>
        <v>0</v>
      </c>
      <c r="N3027" s="5">
        <f>+VLOOKUP(B3027,'[17]TT 2023'!F$3027:K$3086,6,0)</f>
        <v>45650</v>
      </c>
      <c r="O3027" t="s">
        <v>3267</v>
      </c>
    </row>
    <row r="3028" spans="1:15" hidden="1" x14ac:dyDescent="0.2">
      <c r="A3028" s="5">
        <v>45629</v>
      </c>
      <c r="B3028" s="6">
        <v>61106</v>
      </c>
      <c r="C3028" s="6" t="s">
        <v>2369</v>
      </c>
      <c r="D3028" s="6" t="s">
        <v>1611</v>
      </c>
      <c r="E3028" s="9">
        <v>-10130092</v>
      </c>
      <c r="F3028" s="10" t="s">
        <v>1409</v>
      </c>
      <c r="G3028" s="9">
        <v>-810407</v>
      </c>
      <c r="H3028" s="9">
        <f t="shared" si="289"/>
        <v>-10940499</v>
      </c>
      <c r="I3028" s="6" t="s">
        <v>13</v>
      </c>
      <c r="J3028" s="6" t="s">
        <v>14</v>
      </c>
      <c r="K3028" s="5">
        <f t="shared" si="292"/>
        <v>45664</v>
      </c>
      <c r="L3028" s="9">
        <f>+VLOOKUP(B3028,'[17]TT 2023'!F$3027:K$3086,2,0)</f>
        <v>-10940499</v>
      </c>
      <c r="M3028" s="9">
        <f t="shared" si="293"/>
        <v>0</v>
      </c>
      <c r="N3028" s="5">
        <f>+VLOOKUP(B3028,'[17]TT 2023'!F$3027:K$3086,6,0)</f>
        <v>45650</v>
      </c>
      <c r="O3028" t="s">
        <v>3267</v>
      </c>
    </row>
    <row r="3029" spans="1:15" hidden="1" x14ac:dyDescent="0.2">
      <c r="A3029" s="5">
        <v>45629</v>
      </c>
      <c r="B3029" s="6">
        <v>61250</v>
      </c>
      <c r="C3029" s="6" t="s">
        <v>2369</v>
      </c>
      <c r="D3029" s="6" t="s">
        <v>2230</v>
      </c>
      <c r="E3029" s="9">
        <v>-5824803</v>
      </c>
      <c r="F3029" s="10" t="s">
        <v>1409</v>
      </c>
      <c r="G3029" s="9">
        <v>-465984</v>
      </c>
      <c r="H3029" s="9">
        <f t="shared" si="289"/>
        <v>-6290787</v>
      </c>
      <c r="I3029" s="6" t="s">
        <v>13</v>
      </c>
      <c r="J3029" s="6" t="s">
        <v>14</v>
      </c>
      <c r="K3029" s="5">
        <f t="shared" si="292"/>
        <v>45664</v>
      </c>
      <c r="L3029" s="9">
        <f>+VLOOKUP(B3029,'[17]TT 2023'!F$3027:K$3086,2,0)</f>
        <v>-6290787</v>
      </c>
      <c r="M3029" s="9">
        <f t="shared" si="293"/>
        <v>0</v>
      </c>
      <c r="N3029" s="5">
        <f>+VLOOKUP(B3029,'[17]TT 2023'!F$3027:K$3086,6,0)</f>
        <v>45650</v>
      </c>
      <c r="O3029" t="s">
        <v>3267</v>
      </c>
    </row>
    <row r="3030" spans="1:15" hidden="1" x14ac:dyDescent="0.2">
      <c r="A3030" s="5">
        <v>45629</v>
      </c>
      <c r="B3030" s="6">
        <v>64171</v>
      </c>
      <c r="C3030" s="6" t="s">
        <v>2369</v>
      </c>
      <c r="D3030" s="6" t="s">
        <v>1612</v>
      </c>
      <c r="E3030" s="9">
        <v>-5698177</v>
      </c>
      <c r="F3030" s="10" t="s">
        <v>1409</v>
      </c>
      <c r="G3030" s="9">
        <v>-455854</v>
      </c>
      <c r="H3030" s="9">
        <f t="shared" si="289"/>
        <v>-6154031</v>
      </c>
      <c r="I3030" s="6" t="s">
        <v>13</v>
      </c>
      <c r="J3030" s="6" t="s">
        <v>14</v>
      </c>
      <c r="K3030" s="5">
        <f t="shared" si="292"/>
        <v>45664</v>
      </c>
      <c r="L3030" s="9">
        <f>+VLOOKUP(B3030,'[17]TT 2023'!F$3027:K$3086,2,0)</f>
        <v>-6154031</v>
      </c>
      <c r="M3030" s="9">
        <f t="shared" si="293"/>
        <v>0</v>
      </c>
      <c r="N3030" s="5">
        <f>+VLOOKUP(B3030,'[17]TT 2023'!F$3027:K$3086,6,0)</f>
        <v>45650</v>
      </c>
      <c r="O3030" t="s">
        <v>3267</v>
      </c>
    </row>
    <row r="3031" spans="1:15" hidden="1" x14ac:dyDescent="0.2">
      <c r="A3031" s="5">
        <v>45629</v>
      </c>
      <c r="B3031" s="6">
        <v>64177</v>
      </c>
      <c r="C3031" s="6" t="s">
        <v>2369</v>
      </c>
      <c r="D3031" s="6" t="s">
        <v>2975</v>
      </c>
      <c r="E3031" s="9">
        <v>-633131</v>
      </c>
      <c r="F3031" s="10" t="s">
        <v>1409</v>
      </c>
      <c r="G3031" s="9">
        <v>-50650</v>
      </c>
      <c r="H3031" s="9">
        <f t="shared" si="289"/>
        <v>-683781</v>
      </c>
      <c r="I3031" s="6" t="s">
        <v>13</v>
      </c>
      <c r="J3031" s="6" t="s">
        <v>14</v>
      </c>
      <c r="K3031" s="5">
        <f t="shared" si="292"/>
        <v>45664</v>
      </c>
      <c r="L3031" s="9">
        <f>+VLOOKUP(B3031,'[17]TT 2023'!F$3027:K$3086,2,0)</f>
        <v>-683781</v>
      </c>
      <c r="M3031" s="9">
        <f t="shared" si="293"/>
        <v>0</v>
      </c>
      <c r="N3031" s="5">
        <f>+VLOOKUP(B3031,'[17]TT 2023'!F$3027:K$3086,6,0)</f>
        <v>45650</v>
      </c>
      <c r="O3031" t="s">
        <v>3267</v>
      </c>
    </row>
    <row r="3032" spans="1:15" hidden="1" x14ac:dyDescent="0.2">
      <c r="A3032" s="5">
        <v>45644</v>
      </c>
      <c r="B3032" s="6">
        <v>12247</v>
      </c>
      <c r="C3032" s="6" t="s">
        <v>2370</v>
      </c>
      <c r="D3032" s="6" t="s">
        <v>3266</v>
      </c>
      <c r="E3032" s="9">
        <v>-3003772</v>
      </c>
      <c r="F3032" s="10" t="s">
        <v>1409</v>
      </c>
      <c r="G3032" s="9">
        <v>-240302</v>
      </c>
      <c r="H3032" s="9">
        <f t="shared" si="289"/>
        <v>-3244074</v>
      </c>
      <c r="I3032" s="6" t="s">
        <v>13</v>
      </c>
      <c r="J3032" s="6" t="s">
        <v>14</v>
      </c>
      <c r="K3032" s="5">
        <f t="shared" si="292"/>
        <v>45679</v>
      </c>
      <c r="L3032" s="9">
        <f>+VLOOKUP(B3032,'[17]TT 2023'!F$3027:K$3086,2,0)</f>
        <v>-3244074</v>
      </c>
      <c r="M3032" s="9">
        <f t="shared" si="293"/>
        <v>0</v>
      </c>
      <c r="N3032" s="5">
        <f>+VLOOKUP(B3032,'[17]TT 2023'!F$3027:K$3086,6,0)</f>
        <v>45650</v>
      </c>
      <c r="O3032" t="s">
        <v>3267</v>
      </c>
    </row>
    <row r="3033" spans="1:15" hidden="1" x14ac:dyDescent="0.2">
      <c r="A3033" s="5">
        <v>45639</v>
      </c>
      <c r="B3033" s="6">
        <v>1912</v>
      </c>
      <c r="C3033" s="6" t="s">
        <v>2229</v>
      </c>
      <c r="D3033" s="6" t="s">
        <v>727</v>
      </c>
      <c r="E3033" s="9">
        <v>-177692</v>
      </c>
      <c r="F3033" s="10" t="s">
        <v>1409</v>
      </c>
      <c r="G3033" s="9">
        <v>-14215</v>
      </c>
      <c r="H3033" s="9">
        <f t="shared" si="289"/>
        <v>-191907</v>
      </c>
      <c r="I3033" s="6" t="s">
        <v>175</v>
      </c>
      <c r="J3033" s="6" t="s">
        <v>176</v>
      </c>
      <c r="K3033" s="5">
        <f t="shared" ref="K3033:K3038" si="294">35+A3033</f>
        <v>45674</v>
      </c>
      <c r="L3033" s="9">
        <f>+VLOOKUP(B3033,'[17]TT 2023'!F$3027:K$3086,2,0)</f>
        <v>-191902</v>
      </c>
      <c r="M3033" s="9">
        <f t="shared" ref="M3033:M3038" si="295">+L3033-H3033</f>
        <v>5</v>
      </c>
      <c r="N3033" s="5">
        <f>+VLOOKUP(B3033,'[17]TT 2023'!F$3027:K$3086,6,0)</f>
        <v>45650</v>
      </c>
      <c r="O3033" t="s">
        <v>3267</v>
      </c>
    </row>
    <row r="3034" spans="1:15" hidden="1" x14ac:dyDescent="0.2">
      <c r="A3034" s="5">
        <v>45639</v>
      </c>
      <c r="B3034" s="6">
        <v>1913</v>
      </c>
      <c r="C3034" s="6" t="s">
        <v>2229</v>
      </c>
      <c r="D3034" s="6" t="s">
        <v>727</v>
      </c>
      <c r="E3034" s="9">
        <v>-727272</v>
      </c>
      <c r="F3034" s="10" t="s">
        <v>1409</v>
      </c>
      <c r="G3034" s="9">
        <v>-58182</v>
      </c>
      <c r="H3034" s="9">
        <f t="shared" si="289"/>
        <v>-785454</v>
      </c>
      <c r="I3034" s="6" t="s">
        <v>175</v>
      </c>
      <c r="J3034" s="6" t="s">
        <v>176</v>
      </c>
      <c r="K3034" s="5">
        <f t="shared" si="294"/>
        <v>45674</v>
      </c>
      <c r="L3034" s="9">
        <f>+VLOOKUP(B3034,'[17]TT 2023'!F$3027:K$3086,2,0)</f>
        <v>-785457</v>
      </c>
      <c r="M3034" s="9">
        <f t="shared" si="295"/>
        <v>-3</v>
      </c>
      <c r="N3034" s="5">
        <f>+VLOOKUP(B3034,'[17]TT 2023'!F$3027:K$3086,6,0)</f>
        <v>45650</v>
      </c>
      <c r="O3034" t="s">
        <v>3267</v>
      </c>
    </row>
    <row r="3035" spans="1:15" hidden="1" x14ac:dyDescent="0.2">
      <c r="A3035" s="5">
        <v>45646</v>
      </c>
      <c r="B3035" s="6">
        <v>1948</v>
      </c>
      <c r="C3035" s="6" t="s">
        <v>2229</v>
      </c>
      <c r="D3035" s="6" t="s">
        <v>727</v>
      </c>
      <c r="E3035" s="9">
        <v>-839281</v>
      </c>
      <c r="F3035" s="10" t="s">
        <v>1409</v>
      </c>
      <c r="G3035" s="9">
        <v>-67143</v>
      </c>
      <c r="H3035" s="9">
        <f t="shared" si="289"/>
        <v>-906424</v>
      </c>
      <c r="I3035" s="6" t="s">
        <v>117</v>
      </c>
      <c r="J3035" s="6" t="s">
        <v>118</v>
      </c>
      <c r="K3035" s="5">
        <f t="shared" si="294"/>
        <v>45681</v>
      </c>
      <c r="L3035" s="9">
        <f>+VLOOKUP(B3035,'[17]TT 2023'!F$3027:K$3086,2,0)</f>
        <v>-906424</v>
      </c>
      <c r="M3035" s="9">
        <f t="shared" si="295"/>
        <v>0</v>
      </c>
      <c r="N3035" s="5">
        <f>+VLOOKUP(B3035,'[17]TT 2023'!F$3027:K$3086,6,0)</f>
        <v>45650</v>
      </c>
      <c r="O3035" t="s">
        <v>3267</v>
      </c>
    </row>
    <row r="3036" spans="1:15" hidden="1" x14ac:dyDescent="0.2">
      <c r="A3036" s="5">
        <v>45647</v>
      </c>
      <c r="B3036" s="6">
        <v>1951</v>
      </c>
      <c r="C3036" s="6" t="s">
        <v>2229</v>
      </c>
      <c r="D3036" s="6" t="s">
        <v>727</v>
      </c>
      <c r="E3036" s="9">
        <v>-88846</v>
      </c>
      <c r="F3036" s="10" t="s">
        <v>1409</v>
      </c>
      <c r="G3036" s="9">
        <v>-7108</v>
      </c>
      <c r="H3036" s="9">
        <f t="shared" si="289"/>
        <v>-95954</v>
      </c>
      <c r="I3036" s="6" t="s">
        <v>147</v>
      </c>
      <c r="J3036" s="6" t="s">
        <v>148</v>
      </c>
      <c r="K3036" s="5">
        <f t="shared" si="294"/>
        <v>45682</v>
      </c>
      <c r="L3036" s="9">
        <f>+VLOOKUP(B3036,'[17]TT 2023'!F$3027:K$3086,2,0)</f>
        <v>-95958</v>
      </c>
      <c r="M3036" s="9">
        <f t="shared" si="295"/>
        <v>-4</v>
      </c>
      <c r="N3036" s="5">
        <f>+VLOOKUP(B3036,'[17]TT 2023'!F$3027:K$3086,6,0)</f>
        <v>45650</v>
      </c>
      <c r="O3036" t="s">
        <v>3267</v>
      </c>
    </row>
    <row r="3037" spans="1:15" hidden="1" x14ac:dyDescent="0.2">
      <c r="A3037" s="5">
        <v>45647</v>
      </c>
      <c r="B3037" s="6">
        <v>1952</v>
      </c>
      <c r="C3037" s="6" t="s">
        <v>2229</v>
      </c>
      <c r="D3037" s="6" t="s">
        <v>727</v>
      </c>
      <c r="E3037" s="9">
        <v>-111606</v>
      </c>
      <c r="F3037" s="10" t="s">
        <v>1409</v>
      </c>
      <c r="G3037" s="9">
        <v>-8928</v>
      </c>
      <c r="H3037" s="9">
        <f t="shared" si="289"/>
        <v>-120534</v>
      </c>
      <c r="I3037" s="6" t="s">
        <v>147</v>
      </c>
      <c r="J3037" s="6" t="s">
        <v>148</v>
      </c>
      <c r="K3037" s="5">
        <f t="shared" si="294"/>
        <v>45682</v>
      </c>
      <c r="L3037" s="9">
        <f>+VLOOKUP(B3037,'[17]TT 2023'!F$3087:K$3153,2,0)</f>
        <v>-120530</v>
      </c>
      <c r="M3037" s="9">
        <f t="shared" si="295"/>
        <v>4</v>
      </c>
      <c r="N3037" s="5">
        <f>+VLOOKUP(B3037,'[17]TT 2023'!F$3087:K$3153,6,0)</f>
        <v>45667</v>
      </c>
      <c r="O3037" t="s">
        <v>3387</v>
      </c>
    </row>
    <row r="3038" spans="1:15" hidden="1" x14ac:dyDescent="0.2">
      <c r="A3038" s="5">
        <v>45649</v>
      </c>
      <c r="B3038" s="6">
        <v>1967</v>
      </c>
      <c r="C3038" s="6" t="s">
        <v>2229</v>
      </c>
      <c r="D3038" s="6" t="s">
        <v>727</v>
      </c>
      <c r="E3038" s="9">
        <v>-1715280</v>
      </c>
      <c r="F3038" s="10" t="s">
        <v>1409</v>
      </c>
      <c r="G3038" s="9">
        <v>-137222</v>
      </c>
      <c r="H3038" s="9">
        <f t="shared" si="289"/>
        <v>-1852502</v>
      </c>
      <c r="I3038" s="6" t="s">
        <v>107</v>
      </c>
      <c r="J3038" s="6" t="s">
        <v>108</v>
      </c>
      <c r="K3038" s="5">
        <f t="shared" si="294"/>
        <v>45684</v>
      </c>
      <c r="L3038" s="9">
        <f>+VLOOKUP(B3038,'[17]TT 2023'!F$3087:K$3153,2,0)</f>
        <v>-1852502</v>
      </c>
      <c r="M3038" s="9">
        <f t="shared" si="295"/>
        <v>0</v>
      </c>
      <c r="N3038" s="5">
        <f>+VLOOKUP(B3038,'[17]TT 2023'!F$3087:K$3153,6,0)</f>
        <v>45667</v>
      </c>
      <c r="O3038" t="s">
        <v>3387</v>
      </c>
    </row>
    <row r="3039" spans="1:15" hidden="1" x14ac:dyDescent="0.2">
      <c r="A3039" s="5">
        <v>45638</v>
      </c>
      <c r="B3039" s="6">
        <v>71290</v>
      </c>
      <c r="C3039" s="6" t="s">
        <v>2228</v>
      </c>
      <c r="D3039" s="6" t="s">
        <v>3196</v>
      </c>
      <c r="E3039" s="9">
        <v>3380842</v>
      </c>
      <c r="F3039" s="10" t="s">
        <v>1409</v>
      </c>
      <c r="G3039" s="9">
        <v>270467</v>
      </c>
      <c r="H3039" s="9">
        <f t="shared" si="289"/>
        <v>3651309</v>
      </c>
      <c r="I3039" s="6" t="s">
        <v>139</v>
      </c>
      <c r="J3039" s="6" t="s">
        <v>140</v>
      </c>
      <c r="K3039" s="5">
        <f t="shared" ref="K3039:K3102" si="296">35+A3039</f>
        <v>45673</v>
      </c>
      <c r="L3039" s="9">
        <f>+VLOOKUP(B3039,'[17]TT 2023'!F$3027:K$3086,2,0)</f>
        <v>3651305</v>
      </c>
      <c r="M3039" s="9">
        <f t="shared" ref="M3039:M3102" si="297">+L3039-H3039</f>
        <v>-4</v>
      </c>
      <c r="N3039" s="5">
        <f>+VLOOKUP(B3039,'[17]TT 2023'!F$3027:K$3086,6,0)</f>
        <v>45650</v>
      </c>
      <c r="O3039" t="s">
        <v>3267</v>
      </c>
    </row>
    <row r="3040" spans="1:15" hidden="1" x14ac:dyDescent="0.2">
      <c r="A3040" s="5">
        <v>45630</v>
      </c>
      <c r="B3040" s="6">
        <v>68768</v>
      </c>
      <c r="C3040" s="6" t="s">
        <v>2228</v>
      </c>
      <c r="D3040" s="6" t="s">
        <v>3268</v>
      </c>
      <c r="E3040" s="9">
        <v>1110580</v>
      </c>
      <c r="F3040" s="10" t="s">
        <v>1409</v>
      </c>
      <c r="G3040" s="9">
        <v>88846</v>
      </c>
      <c r="H3040" s="9">
        <v>1199426</v>
      </c>
      <c r="I3040" s="6" t="s">
        <v>147</v>
      </c>
      <c r="J3040" s="6" t="s">
        <v>148</v>
      </c>
      <c r="K3040" s="5">
        <f t="shared" si="296"/>
        <v>45665</v>
      </c>
      <c r="L3040" s="9">
        <f>+VLOOKUP(B3040,'[17]TT 2023'!F$3087:K$3153,2,0)</f>
        <v>1199421</v>
      </c>
      <c r="M3040" s="9">
        <f t="shared" si="297"/>
        <v>-5</v>
      </c>
      <c r="N3040" s="5">
        <f>+VLOOKUP(B3040,'[17]TT 2023'!F$3087:K$3153,6,0)</f>
        <v>45667</v>
      </c>
      <c r="O3040" t="s">
        <v>3387</v>
      </c>
    </row>
    <row r="3041" spans="1:15" hidden="1" x14ac:dyDescent="0.2">
      <c r="A3041" s="5">
        <v>45630</v>
      </c>
      <c r="B3041" s="6">
        <v>68774</v>
      </c>
      <c r="C3041" s="6" t="s">
        <v>2228</v>
      </c>
      <c r="D3041" s="6" t="s">
        <v>3269</v>
      </c>
      <c r="E3041" s="9">
        <v>6578410</v>
      </c>
      <c r="F3041" s="10" t="s">
        <v>1409</v>
      </c>
      <c r="G3041" s="9">
        <v>526273</v>
      </c>
      <c r="H3041" s="9">
        <v>7104683</v>
      </c>
      <c r="I3041" s="6" t="s">
        <v>147</v>
      </c>
      <c r="J3041" s="6" t="s">
        <v>148</v>
      </c>
      <c r="K3041" s="5">
        <f t="shared" si="296"/>
        <v>45665</v>
      </c>
      <c r="L3041" s="9">
        <f>+VLOOKUP(B3041,'[17]TT 2023'!F$3087:K$3153,2,0)</f>
        <v>7104686</v>
      </c>
      <c r="M3041" s="9">
        <f t="shared" si="297"/>
        <v>3</v>
      </c>
      <c r="N3041" s="5">
        <f>+VLOOKUP(B3041,'[17]TT 2023'!F$3087:K$3153,6,0)</f>
        <v>45667</v>
      </c>
      <c r="O3041" t="s">
        <v>3387</v>
      </c>
    </row>
    <row r="3042" spans="1:15" hidden="1" x14ac:dyDescent="0.2">
      <c r="A3042" s="5">
        <v>45630</v>
      </c>
      <c r="B3042" s="6">
        <v>68775</v>
      </c>
      <c r="C3042" s="6" t="s">
        <v>2228</v>
      </c>
      <c r="D3042" s="6" t="s">
        <v>3270</v>
      </c>
      <c r="E3042" s="9">
        <v>50183</v>
      </c>
      <c r="F3042" s="10" t="s">
        <v>1409</v>
      </c>
      <c r="G3042" s="9">
        <v>4015</v>
      </c>
      <c r="H3042" s="9">
        <v>54198</v>
      </c>
      <c r="I3042" s="6" t="s">
        <v>147</v>
      </c>
      <c r="J3042" s="6" t="s">
        <v>148</v>
      </c>
      <c r="K3042" s="5">
        <f t="shared" si="296"/>
        <v>45665</v>
      </c>
      <c r="L3042" s="9">
        <f>+VLOOKUP(B3042,'[17]TT 2023'!F$3087:K$3153,2,0)</f>
        <v>54203</v>
      </c>
      <c r="M3042" s="9">
        <f t="shared" si="297"/>
        <v>5</v>
      </c>
      <c r="N3042" s="5">
        <f>+VLOOKUP(B3042,'[17]TT 2023'!F$3087:K$3153,6,0)</f>
        <v>45667</v>
      </c>
      <c r="O3042" t="s">
        <v>3387</v>
      </c>
    </row>
    <row r="3043" spans="1:15" hidden="1" x14ac:dyDescent="0.2">
      <c r="A3043" s="5">
        <v>45630</v>
      </c>
      <c r="B3043" s="6">
        <v>68776</v>
      </c>
      <c r="C3043" s="6" t="s">
        <v>2228</v>
      </c>
      <c r="D3043" s="6" t="s">
        <v>3271</v>
      </c>
      <c r="E3043" s="9">
        <v>1468620</v>
      </c>
      <c r="F3043" s="10" t="s">
        <v>1409</v>
      </c>
      <c r="G3043" s="9">
        <v>117490</v>
      </c>
      <c r="H3043" s="9">
        <v>1586110</v>
      </c>
      <c r="I3043" s="6" t="s">
        <v>147</v>
      </c>
      <c r="J3043" s="6" t="s">
        <v>148</v>
      </c>
      <c r="K3043" s="5">
        <f t="shared" si="296"/>
        <v>45665</v>
      </c>
      <c r="L3043" s="9">
        <f>+VLOOKUP(B3043,'[17]TT 2023'!F$3087:K$3153,2,0)</f>
        <v>1586115</v>
      </c>
      <c r="M3043" s="9">
        <f t="shared" si="297"/>
        <v>5</v>
      </c>
      <c r="N3043" s="5">
        <f>+VLOOKUP(B3043,'[17]TT 2023'!F$3087:K$3153,6,0)</f>
        <v>45667</v>
      </c>
      <c r="O3043" t="s">
        <v>3387</v>
      </c>
    </row>
    <row r="3044" spans="1:15" hidden="1" x14ac:dyDescent="0.2">
      <c r="A3044" s="5">
        <v>45630</v>
      </c>
      <c r="B3044" s="6">
        <v>68777</v>
      </c>
      <c r="C3044" s="6" t="s">
        <v>2228</v>
      </c>
      <c r="D3044" s="6" t="s">
        <v>3272</v>
      </c>
      <c r="E3044" s="9">
        <v>3570878</v>
      </c>
      <c r="F3044" s="10" t="s">
        <v>1409</v>
      </c>
      <c r="G3044" s="9">
        <v>285670</v>
      </c>
      <c r="H3044" s="9">
        <v>3856548</v>
      </c>
      <c r="I3044" s="6" t="s">
        <v>53</v>
      </c>
      <c r="J3044" s="6" t="s">
        <v>54</v>
      </c>
      <c r="K3044" s="5">
        <f t="shared" si="296"/>
        <v>45665</v>
      </c>
      <c r="L3044" s="9">
        <f>+VLOOKUP(B3044,'[17]TT 2023'!F$3087:K$3153,2,0)</f>
        <v>3856545</v>
      </c>
      <c r="M3044" s="9">
        <f t="shared" si="297"/>
        <v>-3</v>
      </c>
      <c r="N3044" s="5">
        <f>+VLOOKUP(B3044,'[17]TT 2023'!F$3087:K$3153,6,0)</f>
        <v>45667</v>
      </c>
      <c r="O3044" t="s">
        <v>3387</v>
      </c>
    </row>
    <row r="3045" spans="1:15" hidden="1" x14ac:dyDescent="0.2">
      <c r="A3045" s="5">
        <v>45630</v>
      </c>
      <c r="B3045" s="6">
        <v>68778</v>
      </c>
      <c r="C3045" s="6" t="s">
        <v>2228</v>
      </c>
      <c r="D3045" s="6" t="s">
        <v>3273</v>
      </c>
      <c r="E3045" s="9">
        <v>3849940</v>
      </c>
      <c r="F3045" s="10" t="s">
        <v>1409</v>
      </c>
      <c r="G3045" s="9">
        <v>307995</v>
      </c>
      <c r="H3045" s="9">
        <v>4157935</v>
      </c>
      <c r="I3045" s="6" t="s">
        <v>131</v>
      </c>
      <c r="J3045" s="6" t="s">
        <v>132</v>
      </c>
      <c r="K3045" s="5">
        <f t="shared" si="296"/>
        <v>45665</v>
      </c>
      <c r="L3045" s="9">
        <f>+VLOOKUP(B3045,'[17]TT 2023'!F$3087:K$3153,2,0)</f>
        <v>4157933</v>
      </c>
      <c r="M3045" s="9">
        <f t="shared" si="297"/>
        <v>-2</v>
      </c>
      <c r="N3045" s="5">
        <f>+VLOOKUP(B3045,'[17]TT 2023'!F$3087:K$3153,6,0)</f>
        <v>45667</v>
      </c>
      <c r="O3045" t="s">
        <v>3387</v>
      </c>
    </row>
    <row r="3046" spans="1:15" hidden="1" x14ac:dyDescent="0.2">
      <c r="A3046" s="5">
        <v>45630</v>
      </c>
      <c r="B3046" s="6">
        <v>68779</v>
      </c>
      <c r="C3046" s="6" t="s">
        <v>2228</v>
      </c>
      <c r="D3046" s="6" t="s">
        <v>3274</v>
      </c>
      <c r="E3046" s="9">
        <v>3849940</v>
      </c>
      <c r="F3046" s="10" t="s">
        <v>1409</v>
      </c>
      <c r="G3046" s="9">
        <v>307995</v>
      </c>
      <c r="H3046" s="9">
        <v>4157935</v>
      </c>
      <c r="I3046" s="6" t="s">
        <v>83</v>
      </c>
      <c r="J3046" s="6" t="s">
        <v>84</v>
      </c>
      <c r="K3046" s="5">
        <f t="shared" si="296"/>
        <v>45665</v>
      </c>
      <c r="L3046" s="9">
        <f>+VLOOKUP(B3046,'[17]TT 2023'!F$3087:K$3153,2,0)</f>
        <v>4157933</v>
      </c>
      <c r="M3046" s="9">
        <f t="shared" si="297"/>
        <v>-2</v>
      </c>
      <c r="N3046" s="5">
        <f>+VLOOKUP(B3046,'[17]TT 2023'!F$3087:K$3153,6,0)</f>
        <v>45667</v>
      </c>
      <c r="O3046" t="s">
        <v>3387</v>
      </c>
    </row>
    <row r="3047" spans="1:15" hidden="1" x14ac:dyDescent="0.2">
      <c r="A3047" s="5">
        <v>45630</v>
      </c>
      <c r="B3047" s="6">
        <v>68780</v>
      </c>
      <c r="C3047" s="6" t="s">
        <v>2228</v>
      </c>
      <c r="D3047" s="6" t="s">
        <v>3275</v>
      </c>
      <c r="E3047" s="9">
        <v>558030</v>
      </c>
      <c r="F3047" s="10" t="s">
        <v>1409</v>
      </c>
      <c r="G3047" s="9">
        <v>44642</v>
      </c>
      <c r="H3047" s="9">
        <v>602672</v>
      </c>
      <c r="I3047" s="6" t="s">
        <v>113</v>
      </c>
      <c r="J3047" s="6" t="s">
        <v>114</v>
      </c>
      <c r="K3047" s="5">
        <f t="shared" si="296"/>
        <v>45665</v>
      </c>
      <c r="L3047" s="9">
        <f>+VLOOKUP(B3047,'[17]TT 2023'!F$3087:K$3153,2,0)</f>
        <v>602667</v>
      </c>
      <c r="M3047" s="9">
        <f t="shared" si="297"/>
        <v>-5</v>
      </c>
      <c r="N3047" s="5">
        <f>+VLOOKUP(B3047,'[17]TT 2023'!F$3087:K$3153,6,0)</f>
        <v>45667</v>
      </c>
      <c r="O3047" t="s">
        <v>3387</v>
      </c>
    </row>
    <row r="3048" spans="1:15" hidden="1" x14ac:dyDescent="0.2">
      <c r="A3048" s="5">
        <v>45630</v>
      </c>
      <c r="B3048" s="6">
        <v>68781</v>
      </c>
      <c r="C3048" s="6" t="s">
        <v>2228</v>
      </c>
      <c r="D3048" s="6" t="s">
        <v>3276</v>
      </c>
      <c r="E3048" s="9">
        <v>1468620</v>
      </c>
      <c r="F3048" s="10" t="s">
        <v>1409</v>
      </c>
      <c r="G3048" s="9">
        <v>117490</v>
      </c>
      <c r="H3048" s="9">
        <v>1586110</v>
      </c>
      <c r="I3048" s="6" t="s">
        <v>73</v>
      </c>
      <c r="J3048" s="6" t="s">
        <v>74</v>
      </c>
      <c r="K3048" s="5">
        <f t="shared" si="296"/>
        <v>45665</v>
      </c>
      <c r="L3048" s="9">
        <f>+VLOOKUP(B3048,'[17]TT 2023'!F$3087:K$3153,2,0)</f>
        <v>1586115</v>
      </c>
      <c r="M3048" s="9">
        <f t="shared" si="297"/>
        <v>5</v>
      </c>
      <c r="N3048" s="5">
        <f>+VLOOKUP(B3048,'[17]TT 2023'!F$3087:K$3153,6,0)</f>
        <v>45667</v>
      </c>
      <c r="O3048" t="s">
        <v>3387</v>
      </c>
    </row>
    <row r="3049" spans="1:15" hidden="1" x14ac:dyDescent="0.2">
      <c r="A3049" s="5">
        <v>45630</v>
      </c>
      <c r="B3049" s="6">
        <v>68782</v>
      </c>
      <c r="C3049" s="6" t="s">
        <v>2228</v>
      </c>
      <c r="D3049" s="6" t="s">
        <v>3277</v>
      </c>
      <c r="E3049" s="9">
        <v>3827810</v>
      </c>
      <c r="F3049" s="10" t="s">
        <v>1409</v>
      </c>
      <c r="G3049" s="9">
        <v>306225</v>
      </c>
      <c r="H3049" s="9">
        <v>4134035</v>
      </c>
      <c r="I3049" s="6" t="s">
        <v>13</v>
      </c>
      <c r="J3049" s="6" t="s">
        <v>14</v>
      </c>
      <c r="K3049" s="5">
        <f t="shared" si="296"/>
        <v>45665</v>
      </c>
      <c r="L3049" s="9">
        <f>+VLOOKUP(B3049,'[17]TT 2023'!F$3087:K$3153,2,0)</f>
        <v>4134038</v>
      </c>
      <c r="M3049" s="9">
        <f t="shared" si="297"/>
        <v>3</v>
      </c>
      <c r="N3049" s="5">
        <f>+VLOOKUP(B3049,'[17]TT 2023'!F$3087:K$3153,6,0)</f>
        <v>45667</v>
      </c>
      <c r="O3049" t="s">
        <v>3387</v>
      </c>
    </row>
    <row r="3050" spans="1:15" hidden="1" x14ac:dyDescent="0.2">
      <c r="A3050" s="5">
        <v>45630</v>
      </c>
      <c r="B3050" s="6">
        <v>68783</v>
      </c>
      <c r="C3050" s="6" t="s">
        <v>2228</v>
      </c>
      <c r="D3050" s="6" t="s">
        <v>3278</v>
      </c>
      <c r="E3050" s="9">
        <v>8147830</v>
      </c>
      <c r="F3050" s="10" t="s">
        <v>1409</v>
      </c>
      <c r="G3050" s="9">
        <v>651826</v>
      </c>
      <c r="H3050" s="9">
        <v>8799656</v>
      </c>
      <c r="I3050" s="6" t="s">
        <v>13</v>
      </c>
      <c r="J3050" s="6" t="s">
        <v>14</v>
      </c>
      <c r="K3050" s="5">
        <f t="shared" si="296"/>
        <v>45665</v>
      </c>
      <c r="L3050" s="9">
        <f>+VLOOKUP(B3050,'[17]TT 2023'!F$3087:K$3153,2,0)</f>
        <v>8799651</v>
      </c>
      <c r="M3050" s="9">
        <f t="shared" si="297"/>
        <v>-5</v>
      </c>
      <c r="N3050" s="5">
        <f>+VLOOKUP(B3050,'[17]TT 2023'!F$3087:K$3153,6,0)</f>
        <v>45667</v>
      </c>
      <c r="O3050" t="s">
        <v>3387</v>
      </c>
    </row>
    <row r="3051" spans="1:15" hidden="1" x14ac:dyDescent="0.2">
      <c r="A3051" s="5">
        <v>45630</v>
      </c>
      <c r="B3051" s="6">
        <v>68784</v>
      </c>
      <c r="C3051" s="6" t="s">
        <v>2228</v>
      </c>
      <c r="D3051" s="6" t="s">
        <v>3279</v>
      </c>
      <c r="E3051" s="9">
        <v>1003660</v>
      </c>
      <c r="F3051" s="10" t="s">
        <v>1409</v>
      </c>
      <c r="G3051" s="9">
        <v>80293</v>
      </c>
      <c r="H3051" s="9">
        <v>1083953</v>
      </c>
      <c r="I3051" s="6" t="s">
        <v>13</v>
      </c>
      <c r="J3051" s="6" t="s">
        <v>14</v>
      </c>
      <c r="K3051" s="5">
        <f t="shared" si="296"/>
        <v>45665</v>
      </c>
      <c r="L3051" s="9">
        <f>+VLOOKUP(B3051,'[17]TT 2023'!F$3087:K$3153,2,0)</f>
        <v>1083956</v>
      </c>
      <c r="M3051" s="9">
        <f t="shared" si="297"/>
        <v>3</v>
      </c>
      <c r="N3051" s="5">
        <f>+VLOOKUP(B3051,'[17]TT 2023'!F$3087:K$3153,6,0)</f>
        <v>45667</v>
      </c>
      <c r="O3051" t="s">
        <v>3387</v>
      </c>
    </row>
    <row r="3052" spans="1:15" hidden="1" x14ac:dyDescent="0.2">
      <c r="A3052" s="5">
        <v>45630</v>
      </c>
      <c r="B3052" s="6">
        <v>68785</v>
      </c>
      <c r="C3052" s="6" t="s">
        <v>2228</v>
      </c>
      <c r="D3052" s="6" t="s">
        <v>3280</v>
      </c>
      <c r="E3052" s="9">
        <v>501830</v>
      </c>
      <c r="F3052" s="10" t="s">
        <v>1409</v>
      </c>
      <c r="G3052" s="9">
        <v>40146</v>
      </c>
      <c r="H3052" s="9">
        <v>541976</v>
      </c>
      <c r="I3052" s="6" t="s">
        <v>117</v>
      </c>
      <c r="J3052" s="6" t="s">
        <v>118</v>
      </c>
      <c r="K3052" s="5">
        <f t="shared" si="296"/>
        <v>45665</v>
      </c>
      <c r="L3052" s="9">
        <f>+VLOOKUP(B3052,'[17]TT 2023'!F$3087:K$3153,2,0)</f>
        <v>541971</v>
      </c>
      <c r="M3052" s="9">
        <f t="shared" si="297"/>
        <v>-5</v>
      </c>
      <c r="N3052" s="5">
        <f>+VLOOKUP(B3052,'[17]TT 2023'!F$3087:K$3153,6,0)</f>
        <v>45667</v>
      </c>
      <c r="O3052" t="s">
        <v>3387</v>
      </c>
    </row>
    <row r="3053" spans="1:15" hidden="1" x14ac:dyDescent="0.2">
      <c r="A3053" s="5">
        <v>45630</v>
      </c>
      <c r="B3053" s="6">
        <v>68786</v>
      </c>
      <c r="C3053" s="6" t="s">
        <v>2228</v>
      </c>
      <c r="D3053" s="6" t="s">
        <v>3281</v>
      </c>
      <c r="E3053" s="9">
        <v>16474570</v>
      </c>
      <c r="F3053" s="10" t="s">
        <v>1409</v>
      </c>
      <c r="G3053" s="9">
        <v>1317966</v>
      </c>
      <c r="H3053" s="9">
        <v>17792536</v>
      </c>
      <c r="I3053" s="6" t="s">
        <v>13</v>
      </c>
      <c r="J3053" s="6" t="s">
        <v>14</v>
      </c>
      <c r="K3053" s="5">
        <f t="shared" si="296"/>
        <v>45665</v>
      </c>
      <c r="L3053" s="9">
        <f>+VLOOKUP(B3053,'[17]TT 2023'!F$3087:K$3153,2,0)</f>
        <v>17792541</v>
      </c>
      <c r="M3053" s="9">
        <f t="shared" si="297"/>
        <v>5</v>
      </c>
      <c r="N3053" s="5">
        <f>+VLOOKUP(B3053,'[17]TT 2023'!F$3087:K$3153,6,0)</f>
        <v>45667</v>
      </c>
      <c r="O3053" t="s">
        <v>3387</v>
      </c>
    </row>
    <row r="3054" spans="1:15" hidden="1" x14ac:dyDescent="0.2">
      <c r="A3054" s="5">
        <v>45630</v>
      </c>
      <c r="B3054" s="6">
        <v>68796</v>
      </c>
      <c r="C3054" s="6" t="s">
        <v>2228</v>
      </c>
      <c r="D3054" s="6" t="s">
        <v>3282</v>
      </c>
      <c r="E3054" s="9">
        <v>4317590</v>
      </c>
      <c r="F3054" s="10" t="s">
        <v>1409</v>
      </c>
      <c r="G3054" s="9">
        <v>345407</v>
      </c>
      <c r="H3054" s="9">
        <v>4662997</v>
      </c>
      <c r="I3054" s="6" t="s">
        <v>13</v>
      </c>
      <c r="J3054" s="6" t="s">
        <v>14</v>
      </c>
      <c r="K3054" s="5">
        <f t="shared" si="296"/>
        <v>45665</v>
      </c>
      <c r="L3054" s="9">
        <f>+VLOOKUP(B3054,'[17]TT 2023'!F$3087:K$3153,2,0)</f>
        <v>4662995</v>
      </c>
      <c r="M3054" s="9">
        <f t="shared" si="297"/>
        <v>-2</v>
      </c>
      <c r="N3054" s="5">
        <f>+VLOOKUP(B3054,'[17]TT 2023'!F$3087:K$3153,6,0)</f>
        <v>45667</v>
      </c>
      <c r="O3054" t="s">
        <v>3387</v>
      </c>
    </row>
    <row r="3055" spans="1:15" hidden="1" x14ac:dyDescent="0.2">
      <c r="A3055" s="5">
        <v>45631</v>
      </c>
      <c r="B3055" s="6">
        <v>69181</v>
      </c>
      <c r="C3055" s="6" t="s">
        <v>2228</v>
      </c>
      <c r="D3055" s="6" t="s">
        <v>3283</v>
      </c>
      <c r="E3055" s="9">
        <v>2381320</v>
      </c>
      <c r="F3055" s="10" t="s">
        <v>1409</v>
      </c>
      <c r="G3055" s="9">
        <v>190506</v>
      </c>
      <c r="H3055" s="9">
        <v>2571826</v>
      </c>
      <c r="I3055" s="6" t="s">
        <v>93</v>
      </c>
      <c r="J3055" s="6" t="s">
        <v>94</v>
      </c>
      <c r="K3055" s="5">
        <f t="shared" si="296"/>
        <v>45666</v>
      </c>
      <c r="L3055" s="9">
        <f>+VLOOKUP(B3055,'[17]TT 2023'!F$3087:K$3153,2,0)</f>
        <v>2571831</v>
      </c>
      <c r="M3055" s="9">
        <f t="shared" si="297"/>
        <v>5</v>
      </c>
      <c r="N3055" s="5">
        <f>+VLOOKUP(B3055,'[17]TT 2023'!F$3087:K$3153,6,0)</f>
        <v>45667</v>
      </c>
      <c r="O3055" t="s">
        <v>3387</v>
      </c>
    </row>
    <row r="3056" spans="1:15" hidden="1" x14ac:dyDescent="0.2">
      <c r="A3056" s="5">
        <v>45631</v>
      </c>
      <c r="B3056" s="6">
        <v>69182</v>
      </c>
      <c r="C3056" s="6" t="s">
        <v>2228</v>
      </c>
      <c r="D3056" s="6" t="s">
        <v>3284</v>
      </c>
      <c r="E3056" s="9">
        <v>6789290</v>
      </c>
      <c r="F3056" s="10" t="s">
        <v>1409</v>
      </c>
      <c r="G3056" s="9">
        <v>543143</v>
      </c>
      <c r="H3056" s="9">
        <v>7332433</v>
      </c>
      <c r="I3056" s="6" t="s">
        <v>175</v>
      </c>
      <c r="J3056" s="6" t="s">
        <v>176</v>
      </c>
      <c r="K3056" s="5">
        <f t="shared" si="296"/>
        <v>45666</v>
      </c>
      <c r="L3056" s="9">
        <f>+VLOOKUP(B3056,'[17]TT 2023'!F$3087:K$3153,2,0)</f>
        <v>7332431</v>
      </c>
      <c r="M3056" s="9">
        <f t="shared" si="297"/>
        <v>-2</v>
      </c>
      <c r="N3056" s="5">
        <f>+VLOOKUP(B3056,'[17]TT 2023'!F$3087:K$3153,6,0)</f>
        <v>45667</v>
      </c>
      <c r="O3056" t="s">
        <v>3387</v>
      </c>
    </row>
    <row r="3057" spans="1:15" hidden="1" x14ac:dyDescent="0.2">
      <c r="A3057" s="5">
        <v>45631</v>
      </c>
      <c r="B3057" s="6">
        <v>69183</v>
      </c>
      <c r="C3057" s="6" t="s">
        <v>2228</v>
      </c>
      <c r="D3057" s="6" t="s">
        <v>3285</v>
      </c>
      <c r="E3057" s="9">
        <v>2607995</v>
      </c>
      <c r="F3057" s="10" t="s">
        <v>1409</v>
      </c>
      <c r="G3057" s="9">
        <v>208640</v>
      </c>
      <c r="H3057" s="9">
        <v>2816635</v>
      </c>
      <c r="I3057" s="6" t="s">
        <v>139</v>
      </c>
      <c r="J3057" s="6" t="s">
        <v>140</v>
      </c>
      <c r="K3057" s="5">
        <f t="shared" si="296"/>
        <v>45666</v>
      </c>
      <c r="L3057" s="9">
        <f>+VLOOKUP(B3057,'[17]TT 2023'!F$3087:K$3153,2,0)</f>
        <v>2816640</v>
      </c>
      <c r="M3057" s="9">
        <f t="shared" si="297"/>
        <v>5</v>
      </c>
      <c r="N3057" s="5">
        <f>+VLOOKUP(B3057,'[17]TT 2023'!F$3087:K$3153,6,0)</f>
        <v>45667</v>
      </c>
      <c r="O3057" t="s">
        <v>3387</v>
      </c>
    </row>
    <row r="3058" spans="1:15" hidden="1" x14ac:dyDescent="0.2">
      <c r="A3058" s="5">
        <v>45632</v>
      </c>
      <c r="B3058" s="6">
        <v>69701</v>
      </c>
      <c r="C3058" s="6" t="s">
        <v>2228</v>
      </c>
      <c r="D3058" s="6" t="s">
        <v>3286</v>
      </c>
      <c r="E3058" s="9">
        <v>10982500</v>
      </c>
      <c r="F3058" s="10" t="s">
        <v>1409</v>
      </c>
      <c r="G3058" s="9">
        <v>878600</v>
      </c>
      <c r="H3058" s="9">
        <v>11861100</v>
      </c>
      <c r="I3058" s="6" t="s">
        <v>13</v>
      </c>
      <c r="J3058" s="6" t="s">
        <v>14</v>
      </c>
      <c r="K3058" s="5">
        <f t="shared" si="296"/>
        <v>45667</v>
      </c>
      <c r="L3058" s="9">
        <f>+VLOOKUP(B3058,'[17]TT 2023'!F$3087:K$3153,2,0)</f>
        <v>11861100</v>
      </c>
      <c r="M3058" s="9">
        <f t="shared" si="297"/>
        <v>0</v>
      </c>
      <c r="N3058" s="5">
        <f>+VLOOKUP(B3058,'[17]TT 2023'!F$3087:K$3153,6,0)</f>
        <v>45667</v>
      </c>
      <c r="O3058" t="s">
        <v>3387</v>
      </c>
    </row>
    <row r="3059" spans="1:15" hidden="1" x14ac:dyDescent="0.2">
      <c r="A3059" s="5">
        <v>45635</v>
      </c>
      <c r="B3059" s="6">
        <v>70188</v>
      </c>
      <c r="C3059" s="6" t="s">
        <v>2228</v>
      </c>
      <c r="D3059" s="6" t="s">
        <v>3287</v>
      </c>
      <c r="E3059" s="9">
        <v>558030</v>
      </c>
      <c r="F3059" s="10" t="s">
        <v>1409</v>
      </c>
      <c r="G3059" s="9">
        <v>44642</v>
      </c>
      <c r="H3059" s="9">
        <v>602672</v>
      </c>
      <c r="I3059" s="6" t="s">
        <v>101</v>
      </c>
      <c r="J3059" s="6" t="s">
        <v>102</v>
      </c>
      <c r="K3059" s="5">
        <f t="shared" si="296"/>
        <v>45670</v>
      </c>
      <c r="L3059" s="9">
        <f>+VLOOKUP(B3059,'[17]TT 2023'!F$3087:K$3153,2,0)</f>
        <v>602667</v>
      </c>
      <c r="M3059" s="9">
        <f t="shared" si="297"/>
        <v>-5</v>
      </c>
      <c r="N3059" s="5">
        <f>+VLOOKUP(B3059,'[17]TT 2023'!F$3087:K$3153,6,0)</f>
        <v>45667</v>
      </c>
      <c r="O3059" t="s">
        <v>3387</v>
      </c>
    </row>
    <row r="3060" spans="1:15" hidden="1" x14ac:dyDescent="0.2">
      <c r="A3060" s="5">
        <v>45635</v>
      </c>
      <c r="B3060" s="6">
        <v>70189</v>
      </c>
      <c r="C3060" s="6" t="s">
        <v>2228</v>
      </c>
      <c r="D3060" s="6" t="s">
        <v>3288</v>
      </c>
      <c r="E3060" s="9">
        <v>888460</v>
      </c>
      <c r="F3060" s="10" t="s">
        <v>1409</v>
      </c>
      <c r="G3060" s="9">
        <v>71077</v>
      </c>
      <c r="H3060" s="9">
        <v>959537</v>
      </c>
      <c r="I3060" s="6" t="s">
        <v>101</v>
      </c>
      <c r="J3060" s="6" t="s">
        <v>102</v>
      </c>
      <c r="K3060" s="5">
        <f t="shared" si="296"/>
        <v>45670</v>
      </c>
      <c r="L3060" s="9">
        <f>+VLOOKUP(B3060,'[17]TT 2023'!F$3087:K$3153,2,0)</f>
        <v>959540</v>
      </c>
      <c r="M3060" s="9">
        <f t="shared" si="297"/>
        <v>3</v>
      </c>
      <c r="N3060" s="5">
        <f>+VLOOKUP(B3060,'[17]TT 2023'!F$3087:K$3153,6,0)</f>
        <v>45667</v>
      </c>
      <c r="O3060" t="s">
        <v>3387</v>
      </c>
    </row>
    <row r="3061" spans="1:15" hidden="1" x14ac:dyDescent="0.2">
      <c r="A3061" s="5">
        <v>45635</v>
      </c>
      <c r="B3061" s="6">
        <v>70190</v>
      </c>
      <c r="C3061" s="6" t="s">
        <v>2228</v>
      </c>
      <c r="D3061" s="6" t="s">
        <v>3289</v>
      </c>
      <c r="E3061" s="9">
        <v>888460</v>
      </c>
      <c r="F3061" s="10" t="s">
        <v>1409</v>
      </c>
      <c r="G3061" s="9">
        <v>71077</v>
      </c>
      <c r="H3061" s="9">
        <v>959537</v>
      </c>
      <c r="I3061" s="6" t="s">
        <v>101</v>
      </c>
      <c r="J3061" s="6" t="s">
        <v>102</v>
      </c>
      <c r="K3061" s="5">
        <f t="shared" si="296"/>
        <v>45670</v>
      </c>
      <c r="L3061" s="9">
        <f>+VLOOKUP(B3061,'[17]TT 2023'!F$3087:K$3153,2,0)</f>
        <v>959540</v>
      </c>
      <c r="M3061" s="9">
        <f t="shared" si="297"/>
        <v>3</v>
      </c>
      <c r="N3061" s="5">
        <f>+VLOOKUP(B3061,'[17]TT 2023'!F$3087:K$3153,6,0)</f>
        <v>45667</v>
      </c>
      <c r="O3061" t="s">
        <v>3387</v>
      </c>
    </row>
    <row r="3062" spans="1:15" hidden="1" x14ac:dyDescent="0.2">
      <c r="A3062" s="5">
        <v>45635</v>
      </c>
      <c r="B3062" s="6">
        <v>70191</v>
      </c>
      <c r="C3062" s="6" t="s">
        <v>2228</v>
      </c>
      <c r="D3062" s="6" t="s">
        <v>3290</v>
      </c>
      <c r="E3062" s="9">
        <v>501830</v>
      </c>
      <c r="F3062" s="10" t="s">
        <v>1409</v>
      </c>
      <c r="G3062" s="9">
        <v>40146</v>
      </c>
      <c r="H3062" s="9">
        <v>541976</v>
      </c>
      <c r="I3062" s="6" t="s">
        <v>117</v>
      </c>
      <c r="J3062" s="6" t="s">
        <v>118</v>
      </c>
      <c r="K3062" s="5">
        <f t="shared" si="296"/>
        <v>45670</v>
      </c>
      <c r="L3062" s="9">
        <f>+VLOOKUP(B3062,'[17]TT 2023'!F$3087:K$3153,2,0)</f>
        <v>541971</v>
      </c>
      <c r="M3062" s="9">
        <f t="shared" si="297"/>
        <v>-5</v>
      </c>
      <c r="N3062" s="5">
        <f>+VLOOKUP(B3062,'[17]TT 2023'!F$3087:K$3153,6,0)</f>
        <v>45667</v>
      </c>
      <c r="O3062" t="s">
        <v>3387</v>
      </c>
    </row>
    <row r="3063" spans="1:15" hidden="1" x14ac:dyDescent="0.2">
      <c r="A3063" s="5">
        <v>45635</v>
      </c>
      <c r="B3063" s="6">
        <v>70192</v>
      </c>
      <c r="C3063" s="6" t="s">
        <v>2228</v>
      </c>
      <c r="D3063" s="6" t="s">
        <v>3291</v>
      </c>
      <c r="E3063" s="9">
        <v>501830</v>
      </c>
      <c r="F3063" s="10" t="s">
        <v>1409</v>
      </c>
      <c r="G3063" s="9">
        <v>40146</v>
      </c>
      <c r="H3063" s="9">
        <v>541976</v>
      </c>
      <c r="I3063" s="6" t="s">
        <v>117</v>
      </c>
      <c r="J3063" s="6" t="s">
        <v>118</v>
      </c>
      <c r="K3063" s="5">
        <f t="shared" si="296"/>
        <v>45670</v>
      </c>
      <c r="L3063" s="9">
        <f>+VLOOKUP(B3063,'[17]TT 2023'!F$3087:K$3153,2,0)</f>
        <v>541971</v>
      </c>
      <c r="M3063" s="9">
        <f t="shared" si="297"/>
        <v>-5</v>
      </c>
      <c r="N3063" s="5">
        <f>+VLOOKUP(B3063,'[17]TT 2023'!F$3087:K$3153,6,0)</f>
        <v>45667</v>
      </c>
      <c r="O3063" t="s">
        <v>3387</v>
      </c>
    </row>
    <row r="3064" spans="1:15" hidden="1" x14ac:dyDescent="0.2">
      <c r="A3064" s="5">
        <v>45635</v>
      </c>
      <c r="B3064" s="6">
        <v>70193</v>
      </c>
      <c r="C3064" s="6" t="s">
        <v>2228</v>
      </c>
      <c r="D3064" s="6" t="s">
        <v>3292</v>
      </c>
      <c r="E3064" s="9">
        <v>888460</v>
      </c>
      <c r="F3064" s="10" t="s">
        <v>1409</v>
      </c>
      <c r="G3064" s="9">
        <v>71077</v>
      </c>
      <c r="H3064" s="9">
        <v>959537</v>
      </c>
      <c r="I3064" s="6" t="s">
        <v>117</v>
      </c>
      <c r="J3064" s="6" t="s">
        <v>118</v>
      </c>
      <c r="K3064" s="5">
        <f t="shared" si="296"/>
        <v>45670</v>
      </c>
      <c r="L3064" s="9">
        <f>+VLOOKUP(B3064,'[17]TT 2023'!F$3087:K$3153,2,0)</f>
        <v>959540</v>
      </c>
      <c r="M3064" s="9">
        <f t="shared" si="297"/>
        <v>3</v>
      </c>
      <c r="N3064" s="5">
        <f>+VLOOKUP(B3064,'[17]TT 2023'!F$3087:K$3153,6,0)</f>
        <v>45667</v>
      </c>
      <c r="O3064" t="s">
        <v>3387</v>
      </c>
    </row>
    <row r="3065" spans="1:15" hidden="1" x14ac:dyDescent="0.2">
      <c r="A3065" s="5">
        <v>45635</v>
      </c>
      <c r="B3065" s="6">
        <v>70194</v>
      </c>
      <c r="C3065" s="6" t="s">
        <v>2228</v>
      </c>
      <c r="D3065" s="6" t="s">
        <v>3293</v>
      </c>
      <c r="E3065" s="9">
        <v>2937240</v>
      </c>
      <c r="F3065" s="10" t="s">
        <v>1409</v>
      </c>
      <c r="G3065" s="9">
        <v>234979</v>
      </c>
      <c r="H3065" s="9">
        <v>3172219</v>
      </c>
      <c r="I3065" s="6" t="s">
        <v>13</v>
      </c>
      <c r="J3065" s="6" t="s">
        <v>14</v>
      </c>
      <c r="K3065" s="5">
        <f t="shared" si="296"/>
        <v>45670</v>
      </c>
      <c r="L3065" s="9">
        <f>+VLOOKUP(B3065,'[17]TT 2023'!F$3087:K$3153,2,0)</f>
        <v>3172217</v>
      </c>
      <c r="M3065" s="9">
        <f t="shared" si="297"/>
        <v>-2</v>
      </c>
      <c r="N3065" s="5">
        <f>+VLOOKUP(B3065,'[17]TT 2023'!F$3087:K$3153,6,0)</f>
        <v>45667</v>
      </c>
      <c r="O3065" t="s">
        <v>3387</v>
      </c>
    </row>
    <row r="3066" spans="1:15" hidden="1" x14ac:dyDescent="0.2">
      <c r="A3066" s="5">
        <v>45635</v>
      </c>
      <c r="B3066" s="6">
        <v>70195</v>
      </c>
      <c r="C3066" s="6" t="s">
        <v>2228</v>
      </c>
      <c r="D3066" s="6" t="s">
        <v>3294</v>
      </c>
      <c r="E3066" s="9">
        <v>1776920</v>
      </c>
      <c r="F3066" s="10" t="s">
        <v>1409</v>
      </c>
      <c r="G3066" s="9">
        <v>142154</v>
      </c>
      <c r="H3066" s="9">
        <v>1919074</v>
      </c>
      <c r="I3066" s="6" t="s">
        <v>13</v>
      </c>
      <c r="J3066" s="6" t="s">
        <v>14</v>
      </c>
      <c r="K3066" s="5">
        <f t="shared" si="296"/>
        <v>45670</v>
      </c>
      <c r="L3066" s="9">
        <f>+VLOOKUP(B3066,'[17]TT 2023'!F$3087:K$3153,2,0)</f>
        <v>1919079</v>
      </c>
      <c r="M3066" s="9">
        <f t="shared" si="297"/>
        <v>5</v>
      </c>
      <c r="N3066" s="5">
        <f>+VLOOKUP(B3066,'[17]TT 2023'!F$3087:K$3153,6,0)</f>
        <v>45667</v>
      </c>
      <c r="O3066" t="s">
        <v>3387</v>
      </c>
    </row>
    <row r="3067" spans="1:15" hidden="1" x14ac:dyDescent="0.2">
      <c r="A3067" s="5">
        <v>45635</v>
      </c>
      <c r="B3067" s="6">
        <v>70196</v>
      </c>
      <c r="C3067" s="6" t="s">
        <v>2228</v>
      </c>
      <c r="D3067" s="6" t="s">
        <v>3295</v>
      </c>
      <c r="E3067" s="9">
        <v>888460</v>
      </c>
      <c r="F3067" s="10" t="s">
        <v>1409</v>
      </c>
      <c r="G3067" s="9">
        <v>71077</v>
      </c>
      <c r="H3067" s="9">
        <v>959537</v>
      </c>
      <c r="I3067" s="6" t="s">
        <v>13</v>
      </c>
      <c r="J3067" s="6" t="s">
        <v>14</v>
      </c>
      <c r="K3067" s="5">
        <f t="shared" si="296"/>
        <v>45670</v>
      </c>
      <c r="L3067" s="9">
        <f>+VLOOKUP(B3067,'[17]TT 2023'!F$3087:K$3153,2,0)</f>
        <v>959540</v>
      </c>
      <c r="M3067" s="9">
        <f t="shared" si="297"/>
        <v>3</v>
      </c>
      <c r="N3067" s="5">
        <f>+VLOOKUP(B3067,'[17]TT 2023'!F$3087:K$3153,6,0)</f>
        <v>45667</v>
      </c>
      <c r="O3067" t="s">
        <v>3387</v>
      </c>
    </row>
    <row r="3068" spans="1:15" hidden="1" x14ac:dyDescent="0.2">
      <c r="A3068" s="5">
        <v>45635</v>
      </c>
      <c r="B3068" s="6">
        <v>70197</v>
      </c>
      <c r="C3068" s="6" t="s">
        <v>2228</v>
      </c>
      <c r="D3068" s="6" t="s">
        <v>3296</v>
      </c>
      <c r="E3068" s="9">
        <v>4000489</v>
      </c>
      <c r="F3068" s="10" t="s">
        <v>1409</v>
      </c>
      <c r="G3068" s="9">
        <v>320039</v>
      </c>
      <c r="H3068" s="9">
        <v>4320528</v>
      </c>
      <c r="I3068" s="6" t="s">
        <v>175</v>
      </c>
      <c r="J3068" s="6" t="s">
        <v>176</v>
      </c>
      <c r="K3068" s="5">
        <f t="shared" si="296"/>
        <v>45670</v>
      </c>
      <c r="L3068" s="9">
        <f>+VLOOKUP(B3068,'[17]TT 2023'!F$3087:K$3153,2,0)</f>
        <v>4320527</v>
      </c>
      <c r="M3068" s="9">
        <f t="shared" si="297"/>
        <v>-1</v>
      </c>
      <c r="N3068" s="5">
        <f>+VLOOKUP(B3068,'[17]TT 2023'!F$3087:K$3153,6,0)</f>
        <v>45667</v>
      </c>
      <c r="O3068" t="s">
        <v>3387</v>
      </c>
    </row>
    <row r="3069" spans="1:15" hidden="1" x14ac:dyDescent="0.2">
      <c r="A3069" s="5">
        <v>45636</v>
      </c>
      <c r="B3069" s="6">
        <v>70330</v>
      </c>
      <c r="C3069" s="6" t="s">
        <v>2228</v>
      </c>
      <c r="D3069" s="6" t="s">
        <v>3297</v>
      </c>
      <c r="E3069" s="9">
        <v>10661520</v>
      </c>
      <c r="F3069" s="10" t="s">
        <v>1409</v>
      </c>
      <c r="G3069" s="9">
        <v>852922</v>
      </c>
      <c r="H3069" s="9">
        <v>11514442</v>
      </c>
      <c r="I3069" s="6" t="s">
        <v>147</v>
      </c>
      <c r="J3069" s="6" t="s">
        <v>148</v>
      </c>
      <c r="K3069" s="5">
        <f t="shared" si="296"/>
        <v>45671</v>
      </c>
      <c r="L3069" s="9">
        <f>+VLOOKUP(B3069,'[17]TT 2023'!F$3087:K$3153,2,0)</f>
        <v>11514447</v>
      </c>
      <c r="M3069" s="9">
        <f t="shared" si="297"/>
        <v>5</v>
      </c>
      <c r="N3069" s="5">
        <f>+VLOOKUP(B3069,'[17]TT 2023'!F$3087:K$3153,6,0)</f>
        <v>45667</v>
      </c>
      <c r="O3069" t="s">
        <v>3387</v>
      </c>
    </row>
    <row r="3070" spans="1:15" hidden="1" x14ac:dyDescent="0.2">
      <c r="A3070" s="5">
        <v>45636</v>
      </c>
      <c r="B3070" s="6">
        <v>70331</v>
      </c>
      <c r="C3070" s="6" t="s">
        <v>2228</v>
      </c>
      <c r="D3070" s="6" t="s">
        <v>3298</v>
      </c>
      <c r="E3070" s="9">
        <v>1116060</v>
      </c>
      <c r="F3070" s="10" t="s">
        <v>1409</v>
      </c>
      <c r="G3070" s="9">
        <v>89285</v>
      </c>
      <c r="H3070" s="9">
        <v>1205345</v>
      </c>
      <c r="I3070" s="6" t="s">
        <v>147</v>
      </c>
      <c r="J3070" s="6" t="s">
        <v>148</v>
      </c>
      <c r="K3070" s="5">
        <f t="shared" si="296"/>
        <v>45671</v>
      </c>
      <c r="L3070" s="9">
        <f>+VLOOKUP(B3070,'[17]TT 2023'!F$3087:K$3153,2,0)</f>
        <v>1205348</v>
      </c>
      <c r="M3070" s="9">
        <f t="shared" si="297"/>
        <v>3</v>
      </c>
      <c r="N3070" s="5">
        <f>+VLOOKUP(B3070,'[17]TT 2023'!F$3087:K$3153,6,0)</f>
        <v>45667</v>
      </c>
      <c r="O3070" t="s">
        <v>3387</v>
      </c>
    </row>
    <row r="3071" spans="1:15" hidden="1" x14ac:dyDescent="0.2">
      <c r="A3071" s="5">
        <v>45636</v>
      </c>
      <c r="B3071" s="6">
        <v>70332</v>
      </c>
      <c r="C3071" s="6" t="s">
        <v>2228</v>
      </c>
      <c r="D3071" s="6" t="s">
        <v>3299</v>
      </c>
      <c r="E3071" s="9">
        <v>888460</v>
      </c>
      <c r="F3071" s="10" t="s">
        <v>1409</v>
      </c>
      <c r="G3071" s="9">
        <v>71077</v>
      </c>
      <c r="H3071" s="9">
        <v>959537</v>
      </c>
      <c r="I3071" s="6" t="s">
        <v>147</v>
      </c>
      <c r="J3071" s="6" t="s">
        <v>148</v>
      </c>
      <c r="K3071" s="5">
        <f t="shared" si="296"/>
        <v>45671</v>
      </c>
      <c r="L3071" s="9">
        <f>+VLOOKUP(B3071,'[17]TT 2023'!F$3087:K$3153,2,0)</f>
        <v>959540</v>
      </c>
      <c r="M3071" s="9">
        <f t="shared" si="297"/>
        <v>3</v>
      </c>
      <c r="N3071" s="5">
        <f>+VLOOKUP(B3071,'[17]TT 2023'!F$3087:K$3153,6,0)</f>
        <v>45667</v>
      </c>
      <c r="O3071" t="s">
        <v>3387</v>
      </c>
    </row>
    <row r="3072" spans="1:15" hidden="1" x14ac:dyDescent="0.2">
      <c r="A3072" s="5">
        <v>45636</v>
      </c>
      <c r="B3072" s="6">
        <v>70333</v>
      </c>
      <c r="C3072" s="6" t="s">
        <v>2228</v>
      </c>
      <c r="D3072" s="6" t="s">
        <v>3300</v>
      </c>
      <c r="E3072" s="9">
        <v>2528480</v>
      </c>
      <c r="F3072" s="10" t="s">
        <v>1409</v>
      </c>
      <c r="G3072" s="9">
        <v>202278</v>
      </c>
      <c r="H3072" s="9">
        <v>2730758</v>
      </c>
      <c r="I3072" s="6" t="s">
        <v>147</v>
      </c>
      <c r="J3072" s="6" t="s">
        <v>148</v>
      </c>
      <c r="K3072" s="5">
        <f t="shared" si="296"/>
        <v>45671</v>
      </c>
      <c r="L3072" s="9">
        <f>+VLOOKUP(B3072,'[17]TT 2023'!F$3087:K$3153,2,0)</f>
        <v>2730753</v>
      </c>
      <c r="M3072" s="9">
        <f t="shared" si="297"/>
        <v>-5</v>
      </c>
      <c r="N3072" s="5">
        <f>+VLOOKUP(B3072,'[17]TT 2023'!F$3087:K$3153,6,0)</f>
        <v>45667</v>
      </c>
      <c r="O3072" t="s">
        <v>3387</v>
      </c>
    </row>
    <row r="3073" spans="1:15" hidden="1" x14ac:dyDescent="0.2">
      <c r="A3073" s="5">
        <v>45636</v>
      </c>
      <c r="B3073" s="6">
        <v>70334</v>
      </c>
      <c r="C3073" s="6" t="s">
        <v>2228</v>
      </c>
      <c r="D3073" s="6" t="s">
        <v>3301</v>
      </c>
      <c r="E3073" s="9">
        <v>888460</v>
      </c>
      <c r="F3073" s="10" t="s">
        <v>1409</v>
      </c>
      <c r="G3073" s="9">
        <v>71077</v>
      </c>
      <c r="H3073" s="9">
        <v>959537</v>
      </c>
      <c r="I3073" s="6" t="s">
        <v>147</v>
      </c>
      <c r="J3073" s="6" t="s">
        <v>148</v>
      </c>
      <c r="K3073" s="5">
        <f t="shared" si="296"/>
        <v>45671</v>
      </c>
      <c r="L3073" s="9">
        <f>+VLOOKUP(B3073,'[17]TT 2023'!F$3087:K$3153,2,0)</f>
        <v>959540</v>
      </c>
      <c r="M3073" s="9">
        <f t="shared" si="297"/>
        <v>3</v>
      </c>
      <c r="N3073" s="5">
        <f>+VLOOKUP(B3073,'[17]TT 2023'!F$3087:K$3153,6,0)</f>
        <v>45667</v>
      </c>
      <c r="O3073" t="s">
        <v>3387</v>
      </c>
    </row>
    <row r="3074" spans="1:15" hidden="1" x14ac:dyDescent="0.2">
      <c r="A3074" s="5">
        <v>45636</v>
      </c>
      <c r="B3074" s="6">
        <v>70335</v>
      </c>
      <c r="C3074" s="6" t="s">
        <v>2228</v>
      </c>
      <c r="D3074" s="6" t="s">
        <v>3302</v>
      </c>
      <c r="E3074" s="9">
        <v>1776920</v>
      </c>
      <c r="F3074" s="10" t="s">
        <v>1409</v>
      </c>
      <c r="G3074" s="9">
        <v>142154</v>
      </c>
      <c r="H3074" s="9">
        <v>1919074</v>
      </c>
      <c r="I3074" s="6" t="s">
        <v>131</v>
      </c>
      <c r="J3074" s="6" t="s">
        <v>132</v>
      </c>
      <c r="K3074" s="5">
        <f t="shared" si="296"/>
        <v>45671</v>
      </c>
      <c r="L3074" s="9">
        <f>+VLOOKUP(B3074,'[17]TT 2023'!F$3087:K$3153,2,0)</f>
        <v>1919079</v>
      </c>
      <c r="M3074" s="9">
        <f t="shared" si="297"/>
        <v>5</v>
      </c>
      <c r="N3074" s="5">
        <f>+VLOOKUP(B3074,'[17]TT 2023'!F$3087:K$3153,6,0)</f>
        <v>45667</v>
      </c>
      <c r="O3074" t="s">
        <v>3387</v>
      </c>
    </row>
    <row r="3075" spans="1:15" hidden="1" x14ac:dyDescent="0.2">
      <c r="A3075" s="5">
        <v>45636</v>
      </c>
      <c r="B3075" s="6">
        <v>70336</v>
      </c>
      <c r="C3075" s="6" t="s">
        <v>2228</v>
      </c>
      <c r="D3075" s="6" t="s">
        <v>3303</v>
      </c>
      <c r="E3075" s="9">
        <v>2665380</v>
      </c>
      <c r="F3075" s="10" t="s">
        <v>1409</v>
      </c>
      <c r="G3075" s="9">
        <v>213230</v>
      </c>
      <c r="H3075" s="9">
        <v>2878610</v>
      </c>
      <c r="I3075" s="6" t="s">
        <v>53</v>
      </c>
      <c r="J3075" s="6" t="s">
        <v>54</v>
      </c>
      <c r="K3075" s="5">
        <f t="shared" si="296"/>
        <v>45671</v>
      </c>
      <c r="L3075" s="9">
        <f>+VLOOKUP(B3075,'[17]TT 2023'!F$3154:K$3211,2,0)</f>
        <v>2878605</v>
      </c>
      <c r="M3075" s="9">
        <f t="shared" si="297"/>
        <v>-5</v>
      </c>
      <c r="N3075" s="5">
        <f>+VLOOKUP(B3075,'[17]TT 2023'!F$3154:K$3211,6,0)</f>
        <v>45681</v>
      </c>
      <c r="O3075" t="s">
        <v>3393</v>
      </c>
    </row>
    <row r="3076" spans="1:15" hidden="1" x14ac:dyDescent="0.2">
      <c r="A3076" s="5">
        <v>45636</v>
      </c>
      <c r="B3076" s="6">
        <v>70337</v>
      </c>
      <c r="C3076" s="6" t="s">
        <v>2228</v>
      </c>
      <c r="D3076" s="6" t="s">
        <v>3304</v>
      </c>
      <c r="E3076" s="9">
        <v>2531869</v>
      </c>
      <c r="F3076" s="10" t="s">
        <v>1409</v>
      </c>
      <c r="G3076" s="9">
        <v>202550</v>
      </c>
      <c r="H3076" s="9">
        <v>2734419</v>
      </c>
      <c r="I3076" s="6" t="s">
        <v>139</v>
      </c>
      <c r="J3076" s="6" t="s">
        <v>140</v>
      </c>
      <c r="K3076" s="5">
        <f t="shared" si="296"/>
        <v>45671</v>
      </c>
      <c r="L3076" s="9">
        <f>+VLOOKUP(B3076,'[17]TT 2023'!F$3154:K$3211,2,0)</f>
        <v>2734425</v>
      </c>
      <c r="M3076" s="9">
        <f t="shared" si="297"/>
        <v>6</v>
      </c>
      <c r="N3076" s="5">
        <f>+VLOOKUP(B3076,'[17]TT 2023'!F$3154:K$3211,6,0)</f>
        <v>45681</v>
      </c>
      <c r="O3076" t="s">
        <v>3393</v>
      </c>
    </row>
    <row r="3077" spans="1:15" hidden="1" x14ac:dyDescent="0.2">
      <c r="A3077" s="5">
        <v>45636</v>
      </c>
      <c r="B3077" s="6">
        <v>70338</v>
      </c>
      <c r="C3077" s="6" t="s">
        <v>2228</v>
      </c>
      <c r="D3077" s="6" t="s">
        <v>3305</v>
      </c>
      <c r="E3077" s="9">
        <v>888460</v>
      </c>
      <c r="F3077" s="10" t="s">
        <v>1409</v>
      </c>
      <c r="G3077" s="9">
        <v>71077</v>
      </c>
      <c r="H3077" s="9">
        <v>959537</v>
      </c>
      <c r="I3077" s="6" t="s">
        <v>139</v>
      </c>
      <c r="J3077" s="6" t="s">
        <v>140</v>
      </c>
      <c r="K3077" s="5">
        <f t="shared" si="296"/>
        <v>45671</v>
      </c>
      <c r="L3077" s="9">
        <f>+VLOOKUP(B3077,'[17]TT 2023'!F$3154:K$3211,2,0)</f>
        <v>959540</v>
      </c>
      <c r="M3077" s="9">
        <f t="shared" si="297"/>
        <v>3</v>
      </c>
      <c r="N3077" s="5">
        <f>+VLOOKUP(B3077,'[17]TT 2023'!F$3154:K$3211,6,0)</f>
        <v>45681</v>
      </c>
      <c r="O3077" t="s">
        <v>3393</v>
      </c>
    </row>
    <row r="3078" spans="1:15" hidden="1" x14ac:dyDescent="0.2">
      <c r="A3078" s="5">
        <v>45636</v>
      </c>
      <c r="B3078" s="6">
        <v>70339</v>
      </c>
      <c r="C3078" s="6" t="s">
        <v>2228</v>
      </c>
      <c r="D3078" s="6" t="s">
        <v>3306</v>
      </c>
      <c r="E3078" s="9">
        <v>888460</v>
      </c>
      <c r="F3078" s="10" t="s">
        <v>1409</v>
      </c>
      <c r="G3078" s="9">
        <v>71077</v>
      </c>
      <c r="H3078" s="9">
        <v>959537</v>
      </c>
      <c r="I3078" s="6" t="s">
        <v>89</v>
      </c>
      <c r="J3078" s="6" t="s">
        <v>90</v>
      </c>
      <c r="K3078" s="5">
        <f t="shared" si="296"/>
        <v>45671</v>
      </c>
      <c r="L3078" s="9">
        <f>+VLOOKUP(B3078,'[17]TT 2023'!F$3154:K$3211,2,0)</f>
        <v>959540</v>
      </c>
      <c r="M3078" s="9">
        <f t="shared" si="297"/>
        <v>3</v>
      </c>
      <c r="N3078" s="5">
        <f>+VLOOKUP(B3078,'[17]TT 2023'!F$3154:K$3211,6,0)</f>
        <v>45681</v>
      </c>
      <c r="O3078" t="s">
        <v>3393</v>
      </c>
    </row>
    <row r="3079" spans="1:15" hidden="1" x14ac:dyDescent="0.2">
      <c r="A3079" s="5">
        <v>45636</v>
      </c>
      <c r="B3079" s="6">
        <v>70340</v>
      </c>
      <c r="C3079" s="6" t="s">
        <v>2228</v>
      </c>
      <c r="D3079" s="6" t="s">
        <v>3307</v>
      </c>
      <c r="E3079" s="9">
        <v>888460</v>
      </c>
      <c r="F3079" s="10" t="s">
        <v>1409</v>
      </c>
      <c r="G3079" s="9">
        <v>71077</v>
      </c>
      <c r="H3079" s="9">
        <v>959537</v>
      </c>
      <c r="I3079" s="6" t="s">
        <v>83</v>
      </c>
      <c r="J3079" s="6" t="s">
        <v>84</v>
      </c>
      <c r="K3079" s="5">
        <f t="shared" si="296"/>
        <v>45671</v>
      </c>
      <c r="L3079" s="9">
        <f>+VLOOKUP(B3079,'[17]TT 2023'!F$3154:K$3211,2,0)</f>
        <v>959540</v>
      </c>
      <c r="M3079" s="9">
        <f t="shared" si="297"/>
        <v>3</v>
      </c>
      <c r="N3079" s="5">
        <f>+VLOOKUP(B3079,'[17]TT 2023'!F$3154:K$3211,6,0)</f>
        <v>45681</v>
      </c>
      <c r="O3079" t="s">
        <v>3393</v>
      </c>
    </row>
    <row r="3080" spans="1:15" hidden="1" x14ac:dyDescent="0.2">
      <c r="A3080" s="5">
        <v>45636</v>
      </c>
      <c r="B3080" s="6">
        <v>70341</v>
      </c>
      <c r="C3080" s="6" t="s">
        <v>2228</v>
      </c>
      <c r="D3080" s="6" t="s">
        <v>3308</v>
      </c>
      <c r="E3080" s="9">
        <v>888460</v>
      </c>
      <c r="F3080" s="10" t="s">
        <v>1409</v>
      </c>
      <c r="G3080" s="9">
        <v>71077</v>
      </c>
      <c r="H3080" s="9">
        <v>959537</v>
      </c>
      <c r="I3080" s="6" t="s">
        <v>113</v>
      </c>
      <c r="J3080" s="6" t="s">
        <v>114</v>
      </c>
      <c r="K3080" s="5">
        <f t="shared" si="296"/>
        <v>45671</v>
      </c>
      <c r="L3080" s="9">
        <f>+VLOOKUP(B3080,'[17]TT 2023'!F$3154:K$3211,2,0)</f>
        <v>959540</v>
      </c>
      <c r="M3080" s="9">
        <f t="shared" si="297"/>
        <v>3</v>
      </c>
      <c r="N3080" s="5">
        <f>+VLOOKUP(B3080,'[17]TT 2023'!F$3154:K$3211,6,0)</f>
        <v>45681</v>
      </c>
      <c r="O3080" t="s">
        <v>3393</v>
      </c>
    </row>
    <row r="3081" spans="1:15" hidden="1" x14ac:dyDescent="0.2">
      <c r="A3081" s="5">
        <v>45636</v>
      </c>
      <c r="B3081" s="6">
        <v>70342</v>
      </c>
      <c r="C3081" s="6" t="s">
        <v>2228</v>
      </c>
      <c r="D3081" s="6" t="s">
        <v>3309</v>
      </c>
      <c r="E3081" s="9">
        <v>888460</v>
      </c>
      <c r="F3081" s="10" t="s">
        <v>1409</v>
      </c>
      <c r="G3081" s="9">
        <v>71077</v>
      </c>
      <c r="H3081" s="9">
        <v>959537</v>
      </c>
      <c r="I3081" s="6" t="s">
        <v>73</v>
      </c>
      <c r="J3081" s="6" t="s">
        <v>74</v>
      </c>
      <c r="K3081" s="5">
        <f t="shared" si="296"/>
        <v>45671</v>
      </c>
      <c r="L3081" s="9">
        <f>+VLOOKUP(B3081,'[17]TT 2023'!F$3154:K$3211,2,0)</f>
        <v>959540</v>
      </c>
      <c r="M3081" s="9">
        <f t="shared" si="297"/>
        <v>3</v>
      </c>
      <c r="N3081" s="5">
        <f>+VLOOKUP(B3081,'[17]TT 2023'!F$3154:K$3211,6,0)</f>
        <v>45681</v>
      </c>
      <c r="O3081" t="s">
        <v>3393</v>
      </c>
    </row>
    <row r="3082" spans="1:15" hidden="1" x14ac:dyDescent="0.2">
      <c r="A3082" s="5">
        <v>45638</v>
      </c>
      <c r="B3082" s="6">
        <v>71261</v>
      </c>
      <c r="C3082" s="6" t="s">
        <v>2228</v>
      </c>
      <c r="D3082" s="6" t="s">
        <v>3310</v>
      </c>
      <c r="E3082" s="9">
        <v>888460</v>
      </c>
      <c r="F3082" s="10" t="s">
        <v>1409</v>
      </c>
      <c r="G3082" s="9">
        <v>71077</v>
      </c>
      <c r="H3082" s="9">
        <v>959537</v>
      </c>
      <c r="I3082" s="6" t="s">
        <v>175</v>
      </c>
      <c r="J3082" s="6" t="s">
        <v>176</v>
      </c>
      <c r="K3082" s="5">
        <f t="shared" si="296"/>
        <v>45673</v>
      </c>
      <c r="L3082" s="9">
        <f>+VLOOKUP(B3082,'[17]TT 2023'!F$3154:K$3211,2,0)</f>
        <v>959540</v>
      </c>
      <c r="M3082" s="9">
        <f t="shared" si="297"/>
        <v>3</v>
      </c>
      <c r="N3082" s="5">
        <f>+VLOOKUP(B3082,'[17]TT 2023'!F$3154:K$3211,6,0)</f>
        <v>45681</v>
      </c>
      <c r="O3082" t="s">
        <v>3393</v>
      </c>
    </row>
    <row r="3083" spans="1:15" hidden="1" x14ac:dyDescent="0.2">
      <c r="A3083" s="5">
        <v>45638</v>
      </c>
      <c r="B3083" s="6">
        <v>71262</v>
      </c>
      <c r="C3083" s="6" t="s">
        <v>2228</v>
      </c>
      <c r="D3083" s="6" t="s">
        <v>3311</v>
      </c>
      <c r="E3083" s="9">
        <v>2277565</v>
      </c>
      <c r="F3083" s="10" t="s">
        <v>1409</v>
      </c>
      <c r="G3083" s="9">
        <v>182205</v>
      </c>
      <c r="H3083" s="9">
        <v>2459770</v>
      </c>
      <c r="I3083" s="6" t="s">
        <v>131</v>
      </c>
      <c r="J3083" s="6" t="s">
        <v>132</v>
      </c>
      <c r="K3083" s="5">
        <f t="shared" si="296"/>
        <v>45673</v>
      </c>
      <c r="L3083" s="9">
        <f>+VLOOKUP(B3083,'[17]TT 2023'!F$3154:K$3211,2,0)</f>
        <v>2459768</v>
      </c>
      <c r="M3083" s="9">
        <f t="shared" si="297"/>
        <v>-2</v>
      </c>
      <c r="N3083" s="5">
        <f>+VLOOKUP(B3083,'[17]TT 2023'!F$3154:K$3211,6,0)</f>
        <v>45681</v>
      </c>
      <c r="O3083" t="s">
        <v>3393</v>
      </c>
    </row>
    <row r="3084" spans="1:15" hidden="1" x14ac:dyDescent="0.2">
      <c r="A3084" s="5">
        <v>45638</v>
      </c>
      <c r="B3084" s="6">
        <v>71263</v>
      </c>
      <c r="C3084" s="6" t="s">
        <v>2228</v>
      </c>
      <c r="D3084" s="6" t="s">
        <v>3312</v>
      </c>
      <c r="E3084" s="9">
        <v>2381320</v>
      </c>
      <c r="F3084" s="10" t="s">
        <v>1409</v>
      </c>
      <c r="G3084" s="9">
        <v>190506</v>
      </c>
      <c r="H3084" s="9">
        <v>2571826</v>
      </c>
      <c r="I3084" s="6" t="s">
        <v>83</v>
      </c>
      <c r="J3084" s="6" t="s">
        <v>84</v>
      </c>
      <c r="K3084" s="5">
        <f t="shared" si="296"/>
        <v>45673</v>
      </c>
      <c r="L3084" s="9">
        <f>+VLOOKUP(B3084,'[17]TT 2023'!F$3154:K$3211,2,0)</f>
        <v>2571831</v>
      </c>
      <c r="M3084" s="9">
        <f t="shared" si="297"/>
        <v>5</v>
      </c>
      <c r="N3084" s="5">
        <f>+VLOOKUP(B3084,'[17]TT 2023'!F$3154:K$3211,6,0)</f>
        <v>45681</v>
      </c>
      <c r="O3084" t="s">
        <v>3393</v>
      </c>
    </row>
    <row r="3085" spans="1:15" hidden="1" x14ac:dyDescent="0.2">
      <c r="A3085" s="5">
        <v>45638</v>
      </c>
      <c r="B3085" s="6">
        <v>71264</v>
      </c>
      <c r="C3085" s="6" t="s">
        <v>2228</v>
      </c>
      <c r="D3085" s="6" t="s">
        <v>3313</v>
      </c>
      <c r="E3085" s="9">
        <v>2937240</v>
      </c>
      <c r="F3085" s="10" t="s">
        <v>1409</v>
      </c>
      <c r="G3085" s="9">
        <v>234979</v>
      </c>
      <c r="H3085" s="9">
        <v>3172219</v>
      </c>
      <c r="I3085" s="6" t="s">
        <v>83</v>
      </c>
      <c r="J3085" s="6" t="s">
        <v>84</v>
      </c>
      <c r="K3085" s="5">
        <f t="shared" si="296"/>
        <v>45673</v>
      </c>
      <c r="L3085" s="9">
        <f>+VLOOKUP(B3085,'[17]TT 2023'!F$3154:K$3211,2,0)</f>
        <v>3172217</v>
      </c>
      <c r="M3085" s="9">
        <f t="shared" si="297"/>
        <v>-2</v>
      </c>
      <c r="N3085" s="5">
        <f>+VLOOKUP(B3085,'[17]TT 2023'!F$3154:K$3211,6,0)</f>
        <v>45681</v>
      </c>
      <c r="O3085" t="s">
        <v>3393</v>
      </c>
    </row>
    <row r="3086" spans="1:15" hidden="1" x14ac:dyDescent="0.2">
      <c r="A3086" s="5">
        <v>45638</v>
      </c>
      <c r="B3086" s="6">
        <v>71265</v>
      </c>
      <c r="C3086" s="6" t="s">
        <v>2228</v>
      </c>
      <c r="D3086" s="6" t="s">
        <v>3314</v>
      </c>
      <c r="E3086" s="9">
        <v>9993250</v>
      </c>
      <c r="F3086" s="10" t="s">
        <v>1409</v>
      </c>
      <c r="G3086" s="9">
        <v>799460</v>
      </c>
      <c r="H3086" s="9">
        <v>10792710</v>
      </c>
      <c r="I3086" s="6" t="s">
        <v>13</v>
      </c>
      <c r="J3086" s="6" t="s">
        <v>14</v>
      </c>
      <c r="K3086" s="5">
        <f t="shared" si="296"/>
        <v>45673</v>
      </c>
      <c r="L3086" s="9">
        <f>+VLOOKUP(B3086,'[17]TT 2023'!F$3154:K$3211,2,0)</f>
        <v>10792710</v>
      </c>
      <c r="M3086" s="9">
        <f t="shared" si="297"/>
        <v>0</v>
      </c>
      <c r="N3086" s="5">
        <f>+VLOOKUP(B3086,'[17]TT 2023'!F$3154:K$3211,6,0)</f>
        <v>45681</v>
      </c>
      <c r="O3086" t="s">
        <v>3393</v>
      </c>
    </row>
    <row r="3087" spans="1:15" hidden="1" x14ac:dyDescent="0.2">
      <c r="A3087" s="5">
        <v>45638</v>
      </c>
      <c r="B3087" s="6">
        <v>71266</v>
      </c>
      <c r="C3087" s="6" t="s">
        <v>2228</v>
      </c>
      <c r="D3087" s="6" t="s">
        <v>3315</v>
      </c>
      <c r="E3087" s="9">
        <v>5330760</v>
      </c>
      <c r="F3087" s="10" t="s">
        <v>1409</v>
      </c>
      <c r="G3087" s="9">
        <v>426461</v>
      </c>
      <c r="H3087" s="9">
        <v>5757221</v>
      </c>
      <c r="I3087" s="6" t="s">
        <v>13</v>
      </c>
      <c r="J3087" s="6" t="s">
        <v>14</v>
      </c>
      <c r="K3087" s="5">
        <f t="shared" si="296"/>
        <v>45673</v>
      </c>
      <c r="L3087" s="9">
        <f>+VLOOKUP(B3087,'[17]TT 2023'!F$3154:K$3211,2,0)</f>
        <v>5757224</v>
      </c>
      <c r="M3087" s="9">
        <f t="shared" si="297"/>
        <v>3</v>
      </c>
      <c r="N3087" s="5">
        <f>+VLOOKUP(B3087,'[17]TT 2023'!F$3154:K$3211,6,0)</f>
        <v>45681</v>
      </c>
      <c r="O3087" t="s">
        <v>3393</v>
      </c>
    </row>
    <row r="3088" spans="1:15" hidden="1" x14ac:dyDescent="0.2">
      <c r="A3088" s="5">
        <v>45642</v>
      </c>
      <c r="B3088" s="6">
        <v>71739</v>
      </c>
      <c r="C3088" s="6" t="s">
        <v>2228</v>
      </c>
      <c r="D3088" s="6" t="s">
        <v>3316</v>
      </c>
      <c r="E3088" s="9">
        <v>1003660</v>
      </c>
      <c r="F3088" s="10" t="s">
        <v>1409</v>
      </c>
      <c r="G3088" s="9">
        <v>80293</v>
      </c>
      <c r="H3088" s="9">
        <v>1083953</v>
      </c>
      <c r="I3088" s="6" t="s">
        <v>13</v>
      </c>
      <c r="J3088" s="6" t="s">
        <v>14</v>
      </c>
      <c r="K3088" s="5">
        <f t="shared" si="296"/>
        <v>45677</v>
      </c>
      <c r="L3088" s="9">
        <f>+VLOOKUP(B3088,'[17]TT 2023'!F$3154:K$3211,2,0)</f>
        <v>1083956</v>
      </c>
      <c r="M3088" s="9">
        <f t="shared" si="297"/>
        <v>3</v>
      </c>
      <c r="N3088" s="5">
        <f>+VLOOKUP(B3088,'[17]TT 2023'!F$3154:K$3211,6,0)</f>
        <v>45681</v>
      </c>
      <c r="O3088" t="s">
        <v>3393</v>
      </c>
    </row>
    <row r="3089" spans="1:15" hidden="1" x14ac:dyDescent="0.2">
      <c r="A3089" s="5">
        <v>45642</v>
      </c>
      <c r="B3089" s="6">
        <v>71740</v>
      </c>
      <c r="C3089" s="6" t="s">
        <v>2228</v>
      </c>
      <c r="D3089" s="6" t="s">
        <v>3317</v>
      </c>
      <c r="E3089" s="9">
        <v>7107680</v>
      </c>
      <c r="F3089" s="10" t="s">
        <v>1409</v>
      </c>
      <c r="G3089" s="9">
        <v>568614</v>
      </c>
      <c r="H3089" s="9">
        <v>7676294</v>
      </c>
      <c r="I3089" s="6" t="s">
        <v>13</v>
      </c>
      <c r="J3089" s="6" t="s">
        <v>14</v>
      </c>
      <c r="K3089" s="5">
        <f t="shared" si="296"/>
        <v>45677</v>
      </c>
      <c r="L3089" s="9">
        <f>+VLOOKUP(B3089,'[17]TT 2023'!F$3154:K$3211,2,0)</f>
        <v>7676289</v>
      </c>
      <c r="M3089" s="9">
        <f t="shared" si="297"/>
        <v>-5</v>
      </c>
      <c r="N3089" s="5">
        <f>+VLOOKUP(B3089,'[17]TT 2023'!F$3154:K$3211,6,0)</f>
        <v>45681</v>
      </c>
      <c r="O3089" t="s">
        <v>3393</v>
      </c>
    </row>
    <row r="3090" spans="1:15" hidden="1" x14ac:dyDescent="0.2">
      <c r="A3090" s="5">
        <v>45642</v>
      </c>
      <c r="B3090" s="6">
        <v>71741</v>
      </c>
      <c r="C3090" s="6" t="s">
        <v>2228</v>
      </c>
      <c r="D3090" s="6" t="s">
        <v>3318</v>
      </c>
      <c r="E3090" s="9">
        <v>2381320</v>
      </c>
      <c r="F3090" s="10" t="s">
        <v>1409</v>
      </c>
      <c r="G3090" s="9">
        <v>190506</v>
      </c>
      <c r="H3090" s="9">
        <v>2571826</v>
      </c>
      <c r="I3090" s="6" t="s">
        <v>131</v>
      </c>
      <c r="J3090" s="6" t="s">
        <v>132</v>
      </c>
      <c r="K3090" s="5">
        <f t="shared" si="296"/>
        <v>45677</v>
      </c>
      <c r="L3090" s="9">
        <f>+VLOOKUP(B3090,'[17]TT 2023'!F$3154:K$3211,2,0)</f>
        <v>2571831</v>
      </c>
      <c r="M3090" s="9">
        <f t="shared" si="297"/>
        <v>5</v>
      </c>
      <c r="N3090" s="5">
        <f>+VLOOKUP(B3090,'[17]TT 2023'!F$3154:K$3211,6,0)</f>
        <v>45681</v>
      </c>
      <c r="O3090" t="s">
        <v>3393</v>
      </c>
    </row>
    <row r="3091" spans="1:15" hidden="1" x14ac:dyDescent="0.2">
      <c r="A3091" s="5">
        <v>45642</v>
      </c>
      <c r="B3091" s="6">
        <v>71742</v>
      </c>
      <c r="C3091" s="6" t="s">
        <v>2228</v>
      </c>
      <c r="D3091" s="6" t="s">
        <v>3319</v>
      </c>
      <c r="E3091" s="9">
        <v>1468620</v>
      </c>
      <c r="F3091" s="10" t="s">
        <v>1409</v>
      </c>
      <c r="G3091" s="9">
        <v>117490</v>
      </c>
      <c r="H3091" s="9">
        <v>1586110</v>
      </c>
      <c r="I3091" s="6" t="s">
        <v>53</v>
      </c>
      <c r="J3091" s="6" t="s">
        <v>54</v>
      </c>
      <c r="K3091" s="5">
        <f t="shared" si="296"/>
        <v>45677</v>
      </c>
      <c r="L3091" s="9">
        <f>+VLOOKUP(B3091,'[17]TT 2023'!F$3154:K$3211,2,0)</f>
        <v>1586115</v>
      </c>
      <c r="M3091" s="9">
        <f t="shared" si="297"/>
        <v>5</v>
      </c>
      <c r="N3091" s="5">
        <f>+VLOOKUP(B3091,'[17]TT 2023'!F$3154:K$3211,6,0)</f>
        <v>45681</v>
      </c>
      <c r="O3091" t="s">
        <v>3393</v>
      </c>
    </row>
    <row r="3092" spans="1:15" hidden="1" x14ac:dyDescent="0.2">
      <c r="A3092" s="5">
        <v>45642</v>
      </c>
      <c r="B3092" s="6">
        <v>71743</v>
      </c>
      <c r="C3092" s="6" t="s">
        <v>2228</v>
      </c>
      <c r="D3092" s="6" t="s">
        <v>3320</v>
      </c>
      <c r="E3092" s="9">
        <v>2556585</v>
      </c>
      <c r="F3092" s="10" t="s">
        <v>1409</v>
      </c>
      <c r="G3092" s="9">
        <v>204527</v>
      </c>
      <c r="H3092" s="9">
        <v>2761112</v>
      </c>
      <c r="I3092" s="6" t="s">
        <v>139</v>
      </c>
      <c r="J3092" s="6" t="s">
        <v>140</v>
      </c>
      <c r="K3092" s="5">
        <f t="shared" si="296"/>
        <v>45677</v>
      </c>
      <c r="L3092" s="9">
        <f>+VLOOKUP(B3092,'[17]TT 2023'!F$3154:K$3211,2,0)</f>
        <v>2761115</v>
      </c>
      <c r="M3092" s="9">
        <f t="shared" si="297"/>
        <v>3</v>
      </c>
      <c r="N3092" s="5">
        <f>+VLOOKUP(B3092,'[17]TT 2023'!F$3154:K$3211,6,0)</f>
        <v>45681</v>
      </c>
      <c r="O3092" t="s">
        <v>3393</v>
      </c>
    </row>
    <row r="3093" spans="1:15" hidden="1" x14ac:dyDescent="0.2">
      <c r="A3093" s="5">
        <v>45642</v>
      </c>
      <c r="B3093" s="6">
        <v>71744</v>
      </c>
      <c r="C3093" s="6" t="s">
        <v>2228</v>
      </c>
      <c r="D3093" s="6" t="s">
        <v>3321</v>
      </c>
      <c r="E3093" s="9">
        <v>2632235</v>
      </c>
      <c r="F3093" s="10" t="s">
        <v>1409</v>
      </c>
      <c r="G3093" s="9">
        <v>210579</v>
      </c>
      <c r="H3093" s="9">
        <v>2842814</v>
      </c>
      <c r="I3093" s="6" t="s">
        <v>93</v>
      </c>
      <c r="J3093" s="6" t="s">
        <v>94</v>
      </c>
      <c r="K3093" s="5">
        <f t="shared" si="296"/>
        <v>45677</v>
      </c>
      <c r="L3093" s="9">
        <f>+VLOOKUP(B3093,'[17]TT 2023'!F$3154:K$3211,2,0)</f>
        <v>2842817</v>
      </c>
      <c r="M3093" s="9">
        <f t="shared" si="297"/>
        <v>3</v>
      </c>
      <c r="N3093" s="5">
        <f>+VLOOKUP(B3093,'[17]TT 2023'!F$3154:K$3211,6,0)</f>
        <v>45681</v>
      </c>
      <c r="O3093" t="s">
        <v>3393</v>
      </c>
    </row>
    <row r="3094" spans="1:15" hidden="1" x14ac:dyDescent="0.2">
      <c r="A3094" s="5">
        <v>45642</v>
      </c>
      <c r="B3094" s="6">
        <v>71745</v>
      </c>
      <c r="C3094" s="6" t="s">
        <v>2228</v>
      </c>
      <c r="D3094" s="6" t="s">
        <v>3322</v>
      </c>
      <c r="E3094" s="9">
        <v>3218370</v>
      </c>
      <c r="F3094" s="10" t="s">
        <v>1409</v>
      </c>
      <c r="G3094" s="9">
        <v>257470</v>
      </c>
      <c r="H3094" s="9">
        <v>3475840</v>
      </c>
      <c r="I3094" s="6" t="s">
        <v>83</v>
      </c>
      <c r="J3094" s="6" t="s">
        <v>84</v>
      </c>
      <c r="K3094" s="5">
        <f t="shared" si="296"/>
        <v>45677</v>
      </c>
      <c r="L3094" s="9">
        <f>+VLOOKUP(B3094,'[17]TT 2023'!F$3154:K$3211,2,0)</f>
        <v>3475845</v>
      </c>
      <c r="M3094" s="9">
        <f t="shared" si="297"/>
        <v>5</v>
      </c>
      <c r="N3094" s="5">
        <f>+VLOOKUP(B3094,'[17]TT 2023'!F$3154:K$3211,6,0)</f>
        <v>45681</v>
      </c>
      <c r="O3094" t="s">
        <v>3393</v>
      </c>
    </row>
    <row r="3095" spans="1:15" hidden="1" x14ac:dyDescent="0.2">
      <c r="A3095" s="5">
        <v>45642</v>
      </c>
      <c r="B3095" s="6">
        <v>71746</v>
      </c>
      <c r="C3095" s="6" t="s">
        <v>2228</v>
      </c>
      <c r="D3095" s="6" t="s">
        <v>3323</v>
      </c>
      <c r="E3095" s="9">
        <v>1468620</v>
      </c>
      <c r="F3095" s="10" t="s">
        <v>1409</v>
      </c>
      <c r="G3095" s="9">
        <v>117490</v>
      </c>
      <c r="H3095" s="9">
        <v>1586110</v>
      </c>
      <c r="I3095" s="6" t="s">
        <v>113</v>
      </c>
      <c r="J3095" s="6" t="s">
        <v>114</v>
      </c>
      <c r="K3095" s="5">
        <f t="shared" si="296"/>
        <v>45677</v>
      </c>
      <c r="L3095" s="9">
        <f>+VLOOKUP(B3095,'[17]TT 2023'!F$3154:K$3211,2,0)</f>
        <v>1586115</v>
      </c>
      <c r="M3095" s="9">
        <f t="shared" si="297"/>
        <v>5</v>
      </c>
      <c r="N3095" s="5">
        <f>+VLOOKUP(B3095,'[17]TT 2023'!F$3154:K$3211,6,0)</f>
        <v>45681</v>
      </c>
      <c r="O3095" t="s">
        <v>3393</v>
      </c>
    </row>
    <row r="3096" spans="1:15" hidden="1" x14ac:dyDescent="0.2">
      <c r="A3096" s="5">
        <v>45642</v>
      </c>
      <c r="B3096" s="6">
        <v>71747</v>
      </c>
      <c r="C3096" s="6" t="s">
        <v>2228</v>
      </c>
      <c r="D3096" s="6" t="s">
        <v>3324</v>
      </c>
      <c r="E3096" s="9">
        <v>888460</v>
      </c>
      <c r="F3096" s="10" t="s">
        <v>1409</v>
      </c>
      <c r="G3096" s="9">
        <v>71077</v>
      </c>
      <c r="H3096" s="9">
        <v>959537</v>
      </c>
      <c r="I3096" s="6" t="s">
        <v>73</v>
      </c>
      <c r="J3096" s="6" t="s">
        <v>74</v>
      </c>
      <c r="K3096" s="5">
        <f t="shared" si="296"/>
        <v>45677</v>
      </c>
      <c r="L3096" s="9">
        <f>+VLOOKUP(B3096,'[17]TT 2023'!F$3154:K$3211,2,0)</f>
        <v>959540</v>
      </c>
      <c r="M3096" s="9">
        <f t="shared" si="297"/>
        <v>3</v>
      </c>
      <c r="N3096" s="5">
        <f>+VLOOKUP(B3096,'[17]TT 2023'!F$3154:K$3211,6,0)</f>
        <v>45681</v>
      </c>
      <c r="O3096" t="s">
        <v>3393</v>
      </c>
    </row>
    <row r="3097" spans="1:15" hidden="1" x14ac:dyDescent="0.2">
      <c r="A3097" s="5">
        <v>45645</v>
      </c>
      <c r="B3097" s="6">
        <v>72011</v>
      </c>
      <c r="C3097" s="6" t="s">
        <v>2228</v>
      </c>
      <c r="D3097" s="6" t="s">
        <v>3325</v>
      </c>
      <c r="E3097" s="9">
        <v>3849940</v>
      </c>
      <c r="F3097" s="10" t="s">
        <v>1409</v>
      </c>
      <c r="G3097" s="9">
        <v>307995</v>
      </c>
      <c r="H3097" s="9">
        <v>4157935</v>
      </c>
      <c r="I3097" s="6" t="s">
        <v>147</v>
      </c>
      <c r="J3097" s="6" t="s">
        <v>148</v>
      </c>
      <c r="K3097" s="5">
        <f t="shared" si="296"/>
        <v>45680</v>
      </c>
      <c r="L3097" s="9">
        <f>+VLOOKUP(B3097,'[17]TT 2023'!F$3154:K$3211,2,0)</f>
        <v>4157933</v>
      </c>
      <c r="M3097" s="9">
        <f t="shared" si="297"/>
        <v>-2</v>
      </c>
      <c r="N3097" s="5">
        <f>+VLOOKUP(B3097,'[17]TT 2023'!F$3154:K$3211,6,0)</f>
        <v>45681</v>
      </c>
      <c r="O3097" t="s">
        <v>3393</v>
      </c>
    </row>
    <row r="3098" spans="1:15" hidden="1" x14ac:dyDescent="0.2">
      <c r="A3098" s="5">
        <v>45645</v>
      </c>
      <c r="B3098" s="6">
        <v>72012</v>
      </c>
      <c r="C3098" s="6" t="s">
        <v>2228</v>
      </c>
      <c r="D3098" s="6" t="s">
        <v>3326</v>
      </c>
      <c r="E3098" s="9">
        <v>888460</v>
      </c>
      <c r="F3098" s="10" t="s">
        <v>1409</v>
      </c>
      <c r="G3098" s="9">
        <v>71077</v>
      </c>
      <c r="H3098" s="9">
        <v>959537</v>
      </c>
      <c r="I3098" s="6" t="s">
        <v>147</v>
      </c>
      <c r="J3098" s="6" t="s">
        <v>148</v>
      </c>
      <c r="K3098" s="5">
        <f t="shared" si="296"/>
        <v>45680</v>
      </c>
      <c r="L3098" s="9">
        <f>+VLOOKUP(B3098,'[17]TT 2023'!F$3154:K$3211,2,0)</f>
        <v>959540</v>
      </c>
      <c r="M3098" s="9">
        <f t="shared" si="297"/>
        <v>3</v>
      </c>
      <c r="N3098" s="5">
        <f>+VLOOKUP(B3098,'[17]TT 2023'!F$3154:K$3211,6,0)</f>
        <v>45681</v>
      </c>
      <c r="O3098" t="s">
        <v>3393</v>
      </c>
    </row>
    <row r="3099" spans="1:15" hidden="1" x14ac:dyDescent="0.2">
      <c r="A3099" s="5">
        <v>45645</v>
      </c>
      <c r="B3099" s="6">
        <v>72033</v>
      </c>
      <c r="C3099" s="6" t="s">
        <v>2228</v>
      </c>
      <c r="D3099" s="6" t="s">
        <v>3327</v>
      </c>
      <c r="E3099" s="9">
        <v>2791585</v>
      </c>
      <c r="F3099" s="10" t="s">
        <v>1409</v>
      </c>
      <c r="G3099" s="9">
        <v>223327</v>
      </c>
      <c r="H3099" s="9">
        <v>3014912</v>
      </c>
      <c r="I3099" s="6" t="s">
        <v>147</v>
      </c>
      <c r="J3099" s="6" t="s">
        <v>148</v>
      </c>
      <c r="K3099" s="5">
        <f t="shared" si="296"/>
        <v>45680</v>
      </c>
      <c r="L3099" s="9">
        <f>+VLOOKUP(B3099,'[17]TT 2023'!F$3154:K$3211,2,0)</f>
        <v>3014915</v>
      </c>
      <c r="M3099" s="9">
        <f t="shared" si="297"/>
        <v>3</v>
      </c>
      <c r="N3099" s="5">
        <f>+VLOOKUP(B3099,'[17]TT 2023'!F$3154:K$3211,6,0)</f>
        <v>45681</v>
      </c>
      <c r="O3099" t="s">
        <v>3393</v>
      </c>
    </row>
    <row r="3100" spans="1:15" hidden="1" x14ac:dyDescent="0.2">
      <c r="A3100" s="5">
        <v>45645</v>
      </c>
      <c r="B3100" s="6">
        <v>72034</v>
      </c>
      <c r="C3100" s="6" t="s">
        <v>2228</v>
      </c>
      <c r="D3100" s="6" t="s">
        <v>3328</v>
      </c>
      <c r="E3100" s="9">
        <v>100366</v>
      </c>
      <c r="F3100" s="10" t="s">
        <v>1409</v>
      </c>
      <c r="G3100" s="9">
        <v>8029</v>
      </c>
      <c r="H3100" s="9">
        <v>108395</v>
      </c>
      <c r="I3100" s="6" t="s">
        <v>147</v>
      </c>
      <c r="J3100" s="6" t="s">
        <v>148</v>
      </c>
      <c r="K3100" s="5">
        <f t="shared" si="296"/>
        <v>45680</v>
      </c>
      <c r="L3100" s="9">
        <f>+VLOOKUP(B3100,'[17]TT 2023'!F$3154:K$3211,2,0)</f>
        <v>108392</v>
      </c>
      <c r="M3100" s="9">
        <f t="shared" si="297"/>
        <v>-3</v>
      </c>
      <c r="N3100" s="5">
        <f>+VLOOKUP(B3100,'[17]TT 2023'!F$3154:K$3211,6,0)</f>
        <v>45681</v>
      </c>
      <c r="O3100" t="s">
        <v>3393</v>
      </c>
    </row>
    <row r="3101" spans="1:15" hidden="1" x14ac:dyDescent="0.2">
      <c r="A3101" s="5">
        <v>45645</v>
      </c>
      <c r="B3101" s="6">
        <v>72035</v>
      </c>
      <c r="C3101" s="6" t="s">
        <v>2228</v>
      </c>
      <c r="D3101" s="6" t="s">
        <v>3329</v>
      </c>
      <c r="E3101" s="9">
        <v>888460</v>
      </c>
      <c r="F3101" s="10" t="s">
        <v>1409</v>
      </c>
      <c r="G3101" s="9">
        <v>71077</v>
      </c>
      <c r="H3101" s="9">
        <v>959537</v>
      </c>
      <c r="I3101" s="6" t="s">
        <v>147</v>
      </c>
      <c r="J3101" s="6" t="s">
        <v>148</v>
      </c>
      <c r="K3101" s="5">
        <f t="shared" si="296"/>
        <v>45680</v>
      </c>
      <c r="L3101" s="9">
        <f>+VLOOKUP(B3101,'[17]TT 2023'!F$3087:K$3153,2,0)</f>
        <v>959540</v>
      </c>
      <c r="M3101" s="9">
        <f t="shared" si="297"/>
        <v>3</v>
      </c>
      <c r="N3101" s="5">
        <f>+VLOOKUP(B3101,'[17]TT 2023'!F$3087:K$3153,6,0)</f>
        <v>45667</v>
      </c>
      <c r="O3101" t="s">
        <v>3387</v>
      </c>
    </row>
    <row r="3102" spans="1:15" hidden="1" x14ac:dyDescent="0.2">
      <c r="A3102" s="5">
        <v>45645</v>
      </c>
      <c r="B3102" s="6">
        <v>72037</v>
      </c>
      <c r="C3102" s="6" t="s">
        <v>2228</v>
      </c>
      <c r="D3102" s="6" t="s">
        <v>3330</v>
      </c>
      <c r="E3102" s="9">
        <v>3218370</v>
      </c>
      <c r="F3102" s="10" t="s">
        <v>1409</v>
      </c>
      <c r="G3102" s="9">
        <v>257470</v>
      </c>
      <c r="H3102" s="9">
        <v>3475840</v>
      </c>
      <c r="I3102" s="6" t="s">
        <v>147</v>
      </c>
      <c r="J3102" s="6" t="s">
        <v>148</v>
      </c>
      <c r="K3102" s="5">
        <f t="shared" si="296"/>
        <v>45680</v>
      </c>
      <c r="L3102" s="9">
        <f>+VLOOKUP(B3102,'[17]TT 2023'!F$3154:K$3211,2,0)</f>
        <v>3475845</v>
      </c>
      <c r="M3102" s="9">
        <f t="shared" si="297"/>
        <v>5</v>
      </c>
      <c r="N3102" s="5">
        <f>+VLOOKUP(B3102,'[17]TT 2023'!F$3154:K$3211,6,0)</f>
        <v>45681</v>
      </c>
      <c r="O3102" t="s">
        <v>3393</v>
      </c>
    </row>
    <row r="3103" spans="1:15" hidden="1" x14ac:dyDescent="0.2">
      <c r="A3103" s="5">
        <v>45645</v>
      </c>
      <c r="B3103" s="6">
        <v>72038</v>
      </c>
      <c r="C3103" s="6" t="s">
        <v>2228</v>
      </c>
      <c r="D3103" s="6" t="s">
        <v>3331</v>
      </c>
      <c r="E3103" s="9">
        <v>2381320</v>
      </c>
      <c r="F3103" s="10" t="s">
        <v>1409</v>
      </c>
      <c r="G3103" s="9">
        <v>190506</v>
      </c>
      <c r="H3103" s="9">
        <v>2571826</v>
      </c>
      <c r="I3103" s="6" t="s">
        <v>13</v>
      </c>
      <c r="J3103" s="6" t="s">
        <v>14</v>
      </c>
      <c r="K3103" s="5">
        <f t="shared" ref="K3103:K3166" si="298">35+A3103</f>
        <v>45680</v>
      </c>
      <c r="L3103" s="9">
        <f>+VLOOKUP(B3103,'[17]TT 2023'!F$3154:K$3211,2,0)</f>
        <v>2571831</v>
      </c>
      <c r="M3103" s="9">
        <f t="shared" ref="M3103:M3166" si="299">+L3103-H3103</f>
        <v>5</v>
      </c>
      <c r="N3103" s="5">
        <f>+VLOOKUP(B3103,'[17]TT 2023'!F$3154:K$3211,6,0)</f>
        <v>45681</v>
      </c>
      <c r="O3103" t="s">
        <v>3393</v>
      </c>
    </row>
    <row r="3104" spans="1:15" hidden="1" x14ac:dyDescent="0.2">
      <c r="A3104" s="5">
        <v>45645</v>
      </c>
      <c r="B3104" s="6">
        <v>72060</v>
      </c>
      <c r="C3104" s="6" t="s">
        <v>2228</v>
      </c>
      <c r="D3104" s="6" t="s">
        <v>3332</v>
      </c>
      <c r="E3104" s="9">
        <v>25264900</v>
      </c>
      <c r="F3104" s="10" t="s">
        <v>1409</v>
      </c>
      <c r="G3104" s="9">
        <v>2021192</v>
      </c>
      <c r="H3104" s="9">
        <v>27286092</v>
      </c>
      <c r="I3104" s="6" t="s">
        <v>13</v>
      </c>
      <c r="J3104" s="6" t="s">
        <v>14</v>
      </c>
      <c r="K3104" s="5">
        <f t="shared" si="298"/>
        <v>45680</v>
      </c>
      <c r="L3104" s="9">
        <f>+VLOOKUP(B3104,'[17]TT 2023'!F$3154:K$3211,2,0)</f>
        <v>27286092</v>
      </c>
      <c r="M3104" s="9">
        <f t="shared" si="299"/>
        <v>0</v>
      </c>
      <c r="N3104" s="5">
        <f>+VLOOKUP(B3104,'[17]TT 2023'!F$3154:K$3211,6,0)</f>
        <v>45681</v>
      </c>
      <c r="O3104" t="s">
        <v>3393</v>
      </c>
    </row>
    <row r="3105" spans="1:15" hidden="1" x14ac:dyDescent="0.2">
      <c r="A3105" s="5">
        <v>45645</v>
      </c>
      <c r="B3105" s="6">
        <v>72061</v>
      </c>
      <c r="C3105" s="6" t="s">
        <v>2228</v>
      </c>
      <c r="D3105" s="6" t="s">
        <v>3333</v>
      </c>
      <c r="E3105" s="9">
        <v>4276120</v>
      </c>
      <c r="F3105" s="10" t="s">
        <v>1409</v>
      </c>
      <c r="G3105" s="9">
        <v>342090</v>
      </c>
      <c r="H3105" s="9">
        <v>4618210</v>
      </c>
      <c r="I3105" s="6" t="s">
        <v>13</v>
      </c>
      <c r="J3105" s="6" t="s">
        <v>14</v>
      </c>
      <c r="K3105" s="5">
        <f t="shared" si="298"/>
        <v>45680</v>
      </c>
      <c r="L3105" s="9">
        <f>+VLOOKUP(B3105,'[17]TT 2023'!F$3154:K$3211,2,0)</f>
        <v>4618215</v>
      </c>
      <c r="M3105" s="9">
        <f t="shared" si="299"/>
        <v>5</v>
      </c>
      <c r="N3105" s="5">
        <f>+VLOOKUP(B3105,'[17]TT 2023'!F$3154:K$3211,6,0)</f>
        <v>45681</v>
      </c>
      <c r="O3105" t="s">
        <v>3393</v>
      </c>
    </row>
    <row r="3106" spans="1:15" hidden="1" x14ac:dyDescent="0.2">
      <c r="A3106" s="5">
        <v>45645</v>
      </c>
      <c r="B3106" s="6">
        <v>72062</v>
      </c>
      <c r="C3106" s="6" t="s">
        <v>2228</v>
      </c>
      <c r="D3106" s="6" t="s">
        <v>3334</v>
      </c>
      <c r="E3106" s="9">
        <v>837050</v>
      </c>
      <c r="F3106" s="10" t="s">
        <v>1409</v>
      </c>
      <c r="G3106" s="9">
        <v>66964</v>
      </c>
      <c r="H3106" s="9">
        <v>904014</v>
      </c>
      <c r="I3106" s="6" t="s">
        <v>13</v>
      </c>
      <c r="J3106" s="6" t="s">
        <v>14</v>
      </c>
      <c r="K3106" s="5">
        <f t="shared" si="298"/>
        <v>45680</v>
      </c>
      <c r="L3106" s="9">
        <f>+VLOOKUP(B3106,'[17]TT 2023'!F$3154:K$3211,2,0)</f>
        <v>904014</v>
      </c>
      <c r="M3106" s="9">
        <f t="shared" si="299"/>
        <v>0</v>
      </c>
      <c r="N3106" s="5">
        <f>+VLOOKUP(B3106,'[17]TT 2023'!F$3154:K$3211,6,0)</f>
        <v>45681</v>
      </c>
      <c r="O3106" t="s">
        <v>3393</v>
      </c>
    </row>
    <row r="3107" spans="1:15" hidden="1" x14ac:dyDescent="0.2">
      <c r="A3107" s="5">
        <v>45645</v>
      </c>
      <c r="B3107" s="6">
        <v>72063</v>
      </c>
      <c r="C3107" s="6" t="s">
        <v>2228</v>
      </c>
      <c r="D3107" s="6" t="s">
        <v>3335</v>
      </c>
      <c r="E3107" s="9">
        <v>1003660</v>
      </c>
      <c r="F3107" s="10" t="s">
        <v>1409</v>
      </c>
      <c r="G3107" s="9">
        <v>80293</v>
      </c>
      <c r="H3107" s="9">
        <v>1083953</v>
      </c>
      <c r="I3107" s="6" t="s">
        <v>13</v>
      </c>
      <c r="J3107" s="6" t="s">
        <v>14</v>
      </c>
      <c r="K3107" s="5">
        <f t="shared" si="298"/>
        <v>45680</v>
      </c>
      <c r="L3107" s="9">
        <f>+VLOOKUP(B3107,'[17]TT 2023'!F$3154:K$3211,2,0)</f>
        <v>1083956</v>
      </c>
      <c r="M3107" s="9">
        <f t="shared" si="299"/>
        <v>3</v>
      </c>
      <c r="N3107" s="5">
        <f>+VLOOKUP(B3107,'[17]TT 2023'!F$3154:K$3211,6,0)</f>
        <v>45681</v>
      </c>
      <c r="O3107" t="s">
        <v>3393</v>
      </c>
    </row>
    <row r="3108" spans="1:15" hidden="1" x14ac:dyDescent="0.2">
      <c r="A3108" s="5">
        <v>45645</v>
      </c>
      <c r="B3108" s="6">
        <v>72064</v>
      </c>
      <c r="C3108" s="6" t="s">
        <v>2228</v>
      </c>
      <c r="D3108" s="6" t="s">
        <v>3336</v>
      </c>
      <c r="E3108" s="9">
        <v>418525</v>
      </c>
      <c r="F3108" s="10" t="s">
        <v>1409</v>
      </c>
      <c r="G3108" s="9">
        <v>33482</v>
      </c>
      <c r="H3108" s="9">
        <v>452007</v>
      </c>
      <c r="I3108" s="6" t="s">
        <v>117</v>
      </c>
      <c r="J3108" s="6" t="s">
        <v>118</v>
      </c>
      <c r="K3108" s="5">
        <f t="shared" si="298"/>
        <v>45680</v>
      </c>
      <c r="L3108" s="9">
        <f>+VLOOKUP(B3108,'[17]TT 2023'!F$3154:K$3211,2,0)</f>
        <v>452007</v>
      </c>
      <c r="M3108" s="9">
        <f t="shared" si="299"/>
        <v>0</v>
      </c>
      <c r="N3108" s="5">
        <f>+VLOOKUP(B3108,'[17]TT 2023'!F$3154:K$3211,6,0)</f>
        <v>45681</v>
      </c>
      <c r="O3108" t="s">
        <v>3393</v>
      </c>
    </row>
    <row r="3109" spans="1:15" hidden="1" x14ac:dyDescent="0.2">
      <c r="A3109" s="5">
        <v>45645</v>
      </c>
      <c r="B3109" s="6">
        <v>72106</v>
      </c>
      <c r="C3109" s="6" t="s">
        <v>2228</v>
      </c>
      <c r="D3109" s="6" t="s">
        <v>3337</v>
      </c>
      <c r="E3109" s="9">
        <v>837050</v>
      </c>
      <c r="F3109" s="10" t="s">
        <v>1409</v>
      </c>
      <c r="G3109" s="9">
        <v>66964</v>
      </c>
      <c r="H3109" s="9">
        <v>904014</v>
      </c>
      <c r="I3109" s="6" t="s">
        <v>89</v>
      </c>
      <c r="J3109" s="6" t="s">
        <v>90</v>
      </c>
      <c r="K3109" s="5">
        <f t="shared" si="298"/>
        <v>45680</v>
      </c>
      <c r="L3109" s="9">
        <f>+VLOOKUP(B3109,'[17]TT 2023'!F$3154:K$3211,2,0)</f>
        <v>904014</v>
      </c>
      <c r="M3109" s="9">
        <f t="shared" si="299"/>
        <v>0</v>
      </c>
      <c r="N3109" s="5">
        <f>+VLOOKUP(B3109,'[17]TT 2023'!F$3154:K$3211,6,0)</f>
        <v>45681</v>
      </c>
      <c r="O3109" t="s">
        <v>3393</v>
      </c>
    </row>
    <row r="3110" spans="1:15" hidden="1" x14ac:dyDescent="0.2">
      <c r="A3110" s="5">
        <v>45645</v>
      </c>
      <c r="B3110" s="6">
        <v>72107</v>
      </c>
      <c r="C3110" s="6" t="s">
        <v>2228</v>
      </c>
      <c r="D3110" s="6" t="s">
        <v>3338</v>
      </c>
      <c r="E3110" s="9">
        <v>418525</v>
      </c>
      <c r="F3110" s="10" t="s">
        <v>1409</v>
      </c>
      <c r="G3110" s="9">
        <v>33482</v>
      </c>
      <c r="H3110" s="9">
        <v>452007</v>
      </c>
      <c r="I3110" s="6" t="s">
        <v>113</v>
      </c>
      <c r="J3110" s="6" t="s">
        <v>114</v>
      </c>
      <c r="K3110" s="5">
        <f t="shared" si="298"/>
        <v>45680</v>
      </c>
      <c r="L3110" s="9">
        <f>+VLOOKUP(B3110,'[17]TT 2023'!F$3154:K$3211,2,0)</f>
        <v>452007</v>
      </c>
      <c r="M3110" s="9">
        <f t="shared" si="299"/>
        <v>0</v>
      </c>
      <c r="N3110" s="5">
        <f>+VLOOKUP(B3110,'[17]TT 2023'!F$3154:K$3211,6,0)</f>
        <v>45681</v>
      </c>
      <c r="O3110" t="s">
        <v>3393</v>
      </c>
    </row>
    <row r="3111" spans="1:15" hidden="1" x14ac:dyDescent="0.2">
      <c r="A3111" s="5">
        <v>45645</v>
      </c>
      <c r="B3111" s="6">
        <v>72122</v>
      </c>
      <c r="C3111" s="6" t="s">
        <v>2228</v>
      </c>
      <c r="D3111" s="6" t="s">
        <v>3339</v>
      </c>
      <c r="E3111" s="9">
        <v>7344692</v>
      </c>
      <c r="F3111" s="10" t="s">
        <v>1409</v>
      </c>
      <c r="G3111" s="9">
        <v>587575</v>
      </c>
      <c r="H3111" s="9">
        <v>7932267</v>
      </c>
      <c r="I3111" s="6" t="s">
        <v>175</v>
      </c>
      <c r="J3111" s="6" t="s">
        <v>176</v>
      </c>
      <c r="K3111" s="5">
        <f t="shared" si="298"/>
        <v>45680</v>
      </c>
      <c r="L3111" s="9">
        <f>+VLOOKUP(B3111,'[17]TT 2023'!F$3154:K$3211,2,0)</f>
        <v>7932263</v>
      </c>
      <c r="M3111" s="9">
        <f t="shared" si="299"/>
        <v>-4</v>
      </c>
      <c r="N3111" s="5">
        <f>+VLOOKUP(B3111,'[17]TT 2023'!F$3154:K$3211,6,0)</f>
        <v>45681</v>
      </c>
      <c r="O3111" t="s">
        <v>3393</v>
      </c>
    </row>
    <row r="3112" spans="1:15" hidden="1" x14ac:dyDescent="0.2">
      <c r="A3112" s="5">
        <v>45645</v>
      </c>
      <c r="B3112" s="6">
        <v>72123</v>
      </c>
      <c r="C3112" s="6" t="s">
        <v>2228</v>
      </c>
      <c r="D3112" s="6" t="s">
        <v>3340</v>
      </c>
      <c r="E3112" s="9">
        <v>4762640</v>
      </c>
      <c r="F3112" s="10" t="s">
        <v>1409</v>
      </c>
      <c r="G3112" s="9">
        <v>381011</v>
      </c>
      <c r="H3112" s="9">
        <v>5143651</v>
      </c>
      <c r="I3112" s="6" t="s">
        <v>175</v>
      </c>
      <c r="J3112" s="6" t="s">
        <v>176</v>
      </c>
      <c r="K3112" s="5">
        <f t="shared" si="298"/>
        <v>45680</v>
      </c>
      <c r="L3112" s="9">
        <f>+VLOOKUP(B3112,'[17]TT 2023'!F$3154:K$3211,2,0)</f>
        <v>5143649</v>
      </c>
      <c r="M3112" s="9">
        <f t="shared" si="299"/>
        <v>-2</v>
      </c>
      <c r="N3112" s="5">
        <f>+VLOOKUP(B3112,'[17]TT 2023'!F$3154:K$3211,6,0)</f>
        <v>45681</v>
      </c>
      <c r="O3112" t="s">
        <v>3393</v>
      </c>
    </row>
    <row r="3113" spans="1:15" hidden="1" x14ac:dyDescent="0.2">
      <c r="A3113" s="5">
        <v>45645</v>
      </c>
      <c r="B3113" s="6">
        <v>72124</v>
      </c>
      <c r="C3113" s="6" t="s">
        <v>2228</v>
      </c>
      <c r="D3113" s="6" t="s">
        <v>3341</v>
      </c>
      <c r="E3113" s="9">
        <v>3849940</v>
      </c>
      <c r="F3113" s="10" t="s">
        <v>1409</v>
      </c>
      <c r="G3113" s="9">
        <v>307995</v>
      </c>
      <c r="H3113" s="9">
        <v>4157935</v>
      </c>
      <c r="I3113" s="6" t="s">
        <v>93</v>
      </c>
      <c r="J3113" s="6" t="s">
        <v>94</v>
      </c>
      <c r="K3113" s="5">
        <f t="shared" si="298"/>
        <v>45680</v>
      </c>
      <c r="L3113" s="9">
        <f>+VLOOKUP(B3113,'[17]TT 2023'!F$3154:K$3211,2,0)</f>
        <v>4157933</v>
      </c>
      <c r="M3113" s="9">
        <f t="shared" si="299"/>
        <v>-2</v>
      </c>
      <c r="N3113" s="5">
        <f>+VLOOKUP(B3113,'[17]TT 2023'!F$3154:K$3211,6,0)</f>
        <v>45681</v>
      </c>
      <c r="O3113" t="s">
        <v>3393</v>
      </c>
    </row>
    <row r="3114" spans="1:15" hidden="1" x14ac:dyDescent="0.2">
      <c r="A3114" s="5">
        <v>45645</v>
      </c>
      <c r="B3114" s="6">
        <v>72146</v>
      </c>
      <c r="C3114" s="6" t="s">
        <v>2228</v>
      </c>
      <c r="D3114" s="6" t="s">
        <v>3342</v>
      </c>
      <c r="E3114" s="9">
        <v>418525</v>
      </c>
      <c r="F3114" s="10" t="s">
        <v>1409</v>
      </c>
      <c r="G3114" s="9">
        <v>33482</v>
      </c>
      <c r="H3114" s="9">
        <v>452007</v>
      </c>
      <c r="I3114" s="6" t="s">
        <v>131</v>
      </c>
      <c r="J3114" s="6" t="s">
        <v>132</v>
      </c>
      <c r="K3114" s="5">
        <f t="shared" si="298"/>
        <v>45680</v>
      </c>
      <c r="L3114" s="9">
        <f>+VLOOKUP(B3114,'[17]TT 2023'!F$3154:K$3211,2,0)</f>
        <v>452007</v>
      </c>
      <c r="M3114" s="9">
        <f t="shared" si="299"/>
        <v>0</v>
      </c>
      <c r="N3114" s="5">
        <f>+VLOOKUP(B3114,'[17]TT 2023'!F$3154:K$3211,6,0)</f>
        <v>45681</v>
      </c>
      <c r="O3114" t="s">
        <v>3393</v>
      </c>
    </row>
    <row r="3115" spans="1:15" hidden="1" x14ac:dyDescent="0.2">
      <c r="A3115" s="5">
        <v>45645</v>
      </c>
      <c r="B3115" s="6">
        <v>72168</v>
      </c>
      <c r="C3115" s="6" t="s">
        <v>2228</v>
      </c>
      <c r="D3115" s="6" t="s">
        <v>3343</v>
      </c>
      <c r="E3115" s="9">
        <v>9843980</v>
      </c>
      <c r="F3115" s="10" t="s">
        <v>1409</v>
      </c>
      <c r="G3115" s="9">
        <v>787518</v>
      </c>
      <c r="H3115" s="9">
        <v>10631498</v>
      </c>
      <c r="I3115" s="6" t="s">
        <v>131</v>
      </c>
      <c r="J3115" s="6" t="s">
        <v>132</v>
      </c>
      <c r="K3115" s="5">
        <f t="shared" si="298"/>
        <v>45680</v>
      </c>
      <c r="L3115" s="9">
        <f>+VLOOKUP(B3115,'[17]TT 2023'!F$3154:K$3211,2,0)</f>
        <v>10631493</v>
      </c>
      <c r="M3115" s="9">
        <f t="shared" si="299"/>
        <v>-5</v>
      </c>
      <c r="N3115" s="5">
        <f>+VLOOKUP(B3115,'[17]TT 2023'!F$3154:K$3211,6,0)</f>
        <v>45681</v>
      </c>
      <c r="O3115" t="s">
        <v>3393</v>
      </c>
    </row>
    <row r="3116" spans="1:15" hidden="1" x14ac:dyDescent="0.2">
      <c r="A3116" s="5">
        <v>45645</v>
      </c>
      <c r="B3116" s="6">
        <v>72253</v>
      </c>
      <c r="C3116" s="6" t="s">
        <v>2228</v>
      </c>
      <c r="D3116" s="6" t="s">
        <v>3344</v>
      </c>
      <c r="E3116" s="9">
        <v>418525</v>
      </c>
      <c r="F3116" s="10" t="s">
        <v>1409</v>
      </c>
      <c r="G3116" s="9">
        <v>33482</v>
      </c>
      <c r="H3116" s="9">
        <v>452007</v>
      </c>
      <c r="I3116" s="6" t="s">
        <v>53</v>
      </c>
      <c r="J3116" s="6" t="s">
        <v>54</v>
      </c>
      <c r="K3116" s="5">
        <f t="shared" si="298"/>
        <v>45680</v>
      </c>
      <c r="L3116" s="9">
        <f>+VLOOKUP(B3116,'[17]TT 2023'!F$3154:K$3211,2,0)</f>
        <v>452007</v>
      </c>
      <c r="M3116" s="9">
        <f t="shared" si="299"/>
        <v>0</v>
      </c>
      <c r="N3116" s="5">
        <f>+VLOOKUP(B3116,'[17]TT 2023'!F$3154:K$3211,6,0)</f>
        <v>45681</v>
      </c>
      <c r="O3116" t="s">
        <v>3393</v>
      </c>
    </row>
    <row r="3117" spans="1:15" hidden="1" x14ac:dyDescent="0.2">
      <c r="A3117" s="5">
        <v>45645</v>
      </c>
      <c r="B3117" s="6">
        <v>72269</v>
      </c>
      <c r="C3117" s="6" t="s">
        <v>2228</v>
      </c>
      <c r="D3117" s="6" t="s">
        <v>3345</v>
      </c>
      <c r="E3117" s="9">
        <v>837050</v>
      </c>
      <c r="F3117" s="10" t="s">
        <v>1409</v>
      </c>
      <c r="G3117" s="9">
        <v>66964</v>
      </c>
      <c r="H3117" s="9">
        <v>904014</v>
      </c>
      <c r="I3117" s="6" t="s">
        <v>53</v>
      </c>
      <c r="J3117" s="6" t="s">
        <v>54</v>
      </c>
      <c r="K3117" s="5">
        <f t="shared" si="298"/>
        <v>45680</v>
      </c>
      <c r="L3117" s="9">
        <f>+VLOOKUP(B3117,'[17]TT 2023'!F$3154:K$3211,2,0)</f>
        <v>904014</v>
      </c>
      <c r="M3117" s="9">
        <f t="shared" si="299"/>
        <v>0</v>
      </c>
      <c r="N3117" s="5">
        <f>+VLOOKUP(B3117,'[17]TT 2023'!F$3154:K$3211,6,0)</f>
        <v>45681</v>
      </c>
      <c r="O3117" t="s">
        <v>3393</v>
      </c>
    </row>
    <row r="3118" spans="1:15" hidden="1" x14ac:dyDescent="0.2">
      <c r="A3118" s="5">
        <v>45647</v>
      </c>
      <c r="B3118" s="6">
        <v>73199</v>
      </c>
      <c r="C3118" s="6" t="s">
        <v>2228</v>
      </c>
      <c r="D3118" s="6" t="s">
        <v>3346</v>
      </c>
      <c r="E3118" s="9">
        <v>1003660</v>
      </c>
      <c r="F3118" s="10" t="s">
        <v>1409</v>
      </c>
      <c r="G3118" s="9">
        <v>80293</v>
      </c>
      <c r="H3118" s="9">
        <v>1083953</v>
      </c>
      <c r="I3118" s="6" t="s">
        <v>13</v>
      </c>
      <c r="J3118" s="6" t="s">
        <v>14</v>
      </c>
      <c r="K3118" s="5">
        <f t="shared" si="298"/>
        <v>45682</v>
      </c>
      <c r="L3118" s="9">
        <f>+VLOOKUP(B3118,'[17]TT 2023'!F$3154:K$3211,2,0)</f>
        <v>1083956</v>
      </c>
      <c r="M3118" s="9">
        <f t="shared" si="299"/>
        <v>3</v>
      </c>
      <c r="N3118" s="5">
        <f>+VLOOKUP(B3118,'[17]TT 2023'!F$3154:K$3211,6,0)</f>
        <v>45681</v>
      </c>
      <c r="O3118" t="s">
        <v>3393</v>
      </c>
    </row>
    <row r="3119" spans="1:15" hidden="1" x14ac:dyDescent="0.2">
      <c r="A3119" s="5">
        <v>45647</v>
      </c>
      <c r="B3119" s="6">
        <v>73200</v>
      </c>
      <c r="C3119" s="6" t="s">
        <v>2228</v>
      </c>
      <c r="D3119" s="6" t="s">
        <v>3347</v>
      </c>
      <c r="E3119" s="9">
        <v>1468620</v>
      </c>
      <c r="F3119" s="10" t="s">
        <v>1409</v>
      </c>
      <c r="G3119" s="9">
        <v>117490</v>
      </c>
      <c r="H3119" s="9">
        <v>1586110</v>
      </c>
      <c r="I3119" s="6" t="s">
        <v>13</v>
      </c>
      <c r="J3119" s="6" t="s">
        <v>14</v>
      </c>
      <c r="K3119" s="5">
        <f t="shared" si="298"/>
        <v>45682</v>
      </c>
      <c r="L3119" s="9">
        <f>+VLOOKUP(B3119,'[17]TT 2023'!F$3154:K$3211,2,0)</f>
        <v>1586115</v>
      </c>
      <c r="M3119" s="9">
        <f t="shared" si="299"/>
        <v>5</v>
      </c>
      <c r="N3119" s="5">
        <f>+VLOOKUP(B3119,'[17]TT 2023'!F$3154:K$3211,6,0)</f>
        <v>45681</v>
      </c>
      <c r="O3119" t="s">
        <v>3393</v>
      </c>
    </row>
    <row r="3120" spans="1:15" hidden="1" x14ac:dyDescent="0.2">
      <c r="A3120" s="5">
        <v>45647</v>
      </c>
      <c r="B3120" s="6">
        <v>73201</v>
      </c>
      <c r="C3120" s="6" t="s">
        <v>2228</v>
      </c>
      <c r="D3120" s="6" t="s">
        <v>3348</v>
      </c>
      <c r="E3120" s="9">
        <v>2092625</v>
      </c>
      <c r="F3120" s="10" t="s">
        <v>1409</v>
      </c>
      <c r="G3120" s="9">
        <v>167410</v>
      </c>
      <c r="H3120" s="9">
        <v>2260035</v>
      </c>
      <c r="I3120" s="6" t="s">
        <v>13</v>
      </c>
      <c r="J3120" s="6" t="s">
        <v>14</v>
      </c>
      <c r="K3120" s="5">
        <f t="shared" si="298"/>
        <v>45682</v>
      </c>
      <c r="L3120" s="9">
        <f>+VLOOKUP(B3120,'[17]TT 2023'!F$3154:K$3211,2,0)</f>
        <v>2260035</v>
      </c>
      <c r="M3120" s="9">
        <f t="shared" si="299"/>
        <v>0</v>
      </c>
      <c r="N3120" s="5">
        <f>+VLOOKUP(B3120,'[17]TT 2023'!F$3154:K$3211,6,0)</f>
        <v>45681</v>
      </c>
      <c r="O3120" t="s">
        <v>3393</v>
      </c>
    </row>
    <row r="3121" spans="1:15" hidden="1" x14ac:dyDescent="0.2">
      <c r="A3121" s="5">
        <v>45647</v>
      </c>
      <c r="B3121" s="6">
        <v>73202</v>
      </c>
      <c r="C3121" s="6" t="s">
        <v>2228</v>
      </c>
      <c r="D3121" s="6" t="s">
        <v>3349</v>
      </c>
      <c r="E3121" s="9">
        <v>4100855</v>
      </c>
      <c r="F3121" s="10" t="s">
        <v>1409</v>
      </c>
      <c r="G3121" s="9">
        <v>328068</v>
      </c>
      <c r="H3121" s="9">
        <v>4428923</v>
      </c>
      <c r="I3121" s="6" t="s">
        <v>101</v>
      </c>
      <c r="J3121" s="6" t="s">
        <v>102</v>
      </c>
      <c r="K3121" s="5">
        <f t="shared" si="298"/>
        <v>45682</v>
      </c>
      <c r="L3121" s="9">
        <f>+VLOOKUP(B3121,'[17]TT 2023'!F$3154:K$3211,2,0)</f>
        <v>4428918</v>
      </c>
      <c r="M3121" s="9">
        <f t="shared" si="299"/>
        <v>-5</v>
      </c>
      <c r="N3121" s="5">
        <f>+VLOOKUP(B3121,'[17]TT 2023'!F$3154:K$3211,6,0)</f>
        <v>45681</v>
      </c>
      <c r="O3121" t="s">
        <v>3393</v>
      </c>
    </row>
    <row r="3122" spans="1:15" hidden="1" x14ac:dyDescent="0.2">
      <c r="A3122" s="5">
        <v>45647</v>
      </c>
      <c r="B3122" s="6">
        <v>73203</v>
      </c>
      <c r="C3122" s="6" t="s">
        <v>2228</v>
      </c>
      <c r="D3122" s="6" t="s">
        <v>3350</v>
      </c>
      <c r="E3122" s="9">
        <v>2799845</v>
      </c>
      <c r="F3122" s="10" t="s">
        <v>1409</v>
      </c>
      <c r="G3122" s="9">
        <v>223988</v>
      </c>
      <c r="H3122" s="9">
        <v>3023833</v>
      </c>
      <c r="I3122" s="6" t="s">
        <v>93</v>
      </c>
      <c r="J3122" s="6" t="s">
        <v>94</v>
      </c>
      <c r="K3122" s="5">
        <f t="shared" si="298"/>
        <v>45682</v>
      </c>
      <c r="L3122" s="9">
        <f>+VLOOKUP(B3122,'[17]TT 2023'!F$3212:K$3282,2,0)</f>
        <v>3023838</v>
      </c>
      <c r="M3122" s="9">
        <f t="shared" si="299"/>
        <v>5</v>
      </c>
      <c r="N3122" s="5">
        <f>+VLOOKUP(B3122,'[17]TT 2023'!F$3212:K$3282,6,0)</f>
        <v>45698</v>
      </c>
      <c r="O3122" t="s">
        <v>3510</v>
      </c>
    </row>
    <row r="3123" spans="1:15" hidden="1" x14ac:dyDescent="0.2">
      <c r="A3123" s="5">
        <v>45647</v>
      </c>
      <c r="B3123" s="6">
        <v>73204</v>
      </c>
      <c r="C3123" s="6" t="s">
        <v>2228</v>
      </c>
      <c r="D3123" s="6" t="s">
        <v>3351</v>
      </c>
      <c r="E3123" s="9">
        <v>8201710</v>
      </c>
      <c r="F3123" s="10" t="s">
        <v>1409</v>
      </c>
      <c r="G3123" s="9">
        <v>656137</v>
      </c>
      <c r="H3123" s="9">
        <v>8857847</v>
      </c>
      <c r="I3123" s="6" t="s">
        <v>131</v>
      </c>
      <c r="J3123" s="6" t="s">
        <v>132</v>
      </c>
      <c r="K3123" s="5">
        <f t="shared" si="298"/>
        <v>45682</v>
      </c>
      <c r="L3123" s="9">
        <f>+VLOOKUP(B3123,'[17]TT 2023'!F$3154:K$3211,2,0)</f>
        <v>8857850</v>
      </c>
      <c r="M3123" s="9">
        <f t="shared" si="299"/>
        <v>3</v>
      </c>
      <c r="N3123" s="5">
        <f>+VLOOKUP(B3123,'[17]TT 2023'!F$3154:K$3211,6,0)</f>
        <v>45681</v>
      </c>
      <c r="O3123" t="s">
        <v>3393</v>
      </c>
    </row>
    <row r="3124" spans="1:15" hidden="1" x14ac:dyDescent="0.2">
      <c r="A3124" s="5">
        <v>45647</v>
      </c>
      <c r="B3124" s="6">
        <v>73205</v>
      </c>
      <c r="C3124" s="6" t="s">
        <v>2228</v>
      </c>
      <c r="D3124" s="6" t="s">
        <v>3352</v>
      </c>
      <c r="E3124" s="9">
        <v>1776920</v>
      </c>
      <c r="F3124" s="10" t="s">
        <v>1409</v>
      </c>
      <c r="G3124" s="9">
        <v>142154</v>
      </c>
      <c r="H3124" s="9">
        <v>1919074</v>
      </c>
      <c r="I3124" s="6" t="s">
        <v>131</v>
      </c>
      <c r="J3124" s="6" t="s">
        <v>132</v>
      </c>
      <c r="K3124" s="5">
        <f t="shared" si="298"/>
        <v>45682</v>
      </c>
      <c r="L3124" s="9">
        <f>+VLOOKUP(B3124,'[17]TT 2023'!F$3154:K$3211,2,0)</f>
        <v>1919079</v>
      </c>
      <c r="M3124" s="9">
        <f t="shared" si="299"/>
        <v>5</v>
      </c>
      <c r="N3124" s="5">
        <f>+VLOOKUP(B3124,'[17]TT 2023'!F$3154:K$3211,6,0)</f>
        <v>45681</v>
      </c>
      <c r="O3124" t="s">
        <v>3393</v>
      </c>
    </row>
    <row r="3125" spans="1:15" hidden="1" x14ac:dyDescent="0.2">
      <c r="A3125" s="5">
        <v>45647</v>
      </c>
      <c r="B3125" s="6">
        <v>73206</v>
      </c>
      <c r="C3125" s="6" t="s">
        <v>2228</v>
      </c>
      <c r="D3125" s="6" t="s">
        <v>3353</v>
      </c>
      <c r="E3125" s="9">
        <v>888460</v>
      </c>
      <c r="F3125" s="10" t="s">
        <v>1409</v>
      </c>
      <c r="G3125" s="9">
        <v>71077</v>
      </c>
      <c r="H3125" s="9">
        <v>959537</v>
      </c>
      <c r="I3125" s="6" t="s">
        <v>89</v>
      </c>
      <c r="J3125" s="6" t="s">
        <v>90</v>
      </c>
      <c r="K3125" s="5">
        <f t="shared" si="298"/>
        <v>45682</v>
      </c>
      <c r="L3125" s="9">
        <f>+VLOOKUP(B3125,'[17]TT 2023'!F$3212:K$3282,2,0)</f>
        <v>959540</v>
      </c>
      <c r="M3125" s="9">
        <f t="shared" si="299"/>
        <v>3</v>
      </c>
      <c r="N3125" s="5">
        <f>+VLOOKUP(B3125,'[17]TT 2023'!F$3212:K$3282,6,0)</f>
        <v>45698</v>
      </c>
      <c r="O3125" t="s">
        <v>3510</v>
      </c>
    </row>
    <row r="3126" spans="1:15" hidden="1" x14ac:dyDescent="0.2">
      <c r="A3126" s="5">
        <v>45647</v>
      </c>
      <c r="B3126" s="6">
        <v>73207</v>
      </c>
      <c r="C3126" s="6" t="s">
        <v>2228</v>
      </c>
      <c r="D3126" s="6" t="s">
        <v>3354</v>
      </c>
      <c r="E3126" s="9">
        <v>4776335</v>
      </c>
      <c r="F3126" s="10" t="s">
        <v>1409</v>
      </c>
      <c r="G3126" s="9">
        <v>382107</v>
      </c>
      <c r="H3126" s="9">
        <v>5158442</v>
      </c>
      <c r="I3126" s="6" t="s">
        <v>139</v>
      </c>
      <c r="J3126" s="6" t="s">
        <v>140</v>
      </c>
      <c r="K3126" s="5">
        <f t="shared" si="298"/>
        <v>45682</v>
      </c>
      <c r="L3126" s="9">
        <f>+VLOOKUP(B3126,'[17]TT 2023'!F$3212:K$3282,2,0)</f>
        <v>5158445</v>
      </c>
      <c r="M3126" s="9">
        <f t="shared" si="299"/>
        <v>3</v>
      </c>
      <c r="N3126" s="5">
        <f>+VLOOKUP(B3126,'[17]TT 2023'!F$3212:K$3282,6,0)</f>
        <v>45698</v>
      </c>
      <c r="O3126" t="s">
        <v>3510</v>
      </c>
    </row>
    <row r="3127" spans="1:15" hidden="1" x14ac:dyDescent="0.2">
      <c r="A3127" s="5">
        <v>45647</v>
      </c>
      <c r="B3127" s="6">
        <v>73208</v>
      </c>
      <c r="C3127" s="6" t="s">
        <v>2228</v>
      </c>
      <c r="D3127" s="6" t="s">
        <v>3355</v>
      </c>
      <c r="E3127" s="9">
        <v>6804105</v>
      </c>
      <c r="F3127" s="10" t="s">
        <v>1409</v>
      </c>
      <c r="G3127" s="9">
        <v>544328</v>
      </c>
      <c r="H3127" s="9">
        <v>7348433</v>
      </c>
      <c r="I3127" s="6" t="s">
        <v>139</v>
      </c>
      <c r="J3127" s="6" t="s">
        <v>140</v>
      </c>
      <c r="K3127" s="5">
        <f t="shared" si="298"/>
        <v>45682</v>
      </c>
      <c r="L3127" s="9">
        <f>+VLOOKUP(B3127,'[17]TT 2023'!F$3212:K$3282,2,0)</f>
        <v>7348428</v>
      </c>
      <c r="M3127" s="9">
        <f t="shared" si="299"/>
        <v>-5</v>
      </c>
      <c r="N3127" s="5">
        <f>+VLOOKUP(B3127,'[17]TT 2023'!F$3212:K$3282,6,0)</f>
        <v>45698</v>
      </c>
      <c r="O3127" t="s">
        <v>3510</v>
      </c>
    </row>
    <row r="3128" spans="1:15" hidden="1" x14ac:dyDescent="0.2">
      <c r="A3128" s="5">
        <v>45647</v>
      </c>
      <c r="B3128" s="6">
        <v>73209</v>
      </c>
      <c r="C3128" s="6" t="s">
        <v>2228</v>
      </c>
      <c r="D3128" s="6" t="s">
        <v>3356</v>
      </c>
      <c r="E3128" s="9">
        <v>2632235</v>
      </c>
      <c r="F3128" s="10" t="s">
        <v>1409</v>
      </c>
      <c r="G3128" s="9">
        <v>210579</v>
      </c>
      <c r="H3128" s="9">
        <v>2842814</v>
      </c>
      <c r="I3128" s="6" t="s">
        <v>53</v>
      </c>
      <c r="J3128" s="6" t="s">
        <v>54</v>
      </c>
      <c r="K3128" s="5">
        <f t="shared" si="298"/>
        <v>45682</v>
      </c>
      <c r="L3128" s="9">
        <f>+VLOOKUP(B3128,'[17]TT 2023'!F$3212:K$3282,2,0)</f>
        <v>2842817</v>
      </c>
      <c r="M3128" s="9">
        <f t="shared" si="299"/>
        <v>3</v>
      </c>
      <c r="N3128" s="5">
        <f>+VLOOKUP(B3128,'[17]TT 2023'!F$3212:K$3282,6,0)</f>
        <v>45698</v>
      </c>
      <c r="O3128" t="s">
        <v>3510</v>
      </c>
    </row>
    <row r="3129" spans="1:15" hidden="1" x14ac:dyDescent="0.2">
      <c r="A3129" s="5">
        <v>45647</v>
      </c>
      <c r="B3129" s="6">
        <v>73210</v>
      </c>
      <c r="C3129" s="6" t="s">
        <v>2228</v>
      </c>
      <c r="D3129" s="6" t="s">
        <v>3357</v>
      </c>
      <c r="E3129" s="9">
        <v>888460</v>
      </c>
      <c r="F3129" s="10" t="s">
        <v>1409</v>
      </c>
      <c r="G3129" s="9">
        <v>71077</v>
      </c>
      <c r="H3129" s="9">
        <v>959537</v>
      </c>
      <c r="I3129" s="6" t="s">
        <v>53</v>
      </c>
      <c r="J3129" s="6" t="s">
        <v>54</v>
      </c>
      <c r="K3129" s="5">
        <f t="shared" si="298"/>
        <v>45682</v>
      </c>
      <c r="L3129" s="9">
        <f>+VLOOKUP(B3129,'[17]TT 2023'!F$3212:K$3282,2,0)</f>
        <v>959540</v>
      </c>
      <c r="M3129" s="9">
        <f t="shared" si="299"/>
        <v>3</v>
      </c>
      <c r="N3129" s="5">
        <f>+VLOOKUP(B3129,'[17]TT 2023'!F$3212:K$3282,6,0)</f>
        <v>45698</v>
      </c>
      <c r="O3129" t="s">
        <v>3510</v>
      </c>
    </row>
    <row r="3130" spans="1:15" hidden="1" x14ac:dyDescent="0.2">
      <c r="A3130" s="5">
        <v>45650</v>
      </c>
      <c r="B3130" s="6">
        <v>73388</v>
      </c>
      <c r="C3130" s="6" t="s">
        <v>2228</v>
      </c>
      <c r="D3130" s="6" t="s">
        <v>3358</v>
      </c>
      <c r="E3130" s="9">
        <v>1568986</v>
      </c>
      <c r="F3130" s="10" t="s">
        <v>1409</v>
      </c>
      <c r="G3130" s="9">
        <v>125519</v>
      </c>
      <c r="H3130" s="9">
        <v>1694505</v>
      </c>
      <c r="I3130" s="6" t="s">
        <v>147</v>
      </c>
      <c r="J3130" s="6" t="s">
        <v>148</v>
      </c>
      <c r="K3130" s="5">
        <f t="shared" si="298"/>
        <v>45685</v>
      </c>
      <c r="L3130" s="9">
        <f>+VLOOKUP(B3130,'[17]TT 2023'!F$3154:K$3211,2,0)</f>
        <v>1694507</v>
      </c>
      <c r="M3130" s="9">
        <f t="shared" si="299"/>
        <v>2</v>
      </c>
      <c r="N3130" s="5">
        <f>+VLOOKUP(B3130,'[17]TT 2023'!F$3154:K$3211,6,0)</f>
        <v>45681</v>
      </c>
      <c r="O3130" t="s">
        <v>3393</v>
      </c>
    </row>
    <row r="3131" spans="1:15" hidden="1" x14ac:dyDescent="0.2">
      <c r="A3131" s="5">
        <v>45650</v>
      </c>
      <c r="B3131" s="6">
        <v>73389</v>
      </c>
      <c r="C3131" s="6" t="s">
        <v>2228</v>
      </c>
      <c r="D3131" s="6" t="s">
        <v>3359</v>
      </c>
      <c r="E3131" s="9">
        <v>100366</v>
      </c>
      <c r="F3131" s="10" t="s">
        <v>1409</v>
      </c>
      <c r="G3131" s="9">
        <v>8029</v>
      </c>
      <c r="H3131" s="9">
        <v>108395</v>
      </c>
      <c r="I3131" s="6" t="s">
        <v>147</v>
      </c>
      <c r="J3131" s="6" t="s">
        <v>148</v>
      </c>
      <c r="K3131" s="5">
        <f t="shared" si="298"/>
        <v>45685</v>
      </c>
      <c r="L3131" s="9">
        <f>+VLOOKUP(B3131,'[17]TT 2023'!F$3154:K$3211,2,0)</f>
        <v>108392</v>
      </c>
      <c r="M3131" s="9">
        <f t="shared" si="299"/>
        <v>-3</v>
      </c>
      <c r="N3131" s="5">
        <f>+VLOOKUP(B3131,'[17]TT 2023'!F$3154:K$3211,6,0)</f>
        <v>45681</v>
      </c>
      <c r="O3131" t="s">
        <v>3393</v>
      </c>
    </row>
    <row r="3132" spans="1:15" hidden="1" x14ac:dyDescent="0.2">
      <c r="A3132" s="5">
        <v>45650</v>
      </c>
      <c r="B3132" s="6">
        <v>73390</v>
      </c>
      <c r="C3132" s="6" t="s">
        <v>2228</v>
      </c>
      <c r="D3132" s="6" t="s">
        <v>3360</v>
      </c>
      <c r="E3132" s="9">
        <v>837050</v>
      </c>
      <c r="F3132" s="10" t="s">
        <v>1409</v>
      </c>
      <c r="G3132" s="9">
        <v>66964</v>
      </c>
      <c r="H3132" s="9">
        <v>904014</v>
      </c>
      <c r="I3132" s="6" t="s">
        <v>147</v>
      </c>
      <c r="J3132" s="6" t="s">
        <v>148</v>
      </c>
      <c r="K3132" s="5">
        <f t="shared" si="298"/>
        <v>45685</v>
      </c>
      <c r="L3132" s="9">
        <f>+VLOOKUP(B3132,'[17]TT 2023'!F$3154:K$3211,2,0)</f>
        <v>904014</v>
      </c>
      <c r="M3132" s="9">
        <f t="shared" si="299"/>
        <v>0</v>
      </c>
      <c r="N3132" s="5">
        <f>+VLOOKUP(B3132,'[17]TT 2023'!F$3154:K$3211,6,0)</f>
        <v>45681</v>
      </c>
      <c r="O3132" t="s">
        <v>3393</v>
      </c>
    </row>
    <row r="3133" spans="1:15" hidden="1" x14ac:dyDescent="0.2">
      <c r="A3133" s="5">
        <v>45650</v>
      </c>
      <c r="B3133" s="6">
        <v>73391</v>
      </c>
      <c r="C3133" s="6" t="s">
        <v>2228</v>
      </c>
      <c r="D3133" s="6" t="s">
        <v>3361</v>
      </c>
      <c r="E3133" s="9">
        <v>1970450</v>
      </c>
      <c r="F3133" s="10" t="s">
        <v>1409</v>
      </c>
      <c r="G3133" s="9">
        <v>157636</v>
      </c>
      <c r="H3133" s="9">
        <v>2128086</v>
      </c>
      <c r="I3133" s="6" t="s">
        <v>147</v>
      </c>
      <c r="J3133" s="6" t="s">
        <v>148</v>
      </c>
      <c r="K3133" s="5">
        <f t="shared" si="298"/>
        <v>45685</v>
      </c>
      <c r="L3133" s="9">
        <f>+VLOOKUP(B3133,'[17]TT 2023'!F$3154:K$3211,2,0)</f>
        <v>2128086</v>
      </c>
      <c r="M3133" s="9">
        <f t="shared" si="299"/>
        <v>0</v>
      </c>
      <c r="N3133" s="5">
        <f>+VLOOKUP(B3133,'[17]TT 2023'!F$3154:K$3211,6,0)</f>
        <v>45681</v>
      </c>
      <c r="O3133" t="s">
        <v>3393</v>
      </c>
    </row>
    <row r="3134" spans="1:15" hidden="1" x14ac:dyDescent="0.2">
      <c r="A3134" s="5">
        <v>45650</v>
      </c>
      <c r="B3134" s="6">
        <v>73392</v>
      </c>
      <c r="C3134" s="6" t="s">
        <v>2228</v>
      </c>
      <c r="D3134" s="6" t="s">
        <v>3362</v>
      </c>
      <c r="E3134" s="9">
        <v>3553840</v>
      </c>
      <c r="F3134" s="10" t="s">
        <v>1409</v>
      </c>
      <c r="G3134" s="9">
        <v>284307</v>
      </c>
      <c r="H3134" s="9">
        <v>3838147</v>
      </c>
      <c r="I3134" s="6" t="s">
        <v>147</v>
      </c>
      <c r="J3134" s="6" t="s">
        <v>148</v>
      </c>
      <c r="K3134" s="5">
        <f t="shared" si="298"/>
        <v>45685</v>
      </c>
      <c r="L3134" s="9">
        <f>+VLOOKUP(B3134,'[17]TT 2023'!F$3154:K$3211,2,0)</f>
        <v>3838145</v>
      </c>
      <c r="M3134" s="9">
        <f t="shared" si="299"/>
        <v>-2</v>
      </c>
      <c r="N3134" s="5">
        <f>+VLOOKUP(B3134,'[17]TT 2023'!F$3154:K$3211,6,0)</f>
        <v>45681</v>
      </c>
      <c r="O3134" t="s">
        <v>3393</v>
      </c>
    </row>
    <row r="3135" spans="1:15" hidden="1" x14ac:dyDescent="0.2">
      <c r="A3135" s="5">
        <v>45652</v>
      </c>
      <c r="B3135" s="6">
        <v>73816</v>
      </c>
      <c r="C3135" s="6" t="s">
        <v>2228</v>
      </c>
      <c r="D3135" s="6" t="s">
        <v>3363</v>
      </c>
      <c r="E3135" s="9">
        <v>3100943</v>
      </c>
      <c r="F3135" s="10" t="s">
        <v>1409</v>
      </c>
      <c r="G3135" s="9">
        <v>248075</v>
      </c>
      <c r="H3135" s="9">
        <v>3349018</v>
      </c>
      <c r="I3135" s="6" t="s">
        <v>73</v>
      </c>
      <c r="J3135" s="6" t="s">
        <v>74</v>
      </c>
      <c r="K3135" s="5">
        <f t="shared" si="298"/>
        <v>45687</v>
      </c>
      <c r="L3135" s="9">
        <f>+VLOOKUP(B3135,'[17]TT 2023'!F$3212:K$3282,2,0)</f>
        <v>3349013</v>
      </c>
      <c r="M3135" s="9">
        <f t="shared" si="299"/>
        <v>-5</v>
      </c>
      <c r="N3135" s="5">
        <f>+VLOOKUP(B3135,'[17]TT 2023'!F$3212:K$3282,6,0)</f>
        <v>45698</v>
      </c>
      <c r="O3135" t="s">
        <v>3510</v>
      </c>
    </row>
    <row r="3136" spans="1:15" hidden="1" x14ac:dyDescent="0.2">
      <c r="A3136" s="5">
        <v>45652</v>
      </c>
      <c r="B3136" s="6">
        <v>73817</v>
      </c>
      <c r="C3136" s="6" t="s">
        <v>2228</v>
      </c>
      <c r="D3136" s="6" t="s">
        <v>3364</v>
      </c>
      <c r="E3136" s="9">
        <v>888460</v>
      </c>
      <c r="F3136" s="10" t="s">
        <v>1409</v>
      </c>
      <c r="G3136" s="9">
        <v>71077</v>
      </c>
      <c r="H3136" s="9">
        <v>959537</v>
      </c>
      <c r="I3136" s="6" t="s">
        <v>53</v>
      </c>
      <c r="J3136" s="6" t="s">
        <v>54</v>
      </c>
      <c r="K3136" s="5">
        <f t="shared" si="298"/>
        <v>45687</v>
      </c>
      <c r="L3136" s="9">
        <f>+VLOOKUP(B3136,'[17]TT 2023'!F$3212:K$3282,2,0)</f>
        <v>959540</v>
      </c>
      <c r="M3136" s="9">
        <f t="shared" si="299"/>
        <v>3</v>
      </c>
      <c r="N3136" s="5">
        <f>+VLOOKUP(B3136,'[17]TT 2023'!F$3212:K$3282,6,0)</f>
        <v>45698</v>
      </c>
      <c r="O3136" t="s">
        <v>3510</v>
      </c>
    </row>
    <row r="3137" spans="1:15" hidden="1" x14ac:dyDescent="0.2">
      <c r="A3137" s="5">
        <v>45652</v>
      </c>
      <c r="B3137" s="6">
        <v>73838</v>
      </c>
      <c r="C3137" s="6" t="s">
        <v>2228</v>
      </c>
      <c r="D3137" s="6" t="s">
        <v>3365</v>
      </c>
      <c r="E3137" s="9">
        <v>3451020</v>
      </c>
      <c r="F3137" s="10" t="s">
        <v>1409</v>
      </c>
      <c r="G3137" s="9">
        <v>276082</v>
      </c>
      <c r="H3137" s="9">
        <v>3727102</v>
      </c>
      <c r="I3137" s="6" t="s">
        <v>13</v>
      </c>
      <c r="J3137" s="6" t="s">
        <v>14</v>
      </c>
      <c r="K3137" s="5">
        <f t="shared" si="298"/>
        <v>45687</v>
      </c>
      <c r="L3137" s="9">
        <f>+VLOOKUP(B3137,'[17]TT 2023'!F$3212:K$3282,2,0)</f>
        <v>3727107</v>
      </c>
      <c r="M3137" s="9">
        <f t="shared" si="299"/>
        <v>5</v>
      </c>
      <c r="N3137" s="5">
        <f>+VLOOKUP(B3137,'[17]TT 2023'!F$3212:K$3282,6,0)</f>
        <v>45698</v>
      </c>
      <c r="O3137" t="s">
        <v>3510</v>
      </c>
    </row>
    <row r="3138" spans="1:15" hidden="1" x14ac:dyDescent="0.2">
      <c r="A3138" s="5">
        <v>45652</v>
      </c>
      <c r="B3138" s="6">
        <v>73839</v>
      </c>
      <c r="C3138" s="6" t="s">
        <v>2228</v>
      </c>
      <c r="D3138" s="6" t="s">
        <v>3366</v>
      </c>
      <c r="E3138" s="9">
        <v>13931140</v>
      </c>
      <c r="F3138" s="10" t="s">
        <v>1409</v>
      </c>
      <c r="G3138" s="9">
        <v>1114491</v>
      </c>
      <c r="H3138" s="9">
        <v>15045631</v>
      </c>
      <c r="I3138" s="6" t="s">
        <v>13</v>
      </c>
      <c r="J3138" s="6" t="s">
        <v>14</v>
      </c>
      <c r="K3138" s="5">
        <f t="shared" si="298"/>
        <v>45687</v>
      </c>
      <c r="L3138" s="9">
        <f>+VLOOKUP(B3138,'[17]TT 2023'!F$3212:K$3282,2,0)</f>
        <v>15045629</v>
      </c>
      <c r="M3138" s="9">
        <f t="shared" si="299"/>
        <v>-2</v>
      </c>
      <c r="N3138" s="5">
        <f>+VLOOKUP(B3138,'[17]TT 2023'!F$3212:K$3282,6,0)</f>
        <v>45698</v>
      </c>
      <c r="O3138" t="s">
        <v>3510</v>
      </c>
    </row>
    <row r="3139" spans="1:15" hidden="1" x14ac:dyDescent="0.2">
      <c r="A3139" s="5">
        <v>45652</v>
      </c>
      <c r="B3139" s="6">
        <v>73861</v>
      </c>
      <c r="C3139" s="6" t="s">
        <v>2228</v>
      </c>
      <c r="D3139" s="6" t="s">
        <v>3367</v>
      </c>
      <c r="E3139" s="9">
        <v>3849940</v>
      </c>
      <c r="F3139" s="10" t="s">
        <v>1409</v>
      </c>
      <c r="G3139" s="9">
        <v>307995</v>
      </c>
      <c r="H3139" s="9">
        <v>4157935</v>
      </c>
      <c r="I3139" s="6" t="s">
        <v>117</v>
      </c>
      <c r="J3139" s="6" t="s">
        <v>118</v>
      </c>
      <c r="K3139" s="5">
        <f t="shared" si="298"/>
        <v>45687</v>
      </c>
      <c r="L3139" s="9">
        <f>+VLOOKUP(B3139,'[17]TT 2023'!F$3154:K$3211,2,0)</f>
        <v>4157933</v>
      </c>
      <c r="M3139" s="9">
        <f t="shared" si="299"/>
        <v>-2</v>
      </c>
      <c r="N3139" s="5">
        <f>+VLOOKUP(B3139,'[17]TT 2023'!F$3154:K$3211,6,0)</f>
        <v>45681</v>
      </c>
      <c r="O3139" t="s">
        <v>3393</v>
      </c>
    </row>
    <row r="3140" spans="1:15" hidden="1" x14ac:dyDescent="0.2">
      <c r="A3140" s="5">
        <v>45653</v>
      </c>
      <c r="B3140" s="6">
        <v>1982</v>
      </c>
      <c r="C3140" s="6" t="s">
        <v>2229</v>
      </c>
      <c r="D3140" s="6" t="s">
        <v>727</v>
      </c>
      <c r="E3140" s="9">
        <v>-88846</v>
      </c>
      <c r="F3140" s="10" t="s">
        <v>1409</v>
      </c>
      <c r="G3140" s="9">
        <v>-7108</v>
      </c>
      <c r="H3140" s="9">
        <v>-95954</v>
      </c>
      <c r="I3140" s="6" t="s">
        <v>53</v>
      </c>
      <c r="J3140" s="6" t="s">
        <v>54</v>
      </c>
      <c r="K3140" s="5">
        <f t="shared" si="298"/>
        <v>45688</v>
      </c>
      <c r="L3140" s="9">
        <f>+VLOOKUP(B3140,'[17]TT 2023'!F$3087:K$3153,2,0)</f>
        <v>-95954</v>
      </c>
      <c r="M3140" s="9">
        <f t="shared" si="299"/>
        <v>0</v>
      </c>
      <c r="N3140" s="5">
        <f>+VLOOKUP(B3140,'[17]TT 2023'!F$3087:K$3153,6,0)</f>
        <v>45667</v>
      </c>
      <c r="O3140" t="s">
        <v>3387</v>
      </c>
    </row>
    <row r="3141" spans="1:15" hidden="1" x14ac:dyDescent="0.2">
      <c r="A3141" s="5">
        <v>45653</v>
      </c>
      <c r="B3141" s="6">
        <v>1983</v>
      </c>
      <c r="C3141" s="6" t="s">
        <v>2229</v>
      </c>
      <c r="D3141" s="6" t="s">
        <v>727</v>
      </c>
      <c r="E3141" s="9">
        <v>-83705</v>
      </c>
      <c r="F3141" s="10" t="s">
        <v>1409</v>
      </c>
      <c r="G3141" s="9">
        <v>-6696</v>
      </c>
      <c r="H3141" s="9">
        <v>-90401</v>
      </c>
      <c r="I3141" s="6" t="s">
        <v>113</v>
      </c>
      <c r="J3141" s="6" t="s">
        <v>114</v>
      </c>
      <c r="K3141" s="5">
        <f t="shared" si="298"/>
        <v>45688</v>
      </c>
      <c r="L3141" s="9">
        <f>+VLOOKUP(B3141,'[17]TT 2023'!F$3087:K$3153,2,0)</f>
        <v>-90401</v>
      </c>
      <c r="M3141" s="9">
        <f t="shared" si="299"/>
        <v>0</v>
      </c>
      <c r="N3141" s="5">
        <f>+VLOOKUP(B3141,'[17]TT 2023'!F$3087:K$3153,6,0)</f>
        <v>45667</v>
      </c>
      <c r="O3141" t="s">
        <v>3387</v>
      </c>
    </row>
    <row r="3142" spans="1:15" hidden="1" x14ac:dyDescent="0.2">
      <c r="A3142" s="5">
        <v>45654</v>
      </c>
      <c r="B3142" s="6">
        <v>74843</v>
      </c>
      <c r="C3142" s="6" t="s">
        <v>2228</v>
      </c>
      <c r="D3142" s="6" t="s">
        <v>3368</v>
      </c>
      <c r="E3142" s="9">
        <v>501830</v>
      </c>
      <c r="F3142" s="10" t="s">
        <v>1409</v>
      </c>
      <c r="G3142" s="9">
        <v>40146</v>
      </c>
      <c r="H3142" s="9">
        <v>541976</v>
      </c>
      <c r="I3142" s="6" t="s">
        <v>117</v>
      </c>
      <c r="J3142" s="6" t="s">
        <v>118</v>
      </c>
      <c r="K3142" s="5">
        <f t="shared" si="298"/>
        <v>45689</v>
      </c>
      <c r="L3142" s="9">
        <f>+VLOOKUP(B3142,'[17]TT 2023'!F$3212:K$3282,2,0)</f>
        <v>541971</v>
      </c>
      <c r="M3142" s="9">
        <f t="shared" si="299"/>
        <v>-5</v>
      </c>
      <c r="N3142" s="5">
        <f>+VLOOKUP(B3142,'[17]TT 2023'!F$3212:K$3282,6,0)</f>
        <v>45698</v>
      </c>
      <c r="O3142" t="s">
        <v>3510</v>
      </c>
    </row>
    <row r="3143" spans="1:15" hidden="1" x14ac:dyDescent="0.2">
      <c r="A3143" s="5">
        <v>45654</v>
      </c>
      <c r="B3143" s="6">
        <v>74844</v>
      </c>
      <c r="C3143" s="6" t="s">
        <v>2228</v>
      </c>
      <c r="D3143" s="6" t="s">
        <v>3369</v>
      </c>
      <c r="E3143" s="9">
        <v>1255575</v>
      </c>
      <c r="F3143" s="10" t="s">
        <v>1409</v>
      </c>
      <c r="G3143" s="9">
        <v>100446</v>
      </c>
      <c r="H3143" s="9">
        <v>1356021</v>
      </c>
      <c r="I3143" s="6" t="s">
        <v>117</v>
      </c>
      <c r="J3143" s="6" t="s">
        <v>118</v>
      </c>
      <c r="K3143" s="5">
        <f t="shared" si="298"/>
        <v>45689</v>
      </c>
      <c r="L3143" s="9">
        <f>+VLOOKUP(B3143,'[17]TT 2023'!F$3212:K$3282,2,0)</f>
        <v>1356021</v>
      </c>
      <c r="M3143" s="9">
        <f t="shared" si="299"/>
        <v>0</v>
      </c>
      <c r="N3143" s="5">
        <f>+VLOOKUP(B3143,'[17]TT 2023'!F$3212:K$3282,6,0)</f>
        <v>45698</v>
      </c>
      <c r="O3143" t="s">
        <v>3510</v>
      </c>
    </row>
    <row r="3144" spans="1:15" hidden="1" x14ac:dyDescent="0.2">
      <c r="A3144" s="5">
        <v>45654</v>
      </c>
      <c r="B3144" s="6">
        <v>74845</v>
      </c>
      <c r="C3144" s="6" t="s">
        <v>2228</v>
      </c>
      <c r="D3144" s="6" t="s">
        <v>3370</v>
      </c>
      <c r="E3144" s="9">
        <v>1468620</v>
      </c>
      <c r="F3144" s="10" t="s">
        <v>1409</v>
      </c>
      <c r="G3144" s="9">
        <v>117490</v>
      </c>
      <c r="H3144" s="9">
        <v>1586110</v>
      </c>
      <c r="I3144" s="6" t="s">
        <v>13</v>
      </c>
      <c r="J3144" s="6" t="s">
        <v>14</v>
      </c>
      <c r="K3144" s="5">
        <f t="shared" si="298"/>
        <v>45689</v>
      </c>
      <c r="L3144" s="9">
        <f>+VLOOKUP(B3144,'[17]TT 2023'!F$3212:K$3282,2,0)</f>
        <v>1586115</v>
      </c>
      <c r="M3144" s="9">
        <f t="shared" si="299"/>
        <v>5</v>
      </c>
      <c r="N3144" s="5">
        <f>+VLOOKUP(B3144,'[17]TT 2023'!F$3212:K$3282,6,0)</f>
        <v>45698</v>
      </c>
      <c r="O3144" t="s">
        <v>3510</v>
      </c>
    </row>
    <row r="3145" spans="1:15" hidden="1" x14ac:dyDescent="0.2">
      <c r="A3145" s="5">
        <v>45654</v>
      </c>
      <c r="B3145" s="6">
        <v>74848</v>
      </c>
      <c r="C3145" s="6" t="s">
        <v>2228</v>
      </c>
      <c r="D3145" s="6" t="s">
        <v>3371</v>
      </c>
      <c r="E3145" s="9">
        <v>1110580</v>
      </c>
      <c r="F3145" s="10" t="s">
        <v>1409</v>
      </c>
      <c r="G3145" s="9">
        <v>88846</v>
      </c>
      <c r="H3145" s="9">
        <v>1199426</v>
      </c>
      <c r="I3145" s="6" t="s">
        <v>13</v>
      </c>
      <c r="J3145" s="6" t="s">
        <v>14</v>
      </c>
      <c r="K3145" s="5">
        <f t="shared" si="298"/>
        <v>45689</v>
      </c>
      <c r="L3145" s="9">
        <f>+VLOOKUP(B3145,'[17]TT 2023'!F$3212:K$3282,2,0)</f>
        <v>1199421</v>
      </c>
      <c r="M3145" s="9">
        <f t="shared" si="299"/>
        <v>-5</v>
      </c>
      <c r="N3145" s="5">
        <f>+VLOOKUP(B3145,'[17]TT 2023'!F$3212:K$3282,6,0)</f>
        <v>45698</v>
      </c>
      <c r="O3145" t="s">
        <v>3510</v>
      </c>
    </row>
    <row r="3146" spans="1:15" hidden="1" x14ac:dyDescent="0.2">
      <c r="A3146" s="5">
        <v>45654</v>
      </c>
      <c r="B3146" s="6">
        <v>74849</v>
      </c>
      <c r="C3146" s="6" t="s">
        <v>2228</v>
      </c>
      <c r="D3146" s="6" t="s">
        <v>3372</v>
      </c>
      <c r="E3146" s="9">
        <v>30457700</v>
      </c>
      <c r="F3146" s="10" t="s">
        <v>1409</v>
      </c>
      <c r="G3146" s="9">
        <v>2436616</v>
      </c>
      <c r="H3146" s="9">
        <v>32894316</v>
      </c>
      <c r="I3146" s="6" t="s">
        <v>13</v>
      </c>
      <c r="J3146" s="6" t="s">
        <v>14</v>
      </c>
      <c r="K3146" s="5">
        <f t="shared" si="298"/>
        <v>45689</v>
      </c>
      <c r="L3146" s="9">
        <f>+VLOOKUP(B3146,'[17]TT 2023'!F$3212:K$3282,2,0)</f>
        <v>32894316</v>
      </c>
      <c r="M3146" s="9">
        <f t="shared" si="299"/>
        <v>0</v>
      </c>
      <c r="N3146" s="5">
        <f>+VLOOKUP(B3146,'[17]TT 2023'!F$3212:K$3282,6,0)</f>
        <v>45698</v>
      </c>
      <c r="O3146" t="s">
        <v>3510</v>
      </c>
    </row>
    <row r="3147" spans="1:15" hidden="1" x14ac:dyDescent="0.2">
      <c r="A3147" s="5">
        <v>45654</v>
      </c>
      <c r="B3147" s="6">
        <v>74851</v>
      </c>
      <c r="C3147" s="6" t="s">
        <v>2228</v>
      </c>
      <c r="D3147" s="6" t="s">
        <v>3373</v>
      </c>
      <c r="E3147" s="9">
        <v>418525</v>
      </c>
      <c r="F3147" s="10" t="s">
        <v>1409</v>
      </c>
      <c r="G3147" s="9">
        <v>33482</v>
      </c>
      <c r="H3147" s="9">
        <v>452007</v>
      </c>
      <c r="I3147" s="6" t="s">
        <v>131</v>
      </c>
      <c r="J3147" s="6" t="s">
        <v>132</v>
      </c>
      <c r="K3147" s="5">
        <f t="shared" si="298"/>
        <v>45689</v>
      </c>
      <c r="L3147" s="9">
        <f>+VLOOKUP(B3147,'[17]TT 2023'!F$3212:K$3282,2,0)</f>
        <v>452007</v>
      </c>
      <c r="M3147" s="9">
        <f t="shared" si="299"/>
        <v>0</v>
      </c>
      <c r="N3147" s="5">
        <f>+VLOOKUP(B3147,'[17]TT 2023'!F$3212:K$3282,6,0)</f>
        <v>45698</v>
      </c>
      <c r="O3147" t="s">
        <v>3510</v>
      </c>
    </row>
    <row r="3148" spans="1:15" hidden="1" x14ac:dyDescent="0.2">
      <c r="A3148" s="5">
        <v>45654</v>
      </c>
      <c r="B3148" s="6">
        <v>74852</v>
      </c>
      <c r="C3148" s="6" t="s">
        <v>2228</v>
      </c>
      <c r="D3148" s="6" t="s">
        <v>3374</v>
      </c>
      <c r="E3148" s="9">
        <v>418525</v>
      </c>
      <c r="F3148" s="10" t="s">
        <v>1409</v>
      </c>
      <c r="G3148" s="9">
        <v>33482</v>
      </c>
      <c r="H3148" s="9">
        <v>452007</v>
      </c>
      <c r="I3148" s="6" t="s">
        <v>175</v>
      </c>
      <c r="J3148" s="6" t="s">
        <v>176</v>
      </c>
      <c r="K3148" s="5">
        <f t="shared" si="298"/>
        <v>45689</v>
      </c>
      <c r="L3148" s="9">
        <f>+VLOOKUP(B3148,'[17]TT 2023'!F$3212:K$3282,2,0)</f>
        <v>452007</v>
      </c>
      <c r="M3148" s="9">
        <f t="shared" si="299"/>
        <v>0</v>
      </c>
      <c r="N3148" s="5">
        <f>+VLOOKUP(B3148,'[17]TT 2023'!F$3212:K$3282,6,0)</f>
        <v>45698</v>
      </c>
      <c r="O3148" t="s">
        <v>3510</v>
      </c>
    </row>
    <row r="3149" spans="1:15" hidden="1" x14ac:dyDescent="0.2">
      <c r="A3149" s="5">
        <v>45654</v>
      </c>
      <c r="B3149" s="6">
        <v>74853</v>
      </c>
      <c r="C3149" s="6" t="s">
        <v>2228</v>
      </c>
      <c r="D3149" s="6" t="s">
        <v>3375</v>
      </c>
      <c r="E3149" s="9">
        <v>5925650</v>
      </c>
      <c r="F3149" s="10" t="s">
        <v>1409</v>
      </c>
      <c r="G3149" s="9">
        <v>474052</v>
      </c>
      <c r="H3149" s="9">
        <v>6399702</v>
      </c>
      <c r="I3149" s="6" t="s">
        <v>89</v>
      </c>
      <c r="J3149" s="6" t="s">
        <v>90</v>
      </c>
      <c r="K3149" s="5">
        <f t="shared" si="298"/>
        <v>45689</v>
      </c>
      <c r="L3149" s="9">
        <f>+VLOOKUP(B3149,'[17]TT 2023'!F$3212:K$3282,2,0)</f>
        <v>6399702</v>
      </c>
      <c r="M3149" s="9">
        <f t="shared" si="299"/>
        <v>0</v>
      </c>
      <c r="N3149" s="5">
        <f>+VLOOKUP(B3149,'[17]TT 2023'!F$3212:K$3282,6,0)</f>
        <v>45698</v>
      </c>
      <c r="O3149" t="s">
        <v>3510</v>
      </c>
    </row>
    <row r="3150" spans="1:15" hidden="1" x14ac:dyDescent="0.2">
      <c r="A3150" s="5">
        <v>45654</v>
      </c>
      <c r="B3150" s="6">
        <v>74854</v>
      </c>
      <c r="C3150" s="6" t="s">
        <v>2228</v>
      </c>
      <c r="D3150" s="6" t="s">
        <v>3376</v>
      </c>
      <c r="E3150" s="9">
        <v>5027250</v>
      </c>
      <c r="F3150" s="10" t="s">
        <v>1409</v>
      </c>
      <c r="G3150" s="9">
        <v>402180</v>
      </c>
      <c r="H3150" s="9">
        <v>5429430</v>
      </c>
      <c r="I3150" s="6" t="s">
        <v>113</v>
      </c>
      <c r="J3150" s="6" t="s">
        <v>114</v>
      </c>
      <c r="K3150" s="5">
        <f t="shared" si="298"/>
        <v>45689</v>
      </c>
      <c r="L3150" s="9">
        <f>+VLOOKUP(B3150,'[17]TT 2023'!F$3212:K$3282,2,0)</f>
        <v>5429430</v>
      </c>
      <c r="M3150" s="9">
        <f t="shared" si="299"/>
        <v>0</v>
      </c>
      <c r="N3150" s="5">
        <f>+VLOOKUP(B3150,'[17]TT 2023'!F$3212:K$3282,6,0)</f>
        <v>45698</v>
      </c>
      <c r="O3150" t="s">
        <v>3510</v>
      </c>
    </row>
    <row r="3151" spans="1:15" hidden="1" x14ac:dyDescent="0.2">
      <c r="A3151" s="5">
        <v>45654</v>
      </c>
      <c r="B3151" s="6">
        <v>74855</v>
      </c>
      <c r="C3151" s="6" t="s">
        <v>2228</v>
      </c>
      <c r="D3151" s="6" t="s">
        <v>3377</v>
      </c>
      <c r="E3151" s="9">
        <v>1468620</v>
      </c>
      <c r="F3151" s="10" t="s">
        <v>1409</v>
      </c>
      <c r="G3151" s="9">
        <v>117490</v>
      </c>
      <c r="H3151" s="9">
        <v>1586110</v>
      </c>
      <c r="I3151" s="6" t="s">
        <v>93</v>
      </c>
      <c r="J3151" s="6" t="s">
        <v>94</v>
      </c>
      <c r="K3151" s="5">
        <f t="shared" si="298"/>
        <v>45689</v>
      </c>
      <c r="L3151" s="9">
        <f>+VLOOKUP(B3151,'[17]TT 2023'!F$3212:K$3282,2,0)</f>
        <v>1586115</v>
      </c>
      <c r="M3151" s="9">
        <f t="shared" si="299"/>
        <v>5</v>
      </c>
      <c r="N3151" s="5">
        <f>+VLOOKUP(B3151,'[17]TT 2023'!F$3212:K$3282,6,0)</f>
        <v>45698</v>
      </c>
      <c r="O3151" t="s">
        <v>3510</v>
      </c>
    </row>
    <row r="3152" spans="1:15" hidden="1" x14ac:dyDescent="0.2">
      <c r="A3152" s="5">
        <v>45654</v>
      </c>
      <c r="B3152" s="6">
        <v>74856</v>
      </c>
      <c r="C3152" s="6" t="s">
        <v>2228</v>
      </c>
      <c r="D3152" s="6" t="s">
        <v>3378</v>
      </c>
      <c r="E3152" s="9">
        <v>1468620</v>
      </c>
      <c r="F3152" s="10" t="s">
        <v>1409</v>
      </c>
      <c r="G3152" s="9">
        <v>117490</v>
      </c>
      <c r="H3152" s="9">
        <v>1586110</v>
      </c>
      <c r="I3152" s="6" t="s">
        <v>53</v>
      </c>
      <c r="J3152" s="6" t="s">
        <v>54</v>
      </c>
      <c r="K3152" s="5">
        <f t="shared" si="298"/>
        <v>45689</v>
      </c>
      <c r="L3152" s="9">
        <f>+VLOOKUP(B3152,'[17]TT 2023'!F$3212:K$3282,2,0)</f>
        <v>1586115</v>
      </c>
      <c r="M3152" s="9">
        <f t="shared" si="299"/>
        <v>5</v>
      </c>
      <c r="N3152" s="5">
        <f>+VLOOKUP(B3152,'[17]TT 2023'!F$3212:K$3282,6,0)</f>
        <v>45698</v>
      </c>
      <c r="O3152" t="s">
        <v>3510</v>
      </c>
    </row>
    <row r="3153" spans="1:15" hidden="1" x14ac:dyDescent="0.2">
      <c r="A3153" s="5">
        <v>45654</v>
      </c>
      <c r="B3153" s="6">
        <v>74857</v>
      </c>
      <c r="C3153" s="6" t="s">
        <v>2228</v>
      </c>
      <c r="D3153" s="6" t="s">
        <v>3379</v>
      </c>
      <c r="E3153" s="9">
        <v>2937240</v>
      </c>
      <c r="F3153" s="10" t="s">
        <v>1409</v>
      </c>
      <c r="G3153" s="9">
        <v>234979</v>
      </c>
      <c r="H3153" s="9">
        <v>3172219</v>
      </c>
      <c r="I3153" s="6" t="s">
        <v>139</v>
      </c>
      <c r="J3153" s="6" t="s">
        <v>140</v>
      </c>
      <c r="K3153" s="5">
        <f t="shared" si="298"/>
        <v>45689</v>
      </c>
      <c r="L3153" s="9">
        <f>+VLOOKUP(B3153,'[17]TT 2023'!F$3212:K$3282,2,0)</f>
        <v>3172217</v>
      </c>
      <c r="M3153" s="9">
        <f t="shared" si="299"/>
        <v>-2</v>
      </c>
      <c r="N3153" s="5">
        <f>+VLOOKUP(B3153,'[17]TT 2023'!F$3212:K$3282,6,0)</f>
        <v>45698</v>
      </c>
      <c r="O3153" t="s">
        <v>3510</v>
      </c>
    </row>
    <row r="3154" spans="1:15" hidden="1" x14ac:dyDescent="0.2">
      <c r="A3154" s="5">
        <v>45654</v>
      </c>
      <c r="B3154" s="6">
        <v>74858</v>
      </c>
      <c r="C3154" s="6" t="s">
        <v>2228</v>
      </c>
      <c r="D3154" s="6" t="s">
        <v>3380</v>
      </c>
      <c r="E3154" s="9">
        <v>1072050</v>
      </c>
      <c r="F3154" s="10" t="s">
        <v>1409</v>
      </c>
      <c r="G3154" s="9">
        <v>85764</v>
      </c>
      <c r="H3154" s="9">
        <v>1157814</v>
      </c>
      <c r="I3154" s="6" t="s">
        <v>107</v>
      </c>
      <c r="J3154" s="6" t="s">
        <v>108</v>
      </c>
      <c r="K3154" s="5">
        <f t="shared" si="298"/>
        <v>45689</v>
      </c>
      <c r="L3154" s="9">
        <f>+VLOOKUP(B3154,'[17]TT 2023'!F$3212:K$3282,2,0)</f>
        <v>1157814</v>
      </c>
      <c r="M3154" s="9">
        <f t="shared" si="299"/>
        <v>0</v>
      </c>
      <c r="N3154" s="5">
        <f>+VLOOKUP(B3154,'[17]TT 2023'!F$3212:K$3282,6,0)</f>
        <v>45698</v>
      </c>
      <c r="O3154" t="s">
        <v>3510</v>
      </c>
    </row>
    <row r="3155" spans="1:15" hidden="1" x14ac:dyDescent="0.2">
      <c r="A3155" s="5">
        <v>45656</v>
      </c>
      <c r="B3155" s="6">
        <v>2015</v>
      </c>
      <c r="C3155" s="6" t="s">
        <v>2229</v>
      </c>
      <c r="D3155" s="6" t="s">
        <v>727</v>
      </c>
      <c r="E3155" s="9">
        <v>-355384</v>
      </c>
      <c r="F3155" s="10" t="s">
        <v>1409</v>
      </c>
      <c r="G3155" s="9">
        <v>-28431</v>
      </c>
      <c r="H3155" s="9">
        <v>-383815</v>
      </c>
      <c r="I3155" s="6" t="s">
        <v>139</v>
      </c>
      <c r="J3155" s="6" t="s">
        <v>140</v>
      </c>
      <c r="K3155" s="5">
        <f t="shared" si="298"/>
        <v>45691</v>
      </c>
      <c r="L3155" s="9">
        <f>+VLOOKUP(B3155,'[17]TT 2023'!F$3087:K$3153,2,0)</f>
        <v>-383815</v>
      </c>
      <c r="M3155" s="9">
        <f t="shared" si="299"/>
        <v>0</v>
      </c>
      <c r="N3155" s="5">
        <f>+VLOOKUP(B3155,'[17]TT 2023'!F$3087:K$3153,6,0)</f>
        <v>45667</v>
      </c>
      <c r="O3155" t="s">
        <v>3387</v>
      </c>
    </row>
    <row r="3156" spans="1:15" hidden="1" x14ac:dyDescent="0.2">
      <c r="A3156" s="5">
        <v>45657</v>
      </c>
      <c r="B3156" s="6">
        <v>2050</v>
      </c>
      <c r="C3156" s="6" t="s">
        <v>2229</v>
      </c>
      <c r="D3156" s="6" t="s">
        <v>727</v>
      </c>
      <c r="E3156" s="9">
        <v>-88846</v>
      </c>
      <c r="F3156" s="10" t="s">
        <v>1409</v>
      </c>
      <c r="G3156" s="9">
        <v>-7108</v>
      </c>
      <c r="H3156" s="9">
        <v>-95954</v>
      </c>
      <c r="I3156" s="6" t="s">
        <v>73</v>
      </c>
      <c r="J3156" s="6" t="s">
        <v>74</v>
      </c>
      <c r="K3156" s="5">
        <f t="shared" si="298"/>
        <v>45692</v>
      </c>
      <c r="L3156" s="9">
        <f>+VLOOKUP(B3156,'[17]TT 2023'!F$3087:K$3153,2,0)</f>
        <v>-95958</v>
      </c>
      <c r="M3156" s="9">
        <f t="shared" si="299"/>
        <v>-4</v>
      </c>
      <c r="N3156" s="5">
        <f>+VLOOKUP(B3156,'[17]TT 2023'!F$3087:K$3153,6,0)</f>
        <v>45667</v>
      </c>
      <c r="O3156" t="s">
        <v>3387</v>
      </c>
    </row>
    <row r="3157" spans="1:15" hidden="1" x14ac:dyDescent="0.2">
      <c r="A3157" s="5">
        <v>45657</v>
      </c>
      <c r="B3157" s="6">
        <v>2051</v>
      </c>
      <c r="C3157" s="6" t="s">
        <v>2229</v>
      </c>
      <c r="D3157" s="6" t="s">
        <v>727</v>
      </c>
      <c r="E3157" s="9">
        <v>-301298</v>
      </c>
      <c r="F3157" s="10" t="s">
        <v>1409</v>
      </c>
      <c r="G3157" s="9">
        <v>-24104</v>
      </c>
      <c r="H3157" s="9">
        <v>-325402</v>
      </c>
      <c r="I3157" s="6" t="s">
        <v>73</v>
      </c>
      <c r="J3157" s="6" t="s">
        <v>74</v>
      </c>
      <c r="K3157" s="5">
        <f t="shared" si="298"/>
        <v>45692</v>
      </c>
      <c r="L3157" s="9">
        <f>+VLOOKUP(B3157,'[17]TT 2023'!F$3087:K$3153,2,0)</f>
        <v>-325398</v>
      </c>
      <c r="M3157" s="9">
        <f t="shared" si="299"/>
        <v>4</v>
      </c>
      <c r="N3157" s="5">
        <f>+VLOOKUP(B3157,'[17]TT 2023'!F$3087:K$3153,6,0)</f>
        <v>45667</v>
      </c>
      <c r="O3157" t="s">
        <v>3387</v>
      </c>
    </row>
    <row r="3158" spans="1:15" hidden="1" x14ac:dyDescent="0.2">
      <c r="A3158" s="5">
        <v>45657</v>
      </c>
      <c r="B3158" s="6">
        <v>2052</v>
      </c>
      <c r="C3158" s="6" t="s">
        <v>2229</v>
      </c>
      <c r="D3158" s="6" t="s">
        <v>727</v>
      </c>
      <c r="E3158" s="9">
        <v>-214410</v>
      </c>
      <c r="F3158" s="10" t="s">
        <v>1409</v>
      </c>
      <c r="G3158" s="9">
        <v>-17153</v>
      </c>
      <c r="H3158" s="9">
        <v>-231563</v>
      </c>
      <c r="I3158" s="6" t="s">
        <v>147</v>
      </c>
      <c r="J3158" s="6" t="s">
        <v>148</v>
      </c>
      <c r="K3158" s="5">
        <f t="shared" si="298"/>
        <v>45692</v>
      </c>
      <c r="L3158" s="9">
        <f>+VLOOKUP(B3158,'[17]TT 2023'!F$3087:K$3153,2,0)</f>
        <v>-231563</v>
      </c>
      <c r="M3158" s="9">
        <f t="shared" si="299"/>
        <v>0</v>
      </c>
      <c r="N3158" s="5">
        <f>+VLOOKUP(B3158,'[17]TT 2023'!F$3087:K$3153,6,0)</f>
        <v>45667</v>
      </c>
      <c r="O3158" t="s">
        <v>3387</v>
      </c>
    </row>
    <row r="3159" spans="1:15" hidden="1" x14ac:dyDescent="0.2">
      <c r="A3159" s="5">
        <v>45657</v>
      </c>
      <c r="B3159" s="6">
        <v>2054</v>
      </c>
      <c r="C3159" s="6" t="s">
        <v>2229</v>
      </c>
      <c r="D3159" s="6" t="s">
        <v>727</v>
      </c>
      <c r="E3159" s="9">
        <v>-242680</v>
      </c>
      <c r="F3159" s="10" t="s">
        <v>1409</v>
      </c>
      <c r="G3159" s="9">
        <v>-19414</v>
      </c>
      <c r="H3159" s="9">
        <v>-262094</v>
      </c>
      <c r="I3159" s="6" t="s">
        <v>89</v>
      </c>
      <c r="J3159" s="6" t="s">
        <v>90</v>
      </c>
      <c r="K3159" s="5">
        <f t="shared" si="298"/>
        <v>45692</v>
      </c>
      <c r="L3159" s="9">
        <f>+VLOOKUP(B3159,'[17]TT 2023'!F$3087:K$3153,2,0)</f>
        <v>-262089</v>
      </c>
      <c r="M3159" s="9">
        <f t="shared" si="299"/>
        <v>5</v>
      </c>
      <c r="N3159" s="5">
        <f>+VLOOKUP(B3159,'[17]TT 2023'!F$3087:K$3153,6,0)</f>
        <v>45667</v>
      </c>
      <c r="O3159" t="s">
        <v>3387</v>
      </c>
    </row>
    <row r="3160" spans="1:15" hidden="1" x14ac:dyDescent="0.2">
      <c r="A3160" s="5">
        <v>45657</v>
      </c>
      <c r="B3160" s="6">
        <v>2055</v>
      </c>
      <c r="C3160" s="6" t="s">
        <v>2229</v>
      </c>
      <c r="D3160" s="6" t="s">
        <v>727</v>
      </c>
      <c r="E3160" s="9">
        <v>-888460</v>
      </c>
      <c r="F3160" s="10" t="s">
        <v>1409</v>
      </c>
      <c r="G3160" s="9">
        <v>-71077</v>
      </c>
      <c r="H3160" s="9">
        <v>-959537</v>
      </c>
      <c r="I3160" s="6" t="s">
        <v>89</v>
      </c>
      <c r="J3160" s="6" t="s">
        <v>90</v>
      </c>
      <c r="K3160" s="5">
        <f t="shared" si="298"/>
        <v>45692</v>
      </c>
      <c r="L3160" s="9">
        <f>+VLOOKUP(B3160,'[17]TT 2023'!F$3087:K$3153,2,0)</f>
        <v>-959539</v>
      </c>
      <c r="M3160" s="9">
        <f t="shared" si="299"/>
        <v>-2</v>
      </c>
      <c r="N3160" s="5">
        <f>+VLOOKUP(B3160,'[17]TT 2023'!F$3087:K$3153,6,0)</f>
        <v>45667</v>
      </c>
      <c r="O3160" t="s">
        <v>3387</v>
      </c>
    </row>
    <row r="3161" spans="1:15" hidden="1" x14ac:dyDescent="0.2">
      <c r="A3161" s="5">
        <v>45657</v>
      </c>
      <c r="B3161" s="6">
        <v>2056</v>
      </c>
      <c r="C3161" s="6" t="s">
        <v>2229</v>
      </c>
      <c r="D3161" s="6" t="s">
        <v>727</v>
      </c>
      <c r="E3161" s="9">
        <v>-88846</v>
      </c>
      <c r="F3161" s="10" t="s">
        <v>1409</v>
      </c>
      <c r="G3161" s="9">
        <v>-7108</v>
      </c>
      <c r="H3161" s="9">
        <v>-95954</v>
      </c>
      <c r="I3161" s="6" t="s">
        <v>89</v>
      </c>
      <c r="J3161" s="6" t="s">
        <v>90</v>
      </c>
      <c r="K3161" s="5">
        <f t="shared" si="298"/>
        <v>45692</v>
      </c>
      <c r="L3161" s="9">
        <f>+VLOOKUP(B3161,'[17]TT 2023'!F$3087:K$3153,2,0)</f>
        <v>-95958</v>
      </c>
      <c r="M3161" s="9">
        <f t="shared" si="299"/>
        <v>-4</v>
      </c>
      <c r="N3161" s="5">
        <f>+VLOOKUP(B3161,'[17]TT 2023'!F$3087:K$3153,6,0)</f>
        <v>45667</v>
      </c>
      <c r="O3161" t="s">
        <v>3387</v>
      </c>
    </row>
    <row r="3162" spans="1:15" hidden="1" x14ac:dyDescent="0.2">
      <c r="A3162" s="5">
        <v>45657</v>
      </c>
      <c r="B3162" s="6">
        <v>75029</v>
      </c>
      <c r="C3162" s="6" t="s">
        <v>2228</v>
      </c>
      <c r="D3162" s="6" t="s">
        <v>3381</v>
      </c>
      <c r="E3162" s="9">
        <v>10833945</v>
      </c>
      <c r="F3162" s="10" t="s">
        <v>1409</v>
      </c>
      <c r="G3162" s="9">
        <v>866716</v>
      </c>
      <c r="H3162" s="9">
        <v>11700661</v>
      </c>
      <c r="I3162" s="6" t="s">
        <v>13</v>
      </c>
      <c r="J3162" s="6" t="s">
        <v>14</v>
      </c>
      <c r="K3162" s="5">
        <f t="shared" si="298"/>
        <v>45692</v>
      </c>
      <c r="L3162" s="9">
        <f>+VLOOKUP(B3162,'[17]TT 2023'!F$3212:K$3282,2,0)</f>
        <v>11700666</v>
      </c>
      <c r="M3162" s="9">
        <f t="shared" si="299"/>
        <v>5</v>
      </c>
      <c r="N3162" s="5">
        <f>+VLOOKUP(B3162,'[17]TT 2023'!F$3212:K$3282,6,0)</f>
        <v>45698</v>
      </c>
      <c r="O3162" t="s">
        <v>3510</v>
      </c>
    </row>
    <row r="3163" spans="1:15" hidden="1" x14ac:dyDescent="0.2">
      <c r="A3163" s="5">
        <v>45657</v>
      </c>
      <c r="B3163" s="6">
        <v>75037</v>
      </c>
      <c r="C3163" s="6" t="s">
        <v>2228</v>
      </c>
      <c r="D3163" s="6" t="s">
        <v>3382</v>
      </c>
      <c r="E3163" s="9">
        <v>2665380</v>
      </c>
      <c r="F3163" s="10" t="s">
        <v>1409</v>
      </c>
      <c r="G3163" s="9">
        <v>213230</v>
      </c>
      <c r="H3163" s="9">
        <v>2878610</v>
      </c>
      <c r="I3163" s="6" t="s">
        <v>147</v>
      </c>
      <c r="J3163" s="6" t="s">
        <v>148</v>
      </c>
      <c r="K3163" s="5">
        <f t="shared" si="298"/>
        <v>45692</v>
      </c>
      <c r="L3163" s="9">
        <f>+VLOOKUP(B3163,'[17]TT 2023'!F$3212:K$3282,2,0)</f>
        <v>2878605</v>
      </c>
      <c r="M3163" s="9">
        <f t="shared" si="299"/>
        <v>-5</v>
      </c>
      <c r="N3163" s="5">
        <f>+VLOOKUP(B3163,'[17]TT 2023'!F$3212:K$3282,6,0)</f>
        <v>45698</v>
      </c>
      <c r="O3163" t="s">
        <v>3510</v>
      </c>
    </row>
    <row r="3164" spans="1:15" hidden="1" x14ac:dyDescent="0.2">
      <c r="A3164" s="5">
        <v>45657</v>
      </c>
      <c r="B3164" s="6">
        <v>75040</v>
      </c>
      <c r="C3164" s="6" t="s">
        <v>2228</v>
      </c>
      <c r="D3164" s="6" t="s">
        <v>3383</v>
      </c>
      <c r="E3164" s="9">
        <v>1573880</v>
      </c>
      <c r="F3164" s="10" t="s">
        <v>1409</v>
      </c>
      <c r="G3164" s="9">
        <v>125910</v>
      </c>
      <c r="H3164" s="9">
        <v>1699790</v>
      </c>
      <c r="I3164" s="6" t="s">
        <v>147</v>
      </c>
      <c r="J3164" s="6" t="s">
        <v>148</v>
      </c>
      <c r="K3164" s="5">
        <f t="shared" si="298"/>
        <v>45692</v>
      </c>
      <c r="L3164" s="9">
        <f>+VLOOKUP(B3164,'[17]TT 2023'!F$3212:K$3282,2,0)</f>
        <v>1699785</v>
      </c>
      <c r="M3164" s="9">
        <f t="shared" si="299"/>
        <v>-5</v>
      </c>
      <c r="N3164" s="5">
        <f>+VLOOKUP(B3164,'[17]TT 2023'!F$3212:K$3282,6,0)</f>
        <v>45698</v>
      </c>
      <c r="O3164" t="s">
        <v>3510</v>
      </c>
    </row>
    <row r="3165" spans="1:15" hidden="1" x14ac:dyDescent="0.2">
      <c r="A3165" s="5">
        <v>45657</v>
      </c>
      <c r="B3165" s="6">
        <v>75042</v>
      </c>
      <c r="C3165" s="6" t="s">
        <v>2228</v>
      </c>
      <c r="D3165" s="6" t="s">
        <v>3384</v>
      </c>
      <c r="E3165" s="9">
        <v>2511150</v>
      </c>
      <c r="F3165" s="10" t="s">
        <v>1409</v>
      </c>
      <c r="G3165" s="9">
        <v>200892</v>
      </c>
      <c r="H3165" s="9">
        <v>2712042</v>
      </c>
      <c r="I3165" s="6" t="s">
        <v>147</v>
      </c>
      <c r="J3165" s="6" t="s">
        <v>148</v>
      </c>
      <c r="K3165" s="5">
        <f t="shared" si="298"/>
        <v>45692</v>
      </c>
      <c r="L3165" s="9">
        <f>+VLOOKUP(B3165,'[17]TT 2023'!F$3212:K$3282,2,0)</f>
        <v>2712042</v>
      </c>
      <c r="M3165" s="9">
        <f t="shared" si="299"/>
        <v>0</v>
      </c>
      <c r="N3165" s="5">
        <f>+VLOOKUP(B3165,'[17]TT 2023'!F$3212:K$3282,6,0)</f>
        <v>45698</v>
      </c>
      <c r="O3165" t="s">
        <v>3510</v>
      </c>
    </row>
    <row r="3166" spans="1:15" hidden="1" x14ac:dyDescent="0.2">
      <c r="A3166" s="5">
        <v>45657</v>
      </c>
      <c r="B3166" s="6">
        <v>75043</v>
      </c>
      <c r="C3166" s="6" t="s">
        <v>2228</v>
      </c>
      <c r="D3166" s="6" t="s">
        <v>3385</v>
      </c>
      <c r="E3166" s="9">
        <v>7905360</v>
      </c>
      <c r="F3166" s="10" t="s">
        <v>1409</v>
      </c>
      <c r="G3166" s="9">
        <v>632429</v>
      </c>
      <c r="H3166" s="9">
        <v>8537789</v>
      </c>
      <c r="I3166" s="6" t="s">
        <v>147</v>
      </c>
      <c r="J3166" s="6" t="s">
        <v>148</v>
      </c>
      <c r="K3166" s="5">
        <f t="shared" si="298"/>
        <v>45692</v>
      </c>
      <c r="L3166" s="9">
        <f>+VLOOKUP(B3166,'[17]TT 2023'!F$3212:K$3282,2,0)</f>
        <v>8537792</v>
      </c>
      <c r="M3166" s="9">
        <f t="shared" si="299"/>
        <v>3</v>
      </c>
      <c r="N3166" s="5">
        <f>+VLOOKUP(B3166,'[17]TT 2023'!F$3212:K$3282,6,0)</f>
        <v>45698</v>
      </c>
      <c r="O3166" t="s">
        <v>3510</v>
      </c>
    </row>
    <row r="3167" spans="1:15" hidden="1" x14ac:dyDescent="0.2">
      <c r="A3167" s="5">
        <v>45664</v>
      </c>
      <c r="B3167" s="6">
        <v>7</v>
      </c>
      <c r="C3167" s="6" t="s">
        <v>3386</v>
      </c>
      <c r="D3167" s="6" t="s">
        <v>727</v>
      </c>
      <c r="E3167" s="9">
        <v>-91124</v>
      </c>
      <c r="F3167" s="10" t="s">
        <v>1409</v>
      </c>
      <c r="G3167" s="9">
        <v>-7290</v>
      </c>
      <c r="H3167" s="9">
        <f>+E3167+G3167</f>
        <v>-98414</v>
      </c>
      <c r="I3167" s="6" t="s">
        <v>101</v>
      </c>
      <c r="J3167" s="6" t="s">
        <v>102</v>
      </c>
      <c r="K3167" s="5">
        <f t="shared" ref="K3167:K3169" si="300">35+A3167</f>
        <v>45699</v>
      </c>
      <c r="L3167" s="9">
        <f>+VLOOKUP(B3167,'[17]TT 2023'!F$3087:K$3153,2,0)</f>
        <v>-98415</v>
      </c>
      <c r="M3167" s="9">
        <f t="shared" ref="M3167:M3169" si="301">+L3167-H3167</f>
        <v>-1</v>
      </c>
      <c r="N3167" s="5">
        <f>+VLOOKUP(B3167,'[17]TT 2023'!F$3087:K$3153,6,0)</f>
        <v>45667</v>
      </c>
      <c r="O3167" t="s">
        <v>3387</v>
      </c>
    </row>
    <row r="3168" spans="1:15" hidden="1" x14ac:dyDescent="0.2">
      <c r="A3168" s="5">
        <v>45664</v>
      </c>
      <c r="B3168" s="6">
        <v>6</v>
      </c>
      <c r="C3168" s="6" t="s">
        <v>3386</v>
      </c>
      <c r="D3168" s="6" t="s">
        <v>727</v>
      </c>
      <c r="E3168" s="9">
        <v>-523688</v>
      </c>
      <c r="F3168" s="10" t="s">
        <v>1409</v>
      </c>
      <c r="G3168" s="9">
        <v>-41895</v>
      </c>
      <c r="H3168" s="9">
        <f>+E3168+G3168</f>
        <v>-565583</v>
      </c>
      <c r="I3168" s="6" t="s">
        <v>101</v>
      </c>
      <c r="J3168" s="6" t="s">
        <v>102</v>
      </c>
      <c r="K3168" s="5">
        <f t="shared" si="300"/>
        <v>45699</v>
      </c>
      <c r="L3168" s="9">
        <f>+VLOOKUP(B3168,'[17]TT 2023'!F$3154:K$3211,2,0)</f>
        <v>-565583</v>
      </c>
      <c r="M3168" s="9">
        <f t="shared" si="301"/>
        <v>0</v>
      </c>
      <c r="N3168" s="5">
        <f>+VLOOKUP(B3168,'[17]TT 2023'!F$3154:K$3211,6,0)</f>
        <v>45681</v>
      </c>
      <c r="O3168" t="s">
        <v>3393</v>
      </c>
    </row>
    <row r="3169" spans="1:22" hidden="1" x14ac:dyDescent="0.2">
      <c r="A3169" s="5">
        <v>45664</v>
      </c>
      <c r="B3169" s="6">
        <v>8</v>
      </c>
      <c r="C3169" s="6" t="s">
        <v>3386</v>
      </c>
      <c r="D3169" s="6" t="s">
        <v>727</v>
      </c>
      <c r="E3169" s="9">
        <v>-970545</v>
      </c>
      <c r="F3169" s="10" t="s">
        <v>1409</v>
      </c>
      <c r="G3169" s="9">
        <v>-77644</v>
      </c>
      <c r="H3169" s="9">
        <f>+E3169+G3169</f>
        <v>-1048189</v>
      </c>
      <c r="I3169" s="6" t="s">
        <v>101</v>
      </c>
      <c r="J3169" s="6" t="s">
        <v>102</v>
      </c>
      <c r="K3169" s="5">
        <f t="shared" si="300"/>
        <v>45699</v>
      </c>
      <c r="L3169" s="9">
        <f>+VLOOKUP(B3169,'[17]TT 2023'!F$3154:K$3211,2,0)</f>
        <v>-1048188</v>
      </c>
      <c r="M3169" s="9">
        <f t="shared" si="301"/>
        <v>1</v>
      </c>
      <c r="N3169" s="5">
        <f>+VLOOKUP(B3169,'[17]TT 2023'!F$3154:K$3211,6,0)</f>
        <v>45681</v>
      </c>
      <c r="O3169" t="s">
        <v>3393</v>
      </c>
    </row>
    <row r="3170" spans="1:22" hidden="1" x14ac:dyDescent="0.2">
      <c r="A3170" s="5">
        <v>45663</v>
      </c>
      <c r="B3170" s="6">
        <v>3075</v>
      </c>
      <c r="C3170" s="6" t="s">
        <v>3388</v>
      </c>
      <c r="D3170" s="6" t="s">
        <v>3389</v>
      </c>
      <c r="E3170" s="9">
        <v>-15549680</v>
      </c>
      <c r="F3170" s="10" t="s">
        <v>3390</v>
      </c>
      <c r="G3170" s="9">
        <v>-1243974</v>
      </c>
      <c r="H3170" s="9">
        <f>+E3170+G3170</f>
        <v>-16793654</v>
      </c>
      <c r="I3170" s="6" t="s">
        <v>13</v>
      </c>
      <c r="J3170" s="6" t="s">
        <v>14</v>
      </c>
      <c r="K3170" s="5">
        <f t="shared" ref="K3170" si="302">35+A3170</f>
        <v>45698</v>
      </c>
      <c r="L3170" s="9">
        <f>+VLOOKUP(B3170,'[17]TT 2023'!F$3283:K$3378,2,0)</f>
        <v>-3934526</v>
      </c>
      <c r="M3170" s="9">
        <f t="shared" ref="M3170" si="303">+L3170-H3170</f>
        <v>12859128</v>
      </c>
      <c r="N3170" s="5">
        <f>+VLOOKUP(B3170,'[17]TT 2023'!F$3283:K$3378,6,0)</f>
        <v>45712</v>
      </c>
      <c r="O3170" t="s">
        <v>3514</v>
      </c>
      <c r="S3170" s="14">
        <f>+E3170</f>
        <v>-15549680</v>
      </c>
      <c r="U3170" s="14">
        <f>+G3170</f>
        <v>-1243974</v>
      </c>
      <c r="V3170" s="14">
        <f>+H3170</f>
        <v>-16793654</v>
      </c>
    </row>
    <row r="3171" spans="1:22" hidden="1" x14ac:dyDescent="0.2">
      <c r="A3171" s="5">
        <v>45666</v>
      </c>
      <c r="B3171" s="6">
        <v>2605</v>
      </c>
      <c r="C3171" s="6" t="s">
        <v>3391</v>
      </c>
      <c r="D3171" s="6" t="s">
        <v>3392</v>
      </c>
      <c r="E3171" s="9">
        <v>11906600</v>
      </c>
      <c r="F3171" s="10" t="s">
        <v>1409</v>
      </c>
      <c r="G3171" s="9">
        <v>952528</v>
      </c>
      <c r="H3171" s="9">
        <f>+E3171+G3171</f>
        <v>12859128</v>
      </c>
      <c r="I3171" s="6" t="s">
        <v>175</v>
      </c>
      <c r="J3171" s="6" t="s">
        <v>176</v>
      </c>
      <c r="K3171" s="5">
        <f t="shared" ref="K3171" si="304">35+A3171</f>
        <v>45701</v>
      </c>
      <c r="L3171" s="9">
        <f>+VLOOKUP(B3171,'[17]TT 2023'!F$3154:K$3211,2,0)</f>
        <v>12859128</v>
      </c>
      <c r="M3171" s="9">
        <f t="shared" ref="M3171" si="305">+L3171-H3171</f>
        <v>0</v>
      </c>
      <c r="N3171" s="5">
        <f>+VLOOKUP(B3171,'[17]TT 2023'!F$3154:K$3211,6,0)</f>
        <v>45681</v>
      </c>
      <c r="O3171" t="s">
        <v>3393</v>
      </c>
    </row>
    <row r="3172" spans="1:22" hidden="1" x14ac:dyDescent="0.2">
      <c r="A3172" s="5">
        <v>45660</v>
      </c>
      <c r="B3172" s="6">
        <v>1112</v>
      </c>
      <c r="C3172" s="6" t="s">
        <v>3391</v>
      </c>
      <c r="D3172" s="6" t="s">
        <v>3394</v>
      </c>
      <c r="E3172" s="9">
        <v>3269780</v>
      </c>
      <c r="F3172" s="10" t="s">
        <v>1409</v>
      </c>
      <c r="G3172" s="9">
        <v>261582</v>
      </c>
      <c r="H3172" s="9">
        <v>3531362</v>
      </c>
      <c r="I3172" s="6" t="s">
        <v>13</v>
      </c>
      <c r="J3172" s="6" t="s">
        <v>14</v>
      </c>
      <c r="K3172" s="5">
        <f t="shared" ref="K3172:K3236" si="306">35+A3172</f>
        <v>45695</v>
      </c>
      <c r="L3172" s="9">
        <f>+VLOOKUP(B3172,'[17]TT 2023'!F$3212:K$3282,2,0)</f>
        <v>3531357</v>
      </c>
      <c r="M3172" s="9">
        <f t="shared" ref="M3172:M3236" si="307">+L3172-H3172</f>
        <v>-5</v>
      </c>
      <c r="N3172" s="5">
        <f>+VLOOKUP(B3172,'[17]TT 2023'!F$3212:K$3282,6,0)</f>
        <v>45698</v>
      </c>
      <c r="O3172" t="s">
        <v>3510</v>
      </c>
    </row>
    <row r="3173" spans="1:22" hidden="1" x14ac:dyDescent="0.2">
      <c r="A3173" s="5">
        <v>45660</v>
      </c>
      <c r="B3173" s="6">
        <v>1113</v>
      </c>
      <c r="C3173" s="6" t="s">
        <v>3391</v>
      </c>
      <c r="D3173" s="6" t="s">
        <v>3395</v>
      </c>
      <c r="E3173" s="9">
        <v>8848160</v>
      </c>
      <c r="F3173" s="10" t="s">
        <v>1409</v>
      </c>
      <c r="G3173" s="9">
        <v>707853</v>
      </c>
      <c r="H3173" s="9">
        <v>9556013</v>
      </c>
      <c r="I3173" s="6" t="s">
        <v>13</v>
      </c>
      <c r="J3173" s="6" t="s">
        <v>14</v>
      </c>
      <c r="K3173" s="5">
        <f t="shared" si="306"/>
        <v>45695</v>
      </c>
      <c r="L3173" s="9">
        <f>+VLOOKUP(B3173,'[17]TT 2023'!F$3212:K$3282,2,0)</f>
        <v>9556016</v>
      </c>
      <c r="M3173" s="9">
        <f t="shared" si="307"/>
        <v>3</v>
      </c>
      <c r="N3173" s="5">
        <f>+VLOOKUP(B3173,'[17]TT 2023'!F$3212:K$3282,6,0)</f>
        <v>45698</v>
      </c>
      <c r="O3173" t="s">
        <v>3510</v>
      </c>
    </row>
    <row r="3174" spans="1:22" hidden="1" x14ac:dyDescent="0.2">
      <c r="A3174" s="5">
        <v>45660</v>
      </c>
      <c r="B3174" s="6">
        <v>1114</v>
      </c>
      <c r="C3174" s="6" t="s">
        <v>3391</v>
      </c>
      <c r="D3174" s="6" t="s">
        <v>3396</v>
      </c>
      <c r="E3174" s="9">
        <v>5595055</v>
      </c>
      <c r="F3174" s="10" t="s">
        <v>1409</v>
      </c>
      <c r="G3174" s="9">
        <v>447604</v>
      </c>
      <c r="H3174" s="9">
        <v>6042659</v>
      </c>
      <c r="I3174" s="6" t="s">
        <v>13</v>
      </c>
      <c r="J3174" s="6" t="s">
        <v>14</v>
      </c>
      <c r="K3174" s="5">
        <f t="shared" si="306"/>
        <v>45695</v>
      </c>
      <c r="L3174" s="9">
        <f>+VLOOKUP(B3174,'[17]TT 2023'!F$3212:K$3282,2,0)</f>
        <v>6042654</v>
      </c>
      <c r="M3174" s="9">
        <f t="shared" si="307"/>
        <v>-5</v>
      </c>
      <c r="N3174" s="5">
        <f>+VLOOKUP(B3174,'[17]TT 2023'!F$3212:K$3282,6,0)</f>
        <v>45698</v>
      </c>
      <c r="O3174" t="s">
        <v>3510</v>
      </c>
    </row>
    <row r="3175" spans="1:22" hidden="1" x14ac:dyDescent="0.2">
      <c r="A3175" s="5">
        <v>45661</v>
      </c>
      <c r="B3175" s="6">
        <v>1448</v>
      </c>
      <c r="C3175" s="6" t="s">
        <v>3391</v>
      </c>
      <c r="D3175" s="6" t="s">
        <v>3397</v>
      </c>
      <c r="E3175" s="9">
        <v>7606450</v>
      </c>
      <c r="F3175" s="10" t="s">
        <v>1409</v>
      </c>
      <c r="G3175" s="9">
        <v>608516</v>
      </c>
      <c r="H3175" s="9">
        <v>8214966</v>
      </c>
      <c r="I3175" s="6" t="s">
        <v>117</v>
      </c>
      <c r="J3175" s="6" t="s">
        <v>118</v>
      </c>
      <c r="K3175" s="5">
        <f t="shared" si="306"/>
        <v>45696</v>
      </c>
      <c r="L3175" s="9">
        <f>+VLOOKUP(B3175,'[17]TT 2023'!F$3212:K$3282,2,0)</f>
        <v>8214966</v>
      </c>
      <c r="M3175" s="9">
        <f t="shared" si="307"/>
        <v>0</v>
      </c>
      <c r="N3175" s="5">
        <f>+VLOOKUP(B3175,'[17]TT 2023'!F$3212:K$3282,6,0)</f>
        <v>45698</v>
      </c>
      <c r="O3175" t="s">
        <v>3510</v>
      </c>
    </row>
    <row r="3176" spans="1:22" hidden="1" x14ac:dyDescent="0.2">
      <c r="A3176" s="5">
        <v>45661</v>
      </c>
      <c r="B3176" s="6">
        <v>1449</v>
      </c>
      <c r="C3176" s="6" t="s">
        <v>3391</v>
      </c>
      <c r="D3176" s="6" t="s">
        <v>3398</v>
      </c>
      <c r="E3176" s="9">
        <v>20720750</v>
      </c>
      <c r="F3176" s="10" t="s">
        <v>1409</v>
      </c>
      <c r="G3176" s="9">
        <v>1657660</v>
      </c>
      <c r="H3176" s="9">
        <v>22378410</v>
      </c>
      <c r="I3176" s="6" t="s">
        <v>13</v>
      </c>
      <c r="J3176" s="6" t="s">
        <v>14</v>
      </c>
      <c r="K3176" s="5">
        <f t="shared" si="306"/>
        <v>45696</v>
      </c>
      <c r="L3176" s="9">
        <f>+VLOOKUP(B3176,'[17]TT 2023'!F$3212:K$3282,2,0)</f>
        <v>22378410</v>
      </c>
      <c r="M3176" s="9">
        <f t="shared" si="307"/>
        <v>0</v>
      </c>
      <c r="N3176" s="5">
        <f>+VLOOKUP(B3176,'[17]TT 2023'!F$3212:K$3282,6,0)</f>
        <v>45698</v>
      </c>
      <c r="O3176" t="s">
        <v>3510</v>
      </c>
    </row>
    <row r="3177" spans="1:22" hidden="1" x14ac:dyDescent="0.2">
      <c r="A3177" s="5">
        <v>45661</v>
      </c>
      <c r="B3177" s="6">
        <v>1450</v>
      </c>
      <c r="C3177" s="6" t="s">
        <v>3391</v>
      </c>
      <c r="D3177" s="6" t="s">
        <v>3399</v>
      </c>
      <c r="E3177" s="9">
        <v>1255575</v>
      </c>
      <c r="F3177" s="10" t="s">
        <v>1409</v>
      </c>
      <c r="G3177" s="9">
        <v>100446</v>
      </c>
      <c r="H3177" s="9">
        <v>1356021</v>
      </c>
      <c r="I3177" s="6" t="s">
        <v>53</v>
      </c>
      <c r="J3177" s="6" t="s">
        <v>54</v>
      </c>
      <c r="K3177" s="5">
        <f t="shared" si="306"/>
        <v>45696</v>
      </c>
      <c r="L3177" s="9">
        <f>+VLOOKUP(B3177,'[17]TT 2023'!F$3212:K$3282,2,0)</f>
        <v>1356021</v>
      </c>
      <c r="M3177" s="9">
        <f t="shared" si="307"/>
        <v>0</v>
      </c>
      <c r="N3177" s="5">
        <f>+VLOOKUP(B3177,'[17]TT 2023'!F$3212:K$3282,6,0)</f>
        <v>45698</v>
      </c>
      <c r="O3177" t="s">
        <v>3510</v>
      </c>
    </row>
    <row r="3178" spans="1:22" hidden="1" x14ac:dyDescent="0.2">
      <c r="A3178" s="5">
        <v>45661</v>
      </c>
      <c r="B3178" s="6">
        <v>1451</v>
      </c>
      <c r="C3178" s="6" t="s">
        <v>3391</v>
      </c>
      <c r="D3178" s="6" t="s">
        <v>3400</v>
      </c>
      <c r="E3178" s="9">
        <v>1311312</v>
      </c>
      <c r="F3178" s="10" t="s">
        <v>1409</v>
      </c>
      <c r="G3178" s="9">
        <v>104905</v>
      </c>
      <c r="H3178" s="9">
        <v>1416217</v>
      </c>
      <c r="I3178" s="6" t="s">
        <v>53</v>
      </c>
      <c r="J3178" s="6" t="s">
        <v>54</v>
      </c>
      <c r="K3178" s="5">
        <f t="shared" si="306"/>
        <v>45696</v>
      </c>
      <c r="L3178" s="9">
        <f>+VLOOKUP(B3178,'[17]TT 2023'!F$3212:K$3282,2,0)</f>
        <v>1416218</v>
      </c>
      <c r="M3178" s="9">
        <f t="shared" si="307"/>
        <v>1</v>
      </c>
      <c r="N3178" s="5">
        <f>+VLOOKUP(B3178,'[17]TT 2023'!F$3212:K$3282,6,0)</f>
        <v>45698</v>
      </c>
      <c r="O3178" t="s">
        <v>3510</v>
      </c>
    </row>
    <row r="3179" spans="1:22" hidden="1" x14ac:dyDescent="0.2">
      <c r="A3179" s="5">
        <v>45661</v>
      </c>
      <c r="B3179" s="6">
        <v>1452</v>
      </c>
      <c r="C3179" s="6" t="s">
        <v>3391</v>
      </c>
      <c r="D3179" s="6" t="s">
        <v>3401</v>
      </c>
      <c r="E3179" s="9">
        <v>837050</v>
      </c>
      <c r="F3179" s="10" t="s">
        <v>1409</v>
      </c>
      <c r="G3179" s="9">
        <v>66964</v>
      </c>
      <c r="H3179" s="9">
        <v>904014</v>
      </c>
      <c r="I3179" s="6" t="s">
        <v>89</v>
      </c>
      <c r="J3179" s="6" t="s">
        <v>90</v>
      </c>
      <c r="K3179" s="5">
        <f t="shared" si="306"/>
        <v>45696</v>
      </c>
      <c r="L3179" s="9">
        <f>+VLOOKUP(B3179,'[17]TT 2023'!F$3212:K$3282,2,0)</f>
        <v>904014</v>
      </c>
      <c r="M3179" s="9">
        <f t="shared" si="307"/>
        <v>0</v>
      </c>
      <c r="N3179" s="5">
        <f>+VLOOKUP(B3179,'[17]TT 2023'!F$3212:K$3282,6,0)</f>
        <v>45698</v>
      </c>
      <c r="O3179" t="s">
        <v>3510</v>
      </c>
    </row>
    <row r="3180" spans="1:22" hidden="1" x14ac:dyDescent="0.2">
      <c r="A3180" s="5">
        <v>45661</v>
      </c>
      <c r="B3180" s="6">
        <v>1453</v>
      </c>
      <c r="C3180" s="6" t="s">
        <v>3391</v>
      </c>
      <c r="D3180" s="6" t="s">
        <v>3402</v>
      </c>
      <c r="E3180" s="9">
        <v>2937240</v>
      </c>
      <c r="F3180" s="10" t="s">
        <v>1409</v>
      </c>
      <c r="G3180" s="9">
        <v>234979</v>
      </c>
      <c r="H3180" s="9">
        <v>3172219</v>
      </c>
      <c r="I3180" s="6" t="s">
        <v>291</v>
      </c>
      <c r="J3180" s="6" t="s">
        <v>292</v>
      </c>
      <c r="K3180" s="5">
        <f t="shared" si="306"/>
        <v>45696</v>
      </c>
      <c r="L3180" s="9">
        <f>+VLOOKUP(B3180,'[17]TT 2023'!F$3212:K$3282,2,0)</f>
        <v>3172217</v>
      </c>
      <c r="M3180" s="9">
        <f t="shared" si="307"/>
        <v>-2</v>
      </c>
      <c r="N3180" s="5">
        <f>+VLOOKUP(B3180,'[17]TT 2023'!F$3212:K$3282,6,0)</f>
        <v>45698</v>
      </c>
      <c r="O3180" t="s">
        <v>3510</v>
      </c>
    </row>
    <row r="3181" spans="1:22" hidden="1" x14ac:dyDescent="0.2">
      <c r="A3181" s="5">
        <v>45661</v>
      </c>
      <c r="B3181" s="6">
        <v>1454</v>
      </c>
      <c r="C3181" s="6" t="s">
        <v>3391</v>
      </c>
      <c r="D3181" s="6" t="s">
        <v>3403</v>
      </c>
      <c r="E3181" s="9">
        <v>2381320</v>
      </c>
      <c r="F3181" s="10" t="s">
        <v>1409</v>
      </c>
      <c r="G3181" s="9">
        <v>190506</v>
      </c>
      <c r="H3181" s="9">
        <v>2571826</v>
      </c>
      <c r="I3181" s="6" t="s">
        <v>83</v>
      </c>
      <c r="J3181" s="6" t="s">
        <v>84</v>
      </c>
      <c r="K3181" s="5">
        <f t="shared" si="306"/>
        <v>45696</v>
      </c>
      <c r="L3181" s="9">
        <f>+VLOOKUP(B3181,'[17]TT 2023'!F$3212:K$3282,2,0)</f>
        <v>2571831</v>
      </c>
      <c r="M3181" s="9">
        <f t="shared" si="307"/>
        <v>5</v>
      </c>
      <c r="N3181" s="5">
        <f>+VLOOKUP(B3181,'[17]TT 2023'!F$3212:K$3282,6,0)</f>
        <v>45698</v>
      </c>
      <c r="O3181" t="s">
        <v>3510</v>
      </c>
    </row>
    <row r="3182" spans="1:22" hidden="1" x14ac:dyDescent="0.2">
      <c r="A3182" s="5">
        <v>45661</v>
      </c>
      <c r="B3182" s="6">
        <v>1455</v>
      </c>
      <c r="C3182" s="6" t="s">
        <v>3391</v>
      </c>
      <c r="D3182" s="6" t="s">
        <v>3404</v>
      </c>
      <c r="E3182" s="9">
        <v>4762640</v>
      </c>
      <c r="F3182" s="10" t="s">
        <v>1409</v>
      </c>
      <c r="G3182" s="9">
        <v>381011</v>
      </c>
      <c r="H3182" s="9">
        <v>5143651</v>
      </c>
      <c r="I3182" s="6" t="s">
        <v>175</v>
      </c>
      <c r="J3182" s="6" t="s">
        <v>176</v>
      </c>
      <c r="K3182" s="5">
        <f t="shared" si="306"/>
        <v>45696</v>
      </c>
      <c r="L3182" s="9">
        <f>+VLOOKUP(B3182,'[17]TT 2023'!F$3212:K$3282,2,0)</f>
        <v>5143649</v>
      </c>
      <c r="M3182" s="9">
        <f t="shared" si="307"/>
        <v>-2</v>
      </c>
      <c r="N3182" s="5">
        <f>+VLOOKUP(B3182,'[17]TT 2023'!F$3212:K$3282,6,0)</f>
        <v>45698</v>
      </c>
      <c r="O3182" t="s">
        <v>3510</v>
      </c>
    </row>
    <row r="3183" spans="1:22" hidden="1" x14ac:dyDescent="0.2">
      <c r="A3183" s="5">
        <v>45661</v>
      </c>
      <c r="B3183" s="6">
        <v>1456</v>
      </c>
      <c r="C3183" s="6" t="s">
        <v>3391</v>
      </c>
      <c r="D3183" s="6" t="s">
        <v>3405</v>
      </c>
      <c r="E3183" s="9">
        <v>837050</v>
      </c>
      <c r="F3183" s="10" t="s">
        <v>1409</v>
      </c>
      <c r="G3183" s="9">
        <v>66964</v>
      </c>
      <c r="H3183" s="9">
        <v>904014</v>
      </c>
      <c r="I3183" s="6" t="s">
        <v>175</v>
      </c>
      <c r="J3183" s="6" t="s">
        <v>176</v>
      </c>
      <c r="K3183" s="5">
        <f t="shared" si="306"/>
        <v>45696</v>
      </c>
      <c r="L3183" s="9">
        <f>+VLOOKUP(B3183,'[17]TT 2023'!F$3212:K$3282,2,0)</f>
        <v>904014</v>
      </c>
      <c r="M3183" s="9">
        <f t="shared" si="307"/>
        <v>0</v>
      </c>
      <c r="N3183" s="5">
        <f>+VLOOKUP(B3183,'[17]TT 2023'!F$3212:K$3282,6,0)</f>
        <v>45698</v>
      </c>
      <c r="O3183" t="s">
        <v>3510</v>
      </c>
    </row>
    <row r="3184" spans="1:22" hidden="1" x14ac:dyDescent="0.2">
      <c r="A3184" s="5">
        <v>45661</v>
      </c>
      <c r="B3184" s="6">
        <v>1457</v>
      </c>
      <c r="C3184" s="6" t="s">
        <v>3391</v>
      </c>
      <c r="D3184" s="6" t="s">
        <v>3406</v>
      </c>
      <c r="E3184" s="9">
        <v>5318560</v>
      </c>
      <c r="F3184" s="10" t="s">
        <v>1409</v>
      </c>
      <c r="G3184" s="9">
        <v>425485</v>
      </c>
      <c r="H3184" s="9">
        <v>5744045</v>
      </c>
      <c r="I3184" s="6" t="s">
        <v>175</v>
      </c>
      <c r="J3184" s="6" t="s">
        <v>176</v>
      </c>
      <c r="K3184" s="5">
        <f t="shared" si="306"/>
        <v>45696</v>
      </c>
      <c r="L3184" s="9">
        <f>+VLOOKUP(B3184,'[17]TT 2023'!F$3212:K$3282,2,0)</f>
        <v>5744048</v>
      </c>
      <c r="M3184" s="9">
        <f t="shared" si="307"/>
        <v>3</v>
      </c>
      <c r="N3184" s="5">
        <f>+VLOOKUP(B3184,'[17]TT 2023'!F$3212:K$3282,6,0)</f>
        <v>45698</v>
      </c>
      <c r="O3184" t="s">
        <v>3510</v>
      </c>
    </row>
    <row r="3185" spans="1:22" hidden="1" x14ac:dyDescent="0.2">
      <c r="A3185" s="5">
        <v>45663</v>
      </c>
      <c r="B3185" s="6">
        <v>1523</v>
      </c>
      <c r="C3185" s="6" t="s">
        <v>3391</v>
      </c>
      <c r="D3185" s="6" t="s">
        <v>3407</v>
      </c>
      <c r="E3185" s="9">
        <v>8609340</v>
      </c>
      <c r="F3185" s="10" t="s">
        <v>1409</v>
      </c>
      <c r="G3185" s="9">
        <v>688747</v>
      </c>
      <c r="H3185" s="9">
        <v>9298087</v>
      </c>
      <c r="I3185" s="6" t="s">
        <v>147</v>
      </c>
      <c r="J3185" s="6" t="s">
        <v>148</v>
      </c>
      <c r="K3185" s="5">
        <f t="shared" si="306"/>
        <v>45698</v>
      </c>
      <c r="L3185" s="9">
        <f>+VLOOKUP(B3185,'[17]TT 2023'!F$3212:K$3282,2,0)</f>
        <v>9298085</v>
      </c>
      <c r="M3185" s="9">
        <f t="shared" si="307"/>
        <v>-2</v>
      </c>
      <c r="N3185" s="5">
        <f>+VLOOKUP(B3185,'[17]TT 2023'!F$3212:K$3282,6,0)</f>
        <v>45698</v>
      </c>
      <c r="O3185" t="s">
        <v>3510</v>
      </c>
    </row>
    <row r="3186" spans="1:22" hidden="1" x14ac:dyDescent="0.2">
      <c r="A3186" s="5">
        <v>45663</v>
      </c>
      <c r="B3186" s="6">
        <v>1524</v>
      </c>
      <c r="C3186" s="6" t="s">
        <v>3391</v>
      </c>
      <c r="D3186" s="6" t="s">
        <v>3408</v>
      </c>
      <c r="E3186" s="9">
        <v>1674100</v>
      </c>
      <c r="F3186" s="10" t="s">
        <v>1409</v>
      </c>
      <c r="G3186" s="9">
        <v>133928</v>
      </c>
      <c r="H3186" s="9">
        <v>1808028</v>
      </c>
      <c r="I3186" s="6" t="s">
        <v>147</v>
      </c>
      <c r="J3186" s="6" t="s">
        <v>148</v>
      </c>
      <c r="K3186" s="5">
        <f t="shared" si="306"/>
        <v>45698</v>
      </c>
      <c r="L3186" s="9">
        <f>+VLOOKUP(B3186,'[17]TT 2023'!F$3212:K$3282,2,0)</f>
        <v>1808028</v>
      </c>
      <c r="M3186" s="9">
        <f t="shared" si="307"/>
        <v>0</v>
      </c>
      <c r="N3186" s="5">
        <f>+VLOOKUP(B3186,'[17]TT 2023'!F$3212:K$3282,6,0)</f>
        <v>45698</v>
      </c>
      <c r="O3186" t="s">
        <v>3510</v>
      </c>
    </row>
    <row r="3187" spans="1:22" hidden="1" x14ac:dyDescent="0.2">
      <c r="A3187" s="5">
        <v>45663</v>
      </c>
      <c r="B3187" s="6">
        <v>2976</v>
      </c>
      <c r="C3187" s="6" t="s">
        <v>3388</v>
      </c>
      <c r="D3187" s="6" t="s">
        <v>3409</v>
      </c>
      <c r="E3187" s="9">
        <v>-18848097</v>
      </c>
      <c r="F3187" s="10" t="s">
        <v>1409</v>
      </c>
      <c r="G3187" s="9">
        <v>-1507848</v>
      </c>
      <c r="H3187" s="9">
        <v>-20355945</v>
      </c>
      <c r="I3187" s="6" t="s">
        <v>13</v>
      </c>
      <c r="J3187" s="6" t="s">
        <v>14</v>
      </c>
      <c r="K3187" s="5">
        <f t="shared" si="306"/>
        <v>45698</v>
      </c>
      <c r="L3187" s="9">
        <f>+VLOOKUP(B3187,'[17]TT 2023'!F$3283:K$3378,2,0)</f>
        <v>-2554138</v>
      </c>
      <c r="M3187" s="9">
        <f t="shared" si="307"/>
        <v>17801807</v>
      </c>
      <c r="N3187" s="5">
        <f>+VLOOKUP(B3187,'[17]TT 2023'!F$3283:K$3378,6,0)</f>
        <v>45712</v>
      </c>
      <c r="O3187" t="s">
        <v>3515</v>
      </c>
      <c r="S3187" s="14">
        <f t="shared" ref="S3187:S3193" si="308">+E3187</f>
        <v>-18848097</v>
      </c>
      <c r="U3187" s="14">
        <f t="shared" ref="U3187:U3193" si="309">+G3187</f>
        <v>-1507848</v>
      </c>
      <c r="V3187" s="14">
        <f t="shared" ref="V3187:V3193" si="310">+H3187</f>
        <v>-20355945</v>
      </c>
    </row>
    <row r="3188" spans="1:22" hidden="1" x14ac:dyDescent="0.2">
      <c r="A3188" s="5">
        <v>45663</v>
      </c>
      <c r="B3188" s="6">
        <v>3078</v>
      </c>
      <c r="C3188" s="6" t="s">
        <v>3388</v>
      </c>
      <c r="D3188" s="6" t="s">
        <v>3410</v>
      </c>
      <c r="E3188" s="9">
        <v>-9424048</v>
      </c>
      <c r="F3188" s="10" t="s">
        <v>1409</v>
      </c>
      <c r="G3188" s="9">
        <v>-753924</v>
      </c>
      <c r="H3188" s="9">
        <v>-10177972</v>
      </c>
      <c r="I3188" s="6" t="s">
        <v>13</v>
      </c>
      <c r="J3188" s="6" t="s">
        <v>14</v>
      </c>
      <c r="K3188" s="5">
        <f t="shared" si="306"/>
        <v>45698</v>
      </c>
      <c r="L3188" s="9">
        <f>+VLOOKUP(B3188,'[17]TT 2023'!F$3212:K$3282,2,0)</f>
        <v>-10177972</v>
      </c>
      <c r="M3188" s="9">
        <f t="shared" si="307"/>
        <v>0</v>
      </c>
      <c r="N3188" s="5">
        <f>+VLOOKUP(B3188,'[17]TT 2023'!F$3212:K$3282,6,0)</f>
        <v>45698</v>
      </c>
      <c r="O3188" t="s">
        <v>3510</v>
      </c>
      <c r="S3188" s="14">
        <f t="shared" si="308"/>
        <v>-9424048</v>
      </c>
      <c r="U3188" s="14">
        <f t="shared" si="309"/>
        <v>-753924</v>
      </c>
      <c r="V3188" s="14">
        <f t="shared" si="310"/>
        <v>-10177972</v>
      </c>
    </row>
    <row r="3189" spans="1:22" hidden="1" x14ac:dyDescent="0.2">
      <c r="A3189" s="5">
        <v>45663</v>
      </c>
      <c r="B3189" s="6">
        <v>3117</v>
      </c>
      <c r="C3189" s="6" t="s">
        <v>3388</v>
      </c>
      <c r="D3189" s="6" t="s">
        <v>3411</v>
      </c>
      <c r="E3189" s="9">
        <v>-4712024</v>
      </c>
      <c r="F3189" s="10" t="s">
        <v>1409</v>
      </c>
      <c r="G3189" s="9">
        <v>-376962</v>
      </c>
      <c r="H3189" s="9">
        <v>-5088986</v>
      </c>
      <c r="I3189" s="6" t="s">
        <v>13</v>
      </c>
      <c r="J3189" s="6" t="s">
        <v>14</v>
      </c>
      <c r="K3189" s="5">
        <f t="shared" si="306"/>
        <v>45698</v>
      </c>
      <c r="L3189" s="9">
        <f>+VLOOKUP(B3189,'[17]TT 2023'!F$3283:K$3378,2,0)</f>
        <v>-5088986</v>
      </c>
      <c r="M3189" s="9">
        <f t="shared" si="307"/>
        <v>0</v>
      </c>
      <c r="N3189" s="5">
        <f>+VLOOKUP(B3189,'[17]TT 2023'!F$3283:K$3378,6,0)</f>
        <v>45712</v>
      </c>
      <c r="O3189" t="s">
        <v>3513</v>
      </c>
      <c r="S3189" s="14">
        <f t="shared" si="308"/>
        <v>-4712024</v>
      </c>
      <c r="U3189" s="14">
        <f t="shared" si="309"/>
        <v>-376962</v>
      </c>
      <c r="V3189" s="14">
        <f t="shared" si="310"/>
        <v>-5088986</v>
      </c>
    </row>
    <row r="3190" spans="1:22" hidden="1" x14ac:dyDescent="0.2">
      <c r="A3190" s="5">
        <v>45663</v>
      </c>
      <c r="B3190" s="6">
        <v>3120</v>
      </c>
      <c r="C3190" s="6" t="s">
        <v>3388</v>
      </c>
      <c r="D3190" s="6" t="s">
        <v>3412</v>
      </c>
      <c r="E3190" s="9">
        <v>-2356012</v>
      </c>
      <c r="F3190" s="10" t="s">
        <v>1409</v>
      </c>
      <c r="G3190" s="9">
        <v>-188481</v>
      </c>
      <c r="H3190" s="9">
        <v>-2544493</v>
      </c>
      <c r="I3190" s="6" t="s">
        <v>13</v>
      </c>
      <c r="J3190" s="6" t="s">
        <v>14</v>
      </c>
      <c r="K3190" s="5">
        <f t="shared" si="306"/>
        <v>45698</v>
      </c>
      <c r="L3190" s="9">
        <f>+VLOOKUP(B3190,'[17]TT 2023'!F$3212:K$3282,2,0)</f>
        <v>-2544493</v>
      </c>
      <c r="M3190" s="9">
        <f t="shared" si="307"/>
        <v>0</v>
      </c>
      <c r="N3190" s="5">
        <f>+VLOOKUP(B3190,'[17]TT 2023'!F$3212:K$3282,6,0)</f>
        <v>45698</v>
      </c>
      <c r="O3190" t="s">
        <v>3510</v>
      </c>
      <c r="S3190" s="14">
        <f t="shared" si="308"/>
        <v>-2356012</v>
      </c>
      <c r="U3190" s="14">
        <f t="shared" si="309"/>
        <v>-188481</v>
      </c>
      <c r="V3190" s="14">
        <f t="shared" si="310"/>
        <v>-2544493</v>
      </c>
    </row>
    <row r="3191" spans="1:22" hidden="1" x14ac:dyDescent="0.2">
      <c r="A3191" s="5">
        <v>45663</v>
      </c>
      <c r="B3191" s="6">
        <v>3223</v>
      </c>
      <c r="C3191" s="6" t="s">
        <v>3388</v>
      </c>
      <c r="D3191" s="6" t="s">
        <v>3413</v>
      </c>
      <c r="E3191" s="9">
        <v>-10602055</v>
      </c>
      <c r="F3191" s="10" t="s">
        <v>1409</v>
      </c>
      <c r="G3191" s="9">
        <v>-848164</v>
      </c>
      <c r="H3191" s="9">
        <v>-11450219</v>
      </c>
      <c r="I3191" s="6" t="s">
        <v>13</v>
      </c>
      <c r="J3191" s="6" t="s">
        <v>14</v>
      </c>
      <c r="K3191" s="5">
        <f t="shared" si="306"/>
        <v>45698</v>
      </c>
      <c r="L3191" s="9">
        <f>+VLOOKUP(B3191,'[17]TT 2023'!F$3212:K$3282,2,0)</f>
        <v>-11450219</v>
      </c>
      <c r="M3191" s="9">
        <f t="shared" si="307"/>
        <v>0</v>
      </c>
      <c r="N3191" s="5">
        <f>+VLOOKUP(B3191,'[17]TT 2023'!F$3212:K$3282,6,0)</f>
        <v>45698</v>
      </c>
      <c r="O3191" t="s">
        <v>3510</v>
      </c>
      <c r="S3191" s="14">
        <f t="shared" si="308"/>
        <v>-10602055</v>
      </c>
      <c r="U3191" s="14">
        <f t="shared" si="309"/>
        <v>-848164</v>
      </c>
      <c r="V3191" s="14">
        <f t="shared" si="310"/>
        <v>-11450219</v>
      </c>
    </row>
    <row r="3192" spans="1:22" hidden="1" x14ac:dyDescent="0.2">
      <c r="A3192" s="5">
        <v>45663</v>
      </c>
      <c r="B3192" s="6">
        <v>3361</v>
      </c>
      <c r="C3192" s="6" t="s">
        <v>3388</v>
      </c>
      <c r="D3192" s="6" t="s">
        <v>3414</v>
      </c>
      <c r="E3192" s="9">
        <v>-10837656</v>
      </c>
      <c r="F3192" s="10" t="s">
        <v>1409</v>
      </c>
      <c r="G3192" s="9">
        <v>-867012</v>
      </c>
      <c r="H3192" s="9">
        <v>-11704668</v>
      </c>
      <c r="I3192" s="6" t="s">
        <v>13</v>
      </c>
      <c r="J3192" s="6" t="s">
        <v>14</v>
      </c>
      <c r="K3192" s="5">
        <f t="shared" si="306"/>
        <v>45698</v>
      </c>
      <c r="L3192" s="9">
        <f>+VLOOKUP(B3192,'[17]TT 2023'!F$3212:K$3282,2,0)</f>
        <v>-11704668</v>
      </c>
      <c r="M3192" s="9">
        <f t="shared" si="307"/>
        <v>0</v>
      </c>
      <c r="N3192" s="5">
        <f>+VLOOKUP(B3192,'[17]TT 2023'!F$3212:K$3282,6,0)</f>
        <v>45698</v>
      </c>
      <c r="O3192" t="s">
        <v>3510</v>
      </c>
      <c r="S3192" s="14">
        <f t="shared" si="308"/>
        <v>-10837656</v>
      </c>
      <c r="U3192" s="14">
        <f t="shared" si="309"/>
        <v>-867012</v>
      </c>
      <c r="V3192" s="14">
        <f t="shared" si="310"/>
        <v>-11704668</v>
      </c>
    </row>
    <row r="3193" spans="1:22" hidden="1" x14ac:dyDescent="0.2">
      <c r="A3193" s="5">
        <v>45663</v>
      </c>
      <c r="B3193" s="6">
        <v>5711</v>
      </c>
      <c r="C3193" s="6" t="s">
        <v>3388</v>
      </c>
      <c r="D3193" s="6" t="s">
        <v>3415</v>
      </c>
      <c r="E3193" s="9">
        <v>-1178006</v>
      </c>
      <c r="F3193" s="10" t="s">
        <v>1409</v>
      </c>
      <c r="G3193" s="9">
        <v>-94240</v>
      </c>
      <c r="H3193" s="9">
        <v>-1272246</v>
      </c>
      <c r="I3193" s="6" t="s">
        <v>13</v>
      </c>
      <c r="J3193" s="6" t="s">
        <v>14</v>
      </c>
      <c r="K3193" s="5">
        <f t="shared" si="306"/>
        <v>45698</v>
      </c>
      <c r="L3193" s="9">
        <f>+VLOOKUP(B3193,'[17]TT 2023'!F$3283:K$3378,2,0)</f>
        <v>-1272246</v>
      </c>
      <c r="M3193" s="9">
        <f t="shared" si="307"/>
        <v>0</v>
      </c>
      <c r="N3193" s="5">
        <f>+VLOOKUP(B3193,'[17]TT 2023'!F$3283:K$3378,6,0)</f>
        <v>45712</v>
      </c>
      <c r="O3193" t="s">
        <v>3513</v>
      </c>
      <c r="S3193" s="14">
        <f t="shared" si="308"/>
        <v>-1178006</v>
      </c>
      <c r="U3193" s="14">
        <f t="shared" si="309"/>
        <v>-94240</v>
      </c>
      <c r="V3193" s="14">
        <f t="shared" si="310"/>
        <v>-1272246</v>
      </c>
    </row>
    <row r="3194" spans="1:22" hidden="1" x14ac:dyDescent="0.2">
      <c r="A3194" s="5">
        <v>45664</v>
      </c>
      <c r="B3194" s="6" t="s">
        <v>2673</v>
      </c>
      <c r="C3194" s="6"/>
      <c r="D3194" s="6" t="s">
        <v>3511</v>
      </c>
      <c r="E3194" s="9">
        <v>-7183155</v>
      </c>
      <c r="F3194" s="6" t="s">
        <v>2419</v>
      </c>
      <c r="G3194" s="9">
        <v>0</v>
      </c>
      <c r="H3194" s="9">
        <f>+E3194+G3194</f>
        <v>-7183155</v>
      </c>
      <c r="I3194" s="6" t="s">
        <v>13</v>
      </c>
      <c r="J3194" s="6" t="s">
        <v>14</v>
      </c>
      <c r="K3194" s="5">
        <f t="shared" ref="K3194" si="311">35+A3194</f>
        <v>45699</v>
      </c>
      <c r="L3194" s="9">
        <f>+VLOOKUP(B3194,'[17]TT 2023'!F$3283:K$3378,2,0)</f>
        <v>-7183155</v>
      </c>
      <c r="M3194" s="9">
        <f t="shared" ref="M3194" si="312">+L3194-H3194</f>
        <v>0</v>
      </c>
      <c r="N3194" s="5">
        <f>+VLOOKUP(B3194,'[17]TT 2023'!F$3283:K$3378,6,0)</f>
        <v>45712</v>
      </c>
      <c r="O3194" t="s">
        <v>3513</v>
      </c>
    </row>
    <row r="3195" spans="1:22" hidden="1" x14ac:dyDescent="0.2">
      <c r="A3195" s="5">
        <v>45664</v>
      </c>
      <c r="B3195" s="6">
        <v>1748</v>
      </c>
      <c r="C3195" s="6" t="s">
        <v>3391</v>
      </c>
      <c r="D3195" s="6" t="s">
        <v>3416</v>
      </c>
      <c r="E3195" s="9">
        <v>2883150</v>
      </c>
      <c r="F3195" s="10" t="s">
        <v>1409</v>
      </c>
      <c r="G3195" s="9">
        <v>230652</v>
      </c>
      <c r="H3195" s="9">
        <v>3113802</v>
      </c>
      <c r="I3195" s="6" t="s">
        <v>101</v>
      </c>
      <c r="J3195" s="6" t="s">
        <v>102</v>
      </c>
      <c r="K3195" s="5">
        <f t="shared" si="306"/>
        <v>45699</v>
      </c>
      <c r="L3195" s="9">
        <f>+VLOOKUP(B3195,'[17]TT 2023'!F$3212:K$3282,2,0)</f>
        <v>3113802</v>
      </c>
      <c r="M3195" s="9">
        <f t="shared" si="307"/>
        <v>0</v>
      </c>
      <c r="N3195" s="5">
        <f>+VLOOKUP(B3195,'[17]TT 2023'!F$3212:K$3282,6,0)</f>
        <v>45698</v>
      </c>
      <c r="O3195" t="s">
        <v>3510</v>
      </c>
    </row>
    <row r="3196" spans="1:22" hidden="1" x14ac:dyDescent="0.2">
      <c r="A3196" s="5">
        <v>45664</v>
      </c>
      <c r="B3196" s="6">
        <v>1750</v>
      </c>
      <c r="C3196" s="6" t="s">
        <v>3391</v>
      </c>
      <c r="D3196" s="6" t="s">
        <v>3417</v>
      </c>
      <c r="E3196" s="9">
        <v>8370500</v>
      </c>
      <c r="F3196" s="10" t="s">
        <v>1409</v>
      </c>
      <c r="G3196" s="9">
        <v>669640</v>
      </c>
      <c r="H3196" s="9">
        <v>9040140</v>
      </c>
      <c r="I3196" s="6" t="s">
        <v>13</v>
      </c>
      <c r="J3196" s="6" t="s">
        <v>14</v>
      </c>
      <c r="K3196" s="5">
        <f t="shared" si="306"/>
        <v>45699</v>
      </c>
      <c r="L3196" s="9">
        <f>+VLOOKUP(B3196,'[17]TT 2023'!F$3212:K$3282,2,0)</f>
        <v>9040140</v>
      </c>
      <c r="M3196" s="9">
        <f t="shared" si="307"/>
        <v>0</v>
      </c>
      <c r="N3196" s="5">
        <f>+VLOOKUP(B3196,'[17]TT 2023'!F$3212:K$3282,6,0)</f>
        <v>45698</v>
      </c>
      <c r="O3196" t="s">
        <v>3510</v>
      </c>
    </row>
    <row r="3197" spans="1:22" hidden="1" x14ac:dyDescent="0.2">
      <c r="A3197" s="5">
        <v>45664</v>
      </c>
      <c r="B3197" s="6">
        <v>1751</v>
      </c>
      <c r="C3197" s="6" t="s">
        <v>3391</v>
      </c>
      <c r="D3197" s="6" t="s">
        <v>3418</v>
      </c>
      <c r="E3197" s="9">
        <v>32339850</v>
      </c>
      <c r="F3197" s="10" t="s">
        <v>1409</v>
      </c>
      <c r="G3197" s="9">
        <v>2587188</v>
      </c>
      <c r="H3197" s="9">
        <v>34927038</v>
      </c>
      <c r="I3197" s="6" t="s">
        <v>13</v>
      </c>
      <c r="J3197" s="6" t="s">
        <v>14</v>
      </c>
      <c r="K3197" s="5">
        <f t="shared" si="306"/>
        <v>45699</v>
      </c>
      <c r="L3197" s="9">
        <f>+VLOOKUP(B3197,'[17]TT 2023'!F$3212:K$3282,2,0)</f>
        <v>34927038</v>
      </c>
      <c r="M3197" s="9">
        <f t="shared" si="307"/>
        <v>0</v>
      </c>
      <c r="N3197" s="5">
        <f>+VLOOKUP(B3197,'[17]TT 2023'!F$3212:K$3282,6,0)</f>
        <v>45698</v>
      </c>
      <c r="O3197" t="s">
        <v>3510</v>
      </c>
    </row>
    <row r="3198" spans="1:22" hidden="1" x14ac:dyDescent="0.2">
      <c r="A3198" s="5">
        <v>45664</v>
      </c>
      <c r="B3198" s="6">
        <v>1752</v>
      </c>
      <c r="C3198" s="6" t="s">
        <v>3391</v>
      </c>
      <c r="D3198" s="6" t="s">
        <v>3419</v>
      </c>
      <c r="E3198" s="9">
        <v>6696400</v>
      </c>
      <c r="F3198" s="10" t="s">
        <v>1409</v>
      </c>
      <c r="G3198" s="9">
        <v>535712</v>
      </c>
      <c r="H3198" s="9">
        <v>7232112</v>
      </c>
      <c r="I3198" s="6" t="s">
        <v>13</v>
      </c>
      <c r="J3198" s="6" t="s">
        <v>14</v>
      </c>
      <c r="K3198" s="5">
        <f t="shared" si="306"/>
        <v>45699</v>
      </c>
      <c r="L3198" s="9">
        <f>+VLOOKUP(B3198,'[17]TT 2023'!F$3212:K$3282,2,0)</f>
        <v>7232112</v>
      </c>
      <c r="M3198" s="9">
        <f t="shared" si="307"/>
        <v>0</v>
      </c>
      <c r="N3198" s="5">
        <f>+VLOOKUP(B3198,'[17]TT 2023'!F$3212:K$3282,6,0)</f>
        <v>45698</v>
      </c>
      <c r="O3198" t="s">
        <v>3510</v>
      </c>
    </row>
    <row r="3199" spans="1:22" hidden="1" x14ac:dyDescent="0.2">
      <c r="A3199" s="5">
        <v>45664</v>
      </c>
      <c r="B3199" s="6">
        <v>1753</v>
      </c>
      <c r="C3199" s="6" t="s">
        <v>3391</v>
      </c>
      <c r="D3199" s="6" t="s">
        <v>3420</v>
      </c>
      <c r="E3199" s="9">
        <v>1003660</v>
      </c>
      <c r="F3199" s="10" t="s">
        <v>1409</v>
      </c>
      <c r="G3199" s="9">
        <v>80293</v>
      </c>
      <c r="H3199" s="9">
        <v>1083953</v>
      </c>
      <c r="I3199" s="6" t="s">
        <v>13</v>
      </c>
      <c r="J3199" s="6" t="s">
        <v>14</v>
      </c>
      <c r="K3199" s="5">
        <f t="shared" si="306"/>
        <v>45699</v>
      </c>
      <c r="L3199" s="9">
        <f>+VLOOKUP(B3199,'[17]TT 2023'!F$3212:K$3282,2,0)</f>
        <v>1083956</v>
      </c>
      <c r="M3199" s="9">
        <f t="shared" si="307"/>
        <v>3</v>
      </c>
      <c r="N3199" s="5">
        <f>+VLOOKUP(B3199,'[17]TT 2023'!F$3212:K$3282,6,0)</f>
        <v>45698</v>
      </c>
      <c r="O3199" t="s">
        <v>3510</v>
      </c>
    </row>
    <row r="3200" spans="1:22" hidden="1" x14ac:dyDescent="0.2">
      <c r="A3200" s="5">
        <v>45664</v>
      </c>
      <c r="B3200" s="6">
        <v>1754</v>
      </c>
      <c r="C3200" s="6" t="s">
        <v>3391</v>
      </c>
      <c r="D3200" s="6" t="s">
        <v>3421</v>
      </c>
      <c r="E3200" s="9">
        <v>35177360</v>
      </c>
      <c r="F3200" s="10" t="s">
        <v>1409</v>
      </c>
      <c r="G3200" s="9">
        <v>2814189</v>
      </c>
      <c r="H3200" s="9">
        <v>37991549</v>
      </c>
      <c r="I3200" s="6" t="s">
        <v>13</v>
      </c>
      <c r="J3200" s="6" t="s">
        <v>14</v>
      </c>
      <c r="K3200" s="5">
        <f t="shared" si="306"/>
        <v>45699</v>
      </c>
      <c r="L3200" s="9">
        <f>+VLOOKUP(B3200,'[17]TT 2023'!F$3212:K$3282,2,0)</f>
        <v>37991552</v>
      </c>
      <c r="M3200" s="9">
        <f t="shared" si="307"/>
        <v>3</v>
      </c>
      <c r="N3200" s="5">
        <f>+VLOOKUP(B3200,'[17]TT 2023'!F$3212:K$3282,6,0)</f>
        <v>45698</v>
      </c>
      <c r="O3200" t="s">
        <v>3510</v>
      </c>
    </row>
    <row r="3201" spans="1:15" hidden="1" x14ac:dyDescent="0.2">
      <c r="A3201" s="5">
        <v>45664</v>
      </c>
      <c r="B3201" s="6">
        <v>1755</v>
      </c>
      <c r="C3201" s="6" t="s">
        <v>3391</v>
      </c>
      <c r="D3201" s="6" t="s">
        <v>3422</v>
      </c>
      <c r="E3201" s="9">
        <v>2144100</v>
      </c>
      <c r="F3201" s="10" t="s">
        <v>1409</v>
      </c>
      <c r="G3201" s="9">
        <v>171528</v>
      </c>
      <c r="H3201" s="9">
        <v>2315628</v>
      </c>
      <c r="I3201" s="6" t="s">
        <v>13</v>
      </c>
      <c r="J3201" s="6" t="s">
        <v>14</v>
      </c>
      <c r="K3201" s="5">
        <f t="shared" si="306"/>
        <v>45699</v>
      </c>
      <c r="L3201" s="9">
        <f>+VLOOKUP(B3201,'[17]TT 2023'!F$3487:K$3538,2,0)</f>
        <v>2315628</v>
      </c>
      <c r="M3201" s="9">
        <f t="shared" si="307"/>
        <v>0</v>
      </c>
      <c r="N3201" s="5">
        <f>+VLOOKUP(B3201,'[17]TT 2023'!F$3487:K$3538,6,0)</f>
        <v>45757</v>
      </c>
      <c r="O3201" t="s">
        <v>3709</v>
      </c>
    </row>
    <row r="3202" spans="1:15" hidden="1" x14ac:dyDescent="0.2">
      <c r="A3202" s="5">
        <v>45664</v>
      </c>
      <c r="B3202" s="6">
        <v>1756</v>
      </c>
      <c r="C3202" s="6" t="s">
        <v>3391</v>
      </c>
      <c r="D3202" s="6" t="s">
        <v>3423</v>
      </c>
      <c r="E3202" s="9">
        <v>7745200</v>
      </c>
      <c r="F3202" s="10" t="s">
        <v>1409</v>
      </c>
      <c r="G3202" s="9">
        <v>619616</v>
      </c>
      <c r="H3202" s="9">
        <v>8364816</v>
      </c>
      <c r="I3202" s="6" t="s">
        <v>113</v>
      </c>
      <c r="J3202" s="6" t="s">
        <v>114</v>
      </c>
      <c r="K3202" s="5">
        <f t="shared" si="306"/>
        <v>45699</v>
      </c>
      <c r="L3202" s="9">
        <f>+VLOOKUP(B3202,'[17]TT 2023'!F$3212:K$3282,2,0)</f>
        <v>8364816</v>
      </c>
      <c r="M3202" s="9">
        <f t="shared" si="307"/>
        <v>0</v>
      </c>
      <c r="N3202" s="5">
        <f>+VLOOKUP(B3202,'[17]TT 2023'!F$3212:K$3282,6,0)</f>
        <v>45698</v>
      </c>
      <c r="O3202" t="s">
        <v>3510</v>
      </c>
    </row>
    <row r="3203" spans="1:15" hidden="1" x14ac:dyDescent="0.2">
      <c r="A3203" s="5">
        <v>45664</v>
      </c>
      <c r="B3203" s="6">
        <v>1757</v>
      </c>
      <c r="C3203" s="6" t="s">
        <v>3391</v>
      </c>
      <c r="D3203" s="6" t="s">
        <v>3424</v>
      </c>
      <c r="E3203" s="9">
        <v>11906600</v>
      </c>
      <c r="F3203" s="10" t="s">
        <v>1409</v>
      </c>
      <c r="G3203" s="9">
        <v>952528</v>
      </c>
      <c r="H3203" s="9">
        <v>12859128</v>
      </c>
      <c r="I3203" s="6" t="s">
        <v>175</v>
      </c>
      <c r="J3203" s="6" t="s">
        <v>176</v>
      </c>
      <c r="K3203" s="5">
        <f t="shared" si="306"/>
        <v>45699</v>
      </c>
      <c r="L3203" s="9">
        <f>+VLOOKUP(B3203,'[17]TT 2023'!F$3212:K$3282,2,0)</f>
        <v>12859128</v>
      </c>
      <c r="M3203" s="9">
        <f t="shared" si="307"/>
        <v>0</v>
      </c>
      <c r="N3203" s="5">
        <f>+VLOOKUP(B3203,'[17]TT 2023'!F$3212:K$3282,6,0)</f>
        <v>45698</v>
      </c>
      <c r="O3203" t="s">
        <v>3510</v>
      </c>
    </row>
    <row r="3204" spans="1:15" hidden="1" x14ac:dyDescent="0.2">
      <c r="A3204" s="5">
        <v>45664</v>
      </c>
      <c r="B3204" s="6">
        <v>1758</v>
      </c>
      <c r="C3204" s="6" t="s">
        <v>3391</v>
      </c>
      <c r="D3204" s="6" t="s">
        <v>3425</v>
      </c>
      <c r="E3204" s="9">
        <v>4050672</v>
      </c>
      <c r="F3204" s="10" t="s">
        <v>1409</v>
      </c>
      <c r="G3204" s="9">
        <v>324054</v>
      </c>
      <c r="H3204" s="9">
        <v>4374726</v>
      </c>
      <c r="I3204" s="6" t="s">
        <v>175</v>
      </c>
      <c r="J3204" s="6" t="s">
        <v>176</v>
      </c>
      <c r="K3204" s="5">
        <f t="shared" si="306"/>
        <v>45699</v>
      </c>
      <c r="L3204" s="9">
        <f>+VLOOKUP(B3204,'[17]TT 2023'!F$3212:K$3282,2,0)</f>
        <v>4374729</v>
      </c>
      <c r="M3204" s="9">
        <f t="shared" si="307"/>
        <v>3</v>
      </c>
      <c r="N3204" s="5">
        <f>+VLOOKUP(B3204,'[17]TT 2023'!F$3212:K$3282,6,0)</f>
        <v>45698</v>
      </c>
      <c r="O3204" t="s">
        <v>3510</v>
      </c>
    </row>
    <row r="3205" spans="1:15" hidden="1" x14ac:dyDescent="0.2">
      <c r="A3205" s="5">
        <v>45664</v>
      </c>
      <c r="B3205" s="6">
        <v>1759</v>
      </c>
      <c r="C3205" s="6" t="s">
        <v>3391</v>
      </c>
      <c r="D3205" s="6" t="s">
        <v>3426</v>
      </c>
      <c r="E3205" s="9">
        <v>418525</v>
      </c>
      <c r="F3205" s="10" t="s">
        <v>1409</v>
      </c>
      <c r="G3205" s="9">
        <v>33482</v>
      </c>
      <c r="H3205" s="9">
        <v>452007</v>
      </c>
      <c r="I3205" s="6" t="s">
        <v>175</v>
      </c>
      <c r="J3205" s="6" t="s">
        <v>176</v>
      </c>
      <c r="K3205" s="5">
        <f t="shared" si="306"/>
        <v>45699</v>
      </c>
      <c r="L3205" s="9">
        <f>+VLOOKUP(B3205,'[17]TT 2023'!F$3212:K$3282,2,0)</f>
        <v>452007</v>
      </c>
      <c r="M3205" s="9">
        <f t="shared" si="307"/>
        <v>0</v>
      </c>
      <c r="N3205" s="5">
        <f>+VLOOKUP(B3205,'[17]TT 2023'!F$3212:K$3282,6,0)</f>
        <v>45698</v>
      </c>
      <c r="O3205" t="s">
        <v>3510</v>
      </c>
    </row>
    <row r="3206" spans="1:15" hidden="1" x14ac:dyDescent="0.2">
      <c r="A3206" s="5">
        <v>45664</v>
      </c>
      <c r="B3206" s="6">
        <v>1760</v>
      </c>
      <c r="C3206" s="6" t="s">
        <v>3391</v>
      </c>
      <c r="D3206" s="6" t="s">
        <v>3427</v>
      </c>
      <c r="E3206" s="9">
        <v>7234715</v>
      </c>
      <c r="F3206" s="10" t="s">
        <v>1409</v>
      </c>
      <c r="G3206" s="9">
        <v>578777</v>
      </c>
      <c r="H3206" s="9">
        <v>7813492</v>
      </c>
      <c r="I3206" s="6" t="s">
        <v>83</v>
      </c>
      <c r="J3206" s="6" t="s">
        <v>84</v>
      </c>
      <c r="K3206" s="5">
        <f t="shared" si="306"/>
        <v>45699</v>
      </c>
      <c r="L3206" s="9">
        <f>+VLOOKUP(B3206,'[17]TT 2023'!F$3212:K$3282,2,0)</f>
        <v>7813490</v>
      </c>
      <c r="M3206" s="9">
        <f t="shared" si="307"/>
        <v>-2</v>
      </c>
      <c r="N3206" s="5">
        <f>+VLOOKUP(B3206,'[17]TT 2023'!F$3212:K$3282,6,0)</f>
        <v>45698</v>
      </c>
      <c r="O3206" t="s">
        <v>3510</v>
      </c>
    </row>
    <row r="3207" spans="1:15" hidden="1" x14ac:dyDescent="0.2">
      <c r="A3207" s="5">
        <v>45664</v>
      </c>
      <c r="B3207" s="6">
        <v>1761</v>
      </c>
      <c r="C3207" s="6" t="s">
        <v>3391</v>
      </c>
      <c r="D3207" s="6" t="s">
        <v>3428</v>
      </c>
      <c r="E3207" s="9">
        <v>2381320</v>
      </c>
      <c r="F3207" s="10" t="s">
        <v>1409</v>
      </c>
      <c r="G3207" s="9">
        <v>190506</v>
      </c>
      <c r="H3207" s="9">
        <v>2571826</v>
      </c>
      <c r="I3207" s="6" t="s">
        <v>93</v>
      </c>
      <c r="J3207" s="6" t="s">
        <v>94</v>
      </c>
      <c r="K3207" s="5">
        <f t="shared" si="306"/>
        <v>45699</v>
      </c>
      <c r="L3207" s="9">
        <f>+VLOOKUP(B3207,'[17]TT 2023'!F$3212:K$3282,2,0)</f>
        <v>2571831</v>
      </c>
      <c r="M3207" s="9">
        <f t="shared" si="307"/>
        <v>5</v>
      </c>
      <c r="N3207" s="5">
        <f>+VLOOKUP(B3207,'[17]TT 2023'!F$3212:K$3282,6,0)</f>
        <v>45698</v>
      </c>
      <c r="O3207" t="s">
        <v>3510</v>
      </c>
    </row>
    <row r="3208" spans="1:15" hidden="1" x14ac:dyDescent="0.2">
      <c r="A3208" s="5">
        <v>45664</v>
      </c>
      <c r="B3208" s="6">
        <v>1762</v>
      </c>
      <c r="C3208" s="6" t="s">
        <v>3391</v>
      </c>
      <c r="D3208" s="6" t="s">
        <v>3429</v>
      </c>
      <c r="E3208" s="9">
        <v>2221160</v>
      </c>
      <c r="F3208" s="10" t="s">
        <v>1409</v>
      </c>
      <c r="G3208" s="9">
        <v>177693</v>
      </c>
      <c r="H3208" s="9">
        <v>2398853</v>
      </c>
      <c r="I3208" s="6" t="s">
        <v>139</v>
      </c>
      <c r="J3208" s="6" t="s">
        <v>140</v>
      </c>
      <c r="K3208" s="5">
        <f t="shared" si="306"/>
        <v>45699</v>
      </c>
      <c r="L3208" s="9">
        <f>+VLOOKUP(B3208,'[17]TT 2023'!F$3212:K$3282,2,0)</f>
        <v>2398856</v>
      </c>
      <c r="M3208" s="9">
        <f t="shared" si="307"/>
        <v>3</v>
      </c>
      <c r="N3208" s="5">
        <f>+VLOOKUP(B3208,'[17]TT 2023'!F$3212:K$3282,6,0)</f>
        <v>45698</v>
      </c>
      <c r="O3208" t="s">
        <v>3510</v>
      </c>
    </row>
    <row r="3209" spans="1:15" hidden="1" x14ac:dyDescent="0.2">
      <c r="A3209" s="5">
        <v>45664</v>
      </c>
      <c r="B3209" s="6">
        <v>1763</v>
      </c>
      <c r="C3209" s="6" t="s">
        <v>3391</v>
      </c>
      <c r="D3209" s="6" t="s">
        <v>3430</v>
      </c>
      <c r="E3209" s="9">
        <v>8365749</v>
      </c>
      <c r="F3209" s="10" t="s">
        <v>1409</v>
      </c>
      <c r="G3209" s="9">
        <v>669260</v>
      </c>
      <c r="H3209" s="9">
        <v>9035009</v>
      </c>
      <c r="I3209" s="6" t="s">
        <v>53</v>
      </c>
      <c r="J3209" s="6" t="s">
        <v>54</v>
      </c>
      <c r="K3209" s="5">
        <f t="shared" si="306"/>
        <v>45699</v>
      </c>
      <c r="L3209" s="9">
        <f>+VLOOKUP(B3209,'[17]TT 2023'!F$3212:K$3282,2,0)</f>
        <v>9035010</v>
      </c>
      <c r="M3209" s="9">
        <f t="shared" si="307"/>
        <v>1</v>
      </c>
      <c r="N3209" s="5">
        <f>+VLOOKUP(B3209,'[17]TT 2023'!F$3212:K$3282,6,0)</f>
        <v>45698</v>
      </c>
      <c r="O3209" t="s">
        <v>3510</v>
      </c>
    </row>
    <row r="3210" spans="1:15" hidden="1" x14ac:dyDescent="0.2">
      <c r="A3210" s="5">
        <v>45664</v>
      </c>
      <c r="B3210" s="6">
        <v>1764</v>
      </c>
      <c r="C3210" s="6" t="s">
        <v>3391</v>
      </c>
      <c r="D3210" s="6" t="s">
        <v>3431</v>
      </c>
      <c r="E3210" s="9">
        <v>837050</v>
      </c>
      <c r="F3210" s="10" t="s">
        <v>1409</v>
      </c>
      <c r="G3210" s="9">
        <v>66964</v>
      </c>
      <c r="H3210" s="9">
        <v>904014</v>
      </c>
      <c r="I3210" s="6" t="s">
        <v>53</v>
      </c>
      <c r="J3210" s="6" t="s">
        <v>54</v>
      </c>
      <c r="K3210" s="5">
        <f t="shared" si="306"/>
        <v>45699</v>
      </c>
      <c r="L3210" s="9">
        <f>+VLOOKUP(B3210,'[17]TT 2023'!F$3212:K$3282,2,0)</f>
        <v>904014</v>
      </c>
      <c r="M3210" s="9">
        <f t="shared" si="307"/>
        <v>0</v>
      </c>
      <c r="N3210" s="5">
        <f>+VLOOKUP(B3210,'[17]TT 2023'!F$3212:K$3282,6,0)</f>
        <v>45698</v>
      </c>
      <c r="O3210" t="s">
        <v>3510</v>
      </c>
    </row>
    <row r="3211" spans="1:15" hidden="1" x14ac:dyDescent="0.2">
      <c r="A3211" s="5">
        <v>45664</v>
      </c>
      <c r="B3211" s="6">
        <v>1765</v>
      </c>
      <c r="C3211" s="6" t="s">
        <v>3391</v>
      </c>
      <c r="D3211" s="6" t="s">
        <v>3432</v>
      </c>
      <c r="E3211" s="9">
        <v>11273390</v>
      </c>
      <c r="F3211" s="10" t="s">
        <v>1409</v>
      </c>
      <c r="G3211" s="9">
        <v>901871</v>
      </c>
      <c r="H3211" s="9">
        <v>12175261</v>
      </c>
      <c r="I3211" s="6" t="s">
        <v>13</v>
      </c>
      <c r="J3211" s="6" t="s">
        <v>14</v>
      </c>
      <c r="K3211" s="5">
        <f t="shared" si="306"/>
        <v>45699</v>
      </c>
      <c r="L3211" s="9">
        <f>+VLOOKUP(B3211,'[17]TT 2023'!F$3212:K$3282,2,0)</f>
        <v>12175259</v>
      </c>
      <c r="M3211" s="9">
        <f t="shared" si="307"/>
        <v>-2</v>
      </c>
      <c r="N3211" s="5">
        <f>+VLOOKUP(B3211,'[17]TT 2023'!F$3212:K$3282,6,0)</f>
        <v>45698</v>
      </c>
      <c r="O3211" t="s">
        <v>3510</v>
      </c>
    </row>
    <row r="3212" spans="1:15" hidden="1" x14ac:dyDescent="0.2">
      <c r="A3212" s="5">
        <v>45666</v>
      </c>
      <c r="B3212" s="6">
        <v>2772</v>
      </c>
      <c r="C3212" s="6" t="s">
        <v>3391</v>
      </c>
      <c r="D3212" s="6" t="s">
        <v>3433</v>
      </c>
      <c r="E3212" s="9">
        <v>3651250</v>
      </c>
      <c r="F3212" s="10" t="s">
        <v>1409</v>
      </c>
      <c r="G3212" s="9">
        <v>292100</v>
      </c>
      <c r="H3212" s="9">
        <v>3943350</v>
      </c>
      <c r="I3212" s="6" t="s">
        <v>147</v>
      </c>
      <c r="J3212" s="6" t="s">
        <v>148</v>
      </c>
      <c r="K3212" s="5">
        <f t="shared" si="306"/>
        <v>45701</v>
      </c>
      <c r="L3212" s="9">
        <f>+VLOOKUP(B3212,'[17]TT 2023'!F$3212:K$3282,2,0)</f>
        <v>3943350</v>
      </c>
      <c r="M3212" s="9">
        <f t="shared" si="307"/>
        <v>0</v>
      </c>
      <c r="N3212" s="5">
        <f>+VLOOKUP(B3212,'[17]TT 2023'!F$3212:K$3282,6,0)</f>
        <v>45698</v>
      </c>
      <c r="O3212" t="s">
        <v>3510</v>
      </c>
    </row>
    <row r="3213" spans="1:15" hidden="1" x14ac:dyDescent="0.2">
      <c r="A3213" s="5">
        <v>45666</v>
      </c>
      <c r="B3213" s="6">
        <v>2774</v>
      </c>
      <c r="C3213" s="6" t="s">
        <v>3391</v>
      </c>
      <c r="D3213" s="6" t="s">
        <v>3434</v>
      </c>
      <c r="E3213" s="9">
        <v>5552900</v>
      </c>
      <c r="F3213" s="10" t="s">
        <v>1409</v>
      </c>
      <c r="G3213" s="9">
        <v>444232</v>
      </c>
      <c r="H3213" s="9">
        <v>5997132</v>
      </c>
      <c r="I3213" s="6" t="s">
        <v>147</v>
      </c>
      <c r="J3213" s="6" t="s">
        <v>148</v>
      </c>
      <c r="K3213" s="5">
        <f t="shared" si="306"/>
        <v>45701</v>
      </c>
      <c r="L3213" s="9">
        <f>+VLOOKUP(B3213,'[17]TT 2023'!F$3212:K$3282,2,0)</f>
        <v>5997132</v>
      </c>
      <c r="M3213" s="9">
        <f t="shared" si="307"/>
        <v>0</v>
      </c>
      <c r="N3213" s="5">
        <f>+VLOOKUP(B3213,'[17]TT 2023'!F$3212:K$3282,6,0)</f>
        <v>45698</v>
      </c>
      <c r="O3213" t="s">
        <v>3510</v>
      </c>
    </row>
    <row r="3214" spans="1:15" hidden="1" x14ac:dyDescent="0.2">
      <c r="A3214" s="5">
        <v>45666</v>
      </c>
      <c r="B3214" s="6">
        <v>2776</v>
      </c>
      <c r="C3214" s="6" t="s">
        <v>3391</v>
      </c>
      <c r="D3214" s="6" t="s">
        <v>3435</v>
      </c>
      <c r="E3214" s="9">
        <v>18923225</v>
      </c>
      <c r="F3214" s="10" t="s">
        <v>1409</v>
      </c>
      <c r="G3214" s="9">
        <v>1513858</v>
      </c>
      <c r="H3214" s="9">
        <v>20437083</v>
      </c>
      <c r="I3214" s="6" t="s">
        <v>147</v>
      </c>
      <c r="J3214" s="6" t="s">
        <v>148</v>
      </c>
      <c r="K3214" s="5">
        <f t="shared" si="306"/>
        <v>45701</v>
      </c>
      <c r="L3214" s="9">
        <f>+VLOOKUP(B3214,'[17]TT 2023'!F$3212:K$3282,2,0)</f>
        <v>20437083</v>
      </c>
      <c r="M3214" s="9">
        <f t="shared" si="307"/>
        <v>0</v>
      </c>
      <c r="N3214" s="5">
        <f>+VLOOKUP(B3214,'[17]TT 2023'!F$3212:K$3282,6,0)</f>
        <v>45698</v>
      </c>
      <c r="O3214" t="s">
        <v>3510</v>
      </c>
    </row>
    <row r="3215" spans="1:15" hidden="1" x14ac:dyDescent="0.2">
      <c r="A3215" s="5">
        <v>45667</v>
      </c>
      <c r="B3215" s="6">
        <v>2827</v>
      </c>
      <c r="C3215" s="6" t="s">
        <v>3391</v>
      </c>
      <c r="D3215" s="6" t="s">
        <v>3436</v>
      </c>
      <c r="E3215" s="9">
        <v>501830</v>
      </c>
      <c r="F3215" s="10" t="s">
        <v>1409</v>
      </c>
      <c r="G3215" s="9">
        <v>40146</v>
      </c>
      <c r="H3215" s="9">
        <v>541976</v>
      </c>
      <c r="I3215" s="6" t="s">
        <v>101</v>
      </c>
      <c r="J3215" s="6" t="s">
        <v>102</v>
      </c>
      <c r="K3215" s="5">
        <f t="shared" si="306"/>
        <v>45702</v>
      </c>
      <c r="L3215" s="9">
        <f>+VLOOKUP(B3215,'[17]TT 2023'!F$3283:K$3378,2,0)</f>
        <v>541971</v>
      </c>
      <c r="M3215" s="9">
        <f t="shared" si="307"/>
        <v>-5</v>
      </c>
      <c r="N3215" s="5">
        <f>+VLOOKUP(B3215,'[17]TT 2023'!F$3283:K$3378,6,0)</f>
        <v>45712</v>
      </c>
      <c r="O3215" t="s">
        <v>3513</v>
      </c>
    </row>
    <row r="3216" spans="1:15" hidden="1" x14ac:dyDescent="0.2">
      <c r="A3216" s="5">
        <v>45667</v>
      </c>
      <c r="B3216" s="6">
        <v>2828</v>
      </c>
      <c r="C3216" s="6" t="s">
        <v>3391</v>
      </c>
      <c r="D3216" s="6" t="s">
        <v>3437</v>
      </c>
      <c r="E3216" s="9">
        <v>837050</v>
      </c>
      <c r="F3216" s="10" t="s">
        <v>1409</v>
      </c>
      <c r="G3216" s="9">
        <v>66964</v>
      </c>
      <c r="H3216" s="9">
        <v>904014</v>
      </c>
      <c r="I3216" s="6" t="s">
        <v>101</v>
      </c>
      <c r="J3216" s="6" t="s">
        <v>102</v>
      </c>
      <c r="K3216" s="5">
        <f t="shared" si="306"/>
        <v>45702</v>
      </c>
      <c r="L3216" s="9">
        <f>+VLOOKUP(B3216,'[17]TT 2023'!F$3283:K$3378,2,0)</f>
        <v>904014</v>
      </c>
      <c r="M3216" s="9">
        <f t="shared" si="307"/>
        <v>0</v>
      </c>
      <c r="N3216" s="5">
        <f>+VLOOKUP(B3216,'[17]TT 2023'!F$3283:K$3378,6,0)</f>
        <v>45712</v>
      </c>
      <c r="O3216" t="s">
        <v>3513</v>
      </c>
    </row>
    <row r="3217" spans="1:15" hidden="1" x14ac:dyDescent="0.2">
      <c r="A3217" s="5">
        <v>45667</v>
      </c>
      <c r="B3217" s="6">
        <v>2829</v>
      </c>
      <c r="C3217" s="6" t="s">
        <v>3391</v>
      </c>
      <c r="D3217" s="6" t="s">
        <v>3438</v>
      </c>
      <c r="E3217" s="9">
        <v>4723300</v>
      </c>
      <c r="F3217" s="10" t="s">
        <v>1409</v>
      </c>
      <c r="G3217" s="9">
        <v>377864</v>
      </c>
      <c r="H3217" s="9">
        <v>5101164</v>
      </c>
      <c r="I3217" s="6" t="s">
        <v>117</v>
      </c>
      <c r="J3217" s="6" t="s">
        <v>118</v>
      </c>
      <c r="K3217" s="5">
        <f t="shared" si="306"/>
        <v>45702</v>
      </c>
      <c r="L3217" s="9">
        <f>+VLOOKUP(B3217,'[17]TT 2023'!F$3283:K$3378,2,0)</f>
        <v>5101164</v>
      </c>
      <c r="M3217" s="9">
        <f t="shared" si="307"/>
        <v>0</v>
      </c>
      <c r="N3217" s="5">
        <f>+VLOOKUP(B3217,'[17]TT 2023'!F$3283:K$3378,6,0)</f>
        <v>45712</v>
      </c>
      <c r="O3217" t="s">
        <v>3513</v>
      </c>
    </row>
    <row r="3218" spans="1:15" hidden="1" x14ac:dyDescent="0.2">
      <c r="A3218" s="5">
        <v>45667</v>
      </c>
      <c r="B3218" s="6">
        <v>2830</v>
      </c>
      <c r="C3218" s="6" t="s">
        <v>3391</v>
      </c>
      <c r="D3218" s="6" t="s">
        <v>3439</v>
      </c>
      <c r="E3218" s="9">
        <v>2381320</v>
      </c>
      <c r="F3218" s="10" t="s">
        <v>1409</v>
      </c>
      <c r="G3218" s="9">
        <v>190506</v>
      </c>
      <c r="H3218" s="9">
        <v>2571826</v>
      </c>
      <c r="I3218" s="6" t="s">
        <v>13</v>
      </c>
      <c r="J3218" s="6" t="s">
        <v>14</v>
      </c>
      <c r="K3218" s="5">
        <f t="shared" si="306"/>
        <v>45702</v>
      </c>
      <c r="L3218" s="9">
        <f>+VLOOKUP(B3218,'[17]TT 2023'!F$3212:K$3282,2,0)</f>
        <v>2571831</v>
      </c>
      <c r="M3218" s="9">
        <f t="shared" si="307"/>
        <v>5</v>
      </c>
      <c r="N3218" s="5">
        <f>+VLOOKUP(B3218,'[17]TT 2023'!F$3212:K$3282,6,0)</f>
        <v>45698</v>
      </c>
      <c r="O3218" t="s">
        <v>3510</v>
      </c>
    </row>
    <row r="3219" spans="1:15" hidden="1" x14ac:dyDescent="0.2">
      <c r="A3219" s="5">
        <v>45667</v>
      </c>
      <c r="B3219" s="6">
        <v>2831</v>
      </c>
      <c r="C3219" s="6" t="s">
        <v>3391</v>
      </c>
      <c r="D3219" s="6" t="s">
        <v>3440</v>
      </c>
      <c r="E3219" s="9">
        <v>3286510</v>
      </c>
      <c r="F3219" s="10" t="s">
        <v>1409</v>
      </c>
      <c r="G3219" s="9">
        <v>262921</v>
      </c>
      <c r="H3219" s="9">
        <v>3549431</v>
      </c>
      <c r="I3219" s="6" t="s">
        <v>73</v>
      </c>
      <c r="J3219" s="6" t="s">
        <v>74</v>
      </c>
      <c r="K3219" s="5">
        <f t="shared" si="306"/>
        <v>45702</v>
      </c>
      <c r="L3219" s="9">
        <f>+VLOOKUP(B3219,'[17]TT 2023'!F$3283:K$3378,2,0)</f>
        <v>3549434</v>
      </c>
      <c r="M3219" s="9">
        <f t="shared" si="307"/>
        <v>3</v>
      </c>
      <c r="N3219" s="5">
        <f>+VLOOKUP(B3219,'[17]TT 2023'!F$3283:K$3378,6,0)</f>
        <v>45712</v>
      </c>
      <c r="O3219" t="s">
        <v>3513</v>
      </c>
    </row>
    <row r="3220" spans="1:15" hidden="1" x14ac:dyDescent="0.2">
      <c r="A3220" s="5">
        <v>45667</v>
      </c>
      <c r="B3220" s="6">
        <v>2832</v>
      </c>
      <c r="C3220" s="6" t="s">
        <v>3391</v>
      </c>
      <c r="D3220" s="6" t="s">
        <v>3441</v>
      </c>
      <c r="E3220" s="9">
        <v>4519380</v>
      </c>
      <c r="F3220" s="10" t="s">
        <v>1409</v>
      </c>
      <c r="G3220" s="9">
        <v>361550</v>
      </c>
      <c r="H3220" s="9">
        <v>4880930</v>
      </c>
      <c r="I3220" s="6" t="s">
        <v>73</v>
      </c>
      <c r="J3220" s="6" t="s">
        <v>74</v>
      </c>
      <c r="K3220" s="5">
        <f t="shared" si="306"/>
        <v>45702</v>
      </c>
      <c r="L3220" s="9">
        <f>+VLOOKUP(B3220,'[17]TT 2023'!F$3283:K$3378,2,0)</f>
        <v>4880925</v>
      </c>
      <c r="M3220" s="9">
        <f t="shared" si="307"/>
        <v>-5</v>
      </c>
      <c r="N3220" s="5">
        <f>+VLOOKUP(B3220,'[17]TT 2023'!F$3283:K$3378,6,0)</f>
        <v>45712</v>
      </c>
      <c r="O3220" t="s">
        <v>3513</v>
      </c>
    </row>
    <row r="3221" spans="1:15" hidden="1" x14ac:dyDescent="0.2">
      <c r="A3221" s="5">
        <v>45667</v>
      </c>
      <c r="B3221" s="6">
        <v>2833</v>
      </c>
      <c r="C3221" s="6" t="s">
        <v>3391</v>
      </c>
      <c r="D3221" s="6" t="s">
        <v>3442</v>
      </c>
      <c r="E3221" s="9">
        <v>14179380</v>
      </c>
      <c r="F3221" s="10" t="s">
        <v>1409</v>
      </c>
      <c r="G3221" s="9">
        <v>1134350</v>
      </c>
      <c r="H3221" s="9">
        <v>15313730</v>
      </c>
      <c r="I3221" s="6" t="s">
        <v>113</v>
      </c>
      <c r="J3221" s="6" t="s">
        <v>114</v>
      </c>
      <c r="K3221" s="5">
        <f t="shared" si="306"/>
        <v>45702</v>
      </c>
      <c r="L3221" s="9">
        <f>+VLOOKUP(B3221,'[17]TT 2023'!F$3283:K$3378,2,0)</f>
        <v>15313725</v>
      </c>
      <c r="M3221" s="9">
        <f t="shared" si="307"/>
        <v>-5</v>
      </c>
      <c r="N3221" s="5">
        <f>+VLOOKUP(B3221,'[17]TT 2023'!F$3283:K$3378,6,0)</f>
        <v>45712</v>
      </c>
      <c r="O3221" t="s">
        <v>3513</v>
      </c>
    </row>
    <row r="3222" spans="1:15" hidden="1" x14ac:dyDescent="0.2">
      <c r="A3222" s="5">
        <v>45667</v>
      </c>
      <c r="B3222" s="6">
        <v>2834</v>
      </c>
      <c r="C3222" s="6" t="s">
        <v>3391</v>
      </c>
      <c r="D3222" s="6" t="s">
        <v>3443</v>
      </c>
      <c r="E3222" s="9">
        <v>7143960</v>
      </c>
      <c r="F3222" s="10" t="s">
        <v>1409</v>
      </c>
      <c r="G3222" s="9">
        <v>571517</v>
      </c>
      <c r="H3222" s="9">
        <v>7715477</v>
      </c>
      <c r="I3222" s="6" t="s">
        <v>175</v>
      </c>
      <c r="J3222" s="6" t="s">
        <v>176</v>
      </c>
      <c r="K3222" s="5">
        <f t="shared" si="306"/>
        <v>45702</v>
      </c>
      <c r="L3222" s="9">
        <f>+VLOOKUP(B3222,'[17]TT 2023'!F$3283:K$3378,2,0)</f>
        <v>7715480</v>
      </c>
      <c r="M3222" s="9">
        <f t="shared" si="307"/>
        <v>3</v>
      </c>
      <c r="N3222" s="5">
        <f>+VLOOKUP(B3222,'[17]TT 2023'!F$3283:K$3378,6,0)</f>
        <v>45712</v>
      </c>
      <c r="O3222" t="s">
        <v>3513</v>
      </c>
    </row>
    <row r="3223" spans="1:15" hidden="1" x14ac:dyDescent="0.2">
      <c r="A3223" s="5">
        <v>45667</v>
      </c>
      <c r="B3223" s="6">
        <v>2835</v>
      </c>
      <c r="C3223" s="6" t="s">
        <v>3391</v>
      </c>
      <c r="D3223" s="6" t="s">
        <v>3444</v>
      </c>
      <c r="E3223" s="9">
        <v>3134065</v>
      </c>
      <c r="F3223" s="10" t="s">
        <v>1409</v>
      </c>
      <c r="G3223" s="9">
        <v>250725</v>
      </c>
      <c r="H3223" s="9">
        <v>3384790</v>
      </c>
      <c r="I3223" s="6" t="s">
        <v>93</v>
      </c>
      <c r="J3223" s="6" t="s">
        <v>94</v>
      </c>
      <c r="K3223" s="5">
        <f t="shared" si="306"/>
        <v>45702</v>
      </c>
      <c r="L3223" s="9">
        <f>+VLOOKUP(B3223,'[17]TT 2023'!F$3283:K$3378,2,0)</f>
        <v>3384788</v>
      </c>
      <c r="M3223" s="9">
        <f t="shared" si="307"/>
        <v>-2</v>
      </c>
      <c r="N3223" s="5">
        <f>+VLOOKUP(B3223,'[17]TT 2023'!F$3283:K$3378,6,0)</f>
        <v>45712</v>
      </c>
      <c r="O3223" t="s">
        <v>3513</v>
      </c>
    </row>
    <row r="3224" spans="1:15" hidden="1" x14ac:dyDescent="0.2">
      <c r="A3224" s="5">
        <v>45667</v>
      </c>
      <c r="B3224" s="6">
        <v>2836</v>
      </c>
      <c r="C3224" s="6" t="s">
        <v>3391</v>
      </c>
      <c r="D3224" s="6" t="s">
        <v>3445</v>
      </c>
      <c r="E3224" s="9">
        <v>13107330</v>
      </c>
      <c r="F3224" s="10" t="s">
        <v>1409</v>
      </c>
      <c r="G3224" s="9">
        <v>1048586</v>
      </c>
      <c r="H3224" s="9">
        <v>14155916</v>
      </c>
      <c r="I3224" s="6" t="s">
        <v>89</v>
      </c>
      <c r="J3224" s="6" t="s">
        <v>90</v>
      </c>
      <c r="K3224" s="5">
        <f t="shared" si="306"/>
        <v>45702</v>
      </c>
      <c r="L3224" s="9">
        <f>+VLOOKUP(B3224,'[17]TT 2023'!F$3283:K$3378,2,0)</f>
        <v>14155911</v>
      </c>
      <c r="M3224" s="9">
        <f t="shared" si="307"/>
        <v>-5</v>
      </c>
      <c r="N3224" s="5">
        <f>+VLOOKUP(B3224,'[17]TT 2023'!F$3283:K$3378,6,0)</f>
        <v>45712</v>
      </c>
      <c r="O3224" t="s">
        <v>3513</v>
      </c>
    </row>
    <row r="3225" spans="1:15" hidden="1" x14ac:dyDescent="0.2">
      <c r="A3225" s="5">
        <v>45667</v>
      </c>
      <c r="B3225" s="6">
        <v>2837</v>
      </c>
      <c r="C3225" s="6" t="s">
        <v>3391</v>
      </c>
      <c r="D3225" s="6" t="s">
        <v>3446</v>
      </c>
      <c r="E3225" s="9">
        <v>837050</v>
      </c>
      <c r="F3225" s="10" t="s">
        <v>1409</v>
      </c>
      <c r="G3225" s="9">
        <v>66964</v>
      </c>
      <c r="H3225" s="9">
        <v>904014</v>
      </c>
      <c r="I3225" s="6" t="s">
        <v>89</v>
      </c>
      <c r="J3225" s="6" t="s">
        <v>90</v>
      </c>
      <c r="K3225" s="5">
        <f t="shared" si="306"/>
        <v>45702</v>
      </c>
      <c r="L3225" s="9">
        <f>+VLOOKUP(B3225,'[17]TT 2023'!F$3283:K$3378,2,0)</f>
        <v>904014</v>
      </c>
      <c r="M3225" s="9">
        <f t="shared" si="307"/>
        <v>0</v>
      </c>
      <c r="N3225" s="5">
        <f>+VLOOKUP(B3225,'[17]TT 2023'!F$3283:K$3378,6,0)</f>
        <v>45712</v>
      </c>
      <c r="O3225" t="s">
        <v>3513</v>
      </c>
    </row>
    <row r="3226" spans="1:15" hidden="1" x14ac:dyDescent="0.2">
      <c r="A3226" s="5">
        <v>45667</v>
      </c>
      <c r="B3226" s="6">
        <v>2838</v>
      </c>
      <c r="C3226" s="6" t="s">
        <v>3391</v>
      </c>
      <c r="D3226" s="6" t="s">
        <v>3447</v>
      </c>
      <c r="E3226" s="9">
        <v>6214890</v>
      </c>
      <c r="F3226" s="10" t="s">
        <v>1409</v>
      </c>
      <c r="G3226" s="9">
        <v>497191</v>
      </c>
      <c r="H3226" s="9">
        <v>6712081</v>
      </c>
      <c r="I3226" s="6" t="s">
        <v>139</v>
      </c>
      <c r="J3226" s="6" t="s">
        <v>140</v>
      </c>
      <c r="K3226" s="5">
        <f t="shared" si="306"/>
        <v>45702</v>
      </c>
      <c r="L3226" s="9">
        <f>+VLOOKUP(B3226,'[17]TT 2023'!F$3283:K$3378,2,0)</f>
        <v>6712079</v>
      </c>
      <c r="M3226" s="9">
        <f t="shared" si="307"/>
        <v>-2</v>
      </c>
      <c r="N3226" s="5">
        <f>+VLOOKUP(B3226,'[17]TT 2023'!F$3283:K$3378,6,0)</f>
        <v>45712</v>
      </c>
      <c r="O3226" t="s">
        <v>3513</v>
      </c>
    </row>
    <row r="3227" spans="1:15" hidden="1" x14ac:dyDescent="0.2">
      <c r="A3227" s="5">
        <v>45667</v>
      </c>
      <c r="B3227" s="6">
        <v>2839</v>
      </c>
      <c r="C3227" s="6" t="s">
        <v>3391</v>
      </c>
      <c r="D3227" s="6" t="s">
        <v>3448</v>
      </c>
      <c r="E3227" s="9">
        <v>8255800</v>
      </c>
      <c r="F3227" s="10" t="s">
        <v>1409</v>
      </c>
      <c r="G3227" s="9">
        <v>660464</v>
      </c>
      <c r="H3227" s="9">
        <v>8916264</v>
      </c>
      <c r="I3227" s="6" t="s">
        <v>53</v>
      </c>
      <c r="J3227" s="6" t="s">
        <v>54</v>
      </c>
      <c r="K3227" s="5">
        <f t="shared" si="306"/>
        <v>45702</v>
      </c>
      <c r="L3227" s="9">
        <f>+VLOOKUP(B3227,'[17]TT 2023'!F$3283:K$3378,2,0)</f>
        <v>8916264</v>
      </c>
      <c r="M3227" s="9">
        <f t="shared" si="307"/>
        <v>0</v>
      </c>
      <c r="N3227" s="5">
        <f>+VLOOKUP(B3227,'[17]TT 2023'!F$3283:K$3378,6,0)</f>
        <v>45712</v>
      </c>
      <c r="O3227" t="s">
        <v>3513</v>
      </c>
    </row>
    <row r="3228" spans="1:15" hidden="1" x14ac:dyDescent="0.2">
      <c r="A3228" s="5">
        <v>45667</v>
      </c>
      <c r="B3228" s="6">
        <v>2840</v>
      </c>
      <c r="C3228" s="6" t="s">
        <v>3391</v>
      </c>
      <c r="D3228" s="6" t="s">
        <v>3449</v>
      </c>
      <c r="E3228" s="9">
        <v>27487605</v>
      </c>
      <c r="F3228" s="10" t="s">
        <v>1409</v>
      </c>
      <c r="G3228" s="9">
        <v>2199008</v>
      </c>
      <c r="H3228" s="9">
        <v>29686613</v>
      </c>
      <c r="I3228" s="6" t="s">
        <v>131</v>
      </c>
      <c r="J3228" s="6" t="s">
        <v>132</v>
      </c>
      <c r="K3228" s="5">
        <f t="shared" si="306"/>
        <v>45702</v>
      </c>
      <c r="L3228" s="9">
        <f>+VLOOKUP(B3228,'[17]TT 2023'!F$3283:K$3378,2,0)</f>
        <v>29686608</v>
      </c>
      <c r="M3228" s="9">
        <f t="shared" si="307"/>
        <v>-5</v>
      </c>
      <c r="N3228" s="5">
        <f>+VLOOKUP(B3228,'[17]TT 2023'!F$3283:K$3378,6,0)</f>
        <v>45712</v>
      </c>
      <c r="O3228" t="s">
        <v>3513</v>
      </c>
    </row>
    <row r="3229" spans="1:15" hidden="1" x14ac:dyDescent="0.2">
      <c r="A3229" s="5">
        <v>45668</v>
      </c>
      <c r="B3229" s="6">
        <v>53</v>
      </c>
      <c r="C3229" s="6" t="s">
        <v>3386</v>
      </c>
      <c r="D3229" s="6" t="s">
        <v>727</v>
      </c>
      <c r="E3229" s="9">
        <v>-111058</v>
      </c>
      <c r="F3229" s="10" t="s">
        <v>1409</v>
      </c>
      <c r="G3229" s="9">
        <v>-8885</v>
      </c>
      <c r="H3229" s="9">
        <v>-119943</v>
      </c>
      <c r="I3229" s="6" t="s">
        <v>131</v>
      </c>
      <c r="J3229" s="6" t="s">
        <v>132</v>
      </c>
      <c r="K3229" s="5">
        <f t="shared" si="306"/>
        <v>45703</v>
      </c>
      <c r="L3229" s="9">
        <f>+VLOOKUP(B3229,'[17]TT 2023'!F$3283:K$3378,2,0)</f>
        <v>-119943</v>
      </c>
      <c r="M3229" s="9">
        <f t="shared" si="307"/>
        <v>0</v>
      </c>
      <c r="N3229" s="5">
        <f>+VLOOKUP(B3229,'[17]TT 2023'!F$3283:K$3378,6,0)</f>
        <v>45712</v>
      </c>
      <c r="O3229" t="s">
        <v>3513</v>
      </c>
    </row>
    <row r="3230" spans="1:15" hidden="1" x14ac:dyDescent="0.2">
      <c r="A3230" s="5">
        <v>45668</v>
      </c>
      <c r="B3230" s="6">
        <v>54</v>
      </c>
      <c r="C3230" s="6" t="s">
        <v>3386</v>
      </c>
      <c r="D3230" s="6" t="s">
        <v>727</v>
      </c>
      <c r="E3230" s="9">
        <v>-905084</v>
      </c>
      <c r="F3230" s="10" t="s">
        <v>1409</v>
      </c>
      <c r="G3230" s="9">
        <v>-72407</v>
      </c>
      <c r="H3230" s="9">
        <v>-977491</v>
      </c>
      <c r="I3230" s="6" t="s">
        <v>147</v>
      </c>
      <c r="J3230" s="6" t="s">
        <v>148</v>
      </c>
      <c r="K3230" s="5">
        <f t="shared" si="306"/>
        <v>45703</v>
      </c>
      <c r="L3230" s="9">
        <f>+VLOOKUP(B3230,'[17]TT 2023'!F$3283:K$3378,2,0)</f>
        <v>-977491</v>
      </c>
      <c r="M3230" s="9">
        <f t="shared" si="307"/>
        <v>0</v>
      </c>
      <c r="N3230" s="5">
        <f>+VLOOKUP(B3230,'[17]TT 2023'!F$3283:K$3378,6,0)</f>
        <v>45712</v>
      </c>
      <c r="O3230" t="s">
        <v>3513</v>
      </c>
    </row>
    <row r="3231" spans="1:15" hidden="1" x14ac:dyDescent="0.2">
      <c r="A3231" s="5">
        <v>45671</v>
      </c>
      <c r="B3231" s="6">
        <v>101</v>
      </c>
      <c r="C3231" s="6" t="s">
        <v>3386</v>
      </c>
      <c r="D3231" s="6" t="s">
        <v>727</v>
      </c>
      <c r="E3231" s="9">
        <v>-376986</v>
      </c>
      <c r="F3231" s="10" t="s">
        <v>1409</v>
      </c>
      <c r="G3231" s="9">
        <v>-30159</v>
      </c>
      <c r="H3231" s="9">
        <v>-407145</v>
      </c>
      <c r="I3231" s="6" t="s">
        <v>131</v>
      </c>
      <c r="J3231" s="6" t="s">
        <v>132</v>
      </c>
      <c r="K3231" s="5">
        <f t="shared" si="306"/>
        <v>45706</v>
      </c>
      <c r="L3231" s="9">
        <f>+VLOOKUP(B3231,'[17]TT 2023'!F$3283:K$3378,2,0)</f>
        <v>-407146</v>
      </c>
      <c r="M3231" s="9">
        <f t="shared" si="307"/>
        <v>-1</v>
      </c>
      <c r="N3231" s="5">
        <f>+VLOOKUP(B3231,'[17]TT 2023'!F$3283:K$3378,6,0)</f>
        <v>45712</v>
      </c>
      <c r="O3231" t="s">
        <v>3513</v>
      </c>
    </row>
    <row r="3232" spans="1:15" hidden="1" x14ac:dyDescent="0.2">
      <c r="A3232" s="5">
        <v>45671</v>
      </c>
      <c r="B3232" s="6">
        <v>102</v>
      </c>
      <c r="C3232" s="6" t="s">
        <v>3386</v>
      </c>
      <c r="D3232" s="6" t="s">
        <v>727</v>
      </c>
      <c r="E3232" s="9">
        <v>-107205</v>
      </c>
      <c r="F3232" s="10" t="s">
        <v>1409</v>
      </c>
      <c r="G3232" s="9">
        <v>-8576</v>
      </c>
      <c r="H3232" s="9">
        <v>-115781</v>
      </c>
      <c r="I3232" s="6" t="s">
        <v>131</v>
      </c>
      <c r="J3232" s="6" t="s">
        <v>132</v>
      </c>
      <c r="K3232" s="5">
        <f t="shared" si="306"/>
        <v>45706</v>
      </c>
      <c r="L3232" s="9">
        <f>+VLOOKUP(B3232,'[17]TT 2023'!F$3283:K$3378,2,0)</f>
        <v>-115776</v>
      </c>
      <c r="M3232" s="9">
        <f t="shared" si="307"/>
        <v>5</v>
      </c>
      <c r="N3232" s="5">
        <f>+VLOOKUP(B3232,'[17]TT 2023'!F$3283:K$3378,6,0)</f>
        <v>45712</v>
      </c>
      <c r="O3232" t="s">
        <v>3513</v>
      </c>
    </row>
    <row r="3233" spans="1:15" hidden="1" x14ac:dyDescent="0.2">
      <c r="A3233" s="5">
        <v>45671</v>
      </c>
      <c r="B3233" s="6">
        <v>103</v>
      </c>
      <c r="C3233" s="6" t="s">
        <v>3386</v>
      </c>
      <c r="D3233" s="6" t="s">
        <v>727</v>
      </c>
      <c r="E3233" s="9">
        <v>-329321</v>
      </c>
      <c r="F3233" s="10" t="s">
        <v>1409</v>
      </c>
      <c r="G3233" s="9">
        <v>-26345</v>
      </c>
      <c r="H3233" s="9">
        <v>-355666</v>
      </c>
      <c r="I3233" s="6" t="s">
        <v>131</v>
      </c>
      <c r="J3233" s="6" t="s">
        <v>132</v>
      </c>
      <c r="K3233" s="5">
        <f t="shared" si="306"/>
        <v>45706</v>
      </c>
      <c r="L3233" s="9">
        <f>+VLOOKUP(B3233,'[17]TT 2023'!F$3283:K$3378,2,0)</f>
        <v>-355666</v>
      </c>
      <c r="M3233" s="9">
        <f t="shared" si="307"/>
        <v>0</v>
      </c>
      <c r="N3233" s="5">
        <f>+VLOOKUP(B3233,'[17]TT 2023'!F$3283:K$3378,6,0)</f>
        <v>45712</v>
      </c>
      <c r="O3233" t="s">
        <v>3513</v>
      </c>
    </row>
    <row r="3234" spans="1:15" hidden="1" x14ac:dyDescent="0.2">
      <c r="A3234" s="5">
        <v>45671</v>
      </c>
      <c r="B3234" s="6">
        <v>3300</v>
      </c>
      <c r="C3234" s="6" t="s">
        <v>3391</v>
      </c>
      <c r="D3234" s="6" t="s">
        <v>3450</v>
      </c>
      <c r="E3234" s="9">
        <v>35487660</v>
      </c>
      <c r="F3234" s="10" t="s">
        <v>1409</v>
      </c>
      <c r="G3234" s="9">
        <v>2839013</v>
      </c>
      <c r="H3234" s="9">
        <v>38326673</v>
      </c>
      <c r="I3234" s="6" t="s">
        <v>13</v>
      </c>
      <c r="J3234" s="6" t="s">
        <v>14</v>
      </c>
      <c r="K3234" s="5">
        <f t="shared" si="306"/>
        <v>45706</v>
      </c>
      <c r="L3234" s="9">
        <f>+VLOOKUP(B3234,'[17]TT 2023'!F$3283:K$3378,2,0)</f>
        <v>38326676</v>
      </c>
      <c r="M3234" s="9">
        <f t="shared" si="307"/>
        <v>3</v>
      </c>
      <c r="N3234" s="5">
        <f>+VLOOKUP(B3234,'[17]TT 2023'!F$3283:K$3378,6,0)</f>
        <v>45712</v>
      </c>
      <c r="O3234" t="s">
        <v>3513</v>
      </c>
    </row>
    <row r="3235" spans="1:15" hidden="1" x14ac:dyDescent="0.2">
      <c r="A3235" s="5">
        <v>45671</v>
      </c>
      <c r="B3235" s="6">
        <v>3301</v>
      </c>
      <c r="C3235" s="6" t="s">
        <v>3391</v>
      </c>
      <c r="D3235" s="6" t="s">
        <v>3451</v>
      </c>
      <c r="E3235" s="9">
        <v>4496195</v>
      </c>
      <c r="F3235" s="10" t="s">
        <v>1409</v>
      </c>
      <c r="G3235" s="9">
        <v>359696</v>
      </c>
      <c r="H3235" s="9">
        <v>4855891</v>
      </c>
      <c r="I3235" s="6" t="s">
        <v>53</v>
      </c>
      <c r="J3235" s="6" t="s">
        <v>54</v>
      </c>
      <c r="K3235" s="5">
        <f t="shared" si="306"/>
        <v>45706</v>
      </c>
      <c r="L3235" s="9">
        <f>+VLOOKUP(B3235,'[17]TT 2023'!F$3283:K$3378,2,0)</f>
        <v>4855896</v>
      </c>
      <c r="M3235" s="9">
        <f t="shared" si="307"/>
        <v>5</v>
      </c>
      <c r="N3235" s="5">
        <f>+VLOOKUP(B3235,'[17]TT 2023'!F$3283:K$3378,6,0)</f>
        <v>45712</v>
      </c>
      <c r="O3235" t="s">
        <v>3513</v>
      </c>
    </row>
    <row r="3236" spans="1:15" hidden="1" x14ac:dyDescent="0.2">
      <c r="A3236" s="5">
        <v>45671</v>
      </c>
      <c r="B3236" s="6">
        <v>3304</v>
      </c>
      <c r="C3236" s="6" t="s">
        <v>3391</v>
      </c>
      <c r="D3236" s="6" t="s">
        <v>3452</v>
      </c>
      <c r="E3236" s="9">
        <v>2540670</v>
      </c>
      <c r="F3236" s="10" t="s">
        <v>1409</v>
      </c>
      <c r="G3236" s="9">
        <v>203254</v>
      </c>
      <c r="H3236" s="9">
        <v>2743924</v>
      </c>
      <c r="I3236" s="6" t="s">
        <v>107</v>
      </c>
      <c r="J3236" s="6" t="s">
        <v>108</v>
      </c>
      <c r="K3236" s="5">
        <f t="shared" si="306"/>
        <v>45706</v>
      </c>
      <c r="L3236" s="9">
        <f>+VLOOKUP(B3236,'[17]TT 2023'!F$3283:K$3378,2,0)</f>
        <v>2743929</v>
      </c>
      <c r="M3236" s="9">
        <f t="shared" si="307"/>
        <v>5</v>
      </c>
      <c r="N3236" s="5">
        <f>+VLOOKUP(B3236,'[17]TT 2023'!F$3283:K$3378,6,0)</f>
        <v>45712</v>
      </c>
      <c r="O3236" t="s">
        <v>3513</v>
      </c>
    </row>
    <row r="3237" spans="1:15" hidden="1" x14ac:dyDescent="0.2">
      <c r="A3237" s="5">
        <v>45671</v>
      </c>
      <c r="B3237" s="6">
        <v>3307</v>
      </c>
      <c r="C3237" s="6" t="s">
        <v>3391</v>
      </c>
      <c r="D3237" s="6" t="s">
        <v>3453</v>
      </c>
      <c r="E3237" s="9">
        <v>6072360</v>
      </c>
      <c r="F3237" s="10" t="s">
        <v>1409</v>
      </c>
      <c r="G3237" s="9">
        <v>485789</v>
      </c>
      <c r="H3237" s="9">
        <v>6558149</v>
      </c>
      <c r="I3237" s="6" t="s">
        <v>139</v>
      </c>
      <c r="J3237" s="6" t="s">
        <v>140</v>
      </c>
      <c r="K3237" s="5">
        <f t="shared" ref="K3237:K3298" si="313">35+A3237</f>
        <v>45706</v>
      </c>
      <c r="L3237" s="9">
        <f>+VLOOKUP(B3237,'[17]TT 2023'!F$3283:K$3378,2,0)</f>
        <v>6558152</v>
      </c>
      <c r="M3237" s="9">
        <f t="shared" ref="M3237:M3298" si="314">+L3237-H3237</f>
        <v>3</v>
      </c>
      <c r="N3237" s="5">
        <f>+VLOOKUP(B3237,'[17]TT 2023'!F$3283:K$3378,6,0)</f>
        <v>45712</v>
      </c>
      <c r="O3237" t="s">
        <v>3513</v>
      </c>
    </row>
    <row r="3238" spans="1:15" hidden="1" x14ac:dyDescent="0.2">
      <c r="A3238" s="5">
        <v>45671</v>
      </c>
      <c r="B3238" s="6">
        <v>3309</v>
      </c>
      <c r="C3238" s="6" t="s">
        <v>3391</v>
      </c>
      <c r="D3238" s="6" t="s">
        <v>3454</v>
      </c>
      <c r="E3238" s="9">
        <v>20174780</v>
      </c>
      <c r="F3238" s="10" t="s">
        <v>1409</v>
      </c>
      <c r="G3238" s="9">
        <v>1613982</v>
      </c>
      <c r="H3238" s="9">
        <v>21788762</v>
      </c>
      <c r="I3238" s="6" t="s">
        <v>113</v>
      </c>
      <c r="J3238" s="6" t="s">
        <v>114</v>
      </c>
      <c r="K3238" s="5">
        <f t="shared" si="313"/>
        <v>45706</v>
      </c>
      <c r="L3238" s="9">
        <f>+VLOOKUP(B3238,'[17]TT 2023'!F$3283:K$3378,2,0)</f>
        <v>21788757</v>
      </c>
      <c r="M3238" s="9">
        <f t="shared" si="314"/>
        <v>-5</v>
      </c>
      <c r="N3238" s="5">
        <f>+VLOOKUP(B3238,'[17]TT 2023'!F$3283:K$3378,6,0)</f>
        <v>45712</v>
      </c>
      <c r="O3238" t="s">
        <v>3513</v>
      </c>
    </row>
    <row r="3239" spans="1:15" hidden="1" x14ac:dyDescent="0.2">
      <c r="A3239" s="5">
        <v>45671</v>
      </c>
      <c r="B3239" s="6">
        <v>3310</v>
      </c>
      <c r="C3239" s="6" t="s">
        <v>3391</v>
      </c>
      <c r="D3239" s="6" t="s">
        <v>3455</v>
      </c>
      <c r="E3239" s="9">
        <v>1210946</v>
      </c>
      <c r="F3239" s="10" t="s">
        <v>1409</v>
      </c>
      <c r="G3239" s="9">
        <v>96876</v>
      </c>
      <c r="H3239" s="9">
        <v>1307822</v>
      </c>
      <c r="I3239" s="6" t="s">
        <v>175</v>
      </c>
      <c r="J3239" s="6" t="s">
        <v>176</v>
      </c>
      <c r="K3239" s="5">
        <f t="shared" si="313"/>
        <v>45706</v>
      </c>
      <c r="L3239" s="9">
        <f>+VLOOKUP(B3239,'[17]TT 2023'!F$3283:K$3378,2,0)</f>
        <v>1307826</v>
      </c>
      <c r="M3239" s="9">
        <f t="shared" si="314"/>
        <v>4</v>
      </c>
      <c r="N3239" s="5">
        <f>+VLOOKUP(B3239,'[17]TT 2023'!F$3283:K$3378,6,0)</f>
        <v>45712</v>
      </c>
      <c r="O3239" t="s">
        <v>3513</v>
      </c>
    </row>
    <row r="3240" spans="1:15" hidden="1" x14ac:dyDescent="0.2">
      <c r="A3240" s="5">
        <v>45671</v>
      </c>
      <c r="B3240" s="6">
        <v>3311</v>
      </c>
      <c r="C3240" s="6" t="s">
        <v>3391</v>
      </c>
      <c r="D3240" s="6" t="s">
        <v>3456</v>
      </c>
      <c r="E3240" s="9">
        <v>418525</v>
      </c>
      <c r="F3240" s="10" t="s">
        <v>1409</v>
      </c>
      <c r="G3240" s="9">
        <v>33482</v>
      </c>
      <c r="H3240" s="9">
        <v>452007</v>
      </c>
      <c r="I3240" s="6" t="s">
        <v>93</v>
      </c>
      <c r="J3240" s="6" t="s">
        <v>94</v>
      </c>
      <c r="K3240" s="5">
        <f t="shared" si="313"/>
        <v>45706</v>
      </c>
      <c r="L3240" s="9">
        <f>+VLOOKUP(B3240,'[17]TT 2023'!F$3283:K$3378,2,0)</f>
        <v>452007</v>
      </c>
      <c r="M3240" s="9">
        <f t="shared" si="314"/>
        <v>0</v>
      </c>
      <c r="N3240" s="5">
        <f>+VLOOKUP(B3240,'[17]TT 2023'!F$3283:K$3378,6,0)</f>
        <v>45712</v>
      </c>
      <c r="O3240" t="s">
        <v>3513</v>
      </c>
    </row>
    <row r="3241" spans="1:15" hidden="1" x14ac:dyDescent="0.2">
      <c r="A3241" s="5">
        <v>45672</v>
      </c>
      <c r="B3241" s="6">
        <v>3474</v>
      </c>
      <c r="C3241" s="6" t="s">
        <v>3391</v>
      </c>
      <c r="D3241" s="6" t="s">
        <v>3457</v>
      </c>
      <c r="E3241" s="9">
        <v>802928</v>
      </c>
      <c r="F3241" s="10" t="s">
        <v>1409</v>
      </c>
      <c r="G3241" s="9">
        <v>64234</v>
      </c>
      <c r="H3241" s="9">
        <v>867162</v>
      </c>
      <c r="I3241" s="6" t="s">
        <v>13</v>
      </c>
      <c r="J3241" s="6" t="s">
        <v>14</v>
      </c>
      <c r="K3241" s="5">
        <f t="shared" si="313"/>
        <v>45707</v>
      </c>
      <c r="L3241" s="9">
        <f>+VLOOKUP(B3241,'[17]TT 2023'!F$3283:K$3378,2,0)</f>
        <v>867159</v>
      </c>
      <c r="M3241" s="9">
        <f t="shared" si="314"/>
        <v>-3</v>
      </c>
      <c r="N3241" s="5">
        <f>+VLOOKUP(B3241,'[17]TT 2023'!F$3283:K$3378,6,0)</f>
        <v>45712</v>
      </c>
      <c r="O3241" t="s">
        <v>3513</v>
      </c>
    </row>
    <row r="3242" spans="1:15" hidden="1" x14ac:dyDescent="0.2">
      <c r="A3242" s="5">
        <v>45672</v>
      </c>
      <c r="B3242" s="6">
        <v>3475</v>
      </c>
      <c r="C3242" s="6" t="s">
        <v>3391</v>
      </c>
      <c r="D3242" s="6" t="s">
        <v>3458</v>
      </c>
      <c r="E3242" s="9">
        <v>3331740</v>
      </c>
      <c r="F3242" s="10" t="s">
        <v>1409</v>
      </c>
      <c r="G3242" s="9">
        <v>266539</v>
      </c>
      <c r="H3242" s="9">
        <v>3598279</v>
      </c>
      <c r="I3242" s="6" t="s">
        <v>13</v>
      </c>
      <c r="J3242" s="6" t="s">
        <v>14</v>
      </c>
      <c r="K3242" s="5">
        <f t="shared" si="313"/>
        <v>45707</v>
      </c>
      <c r="L3242" s="9">
        <f>+VLOOKUP(B3242,'[17]TT 2023'!F$3283:K$3378,2,0)</f>
        <v>3598277</v>
      </c>
      <c r="M3242" s="9">
        <f t="shared" si="314"/>
        <v>-2</v>
      </c>
      <c r="N3242" s="5">
        <f>+VLOOKUP(B3242,'[17]TT 2023'!F$3283:K$3378,6,0)</f>
        <v>45712</v>
      </c>
      <c r="O3242" t="s">
        <v>3513</v>
      </c>
    </row>
    <row r="3243" spans="1:15" hidden="1" x14ac:dyDescent="0.2">
      <c r="A3243" s="5">
        <v>45672</v>
      </c>
      <c r="B3243" s="6">
        <v>3476</v>
      </c>
      <c r="C3243" s="6" t="s">
        <v>3391</v>
      </c>
      <c r="D3243" s="6" t="s">
        <v>3459</v>
      </c>
      <c r="E3243" s="9">
        <v>1003660</v>
      </c>
      <c r="F3243" s="10" t="s">
        <v>1409</v>
      </c>
      <c r="G3243" s="9">
        <v>80293</v>
      </c>
      <c r="H3243" s="9">
        <v>1083953</v>
      </c>
      <c r="I3243" s="6" t="s">
        <v>117</v>
      </c>
      <c r="J3243" s="6" t="s">
        <v>118</v>
      </c>
      <c r="K3243" s="5">
        <f t="shared" si="313"/>
        <v>45707</v>
      </c>
      <c r="L3243" s="9">
        <f>+VLOOKUP(B3243,'[17]TT 2023'!F$3283:K$3378,2,0)</f>
        <v>1083956</v>
      </c>
      <c r="M3243" s="9">
        <f t="shared" si="314"/>
        <v>3</v>
      </c>
      <c r="N3243" s="5">
        <f>+VLOOKUP(B3243,'[17]TT 2023'!F$3283:K$3378,6,0)</f>
        <v>45712</v>
      </c>
      <c r="O3243" t="s">
        <v>3513</v>
      </c>
    </row>
    <row r="3244" spans="1:15" hidden="1" x14ac:dyDescent="0.2">
      <c r="A3244" s="5">
        <v>45672</v>
      </c>
      <c r="B3244" s="6">
        <v>3478</v>
      </c>
      <c r="C3244" s="6" t="s">
        <v>3391</v>
      </c>
      <c r="D3244" s="6" t="s">
        <v>3460</v>
      </c>
      <c r="E3244" s="9">
        <v>3644550</v>
      </c>
      <c r="F3244" s="10" t="s">
        <v>1409</v>
      </c>
      <c r="G3244" s="9">
        <v>291564</v>
      </c>
      <c r="H3244" s="9">
        <v>3936114</v>
      </c>
      <c r="I3244" s="6" t="s">
        <v>147</v>
      </c>
      <c r="J3244" s="6" t="s">
        <v>148</v>
      </c>
      <c r="K3244" s="5">
        <f t="shared" si="313"/>
        <v>45707</v>
      </c>
      <c r="L3244" s="9">
        <f>+VLOOKUP(B3244,'[17]TT 2023'!F$3283:K$3378,2,0)</f>
        <v>3936114</v>
      </c>
      <c r="M3244" s="9">
        <f t="shared" si="314"/>
        <v>0</v>
      </c>
      <c r="N3244" s="5">
        <f>+VLOOKUP(B3244,'[17]TT 2023'!F$3283:K$3378,6,0)</f>
        <v>45712</v>
      </c>
      <c r="O3244" t="s">
        <v>3513</v>
      </c>
    </row>
    <row r="3245" spans="1:15" hidden="1" x14ac:dyDescent="0.2">
      <c r="A3245" s="5">
        <v>45672</v>
      </c>
      <c r="B3245" s="6">
        <v>3479</v>
      </c>
      <c r="C3245" s="6" t="s">
        <v>3391</v>
      </c>
      <c r="D3245" s="6" t="s">
        <v>3461</v>
      </c>
      <c r="E3245" s="9">
        <v>1674100</v>
      </c>
      <c r="F3245" s="10" t="s">
        <v>1409</v>
      </c>
      <c r="G3245" s="9">
        <v>133928</v>
      </c>
      <c r="H3245" s="9">
        <v>1808028</v>
      </c>
      <c r="I3245" s="6" t="s">
        <v>147</v>
      </c>
      <c r="J3245" s="6" t="s">
        <v>148</v>
      </c>
      <c r="K3245" s="5">
        <f t="shared" si="313"/>
        <v>45707</v>
      </c>
      <c r="L3245" s="9">
        <f>+VLOOKUP(B3245,'[17]TT 2023'!F$3283:K$3378,2,0)</f>
        <v>1808028</v>
      </c>
      <c r="M3245" s="9">
        <f t="shared" si="314"/>
        <v>0</v>
      </c>
      <c r="N3245" s="5">
        <f>+VLOOKUP(B3245,'[17]TT 2023'!F$3283:K$3378,6,0)</f>
        <v>45712</v>
      </c>
      <c r="O3245" t="s">
        <v>3513</v>
      </c>
    </row>
    <row r="3246" spans="1:15" hidden="1" x14ac:dyDescent="0.2">
      <c r="A3246" s="5">
        <v>45672</v>
      </c>
      <c r="B3246" s="6">
        <v>3480</v>
      </c>
      <c r="C3246" s="6" t="s">
        <v>3391</v>
      </c>
      <c r="D3246" s="6" t="s">
        <v>3462</v>
      </c>
      <c r="E3246" s="9">
        <v>13830350</v>
      </c>
      <c r="F3246" s="10" t="s">
        <v>1409</v>
      </c>
      <c r="G3246" s="9">
        <v>1106428</v>
      </c>
      <c r="H3246" s="9">
        <v>14936778</v>
      </c>
      <c r="I3246" s="6" t="s">
        <v>147</v>
      </c>
      <c r="J3246" s="6" t="s">
        <v>148</v>
      </c>
      <c r="K3246" s="5">
        <f t="shared" si="313"/>
        <v>45707</v>
      </c>
      <c r="L3246" s="9">
        <f>+VLOOKUP(B3246,'[17]TT 2023'!F$3212:K$3282,2,0)</f>
        <v>14936778</v>
      </c>
      <c r="M3246" s="9">
        <f t="shared" si="314"/>
        <v>0</v>
      </c>
      <c r="N3246" s="5">
        <f>+VLOOKUP(B3246,'[17]TT 2023'!F$3212:K$3282,6,0)</f>
        <v>45698</v>
      </c>
      <c r="O3246" t="s">
        <v>3510</v>
      </c>
    </row>
    <row r="3247" spans="1:15" hidden="1" x14ac:dyDescent="0.2">
      <c r="A3247" s="5">
        <v>45672</v>
      </c>
      <c r="B3247" s="6">
        <v>3481</v>
      </c>
      <c r="C3247" s="6" t="s">
        <v>3391</v>
      </c>
      <c r="D3247" s="6" t="s">
        <v>3463</v>
      </c>
      <c r="E3247" s="9">
        <v>1674100</v>
      </c>
      <c r="F3247" s="10" t="s">
        <v>1409</v>
      </c>
      <c r="G3247" s="9">
        <v>133928</v>
      </c>
      <c r="H3247" s="9">
        <v>1808028</v>
      </c>
      <c r="I3247" s="6" t="s">
        <v>147</v>
      </c>
      <c r="J3247" s="6" t="s">
        <v>148</v>
      </c>
      <c r="K3247" s="5">
        <f t="shared" si="313"/>
        <v>45707</v>
      </c>
      <c r="L3247" s="9">
        <f>+VLOOKUP(B3247,'[17]TT 2023'!F$3212:K$3282,2,0)</f>
        <v>1808028</v>
      </c>
      <c r="M3247" s="9">
        <f t="shared" si="314"/>
        <v>0</v>
      </c>
      <c r="N3247" s="5">
        <f>+VLOOKUP(B3247,'[17]TT 2023'!F$3212:K$3282,6,0)</f>
        <v>45698</v>
      </c>
      <c r="O3247" t="s">
        <v>3510</v>
      </c>
    </row>
    <row r="3248" spans="1:15" hidden="1" x14ac:dyDescent="0.2">
      <c r="A3248" s="5">
        <v>45672</v>
      </c>
      <c r="B3248" s="6">
        <v>3482</v>
      </c>
      <c r="C3248" s="6" t="s">
        <v>3391</v>
      </c>
      <c r="D3248" s="6" t="s">
        <v>3464</v>
      </c>
      <c r="E3248" s="9">
        <v>3689780</v>
      </c>
      <c r="F3248" s="10" t="s">
        <v>1409</v>
      </c>
      <c r="G3248" s="9">
        <v>295182</v>
      </c>
      <c r="H3248" s="9">
        <v>3984962</v>
      </c>
      <c r="I3248" s="6" t="s">
        <v>147</v>
      </c>
      <c r="J3248" s="6" t="s">
        <v>148</v>
      </c>
      <c r="K3248" s="5">
        <f t="shared" si="313"/>
        <v>45707</v>
      </c>
      <c r="L3248" s="9">
        <f>+VLOOKUP(B3248,'[17]TT 2023'!F$3212:K$3282,2,0)</f>
        <v>3984957</v>
      </c>
      <c r="M3248" s="9">
        <f t="shared" si="314"/>
        <v>-5</v>
      </c>
      <c r="N3248" s="5">
        <f>+VLOOKUP(B3248,'[17]TT 2023'!F$3212:K$3282,6,0)</f>
        <v>45698</v>
      </c>
      <c r="O3248" t="s">
        <v>3510</v>
      </c>
    </row>
    <row r="3249" spans="1:15" hidden="1" x14ac:dyDescent="0.2">
      <c r="A3249" s="5">
        <v>45672</v>
      </c>
      <c r="B3249" s="6">
        <v>3483</v>
      </c>
      <c r="C3249" s="6" t="s">
        <v>3391</v>
      </c>
      <c r="D3249" s="6" t="s">
        <v>3465</v>
      </c>
      <c r="E3249" s="9">
        <v>5516860</v>
      </c>
      <c r="F3249" s="10" t="s">
        <v>1409</v>
      </c>
      <c r="G3249" s="9">
        <v>441349</v>
      </c>
      <c r="H3249" s="9">
        <v>5958209</v>
      </c>
      <c r="I3249" s="6" t="s">
        <v>147</v>
      </c>
      <c r="J3249" s="6" t="s">
        <v>148</v>
      </c>
      <c r="K3249" s="5">
        <f t="shared" si="313"/>
        <v>45707</v>
      </c>
      <c r="L3249" s="9">
        <f>+VLOOKUP(B3249,'[17]TT 2023'!F$3283:K$3378,2,0)</f>
        <v>5958212</v>
      </c>
      <c r="M3249" s="9">
        <f t="shared" si="314"/>
        <v>3</v>
      </c>
      <c r="N3249" s="5">
        <f>+VLOOKUP(B3249,'[17]TT 2023'!F$3283:K$3378,6,0)</f>
        <v>45712</v>
      </c>
      <c r="O3249" t="s">
        <v>3513</v>
      </c>
    </row>
    <row r="3250" spans="1:15" hidden="1" x14ac:dyDescent="0.2">
      <c r="A3250" s="5">
        <v>45672</v>
      </c>
      <c r="B3250" s="6">
        <v>3484</v>
      </c>
      <c r="C3250" s="6" t="s">
        <v>3391</v>
      </c>
      <c r="D3250" s="6" t="s">
        <v>3466</v>
      </c>
      <c r="E3250" s="9">
        <v>11105800</v>
      </c>
      <c r="F3250" s="10" t="s">
        <v>1409</v>
      </c>
      <c r="G3250" s="9">
        <v>888464</v>
      </c>
      <c r="H3250" s="9">
        <v>11994264</v>
      </c>
      <c r="I3250" s="6" t="s">
        <v>147</v>
      </c>
      <c r="J3250" s="6" t="s">
        <v>148</v>
      </c>
      <c r="K3250" s="5">
        <f t="shared" si="313"/>
        <v>45707</v>
      </c>
      <c r="L3250" s="9">
        <f>+VLOOKUP(B3250,'[17]TT 2023'!F$3283:K$3378,2,0)</f>
        <v>11994264</v>
      </c>
      <c r="M3250" s="9">
        <f t="shared" si="314"/>
        <v>0</v>
      </c>
      <c r="N3250" s="5">
        <f>+VLOOKUP(B3250,'[17]TT 2023'!F$3283:K$3378,6,0)</f>
        <v>45712</v>
      </c>
      <c r="O3250" t="s">
        <v>3513</v>
      </c>
    </row>
    <row r="3251" spans="1:15" hidden="1" x14ac:dyDescent="0.2">
      <c r="A3251" s="5">
        <v>45672</v>
      </c>
      <c r="B3251" s="6">
        <v>3485</v>
      </c>
      <c r="C3251" s="6" t="s">
        <v>3391</v>
      </c>
      <c r="D3251" s="6" t="s">
        <v>3467</v>
      </c>
      <c r="E3251" s="9">
        <v>11963440</v>
      </c>
      <c r="F3251" s="10" t="s">
        <v>1409</v>
      </c>
      <c r="G3251" s="9">
        <v>957075</v>
      </c>
      <c r="H3251" s="9">
        <v>12920515</v>
      </c>
      <c r="I3251" s="6" t="s">
        <v>147</v>
      </c>
      <c r="J3251" s="6" t="s">
        <v>148</v>
      </c>
      <c r="K3251" s="5">
        <f t="shared" si="313"/>
        <v>45707</v>
      </c>
      <c r="L3251" s="9">
        <f>+VLOOKUP(B3251,'[17]TT 2023'!F$3283:K$3378,2,0)</f>
        <v>12920513</v>
      </c>
      <c r="M3251" s="9">
        <f t="shared" si="314"/>
        <v>-2</v>
      </c>
      <c r="N3251" s="5">
        <f>+VLOOKUP(B3251,'[17]TT 2023'!F$3283:K$3378,6,0)</f>
        <v>45712</v>
      </c>
      <c r="O3251" t="s">
        <v>3513</v>
      </c>
    </row>
    <row r="3252" spans="1:15" hidden="1" x14ac:dyDescent="0.2">
      <c r="A3252" s="5">
        <v>45672</v>
      </c>
      <c r="B3252" s="6">
        <v>3489</v>
      </c>
      <c r="C3252" s="6" t="s">
        <v>3391</v>
      </c>
      <c r="D3252" s="6" t="s">
        <v>3468</v>
      </c>
      <c r="E3252" s="9">
        <v>10269500</v>
      </c>
      <c r="F3252" s="10" t="s">
        <v>1409</v>
      </c>
      <c r="G3252" s="9">
        <v>821560</v>
      </c>
      <c r="H3252" s="9">
        <v>11091060</v>
      </c>
      <c r="I3252" s="6" t="s">
        <v>147</v>
      </c>
      <c r="J3252" s="6" t="s">
        <v>148</v>
      </c>
      <c r="K3252" s="5">
        <f t="shared" si="313"/>
        <v>45707</v>
      </c>
      <c r="L3252" s="9">
        <f>+VLOOKUP(B3252,'[17]TT 2023'!F$3283:K$3378,2,0)</f>
        <v>11091060</v>
      </c>
      <c r="M3252" s="9">
        <f t="shared" si="314"/>
        <v>0</v>
      </c>
      <c r="N3252" s="5">
        <f>+VLOOKUP(B3252,'[17]TT 2023'!F$3283:K$3378,6,0)</f>
        <v>45712</v>
      </c>
      <c r="O3252" t="s">
        <v>3513</v>
      </c>
    </row>
    <row r="3253" spans="1:15" hidden="1" x14ac:dyDescent="0.2">
      <c r="A3253" s="5">
        <v>45673</v>
      </c>
      <c r="B3253" s="6">
        <v>3612</v>
      </c>
      <c r="C3253" s="6" t="s">
        <v>3391</v>
      </c>
      <c r="D3253" s="6" t="s">
        <v>3469</v>
      </c>
      <c r="E3253" s="9">
        <v>3261885</v>
      </c>
      <c r="F3253" s="10" t="s">
        <v>1409</v>
      </c>
      <c r="G3253" s="9">
        <v>260951</v>
      </c>
      <c r="H3253" s="9">
        <v>3522836</v>
      </c>
      <c r="I3253" s="6" t="s">
        <v>73</v>
      </c>
      <c r="J3253" s="6" t="s">
        <v>74</v>
      </c>
      <c r="K3253" s="5">
        <f t="shared" si="313"/>
        <v>45708</v>
      </c>
      <c r="L3253" s="9">
        <f>+VLOOKUP(B3253,'[17]TT 2023'!F$3283:K$3378,2,0)</f>
        <v>3522839</v>
      </c>
      <c r="M3253" s="9">
        <f t="shared" si="314"/>
        <v>3</v>
      </c>
      <c r="N3253" s="5">
        <f>+VLOOKUP(B3253,'[17]TT 2023'!F$3283:K$3378,6,0)</f>
        <v>45712</v>
      </c>
      <c r="O3253" t="s">
        <v>3513</v>
      </c>
    </row>
    <row r="3254" spans="1:15" hidden="1" x14ac:dyDescent="0.2">
      <c r="A3254" s="5">
        <v>45673</v>
      </c>
      <c r="B3254" s="6">
        <v>3613</v>
      </c>
      <c r="C3254" s="6" t="s">
        <v>3391</v>
      </c>
      <c r="D3254" s="6" t="s">
        <v>3470</v>
      </c>
      <c r="E3254" s="9">
        <v>6663480</v>
      </c>
      <c r="F3254" s="10" t="s">
        <v>1409</v>
      </c>
      <c r="G3254" s="9">
        <v>533078</v>
      </c>
      <c r="H3254" s="9">
        <v>7196558</v>
      </c>
      <c r="I3254" s="6" t="s">
        <v>113</v>
      </c>
      <c r="J3254" s="6" t="s">
        <v>114</v>
      </c>
      <c r="K3254" s="5">
        <f t="shared" si="313"/>
        <v>45708</v>
      </c>
      <c r="L3254" s="9">
        <f>+VLOOKUP(B3254,'[17]TT 2023'!F$3283:K$3378,2,0)</f>
        <v>7196553</v>
      </c>
      <c r="M3254" s="9">
        <f t="shared" si="314"/>
        <v>-5</v>
      </c>
      <c r="N3254" s="5">
        <f>+VLOOKUP(B3254,'[17]TT 2023'!F$3283:K$3378,6,0)</f>
        <v>45712</v>
      </c>
      <c r="O3254" t="s">
        <v>3513</v>
      </c>
    </row>
    <row r="3255" spans="1:15" hidden="1" x14ac:dyDescent="0.2">
      <c r="A3255" s="5">
        <v>45673</v>
      </c>
      <c r="B3255" s="6">
        <v>3614</v>
      </c>
      <c r="C3255" s="6" t="s">
        <v>3391</v>
      </c>
      <c r="D3255" s="6" t="s">
        <v>3471</v>
      </c>
      <c r="E3255" s="9">
        <v>2024120</v>
      </c>
      <c r="F3255" s="10" t="s">
        <v>1409</v>
      </c>
      <c r="G3255" s="9">
        <v>161930</v>
      </c>
      <c r="H3255" s="9">
        <v>2186050</v>
      </c>
      <c r="I3255" s="6" t="s">
        <v>175</v>
      </c>
      <c r="J3255" s="6" t="s">
        <v>176</v>
      </c>
      <c r="K3255" s="5">
        <f t="shared" si="313"/>
        <v>45708</v>
      </c>
      <c r="L3255" s="9">
        <f>+VLOOKUP(B3255,'[17]TT 2023'!F$3283:K$3378,2,0)</f>
        <v>2186055</v>
      </c>
      <c r="M3255" s="9">
        <f t="shared" si="314"/>
        <v>5</v>
      </c>
      <c r="N3255" s="5">
        <f>+VLOOKUP(B3255,'[17]TT 2023'!F$3283:K$3378,6,0)</f>
        <v>45712</v>
      </c>
      <c r="O3255" t="s">
        <v>3513</v>
      </c>
    </row>
    <row r="3256" spans="1:15" hidden="1" x14ac:dyDescent="0.2">
      <c r="A3256" s="5">
        <v>45673</v>
      </c>
      <c r="B3256" s="6">
        <v>3615</v>
      </c>
      <c r="C3256" s="6" t="s">
        <v>3391</v>
      </c>
      <c r="D3256" s="6" t="s">
        <v>3472</v>
      </c>
      <c r="E3256" s="9">
        <v>3689780</v>
      </c>
      <c r="F3256" s="10" t="s">
        <v>1409</v>
      </c>
      <c r="G3256" s="9">
        <v>295182</v>
      </c>
      <c r="H3256" s="9">
        <v>3984962</v>
      </c>
      <c r="I3256" s="6" t="s">
        <v>93</v>
      </c>
      <c r="J3256" s="6" t="s">
        <v>94</v>
      </c>
      <c r="K3256" s="5">
        <f t="shared" si="313"/>
        <v>45708</v>
      </c>
      <c r="L3256" s="9">
        <f>+VLOOKUP(B3256,'[17]TT 2023'!F$3283:K$3378,2,0)</f>
        <v>3984957</v>
      </c>
      <c r="M3256" s="9">
        <f t="shared" si="314"/>
        <v>-5</v>
      </c>
      <c r="N3256" s="5">
        <f>+VLOOKUP(B3256,'[17]TT 2023'!F$3283:K$3378,6,0)</f>
        <v>45712</v>
      </c>
      <c r="O3256" t="s">
        <v>3513</v>
      </c>
    </row>
    <row r="3257" spans="1:15" hidden="1" x14ac:dyDescent="0.2">
      <c r="A3257" s="5">
        <v>45673</v>
      </c>
      <c r="B3257" s="6">
        <v>3616</v>
      </c>
      <c r="C3257" s="6" t="s">
        <v>3391</v>
      </c>
      <c r="D3257" s="6" t="s">
        <v>3473</v>
      </c>
      <c r="E3257" s="9">
        <v>4048240</v>
      </c>
      <c r="F3257" s="10" t="s">
        <v>1409</v>
      </c>
      <c r="G3257" s="9">
        <v>323859</v>
      </c>
      <c r="H3257" s="9">
        <v>4372099</v>
      </c>
      <c r="I3257" s="6" t="s">
        <v>89</v>
      </c>
      <c r="J3257" s="6" t="s">
        <v>90</v>
      </c>
      <c r="K3257" s="5">
        <f t="shared" si="313"/>
        <v>45708</v>
      </c>
      <c r="L3257" s="9">
        <f>+VLOOKUP(B3257,'[17]TT 2023'!F$3283:K$3378,2,0)</f>
        <v>4372097</v>
      </c>
      <c r="M3257" s="9">
        <f t="shared" si="314"/>
        <v>-2</v>
      </c>
      <c r="N3257" s="5">
        <f>+VLOOKUP(B3257,'[17]TT 2023'!F$3283:K$3378,6,0)</f>
        <v>45712</v>
      </c>
      <c r="O3257" t="s">
        <v>3513</v>
      </c>
    </row>
    <row r="3258" spans="1:15" hidden="1" x14ac:dyDescent="0.2">
      <c r="A3258" s="5">
        <v>45673</v>
      </c>
      <c r="B3258" s="6">
        <v>3617</v>
      </c>
      <c r="C3258" s="6" t="s">
        <v>3391</v>
      </c>
      <c r="D3258" s="6" t="s">
        <v>3474</v>
      </c>
      <c r="E3258" s="9">
        <v>4405860</v>
      </c>
      <c r="F3258" s="10" t="s">
        <v>1409</v>
      </c>
      <c r="G3258" s="9">
        <v>352469</v>
      </c>
      <c r="H3258" s="9">
        <v>4758329</v>
      </c>
      <c r="I3258" s="6" t="s">
        <v>139</v>
      </c>
      <c r="J3258" s="6" t="s">
        <v>140</v>
      </c>
      <c r="K3258" s="5">
        <f t="shared" si="313"/>
        <v>45708</v>
      </c>
      <c r="L3258" s="9">
        <f>+VLOOKUP(B3258,'[17]TT 2023'!F$3283:K$3378,2,0)</f>
        <v>4758332</v>
      </c>
      <c r="M3258" s="9">
        <f t="shared" si="314"/>
        <v>3</v>
      </c>
      <c r="N3258" s="5">
        <f>+VLOOKUP(B3258,'[17]TT 2023'!F$3283:K$3378,6,0)</f>
        <v>45712</v>
      </c>
      <c r="O3258" t="s">
        <v>3513</v>
      </c>
    </row>
    <row r="3259" spans="1:15" hidden="1" x14ac:dyDescent="0.2">
      <c r="A3259" s="5">
        <v>45675</v>
      </c>
      <c r="B3259" s="6">
        <v>109</v>
      </c>
      <c r="C3259" s="6" t="s">
        <v>3386</v>
      </c>
      <c r="D3259" s="6" t="s">
        <v>727</v>
      </c>
      <c r="E3259" s="9">
        <v>-807741</v>
      </c>
      <c r="F3259" s="10" t="s">
        <v>1409</v>
      </c>
      <c r="G3259" s="9">
        <v>-64619</v>
      </c>
      <c r="H3259" s="9">
        <v>-872360</v>
      </c>
      <c r="I3259" s="6" t="s">
        <v>107</v>
      </c>
      <c r="J3259" s="6" t="s">
        <v>108</v>
      </c>
      <c r="K3259" s="5">
        <f t="shared" si="313"/>
        <v>45710</v>
      </c>
      <c r="L3259" s="9">
        <f>+VLOOKUP(B3259,'[17]TT 2023'!F$3539:K$3600,2,0)</f>
        <v>-872360</v>
      </c>
      <c r="M3259" s="9">
        <f t="shared" si="314"/>
        <v>0</v>
      </c>
      <c r="N3259" s="5">
        <f>+VLOOKUP(B3259,'[17]TT 2023'!F$3539:K$3600,6,0)</f>
        <v>45771</v>
      </c>
      <c r="O3259" t="s">
        <v>3710</v>
      </c>
    </row>
    <row r="3260" spans="1:15" hidden="1" x14ac:dyDescent="0.2">
      <c r="A3260" s="5">
        <v>45675</v>
      </c>
      <c r="B3260" s="6">
        <v>4984</v>
      </c>
      <c r="C3260" s="6" t="s">
        <v>3391</v>
      </c>
      <c r="D3260" s="6" t="s">
        <v>3475</v>
      </c>
      <c r="E3260" s="9">
        <v>12555750</v>
      </c>
      <c r="F3260" s="10" t="s">
        <v>1409</v>
      </c>
      <c r="G3260" s="9">
        <v>1004460</v>
      </c>
      <c r="H3260" s="9">
        <v>13560210</v>
      </c>
      <c r="I3260" s="6" t="s">
        <v>13</v>
      </c>
      <c r="J3260" s="6" t="s">
        <v>14</v>
      </c>
      <c r="K3260" s="5">
        <f t="shared" si="313"/>
        <v>45710</v>
      </c>
      <c r="L3260" s="9">
        <f>+VLOOKUP(B3260,'[17]TT 2023'!F$3283:K$3378,2,0)</f>
        <v>13560210</v>
      </c>
      <c r="M3260" s="9">
        <f t="shared" si="314"/>
        <v>0</v>
      </c>
      <c r="N3260" s="5">
        <f>+VLOOKUP(B3260,'[17]TT 2023'!F$3283:K$3378,6,0)</f>
        <v>45712</v>
      </c>
      <c r="O3260" t="s">
        <v>3513</v>
      </c>
    </row>
    <row r="3261" spans="1:15" hidden="1" x14ac:dyDescent="0.2">
      <c r="A3261" s="5">
        <v>45675</v>
      </c>
      <c r="B3261" s="6">
        <v>4985</v>
      </c>
      <c r="C3261" s="6" t="s">
        <v>3391</v>
      </c>
      <c r="D3261" s="6" t="s">
        <v>3476</v>
      </c>
      <c r="E3261" s="9">
        <v>30325148</v>
      </c>
      <c r="F3261" s="10" t="s">
        <v>1409</v>
      </c>
      <c r="G3261" s="9">
        <v>2426012</v>
      </c>
      <c r="H3261" s="9">
        <v>32751160</v>
      </c>
      <c r="I3261" s="6" t="s">
        <v>13</v>
      </c>
      <c r="J3261" s="6" t="s">
        <v>14</v>
      </c>
      <c r="K3261" s="5">
        <f t="shared" si="313"/>
        <v>45710</v>
      </c>
      <c r="L3261" s="9">
        <f>+VLOOKUP(B3261,'[17]TT 2023'!F$3283:K$3378,2,0)</f>
        <v>32751162</v>
      </c>
      <c r="M3261" s="9">
        <f t="shared" si="314"/>
        <v>2</v>
      </c>
      <c r="N3261" s="5">
        <f>+VLOOKUP(B3261,'[17]TT 2023'!F$3283:K$3378,6,0)</f>
        <v>45712</v>
      </c>
      <c r="O3261" t="s">
        <v>3513</v>
      </c>
    </row>
    <row r="3262" spans="1:15" hidden="1" x14ac:dyDescent="0.2">
      <c r="A3262" s="5">
        <v>45677</v>
      </c>
      <c r="B3262" s="6">
        <v>518</v>
      </c>
      <c r="C3262" s="6" t="s">
        <v>3477</v>
      </c>
      <c r="D3262" s="6" t="s">
        <v>3478</v>
      </c>
      <c r="E3262" s="9">
        <v>-3206238</v>
      </c>
      <c r="F3262" s="10" t="s">
        <v>1409</v>
      </c>
      <c r="G3262" s="9">
        <v>-256500</v>
      </c>
      <c r="H3262" s="9">
        <v>-3462738</v>
      </c>
      <c r="I3262" s="6" t="s">
        <v>13</v>
      </c>
      <c r="J3262" s="6" t="s">
        <v>14</v>
      </c>
      <c r="K3262" s="5">
        <f t="shared" si="313"/>
        <v>45712</v>
      </c>
      <c r="L3262" s="9">
        <f>+VLOOKUP(B3262,'[17]TT 2023'!F$3283:K$3378,2,0)</f>
        <v>-3462737</v>
      </c>
      <c r="M3262" s="9">
        <f t="shared" si="314"/>
        <v>1</v>
      </c>
      <c r="N3262" s="5">
        <f>+VLOOKUP(B3262,'[17]TT 2023'!F$3283:K$3378,6,0)</f>
        <v>45712</v>
      </c>
      <c r="O3262" t="s">
        <v>3513</v>
      </c>
    </row>
    <row r="3263" spans="1:15" hidden="1" x14ac:dyDescent="0.2">
      <c r="A3263" s="5">
        <v>45678</v>
      </c>
      <c r="B3263" s="6">
        <v>110</v>
      </c>
      <c r="C3263" s="6" t="s">
        <v>3386</v>
      </c>
      <c r="D3263" s="6" t="s">
        <v>727</v>
      </c>
      <c r="E3263" s="9">
        <v>-223212</v>
      </c>
      <c r="F3263" s="10" t="s">
        <v>1409</v>
      </c>
      <c r="G3263" s="9">
        <v>-17857</v>
      </c>
      <c r="H3263" s="9">
        <v>-241069</v>
      </c>
      <c r="I3263" s="6" t="s">
        <v>131</v>
      </c>
      <c r="J3263" s="6" t="s">
        <v>132</v>
      </c>
      <c r="K3263" s="5">
        <f t="shared" si="313"/>
        <v>45713</v>
      </c>
      <c r="L3263" s="9">
        <f>+VLOOKUP(B3263,'[17]TT 2023'!F$3283:K$3378,2,0)</f>
        <v>-241069</v>
      </c>
      <c r="M3263" s="9">
        <f t="shared" si="314"/>
        <v>0</v>
      </c>
      <c r="N3263" s="5">
        <f>+VLOOKUP(B3263,'[17]TT 2023'!F$3283:K$3378,6,0)</f>
        <v>45712</v>
      </c>
      <c r="O3263" t="s">
        <v>3513</v>
      </c>
    </row>
    <row r="3264" spans="1:15" hidden="1" x14ac:dyDescent="0.2">
      <c r="A3264" s="5">
        <v>45678</v>
      </c>
      <c r="B3264" s="6">
        <v>111</v>
      </c>
      <c r="C3264" s="6" t="s">
        <v>3386</v>
      </c>
      <c r="D3264" s="6" t="s">
        <v>727</v>
      </c>
      <c r="E3264" s="9">
        <v>-571390</v>
      </c>
      <c r="F3264" s="10" t="s">
        <v>1409</v>
      </c>
      <c r="G3264" s="9">
        <v>-45711</v>
      </c>
      <c r="H3264" s="9">
        <v>-617101</v>
      </c>
      <c r="I3264" s="6" t="s">
        <v>131</v>
      </c>
      <c r="J3264" s="6" t="s">
        <v>132</v>
      </c>
      <c r="K3264" s="5">
        <f t="shared" si="313"/>
        <v>45713</v>
      </c>
      <c r="L3264" s="9">
        <f>+VLOOKUP(B3264,'[17]TT 2023'!F$3283:K$3378,2,0)</f>
        <v>-617098</v>
      </c>
      <c r="M3264" s="9">
        <f t="shared" si="314"/>
        <v>3</v>
      </c>
      <c r="N3264" s="5">
        <f>+VLOOKUP(B3264,'[17]TT 2023'!F$3283:K$3378,6,0)</f>
        <v>45712</v>
      </c>
      <c r="O3264" t="s">
        <v>3513</v>
      </c>
    </row>
    <row r="3265" spans="1:15" hidden="1" x14ac:dyDescent="0.2">
      <c r="A3265" s="5">
        <v>45678</v>
      </c>
      <c r="B3265" s="6">
        <v>112</v>
      </c>
      <c r="C3265" s="6" t="s">
        <v>3386</v>
      </c>
      <c r="D3265" s="6" t="s">
        <v>727</v>
      </c>
      <c r="E3265" s="9">
        <v>-111058</v>
      </c>
      <c r="F3265" s="10" t="s">
        <v>1409</v>
      </c>
      <c r="G3265" s="9">
        <v>-8885</v>
      </c>
      <c r="H3265" s="9">
        <v>-119943</v>
      </c>
      <c r="I3265" s="6" t="s">
        <v>53</v>
      </c>
      <c r="J3265" s="6" t="s">
        <v>54</v>
      </c>
      <c r="K3265" s="5">
        <f t="shared" si="313"/>
        <v>45713</v>
      </c>
      <c r="L3265" s="9">
        <f>+VLOOKUP(B3265,'[17]TT 2023'!F$3283:K$3378,2,0)</f>
        <v>-119947</v>
      </c>
      <c r="M3265" s="9">
        <f t="shared" si="314"/>
        <v>-4</v>
      </c>
      <c r="N3265" s="5">
        <f>+VLOOKUP(B3265,'[17]TT 2023'!F$3283:K$3378,6,0)</f>
        <v>45712</v>
      </c>
      <c r="O3265" t="s">
        <v>3513</v>
      </c>
    </row>
    <row r="3266" spans="1:15" hidden="1" x14ac:dyDescent="0.2">
      <c r="A3266" s="5">
        <v>45678</v>
      </c>
      <c r="B3266" s="6">
        <v>113</v>
      </c>
      <c r="C3266" s="6" t="s">
        <v>3386</v>
      </c>
      <c r="D3266" s="6" t="s">
        <v>727</v>
      </c>
      <c r="E3266" s="9">
        <v>-111058</v>
      </c>
      <c r="F3266" s="10" t="s">
        <v>1409</v>
      </c>
      <c r="G3266" s="9">
        <v>-8885</v>
      </c>
      <c r="H3266" s="9">
        <v>-119943</v>
      </c>
      <c r="I3266" s="6" t="s">
        <v>53</v>
      </c>
      <c r="J3266" s="6" t="s">
        <v>54</v>
      </c>
      <c r="K3266" s="5">
        <f t="shared" si="313"/>
        <v>45713</v>
      </c>
      <c r="L3266" s="9">
        <f>+VLOOKUP(B3266,'[17]TT 2023'!F$3283:K$3378,2,0)</f>
        <v>-119947</v>
      </c>
      <c r="M3266" s="9">
        <f t="shared" si="314"/>
        <v>-4</v>
      </c>
      <c r="N3266" s="5">
        <f>+VLOOKUP(B3266,'[17]TT 2023'!F$3283:K$3378,6,0)</f>
        <v>45712</v>
      </c>
      <c r="O3266" t="s">
        <v>3513</v>
      </c>
    </row>
    <row r="3267" spans="1:15" hidden="1" x14ac:dyDescent="0.2">
      <c r="A3267" s="5">
        <v>45678</v>
      </c>
      <c r="B3267" s="6">
        <v>5223</v>
      </c>
      <c r="C3267" s="6" t="s">
        <v>3391</v>
      </c>
      <c r="D3267" s="6" t="s">
        <v>3479</v>
      </c>
      <c r="E3267" s="9">
        <v>2024120</v>
      </c>
      <c r="F3267" s="10" t="s">
        <v>1409</v>
      </c>
      <c r="G3267" s="9">
        <v>161930</v>
      </c>
      <c r="H3267" s="9">
        <v>2186050</v>
      </c>
      <c r="I3267" s="6" t="s">
        <v>147</v>
      </c>
      <c r="J3267" s="6" t="s">
        <v>148</v>
      </c>
      <c r="K3267" s="5">
        <f t="shared" si="313"/>
        <v>45713</v>
      </c>
      <c r="L3267" s="9">
        <f>+VLOOKUP(B3267,'[17]TT 2023'!F$3283:K$3378,2,0)</f>
        <v>2186055</v>
      </c>
      <c r="M3267" s="9">
        <f t="shared" si="314"/>
        <v>5</v>
      </c>
      <c r="N3267" s="5">
        <f>+VLOOKUP(B3267,'[17]TT 2023'!F$3283:K$3378,6,0)</f>
        <v>45712</v>
      </c>
      <c r="O3267" t="s">
        <v>3513</v>
      </c>
    </row>
    <row r="3268" spans="1:15" hidden="1" x14ac:dyDescent="0.2">
      <c r="A3268" s="5">
        <v>45678</v>
      </c>
      <c r="B3268" s="6">
        <v>5224</v>
      </c>
      <c r="C3268" s="6" t="s">
        <v>3391</v>
      </c>
      <c r="D3268" s="6" t="s">
        <v>3480</v>
      </c>
      <c r="E3268" s="9">
        <v>26692760</v>
      </c>
      <c r="F3268" s="10" t="s">
        <v>1409</v>
      </c>
      <c r="G3268" s="9">
        <v>2135421</v>
      </c>
      <c r="H3268" s="9">
        <v>28828181</v>
      </c>
      <c r="I3268" s="6" t="s">
        <v>147</v>
      </c>
      <c r="J3268" s="6" t="s">
        <v>148</v>
      </c>
      <c r="K3268" s="5">
        <f t="shared" si="313"/>
        <v>45713</v>
      </c>
      <c r="L3268" s="9">
        <f>+VLOOKUP(B3268,'[17]TT 2023'!F$3283:K$3378,2,0)</f>
        <v>28828184</v>
      </c>
      <c r="M3268" s="9">
        <f t="shared" si="314"/>
        <v>3</v>
      </c>
      <c r="N3268" s="5">
        <f>+VLOOKUP(B3268,'[17]TT 2023'!F$3283:K$3378,6,0)</f>
        <v>45712</v>
      </c>
      <c r="O3268" t="s">
        <v>3513</v>
      </c>
    </row>
    <row r="3269" spans="1:15" hidden="1" x14ac:dyDescent="0.2">
      <c r="A3269" s="5">
        <v>45678</v>
      </c>
      <c r="B3269" s="6">
        <v>5225</v>
      </c>
      <c r="C3269" s="6" t="s">
        <v>3391</v>
      </c>
      <c r="D3269" s="6" t="s">
        <v>3481</v>
      </c>
      <c r="E3269" s="9">
        <v>4955110</v>
      </c>
      <c r="F3269" s="10" t="s">
        <v>1409</v>
      </c>
      <c r="G3269" s="9">
        <v>396409</v>
      </c>
      <c r="H3269" s="9">
        <v>5351519</v>
      </c>
      <c r="I3269" s="6" t="s">
        <v>147</v>
      </c>
      <c r="J3269" s="6" t="s">
        <v>148</v>
      </c>
      <c r="K3269" s="5">
        <f t="shared" si="313"/>
        <v>45713</v>
      </c>
      <c r="L3269" s="9">
        <f>+VLOOKUP(B3269,'[17]TT 2023'!F$3283:K$3378,2,0)</f>
        <v>5351522</v>
      </c>
      <c r="M3269" s="9">
        <f t="shared" si="314"/>
        <v>3</v>
      </c>
      <c r="N3269" s="5">
        <f>+VLOOKUP(B3269,'[17]TT 2023'!F$3283:K$3378,6,0)</f>
        <v>45712</v>
      </c>
      <c r="O3269" t="s">
        <v>3513</v>
      </c>
    </row>
    <row r="3270" spans="1:15" hidden="1" x14ac:dyDescent="0.2">
      <c r="A3270" s="5">
        <v>45678</v>
      </c>
      <c r="B3270" s="6">
        <v>5226</v>
      </c>
      <c r="C3270" s="6" t="s">
        <v>3391</v>
      </c>
      <c r="D3270" s="6" t="s">
        <v>3482</v>
      </c>
      <c r="E3270" s="9">
        <v>3612720</v>
      </c>
      <c r="F3270" s="10" t="s">
        <v>1409</v>
      </c>
      <c r="G3270" s="9">
        <v>289018</v>
      </c>
      <c r="H3270" s="9">
        <v>3901738</v>
      </c>
      <c r="I3270" s="6" t="s">
        <v>147</v>
      </c>
      <c r="J3270" s="6" t="s">
        <v>148</v>
      </c>
      <c r="K3270" s="5">
        <f t="shared" si="313"/>
        <v>45713</v>
      </c>
      <c r="L3270" s="9">
        <f>+VLOOKUP(B3270,'[17]TT 2023'!F$3283:K$3378,2,0)</f>
        <v>3901743</v>
      </c>
      <c r="M3270" s="9">
        <f t="shared" si="314"/>
        <v>5</v>
      </c>
      <c r="N3270" s="5">
        <f>+VLOOKUP(B3270,'[17]TT 2023'!F$3283:K$3378,6,0)</f>
        <v>45712</v>
      </c>
      <c r="O3270" t="s">
        <v>3513</v>
      </c>
    </row>
    <row r="3271" spans="1:15" hidden="1" x14ac:dyDescent="0.2">
      <c r="A3271" s="5">
        <v>45678</v>
      </c>
      <c r="B3271" s="6">
        <v>5227</v>
      </c>
      <c r="C3271" s="6" t="s">
        <v>3391</v>
      </c>
      <c r="D3271" s="6" t="s">
        <v>3483</v>
      </c>
      <c r="E3271" s="9">
        <v>13415460</v>
      </c>
      <c r="F3271" s="10" t="s">
        <v>1409</v>
      </c>
      <c r="G3271" s="9">
        <v>1073237</v>
      </c>
      <c r="H3271" s="9">
        <v>14488697</v>
      </c>
      <c r="I3271" s="6" t="s">
        <v>147</v>
      </c>
      <c r="J3271" s="6" t="s">
        <v>148</v>
      </c>
      <c r="K3271" s="5">
        <f t="shared" si="313"/>
        <v>45713</v>
      </c>
      <c r="L3271" s="9">
        <f>+VLOOKUP(B3271,'[17]TT 2023'!F$3283:K$3378,2,0)</f>
        <v>14488700</v>
      </c>
      <c r="M3271" s="9">
        <f t="shared" si="314"/>
        <v>3</v>
      </c>
      <c r="N3271" s="5">
        <f>+VLOOKUP(B3271,'[17]TT 2023'!F$3283:K$3378,6,0)</f>
        <v>45712</v>
      </c>
      <c r="O3271" t="s">
        <v>3513</v>
      </c>
    </row>
    <row r="3272" spans="1:15" hidden="1" x14ac:dyDescent="0.2">
      <c r="A3272" s="5">
        <v>45679</v>
      </c>
      <c r="B3272" s="6">
        <v>5302</v>
      </c>
      <c r="C3272" s="6" t="s">
        <v>3391</v>
      </c>
      <c r="D3272" s="6" t="s">
        <v>3484</v>
      </c>
      <c r="E3272" s="9">
        <v>2024120</v>
      </c>
      <c r="F3272" s="10" t="s">
        <v>1409</v>
      </c>
      <c r="G3272" s="9">
        <v>161930</v>
      </c>
      <c r="H3272" s="9">
        <v>2186050</v>
      </c>
      <c r="I3272" s="6" t="s">
        <v>117</v>
      </c>
      <c r="J3272" s="6" t="s">
        <v>118</v>
      </c>
      <c r="K3272" s="5">
        <f t="shared" si="313"/>
        <v>45714</v>
      </c>
      <c r="L3272" s="9">
        <f>+VLOOKUP(B3272,'[17]TT 2023'!F$3283:K$3378,2,0)</f>
        <v>2186055</v>
      </c>
      <c r="M3272" s="9">
        <f t="shared" si="314"/>
        <v>5</v>
      </c>
      <c r="N3272" s="5">
        <f>+VLOOKUP(B3272,'[17]TT 2023'!F$3283:K$3378,6,0)</f>
        <v>45712</v>
      </c>
      <c r="O3272" t="s">
        <v>3513</v>
      </c>
    </row>
    <row r="3273" spans="1:15" hidden="1" x14ac:dyDescent="0.2">
      <c r="A3273" s="5">
        <v>45679</v>
      </c>
      <c r="B3273" s="6">
        <v>5303</v>
      </c>
      <c r="C3273" s="6" t="s">
        <v>3391</v>
      </c>
      <c r="D3273" s="6" t="s">
        <v>3485</v>
      </c>
      <c r="E3273" s="9">
        <v>2026650</v>
      </c>
      <c r="F3273" s="10" t="s">
        <v>1409</v>
      </c>
      <c r="G3273" s="9">
        <v>162132</v>
      </c>
      <c r="H3273" s="9">
        <v>2188782</v>
      </c>
      <c r="I3273" s="6" t="s">
        <v>117</v>
      </c>
      <c r="J3273" s="6" t="s">
        <v>118</v>
      </c>
      <c r="K3273" s="5">
        <f t="shared" si="313"/>
        <v>45714</v>
      </c>
      <c r="L3273" s="9">
        <f>+VLOOKUP(B3273,'[17]TT 2023'!F$3283:K$3378,2,0)</f>
        <v>2188782</v>
      </c>
      <c r="M3273" s="9">
        <f t="shared" si="314"/>
        <v>0</v>
      </c>
      <c r="N3273" s="5">
        <f>+VLOOKUP(B3273,'[17]TT 2023'!F$3283:K$3378,6,0)</f>
        <v>45712</v>
      </c>
      <c r="O3273" t="s">
        <v>3513</v>
      </c>
    </row>
    <row r="3274" spans="1:15" hidden="1" x14ac:dyDescent="0.2">
      <c r="A3274" s="5">
        <v>45679</v>
      </c>
      <c r="B3274" s="6">
        <v>5304</v>
      </c>
      <c r="C3274" s="6" t="s">
        <v>3391</v>
      </c>
      <c r="D3274" s="6" t="s">
        <v>3486</v>
      </c>
      <c r="E3274" s="9">
        <v>5475840</v>
      </c>
      <c r="F3274" s="10" t="s">
        <v>1409</v>
      </c>
      <c r="G3274" s="9">
        <v>438067</v>
      </c>
      <c r="H3274" s="9">
        <v>5913907</v>
      </c>
      <c r="I3274" s="6" t="s">
        <v>117</v>
      </c>
      <c r="J3274" s="6" t="s">
        <v>118</v>
      </c>
      <c r="K3274" s="5">
        <f t="shared" si="313"/>
        <v>45714</v>
      </c>
      <c r="L3274" s="9">
        <f>+VLOOKUP(B3274,'[17]TT 2023'!F$3283:K$3378,2,0)</f>
        <v>5913905</v>
      </c>
      <c r="M3274" s="9">
        <f t="shared" si="314"/>
        <v>-2</v>
      </c>
      <c r="N3274" s="5">
        <f>+VLOOKUP(B3274,'[17]TT 2023'!F$3283:K$3378,6,0)</f>
        <v>45712</v>
      </c>
      <c r="O3274" t="s">
        <v>3513</v>
      </c>
    </row>
    <row r="3275" spans="1:15" hidden="1" x14ac:dyDescent="0.2">
      <c r="A3275" s="5">
        <v>45679</v>
      </c>
      <c r="B3275" s="6">
        <v>5305</v>
      </c>
      <c r="C3275" s="6" t="s">
        <v>3391</v>
      </c>
      <c r="D3275" s="6" t="s">
        <v>3487</v>
      </c>
      <c r="E3275" s="9">
        <v>2024120</v>
      </c>
      <c r="F3275" s="10" t="s">
        <v>1409</v>
      </c>
      <c r="G3275" s="9">
        <v>161930</v>
      </c>
      <c r="H3275" s="9">
        <v>2186050</v>
      </c>
      <c r="I3275" s="6" t="s">
        <v>101</v>
      </c>
      <c r="J3275" s="6" t="s">
        <v>102</v>
      </c>
      <c r="K3275" s="5">
        <f t="shared" si="313"/>
        <v>45714</v>
      </c>
      <c r="L3275" s="9">
        <f>+VLOOKUP(B3275,'[17]TT 2023'!F$3283:K$3378,2,0)</f>
        <v>2186055</v>
      </c>
      <c r="M3275" s="9">
        <f t="shared" si="314"/>
        <v>5</v>
      </c>
      <c r="N3275" s="5">
        <f>+VLOOKUP(B3275,'[17]TT 2023'!F$3283:K$3378,6,0)</f>
        <v>45712</v>
      </c>
      <c r="O3275" t="s">
        <v>3513</v>
      </c>
    </row>
    <row r="3276" spans="1:15" hidden="1" x14ac:dyDescent="0.2">
      <c r="A3276" s="5">
        <v>45679</v>
      </c>
      <c r="B3276" s="6">
        <v>5306</v>
      </c>
      <c r="C3276" s="6" t="s">
        <v>3391</v>
      </c>
      <c r="D3276" s="6" t="s">
        <v>3488</v>
      </c>
      <c r="E3276" s="9">
        <v>1468620</v>
      </c>
      <c r="F3276" s="10" t="s">
        <v>1409</v>
      </c>
      <c r="G3276" s="9">
        <v>117490</v>
      </c>
      <c r="H3276" s="9">
        <v>1586110</v>
      </c>
      <c r="I3276" s="6" t="s">
        <v>101</v>
      </c>
      <c r="J3276" s="6" t="s">
        <v>102</v>
      </c>
      <c r="K3276" s="5">
        <f t="shared" si="313"/>
        <v>45714</v>
      </c>
      <c r="L3276" s="9">
        <f>+VLOOKUP(B3276,'[17]TT 2023'!F$3283:K$3378,2,0)</f>
        <v>1586115</v>
      </c>
      <c r="M3276" s="9">
        <f t="shared" si="314"/>
        <v>5</v>
      </c>
      <c r="N3276" s="5">
        <f>+VLOOKUP(B3276,'[17]TT 2023'!F$3283:K$3378,6,0)</f>
        <v>45712</v>
      </c>
      <c r="O3276" t="s">
        <v>3513</v>
      </c>
    </row>
    <row r="3277" spans="1:15" hidden="1" x14ac:dyDescent="0.2">
      <c r="A3277" s="5">
        <v>45679</v>
      </c>
      <c r="B3277" s="6">
        <v>5307</v>
      </c>
      <c r="C3277" s="6" t="s">
        <v>3391</v>
      </c>
      <c r="D3277" s="6" t="s">
        <v>3489</v>
      </c>
      <c r="E3277" s="9">
        <v>14999910</v>
      </c>
      <c r="F3277" s="10" t="s">
        <v>1409</v>
      </c>
      <c r="G3277" s="9">
        <v>1199993</v>
      </c>
      <c r="H3277" s="9">
        <v>16199903</v>
      </c>
      <c r="I3277" s="6" t="s">
        <v>13</v>
      </c>
      <c r="J3277" s="6" t="s">
        <v>14</v>
      </c>
      <c r="K3277" s="5">
        <f t="shared" si="313"/>
        <v>45714</v>
      </c>
      <c r="L3277" s="9">
        <f>+VLOOKUP(B3277,'[17]TT 2023'!F$3283:K$3378,2,0)</f>
        <v>16199906</v>
      </c>
      <c r="M3277" s="9">
        <f t="shared" si="314"/>
        <v>3</v>
      </c>
      <c r="N3277" s="5">
        <f>+VLOOKUP(B3277,'[17]TT 2023'!F$3283:K$3378,6,0)</f>
        <v>45712</v>
      </c>
      <c r="O3277" t="s">
        <v>3513</v>
      </c>
    </row>
    <row r="3278" spans="1:15" hidden="1" x14ac:dyDescent="0.2">
      <c r="A3278" s="5">
        <v>45679</v>
      </c>
      <c r="B3278" s="6">
        <v>5308</v>
      </c>
      <c r="C3278" s="6" t="s">
        <v>3391</v>
      </c>
      <c r="D3278" s="6" t="s">
        <v>3490</v>
      </c>
      <c r="E3278" s="9">
        <v>6072360</v>
      </c>
      <c r="F3278" s="10" t="s">
        <v>1409</v>
      </c>
      <c r="G3278" s="9">
        <v>485789</v>
      </c>
      <c r="H3278" s="9">
        <v>6558149</v>
      </c>
      <c r="I3278" s="6" t="s">
        <v>13</v>
      </c>
      <c r="J3278" s="6" t="s">
        <v>14</v>
      </c>
      <c r="K3278" s="5">
        <f t="shared" si="313"/>
        <v>45714</v>
      </c>
      <c r="L3278" s="9">
        <f>+VLOOKUP(B3278,'[17]TT 2023'!F$3283:K$3378,2,0)</f>
        <v>6558152</v>
      </c>
      <c r="M3278" s="9">
        <f t="shared" si="314"/>
        <v>3</v>
      </c>
      <c r="N3278" s="5">
        <f>+VLOOKUP(B3278,'[17]TT 2023'!F$3283:K$3378,6,0)</f>
        <v>45712</v>
      </c>
      <c r="O3278" t="s">
        <v>3513</v>
      </c>
    </row>
    <row r="3279" spans="1:15" hidden="1" x14ac:dyDescent="0.2">
      <c r="A3279" s="5">
        <v>45679</v>
      </c>
      <c r="B3279" s="6">
        <v>5309</v>
      </c>
      <c r="C3279" s="6" t="s">
        <v>3391</v>
      </c>
      <c r="D3279" s="6" t="s">
        <v>3491</v>
      </c>
      <c r="E3279" s="9">
        <v>1468620</v>
      </c>
      <c r="F3279" s="10" t="s">
        <v>1409</v>
      </c>
      <c r="G3279" s="9">
        <v>117490</v>
      </c>
      <c r="H3279" s="9">
        <v>1586110</v>
      </c>
      <c r="I3279" s="6" t="s">
        <v>13</v>
      </c>
      <c r="J3279" s="6" t="s">
        <v>14</v>
      </c>
      <c r="K3279" s="5">
        <f t="shared" si="313"/>
        <v>45714</v>
      </c>
      <c r="L3279" s="9">
        <f>+VLOOKUP(B3279,'[17]TT 2023'!F$3283:K$3378,2,0)</f>
        <v>1586115</v>
      </c>
      <c r="M3279" s="9">
        <f t="shared" si="314"/>
        <v>5</v>
      </c>
      <c r="N3279" s="5">
        <f>+VLOOKUP(B3279,'[17]TT 2023'!F$3283:K$3378,6,0)</f>
        <v>45712</v>
      </c>
      <c r="O3279" t="s">
        <v>3513</v>
      </c>
    </row>
    <row r="3280" spans="1:15" hidden="1" x14ac:dyDescent="0.2">
      <c r="A3280" s="5">
        <v>45679</v>
      </c>
      <c r="B3280" s="6">
        <v>5310</v>
      </c>
      <c r="C3280" s="6" t="s">
        <v>3391</v>
      </c>
      <c r="D3280" s="6" t="s">
        <v>3492</v>
      </c>
      <c r="E3280" s="9">
        <v>1110580</v>
      </c>
      <c r="F3280" s="10" t="s">
        <v>1409</v>
      </c>
      <c r="G3280" s="9">
        <v>88846</v>
      </c>
      <c r="H3280" s="9">
        <v>1199426</v>
      </c>
      <c r="I3280" s="6" t="s">
        <v>13</v>
      </c>
      <c r="J3280" s="6" t="s">
        <v>14</v>
      </c>
      <c r="K3280" s="5">
        <f t="shared" si="313"/>
        <v>45714</v>
      </c>
      <c r="L3280" s="9">
        <f>+VLOOKUP(B3280,'[17]TT 2023'!F$3283:K$3378,2,0)</f>
        <v>1199421</v>
      </c>
      <c r="M3280" s="9">
        <f t="shared" si="314"/>
        <v>-5</v>
      </c>
      <c r="N3280" s="5">
        <f>+VLOOKUP(B3280,'[17]TT 2023'!F$3283:K$3378,6,0)</f>
        <v>45712</v>
      </c>
      <c r="O3280" t="s">
        <v>3513</v>
      </c>
    </row>
    <row r="3281" spans="1:15" hidden="1" x14ac:dyDescent="0.2">
      <c r="A3281" s="5">
        <v>45679</v>
      </c>
      <c r="B3281" s="6">
        <v>5311</v>
      </c>
      <c r="C3281" s="6" t="s">
        <v>3391</v>
      </c>
      <c r="D3281" s="6" t="s">
        <v>3493</v>
      </c>
      <c r="E3281" s="9">
        <v>1110580</v>
      </c>
      <c r="F3281" s="10" t="s">
        <v>1409</v>
      </c>
      <c r="G3281" s="9">
        <v>88846</v>
      </c>
      <c r="H3281" s="9">
        <v>1199426</v>
      </c>
      <c r="I3281" s="6" t="s">
        <v>13</v>
      </c>
      <c r="J3281" s="6" t="s">
        <v>14</v>
      </c>
      <c r="K3281" s="5">
        <f t="shared" si="313"/>
        <v>45714</v>
      </c>
      <c r="L3281" s="9">
        <f>+VLOOKUP(B3281,'[17]TT 2023'!F$3283:K$3378,2,0)</f>
        <v>1199421</v>
      </c>
      <c r="M3281" s="9">
        <f t="shared" si="314"/>
        <v>-5</v>
      </c>
      <c r="N3281" s="5">
        <f>+VLOOKUP(B3281,'[17]TT 2023'!F$3283:K$3378,6,0)</f>
        <v>45712</v>
      </c>
      <c r="O3281" t="s">
        <v>3513</v>
      </c>
    </row>
    <row r="3282" spans="1:15" hidden="1" x14ac:dyDescent="0.2">
      <c r="A3282" s="5">
        <v>45679</v>
      </c>
      <c r="B3282" s="6">
        <v>5316</v>
      </c>
      <c r="C3282" s="6" t="s">
        <v>3391</v>
      </c>
      <c r="D3282" s="6" t="s">
        <v>3494</v>
      </c>
      <c r="E3282" s="9">
        <v>1505490</v>
      </c>
      <c r="F3282" s="10" t="s">
        <v>1409</v>
      </c>
      <c r="G3282" s="9">
        <v>120439</v>
      </c>
      <c r="H3282" s="9">
        <v>1625929</v>
      </c>
      <c r="I3282" s="6" t="s">
        <v>113</v>
      </c>
      <c r="J3282" s="6" t="s">
        <v>114</v>
      </c>
      <c r="K3282" s="5">
        <f t="shared" si="313"/>
        <v>45714</v>
      </c>
      <c r="L3282" s="9">
        <f>+VLOOKUP(B3282,'[17]TT 2023'!F$3283:K$3378,2,0)</f>
        <v>1625927</v>
      </c>
      <c r="M3282" s="9">
        <f t="shared" si="314"/>
        <v>-2</v>
      </c>
      <c r="N3282" s="5">
        <f>+VLOOKUP(B3282,'[17]TT 2023'!F$3283:K$3378,6,0)</f>
        <v>45712</v>
      </c>
      <c r="O3282" t="s">
        <v>3513</v>
      </c>
    </row>
    <row r="3283" spans="1:15" hidden="1" x14ac:dyDescent="0.2">
      <c r="A3283" s="5">
        <v>45679</v>
      </c>
      <c r="B3283" s="6">
        <v>5317</v>
      </c>
      <c r="C3283" s="6" t="s">
        <v>3391</v>
      </c>
      <c r="D3283" s="6" t="s">
        <v>3495</v>
      </c>
      <c r="E3283" s="9">
        <v>1568986</v>
      </c>
      <c r="F3283" s="10" t="s">
        <v>1409</v>
      </c>
      <c r="G3283" s="9">
        <v>125519</v>
      </c>
      <c r="H3283" s="9">
        <v>1694505</v>
      </c>
      <c r="I3283" s="6" t="s">
        <v>175</v>
      </c>
      <c r="J3283" s="6" t="s">
        <v>176</v>
      </c>
      <c r="K3283" s="5">
        <f t="shared" si="313"/>
        <v>45714</v>
      </c>
      <c r="L3283" s="9">
        <f>+VLOOKUP(B3283,'[17]TT 2023'!F$3283:K$3378,2,0)</f>
        <v>1694507</v>
      </c>
      <c r="M3283" s="9">
        <f t="shared" si="314"/>
        <v>2</v>
      </c>
      <c r="N3283" s="5">
        <f>+VLOOKUP(B3283,'[17]TT 2023'!F$3283:K$3378,6,0)</f>
        <v>45712</v>
      </c>
      <c r="O3283" t="s">
        <v>3513</v>
      </c>
    </row>
    <row r="3284" spans="1:15" hidden="1" x14ac:dyDescent="0.2">
      <c r="A3284" s="5">
        <v>45679</v>
      </c>
      <c r="B3284" s="6">
        <v>5318</v>
      </c>
      <c r="C3284" s="6" t="s">
        <v>3391</v>
      </c>
      <c r="D3284" s="6" t="s">
        <v>3496</v>
      </c>
      <c r="E3284" s="9">
        <v>4048240</v>
      </c>
      <c r="F3284" s="10" t="s">
        <v>1409</v>
      </c>
      <c r="G3284" s="9">
        <v>323859</v>
      </c>
      <c r="H3284" s="9">
        <v>4372099</v>
      </c>
      <c r="I3284" s="6" t="s">
        <v>175</v>
      </c>
      <c r="J3284" s="6" t="s">
        <v>176</v>
      </c>
      <c r="K3284" s="5">
        <f t="shared" si="313"/>
        <v>45714</v>
      </c>
      <c r="L3284" s="9">
        <f>+VLOOKUP(B3284,'[17]TT 2023'!F$3283:K$3378,2,0)</f>
        <v>4372097</v>
      </c>
      <c r="M3284" s="9">
        <f t="shared" si="314"/>
        <v>-2</v>
      </c>
      <c r="N3284" s="5">
        <f>+VLOOKUP(B3284,'[17]TT 2023'!F$3283:K$3378,6,0)</f>
        <v>45712</v>
      </c>
      <c r="O3284" t="s">
        <v>3513</v>
      </c>
    </row>
    <row r="3285" spans="1:15" hidden="1" x14ac:dyDescent="0.2">
      <c r="A3285" s="5">
        <v>45679</v>
      </c>
      <c r="B3285" s="6">
        <v>5319</v>
      </c>
      <c r="C3285" s="6" t="s">
        <v>3391</v>
      </c>
      <c r="D3285" s="6" t="s">
        <v>3497</v>
      </c>
      <c r="E3285" s="9">
        <v>6574190</v>
      </c>
      <c r="F3285" s="10" t="s">
        <v>1409</v>
      </c>
      <c r="G3285" s="9">
        <v>525935</v>
      </c>
      <c r="H3285" s="9">
        <v>7100125</v>
      </c>
      <c r="I3285" s="6" t="s">
        <v>93</v>
      </c>
      <c r="J3285" s="6" t="s">
        <v>94</v>
      </c>
      <c r="K3285" s="5">
        <f t="shared" si="313"/>
        <v>45714</v>
      </c>
      <c r="L3285" s="9">
        <f>+VLOOKUP(B3285,'[17]TT 2023'!F$3283:K$3378,2,0)</f>
        <v>7100123</v>
      </c>
      <c r="M3285" s="9">
        <f t="shared" si="314"/>
        <v>-2</v>
      </c>
      <c r="N3285" s="5">
        <f>+VLOOKUP(B3285,'[17]TT 2023'!F$3283:K$3378,6,0)</f>
        <v>45712</v>
      </c>
      <c r="O3285" t="s">
        <v>3513</v>
      </c>
    </row>
    <row r="3286" spans="1:15" hidden="1" x14ac:dyDescent="0.2">
      <c r="A3286" s="5">
        <v>45679</v>
      </c>
      <c r="B3286" s="6">
        <v>5320</v>
      </c>
      <c r="C3286" s="6" t="s">
        <v>3391</v>
      </c>
      <c r="D3286" s="6" t="s">
        <v>3498</v>
      </c>
      <c r="E3286" s="9">
        <v>8418560</v>
      </c>
      <c r="F3286" s="10" t="s">
        <v>1409</v>
      </c>
      <c r="G3286" s="9">
        <v>673485</v>
      </c>
      <c r="H3286" s="9">
        <v>9092045</v>
      </c>
      <c r="I3286" s="6" t="s">
        <v>89</v>
      </c>
      <c r="J3286" s="6" t="s">
        <v>90</v>
      </c>
      <c r="K3286" s="5">
        <f t="shared" si="313"/>
        <v>45714</v>
      </c>
      <c r="L3286" s="9">
        <f>+VLOOKUP(B3286,'[17]TT 2023'!F$3283:K$3378,2,0)</f>
        <v>9092048</v>
      </c>
      <c r="M3286" s="9">
        <f t="shared" si="314"/>
        <v>3</v>
      </c>
      <c r="N3286" s="5">
        <f>+VLOOKUP(B3286,'[17]TT 2023'!F$3283:K$3378,6,0)</f>
        <v>45712</v>
      </c>
      <c r="O3286" t="s">
        <v>3513</v>
      </c>
    </row>
    <row r="3287" spans="1:15" hidden="1" x14ac:dyDescent="0.2">
      <c r="A3287" s="5">
        <v>45679</v>
      </c>
      <c r="B3287" s="6">
        <v>5321</v>
      </c>
      <c r="C3287" s="6" t="s">
        <v>3391</v>
      </c>
      <c r="D3287" s="6" t="s">
        <v>3499</v>
      </c>
      <c r="E3287" s="9">
        <v>31215430</v>
      </c>
      <c r="F3287" s="10" t="s">
        <v>1409</v>
      </c>
      <c r="G3287" s="9">
        <v>2497234</v>
      </c>
      <c r="H3287" s="9">
        <v>33712664</v>
      </c>
      <c r="I3287" s="6" t="s">
        <v>139</v>
      </c>
      <c r="J3287" s="6" t="s">
        <v>140</v>
      </c>
      <c r="K3287" s="5">
        <f t="shared" si="313"/>
        <v>45714</v>
      </c>
      <c r="L3287" s="9">
        <f>+VLOOKUP(B3287,'[17]TT 2023'!F$3283:K$3378,2,0)</f>
        <v>33712659</v>
      </c>
      <c r="M3287" s="9">
        <f t="shared" si="314"/>
        <v>-5</v>
      </c>
      <c r="N3287" s="5">
        <f>+VLOOKUP(B3287,'[17]TT 2023'!F$3283:K$3378,6,0)</f>
        <v>45712</v>
      </c>
      <c r="O3287" t="s">
        <v>3513</v>
      </c>
    </row>
    <row r="3288" spans="1:15" hidden="1" x14ac:dyDescent="0.2">
      <c r="A3288" s="5">
        <v>45679</v>
      </c>
      <c r="B3288" s="6">
        <v>5322</v>
      </c>
      <c r="C3288" s="6" t="s">
        <v>3391</v>
      </c>
      <c r="D3288" s="6" t="s">
        <v>3500</v>
      </c>
      <c r="E3288" s="9">
        <v>5580300</v>
      </c>
      <c r="F3288" s="10" t="s">
        <v>1409</v>
      </c>
      <c r="G3288" s="9">
        <v>446424</v>
      </c>
      <c r="H3288" s="9">
        <v>6026724</v>
      </c>
      <c r="I3288" s="6" t="s">
        <v>139</v>
      </c>
      <c r="J3288" s="6" t="s">
        <v>140</v>
      </c>
      <c r="K3288" s="5">
        <f t="shared" si="313"/>
        <v>45714</v>
      </c>
      <c r="L3288" s="9">
        <f>+VLOOKUP(B3288,'[17]TT 2023'!F$3283:K$3378,2,0)</f>
        <v>6026724</v>
      </c>
      <c r="M3288" s="9">
        <f t="shared" si="314"/>
        <v>0</v>
      </c>
      <c r="N3288" s="5">
        <f>+VLOOKUP(B3288,'[17]TT 2023'!F$3283:K$3378,6,0)</f>
        <v>45712</v>
      </c>
      <c r="O3288" t="s">
        <v>3513</v>
      </c>
    </row>
    <row r="3289" spans="1:15" hidden="1" x14ac:dyDescent="0.2">
      <c r="A3289" s="5">
        <v>45679</v>
      </c>
      <c r="B3289" s="6">
        <v>5323</v>
      </c>
      <c r="C3289" s="6" t="s">
        <v>3391</v>
      </c>
      <c r="D3289" s="6" t="s">
        <v>3501</v>
      </c>
      <c r="E3289" s="9">
        <v>12764715</v>
      </c>
      <c r="F3289" s="10" t="s">
        <v>1409</v>
      </c>
      <c r="G3289" s="9">
        <v>1021177</v>
      </c>
      <c r="H3289" s="9">
        <v>13785892</v>
      </c>
      <c r="I3289" s="6" t="s">
        <v>53</v>
      </c>
      <c r="J3289" s="6" t="s">
        <v>54</v>
      </c>
      <c r="K3289" s="5">
        <f t="shared" si="313"/>
        <v>45714</v>
      </c>
      <c r="L3289" s="9">
        <f>+VLOOKUP(B3289,'[17]TT 2023'!F$3283:K$3378,2,0)</f>
        <v>13785890</v>
      </c>
      <c r="M3289" s="9">
        <f t="shared" si="314"/>
        <v>-2</v>
      </c>
      <c r="N3289" s="5">
        <f>+VLOOKUP(B3289,'[17]TT 2023'!F$3283:K$3378,6,0)</f>
        <v>45712</v>
      </c>
      <c r="O3289" t="s">
        <v>3513</v>
      </c>
    </row>
    <row r="3290" spans="1:15" hidden="1" x14ac:dyDescent="0.2">
      <c r="A3290" s="5">
        <v>45679</v>
      </c>
      <c r="B3290" s="6">
        <v>5324</v>
      </c>
      <c r="C3290" s="6" t="s">
        <v>3391</v>
      </c>
      <c r="D3290" s="6" t="s">
        <v>3502</v>
      </c>
      <c r="E3290" s="9">
        <v>2024120</v>
      </c>
      <c r="F3290" s="10" t="s">
        <v>1409</v>
      </c>
      <c r="G3290" s="9">
        <v>161930</v>
      </c>
      <c r="H3290" s="9">
        <v>2186050</v>
      </c>
      <c r="I3290" s="6" t="s">
        <v>53</v>
      </c>
      <c r="J3290" s="6" t="s">
        <v>54</v>
      </c>
      <c r="K3290" s="5">
        <f t="shared" si="313"/>
        <v>45714</v>
      </c>
      <c r="L3290" s="9">
        <f>+VLOOKUP(B3290,'[17]TT 2023'!F$3283:K$3378,2,0)</f>
        <v>2186055</v>
      </c>
      <c r="M3290" s="9">
        <f t="shared" si="314"/>
        <v>5</v>
      </c>
      <c r="N3290" s="5">
        <f>+VLOOKUP(B3290,'[17]TT 2023'!F$3283:K$3378,6,0)</f>
        <v>45712</v>
      </c>
      <c r="O3290" t="s">
        <v>3513</v>
      </c>
    </row>
    <row r="3291" spans="1:15" hidden="1" x14ac:dyDescent="0.2">
      <c r="A3291" s="5">
        <v>45679</v>
      </c>
      <c r="B3291" s="6">
        <v>5325</v>
      </c>
      <c r="C3291" s="6" t="s">
        <v>3391</v>
      </c>
      <c r="D3291" s="6" t="s">
        <v>3503</v>
      </c>
      <c r="E3291" s="9">
        <v>11505070</v>
      </c>
      <c r="F3291" s="10" t="s">
        <v>1409</v>
      </c>
      <c r="G3291" s="9">
        <v>920406</v>
      </c>
      <c r="H3291" s="9">
        <v>12425476</v>
      </c>
      <c r="I3291" s="6" t="s">
        <v>131</v>
      </c>
      <c r="J3291" s="6" t="s">
        <v>132</v>
      </c>
      <c r="K3291" s="5">
        <f t="shared" si="313"/>
        <v>45714</v>
      </c>
      <c r="L3291" s="9">
        <f>+VLOOKUP(B3291,'[17]TT 2023'!F$3283:K$3378,2,0)</f>
        <v>12425481</v>
      </c>
      <c r="M3291" s="9">
        <f t="shared" si="314"/>
        <v>5</v>
      </c>
      <c r="N3291" s="5">
        <f>+VLOOKUP(B3291,'[17]TT 2023'!F$3283:K$3378,6,0)</f>
        <v>45712</v>
      </c>
      <c r="O3291" t="s">
        <v>3513</v>
      </c>
    </row>
    <row r="3292" spans="1:15" hidden="1" x14ac:dyDescent="0.2">
      <c r="A3292" s="5">
        <v>45679</v>
      </c>
      <c r="B3292" s="6">
        <v>5326</v>
      </c>
      <c r="C3292" s="6" t="s">
        <v>3391</v>
      </c>
      <c r="D3292" s="6" t="s">
        <v>3504</v>
      </c>
      <c r="E3292" s="9">
        <v>6072360</v>
      </c>
      <c r="F3292" s="10" t="s">
        <v>1409</v>
      </c>
      <c r="G3292" s="9">
        <v>485789</v>
      </c>
      <c r="H3292" s="9">
        <v>6558149</v>
      </c>
      <c r="I3292" s="6" t="s">
        <v>131</v>
      </c>
      <c r="J3292" s="6" t="s">
        <v>132</v>
      </c>
      <c r="K3292" s="5">
        <f t="shared" si="313"/>
        <v>45714</v>
      </c>
      <c r="L3292" s="9">
        <f>+VLOOKUP(B3292,'[17]TT 2023'!F$3283:K$3378,2,0)</f>
        <v>6558152</v>
      </c>
      <c r="M3292" s="9">
        <f t="shared" si="314"/>
        <v>3</v>
      </c>
      <c r="N3292" s="5">
        <f>+VLOOKUP(B3292,'[17]TT 2023'!F$3283:K$3378,6,0)</f>
        <v>45712</v>
      </c>
      <c r="O3292" t="s">
        <v>3513</v>
      </c>
    </row>
    <row r="3293" spans="1:15" hidden="1" x14ac:dyDescent="0.2">
      <c r="A3293" s="5">
        <v>45680</v>
      </c>
      <c r="B3293" s="6">
        <v>133</v>
      </c>
      <c r="C3293" s="6" t="s">
        <v>3386</v>
      </c>
      <c r="D3293" s="6" t="s">
        <v>727</v>
      </c>
      <c r="E3293" s="9">
        <v>-73431</v>
      </c>
      <c r="F3293" s="10" t="s">
        <v>1409</v>
      </c>
      <c r="G3293" s="9">
        <v>-5874</v>
      </c>
      <c r="H3293" s="9">
        <v>-79305</v>
      </c>
      <c r="I3293" s="6" t="s">
        <v>73</v>
      </c>
      <c r="J3293" s="6" t="s">
        <v>74</v>
      </c>
      <c r="K3293" s="5">
        <f t="shared" si="313"/>
        <v>45715</v>
      </c>
      <c r="L3293" s="9">
        <f>+VLOOKUP(B3293,'[17]TT 2023'!F$3379:K$3429,2,0)</f>
        <v>-79299</v>
      </c>
      <c r="M3293" s="9">
        <f t="shared" si="314"/>
        <v>6</v>
      </c>
      <c r="N3293" s="5">
        <f>+VLOOKUP(B3293,'[17]TT 2023'!F$3379:K$3429,6,0)</f>
        <v>45726</v>
      </c>
      <c r="O3293" t="s">
        <v>3617</v>
      </c>
    </row>
    <row r="3294" spans="1:15" hidden="1" x14ac:dyDescent="0.2">
      <c r="A3294" s="5">
        <v>45681</v>
      </c>
      <c r="B3294" s="6">
        <v>6719</v>
      </c>
      <c r="C3294" s="6" t="s">
        <v>3391</v>
      </c>
      <c r="D3294" s="6" t="s">
        <v>3505</v>
      </c>
      <c r="E3294" s="9">
        <v>6554250</v>
      </c>
      <c r="F3294" s="10" t="s">
        <v>1409</v>
      </c>
      <c r="G3294" s="9">
        <v>524340</v>
      </c>
      <c r="H3294" s="9">
        <v>7078590</v>
      </c>
      <c r="I3294" s="6" t="s">
        <v>147</v>
      </c>
      <c r="J3294" s="6" t="s">
        <v>148</v>
      </c>
      <c r="K3294" s="5">
        <f t="shared" si="313"/>
        <v>45716</v>
      </c>
      <c r="L3294" s="9">
        <f>+VLOOKUP(B3294,'[17]TT 2023'!F$3379:K$3429,2,0)</f>
        <v>7078590</v>
      </c>
      <c r="M3294" s="9">
        <f t="shared" si="314"/>
        <v>0</v>
      </c>
      <c r="N3294" s="5">
        <f>+VLOOKUP(B3294,'[17]TT 2023'!F$3379:K$3429,6,0)</f>
        <v>45726</v>
      </c>
      <c r="O3294" t="s">
        <v>3617</v>
      </c>
    </row>
    <row r="3295" spans="1:15" hidden="1" x14ac:dyDescent="0.2">
      <c r="A3295" s="5">
        <v>45681</v>
      </c>
      <c r="B3295" s="6">
        <v>6720</v>
      </c>
      <c r="C3295" s="6" t="s">
        <v>3391</v>
      </c>
      <c r="D3295" s="6" t="s">
        <v>3506</v>
      </c>
      <c r="E3295" s="9">
        <v>27064840</v>
      </c>
      <c r="F3295" s="10" t="s">
        <v>1409</v>
      </c>
      <c r="G3295" s="9">
        <v>2165187</v>
      </c>
      <c r="H3295" s="9">
        <v>29230027</v>
      </c>
      <c r="I3295" s="6" t="s">
        <v>147</v>
      </c>
      <c r="J3295" s="6" t="s">
        <v>148</v>
      </c>
      <c r="K3295" s="5">
        <f t="shared" si="313"/>
        <v>45716</v>
      </c>
      <c r="L3295" s="9">
        <f>+VLOOKUP(B3295,'[17]TT 2023'!F$3379:K$3429,2,0)</f>
        <v>29230025</v>
      </c>
      <c r="M3295" s="9">
        <f t="shared" si="314"/>
        <v>-2</v>
      </c>
      <c r="N3295" s="5">
        <f>+VLOOKUP(B3295,'[17]TT 2023'!F$3379:K$3429,6,0)</f>
        <v>45726</v>
      </c>
      <c r="O3295" t="s">
        <v>3617</v>
      </c>
    </row>
    <row r="3296" spans="1:15" hidden="1" x14ac:dyDescent="0.2">
      <c r="A3296" s="5">
        <v>45681</v>
      </c>
      <c r="B3296" s="6">
        <v>6721</v>
      </c>
      <c r="C3296" s="6" t="s">
        <v>3391</v>
      </c>
      <c r="D3296" s="6" t="s">
        <v>3507</v>
      </c>
      <c r="E3296" s="9">
        <v>5534670</v>
      </c>
      <c r="F3296" s="10" t="s">
        <v>1409</v>
      </c>
      <c r="G3296" s="9">
        <v>442774</v>
      </c>
      <c r="H3296" s="9">
        <v>5977444</v>
      </c>
      <c r="I3296" s="6" t="s">
        <v>147</v>
      </c>
      <c r="J3296" s="6" t="s">
        <v>148</v>
      </c>
      <c r="K3296" s="5">
        <f t="shared" si="313"/>
        <v>45716</v>
      </c>
      <c r="L3296" s="9">
        <f>+VLOOKUP(B3296,'[17]TT 2023'!F$3283:K$3378,2,0)</f>
        <v>5977449</v>
      </c>
      <c r="M3296" s="9">
        <f t="shared" si="314"/>
        <v>5</v>
      </c>
      <c r="N3296" s="5">
        <f>+VLOOKUP(B3296,'[17]TT 2023'!F$3283:K$3378,6,0)</f>
        <v>45712</v>
      </c>
      <c r="O3296" t="s">
        <v>3513</v>
      </c>
    </row>
    <row r="3297" spans="1:15" hidden="1" x14ac:dyDescent="0.2">
      <c r="A3297" s="5">
        <v>45681</v>
      </c>
      <c r="B3297" s="6">
        <v>6722</v>
      </c>
      <c r="C3297" s="6" t="s">
        <v>3391</v>
      </c>
      <c r="D3297" s="6" t="s">
        <v>3508</v>
      </c>
      <c r="E3297" s="9">
        <v>6072360</v>
      </c>
      <c r="F3297" s="10" t="s">
        <v>1409</v>
      </c>
      <c r="G3297" s="9">
        <v>485789</v>
      </c>
      <c r="H3297" s="9">
        <v>6558149</v>
      </c>
      <c r="I3297" s="6" t="s">
        <v>147</v>
      </c>
      <c r="J3297" s="6" t="s">
        <v>148</v>
      </c>
      <c r="K3297" s="5">
        <f t="shared" si="313"/>
        <v>45716</v>
      </c>
      <c r="L3297" s="9">
        <f>+VLOOKUP(B3297,'[17]TT 2023'!F$3283:K$3378,2,0)</f>
        <v>6558152</v>
      </c>
      <c r="M3297" s="9">
        <f t="shared" si="314"/>
        <v>3</v>
      </c>
      <c r="N3297" s="5">
        <f>+VLOOKUP(B3297,'[17]TT 2023'!F$3283:K$3378,6,0)</f>
        <v>45712</v>
      </c>
      <c r="O3297" t="s">
        <v>3513</v>
      </c>
    </row>
    <row r="3298" spans="1:15" hidden="1" x14ac:dyDescent="0.2">
      <c r="A3298" s="5">
        <v>45681</v>
      </c>
      <c r="B3298" s="6">
        <v>6723</v>
      </c>
      <c r="C3298" s="6" t="s">
        <v>3391</v>
      </c>
      <c r="D3298" s="6" t="s">
        <v>3509</v>
      </c>
      <c r="E3298" s="9">
        <v>10019394</v>
      </c>
      <c r="F3298" s="10" t="s">
        <v>1409</v>
      </c>
      <c r="G3298" s="9">
        <v>801552</v>
      </c>
      <c r="H3298" s="9">
        <v>10820946</v>
      </c>
      <c r="I3298" s="6" t="s">
        <v>147</v>
      </c>
      <c r="J3298" s="6" t="s">
        <v>148</v>
      </c>
      <c r="K3298" s="5">
        <f t="shared" si="313"/>
        <v>45716</v>
      </c>
      <c r="L3298" s="9">
        <f>+VLOOKUP(B3298,'[17]TT 2023'!F$3379:K$3429,2,0)</f>
        <v>10820952</v>
      </c>
      <c r="M3298" s="9">
        <f t="shared" si="314"/>
        <v>6</v>
      </c>
      <c r="N3298" s="5">
        <f>+VLOOKUP(B3298,'[17]TT 2023'!F$3379:K$3429,6,0)</f>
        <v>45726</v>
      </c>
      <c r="O3298" t="s">
        <v>3617</v>
      </c>
    </row>
    <row r="3299" spans="1:15" hidden="1" x14ac:dyDescent="0.2">
      <c r="A3299" s="5">
        <v>45702</v>
      </c>
      <c r="B3299" s="6">
        <v>194</v>
      </c>
      <c r="C3299" s="6" t="s">
        <v>3386</v>
      </c>
      <c r="D3299" s="6" t="s">
        <v>727</v>
      </c>
      <c r="E3299" s="9">
        <v>-184489</v>
      </c>
      <c r="F3299" s="10" t="s">
        <v>1409</v>
      </c>
      <c r="G3299" s="9">
        <v>-14759</v>
      </c>
      <c r="H3299" s="9">
        <f>+E3299+G3299</f>
        <v>-199248</v>
      </c>
      <c r="I3299" s="6" t="s">
        <v>73</v>
      </c>
      <c r="J3299" s="6" t="s">
        <v>74</v>
      </c>
      <c r="K3299" s="5">
        <f t="shared" ref="K3299:K3305" si="315">35+A3299</f>
        <v>45737</v>
      </c>
      <c r="L3299" s="9">
        <f>+VLOOKUP(B3299,'[17]TT 2023'!F$3283:K$3378,2,0)</f>
        <v>-199246</v>
      </c>
      <c r="M3299" s="9">
        <f t="shared" ref="M3299:M3305" si="316">+L3299-H3299</f>
        <v>2</v>
      </c>
      <c r="N3299" s="5">
        <f>+VLOOKUP(B3299,'[17]TT 2023'!F$3283:K$3378,6,0)</f>
        <v>45712</v>
      </c>
      <c r="O3299" t="s">
        <v>3513</v>
      </c>
    </row>
    <row r="3300" spans="1:15" hidden="1" x14ac:dyDescent="0.2">
      <c r="A3300" s="5">
        <v>45702</v>
      </c>
      <c r="B3300" s="6">
        <v>195</v>
      </c>
      <c r="C3300" s="6" t="s">
        <v>3386</v>
      </c>
      <c r="D3300" s="6" t="s">
        <v>727</v>
      </c>
      <c r="E3300" s="9">
        <v>-1286460</v>
      </c>
      <c r="F3300" s="10" t="s">
        <v>1409</v>
      </c>
      <c r="G3300" s="9">
        <v>-102917</v>
      </c>
      <c r="H3300" s="9">
        <f t="shared" ref="H3300:H3314" si="317">+E3300+G3300</f>
        <v>-1389377</v>
      </c>
      <c r="I3300" s="6" t="s">
        <v>73</v>
      </c>
      <c r="J3300" s="6" t="s">
        <v>74</v>
      </c>
      <c r="K3300" s="5">
        <f t="shared" si="315"/>
        <v>45737</v>
      </c>
      <c r="L3300" s="9">
        <f>+VLOOKUP(B3300,'[17]TT 2023'!F$3283:K$3378,2,0)</f>
        <v>-1389379</v>
      </c>
      <c r="M3300" s="9">
        <f t="shared" si="316"/>
        <v>-2</v>
      </c>
      <c r="N3300" s="5">
        <f>+VLOOKUP(B3300,'[17]TT 2023'!F$3283:K$3378,6,0)</f>
        <v>45712</v>
      </c>
      <c r="O3300" t="s">
        <v>3513</v>
      </c>
    </row>
    <row r="3301" spans="1:15" hidden="1" x14ac:dyDescent="0.2">
      <c r="A3301" s="5">
        <v>45702</v>
      </c>
      <c r="B3301" s="6">
        <v>196</v>
      </c>
      <c r="C3301" s="6" t="s">
        <v>3386</v>
      </c>
      <c r="D3301" s="6" t="s">
        <v>727</v>
      </c>
      <c r="E3301" s="9">
        <v>-111058</v>
      </c>
      <c r="F3301" s="10" t="s">
        <v>1409</v>
      </c>
      <c r="G3301" s="9">
        <v>-8885</v>
      </c>
      <c r="H3301" s="9">
        <f t="shared" si="317"/>
        <v>-119943</v>
      </c>
      <c r="I3301" s="6" t="s">
        <v>73</v>
      </c>
      <c r="J3301" s="6" t="s">
        <v>74</v>
      </c>
      <c r="K3301" s="5">
        <f t="shared" si="315"/>
        <v>45737</v>
      </c>
      <c r="L3301" s="9">
        <f>+VLOOKUP(B3301,'[17]TT 2023'!F$3283:K$3378,2,0)</f>
        <v>-119947</v>
      </c>
      <c r="M3301" s="9">
        <f t="shared" si="316"/>
        <v>-4</v>
      </c>
      <c r="N3301" s="5">
        <f>+VLOOKUP(B3301,'[17]TT 2023'!F$3283:K$3378,6,0)</f>
        <v>45712</v>
      </c>
      <c r="O3301" t="s">
        <v>3513</v>
      </c>
    </row>
    <row r="3302" spans="1:15" hidden="1" x14ac:dyDescent="0.2">
      <c r="A3302" s="5">
        <v>45706</v>
      </c>
      <c r="B3302" s="6">
        <v>229</v>
      </c>
      <c r="C3302" s="6" t="s">
        <v>3386</v>
      </c>
      <c r="D3302" s="6" t="s">
        <v>727</v>
      </c>
      <c r="E3302" s="9">
        <v>-119066</v>
      </c>
      <c r="F3302" s="10" t="s">
        <v>1409</v>
      </c>
      <c r="G3302" s="9">
        <v>-9525</v>
      </c>
      <c r="H3302" s="9">
        <f t="shared" si="317"/>
        <v>-128591</v>
      </c>
      <c r="I3302" s="6" t="s">
        <v>53</v>
      </c>
      <c r="J3302" s="6" t="s">
        <v>54</v>
      </c>
      <c r="K3302" s="5">
        <f t="shared" si="315"/>
        <v>45741</v>
      </c>
      <c r="L3302" s="9">
        <f>+VLOOKUP(B3302,'[17]TT 2023'!F$3283:K$3378,2,0)</f>
        <v>-128587</v>
      </c>
      <c r="M3302" s="9">
        <f t="shared" si="316"/>
        <v>4</v>
      </c>
      <c r="N3302" s="5">
        <f>+VLOOKUP(B3302,'[17]TT 2023'!F$3283:K$3378,6,0)</f>
        <v>45712</v>
      </c>
      <c r="O3302" t="s">
        <v>3513</v>
      </c>
    </row>
    <row r="3303" spans="1:15" hidden="1" x14ac:dyDescent="0.2">
      <c r="A3303" s="5">
        <v>45706</v>
      </c>
      <c r="B3303" s="6">
        <v>230</v>
      </c>
      <c r="C3303" s="6" t="s">
        <v>3386</v>
      </c>
      <c r="D3303" s="6" t="s">
        <v>727</v>
      </c>
      <c r="E3303" s="9">
        <v>-111606</v>
      </c>
      <c r="F3303" s="10" t="s">
        <v>1409</v>
      </c>
      <c r="G3303" s="9">
        <v>-8928</v>
      </c>
      <c r="H3303" s="9">
        <f t="shared" si="317"/>
        <v>-120534</v>
      </c>
      <c r="I3303" s="6" t="s">
        <v>53</v>
      </c>
      <c r="J3303" s="6" t="s">
        <v>54</v>
      </c>
      <c r="K3303" s="5">
        <f t="shared" si="315"/>
        <v>45741</v>
      </c>
      <c r="L3303" s="9">
        <f>+VLOOKUP(B3303,'[17]TT 2023'!F$3283:K$3378,2,0)</f>
        <v>-120528</v>
      </c>
      <c r="M3303" s="9">
        <f t="shared" si="316"/>
        <v>6</v>
      </c>
      <c r="N3303" s="5">
        <f>+VLOOKUP(B3303,'[17]TT 2023'!F$3283:K$3378,6,0)</f>
        <v>45712</v>
      </c>
      <c r="O3303" t="s">
        <v>3513</v>
      </c>
    </row>
    <row r="3304" spans="1:15" hidden="1" x14ac:dyDescent="0.2">
      <c r="A3304" s="5">
        <v>45706</v>
      </c>
      <c r="B3304" s="6">
        <v>231</v>
      </c>
      <c r="C3304" s="6" t="s">
        <v>3386</v>
      </c>
      <c r="D3304" s="6" t="s">
        <v>727</v>
      </c>
      <c r="E3304" s="9">
        <v>-119066</v>
      </c>
      <c r="F3304" s="10" t="s">
        <v>1409</v>
      </c>
      <c r="G3304" s="9">
        <v>-9525</v>
      </c>
      <c r="H3304" s="9">
        <f t="shared" si="317"/>
        <v>-128591</v>
      </c>
      <c r="I3304" s="6" t="s">
        <v>53</v>
      </c>
      <c r="J3304" s="6" t="s">
        <v>54</v>
      </c>
      <c r="K3304" s="5">
        <f t="shared" si="315"/>
        <v>45741</v>
      </c>
      <c r="L3304" s="9">
        <f>+VLOOKUP(B3304,'[17]TT 2023'!F$3283:K$3378,2,0)</f>
        <v>-128587</v>
      </c>
      <c r="M3304" s="9">
        <f t="shared" si="316"/>
        <v>4</v>
      </c>
      <c r="N3304" s="5">
        <f>+VLOOKUP(B3304,'[17]TT 2023'!F$3283:K$3378,6,0)</f>
        <v>45712</v>
      </c>
      <c r="O3304" t="s">
        <v>3513</v>
      </c>
    </row>
    <row r="3305" spans="1:15" hidden="1" x14ac:dyDescent="0.2">
      <c r="A3305" s="5">
        <v>45706</v>
      </c>
      <c r="B3305" s="6">
        <v>232</v>
      </c>
      <c r="C3305" s="6" t="s">
        <v>3386</v>
      </c>
      <c r="D3305" s="6" t="s">
        <v>727</v>
      </c>
      <c r="E3305" s="9">
        <v>-365125</v>
      </c>
      <c r="F3305" s="10" t="s">
        <v>1409</v>
      </c>
      <c r="G3305" s="9">
        <v>-29210</v>
      </c>
      <c r="H3305" s="9">
        <f t="shared" si="317"/>
        <v>-394335</v>
      </c>
      <c r="I3305" s="6" t="s">
        <v>117</v>
      </c>
      <c r="J3305" s="6" t="s">
        <v>118</v>
      </c>
      <c r="K3305" s="5">
        <f t="shared" si="315"/>
        <v>45741</v>
      </c>
      <c r="L3305" s="9">
        <f>+VLOOKUP(B3305,'[17]TT 2023'!F$3283:K$3378,2,0)</f>
        <v>-394335</v>
      </c>
      <c r="M3305" s="9">
        <f t="shared" si="316"/>
        <v>0</v>
      </c>
      <c r="N3305" s="5">
        <f>+VLOOKUP(B3305,'[17]TT 2023'!F$3283:K$3378,6,0)</f>
        <v>45712</v>
      </c>
      <c r="O3305" t="s">
        <v>3513</v>
      </c>
    </row>
    <row r="3306" spans="1:15" hidden="1" x14ac:dyDescent="0.2">
      <c r="A3306" s="5">
        <v>45694</v>
      </c>
      <c r="B3306" s="6">
        <v>10159</v>
      </c>
      <c r="C3306" s="6" t="s">
        <v>3388</v>
      </c>
      <c r="D3306" s="6" t="s">
        <v>3409</v>
      </c>
      <c r="E3306" s="9">
        <v>-28264943</v>
      </c>
      <c r="F3306" s="10" t="s">
        <v>1409</v>
      </c>
      <c r="G3306" s="9">
        <v>-2261195</v>
      </c>
      <c r="H3306" s="9">
        <f t="shared" si="317"/>
        <v>-30526138</v>
      </c>
      <c r="I3306" s="6" t="s">
        <v>13</v>
      </c>
      <c r="J3306" s="6" t="s">
        <v>14</v>
      </c>
      <c r="K3306" s="5">
        <f t="shared" ref="K3306:K3314" si="318">35+A3306</f>
        <v>45729</v>
      </c>
      <c r="L3306" s="9">
        <f>+VLOOKUP(B3306,'[17]TT 2023'!F$3283:K$3378,2,0)</f>
        <v>-30526138</v>
      </c>
      <c r="M3306" s="9">
        <f t="shared" ref="M3306:M3314" si="319">+L3306-H3306</f>
        <v>0</v>
      </c>
      <c r="N3306" s="5">
        <f>+VLOOKUP(B3306,'[17]TT 2023'!F$3283:K$3378,6,0)</f>
        <v>45712</v>
      </c>
      <c r="O3306" t="s">
        <v>3513</v>
      </c>
    </row>
    <row r="3307" spans="1:15" hidden="1" x14ac:dyDescent="0.2">
      <c r="A3307" s="5">
        <v>45694</v>
      </c>
      <c r="B3307" s="6">
        <v>10561</v>
      </c>
      <c r="C3307" s="6" t="s">
        <v>3388</v>
      </c>
      <c r="D3307" s="6" t="s">
        <v>3414</v>
      </c>
      <c r="E3307" s="9">
        <v>-16252342</v>
      </c>
      <c r="F3307" s="10" t="s">
        <v>1409</v>
      </c>
      <c r="G3307" s="9">
        <v>-1300187</v>
      </c>
      <c r="H3307" s="9">
        <f t="shared" si="317"/>
        <v>-17552529</v>
      </c>
      <c r="I3307" s="6" t="s">
        <v>13</v>
      </c>
      <c r="J3307" s="6" t="s">
        <v>14</v>
      </c>
      <c r="K3307" s="5">
        <f t="shared" si="318"/>
        <v>45729</v>
      </c>
      <c r="L3307" s="9">
        <f>+VLOOKUP(B3307,'[17]TT 2023'!F$3283:K$3378,2,0)</f>
        <v>-17552529</v>
      </c>
      <c r="M3307" s="9">
        <f t="shared" si="319"/>
        <v>0</v>
      </c>
      <c r="N3307" s="5">
        <f>+VLOOKUP(B3307,'[17]TT 2023'!F$3283:K$3378,6,0)</f>
        <v>45712</v>
      </c>
      <c r="O3307" t="s">
        <v>3513</v>
      </c>
    </row>
    <row r="3308" spans="1:15" hidden="1" x14ac:dyDescent="0.2">
      <c r="A3308" s="5">
        <v>45694</v>
      </c>
      <c r="B3308" s="6">
        <v>10602</v>
      </c>
      <c r="C3308" s="6" t="s">
        <v>3388</v>
      </c>
      <c r="D3308" s="6" t="s">
        <v>3411</v>
      </c>
      <c r="E3308" s="9">
        <v>-7066236</v>
      </c>
      <c r="F3308" s="10" t="s">
        <v>1409</v>
      </c>
      <c r="G3308" s="9">
        <v>-565299</v>
      </c>
      <c r="H3308" s="9">
        <f t="shared" si="317"/>
        <v>-7631535</v>
      </c>
      <c r="I3308" s="6" t="s">
        <v>13</v>
      </c>
      <c r="J3308" s="6" t="s">
        <v>14</v>
      </c>
      <c r="K3308" s="5">
        <f t="shared" si="318"/>
        <v>45729</v>
      </c>
      <c r="L3308" s="9">
        <f>+VLOOKUP(B3308,'[17]TT 2023'!F$3283:K$3378,2,0)</f>
        <v>-7631535</v>
      </c>
      <c r="M3308" s="9">
        <f t="shared" si="319"/>
        <v>0</v>
      </c>
      <c r="N3308" s="5">
        <f>+VLOOKUP(B3308,'[17]TT 2023'!F$3283:K$3378,6,0)</f>
        <v>45712</v>
      </c>
      <c r="O3308" t="s">
        <v>3513</v>
      </c>
    </row>
    <row r="3309" spans="1:15" hidden="1" x14ac:dyDescent="0.2">
      <c r="A3309" s="5">
        <v>45694</v>
      </c>
      <c r="B3309" s="6">
        <v>10608</v>
      </c>
      <c r="C3309" s="6" t="s">
        <v>3388</v>
      </c>
      <c r="D3309" s="6" t="s">
        <v>3412</v>
      </c>
      <c r="E3309" s="9">
        <v>-3533118</v>
      </c>
      <c r="F3309" s="10" t="s">
        <v>1409</v>
      </c>
      <c r="G3309" s="9">
        <v>-282649</v>
      </c>
      <c r="H3309" s="9">
        <f t="shared" si="317"/>
        <v>-3815767</v>
      </c>
      <c r="I3309" s="6" t="s">
        <v>13</v>
      </c>
      <c r="J3309" s="6" t="s">
        <v>14</v>
      </c>
      <c r="K3309" s="5">
        <f t="shared" si="318"/>
        <v>45729</v>
      </c>
      <c r="L3309" s="9">
        <f>+VLOOKUP(B3309,'[17]TT 2023'!F$3283:K$3378,2,0)</f>
        <v>-3815767</v>
      </c>
      <c r="M3309" s="9">
        <f t="shared" si="319"/>
        <v>0</v>
      </c>
      <c r="N3309" s="5">
        <f>+VLOOKUP(B3309,'[17]TT 2023'!F$3283:K$3378,6,0)</f>
        <v>45712</v>
      </c>
      <c r="O3309" t="s">
        <v>3513</v>
      </c>
    </row>
    <row r="3310" spans="1:15" hidden="1" x14ac:dyDescent="0.2">
      <c r="A3310" s="5">
        <v>45694</v>
      </c>
      <c r="B3310" s="6">
        <v>10615</v>
      </c>
      <c r="C3310" s="6" t="s">
        <v>3388</v>
      </c>
      <c r="D3310" s="6" t="s">
        <v>3389</v>
      </c>
      <c r="E3310" s="9">
        <v>-23318578</v>
      </c>
      <c r="F3310" s="10" t="s">
        <v>1409</v>
      </c>
      <c r="G3310" s="9">
        <v>-1865486</v>
      </c>
      <c r="H3310" s="9">
        <f t="shared" si="317"/>
        <v>-25184064</v>
      </c>
      <c r="I3310" s="6" t="s">
        <v>13</v>
      </c>
      <c r="J3310" s="6" t="s">
        <v>14</v>
      </c>
      <c r="K3310" s="5">
        <f t="shared" si="318"/>
        <v>45729</v>
      </c>
      <c r="L3310" s="9">
        <f>+VLOOKUP(B3310,'[17]TT 2023'!F$3283:K$3378,2,0)</f>
        <v>-25184064</v>
      </c>
      <c r="M3310" s="9">
        <f t="shared" si="319"/>
        <v>0</v>
      </c>
      <c r="N3310" s="5">
        <f>+VLOOKUP(B3310,'[17]TT 2023'!F$3283:K$3378,6,0)</f>
        <v>45712</v>
      </c>
      <c r="O3310" t="s">
        <v>3513</v>
      </c>
    </row>
    <row r="3311" spans="1:15" hidden="1" x14ac:dyDescent="0.2">
      <c r="A3311" s="5">
        <v>45694</v>
      </c>
      <c r="B3311" s="6">
        <v>10621</v>
      </c>
      <c r="C3311" s="6" t="s">
        <v>3388</v>
      </c>
      <c r="D3311" s="6" t="s">
        <v>3410</v>
      </c>
      <c r="E3311" s="9">
        <v>-14132471</v>
      </c>
      <c r="F3311" s="10" t="s">
        <v>1409</v>
      </c>
      <c r="G3311" s="9">
        <v>-1130598</v>
      </c>
      <c r="H3311" s="9">
        <f t="shared" si="317"/>
        <v>-15263069</v>
      </c>
      <c r="I3311" s="6" t="s">
        <v>13</v>
      </c>
      <c r="J3311" s="6" t="s">
        <v>14</v>
      </c>
      <c r="K3311" s="5">
        <f t="shared" si="318"/>
        <v>45729</v>
      </c>
      <c r="L3311" s="9">
        <f>+VLOOKUP(B3311,'[17]TT 2023'!F$3283:K$3378,2,0)</f>
        <v>-15263069</v>
      </c>
      <c r="M3311" s="9">
        <f t="shared" si="319"/>
        <v>0</v>
      </c>
      <c r="N3311" s="5">
        <f>+VLOOKUP(B3311,'[17]TT 2023'!F$3283:K$3378,6,0)</f>
        <v>45712</v>
      </c>
      <c r="O3311" t="s">
        <v>3513</v>
      </c>
    </row>
    <row r="3312" spans="1:15" hidden="1" x14ac:dyDescent="0.2">
      <c r="A3312" s="5">
        <v>45694</v>
      </c>
      <c r="B3312" s="6">
        <v>10703</v>
      </c>
      <c r="C3312" s="6" t="s">
        <v>3388</v>
      </c>
      <c r="D3312" s="6" t="s">
        <v>3413</v>
      </c>
      <c r="E3312" s="9">
        <v>-15899030</v>
      </c>
      <c r="F3312" s="10" t="s">
        <v>1409</v>
      </c>
      <c r="G3312" s="9">
        <v>-1271922</v>
      </c>
      <c r="H3312" s="9">
        <f t="shared" si="317"/>
        <v>-17170952</v>
      </c>
      <c r="I3312" s="6" t="s">
        <v>13</v>
      </c>
      <c r="J3312" s="6" t="s">
        <v>14</v>
      </c>
      <c r="K3312" s="5">
        <f t="shared" si="318"/>
        <v>45729</v>
      </c>
      <c r="L3312" s="9">
        <f>+VLOOKUP(B3312,'[17]TT 2023'!F$3283:K$3378,2,0)</f>
        <v>-17170952</v>
      </c>
      <c r="M3312" s="9">
        <f t="shared" si="319"/>
        <v>0</v>
      </c>
      <c r="N3312" s="5">
        <f>+VLOOKUP(B3312,'[17]TT 2023'!F$3283:K$3378,6,0)</f>
        <v>45712</v>
      </c>
      <c r="O3312" t="s">
        <v>3513</v>
      </c>
    </row>
    <row r="3313" spans="1:15" hidden="1" x14ac:dyDescent="0.2">
      <c r="A3313" s="5">
        <v>45694</v>
      </c>
      <c r="B3313" s="6">
        <v>10704</v>
      </c>
      <c r="C3313" s="6" t="s">
        <v>3388</v>
      </c>
      <c r="D3313" s="6" t="s">
        <v>3415</v>
      </c>
      <c r="E3313" s="9">
        <v>-1766559</v>
      </c>
      <c r="F3313" s="10" t="s">
        <v>1409</v>
      </c>
      <c r="G3313" s="9">
        <v>-141325</v>
      </c>
      <c r="H3313" s="9">
        <f t="shared" si="317"/>
        <v>-1907884</v>
      </c>
      <c r="I3313" s="6" t="s">
        <v>13</v>
      </c>
      <c r="J3313" s="6" t="s">
        <v>14</v>
      </c>
      <c r="K3313" s="5">
        <f t="shared" si="318"/>
        <v>45729</v>
      </c>
      <c r="L3313" s="9">
        <f>+VLOOKUP(B3313,'[17]TT 2023'!F$3283:K$3378,2,0)</f>
        <v>-1907884</v>
      </c>
      <c r="M3313" s="9">
        <f t="shared" si="319"/>
        <v>0</v>
      </c>
      <c r="N3313" s="5">
        <f>+VLOOKUP(B3313,'[17]TT 2023'!F$3283:K$3378,6,0)</f>
        <v>45712</v>
      </c>
      <c r="O3313" t="s">
        <v>3513</v>
      </c>
    </row>
    <row r="3314" spans="1:15" hidden="1" x14ac:dyDescent="0.2">
      <c r="A3314" s="5">
        <v>45706</v>
      </c>
      <c r="B3314" s="6">
        <v>2087</v>
      </c>
      <c r="C3314" s="6" t="s">
        <v>3477</v>
      </c>
      <c r="D3314" s="6" t="s">
        <v>3512</v>
      </c>
      <c r="E3314" s="9">
        <v>-11421477</v>
      </c>
      <c r="F3314" s="10" t="s">
        <v>1409</v>
      </c>
      <c r="G3314" s="9">
        <v>-913718</v>
      </c>
      <c r="H3314" s="9">
        <f t="shared" si="317"/>
        <v>-12335195</v>
      </c>
      <c r="I3314" s="6" t="s">
        <v>13</v>
      </c>
      <c r="J3314" s="6" t="s">
        <v>14</v>
      </c>
      <c r="K3314" s="5">
        <f t="shared" si="318"/>
        <v>45741</v>
      </c>
      <c r="L3314" s="9">
        <f>+VLOOKUP(B3314,'[17]TT 2023'!F$3283:K$3378,2,0)</f>
        <v>-12335195</v>
      </c>
      <c r="M3314" s="9">
        <f t="shared" si="319"/>
        <v>0</v>
      </c>
      <c r="N3314" s="5">
        <f>+VLOOKUP(B3314,'[17]TT 2023'!F$3283:K$3378,6,0)</f>
        <v>45712</v>
      </c>
      <c r="O3314" t="s">
        <v>3513</v>
      </c>
    </row>
    <row r="3315" spans="1:15" hidden="1" x14ac:dyDescent="0.2">
      <c r="A3315" s="5">
        <v>45692</v>
      </c>
      <c r="B3315" s="6">
        <v>7034</v>
      </c>
      <c r="C3315" s="6" t="s">
        <v>3391</v>
      </c>
      <c r="D3315" s="6" t="s">
        <v>3516</v>
      </c>
      <c r="E3315" s="9">
        <v>22615100</v>
      </c>
      <c r="F3315" s="10" t="s">
        <v>1409</v>
      </c>
      <c r="G3315" s="9">
        <v>1809208</v>
      </c>
      <c r="H3315" s="9">
        <f>+E3315+G3315</f>
        <v>24424308</v>
      </c>
      <c r="I3315" s="6" t="s">
        <v>13</v>
      </c>
      <c r="J3315" s="6" t="s">
        <v>14</v>
      </c>
      <c r="K3315" s="5">
        <f t="shared" ref="K3315:K3378" si="320">35+A3315</f>
        <v>45727</v>
      </c>
      <c r="L3315" s="9">
        <f>+VLOOKUP(B3315,'[17]TT 2023'!F$3379:K$3429,2,0)</f>
        <v>24424308</v>
      </c>
      <c r="M3315" s="9">
        <f t="shared" ref="M3315:M3378" si="321">+L3315-H3315</f>
        <v>0</v>
      </c>
      <c r="N3315" s="5">
        <f>+VLOOKUP(B3315,'[17]TT 2023'!F$3379:K$3429,6,0)</f>
        <v>45726</v>
      </c>
      <c r="O3315" t="s">
        <v>3617</v>
      </c>
    </row>
    <row r="3316" spans="1:15" hidden="1" x14ac:dyDescent="0.2">
      <c r="A3316" s="5">
        <v>45692</v>
      </c>
      <c r="B3316" s="6">
        <v>7035</v>
      </c>
      <c r="C3316" s="6" t="s">
        <v>3391</v>
      </c>
      <c r="D3316" s="6" t="s">
        <v>3517</v>
      </c>
      <c r="E3316" s="9">
        <v>23509200</v>
      </c>
      <c r="F3316" s="10" t="s">
        <v>1409</v>
      </c>
      <c r="G3316" s="9">
        <v>1880736</v>
      </c>
      <c r="H3316" s="9">
        <v>25389936</v>
      </c>
      <c r="I3316" s="6" t="s">
        <v>13</v>
      </c>
      <c r="J3316" s="6" t="s">
        <v>14</v>
      </c>
      <c r="K3316" s="5">
        <f t="shared" si="320"/>
        <v>45727</v>
      </c>
      <c r="L3316" s="9">
        <f>+VLOOKUP(B3316,'[17]TT 2023'!F$3379:K$3429,2,0)</f>
        <v>25389936</v>
      </c>
      <c r="M3316" s="9">
        <f t="shared" si="321"/>
        <v>0</v>
      </c>
      <c r="N3316" s="5">
        <f>+VLOOKUP(B3316,'[17]TT 2023'!F$3379:K$3429,6,0)</f>
        <v>45726</v>
      </c>
      <c r="O3316" t="s">
        <v>3617</v>
      </c>
    </row>
    <row r="3317" spans="1:15" hidden="1" x14ac:dyDescent="0.2">
      <c r="A3317" s="5">
        <v>45692</v>
      </c>
      <c r="B3317" s="6">
        <v>7036</v>
      </c>
      <c r="C3317" s="6" t="s">
        <v>3391</v>
      </c>
      <c r="D3317" s="6" t="s">
        <v>3518</v>
      </c>
      <c r="E3317" s="9">
        <v>4014640</v>
      </c>
      <c r="F3317" s="10" t="s">
        <v>1409</v>
      </c>
      <c r="G3317" s="9">
        <v>321171</v>
      </c>
      <c r="H3317" s="9">
        <v>4335811</v>
      </c>
      <c r="I3317" s="6" t="s">
        <v>13</v>
      </c>
      <c r="J3317" s="6" t="s">
        <v>14</v>
      </c>
      <c r="K3317" s="5">
        <f t="shared" si="320"/>
        <v>45727</v>
      </c>
      <c r="L3317" s="9">
        <f>+VLOOKUP(B3317,'[17]TT 2023'!F$3379:K$3429,2,0)</f>
        <v>4335809</v>
      </c>
      <c r="M3317" s="9">
        <f t="shared" si="321"/>
        <v>-2</v>
      </c>
      <c r="N3317" s="5">
        <f>+VLOOKUP(B3317,'[17]TT 2023'!F$3379:K$3429,6,0)</f>
        <v>45726</v>
      </c>
      <c r="O3317" t="s">
        <v>3617</v>
      </c>
    </row>
    <row r="3318" spans="1:15" hidden="1" x14ac:dyDescent="0.2">
      <c r="A3318" s="5">
        <v>45692</v>
      </c>
      <c r="B3318" s="6">
        <v>7037</v>
      </c>
      <c r="C3318" s="6" t="s">
        <v>3391</v>
      </c>
      <c r="D3318" s="6" t="s">
        <v>3519</v>
      </c>
      <c r="E3318" s="9">
        <v>42527437</v>
      </c>
      <c r="F3318" s="10" t="s">
        <v>1409</v>
      </c>
      <c r="G3318" s="9">
        <v>3402195</v>
      </c>
      <c r="H3318" s="9">
        <v>45929632</v>
      </c>
      <c r="I3318" s="6" t="s">
        <v>139</v>
      </c>
      <c r="J3318" s="6" t="s">
        <v>140</v>
      </c>
      <c r="K3318" s="5">
        <f t="shared" si="320"/>
        <v>45727</v>
      </c>
      <c r="L3318" s="9">
        <f>+VLOOKUP(B3318,'[17]TT 2023'!F$3379:K$3429,2,0)</f>
        <v>45929633</v>
      </c>
      <c r="M3318" s="9">
        <f t="shared" si="321"/>
        <v>1</v>
      </c>
      <c r="N3318" s="5">
        <f>+VLOOKUP(B3318,'[17]TT 2023'!F$3379:K$3429,6,0)</f>
        <v>45726</v>
      </c>
      <c r="O3318" t="s">
        <v>3617</v>
      </c>
    </row>
    <row r="3319" spans="1:15" hidden="1" x14ac:dyDescent="0.2">
      <c r="A3319" s="5">
        <v>45692</v>
      </c>
      <c r="B3319" s="6">
        <v>7038</v>
      </c>
      <c r="C3319" s="6" t="s">
        <v>3391</v>
      </c>
      <c r="D3319" s="6" t="s">
        <v>3520</v>
      </c>
      <c r="E3319" s="9">
        <v>1254575</v>
      </c>
      <c r="F3319" s="10" t="s">
        <v>1409</v>
      </c>
      <c r="G3319" s="9">
        <v>100366</v>
      </c>
      <c r="H3319" s="9">
        <v>1354941</v>
      </c>
      <c r="I3319" s="6" t="s">
        <v>139</v>
      </c>
      <c r="J3319" s="6" t="s">
        <v>140</v>
      </c>
      <c r="K3319" s="5">
        <f t="shared" si="320"/>
        <v>45727</v>
      </c>
      <c r="L3319" s="9">
        <f>+VLOOKUP(B3319,'[17]TT 2023'!F$3379:K$3429,2,0)</f>
        <v>1354941</v>
      </c>
      <c r="M3319" s="9">
        <f t="shared" si="321"/>
        <v>0</v>
      </c>
      <c r="N3319" s="5">
        <f>+VLOOKUP(B3319,'[17]TT 2023'!F$3379:K$3429,6,0)</f>
        <v>45726</v>
      </c>
      <c r="O3319" t="s">
        <v>3617</v>
      </c>
    </row>
    <row r="3320" spans="1:15" hidden="1" x14ac:dyDescent="0.2">
      <c r="A3320" s="5">
        <v>45693</v>
      </c>
      <c r="B3320" s="6">
        <v>7040</v>
      </c>
      <c r="C3320" s="6" t="s">
        <v>3391</v>
      </c>
      <c r="D3320" s="6" t="s">
        <v>3521</v>
      </c>
      <c r="E3320" s="9">
        <v>1769718</v>
      </c>
      <c r="F3320" s="10" t="s">
        <v>1409</v>
      </c>
      <c r="G3320" s="9">
        <v>141577</v>
      </c>
      <c r="H3320" s="9">
        <v>1911295</v>
      </c>
      <c r="I3320" s="6" t="s">
        <v>175</v>
      </c>
      <c r="J3320" s="6" t="s">
        <v>176</v>
      </c>
      <c r="K3320" s="5">
        <f t="shared" si="320"/>
        <v>45728</v>
      </c>
      <c r="L3320" s="9">
        <f>+VLOOKUP(B3320,'[17]TT 2023'!F$3379:K$3429,2,0)</f>
        <v>1911290</v>
      </c>
      <c r="M3320" s="9">
        <f t="shared" si="321"/>
        <v>-5</v>
      </c>
      <c r="N3320" s="5">
        <f>+VLOOKUP(B3320,'[17]TT 2023'!F$3379:K$3429,6,0)</f>
        <v>45726</v>
      </c>
      <c r="O3320" t="s">
        <v>3617</v>
      </c>
    </row>
    <row r="3321" spans="1:15" hidden="1" x14ac:dyDescent="0.2">
      <c r="A3321" s="5">
        <v>45693</v>
      </c>
      <c r="B3321" s="6">
        <v>7041</v>
      </c>
      <c r="C3321" s="6" t="s">
        <v>3391</v>
      </c>
      <c r="D3321" s="6" t="s">
        <v>3522</v>
      </c>
      <c r="E3321" s="9">
        <v>6072360</v>
      </c>
      <c r="F3321" s="10" t="s">
        <v>1409</v>
      </c>
      <c r="G3321" s="9">
        <v>485789</v>
      </c>
      <c r="H3321" s="9">
        <v>6558149</v>
      </c>
      <c r="I3321" s="6" t="s">
        <v>175</v>
      </c>
      <c r="J3321" s="6" t="s">
        <v>176</v>
      </c>
      <c r="K3321" s="5">
        <f t="shared" si="320"/>
        <v>45728</v>
      </c>
      <c r="L3321" s="9">
        <f>+VLOOKUP(B3321,'[17]TT 2023'!F$3379:K$3429,2,0)</f>
        <v>6558152</v>
      </c>
      <c r="M3321" s="9">
        <f t="shared" si="321"/>
        <v>3</v>
      </c>
      <c r="N3321" s="5">
        <f>+VLOOKUP(B3321,'[17]TT 2023'!F$3379:K$3429,6,0)</f>
        <v>45726</v>
      </c>
      <c r="O3321" t="s">
        <v>3617</v>
      </c>
    </row>
    <row r="3322" spans="1:15" hidden="1" x14ac:dyDescent="0.2">
      <c r="A3322" s="5">
        <v>45693</v>
      </c>
      <c r="B3322" s="6">
        <v>7042</v>
      </c>
      <c r="C3322" s="6" t="s">
        <v>3391</v>
      </c>
      <c r="D3322" s="6" t="s">
        <v>3523</v>
      </c>
      <c r="E3322" s="9">
        <v>9158870</v>
      </c>
      <c r="F3322" s="10" t="s">
        <v>1409</v>
      </c>
      <c r="G3322" s="9">
        <v>732710</v>
      </c>
      <c r="H3322" s="9">
        <v>9891580</v>
      </c>
      <c r="I3322" s="6" t="s">
        <v>93</v>
      </c>
      <c r="J3322" s="6" t="s">
        <v>94</v>
      </c>
      <c r="K3322" s="5">
        <f t="shared" si="320"/>
        <v>45728</v>
      </c>
      <c r="L3322" s="9">
        <f>+VLOOKUP(B3322,'[17]TT 2023'!F$3379:K$3429,2,0)</f>
        <v>9891585</v>
      </c>
      <c r="M3322" s="9">
        <f t="shared" si="321"/>
        <v>5</v>
      </c>
      <c r="N3322" s="5">
        <f>+VLOOKUP(B3322,'[17]TT 2023'!F$3379:K$3429,6,0)</f>
        <v>45726</v>
      </c>
      <c r="O3322" t="s">
        <v>3617</v>
      </c>
    </row>
    <row r="3323" spans="1:15" hidden="1" x14ac:dyDescent="0.2">
      <c r="A3323" s="5">
        <v>45693</v>
      </c>
      <c r="B3323" s="6">
        <v>7043</v>
      </c>
      <c r="C3323" s="6" t="s">
        <v>3391</v>
      </c>
      <c r="D3323" s="6" t="s">
        <v>3524</v>
      </c>
      <c r="E3323" s="9">
        <v>1110580</v>
      </c>
      <c r="F3323" s="10" t="s">
        <v>1409</v>
      </c>
      <c r="G3323" s="9">
        <v>88846</v>
      </c>
      <c r="H3323" s="9">
        <v>1199426</v>
      </c>
      <c r="I3323" s="6" t="s">
        <v>93</v>
      </c>
      <c r="J3323" s="6" t="s">
        <v>94</v>
      </c>
      <c r="K3323" s="5">
        <f t="shared" si="320"/>
        <v>45728</v>
      </c>
      <c r="L3323" s="9">
        <f>+VLOOKUP(B3323,'[17]TT 2023'!F$3379:K$3429,2,0)</f>
        <v>1199421</v>
      </c>
      <c r="M3323" s="9">
        <f t="shared" si="321"/>
        <v>-5</v>
      </c>
      <c r="N3323" s="5">
        <f>+VLOOKUP(B3323,'[17]TT 2023'!F$3379:K$3429,6,0)</f>
        <v>45726</v>
      </c>
      <c r="O3323" t="s">
        <v>3617</v>
      </c>
    </row>
    <row r="3324" spans="1:15" hidden="1" x14ac:dyDescent="0.2">
      <c r="A3324" s="5">
        <v>45693</v>
      </c>
      <c r="B3324" s="6">
        <v>7133</v>
      </c>
      <c r="C3324" s="6" t="s">
        <v>3391</v>
      </c>
      <c r="D3324" s="6" t="s">
        <v>3525</v>
      </c>
      <c r="E3324" s="9">
        <v>3612720</v>
      </c>
      <c r="F3324" s="10" t="s">
        <v>1409</v>
      </c>
      <c r="G3324" s="9">
        <v>289018</v>
      </c>
      <c r="H3324" s="9">
        <v>3901738</v>
      </c>
      <c r="I3324" s="6" t="s">
        <v>107</v>
      </c>
      <c r="J3324" s="6" t="s">
        <v>108</v>
      </c>
      <c r="K3324" s="5">
        <f t="shared" si="320"/>
        <v>45728</v>
      </c>
      <c r="L3324" s="9">
        <f>+VLOOKUP(B3324,'[17]TT 2023'!F$3379:K$3429,2,0)</f>
        <v>3901743</v>
      </c>
      <c r="M3324" s="9">
        <f t="shared" si="321"/>
        <v>5</v>
      </c>
      <c r="N3324" s="5">
        <f>+VLOOKUP(B3324,'[17]TT 2023'!F$3379:K$3429,6,0)</f>
        <v>45726</v>
      </c>
      <c r="O3324" t="s">
        <v>3617</v>
      </c>
    </row>
    <row r="3325" spans="1:15" hidden="1" x14ac:dyDescent="0.2">
      <c r="A3325" s="5">
        <v>45693</v>
      </c>
      <c r="B3325" s="6">
        <v>7134</v>
      </c>
      <c r="C3325" s="6" t="s">
        <v>3391</v>
      </c>
      <c r="D3325" s="6" t="s">
        <v>3526</v>
      </c>
      <c r="E3325" s="9">
        <v>3889975</v>
      </c>
      <c r="F3325" s="10" t="s">
        <v>1409</v>
      </c>
      <c r="G3325" s="9">
        <v>311198</v>
      </c>
      <c r="H3325" s="9">
        <v>4201173</v>
      </c>
      <c r="I3325" s="6" t="s">
        <v>83</v>
      </c>
      <c r="J3325" s="6" t="s">
        <v>84</v>
      </c>
      <c r="K3325" s="5">
        <f t="shared" si="320"/>
        <v>45728</v>
      </c>
      <c r="L3325" s="9">
        <f>+VLOOKUP(B3325,'[17]TT 2023'!F$3379:K$3429,2,0)</f>
        <v>4201173</v>
      </c>
      <c r="M3325" s="9">
        <f t="shared" si="321"/>
        <v>0</v>
      </c>
      <c r="N3325" s="5">
        <f>+VLOOKUP(B3325,'[17]TT 2023'!F$3379:K$3429,6,0)</f>
        <v>45726</v>
      </c>
      <c r="O3325" t="s">
        <v>3617</v>
      </c>
    </row>
    <row r="3326" spans="1:15" hidden="1" x14ac:dyDescent="0.2">
      <c r="A3326" s="5">
        <v>45693</v>
      </c>
      <c r="B3326" s="6">
        <v>7135</v>
      </c>
      <c r="C3326" s="6" t="s">
        <v>3391</v>
      </c>
      <c r="D3326" s="6" t="s">
        <v>3527</v>
      </c>
      <c r="E3326" s="9">
        <v>21224295</v>
      </c>
      <c r="F3326" s="10" t="s">
        <v>1409</v>
      </c>
      <c r="G3326" s="9">
        <v>1697944</v>
      </c>
      <c r="H3326" s="9">
        <v>22922239</v>
      </c>
      <c r="I3326" s="6" t="s">
        <v>53</v>
      </c>
      <c r="J3326" s="6" t="s">
        <v>54</v>
      </c>
      <c r="K3326" s="5">
        <f t="shared" si="320"/>
        <v>45728</v>
      </c>
      <c r="L3326" s="9">
        <f>+VLOOKUP(B3326,'[17]TT 2023'!F$3379:K$3429,2,0)</f>
        <v>22922244</v>
      </c>
      <c r="M3326" s="9">
        <f t="shared" si="321"/>
        <v>5</v>
      </c>
      <c r="N3326" s="5">
        <f>+VLOOKUP(B3326,'[17]TT 2023'!F$3379:K$3429,6,0)</f>
        <v>45726</v>
      </c>
      <c r="O3326" t="s">
        <v>3617</v>
      </c>
    </row>
    <row r="3327" spans="1:15" hidden="1" x14ac:dyDescent="0.2">
      <c r="A3327" s="5">
        <v>45693</v>
      </c>
      <c r="B3327" s="6">
        <v>7136</v>
      </c>
      <c r="C3327" s="6" t="s">
        <v>3391</v>
      </c>
      <c r="D3327" s="6" t="s">
        <v>3528</v>
      </c>
      <c r="E3327" s="9">
        <v>5874480</v>
      </c>
      <c r="F3327" s="10" t="s">
        <v>1409</v>
      </c>
      <c r="G3327" s="9">
        <v>469958</v>
      </c>
      <c r="H3327" s="9">
        <v>6344438</v>
      </c>
      <c r="I3327" s="6" t="s">
        <v>53</v>
      </c>
      <c r="J3327" s="6" t="s">
        <v>54</v>
      </c>
      <c r="K3327" s="5">
        <f t="shared" si="320"/>
        <v>45728</v>
      </c>
      <c r="L3327" s="9">
        <f>+VLOOKUP(B3327,'[17]TT 2023'!F$3379:K$3429,2,0)</f>
        <v>6344433</v>
      </c>
      <c r="M3327" s="9">
        <f t="shared" si="321"/>
        <v>-5</v>
      </c>
      <c r="N3327" s="5">
        <f>+VLOOKUP(B3327,'[17]TT 2023'!F$3379:K$3429,6,0)</f>
        <v>45726</v>
      </c>
      <c r="O3327" t="s">
        <v>3617</v>
      </c>
    </row>
    <row r="3328" spans="1:15" hidden="1" x14ac:dyDescent="0.2">
      <c r="A3328" s="5">
        <v>45693</v>
      </c>
      <c r="B3328" s="6">
        <v>7137</v>
      </c>
      <c r="C3328" s="6" t="s">
        <v>3391</v>
      </c>
      <c r="D3328" s="6" t="s">
        <v>3529</v>
      </c>
      <c r="E3328" s="9">
        <v>3254680</v>
      </c>
      <c r="F3328" s="10" t="s">
        <v>1409</v>
      </c>
      <c r="G3328" s="9">
        <v>260374</v>
      </c>
      <c r="H3328" s="9">
        <v>3515054</v>
      </c>
      <c r="I3328" s="6" t="s">
        <v>73</v>
      </c>
      <c r="J3328" s="6" t="s">
        <v>74</v>
      </c>
      <c r="K3328" s="5">
        <f t="shared" si="320"/>
        <v>45728</v>
      </c>
      <c r="L3328" s="9">
        <f>+VLOOKUP(B3328,'[17]TT 2023'!F$3379:K$3429,2,0)</f>
        <v>3515049</v>
      </c>
      <c r="M3328" s="9">
        <f t="shared" si="321"/>
        <v>-5</v>
      </c>
      <c r="N3328" s="5">
        <f>+VLOOKUP(B3328,'[17]TT 2023'!F$3379:K$3429,6,0)</f>
        <v>45726</v>
      </c>
      <c r="O3328" t="s">
        <v>3617</v>
      </c>
    </row>
    <row r="3329" spans="1:15" hidden="1" x14ac:dyDescent="0.2">
      <c r="A3329" s="5">
        <v>45695</v>
      </c>
      <c r="B3329" s="6">
        <v>8168</v>
      </c>
      <c r="C3329" s="6" t="s">
        <v>3391</v>
      </c>
      <c r="D3329" s="6" t="s">
        <v>3530</v>
      </c>
      <c r="E3329" s="9">
        <v>13337920</v>
      </c>
      <c r="F3329" s="10" t="s">
        <v>1409</v>
      </c>
      <c r="G3329" s="9">
        <v>1067034</v>
      </c>
      <c r="H3329" s="9">
        <v>14404954</v>
      </c>
      <c r="I3329" s="6" t="s">
        <v>147</v>
      </c>
      <c r="J3329" s="6" t="s">
        <v>148</v>
      </c>
      <c r="K3329" s="5">
        <f t="shared" si="320"/>
        <v>45730</v>
      </c>
      <c r="L3329" s="9">
        <f>+VLOOKUP(B3329,'[17]TT 2023'!F$3379:K$3429,2,0)</f>
        <v>14404959</v>
      </c>
      <c r="M3329" s="9">
        <f t="shared" si="321"/>
        <v>5</v>
      </c>
      <c r="N3329" s="5">
        <f>+VLOOKUP(B3329,'[17]TT 2023'!F$3379:K$3429,6,0)</f>
        <v>45726</v>
      </c>
      <c r="O3329" t="s">
        <v>3617</v>
      </c>
    </row>
    <row r="3330" spans="1:15" hidden="1" x14ac:dyDescent="0.2">
      <c r="A3330" s="5">
        <v>45695</v>
      </c>
      <c r="B3330" s="6">
        <v>8169</v>
      </c>
      <c r="C3330" s="6" t="s">
        <v>3391</v>
      </c>
      <c r="D3330" s="6" t="s">
        <v>3531</v>
      </c>
      <c r="E3330" s="9">
        <v>16658700</v>
      </c>
      <c r="F3330" s="10" t="s">
        <v>1409</v>
      </c>
      <c r="G3330" s="9">
        <v>1332696</v>
      </c>
      <c r="H3330" s="9">
        <v>17991396</v>
      </c>
      <c r="I3330" s="6" t="s">
        <v>147</v>
      </c>
      <c r="J3330" s="6" t="s">
        <v>148</v>
      </c>
      <c r="K3330" s="5">
        <f t="shared" si="320"/>
        <v>45730</v>
      </c>
      <c r="L3330" s="9">
        <f>+VLOOKUP(B3330,'[17]TT 2023'!F$3379:K$3429,2,0)</f>
        <v>17991396</v>
      </c>
      <c r="M3330" s="9">
        <f t="shared" si="321"/>
        <v>0</v>
      </c>
      <c r="N3330" s="5">
        <f>+VLOOKUP(B3330,'[17]TT 2023'!F$3379:K$3429,6,0)</f>
        <v>45726</v>
      </c>
      <c r="O3330" t="s">
        <v>3617</v>
      </c>
    </row>
    <row r="3331" spans="1:15" hidden="1" x14ac:dyDescent="0.2">
      <c r="A3331" s="5">
        <v>45695</v>
      </c>
      <c r="B3331" s="6">
        <v>8170</v>
      </c>
      <c r="C3331" s="6" t="s">
        <v>3391</v>
      </c>
      <c r="D3331" s="6" t="s">
        <v>3532</v>
      </c>
      <c r="E3331" s="9">
        <v>17463700</v>
      </c>
      <c r="F3331" s="10" t="s">
        <v>1409</v>
      </c>
      <c r="G3331" s="9">
        <v>1397096</v>
      </c>
      <c r="H3331" s="9">
        <v>18860796</v>
      </c>
      <c r="I3331" s="6" t="s">
        <v>147</v>
      </c>
      <c r="J3331" s="6" t="s">
        <v>148</v>
      </c>
      <c r="K3331" s="5">
        <f t="shared" si="320"/>
        <v>45730</v>
      </c>
      <c r="L3331" s="9">
        <f>+VLOOKUP(B3331,'[17]TT 2023'!F$3379:K$3429,2,0)</f>
        <v>18860796</v>
      </c>
      <c r="M3331" s="9">
        <f t="shared" si="321"/>
        <v>0</v>
      </c>
      <c r="N3331" s="5">
        <f>+VLOOKUP(B3331,'[17]TT 2023'!F$3379:K$3429,6,0)</f>
        <v>45726</v>
      </c>
      <c r="O3331" t="s">
        <v>3617</v>
      </c>
    </row>
    <row r="3332" spans="1:15" hidden="1" x14ac:dyDescent="0.2">
      <c r="A3332" s="5">
        <v>45695</v>
      </c>
      <c r="B3332" s="6">
        <v>8172</v>
      </c>
      <c r="C3332" s="6" t="s">
        <v>3391</v>
      </c>
      <c r="D3332" s="6" t="s">
        <v>3533</v>
      </c>
      <c r="E3332" s="9">
        <v>18209220</v>
      </c>
      <c r="F3332" s="10" t="s">
        <v>1409</v>
      </c>
      <c r="G3332" s="9">
        <v>1456738</v>
      </c>
      <c r="H3332" s="9">
        <v>19665958</v>
      </c>
      <c r="I3332" s="6" t="s">
        <v>147</v>
      </c>
      <c r="J3332" s="6" t="s">
        <v>148</v>
      </c>
      <c r="K3332" s="5">
        <f t="shared" si="320"/>
        <v>45730</v>
      </c>
      <c r="L3332" s="9">
        <f>+VLOOKUP(B3332,'[17]TT 2023'!F$3379:K$3429,2,0)</f>
        <v>19665963</v>
      </c>
      <c r="M3332" s="9">
        <f t="shared" si="321"/>
        <v>5</v>
      </c>
      <c r="N3332" s="5">
        <f>+VLOOKUP(B3332,'[17]TT 2023'!F$3379:K$3429,6,0)</f>
        <v>45726</v>
      </c>
      <c r="O3332" t="s">
        <v>3617</v>
      </c>
    </row>
    <row r="3333" spans="1:15" hidden="1" x14ac:dyDescent="0.2">
      <c r="A3333" s="5">
        <v>45695</v>
      </c>
      <c r="B3333" s="6">
        <v>8175</v>
      </c>
      <c r="C3333" s="6" t="s">
        <v>3391</v>
      </c>
      <c r="D3333" s="6" t="s">
        <v>3534</v>
      </c>
      <c r="E3333" s="9">
        <v>10120600</v>
      </c>
      <c r="F3333" s="10" t="s">
        <v>1409</v>
      </c>
      <c r="G3333" s="9">
        <v>809648</v>
      </c>
      <c r="H3333" s="9">
        <v>10930248</v>
      </c>
      <c r="I3333" s="6" t="s">
        <v>147</v>
      </c>
      <c r="J3333" s="6" t="s">
        <v>148</v>
      </c>
      <c r="K3333" s="5">
        <f t="shared" si="320"/>
        <v>45730</v>
      </c>
      <c r="L3333" s="9">
        <f>+VLOOKUP(B3333,'[17]TT 2023'!F$3379:K$3429,2,0)</f>
        <v>10930248</v>
      </c>
      <c r="M3333" s="9">
        <f t="shared" si="321"/>
        <v>0</v>
      </c>
      <c r="N3333" s="5">
        <f>+VLOOKUP(B3333,'[17]TT 2023'!F$3379:K$3429,6,0)</f>
        <v>45726</v>
      </c>
      <c r="O3333" t="s">
        <v>3617</v>
      </c>
    </row>
    <row r="3334" spans="1:15" hidden="1" x14ac:dyDescent="0.2">
      <c r="A3334" s="5">
        <v>45695</v>
      </c>
      <c r="B3334" s="6">
        <v>8178</v>
      </c>
      <c r="C3334" s="6" t="s">
        <v>3391</v>
      </c>
      <c r="D3334" s="6" t="s">
        <v>3535</v>
      </c>
      <c r="E3334" s="9">
        <v>6780802</v>
      </c>
      <c r="F3334" s="10" t="s">
        <v>1409</v>
      </c>
      <c r="G3334" s="9">
        <v>542464</v>
      </c>
      <c r="H3334" s="9">
        <v>7323266</v>
      </c>
      <c r="I3334" s="6" t="s">
        <v>147</v>
      </c>
      <c r="J3334" s="6" t="s">
        <v>148</v>
      </c>
      <c r="K3334" s="5">
        <f t="shared" si="320"/>
        <v>45730</v>
      </c>
      <c r="L3334" s="9">
        <f>+VLOOKUP(B3334,'[17]TT 2023'!F$3379:K$3429,2,0)</f>
        <v>7323264</v>
      </c>
      <c r="M3334" s="9">
        <f t="shared" si="321"/>
        <v>-2</v>
      </c>
      <c r="N3334" s="5">
        <f>+VLOOKUP(B3334,'[17]TT 2023'!F$3379:K$3429,6,0)</f>
        <v>45726</v>
      </c>
      <c r="O3334" t="s">
        <v>3617</v>
      </c>
    </row>
    <row r="3335" spans="1:15" hidden="1" x14ac:dyDescent="0.2">
      <c r="A3335" s="5">
        <v>45695</v>
      </c>
      <c r="B3335" s="6">
        <v>8180</v>
      </c>
      <c r="C3335" s="6" t="s">
        <v>3391</v>
      </c>
      <c r="D3335" s="6" t="s">
        <v>3536</v>
      </c>
      <c r="E3335" s="9">
        <v>6072360</v>
      </c>
      <c r="F3335" s="10" t="s">
        <v>1409</v>
      </c>
      <c r="G3335" s="9">
        <v>485789</v>
      </c>
      <c r="H3335" s="9">
        <v>6558149</v>
      </c>
      <c r="I3335" s="6" t="s">
        <v>147</v>
      </c>
      <c r="J3335" s="6" t="s">
        <v>148</v>
      </c>
      <c r="K3335" s="5">
        <f t="shared" si="320"/>
        <v>45730</v>
      </c>
      <c r="L3335" s="9">
        <f>+VLOOKUP(B3335,'[17]TT 2023'!F$3379:K$3429,2,0)</f>
        <v>6558152</v>
      </c>
      <c r="M3335" s="9">
        <f t="shared" si="321"/>
        <v>3</v>
      </c>
      <c r="N3335" s="5">
        <f>+VLOOKUP(B3335,'[17]TT 2023'!F$3379:K$3429,6,0)</f>
        <v>45726</v>
      </c>
      <c r="O3335" t="s">
        <v>3617</v>
      </c>
    </row>
    <row r="3336" spans="1:15" hidden="1" x14ac:dyDescent="0.2">
      <c r="A3336" s="5">
        <v>45695</v>
      </c>
      <c r="B3336" s="6">
        <v>8183</v>
      </c>
      <c r="C3336" s="6" t="s">
        <v>3391</v>
      </c>
      <c r="D3336" s="6" t="s">
        <v>3537</v>
      </c>
      <c r="E3336" s="9">
        <v>17283180</v>
      </c>
      <c r="F3336" s="10" t="s">
        <v>1409</v>
      </c>
      <c r="G3336" s="9">
        <v>1382654</v>
      </c>
      <c r="H3336" s="9">
        <v>18665834</v>
      </c>
      <c r="I3336" s="6" t="s">
        <v>147</v>
      </c>
      <c r="J3336" s="6" t="s">
        <v>148</v>
      </c>
      <c r="K3336" s="5">
        <f t="shared" si="320"/>
        <v>45730</v>
      </c>
      <c r="L3336" s="9">
        <f>+VLOOKUP(B3336,'[17]TT 2023'!F$3379:K$3429,2,0)</f>
        <v>18665829</v>
      </c>
      <c r="M3336" s="9">
        <f t="shared" si="321"/>
        <v>-5</v>
      </c>
      <c r="N3336" s="5">
        <f>+VLOOKUP(B3336,'[17]TT 2023'!F$3379:K$3429,6,0)</f>
        <v>45726</v>
      </c>
      <c r="O3336" t="s">
        <v>3617</v>
      </c>
    </row>
    <row r="3337" spans="1:15" hidden="1" x14ac:dyDescent="0.2">
      <c r="A3337" s="5">
        <v>45695</v>
      </c>
      <c r="B3337" s="6">
        <v>8186</v>
      </c>
      <c r="C3337" s="6" t="s">
        <v>3391</v>
      </c>
      <c r="D3337" s="6" t="s">
        <v>3538</v>
      </c>
      <c r="E3337" s="9">
        <v>14023020</v>
      </c>
      <c r="F3337" s="10" t="s">
        <v>1409</v>
      </c>
      <c r="G3337" s="9">
        <v>1121842</v>
      </c>
      <c r="H3337" s="9">
        <v>15144862</v>
      </c>
      <c r="I3337" s="6" t="s">
        <v>147</v>
      </c>
      <c r="J3337" s="6" t="s">
        <v>148</v>
      </c>
      <c r="K3337" s="5">
        <f t="shared" si="320"/>
        <v>45730</v>
      </c>
      <c r="L3337" s="9">
        <f>+VLOOKUP(B3337,'[17]TT 2023'!F$3379:K$3429,2,0)</f>
        <v>15144867</v>
      </c>
      <c r="M3337" s="9">
        <f t="shared" si="321"/>
        <v>5</v>
      </c>
      <c r="N3337" s="5">
        <f>+VLOOKUP(B3337,'[17]TT 2023'!F$3379:K$3429,6,0)</f>
        <v>45726</v>
      </c>
      <c r="O3337" t="s">
        <v>3617</v>
      </c>
    </row>
    <row r="3338" spans="1:15" hidden="1" x14ac:dyDescent="0.2">
      <c r="A3338" s="5">
        <v>45696</v>
      </c>
      <c r="B3338" s="6">
        <v>8624</v>
      </c>
      <c r="C3338" s="6" t="s">
        <v>3391</v>
      </c>
      <c r="D3338" s="6" t="s">
        <v>3539</v>
      </c>
      <c r="E3338" s="9">
        <v>15113840</v>
      </c>
      <c r="F3338" s="10" t="s">
        <v>1409</v>
      </c>
      <c r="G3338" s="9">
        <v>1209107</v>
      </c>
      <c r="H3338" s="9">
        <v>16322947</v>
      </c>
      <c r="I3338" s="6" t="s">
        <v>13</v>
      </c>
      <c r="J3338" s="6" t="s">
        <v>14</v>
      </c>
      <c r="K3338" s="5">
        <f t="shared" si="320"/>
        <v>45731</v>
      </c>
      <c r="L3338" s="9">
        <f>+VLOOKUP(B3338,'[17]TT 2023'!F$3379:K$3429,2,0)</f>
        <v>16322945</v>
      </c>
      <c r="M3338" s="9">
        <f t="shared" si="321"/>
        <v>-2</v>
      </c>
      <c r="N3338" s="5">
        <f>+VLOOKUP(B3338,'[17]TT 2023'!F$3379:K$3429,6,0)</f>
        <v>45726</v>
      </c>
      <c r="O3338" t="s">
        <v>3617</v>
      </c>
    </row>
    <row r="3339" spans="1:15" hidden="1" x14ac:dyDescent="0.2">
      <c r="A3339" s="5">
        <v>45696</v>
      </c>
      <c r="B3339" s="6">
        <v>8625</v>
      </c>
      <c r="C3339" s="6" t="s">
        <v>3391</v>
      </c>
      <c r="D3339" s="6" t="s">
        <v>3540</v>
      </c>
      <c r="E3339" s="9">
        <v>2395015</v>
      </c>
      <c r="F3339" s="10" t="s">
        <v>1409</v>
      </c>
      <c r="G3339" s="9">
        <v>191601</v>
      </c>
      <c r="H3339" s="9">
        <v>2586616</v>
      </c>
      <c r="I3339" s="6" t="s">
        <v>13</v>
      </c>
      <c r="J3339" s="6" t="s">
        <v>14</v>
      </c>
      <c r="K3339" s="5">
        <f t="shared" si="320"/>
        <v>45731</v>
      </c>
      <c r="L3339" s="9">
        <f>+VLOOKUP(B3339,'[17]TT 2023'!F$3379:K$3429,2,0)</f>
        <v>2586614</v>
      </c>
      <c r="M3339" s="9">
        <f t="shared" si="321"/>
        <v>-2</v>
      </c>
      <c r="N3339" s="5">
        <f>+VLOOKUP(B3339,'[17]TT 2023'!F$3379:K$3429,6,0)</f>
        <v>45726</v>
      </c>
      <c r="O3339" t="s">
        <v>3617</v>
      </c>
    </row>
    <row r="3340" spans="1:15" hidden="1" x14ac:dyDescent="0.2">
      <c r="A3340" s="5">
        <v>45696</v>
      </c>
      <c r="B3340" s="6">
        <v>8626</v>
      </c>
      <c r="C3340" s="6" t="s">
        <v>3391</v>
      </c>
      <c r="D3340" s="6" t="s">
        <v>3541</v>
      </c>
      <c r="E3340" s="9">
        <v>2024120</v>
      </c>
      <c r="F3340" s="10" t="s">
        <v>1409</v>
      </c>
      <c r="G3340" s="9">
        <v>161930</v>
      </c>
      <c r="H3340" s="9">
        <v>2186050</v>
      </c>
      <c r="I3340" s="6" t="s">
        <v>13</v>
      </c>
      <c r="J3340" s="6" t="s">
        <v>14</v>
      </c>
      <c r="K3340" s="5">
        <f t="shared" si="320"/>
        <v>45731</v>
      </c>
      <c r="L3340" s="9">
        <f>+VLOOKUP(B3340,'[17]TT 2023'!F$3379:K$3429,2,0)</f>
        <v>2186055</v>
      </c>
      <c r="M3340" s="9">
        <f t="shared" si="321"/>
        <v>5</v>
      </c>
      <c r="N3340" s="5">
        <f>+VLOOKUP(B3340,'[17]TT 2023'!F$3379:K$3429,6,0)</f>
        <v>45726</v>
      </c>
      <c r="O3340" t="s">
        <v>3617</v>
      </c>
    </row>
    <row r="3341" spans="1:15" hidden="1" x14ac:dyDescent="0.2">
      <c r="A3341" s="5">
        <v>45696</v>
      </c>
      <c r="B3341" s="6">
        <v>8627</v>
      </c>
      <c r="C3341" s="6" t="s">
        <v>3391</v>
      </c>
      <c r="D3341" s="6" t="s">
        <v>3542</v>
      </c>
      <c r="E3341" s="9">
        <v>17317660</v>
      </c>
      <c r="F3341" s="10" t="s">
        <v>1409</v>
      </c>
      <c r="G3341" s="9">
        <v>1385413</v>
      </c>
      <c r="H3341" s="9">
        <v>18703073</v>
      </c>
      <c r="I3341" s="6" t="s">
        <v>13</v>
      </c>
      <c r="J3341" s="6" t="s">
        <v>14</v>
      </c>
      <c r="K3341" s="5">
        <f t="shared" si="320"/>
        <v>45731</v>
      </c>
      <c r="L3341" s="9">
        <f>+VLOOKUP(B3341,'[17]TT 2023'!F$3379:K$3429,2,0)</f>
        <v>18703076</v>
      </c>
      <c r="M3341" s="9">
        <f t="shared" si="321"/>
        <v>3</v>
      </c>
      <c r="N3341" s="5">
        <f>+VLOOKUP(B3341,'[17]TT 2023'!F$3379:K$3429,6,0)</f>
        <v>45726</v>
      </c>
      <c r="O3341" t="s">
        <v>3617</v>
      </c>
    </row>
    <row r="3342" spans="1:15" hidden="1" x14ac:dyDescent="0.2">
      <c r="A3342" s="5">
        <v>45696</v>
      </c>
      <c r="B3342" s="6">
        <v>8628</v>
      </c>
      <c r="C3342" s="6" t="s">
        <v>3391</v>
      </c>
      <c r="D3342" s="6" t="s">
        <v>3543</v>
      </c>
      <c r="E3342" s="9">
        <v>21119470</v>
      </c>
      <c r="F3342" s="10" t="s">
        <v>1409</v>
      </c>
      <c r="G3342" s="9">
        <v>1689558</v>
      </c>
      <c r="H3342" s="9">
        <v>22809028</v>
      </c>
      <c r="I3342" s="6" t="s">
        <v>13</v>
      </c>
      <c r="J3342" s="6" t="s">
        <v>14</v>
      </c>
      <c r="K3342" s="5">
        <f t="shared" si="320"/>
        <v>45731</v>
      </c>
      <c r="L3342" s="9">
        <f>+VLOOKUP(B3342,'[17]TT 2023'!F$3379:K$3429,2,0)</f>
        <v>22809033</v>
      </c>
      <c r="M3342" s="9">
        <f t="shared" si="321"/>
        <v>5</v>
      </c>
      <c r="N3342" s="5">
        <f>+VLOOKUP(B3342,'[17]TT 2023'!F$3379:K$3429,6,0)</f>
        <v>45726</v>
      </c>
      <c r="O3342" t="s">
        <v>3617</v>
      </c>
    </row>
    <row r="3343" spans="1:15" hidden="1" x14ac:dyDescent="0.2">
      <c r="A3343" s="5">
        <v>45696</v>
      </c>
      <c r="B3343" s="6">
        <v>8629</v>
      </c>
      <c r="C3343" s="6" t="s">
        <v>3391</v>
      </c>
      <c r="D3343" s="6" t="s">
        <v>3544</v>
      </c>
      <c r="E3343" s="9">
        <v>2024120</v>
      </c>
      <c r="F3343" s="10" t="s">
        <v>1409</v>
      </c>
      <c r="G3343" s="9">
        <v>161930</v>
      </c>
      <c r="H3343" s="9">
        <v>2186050</v>
      </c>
      <c r="I3343" s="6" t="s">
        <v>13</v>
      </c>
      <c r="J3343" s="6" t="s">
        <v>14</v>
      </c>
      <c r="K3343" s="5">
        <f t="shared" si="320"/>
        <v>45731</v>
      </c>
      <c r="L3343" s="9">
        <f>+VLOOKUP(B3343,'[17]TT 2023'!F$3379:K$3429,2,0)</f>
        <v>2186055</v>
      </c>
      <c r="M3343" s="9">
        <f t="shared" si="321"/>
        <v>5</v>
      </c>
      <c r="N3343" s="5">
        <f>+VLOOKUP(B3343,'[17]TT 2023'!F$3379:K$3429,6,0)</f>
        <v>45726</v>
      </c>
      <c r="O3343" t="s">
        <v>3617</v>
      </c>
    </row>
    <row r="3344" spans="1:15" hidden="1" x14ac:dyDescent="0.2">
      <c r="A3344" s="5">
        <v>45696</v>
      </c>
      <c r="B3344" s="6">
        <v>8630</v>
      </c>
      <c r="C3344" s="6" t="s">
        <v>3391</v>
      </c>
      <c r="D3344" s="6" t="s">
        <v>3545</v>
      </c>
      <c r="E3344" s="9">
        <v>2472280</v>
      </c>
      <c r="F3344" s="10" t="s">
        <v>1409</v>
      </c>
      <c r="G3344" s="9">
        <v>197782</v>
      </c>
      <c r="H3344" s="9">
        <v>2670062</v>
      </c>
      <c r="I3344" s="6" t="s">
        <v>117</v>
      </c>
      <c r="J3344" s="6" t="s">
        <v>118</v>
      </c>
      <c r="K3344" s="5">
        <f t="shared" si="320"/>
        <v>45731</v>
      </c>
      <c r="L3344" s="9">
        <f>+VLOOKUP(B3344,'[17]TT 2023'!F$3379:K$3429,2,0)</f>
        <v>2670057</v>
      </c>
      <c r="M3344" s="9">
        <f t="shared" si="321"/>
        <v>-5</v>
      </c>
      <c r="N3344" s="5">
        <f>+VLOOKUP(B3344,'[17]TT 2023'!F$3379:K$3429,6,0)</f>
        <v>45726</v>
      </c>
      <c r="O3344" t="s">
        <v>3617</v>
      </c>
    </row>
    <row r="3345" spans="1:15" hidden="1" x14ac:dyDescent="0.2">
      <c r="A3345" s="5">
        <v>45696</v>
      </c>
      <c r="B3345" s="6">
        <v>8633</v>
      </c>
      <c r="C3345" s="6" t="s">
        <v>3391</v>
      </c>
      <c r="D3345" s="6" t="s">
        <v>3546</v>
      </c>
      <c r="E3345" s="9">
        <v>4048240</v>
      </c>
      <c r="F3345" s="10" t="s">
        <v>1409</v>
      </c>
      <c r="G3345" s="9">
        <v>323859</v>
      </c>
      <c r="H3345" s="9">
        <v>4372099</v>
      </c>
      <c r="I3345" s="6" t="s">
        <v>117</v>
      </c>
      <c r="J3345" s="6" t="s">
        <v>118</v>
      </c>
      <c r="K3345" s="5">
        <f t="shared" si="320"/>
        <v>45731</v>
      </c>
      <c r="L3345" s="9">
        <f>+VLOOKUP(B3345,'[17]TT 2023'!F$3379:K$3429,2,0)</f>
        <v>4372097</v>
      </c>
      <c r="M3345" s="9">
        <f t="shared" si="321"/>
        <v>-2</v>
      </c>
      <c r="N3345" s="5">
        <f>+VLOOKUP(B3345,'[17]TT 2023'!F$3379:K$3429,6,0)</f>
        <v>45726</v>
      </c>
      <c r="O3345" t="s">
        <v>3617</v>
      </c>
    </row>
    <row r="3346" spans="1:15" hidden="1" x14ac:dyDescent="0.2">
      <c r="A3346" s="5">
        <v>45696</v>
      </c>
      <c r="B3346" s="6">
        <v>8655</v>
      </c>
      <c r="C3346" s="6" t="s">
        <v>3391</v>
      </c>
      <c r="D3346" s="6" t="s">
        <v>3547</v>
      </c>
      <c r="E3346" s="9">
        <v>10934780</v>
      </c>
      <c r="F3346" s="10" t="s">
        <v>1409</v>
      </c>
      <c r="G3346" s="9">
        <v>874782</v>
      </c>
      <c r="H3346" s="9">
        <v>11809562</v>
      </c>
      <c r="I3346" s="6" t="s">
        <v>13</v>
      </c>
      <c r="J3346" s="6" t="s">
        <v>14</v>
      </c>
      <c r="K3346" s="5">
        <f t="shared" si="320"/>
        <v>45731</v>
      </c>
      <c r="L3346" s="9">
        <f>+VLOOKUP(B3346,'[17]TT 2023'!F$3379:K$3429,2,0)</f>
        <v>11809557</v>
      </c>
      <c r="M3346" s="9">
        <f t="shared" si="321"/>
        <v>-5</v>
      </c>
      <c r="N3346" s="5">
        <f>+VLOOKUP(B3346,'[17]TT 2023'!F$3379:K$3429,6,0)</f>
        <v>45726</v>
      </c>
      <c r="O3346" t="s">
        <v>3617</v>
      </c>
    </row>
    <row r="3347" spans="1:15" hidden="1" x14ac:dyDescent="0.2">
      <c r="A3347" s="5">
        <v>45699</v>
      </c>
      <c r="B3347" s="6">
        <v>8874</v>
      </c>
      <c r="C3347" s="6" t="s">
        <v>3391</v>
      </c>
      <c r="D3347" s="6" t="s">
        <v>3548</v>
      </c>
      <c r="E3347" s="9">
        <v>5027250</v>
      </c>
      <c r="F3347" s="10" t="s">
        <v>1409</v>
      </c>
      <c r="G3347" s="9">
        <v>402180</v>
      </c>
      <c r="H3347" s="9">
        <v>5429430</v>
      </c>
      <c r="I3347" s="6" t="s">
        <v>117</v>
      </c>
      <c r="J3347" s="6" t="s">
        <v>118</v>
      </c>
      <c r="K3347" s="5">
        <f t="shared" si="320"/>
        <v>45734</v>
      </c>
      <c r="L3347" s="9">
        <f>+VLOOKUP(B3347,'[17]TT 2023'!F$3430:K$3486,2,0)</f>
        <v>5429430</v>
      </c>
      <c r="M3347" s="9">
        <f t="shared" si="321"/>
        <v>0</v>
      </c>
      <c r="N3347" s="5">
        <f>+VLOOKUP(B3347,'[17]TT 2023'!F$3430:K$3486,6,0)</f>
        <v>45740</v>
      </c>
      <c r="O3347" t="s">
        <v>3618</v>
      </c>
    </row>
    <row r="3348" spans="1:15" hidden="1" x14ac:dyDescent="0.2">
      <c r="A3348" s="5">
        <v>45699</v>
      </c>
      <c r="B3348" s="6">
        <v>8875</v>
      </c>
      <c r="C3348" s="6" t="s">
        <v>3391</v>
      </c>
      <c r="D3348" s="6" t="s">
        <v>3549</v>
      </c>
      <c r="E3348" s="9">
        <v>10345810</v>
      </c>
      <c r="F3348" s="10" t="s">
        <v>1409</v>
      </c>
      <c r="G3348" s="9">
        <v>827665</v>
      </c>
      <c r="H3348" s="9">
        <v>11173475</v>
      </c>
      <c r="I3348" s="6" t="s">
        <v>13</v>
      </c>
      <c r="J3348" s="6" t="s">
        <v>14</v>
      </c>
      <c r="K3348" s="5">
        <f t="shared" si="320"/>
        <v>45734</v>
      </c>
      <c r="L3348" s="9">
        <f>+VLOOKUP(B3348,'[17]TT 2023'!F$3430:K$3486,2,0)</f>
        <v>11173478</v>
      </c>
      <c r="M3348" s="9">
        <f t="shared" si="321"/>
        <v>3</v>
      </c>
      <c r="N3348" s="5">
        <f>+VLOOKUP(B3348,'[17]TT 2023'!F$3430:K$3486,6,0)</f>
        <v>45740</v>
      </c>
      <c r="O3348" t="s">
        <v>3618</v>
      </c>
    </row>
    <row r="3349" spans="1:15" hidden="1" x14ac:dyDescent="0.2">
      <c r="A3349" s="5">
        <v>45699</v>
      </c>
      <c r="B3349" s="6">
        <v>8876</v>
      </c>
      <c r="C3349" s="6" t="s">
        <v>3391</v>
      </c>
      <c r="D3349" s="6" t="s">
        <v>3550</v>
      </c>
      <c r="E3349" s="9">
        <v>9218860</v>
      </c>
      <c r="F3349" s="10" t="s">
        <v>1409</v>
      </c>
      <c r="G3349" s="9">
        <v>737509</v>
      </c>
      <c r="H3349" s="9">
        <v>9956369</v>
      </c>
      <c r="I3349" s="6" t="s">
        <v>13</v>
      </c>
      <c r="J3349" s="6" t="s">
        <v>14</v>
      </c>
      <c r="K3349" s="5">
        <f t="shared" si="320"/>
        <v>45734</v>
      </c>
      <c r="L3349" s="9">
        <f>+VLOOKUP(B3349,'[17]TT 2023'!F$3430:K$3486,2,0)</f>
        <v>9956372</v>
      </c>
      <c r="M3349" s="9">
        <f t="shared" si="321"/>
        <v>3</v>
      </c>
      <c r="N3349" s="5">
        <f>+VLOOKUP(B3349,'[17]TT 2023'!F$3430:K$3486,6,0)</f>
        <v>45740</v>
      </c>
      <c r="O3349" t="s">
        <v>3618</v>
      </c>
    </row>
    <row r="3350" spans="1:15" hidden="1" x14ac:dyDescent="0.2">
      <c r="A3350" s="5">
        <v>45699</v>
      </c>
      <c r="B3350" s="6">
        <v>8877</v>
      </c>
      <c r="C3350" s="6" t="s">
        <v>3391</v>
      </c>
      <c r="D3350" s="6" t="s">
        <v>3551</v>
      </c>
      <c r="E3350" s="9">
        <v>7110100</v>
      </c>
      <c r="F3350" s="10" t="s">
        <v>1409</v>
      </c>
      <c r="G3350" s="9">
        <v>568808</v>
      </c>
      <c r="H3350" s="9">
        <v>7678908</v>
      </c>
      <c r="I3350" s="6" t="s">
        <v>13</v>
      </c>
      <c r="J3350" s="6" t="s">
        <v>14</v>
      </c>
      <c r="K3350" s="5">
        <f t="shared" si="320"/>
        <v>45734</v>
      </c>
      <c r="L3350" s="9">
        <f>+VLOOKUP(B3350,'[17]TT 2023'!F$3430:K$3486,2,0)</f>
        <v>7678908</v>
      </c>
      <c r="M3350" s="9">
        <f t="shared" si="321"/>
        <v>0</v>
      </c>
      <c r="N3350" s="5">
        <f>+VLOOKUP(B3350,'[17]TT 2023'!F$3430:K$3486,6,0)</f>
        <v>45740</v>
      </c>
      <c r="O3350" t="s">
        <v>3618</v>
      </c>
    </row>
    <row r="3351" spans="1:15" hidden="1" x14ac:dyDescent="0.2">
      <c r="A3351" s="5">
        <v>45699</v>
      </c>
      <c r="B3351" s="6">
        <v>8878</v>
      </c>
      <c r="C3351" s="6" t="s">
        <v>3391</v>
      </c>
      <c r="D3351" s="6" t="s">
        <v>3552</v>
      </c>
      <c r="E3351" s="9">
        <v>1003660</v>
      </c>
      <c r="F3351" s="10" t="s">
        <v>1409</v>
      </c>
      <c r="G3351" s="9">
        <v>80293</v>
      </c>
      <c r="H3351" s="9">
        <v>1083953</v>
      </c>
      <c r="I3351" s="6" t="s">
        <v>13</v>
      </c>
      <c r="J3351" s="6" t="s">
        <v>14</v>
      </c>
      <c r="K3351" s="5">
        <f t="shared" si="320"/>
        <v>45734</v>
      </c>
      <c r="L3351" s="9">
        <f>+VLOOKUP(B3351,'[17]TT 2023'!F$3430:K$3486,2,0)</f>
        <v>1083956</v>
      </c>
      <c r="M3351" s="9">
        <f t="shared" si="321"/>
        <v>3</v>
      </c>
      <c r="N3351" s="5">
        <f>+VLOOKUP(B3351,'[17]TT 2023'!F$3430:K$3486,6,0)</f>
        <v>45740</v>
      </c>
      <c r="O3351" t="s">
        <v>3618</v>
      </c>
    </row>
    <row r="3352" spans="1:15" hidden="1" x14ac:dyDescent="0.2">
      <c r="A3352" s="5">
        <v>45699</v>
      </c>
      <c r="B3352" s="6">
        <v>8879</v>
      </c>
      <c r="C3352" s="6" t="s">
        <v>3391</v>
      </c>
      <c r="D3352" s="6" t="s">
        <v>3553</v>
      </c>
      <c r="E3352" s="9">
        <v>6495870</v>
      </c>
      <c r="F3352" s="10" t="s">
        <v>1409</v>
      </c>
      <c r="G3352" s="9">
        <v>519670</v>
      </c>
      <c r="H3352" s="9">
        <v>7015540</v>
      </c>
      <c r="I3352" s="6" t="s">
        <v>113</v>
      </c>
      <c r="J3352" s="6" t="s">
        <v>114</v>
      </c>
      <c r="K3352" s="5">
        <f t="shared" si="320"/>
        <v>45734</v>
      </c>
      <c r="L3352" s="9">
        <f>+VLOOKUP(B3352,'[17]TT 2023'!F$3430:K$3486,2,0)</f>
        <v>7015545</v>
      </c>
      <c r="M3352" s="9">
        <f t="shared" si="321"/>
        <v>5</v>
      </c>
      <c r="N3352" s="5">
        <f>+VLOOKUP(B3352,'[17]TT 2023'!F$3430:K$3486,6,0)</f>
        <v>45740</v>
      </c>
      <c r="O3352" t="s">
        <v>3618</v>
      </c>
    </row>
    <row r="3353" spans="1:15" hidden="1" x14ac:dyDescent="0.2">
      <c r="A3353" s="5">
        <v>45699</v>
      </c>
      <c r="B3353" s="6">
        <v>8880</v>
      </c>
      <c r="C3353" s="6" t="s">
        <v>3391</v>
      </c>
      <c r="D3353" s="6" t="s">
        <v>3554</v>
      </c>
      <c r="E3353" s="9">
        <v>1719535</v>
      </c>
      <c r="F3353" s="10" t="s">
        <v>1409</v>
      </c>
      <c r="G3353" s="9">
        <v>137563</v>
      </c>
      <c r="H3353" s="9">
        <v>1857098</v>
      </c>
      <c r="I3353" s="6" t="s">
        <v>175</v>
      </c>
      <c r="J3353" s="6" t="s">
        <v>176</v>
      </c>
      <c r="K3353" s="5">
        <f t="shared" si="320"/>
        <v>45734</v>
      </c>
      <c r="L3353" s="9">
        <f>+VLOOKUP(B3353,'[17]TT 2023'!F$3430:K$3486,2,0)</f>
        <v>1857101</v>
      </c>
      <c r="M3353" s="9">
        <f t="shared" si="321"/>
        <v>3</v>
      </c>
      <c r="N3353" s="5">
        <f>+VLOOKUP(B3353,'[17]TT 2023'!F$3430:K$3486,6,0)</f>
        <v>45740</v>
      </c>
      <c r="O3353" t="s">
        <v>3618</v>
      </c>
    </row>
    <row r="3354" spans="1:15" hidden="1" x14ac:dyDescent="0.2">
      <c r="A3354" s="5">
        <v>45699</v>
      </c>
      <c r="B3354" s="6">
        <v>8881</v>
      </c>
      <c r="C3354" s="6" t="s">
        <v>3391</v>
      </c>
      <c r="D3354" s="6" t="s">
        <v>3555</v>
      </c>
      <c r="E3354" s="9">
        <v>5462350</v>
      </c>
      <c r="F3354" s="10" t="s">
        <v>1409</v>
      </c>
      <c r="G3354" s="9">
        <v>436988</v>
      </c>
      <c r="H3354" s="9">
        <v>5899338</v>
      </c>
      <c r="I3354" s="6" t="s">
        <v>83</v>
      </c>
      <c r="J3354" s="6" t="s">
        <v>84</v>
      </c>
      <c r="K3354" s="5">
        <f t="shared" si="320"/>
        <v>45734</v>
      </c>
      <c r="L3354" s="9">
        <f>+VLOOKUP(B3354,'[17]TT 2023'!F$3430:K$3486,2,0)</f>
        <v>5899338</v>
      </c>
      <c r="M3354" s="9">
        <f t="shared" si="321"/>
        <v>0</v>
      </c>
      <c r="N3354" s="5">
        <f>+VLOOKUP(B3354,'[17]TT 2023'!F$3430:K$3486,6,0)</f>
        <v>45740</v>
      </c>
      <c r="O3354" t="s">
        <v>3618</v>
      </c>
    </row>
    <row r="3355" spans="1:15" hidden="1" x14ac:dyDescent="0.2">
      <c r="A3355" s="5">
        <v>45699</v>
      </c>
      <c r="B3355" s="6">
        <v>8882</v>
      </c>
      <c r="C3355" s="6" t="s">
        <v>3391</v>
      </c>
      <c r="D3355" s="6" t="s">
        <v>3556</v>
      </c>
      <c r="E3355" s="9">
        <v>1468620</v>
      </c>
      <c r="F3355" s="10" t="s">
        <v>1409</v>
      </c>
      <c r="G3355" s="9">
        <v>117490</v>
      </c>
      <c r="H3355" s="9">
        <v>1586110</v>
      </c>
      <c r="I3355" s="6" t="s">
        <v>291</v>
      </c>
      <c r="J3355" s="6" t="s">
        <v>292</v>
      </c>
      <c r="K3355" s="5">
        <f t="shared" si="320"/>
        <v>45734</v>
      </c>
      <c r="L3355" s="9">
        <f>+VLOOKUP(B3355,'[17]TT 2023'!F$3430:K$3486,2,0)</f>
        <v>1586115</v>
      </c>
      <c r="M3355" s="9">
        <f t="shared" si="321"/>
        <v>5</v>
      </c>
      <c r="N3355" s="5">
        <f>+VLOOKUP(B3355,'[17]TT 2023'!F$3430:K$3486,6,0)</f>
        <v>45740</v>
      </c>
      <c r="O3355" t="s">
        <v>3618</v>
      </c>
    </row>
    <row r="3356" spans="1:15" hidden="1" x14ac:dyDescent="0.2">
      <c r="A3356" s="5">
        <v>45699</v>
      </c>
      <c r="B3356" s="6">
        <v>8883</v>
      </c>
      <c r="C3356" s="6" t="s">
        <v>3391</v>
      </c>
      <c r="D3356" s="6" t="s">
        <v>3557</v>
      </c>
      <c r="E3356" s="9">
        <v>4100855</v>
      </c>
      <c r="F3356" s="10" t="s">
        <v>1409</v>
      </c>
      <c r="G3356" s="9">
        <v>328068</v>
      </c>
      <c r="H3356" s="9">
        <v>4428923</v>
      </c>
      <c r="I3356" s="6" t="s">
        <v>93</v>
      </c>
      <c r="J3356" s="6" t="s">
        <v>94</v>
      </c>
      <c r="K3356" s="5">
        <f t="shared" si="320"/>
        <v>45734</v>
      </c>
      <c r="L3356" s="9">
        <f>+VLOOKUP(B3356,'[17]TT 2023'!F$3430:K$3486,2,0)</f>
        <v>4428918</v>
      </c>
      <c r="M3356" s="9">
        <f t="shared" si="321"/>
        <v>-5</v>
      </c>
      <c r="N3356" s="5">
        <f>+VLOOKUP(B3356,'[17]TT 2023'!F$3430:K$3486,6,0)</f>
        <v>45740</v>
      </c>
      <c r="O3356" t="s">
        <v>3618</v>
      </c>
    </row>
    <row r="3357" spans="1:15" hidden="1" x14ac:dyDescent="0.2">
      <c r="A3357" s="5">
        <v>45699</v>
      </c>
      <c r="B3357" s="6">
        <v>8884</v>
      </c>
      <c r="C3357" s="6" t="s">
        <v>3391</v>
      </c>
      <c r="D3357" s="6" t="s">
        <v>3558</v>
      </c>
      <c r="E3357" s="9">
        <v>8316915</v>
      </c>
      <c r="F3357" s="10" t="s">
        <v>1409</v>
      </c>
      <c r="G3357" s="9">
        <v>665353</v>
      </c>
      <c r="H3357" s="9">
        <v>8982268</v>
      </c>
      <c r="I3357" s="6" t="s">
        <v>53</v>
      </c>
      <c r="J3357" s="6" t="s">
        <v>54</v>
      </c>
      <c r="K3357" s="5">
        <f t="shared" si="320"/>
        <v>45734</v>
      </c>
      <c r="L3357" s="9">
        <f>+VLOOKUP(B3357,'[17]TT 2023'!F$3430:K$3486,2,0)</f>
        <v>8982266</v>
      </c>
      <c r="M3357" s="9">
        <f t="shared" si="321"/>
        <v>-2</v>
      </c>
      <c r="N3357" s="5">
        <f>+VLOOKUP(B3357,'[17]TT 2023'!F$3430:K$3486,6,0)</f>
        <v>45740</v>
      </c>
      <c r="O3357" t="s">
        <v>3618</v>
      </c>
    </row>
    <row r="3358" spans="1:15" hidden="1" x14ac:dyDescent="0.2">
      <c r="A3358" s="5">
        <v>45699</v>
      </c>
      <c r="B3358" s="6">
        <v>8885</v>
      </c>
      <c r="C3358" s="6" t="s">
        <v>3391</v>
      </c>
      <c r="D3358" s="6" t="s">
        <v>3559</v>
      </c>
      <c r="E3358" s="9">
        <v>2144100</v>
      </c>
      <c r="F3358" s="10" t="s">
        <v>1409</v>
      </c>
      <c r="G3358" s="9">
        <v>171528</v>
      </c>
      <c r="H3358" s="9">
        <v>2315628</v>
      </c>
      <c r="I3358" s="6" t="s">
        <v>131</v>
      </c>
      <c r="J3358" s="6" t="s">
        <v>132</v>
      </c>
      <c r="K3358" s="5">
        <f t="shared" si="320"/>
        <v>45734</v>
      </c>
      <c r="L3358" s="9">
        <f>+VLOOKUP(B3358,'[17]TT 2023'!F$3430:K$3486,2,0)</f>
        <v>2315628</v>
      </c>
      <c r="M3358" s="9">
        <f t="shared" si="321"/>
        <v>0</v>
      </c>
      <c r="N3358" s="5">
        <f>+VLOOKUP(B3358,'[17]TT 2023'!F$3430:K$3486,6,0)</f>
        <v>45740</v>
      </c>
      <c r="O3358" t="s">
        <v>3618</v>
      </c>
    </row>
    <row r="3359" spans="1:15" hidden="1" x14ac:dyDescent="0.2">
      <c r="A3359" s="5">
        <v>45700</v>
      </c>
      <c r="B3359" s="6">
        <v>8958</v>
      </c>
      <c r="C3359" s="6" t="s">
        <v>3391</v>
      </c>
      <c r="D3359" s="6" t="s">
        <v>3560</v>
      </c>
      <c r="E3359" s="9">
        <v>12756488</v>
      </c>
      <c r="F3359" s="10" t="s">
        <v>1409</v>
      </c>
      <c r="G3359" s="9">
        <v>1020519</v>
      </c>
      <c r="H3359" s="9">
        <v>13777007</v>
      </c>
      <c r="I3359" s="6" t="s">
        <v>147</v>
      </c>
      <c r="J3359" s="6" t="s">
        <v>148</v>
      </c>
      <c r="K3359" s="5">
        <f t="shared" si="320"/>
        <v>45735</v>
      </c>
      <c r="L3359" s="9">
        <f>+VLOOKUP(B3359,'[17]TT 2023'!F$3379:K$3429,2,0)</f>
        <v>13777007</v>
      </c>
      <c r="M3359" s="9">
        <f t="shared" si="321"/>
        <v>0</v>
      </c>
      <c r="N3359" s="5">
        <f>+VLOOKUP(B3359,'[17]TT 2023'!F$3379:K$3429,6,0)</f>
        <v>45726</v>
      </c>
      <c r="O3359" t="s">
        <v>3617</v>
      </c>
    </row>
    <row r="3360" spans="1:15" hidden="1" x14ac:dyDescent="0.2">
      <c r="A3360" s="5">
        <v>45701</v>
      </c>
      <c r="B3360" s="6">
        <v>10067</v>
      </c>
      <c r="C3360" s="6" t="s">
        <v>3391</v>
      </c>
      <c r="D3360" s="6" t="s">
        <v>3561</v>
      </c>
      <c r="E3360" s="9">
        <v>4995000</v>
      </c>
      <c r="F3360" s="10" t="s">
        <v>1409</v>
      </c>
      <c r="G3360" s="9">
        <v>399600</v>
      </c>
      <c r="H3360" s="9">
        <v>5394600</v>
      </c>
      <c r="I3360" s="6" t="s">
        <v>147</v>
      </c>
      <c r="J3360" s="6" t="s">
        <v>148</v>
      </c>
      <c r="K3360" s="5">
        <f t="shared" si="320"/>
        <v>45736</v>
      </c>
      <c r="L3360" s="9">
        <f>+VLOOKUP(B3360,'[17]TT 2023'!F$3430:K$3486,2,0)</f>
        <v>5394600</v>
      </c>
      <c r="M3360" s="9">
        <f t="shared" si="321"/>
        <v>0</v>
      </c>
      <c r="N3360" s="5">
        <f>+VLOOKUP(B3360,'[17]TT 2023'!F$3430:K$3486,6,0)</f>
        <v>45740</v>
      </c>
      <c r="O3360" t="s">
        <v>3618</v>
      </c>
    </row>
    <row r="3361" spans="1:15" hidden="1" x14ac:dyDescent="0.2">
      <c r="A3361" s="5">
        <v>45701</v>
      </c>
      <c r="B3361" s="6">
        <v>10068</v>
      </c>
      <c r="C3361" s="6" t="s">
        <v>3391</v>
      </c>
      <c r="D3361" s="6" t="s">
        <v>3562</v>
      </c>
      <c r="E3361" s="9">
        <v>1468620</v>
      </c>
      <c r="F3361" s="10" t="s">
        <v>1409</v>
      </c>
      <c r="G3361" s="9">
        <v>117490</v>
      </c>
      <c r="H3361" s="9">
        <v>1586110</v>
      </c>
      <c r="I3361" s="6" t="s">
        <v>147</v>
      </c>
      <c r="J3361" s="6" t="s">
        <v>148</v>
      </c>
      <c r="K3361" s="5">
        <f t="shared" si="320"/>
        <v>45736</v>
      </c>
      <c r="L3361" s="9">
        <f>+VLOOKUP(B3361,'[17]TT 2023'!F$3379:K$3429,2,0)</f>
        <v>1586115</v>
      </c>
      <c r="M3361" s="9">
        <f t="shared" si="321"/>
        <v>5</v>
      </c>
      <c r="N3361" s="5">
        <f>+VLOOKUP(B3361,'[17]TT 2023'!F$3379:K$3429,6,0)</f>
        <v>45726</v>
      </c>
      <c r="O3361" t="s">
        <v>3617</v>
      </c>
    </row>
    <row r="3362" spans="1:15" hidden="1" x14ac:dyDescent="0.2">
      <c r="A3362" s="5">
        <v>45701</v>
      </c>
      <c r="B3362" s="6">
        <v>10069</v>
      </c>
      <c r="C3362" s="6" t="s">
        <v>3391</v>
      </c>
      <c r="D3362" s="6" t="s">
        <v>3563</v>
      </c>
      <c r="E3362" s="9">
        <v>2024120</v>
      </c>
      <c r="F3362" s="10" t="s">
        <v>1409</v>
      </c>
      <c r="G3362" s="9">
        <v>161930</v>
      </c>
      <c r="H3362" s="9">
        <v>2186050</v>
      </c>
      <c r="I3362" s="6" t="s">
        <v>147</v>
      </c>
      <c r="J3362" s="6" t="s">
        <v>148</v>
      </c>
      <c r="K3362" s="5">
        <f t="shared" si="320"/>
        <v>45736</v>
      </c>
      <c r="L3362" s="9">
        <f>+VLOOKUP(B3362,'[17]TT 2023'!F$3379:K$3429,2,0)</f>
        <v>2186055</v>
      </c>
      <c r="M3362" s="9">
        <f t="shared" si="321"/>
        <v>5</v>
      </c>
      <c r="N3362" s="5">
        <f>+VLOOKUP(B3362,'[17]TT 2023'!F$3379:K$3429,6,0)</f>
        <v>45726</v>
      </c>
      <c r="O3362" t="s">
        <v>3617</v>
      </c>
    </row>
    <row r="3363" spans="1:15" hidden="1" x14ac:dyDescent="0.2">
      <c r="A3363" s="5">
        <v>45702</v>
      </c>
      <c r="B3363" s="6">
        <v>10280</v>
      </c>
      <c r="C3363" s="6" t="s">
        <v>3391</v>
      </c>
      <c r="D3363" s="6" t="s">
        <v>3564</v>
      </c>
      <c r="E3363" s="9">
        <v>536025</v>
      </c>
      <c r="F3363" s="10" t="s">
        <v>1409</v>
      </c>
      <c r="G3363" s="9">
        <v>42882</v>
      </c>
      <c r="H3363" s="9">
        <v>578907</v>
      </c>
      <c r="I3363" s="6" t="s">
        <v>13</v>
      </c>
      <c r="J3363" s="6" t="s">
        <v>14</v>
      </c>
      <c r="K3363" s="5">
        <f t="shared" si="320"/>
        <v>45737</v>
      </c>
      <c r="L3363" s="9">
        <f>+VLOOKUP(B3363,'[17]TT 2023'!F$3430:K$3486,2,0)</f>
        <v>578907</v>
      </c>
      <c r="M3363" s="9">
        <f t="shared" si="321"/>
        <v>0</v>
      </c>
      <c r="N3363" s="5">
        <f>+VLOOKUP(B3363,'[17]TT 2023'!F$3430:K$3486,6,0)</f>
        <v>45740</v>
      </c>
      <c r="O3363" t="s">
        <v>3618</v>
      </c>
    </row>
    <row r="3364" spans="1:15" hidden="1" x14ac:dyDescent="0.2">
      <c r="A3364" s="5">
        <v>45702</v>
      </c>
      <c r="B3364" s="6">
        <v>10281</v>
      </c>
      <c r="C3364" s="6" t="s">
        <v>3391</v>
      </c>
      <c r="D3364" s="6" t="s">
        <v>3565</v>
      </c>
      <c r="E3364" s="9">
        <v>3849940</v>
      </c>
      <c r="F3364" s="10" t="s">
        <v>1409</v>
      </c>
      <c r="G3364" s="9">
        <v>307995</v>
      </c>
      <c r="H3364" s="9">
        <v>4157935</v>
      </c>
      <c r="I3364" s="6" t="s">
        <v>13</v>
      </c>
      <c r="J3364" s="6" t="s">
        <v>14</v>
      </c>
      <c r="K3364" s="5">
        <f t="shared" si="320"/>
        <v>45737</v>
      </c>
      <c r="L3364" s="9">
        <f>+VLOOKUP(B3364,'[17]TT 2023'!F$3430:K$3486,2,0)</f>
        <v>4157933</v>
      </c>
      <c r="M3364" s="9">
        <f t="shared" si="321"/>
        <v>-2</v>
      </c>
      <c r="N3364" s="5">
        <f>+VLOOKUP(B3364,'[17]TT 2023'!F$3430:K$3486,6,0)</f>
        <v>45740</v>
      </c>
      <c r="O3364" t="s">
        <v>3618</v>
      </c>
    </row>
    <row r="3365" spans="1:15" hidden="1" x14ac:dyDescent="0.2">
      <c r="A3365" s="5">
        <v>45702</v>
      </c>
      <c r="B3365" s="6">
        <v>10282</v>
      </c>
      <c r="C3365" s="6" t="s">
        <v>3391</v>
      </c>
      <c r="D3365" s="6" t="s">
        <v>3566</v>
      </c>
      <c r="E3365" s="9">
        <v>501830</v>
      </c>
      <c r="F3365" s="10" t="s">
        <v>1409</v>
      </c>
      <c r="G3365" s="9">
        <v>40146</v>
      </c>
      <c r="H3365" s="9">
        <v>541976</v>
      </c>
      <c r="I3365" s="6" t="s">
        <v>13</v>
      </c>
      <c r="J3365" s="6" t="s">
        <v>14</v>
      </c>
      <c r="K3365" s="5">
        <f t="shared" si="320"/>
        <v>45737</v>
      </c>
      <c r="L3365" s="9">
        <f>+VLOOKUP(B3365,'[17]TT 2023'!F$3430:K$3486,2,0)</f>
        <v>541971</v>
      </c>
      <c r="M3365" s="9">
        <f t="shared" si="321"/>
        <v>-5</v>
      </c>
      <c r="N3365" s="5">
        <f>+VLOOKUP(B3365,'[17]TT 2023'!F$3430:K$3486,6,0)</f>
        <v>45740</v>
      </c>
      <c r="O3365" t="s">
        <v>3618</v>
      </c>
    </row>
    <row r="3366" spans="1:15" hidden="1" x14ac:dyDescent="0.2">
      <c r="A3366" s="5">
        <v>45702</v>
      </c>
      <c r="B3366" s="6">
        <v>10283</v>
      </c>
      <c r="C3366" s="6" t="s">
        <v>3391</v>
      </c>
      <c r="D3366" s="6" t="s">
        <v>3567</v>
      </c>
      <c r="E3366" s="9">
        <v>3361100</v>
      </c>
      <c r="F3366" s="10" t="s">
        <v>1409</v>
      </c>
      <c r="G3366" s="9">
        <v>268888</v>
      </c>
      <c r="H3366" s="9">
        <v>3629988</v>
      </c>
      <c r="I3366" s="6" t="s">
        <v>101</v>
      </c>
      <c r="J3366" s="6" t="s">
        <v>102</v>
      </c>
      <c r="K3366" s="5">
        <f t="shared" si="320"/>
        <v>45737</v>
      </c>
      <c r="L3366" s="9">
        <f>+VLOOKUP(B3366,'[17]TT 2023'!F$3430:K$3486,2,0)</f>
        <v>3629988</v>
      </c>
      <c r="M3366" s="9">
        <f t="shared" si="321"/>
        <v>0</v>
      </c>
      <c r="N3366" s="5">
        <f>+VLOOKUP(B3366,'[17]TT 2023'!F$3430:K$3486,6,0)</f>
        <v>45740</v>
      </c>
      <c r="O3366" t="s">
        <v>3618</v>
      </c>
    </row>
    <row r="3367" spans="1:15" hidden="1" x14ac:dyDescent="0.2">
      <c r="A3367" s="5">
        <v>45702</v>
      </c>
      <c r="B3367" s="6">
        <v>10284</v>
      </c>
      <c r="C3367" s="6" t="s">
        <v>3391</v>
      </c>
      <c r="D3367" s="6" t="s">
        <v>3568</v>
      </c>
      <c r="E3367" s="9">
        <v>558030</v>
      </c>
      <c r="F3367" s="10" t="s">
        <v>1409</v>
      </c>
      <c r="G3367" s="9">
        <v>44642</v>
      </c>
      <c r="H3367" s="9">
        <v>602672</v>
      </c>
      <c r="I3367" s="6" t="s">
        <v>101</v>
      </c>
      <c r="J3367" s="6" t="s">
        <v>102</v>
      </c>
      <c r="K3367" s="5">
        <f t="shared" si="320"/>
        <v>45737</v>
      </c>
      <c r="L3367" s="9">
        <f>+VLOOKUP(B3367,'[17]TT 2023'!F$3430:K$3486,2,0)</f>
        <v>602667</v>
      </c>
      <c r="M3367" s="9">
        <f t="shared" si="321"/>
        <v>-5</v>
      </c>
      <c r="N3367" s="5">
        <f>+VLOOKUP(B3367,'[17]TT 2023'!F$3430:K$3486,6,0)</f>
        <v>45740</v>
      </c>
      <c r="O3367" t="s">
        <v>3618</v>
      </c>
    </row>
    <row r="3368" spans="1:15" hidden="1" x14ac:dyDescent="0.2">
      <c r="A3368" s="5">
        <v>45702</v>
      </c>
      <c r="B3368" s="6">
        <v>10285</v>
      </c>
      <c r="C3368" s="6" t="s">
        <v>3391</v>
      </c>
      <c r="D3368" s="6" t="s">
        <v>3569</v>
      </c>
      <c r="E3368" s="9">
        <v>3849940</v>
      </c>
      <c r="F3368" s="10" t="s">
        <v>1409</v>
      </c>
      <c r="G3368" s="9">
        <v>307995</v>
      </c>
      <c r="H3368" s="9">
        <v>4157935</v>
      </c>
      <c r="I3368" s="6" t="s">
        <v>101</v>
      </c>
      <c r="J3368" s="6" t="s">
        <v>102</v>
      </c>
      <c r="K3368" s="5">
        <f t="shared" si="320"/>
        <v>45737</v>
      </c>
      <c r="L3368" s="9">
        <f>+VLOOKUP(B3368,'[17]TT 2023'!F$3430:K$3486,2,0)</f>
        <v>4157933</v>
      </c>
      <c r="M3368" s="9">
        <f t="shared" si="321"/>
        <v>-2</v>
      </c>
      <c r="N3368" s="5">
        <f>+VLOOKUP(B3368,'[17]TT 2023'!F$3430:K$3486,6,0)</f>
        <v>45740</v>
      </c>
      <c r="O3368" t="s">
        <v>3618</v>
      </c>
    </row>
    <row r="3369" spans="1:15" hidden="1" x14ac:dyDescent="0.2">
      <c r="A3369" s="5">
        <v>45702</v>
      </c>
      <c r="B3369" s="6">
        <v>10286</v>
      </c>
      <c r="C3369" s="6" t="s">
        <v>3391</v>
      </c>
      <c r="D3369" s="6" t="s">
        <v>3570</v>
      </c>
      <c r="E3369" s="9">
        <v>1468620</v>
      </c>
      <c r="F3369" s="10" t="s">
        <v>1409</v>
      </c>
      <c r="G3369" s="9">
        <v>117490</v>
      </c>
      <c r="H3369" s="9">
        <v>1586110</v>
      </c>
      <c r="I3369" s="6" t="s">
        <v>73</v>
      </c>
      <c r="J3369" s="6" t="s">
        <v>74</v>
      </c>
      <c r="K3369" s="5">
        <f t="shared" si="320"/>
        <v>45737</v>
      </c>
      <c r="L3369" s="9">
        <f>+VLOOKUP(B3369,'[17]TT 2023'!F$3430:K$3486,2,0)</f>
        <v>1586115</v>
      </c>
      <c r="M3369" s="9">
        <f t="shared" si="321"/>
        <v>5</v>
      </c>
      <c r="N3369" s="5">
        <f>+VLOOKUP(B3369,'[17]TT 2023'!F$3430:K$3486,6,0)</f>
        <v>45740</v>
      </c>
      <c r="O3369" t="s">
        <v>3618</v>
      </c>
    </row>
    <row r="3370" spans="1:15" hidden="1" x14ac:dyDescent="0.2">
      <c r="A3370" s="5">
        <v>45702</v>
      </c>
      <c r="B3370" s="6">
        <v>10287</v>
      </c>
      <c r="C3370" s="6" t="s">
        <v>3391</v>
      </c>
      <c r="D3370" s="6" t="s">
        <v>3571</v>
      </c>
      <c r="E3370" s="9">
        <v>2381320</v>
      </c>
      <c r="F3370" s="10" t="s">
        <v>1409</v>
      </c>
      <c r="G3370" s="9">
        <v>190506</v>
      </c>
      <c r="H3370" s="9">
        <v>2571826</v>
      </c>
      <c r="I3370" s="6" t="s">
        <v>73</v>
      </c>
      <c r="J3370" s="6" t="s">
        <v>74</v>
      </c>
      <c r="K3370" s="5">
        <f t="shared" si="320"/>
        <v>45737</v>
      </c>
      <c r="L3370" s="9">
        <f>+VLOOKUP(B3370,'[17]TT 2023'!F$3430:K$3486,2,0)</f>
        <v>2571831</v>
      </c>
      <c r="M3370" s="9">
        <f t="shared" si="321"/>
        <v>5</v>
      </c>
      <c r="N3370" s="5">
        <f>+VLOOKUP(B3370,'[17]TT 2023'!F$3430:K$3486,6,0)</f>
        <v>45740</v>
      </c>
      <c r="O3370" t="s">
        <v>3618</v>
      </c>
    </row>
    <row r="3371" spans="1:15" hidden="1" x14ac:dyDescent="0.2">
      <c r="A3371" s="5">
        <v>45702</v>
      </c>
      <c r="B3371" s="6">
        <v>10288</v>
      </c>
      <c r="C3371" s="6" t="s">
        <v>3391</v>
      </c>
      <c r="D3371" s="6" t="s">
        <v>3572</v>
      </c>
      <c r="E3371" s="9">
        <v>6231260</v>
      </c>
      <c r="F3371" s="10" t="s">
        <v>1409</v>
      </c>
      <c r="G3371" s="9">
        <v>498501</v>
      </c>
      <c r="H3371" s="9">
        <v>6729761</v>
      </c>
      <c r="I3371" s="6" t="s">
        <v>83</v>
      </c>
      <c r="J3371" s="6" t="s">
        <v>84</v>
      </c>
      <c r="K3371" s="5">
        <f t="shared" si="320"/>
        <v>45737</v>
      </c>
      <c r="L3371" s="9">
        <f>+VLOOKUP(B3371,'[17]TT 2023'!F$3430:K$3486,2,0)</f>
        <v>6729764</v>
      </c>
      <c r="M3371" s="9">
        <f t="shared" si="321"/>
        <v>3</v>
      </c>
      <c r="N3371" s="5">
        <f>+VLOOKUP(B3371,'[17]TT 2023'!F$3430:K$3486,6,0)</f>
        <v>45740</v>
      </c>
      <c r="O3371" t="s">
        <v>3618</v>
      </c>
    </row>
    <row r="3372" spans="1:15" hidden="1" x14ac:dyDescent="0.2">
      <c r="A3372" s="5">
        <v>45702</v>
      </c>
      <c r="B3372" s="6">
        <v>10289</v>
      </c>
      <c r="C3372" s="6" t="s">
        <v>3391</v>
      </c>
      <c r="D3372" s="6" t="s">
        <v>3573</v>
      </c>
      <c r="E3372" s="9">
        <v>1468620</v>
      </c>
      <c r="F3372" s="10" t="s">
        <v>1409</v>
      </c>
      <c r="G3372" s="9">
        <v>117490</v>
      </c>
      <c r="H3372" s="9">
        <v>1586110</v>
      </c>
      <c r="I3372" s="6" t="s">
        <v>83</v>
      </c>
      <c r="J3372" s="6" t="s">
        <v>84</v>
      </c>
      <c r="K3372" s="5">
        <f t="shared" si="320"/>
        <v>45737</v>
      </c>
      <c r="L3372" s="9">
        <f>+VLOOKUP(B3372,'[17]TT 2023'!F$3430:K$3486,2,0)</f>
        <v>1586115</v>
      </c>
      <c r="M3372" s="9">
        <f t="shared" si="321"/>
        <v>5</v>
      </c>
      <c r="N3372" s="5">
        <f>+VLOOKUP(B3372,'[17]TT 2023'!F$3430:K$3486,6,0)</f>
        <v>45740</v>
      </c>
      <c r="O3372" t="s">
        <v>3618</v>
      </c>
    </row>
    <row r="3373" spans="1:15" hidden="1" x14ac:dyDescent="0.2">
      <c r="A3373" s="5">
        <v>45702</v>
      </c>
      <c r="B3373" s="6">
        <v>10290</v>
      </c>
      <c r="C3373" s="6" t="s">
        <v>3391</v>
      </c>
      <c r="D3373" s="6" t="s">
        <v>3574</v>
      </c>
      <c r="E3373" s="9">
        <v>2579200</v>
      </c>
      <c r="F3373" s="10" t="s">
        <v>1409</v>
      </c>
      <c r="G3373" s="9">
        <v>206336</v>
      </c>
      <c r="H3373" s="9">
        <v>2785536</v>
      </c>
      <c r="I3373" s="6" t="s">
        <v>89</v>
      </c>
      <c r="J3373" s="6" t="s">
        <v>90</v>
      </c>
      <c r="K3373" s="5">
        <f t="shared" si="320"/>
        <v>45737</v>
      </c>
      <c r="L3373" s="9">
        <f>+VLOOKUP(B3373,'[17]TT 2023'!F$3430:K$3486,2,0)</f>
        <v>2785536</v>
      </c>
      <c r="M3373" s="9">
        <f t="shared" si="321"/>
        <v>0</v>
      </c>
      <c r="N3373" s="5">
        <f>+VLOOKUP(B3373,'[17]TT 2023'!F$3430:K$3486,6,0)</f>
        <v>45740</v>
      </c>
      <c r="O3373" t="s">
        <v>3618</v>
      </c>
    </row>
    <row r="3374" spans="1:15" hidden="1" x14ac:dyDescent="0.2">
      <c r="A3374" s="5">
        <v>45702</v>
      </c>
      <c r="B3374" s="6">
        <v>10291</v>
      </c>
      <c r="C3374" s="6" t="s">
        <v>3391</v>
      </c>
      <c r="D3374" s="6" t="s">
        <v>3575</v>
      </c>
      <c r="E3374" s="9">
        <v>2381320</v>
      </c>
      <c r="F3374" s="10" t="s">
        <v>1409</v>
      </c>
      <c r="G3374" s="9">
        <v>190506</v>
      </c>
      <c r="H3374" s="9">
        <v>2571826</v>
      </c>
      <c r="I3374" s="6" t="s">
        <v>89</v>
      </c>
      <c r="J3374" s="6" t="s">
        <v>90</v>
      </c>
      <c r="K3374" s="5">
        <f t="shared" si="320"/>
        <v>45737</v>
      </c>
      <c r="L3374" s="9">
        <f>+VLOOKUP(B3374,'[17]TT 2023'!F$3430:K$3486,2,0)</f>
        <v>2571831</v>
      </c>
      <c r="M3374" s="9">
        <f t="shared" si="321"/>
        <v>5</v>
      </c>
      <c r="N3374" s="5">
        <f>+VLOOKUP(B3374,'[17]TT 2023'!F$3430:K$3486,6,0)</f>
        <v>45740</v>
      </c>
      <c r="O3374" t="s">
        <v>3618</v>
      </c>
    </row>
    <row r="3375" spans="1:15" hidden="1" x14ac:dyDescent="0.2">
      <c r="A3375" s="5">
        <v>45702</v>
      </c>
      <c r="B3375" s="6">
        <v>10292</v>
      </c>
      <c r="C3375" s="6" t="s">
        <v>3391</v>
      </c>
      <c r="D3375" s="6" t="s">
        <v>3576</v>
      </c>
      <c r="E3375" s="9">
        <v>6143310</v>
      </c>
      <c r="F3375" s="10" t="s">
        <v>1409</v>
      </c>
      <c r="G3375" s="9">
        <v>491465</v>
      </c>
      <c r="H3375" s="9">
        <v>6634775</v>
      </c>
      <c r="I3375" s="6" t="s">
        <v>139</v>
      </c>
      <c r="J3375" s="6" t="s">
        <v>140</v>
      </c>
      <c r="K3375" s="5">
        <f t="shared" si="320"/>
        <v>45737</v>
      </c>
      <c r="L3375" s="9">
        <f>+VLOOKUP(B3375,'[17]TT 2023'!F$3430:K$3486,2,0)</f>
        <v>6634778</v>
      </c>
      <c r="M3375" s="9">
        <f t="shared" si="321"/>
        <v>3</v>
      </c>
      <c r="N3375" s="5">
        <f>+VLOOKUP(B3375,'[17]TT 2023'!F$3430:K$3486,6,0)</f>
        <v>45740</v>
      </c>
      <c r="O3375" t="s">
        <v>3618</v>
      </c>
    </row>
    <row r="3376" spans="1:15" hidden="1" x14ac:dyDescent="0.2">
      <c r="A3376" s="5">
        <v>45702</v>
      </c>
      <c r="B3376" s="6">
        <v>10293</v>
      </c>
      <c r="C3376" s="6" t="s">
        <v>3391</v>
      </c>
      <c r="D3376" s="6" t="s">
        <v>3577</v>
      </c>
      <c r="E3376" s="9">
        <v>2381320</v>
      </c>
      <c r="F3376" s="10" t="s">
        <v>1409</v>
      </c>
      <c r="G3376" s="9">
        <v>190506</v>
      </c>
      <c r="H3376" s="9">
        <v>2571826</v>
      </c>
      <c r="I3376" s="6" t="s">
        <v>53</v>
      </c>
      <c r="J3376" s="6" t="s">
        <v>54</v>
      </c>
      <c r="K3376" s="5">
        <f t="shared" si="320"/>
        <v>45737</v>
      </c>
      <c r="L3376" s="9">
        <f>+VLOOKUP(B3376,'[17]TT 2023'!F$3430:K$3486,2,0)</f>
        <v>2571831</v>
      </c>
      <c r="M3376" s="9">
        <f t="shared" si="321"/>
        <v>5</v>
      </c>
      <c r="N3376" s="5">
        <f>+VLOOKUP(B3376,'[17]TT 2023'!F$3430:K$3486,6,0)</f>
        <v>45740</v>
      </c>
      <c r="O3376" t="s">
        <v>3618</v>
      </c>
    </row>
    <row r="3377" spans="1:15" hidden="1" x14ac:dyDescent="0.2">
      <c r="A3377" s="5">
        <v>45705</v>
      </c>
      <c r="B3377" s="6">
        <v>10548</v>
      </c>
      <c r="C3377" s="6" t="s">
        <v>3391</v>
      </c>
      <c r="D3377" s="6" t="s">
        <v>3578</v>
      </c>
      <c r="E3377" s="9">
        <v>1361495</v>
      </c>
      <c r="F3377" s="10" t="s">
        <v>1409</v>
      </c>
      <c r="G3377" s="9">
        <v>108920</v>
      </c>
      <c r="H3377" s="9">
        <v>1470415</v>
      </c>
      <c r="I3377" s="6" t="s">
        <v>53</v>
      </c>
      <c r="J3377" s="6" t="s">
        <v>54</v>
      </c>
      <c r="K3377" s="5">
        <f t="shared" si="320"/>
        <v>45740</v>
      </c>
      <c r="L3377" s="9">
        <f>+VLOOKUP(B3377,'[17]TT 2023'!F$3430:K$3486,2,0)</f>
        <v>1470420</v>
      </c>
      <c r="M3377" s="9">
        <f t="shared" si="321"/>
        <v>5</v>
      </c>
      <c r="N3377" s="5">
        <f>+VLOOKUP(B3377,'[17]TT 2023'!F$3430:K$3486,6,0)</f>
        <v>45740</v>
      </c>
      <c r="O3377" t="s">
        <v>3618</v>
      </c>
    </row>
    <row r="3378" spans="1:15" hidden="1" x14ac:dyDescent="0.2">
      <c r="A3378" s="5">
        <v>45705</v>
      </c>
      <c r="B3378" s="6">
        <v>10549</v>
      </c>
      <c r="C3378" s="6" t="s">
        <v>3391</v>
      </c>
      <c r="D3378" s="6" t="s">
        <v>3579</v>
      </c>
      <c r="E3378" s="9">
        <v>1110580</v>
      </c>
      <c r="F3378" s="10" t="s">
        <v>1409</v>
      </c>
      <c r="G3378" s="9">
        <v>88846</v>
      </c>
      <c r="H3378" s="9">
        <v>1199426</v>
      </c>
      <c r="I3378" s="6" t="s">
        <v>139</v>
      </c>
      <c r="J3378" s="6" t="s">
        <v>140</v>
      </c>
      <c r="K3378" s="5">
        <f t="shared" si="320"/>
        <v>45740</v>
      </c>
      <c r="L3378" s="9">
        <f>+VLOOKUP(B3378,'[17]TT 2023'!F$3430:K$3486,2,0)</f>
        <v>1199421</v>
      </c>
      <c r="M3378" s="9">
        <f t="shared" si="321"/>
        <v>-5</v>
      </c>
      <c r="N3378" s="5">
        <f>+VLOOKUP(B3378,'[17]TT 2023'!F$3430:K$3486,6,0)</f>
        <v>45740</v>
      </c>
      <c r="O3378" t="s">
        <v>3618</v>
      </c>
    </row>
    <row r="3379" spans="1:15" hidden="1" x14ac:dyDescent="0.2">
      <c r="A3379" s="5">
        <v>45705</v>
      </c>
      <c r="B3379" s="6">
        <v>10550</v>
      </c>
      <c r="C3379" s="6" t="s">
        <v>3391</v>
      </c>
      <c r="D3379" s="6" t="s">
        <v>3580</v>
      </c>
      <c r="E3379" s="9">
        <v>1361495</v>
      </c>
      <c r="F3379" s="10" t="s">
        <v>1409</v>
      </c>
      <c r="G3379" s="9">
        <v>108920</v>
      </c>
      <c r="H3379" s="9">
        <v>1470415</v>
      </c>
      <c r="I3379" s="6" t="s">
        <v>73</v>
      </c>
      <c r="J3379" s="6" t="s">
        <v>74</v>
      </c>
      <c r="K3379" s="5">
        <f t="shared" ref="K3379:K3424" si="322">35+A3379</f>
        <v>45740</v>
      </c>
      <c r="L3379" s="9">
        <f>+VLOOKUP(B3379,'[17]TT 2023'!F$3430:K$3486,2,0)</f>
        <v>1470420</v>
      </c>
      <c r="M3379" s="9">
        <f t="shared" ref="M3379:M3424" si="323">+L3379-H3379</f>
        <v>5</v>
      </c>
      <c r="N3379" s="5">
        <f>+VLOOKUP(B3379,'[17]TT 2023'!F$3430:K$3486,6,0)</f>
        <v>45740</v>
      </c>
      <c r="O3379" t="s">
        <v>3618</v>
      </c>
    </row>
    <row r="3380" spans="1:15" hidden="1" x14ac:dyDescent="0.2">
      <c r="A3380" s="5">
        <v>45705</v>
      </c>
      <c r="B3380" s="6">
        <v>10552</v>
      </c>
      <c r="C3380" s="6" t="s">
        <v>3391</v>
      </c>
      <c r="D3380" s="6" t="s">
        <v>3581</v>
      </c>
      <c r="E3380" s="9">
        <v>2026650</v>
      </c>
      <c r="F3380" s="10" t="s">
        <v>1409</v>
      </c>
      <c r="G3380" s="9">
        <v>162132</v>
      </c>
      <c r="H3380" s="9">
        <v>2188782</v>
      </c>
      <c r="I3380" s="6" t="s">
        <v>117</v>
      </c>
      <c r="J3380" s="6" t="s">
        <v>118</v>
      </c>
      <c r="K3380" s="5">
        <f t="shared" si="322"/>
        <v>45740</v>
      </c>
      <c r="L3380" s="9">
        <f>+VLOOKUP(B3380,'[17]TT 2023'!F$3430:K$3486,2,0)</f>
        <v>2188782</v>
      </c>
      <c r="M3380" s="9">
        <f t="shared" si="323"/>
        <v>0</v>
      </c>
      <c r="N3380" s="5">
        <f>+VLOOKUP(B3380,'[17]TT 2023'!F$3430:K$3486,6,0)</f>
        <v>45740</v>
      </c>
      <c r="O3380" t="s">
        <v>3618</v>
      </c>
    </row>
    <row r="3381" spans="1:15" hidden="1" x14ac:dyDescent="0.2">
      <c r="A3381" s="5">
        <v>45707</v>
      </c>
      <c r="B3381" s="6">
        <v>10780</v>
      </c>
      <c r="C3381" s="6" t="s">
        <v>3391</v>
      </c>
      <c r="D3381" s="6" t="s">
        <v>3582</v>
      </c>
      <c r="E3381" s="9">
        <v>11798060</v>
      </c>
      <c r="F3381" s="10" t="s">
        <v>1409</v>
      </c>
      <c r="G3381" s="9">
        <v>943845</v>
      </c>
      <c r="H3381" s="9">
        <v>12741905</v>
      </c>
      <c r="I3381" s="6" t="s">
        <v>13</v>
      </c>
      <c r="J3381" s="6" t="s">
        <v>14</v>
      </c>
      <c r="K3381" s="5">
        <f t="shared" si="322"/>
        <v>45742</v>
      </c>
      <c r="L3381" s="9">
        <f>+VLOOKUP(B3381,'[17]TT 2023'!F$3430:K$3486,2,0)</f>
        <v>12741908</v>
      </c>
      <c r="M3381" s="9">
        <f t="shared" si="323"/>
        <v>3</v>
      </c>
      <c r="N3381" s="5">
        <f>+VLOOKUP(B3381,'[17]TT 2023'!F$3430:K$3486,6,0)</f>
        <v>45740</v>
      </c>
      <c r="O3381" t="s">
        <v>3618</v>
      </c>
    </row>
    <row r="3382" spans="1:15" hidden="1" x14ac:dyDescent="0.2">
      <c r="A3382" s="5">
        <v>45708</v>
      </c>
      <c r="B3382" s="6">
        <v>10974</v>
      </c>
      <c r="C3382" s="6" t="s">
        <v>3391</v>
      </c>
      <c r="D3382" s="6" t="s">
        <v>3583</v>
      </c>
      <c r="E3382" s="9">
        <v>4960520</v>
      </c>
      <c r="F3382" s="10" t="s">
        <v>1409</v>
      </c>
      <c r="G3382" s="9">
        <v>396842</v>
      </c>
      <c r="H3382" s="9">
        <v>5357362</v>
      </c>
      <c r="I3382" s="6" t="s">
        <v>147</v>
      </c>
      <c r="J3382" s="6" t="s">
        <v>148</v>
      </c>
      <c r="K3382" s="5">
        <f t="shared" si="322"/>
        <v>45743</v>
      </c>
      <c r="L3382" s="9">
        <f>+VLOOKUP(B3382,'[17]TT 2023'!F$3430:K$3486,2,0)</f>
        <v>5357367</v>
      </c>
      <c r="M3382" s="9">
        <f t="shared" si="323"/>
        <v>5</v>
      </c>
      <c r="N3382" s="5">
        <f>+VLOOKUP(B3382,'[17]TT 2023'!F$3430:K$3486,6,0)</f>
        <v>45740</v>
      </c>
      <c r="O3382" t="s">
        <v>3618</v>
      </c>
    </row>
    <row r="3383" spans="1:15" hidden="1" x14ac:dyDescent="0.2">
      <c r="A3383" s="5">
        <v>45708</v>
      </c>
      <c r="B3383" s="6">
        <v>10975</v>
      </c>
      <c r="C3383" s="6" t="s">
        <v>3391</v>
      </c>
      <c r="D3383" s="6" t="s">
        <v>3584</v>
      </c>
      <c r="E3383" s="9">
        <v>5025777</v>
      </c>
      <c r="F3383" s="10" t="s">
        <v>1409</v>
      </c>
      <c r="G3383" s="9">
        <v>402062</v>
      </c>
      <c r="H3383" s="9">
        <v>5427839</v>
      </c>
      <c r="I3383" s="6" t="s">
        <v>147</v>
      </c>
      <c r="J3383" s="6" t="s">
        <v>148</v>
      </c>
      <c r="K3383" s="5">
        <f t="shared" si="322"/>
        <v>45743</v>
      </c>
      <c r="L3383" s="9">
        <f>+VLOOKUP(B3383,'[17]TT 2023'!F$3430:K$3486,2,0)</f>
        <v>5427837</v>
      </c>
      <c r="M3383" s="9">
        <f t="shared" si="323"/>
        <v>-2</v>
      </c>
      <c r="N3383" s="5">
        <f>+VLOOKUP(B3383,'[17]TT 2023'!F$3430:K$3486,6,0)</f>
        <v>45740</v>
      </c>
      <c r="O3383" t="s">
        <v>3618</v>
      </c>
    </row>
    <row r="3384" spans="1:15" hidden="1" x14ac:dyDescent="0.2">
      <c r="A3384" s="5">
        <v>45708</v>
      </c>
      <c r="B3384" s="6">
        <v>11010</v>
      </c>
      <c r="C3384" s="6" t="s">
        <v>3391</v>
      </c>
      <c r="D3384" s="6" t="s">
        <v>3585</v>
      </c>
      <c r="E3384" s="9">
        <v>4669796</v>
      </c>
      <c r="F3384" s="10" t="s">
        <v>1409</v>
      </c>
      <c r="G3384" s="9">
        <v>373584</v>
      </c>
      <c r="H3384" s="9">
        <v>5043380</v>
      </c>
      <c r="I3384" s="6" t="s">
        <v>147</v>
      </c>
      <c r="J3384" s="6" t="s">
        <v>148</v>
      </c>
      <c r="K3384" s="5">
        <f t="shared" si="322"/>
        <v>45743</v>
      </c>
      <c r="L3384" s="9">
        <f>+VLOOKUP(B3384,'[17]TT 2023'!F$3430:K$3486,2,0)</f>
        <v>5043384</v>
      </c>
      <c r="M3384" s="9">
        <f t="shared" si="323"/>
        <v>4</v>
      </c>
      <c r="N3384" s="5">
        <f>+VLOOKUP(B3384,'[17]TT 2023'!F$3430:K$3486,6,0)</f>
        <v>45740</v>
      </c>
      <c r="O3384" t="s">
        <v>3618</v>
      </c>
    </row>
    <row r="3385" spans="1:15" hidden="1" x14ac:dyDescent="0.2">
      <c r="A3385" s="5">
        <v>45708</v>
      </c>
      <c r="B3385" s="6">
        <v>11011</v>
      </c>
      <c r="C3385" s="6" t="s">
        <v>3391</v>
      </c>
      <c r="D3385" s="6" t="s">
        <v>3586</v>
      </c>
      <c r="E3385" s="9">
        <v>11105800</v>
      </c>
      <c r="F3385" s="10" t="s">
        <v>1409</v>
      </c>
      <c r="G3385" s="9">
        <v>888464</v>
      </c>
      <c r="H3385" s="9">
        <v>11994264</v>
      </c>
      <c r="I3385" s="6" t="s">
        <v>147</v>
      </c>
      <c r="J3385" s="6" t="s">
        <v>148</v>
      </c>
      <c r="K3385" s="5">
        <f t="shared" si="322"/>
        <v>45743</v>
      </c>
      <c r="L3385" s="9">
        <f>+VLOOKUP(B3385,'[17]TT 2023'!F$3430:K$3486,2,0)</f>
        <v>11994264</v>
      </c>
      <c r="M3385" s="9">
        <f t="shared" si="323"/>
        <v>0</v>
      </c>
      <c r="N3385" s="5">
        <f>+VLOOKUP(B3385,'[17]TT 2023'!F$3430:K$3486,6,0)</f>
        <v>45740</v>
      </c>
      <c r="O3385" t="s">
        <v>3618</v>
      </c>
    </row>
    <row r="3386" spans="1:15" hidden="1" x14ac:dyDescent="0.2">
      <c r="A3386" s="5">
        <v>45708</v>
      </c>
      <c r="B3386" s="6">
        <v>11012</v>
      </c>
      <c r="C3386" s="6" t="s">
        <v>3391</v>
      </c>
      <c r="D3386" s="6" t="s">
        <v>3587</v>
      </c>
      <c r="E3386" s="9">
        <v>1468620</v>
      </c>
      <c r="F3386" s="10" t="s">
        <v>1409</v>
      </c>
      <c r="G3386" s="9">
        <v>117490</v>
      </c>
      <c r="H3386" s="9">
        <v>1586110</v>
      </c>
      <c r="I3386" s="6" t="s">
        <v>147</v>
      </c>
      <c r="J3386" s="6" t="s">
        <v>148</v>
      </c>
      <c r="K3386" s="5">
        <f t="shared" si="322"/>
        <v>45743</v>
      </c>
      <c r="L3386" s="9">
        <f>+VLOOKUP(B3386,'[17]TT 2023'!F$3430:K$3486,2,0)</f>
        <v>1586115</v>
      </c>
      <c r="M3386" s="9">
        <f t="shared" si="323"/>
        <v>5</v>
      </c>
      <c r="N3386" s="5">
        <f>+VLOOKUP(B3386,'[17]TT 2023'!F$3430:K$3486,6,0)</f>
        <v>45740</v>
      </c>
      <c r="O3386" t="s">
        <v>3618</v>
      </c>
    </row>
    <row r="3387" spans="1:15" hidden="1" x14ac:dyDescent="0.2">
      <c r="A3387" s="5">
        <v>45708</v>
      </c>
      <c r="B3387" s="6">
        <v>11013</v>
      </c>
      <c r="C3387" s="6" t="s">
        <v>3391</v>
      </c>
      <c r="D3387" s="6" t="s">
        <v>3588</v>
      </c>
      <c r="E3387" s="9">
        <v>1072050</v>
      </c>
      <c r="F3387" s="10" t="s">
        <v>1409</v>
      </c>
      <c r="G3387" s="9">
        <v>85764</v>
      </c>
      <c r="H3387" s="9">
        <v>1157814</v>
      </c>
      <c r="I3387" s="6" t="s">
        <v>147</v>
      </c>
      <c r="J3387" s="6" t="s">
        <v>148</v>
      </c>
      <c r="K3387" s="5">
        <f t="shared" si="322"/>
        <v>45743</v>
      </c>
      <c r="L3387" s="9">
        <f>+VLOOKUP(B3387,'[17]TT 2023'!F$3430:K$3486,2,0)</f>
        <v>1157814</v>
      </c>
      <c r="M3387" s="9">
        <f t="shared" si="323"/>
        <v>0</v>
      </c>
      <c r="N3387" s="5">
        <f>+VLOOKUP(B3387,'[17]TT 2023'!F$3430:K$3486,6,0)</f>
        <v>45740</v>
      </c>
      <c r="O3387" t="s">
        <v>3618</v>
      </c>
    </row>
    <row r="3388" spans="1:15" hidden="1" x14ac:dyDescent="0.2">
      <c r="A3388" s="5">
        <v>45709</v>
      </c>
      <c r="B3388" s="6">
        <v>12302</v>
      </c>
      <c r="C3388" s="6" t="s">
        <v>3391</v>
      </c>
      <c r="D3388" s="6" t="s">
        <v>3589</v>
      </c>
      <c r="E3388" s="9">
        <v>6143677</v>
      </c>
      <c r="F3388" s="10" t="s">
        <v>1409</v>
      </c>
      <c r="G3388" s="9">
        <v>491494</v>
      </c>
      <c r="H3388" s="9">
        <v>6635171</v>
      </c>
      <c r="I3388" s="6" t="s">
        <v>175</v>
      </c>
      <c r="J3388" s="6" t="s">
        <v>176</v>
      </c>
      <c r="K3388" s="5">
        <f t="shared" si="322"/>
        <v>45744</v>
      </c>
      <c r="L3388" s="9">
        <f>+VLOOKUP(B3388,'[17]TT 2023'!F$3487:K$3538,2,0)</f>
        <v>6635169</v>
      </c>
      <c r="M3388" s="9">
        <f t="shared" si="323"/>
        <v>-2</v>
      </c>
      <c r="N3388" s="5">
        <f>+VLOOKUP(B3388,'[17]TT 2023'!F$3487:K$3538,6,0)</f>
        <v>45757</v>
      </c>
      <c r="O3388" t="s">
        <v>3709</v>
      </c>
    </row>
    <row r="3389" spans="1:15" hidden="1" x14ac:dyDescent="0.2">
      <c r="A3389" s="5">
        <v>45709</v>
      </c>
      <c r="B3389" s="6">
        <v>12303</v>
      </c>
      <c r="C3389" s="6" t="s">
        <v>3391</v>
      </c>
      <c r="D3389" s="6" t="s">
        <v>3590</v>
      </c>
      <c r="E3389" s="9">
        <v>2579200</v>
      </c>
      <c r="F3389" s="10" t="s">
        <v>1409</v>
      </c>
      <c r="G3389" s="9">
        <v>206336</v>
      </c>
      <c r="H3389" s="9">
        <v>2785536</v>
      </c>
      <c r="I3389" s="6" t="s">
        <v>53</v>
      </c>
      <c r="J3389" s="6" t="s">
        <v>54</v>
      </c>
      <c r="K3389" s="5">
        <f t="shared" si="322"/>
        <v>45744</v>
      </c>
      <c r="L3389" s="9">
        <f>+VLOOKUP(B3389,'[17]TT 2023'!F$3487:K$3538,2,0)</f>
        <v>2785536</v>
      </c>
      <c r="M3389" s="9">
        <f t="shared" si="323"/>
        <v>0</v>
      </c>
      <c r="N3389" s="5">
        <f>+VLOOKUP(B3389,'[17]TT 2023'!F$3487:K$3538,6,0)</f>
        <v>45757</v>
      </c>
      <c r="O3389" t="s">
        <v>3709</v>
      </c>
    </row>
    <row r="3390" spans="1:15" hidden="1" x14ac:dyDescent="0.2">
      <c r="A3390" s="5">
        <v>45709</v>
      </c>
      <c r="B3390" s="6">
        <v>12304</v>
      </c>
      <c r="C3390" s="6" t="s">
        <v>3391</v>
      </c>
      <c r="D3390" s="6" t="s">
        <v>3591</v>
      </c>
      <c r="E3390" s="9">
        <v>2226640</v>
      </c>
      <c r="F3390" s="10" t="s">
        <v>1409</v>
      </c>
      <c r="G3390" s="9">
        <v>178131</v>
      </c>
      <c r="H3390" s="9">
        <v>2404771</v>
      </c>
      <c r="I3390" s="6" t="s">
        <v>139</v>
      </c>
      <c r="J3390" s="6" t="s">
        <v>140</v>
      </c>
      <c r="K3390" s="5">
        <f t="shared" si="322"/>
        <v>45744</v>
      </c>
      <c r="L3390" s="9">
        <f>+VLOOKUP(B3390,'[17]TT 2023'!F$3487:K$3538,2,0)</f>
        <v>2404769</v>
      </c>
      <c r="M3390" s="9">
        <f t="shared" si="323"/>
        <v>-2</v>
      </c>
      <c r="N3390" s="5">
        <f>+VLOOKUP(B3390,'[17]TT 2023'!F$3487:K$3538,6,0)</f>
        <v>45757</v>
      </c>
      <c r="O3390" t="s">
        <v>3709</v>
      </c>
    </row>
    <row r="3391" spans="1:15" hidden="1" x14ac:dyDescent="0.2">
      <c r="A3391" s="5">
        <v>45709</v>
      </c>
      <c r="B3391" s="6">
        <v>12305</v>
      </c>
      <c r="C3391" s="6" t="s">
        <v>3391</v>
      </c>
      <c r="D3391" s="6" t="s">
        <v>3592</v>
      </c>
      <c r="E3391" s="9">
        <v>1468620</v>
      </c>
      <c r="F3391" s="10" t="s">
        <v>1409</v>
      </c>
      <c r="G3391" s="9">
        <v>117490</v>
      </c>
      <c r="H3391" s="9">
        <v>1586110</v>
      </c>
      <c r="I3391" s="6" t="s">
        <v>107</v>
      </c>
      <c r="J3391" s="6" t="s">
        <v>108</v>
      </c>
      <c r="K3391" s="5">
        <f t="shared" si="322"/>
        <v>45744</v>
      </c>
      <c r="L3391" s="9">
        <f>+VLOOKUP(B3391,'[17]TT 2023'!F$3487:K$3538,2,0)</f>
        <v>1586115</v>
      </c>
      <c r="M3391" s="9">
        <f t="shared" si="323"/>
        <v>5</v>
      </c>
      <c r="N3391" s="5">
        <f>+VLOOKUP(B3391,'[17]TT 2023'!F$3487:K$3538,6,0)</f>
        <v>45757</v>
      </c>
      <c r="O3391" t="s">
        <v>3709</v>
      </c>
    </row>
    <row r="3392" spans="1:15" hidden="1" x14ac:dyDescent="0.2">
      <c r="A3392" s="5">
        <v>45709</v>
      </c>
      <c r="B3392" s="6">
        <v>12306</v>
      </c>
      <c r="C3392" s="6" t="s">
        <v>3391</v>
      </c>
      <c r="D3392" s="6" t="s">
        <v>3593</v>
      </c>
      <c r="E3392" s="9">
        <v>2883150</v>
      </c>
      <c r="F3392" s="10" t="s">
        <v>1409</v>
      </c>
      <c r="G3392" s="9">
        <v>230652</v>
      </c>
      <c r="H3392" s="9">
        <v>3113802</v>
      </c>
      <c r="I3392" s="6" t="s">
        <v>93</v>
      </c>
      <c r="J3392" s="6" t="s">
        <v>94</v>
      </c>
      <c r="K3392" s="5">
        <f t="shared" si="322"/>
        <v>45744</v>
      </c>
      <c r="L3392" s="9">
        <f>+VLOOKUP(B3392,'[17]TT 2023'!F$3487:K$3538,2,0)</f>
        <v>3113802</v>
      </c>
      <c r="M3392" s="9">
        <f t="shared" si="323"/>
        <v>0</v>
      </c>
      <c r="N3392" s="5">
        <f>+VLOOKUP(B3392,'[17]TT 2023'!F$3487:K$3538,6,0)</f>
        <v>45757</v>
      </c>
      <c r="O3392" t="s">
        <v>3709</v>
      </c>
    </row>
    <row r="3393" spans="1:16" hidden="1" x14ac:dyDescent="0.2">
      <c r="A3393" s="5">
        <v>45709</v>
      </c>
      <c r="B3393" s="6">
        <v>12307</v>
      </c>
      <c r="C3393" s="6" t="s">
        <v>3391</v>
      </c>
      <c r="D3393" s="6" t="s">
        <v>3594</v>
      </c>
      <c r="E3393" s="9">
        <v>4704400</v>
      </c>
      <c r="F3393" s="10" t="s">
        <v>1409</v>
      </c>
      <c r="G3393" s="9">
        <v>376352</v>
      </c>
      <c r="H3393" s="9">
        <v>5080752</v>
      </c>
      <c r="I3393" s="6" t="s">
        <v>13</v>
      </c>
      <c r="J3393" s="6" t="s">
        <v>14</v>
      </c>
      <c r="K3393" s="5">
        <f t="shared" si="322"/>
        <v>45744</v>
      </c>
      <c r="L3393" s="9">
        <f>+VLOOKUP(B3393,'[17]TT 2023'!F$3430:K$3486,2,0)</f>
        <v>5080752</v>
      </c>
      <c r="M3393" s="9">
        <f t="shared" si="323"/>
        <v>0</v>
      </c>
      <c r="N3393" s="5">
        <f>+VLOOKUP(B3393,'[17]TT 2023'!F$3430:K$3486,6,0)</f>
        <v>45740</v>
      </c>
      <c r="O3393" t="s">
        <v>3618</v>
      </c>
    </row>
    <row r="3394" spans="1:16" hidden="1" x14ac:dyDescent="0.2">
      <c r="A3394" s="5">
        <v>45709</v>
      </c>
      <c r="B3394" s="6">
        <v>12308</v>
      </c>
      <c r="C3394" s="6" t="s">
        <v>3391</v>
      </c>
      <c r="D3394" s="6" t="s">
        <v>3595</v>
      </c>
      <c r="E3394" s="9">
        <v>6071100</v>
      </c>
      <c r="F3394" s="10" t="s">
        <v>1409</v>
      </c>
      <c r="G3394" s="9">
        <v>485688</v>
      </c>
      <c r="H3394" s="9">
        <v>6556788</v>
      </c>
      <c r="I3394" s="6" t="s">
        <v>13</v>
      </c>
      <c r="J3394" s="6" t="s">
        <v>14</v>
      </c>
      <c r="K3394" s="5">
        <f t="shared" si="322"/>
        <v>45744</v>
      </c>
      <c r="L3394" s="9">
        <f>+VLOOKUP(B3394,'[17]TT 2023'!F$3487:K$3538,2,0)</f>
        <v>6556788</v>
      </c>
      <c r="M3394" s="9">
        <f t="shared" si="323"/>
        <v>0</v>
      </c>
      <c r="N3394" s="5">
        <f>+VLOOKUP(B3394,'[17]TT 2023'!F$3487:K$3538,6,0)</f>
        <v>45757</v>
      </c>
      <c r="O3394" t="s">
        <v>3709</v>
      </c>
    </row>
    <row r="3395" spans="1:16" hidden="1" x14ac:dyDescent="0.2">
      <c r="A3395" s="5">
        <v>45709</v>
      </c>
      <c r="B3395" s="6">
        <v>12309</v>
      </c>
      <c r="C3395" s="6" t="s">
        <v>3391</v>
      </c>
      <c r="D3395" s="6" t="s">
        <v>3596</v>
      </c>
      <c r="E3395" s="9">
        <v>2144100</v>
      </c>
      <c r="F3395" s="10" t="s">
        <v>1409</v>
      </c>
      <c r="G3395" s="9">
        <v>171528</v>
      </c>
      <c r="H3395" s="9">
        <v>2315628</v>
      </c>
      <c r="I3395" s="6" t="s">
        <v>13</v>
      </c>
      <c r="J3395" s="6" t="s">
        <v>14</v>
      </c>
      <c r="K3395" s="5">
        <f t="shared" si="322"/>
        <v>45744</v>
      </c>
      <c r="L3395" s="9">
        <f>+VLOOKUP(B3395,'[17]TT 2023'!F$3487:K$3538,2,0)</f>
        <v>2315628</v>
      </c>
      <c r="M3395" s="9">
        <f t="shared" si="323"/>
        <v>0</v>
      </c>
      <c r="N3395" s="5">
        <f>+VLOOKUP(B3395,'[17]TT 2023'!F$3487:K$3538,6,0)</f>
        <v>45757</v>
      </c>
      <c r="O3395" t="s">
        <v>3709</v>
      </c>
    </row>
    <row r="3396" spans="1:16" hidden="1" x14ac:dyDescent="0.2">
      <c r="A3396" s="5">
        <v>45710</v>
      </c>
      <c r="B3396" s="6">
        <v>244</v>
      </c>
      <c r="C3396" s="6" t="s">
        <v>3386</v>
      </c>
      <c r="D3396" s="6" t="s">
        <v>727</v>
      </c>
      <c r="E3396" s="9">
        <v>-1286014</v>
      </c>
      <c r="F3396" s="10" t="s">
        <v>1409</v>
      </c>
      <c r="G3396" s="9">
        <v>-102881</v>
      </c>
      <c r="H3396" s="9">
        <v>-1388895</v>
      </c>
      <c r="I3396" s="6" t="s">
        <v>147</v>
      </c>
      <c r="J3396" s="6" t="s">
        <v>148</v>
      </c>
      <c r="K3396" s="5">
        <f t="shared" si="322"/>
        <v>45745</v>
      </c>
      <c r="L3396" s="9">
        <f>+VLOOKUP(B3396,'[17]TT 2023'!F$3379:K$3429,2,0)</f>
        <v>-1388893</v>
      </c>
      <c r="M3396" s="9">
        <f t="shared" si="323"/>
        <v>2</v>
      </c>
      <c r="N3396" s="5">
        <f>+VLOOKUP(B3396,'[17]TT 2023'!F$3379:K$3429,6,0)</f>
        <v>45726</v>
      </c>
      <c r="O3396" t="s">
        <v>3617</v>
      </c>
    </row>
    <row r="3397" spans="1:16" hidden="1" x14ac:dyDescent="0.2">
      <c r="A3397" s="5">
        <v>45710</v>
      </c>
      <c r="B3397" s="6">
        <v>245</v>
      </c>
      <c r="C3397" s="6" t="s">
        <v>3386</v>
      </c>
      <c r="D3397" s="6" t="s">
        <v>727</v>
      </c>
      <c r="E3397" s="9">
        <v>-452788</v>
      </c>
      <c r="F3397" s="10" t="s">
        <v>1409</v>
      </c>
      <c r="G3397" s="9">
        <v>-36222</v>
      </c>
      <c r="H3397" s="9">
        <v>-489010</v>
      </c>
      <c r="I3397" s="6" t="s">
        <v>147</v>
      </c>
      <c r="J3397" s="6" t="s">
        <v>148</v>
      </c>
      <c r="K3397" s="5">
        <f t="shared" si="322"/>
        <v>45745</v>
      </c>
      <c r="L3397" s="9">
        <f>+VLOOKUP(B3397,'[17]TT 2023'!F$3379:K$3429,2,0)</f>
        <v>-488997</v>
      </c>
      <c r="M3397" s="9">
        <f t="shared" si="323"/>
        <v>13</v>
      </c>
      <c r="N3397" s="5">
        <f>+VLOOKUP(B3397,'[17]TT 2023'!F$3379:K$3429,6,0)</f>
        <v>45726</v>
      </c>
      <c r="O3397" t="s">
        <v>3617</v>
      </c>
    </row>
    <row r="3398" spans="1:16" hidden="1" x14ac:dyDescent="0.2">
      <c r="A3398" s="5">
        <v>45710</v>
      </c>
      <c r="B3398" s="6">
        <v>246</v>
      </c>
      <c r="C3398" s="6" t="s">
        <v>3386</v>
      </c>
      <c r="D3398" s="6" t="s">
        <v>3816</v>
      </c>
      <c r="E3398" s="9">
        <v>-365125</v>
      </c>
      <c r="F3398" s="10" t="s">
        <v>1409</v>
      </c>
      <c r="G3398" s="9">
        <v>-29210</v>
      </c>
      <c r="H3398" s="9">
        <v>-394335</v>
      </c>
      <c r="I3398" s="6" t="s">
        <v>117</v>
      </c>
      <c r="J3398" s="6" t="s">
        <v>118</v>
      </c>
      <c r="K3398" s="5">
        <f t="shared" si="322"/>
        <v>45745</v>
      </c>
      <c r="L3398" s="9" t="e">
        <f>+VLOOKUP(B3398,'[17]TT 2023'!F$3601:K$3664,2,0)</f>
        <v>#N/A</v>
      </c>
      <c r="M3398" s="9" t="e">
        <f t="shared" si="323"/>
        <v>#N/A</v>
      </c>
      <c r="N3398" s="5" t="e">
        <f>+VLOOKUP(B3398,'[17]TT 2023'!F$3601:K$3664,6,0)</f>
        <v>#N/A</v>
      </c>
      <c r="O3398" t="s">
        <v>3820</v>
      </c>
      <c r="P3398" s="14" t="s">
        <v>3817</v>
      </c>
    </row>
    <row r="3399" spans="1:16" hidden="1" x14ac:dyDescent="0.2">
      <c r="A3399" s="5">
        <v>45710</v>
      </c>
      <c r="B3399" s="6">
        <v>12524</v>
      </c>
      <c r="C3399" s="6" t="s">
        <v>3391</v>
      </c>
      <c r="D3399" s="6" t="s">
        <v>3597</v>
      </c>
      <c r="E3399" s="9">
        <v>2381320</v>
      </c>
      <c r="F3399" s="10" t="s">
        <v>1409</v>
      </c>
      <c r="G3399" s="9">
        <v>190506</v>
      </c>
      <c r="H3399" s="9">
        <v>2571826</v>
      </c>
      <c r="I3399" s="6" t="s">
        <v>101</v>
      </c>
      <c r="J3399" s="6" t="s">
        <v>102</v>
      </c>
      <c r="K3399" s="5">
        <f t="shared" si="322"/>
        <v>45745</v>
      </c>
      <c r="L3399" s="9">
        <f>+VLOOKUP(B3399,'[17]TT 2023'!F$3487:K$3538,2,0)</f>
        <v>2571831</v>
      </c>
      <c r="M3399" s="9">
        <f t="shared" si="323"/>
        <v>5</v>
      </c>
      <c r="N3399" s="5">
        <f>+VLOOKUP(B3399,'[17]TT 2023'!F$3487:K$3538,6,0)</f>
        <v>45757</v>
      </c>
      <c r="O3399" t="s">
        <v>3709</v>
      </c>
    </row>
    <row r="3400" spans="1:16" hidden="1" x14ac:dyDescent="0.2">
      <c r="A3400" s="5">
        <v>45710</v>
      </c>
      <c r="B3400" s="6">
        <v>12525</v>
      </c>
      <c r="C3400" s="6" t="s">
        <v>3391</v>
      </c>
      <c r="D3400" s="6" t="s">
        <v>3598</v>
      </c>
      <c r="E3400" s="9">
        <v>2144100</v>
      </c>
      <c r="F3400" s="10" t="s">
        <v>1409</v>
      </c>
      <c r="G3400" s="9">
        <v>171528</v>
      </c>
      <c r="H3400" s="9">
        <v>2315628</v>
      </c>
      <c r="I3400" s="6" t="s">
        <v>101</v>
      </c>
      <c r="J3400" s="6" t="s">
        <v>102</v>
      </c>
      <c r="K3400" s="5">
        <f t="shared" si="322"/>
        <v>45745</v>
      </c>
      <c r="L3400" s="9">
        <f>+VLOOKUP(B3400,'[17]TT 2023'!F$3487:K$3538,2,0)</f>
        <v>2315628</v>
      </c>
      <c r="M3400" s="9">
        <f t="shared" si="323"/>
        <v>0</v>
      </c>
      <c r="N3400" s="5">
        <f>+VLOOKUP(B3400,'[17]TT 2023'!F$3487:K$3538,6,0)</f>
        <v>45757</v>
      </c>
      <c r="O3400" t="s">
        <v>3709</v>
      </c>
    </row>
    <row r="3401" spans="1:16" hidden="1" x14ac:dyDescent="0.2">
      <c r="A3401" s="5">
        <v>45712</v>
      </c>
      <c r="B3401" s="6">
        <v>12541</v>
      </c>
      <c r="C3401" s="6" t="s">
        <v>3391</v>
      </c>
      <c r="D3401" s="6" t="s">
        <v>3599</v>
      </c>
      <c r="E3401" s="9">
        <v>6327495</v>
      </c>
      <c r="F3401" s="10" t="s">
        <v>1409</v>
      </c>
      <c r="G3401" s="9">
        <v>506200</v>
      </c>
      <c r="H3401" s="9">
        <v>6833695</v>
      </c>
      <c r="I3401" s="6" t="s">
        <v>53</v>
      </c>
      <c r="J3401" s="6" t="s">
        <v>54</v>
      </c>
      <c r="K3401" s="5">
        <f t="shared" si="322"/>
        <v>45747</v>
      </c>
      <c r="L3401" s="9">
        <f>+VLOOKUP(B3401,'[17]TT 2023'!F$3487:K$3538,2,0)</f>
        <v>6833700</v>
      </c>
      <c r="M3401" s="9">
        <f t="shared" si="323"/>
        <v>5</v>
      </c>
      <c r="N3401" s="5">
        <f>+VLOOKUP(B3401,'[17]TT 2023'!F$3487:K$3538,6,0)</f>
        <v>45757</v>
      </c>
      <c r="O3401" t="s">
        <v>3709</v>
      </c>
    </row>
    <row r="3402" spans="1:16" hidden="1" x14ac:dyDescent="0.2">
      <c r="A3402" s="5">
        <v>45712</v>
      </c>
      <c r="B3402" s="6">
        <v>12542</v>
      </c>
      <c r="C3402" s="6" t="s">
        <v>3391</v>
      </c>
      <c r="D3402" s="6" t="s">
        <v>3600</v>
      </c>
      <c r="E3402" s="9">
        <v>1110580</v>
      </c>
      <c r="F3402" s="10" t="s">
        <v>1409</v>
      </c>
      <c r="G3402" s="9">
        <v>88846</v>
      </c>
      <c r="H3402" s="9">
        <v>1199426</v>
      </c>
      <c r="I3402" s="6" t="s">
        <v>89</v>
      </c>
      <c r="J3402" s="6" t="s">
        <v>90</v>
      </c>
      <c r="K3402" s="5">
        <f t="shared" si="322"/>
        <v>45747</v>
      </c>
      <c r="L3402" s="9">
        <f>+VLOOKUP(B3402,'[17]TT 2023'!F$3487:K$3538,2,0)</f>
        <v>1199421</v>
      </c>
      <c r="M3402" s="9">
        <f t="shared" si="323"/>
        <v>-5</v>
      </c>
      <c r="N3402" s="5">
        <f>+VLOOKUP(B3402,'[17]TT 2023'!F$3487:K$3538,6,0)</f>
        <v>45757</v>
      </c>
      <c r="O3402" t="s">
        <v>3709</v>
      </c>
    </row>
    <row r="3403" spans="1:16" hidden="1" x14ac:dyDescent="0.2">
      <c r="A3403" s="5">
        <v>45712</v>
      </c>
      <c r="B3403" s="6">
        <v>12543</v>
      </c>
      <c r="C3403" s="6" t="s">
        <v>3391</v>
      </c>
      <c r="D3403" s="6" t="s">
        <v>3601</v>
      </c>
      <c r="E3403" s="9">
        <v>3849940</v>
      </c>
      <c r="F3403" s="10" t="s">
        <v>1409</v>
      </c>
      <c r="G3403" s="9">
        <v>307995</v>
      </c>
      <c r="H3403" s="9">
        <v>4157935</v>
      </c>
      <c r="I3403" s="6" t="s">
        <v>93</v>
      </c>
      <c r="J3403" s="6" t="s">
        <v>94</v>
      </c>
      <c r="K3403" s="5">
        <f t="shared" si="322"/>
        <v>45747</v>
      </c>
      <c r="L3403" s="9">
        <f>+VLOOKUP(B3403,'[17]TT 2023'!F$3487:K$3538,2,0)</f>
        <v>4157933</v>
      </c>
      <c r="M3403" s="9">
        <f t="shared" si="323"/>
        <v>-2</v>
      </c>
      <c r="N3403" s="5">
        <f>+VLOOKUP(B3403,'[17]TT 2023'!F$3487:K$3538,6,0)</f>
        <v>45757</v>
      </c>
      <c r="O3403" t="s">
        <v>3709</v>
      </c>
    </row>
    <row r="3404" spans="1:16" hidden="1" x14ac:dyDescent="0.2">
      <c r="A3404" s="5">
        <v>45712</v>
      </c>
      <c r="B3404" s="6">
        <v>12544</v>
      </c>
      <c r="C3404" s="6" t="s">
        <v>3391</v>
      </c>
      <c r="D3404" s="6" t="s">
        <v>3602</v>
      </c>
      <c r="E3404" s="9">
        <v>558030</v>
      </c>
      <c r="F3404" s="10" t="s">
        <v>1409</v>
      </c>
      <c r="G3404" s="9">
        <v>44642</v>
      </c>
      <c r="H3404" s="9">
        <v>602672</v>
      </c>
      <c r="I3404" s="6" t="s">
        <v>83</v>
      </c>
      <c r="J3404" s="6" t="s">
        <v>84</v>
      </c>
      <c r="K3404" s="5">
        <f t="shared" si="322"/>
        <v>45747</v>
      </c>
      <c r="L3404" s="9">
        <f>+VLOOKUP(B3404,'[17]TT 2023'!F$3487:K$3538,2,0)</f>
        <v>602667</v>
      </c>
      <c r="M3404" s="9">
        <f t="shared" si="323"/>
        <v>-5</v>
      </c>
      <c r="N3404" s="5">
        <f>+VLOOKUP(B3404,'[17]TT 2023'!F$3487:K$3538,6,0)</f>
        <v>45757</v>
      </c>
      <c r="O3404" t="s">
        <v>3709</v>
      </c>
    </row>
    <row r="3405" spans="1:16" hidden="1" x14ac:dyDescent="0.2">
      <c r="A3405" s="5">
        <v>45712</v>
      </c>
      <c r="B3405" s="6">
        <v>12545</v>
      </c>
      <c r="C3405" s="6" t="s">
        <v>3391</v>
      </c>
      <c r="D3405" s="6" t="s">
        <v>3603</v>
      </c>
      <c r="E3405" s="9">
        <v>3849940</v>
      </c>
      <c r="F3405" s="10" t="s">
        <v>1409</v>
      </c>
      <c r="G3405" s="9">
        <v>307995</v>
      </c>
      <c r="H3405" s="9">
        <v>4157935</v>
      </c>
      <c r="I3405" s="6" t="s">
        <v>175</v>
      </c>
      <c r="J3405" s="6" t="s">
        <v>176</v>
      </c>
      <c r="K3405" s="5">
        <f t="shared" si="322"/>
        <v>45747</v>
      </c>
      <c r="L3405" s="9">
        <f>+VLOOKUP(B3405,'[17]TT 2023'!F$3487:K$3538,2,0)</f>
        <v>4157933</v>
      </c>
      <c r="M3405" s="9">
        <f t="shared" si="323"/>
        <v>-2</v>
      </c>
      <c r="N3405" s="5">
        <f>+VLOOKUP(B3405,'[17]TT 2023'!F$3487:K$3538,6,0)</f>
        <v>45757</v>
      </c>
      <c r="O3405" t="s">
        <v>3709</v>
      </c>
    </row>
    <row r="3406" spans="1:16" hidden="1" x14ac:dyDescent="0.2">
      <c r="A3406" s="5">
        <v>45713</v>
      </c>
      <c r="B3406" s="6">
        <v>12652</v>
      </c>
      <c r="C3406" s="6" t="s">
        <v>3391</v>
      </c>
      <c r="D3406" s="6" t="s">
        <v>3604</v>
      </c>
      <c r="E3406" s="9">
        <v>6137830</v>
      </c>
      <c r="F3406" s="10" t="s">
        <v>1409</v>
      </c>
      <c r="G3406" s="9">
        <v>491026</v>
      </c>
      <c r="H3406" s="9">
        <v>6628856</v>
      </c>
      <c r="I3406" s="6" t="s">
        <v>13</v>
      </c>
      <c r="J3406" s="6" t="s">
        <v>14</v>
      </c>
      <c r="K3406" s="5">
        <f t="shared" si="322"/>
        <v>45748</v>
      </c>
      <c r="L3406" s="9">
        <f>+VLOOKUP(B3406,'[17]TT 2023'!F$3487:K$3538,2,0)</f>
        <v>6628851</v>
      </c>
      <c r="M3406" s="9">
        <f t="shared" si="323"/>
        <v>-5</v>
      </c>
      <c r="N3406" s="5">
        <f>+VLOOKUP(B3406,'[17]TT 2023'!F$3487:K$3538,6,0)</f>
        <v>45757</v>
      </c>
      <c r="O3406" t="s">
        <v>3709</v>
      </c>
    </row>
    <row r="3407" spans="1:16" hidden="1" x14ac:dyDescent="0.2">
      <c r="A3407" s="5">
        <v>45714</v>
      </c>
      <c r="B3407" s="6">
        <v>249</v>
      </c>
      <c r="C3407" s="6" t="s">
        <v>3386</v>
      </c>
      <c r="D3407" s="6" t="s">
        <v>727</v>
      </c>
      <c r="E3407" s="9">
        <v>-230124</v>
      </c>
      <c r="F3407" s="10" t="s">
        <v>1409</v>
      </c>
      <c r="G3407" s="9">
        <v>-18410</v>
      </c>
      <c r="H3407" s="9">
        <v>-248534</v>
      </c>
      <c r="I3407" s="6" t="s">
        <v>53</v>
      </c>
      <c r="J3407" s="6" t="s">
        <v>54</v>
      </c>
      <c r="K3407" s="5">
        <f t="shared" si="322"/>
        <v>45749</v>
      </c>
      <c r="L3407" s="9">
        <f>+VLOOKUP(B3407,'[17]TT 2023'!F$3379:K$3429,2,0)</f>
        <v>-248535</v>
      </c>
      <c r="M3407" s="9">
        <f t="shared" si="323"/>
        <v>-1</v>
      </c>
      <c r="N3407" s="5">
        <f>+VLOOKUP(B3407,'[17]TT 2023'!F$3379:K$3429,6,0)</f>
        <v>45726</v>
      </c>
      <c r="O3407" t="s">
        <v>3617</v>
      </c>
    </row>
    <row r="3408" spans="1:16" hidden="1" x14ac:dyDescent="0.2">
      <c r="A3408" s="5">
        <v>45714</v>
      </c>
      <c r="B3408" s="6">
        <v>251</v>
      </c>
      <c r="C3408" s="6" t="s">
        <v>3386</v>
      </c>
      <c r="D3408" s="6" t="s">
        <v>727</v>
      </c>
      <c r="E3408" s="9">
        <v>-506030</v>
      </c>
      <c r="F3408" s="10" t="s">
        <v>1409</v>
      </c>
      <c r="G3408" s="9">
        <v>-40482</v>
      </c>
      <c r="H3408" s="9">
        <v>-546512</v>
      </c>
      <c r="I3408" s="6" t="s">
        <v>131</v>
      </c>
      <c r="J3408" s="6" t="s">
        <v>132</v>
      </c>
      <c r="K3408" s="5">
        <f t="shared" si="322"/>
        <v>45749</v>
      </c>
      <c r="L3408" s="9">
        <f>+VLOOKUP(B3408,'[17]TT 2023'!F$3379:K$3429,2,0)</f>
        <v>-546507</v>
      </c>
      <c r="M3408" s="9">
        <f t="shared" si="323"/>
        <v>5</v>
      </c>
      <c r="N3408" s="5">
        <f>+VLOOKUP(B3408,'[17]TT 2023'!F$3379:K$3429,6,0)</f>
        <v>45726</v>
      </c>
      <c r="O3408" t="s">
        <v>3617</v>
      </c>
    </row>
    <row r="3409" spans="1:15" hidden="1" x14ac:dyDescent="0.2">
      <c r="A3409" s="5">
        <v>45714</v>
      </c>
      <c r="B3409" s="6">
        <v>252</v>
      </c>
      <c r="C3409" s="6" t="s">
        <v>3386</v>
      </c>
      <c r="D3409" s="6" t="s">
        <v>727</v>
      </c>
      <c r="E3409" s="9">
        <v>-1772238</v>
      </c>
      <c r="F3409" s="10" t="s">
        <v>1409</v>
      </c>
      <c r="G3409" s="9">
        <v>-141779</v>
      </c>
      <c r="H3409" s="9">
        <v>-1914017</v>
      </c>
      <c r="I3409" s="6" t="s">
        <v>131</v>
      </c>
      <c r="J3409" s="6" t="s">
        <v>132</v>
      </c>
      <c r="K3409" s="5">
        <f t="shared" si="322"/>
        <v>45749</v>
      </c>
      <c r="L3409" s="9">
        <f>+VLOOKUP(B3409,'[17]TT 2023'!F$3379:K$3429,2,0)</f>
        <v>-1914016</v>
      </c>
      <c r="M3409" s="9">
        <f t="shared" si="323"/>
        <v>1</v>
      </c>
      <c r="N3409" s="5">
        <f>+VLOOKUP(B3409,'[17]TT 2023'!F$3379:K$3429,6,0)</f>
        <v>45726</v>
      </c>
      <c r="O3409" t="s">
        <v>3617</v>
      </c>
    </row>
    <row r="3410" spans="1:15" hidden="1" x14ac:dyDescent="0.2">
      <c r="A3410" s="5">
        <v>45714</v>
      </c>
      <c r="B3410" s="6">
        <v>253</v>
      </c>
      <c r="C3410" s="6" t="s">
        <v>3386</v>
      </c>
      <c r="D3410" s="6" t="s">
        <v>727</v>
      </c>
      <c r="E3410" s="9">
        <v>-367155</v>
      </c>
      <c r="F3410" s="10" t="s">
        <v>1409</v>
      </c>
      <c r="G3410" s="9">
        <v>-29372</v>
      </c>
      <c r="H3410" s="9">
        <v>-396527</v>
      </c>
      <c r="I3410" s="6" t="s">
        <v>131</v>
      </c>
      <c r="J3410" s="6" t="s">
        <v>132</v>
      </c>
      <c r="K3410" s="5">
        <f t="shared" si="322"/>
        <v>45749</v>
      </c>
      <c r="L3410" s="9">
        <f>+VLOOKUP(B3410,'[17]TT 2023'!F$3379:K$3429,2,0)</f>
        <v>-396522</v>
      </c>
      <c r="M3410" s="9">
        <f t="shared" si="323"/>
        <v>5</v>
      </c>
      <c r="N3410" s="5">
        <f>+VLOOKUP(B3410,'[17]TT 2023'!F$3379:K$3429,6,0)</f>
        <v>45726</v>
      </c>
      <c r="O3410" t="s">
        <v>3617</v>
      </c>
    </row>
    <row r="3411" spans="1:15" hidden="1" x14ac:dyDescent="0.2">
      <c r="A3411" s="5">
        <v>45714</v>
      </c>
      <c r="B3411" s="6">
        <v>248</v>
      </c>
      <c r="C3411" s="6" t="s">
        <v>3386</v>
      </c>
      <c r="D3411" s="6" t="s">
        <v>727</v>
      </c>
      <c r="E3411" s="9">
        <v>-1905035</v>
      </c>
      <c r="F3411" s="10" t="s">
        <v>1409</v>
      </c>
      <c r="G3411" s="9">
        <v>-152403</v>
      </c>
      <c r="H3411" s="9">
        <v>-2057438</v>
      </c>
      <c r="I3411" s="6" t="s">
        <v>113</v>
      </c>
      <c r="J3411" s="6" t="s">
        <v>114</v>
      </c>
      <c r="K3411" s="5">
        <f t="shared" si="322"/>
        <v>45749</v>
      </c>
      <c r="L3411" s="9">
        <f>+VLOOKUP(B3411,'[17]TT 2023'!F$3379:K$3429,2,0)</f>
        <v>-2057440</v>
      </c>
      <c r="M3411" s="9">
        <f t="shared" si="323"/>
        <v>-2</v>
      </c>
      <c r="N3411" s="5">
        <f>+VLOOKUP(B3411,'[17]TT 2023'!F$3379:K$3429,6,0)</f>
        <v>45726</v>
      </c>
      <c r="O3411" t="s">
        <v>3617</v>
      </c>
    </row>
    <row r="3412" spans="1:15" hidden="1" x14ac:dyDescent="0.2">
      <c r="A3412" s="5">
        <v>45714</v>
      </c>
      <c r="B3412" s="6">
        <v>250</v>
      </c>
      <c r="C3412" s="6" t="s">
        <v>3386</v>
      </c>
      <c r="D3412" s="6" t="s">
        <v>727</v>
      </c>
      <c r="E3412" s="9">
        <v>-2688256</v>
      </c>
      <c r="F3412" s="10" t="s">
        <v>1409</v>
      </c>
      <c r="G3412" s="9">
        <v>-215060</v>
      </c>
      <c r="H3412" s="9">
        <v>-2903316</v>
      </c>
      <c r="I3412" s="6" t="s">
        <v>131</v>
      </c>
      <c r="J3412" s="6" t="s">
        <v>132</v>
      </c>
      <c r="K3412" s="5">
        <f t="shared" si="322"/>
        <v>45749</v>
      </c>
      <c r="L3412" s="9">
        <f>+VLOOKUP(B3412,'[17]TT 2023'!F$3379:K$3429,2,0)</f>
        <v>-2903310</v>
      </c>
      <c r="M3412" s="9">
        <f t="shared" si="323"/>
        <v>6</v>
      </c>
      <c r="N3412" s="5">
        <f>+VLOOKUP(B3412,'[17]TT 2023'!F$3379:K$3429,6,0)</f>
        <v>45726</v>
      </c>
      <c r="O3412" t="s">
        <v>3617</v>
      </c>
    </row>
    <row r="3413" spans="1:15" hidden="1" x14ac:dyDescent="0.2">
      <c r="A3413" s="5">
        <v>45714</v>
      </c>
      <c r="B3413" s="6">
        <v>12712</v>
      </c>
      <c r="C3413" s="6" t="s">
        <v>3391</v>
      </c>
      <c r="D3413" s="6" t="s">
        <v>3605</v>
      </c>
      <c r="E3413" s="9">
        <v>9485576</v>
      </c>
      <c r="F3413" s="10" t="s">
        <v>1409</v>
      </c>
      <c r="G3413" s="9">
        <v>758846</v>
      </c>
      <c r="H3413" s="9">
        <v>10244422</v>
      </c>
      <c r="I3413" s="6" t="s">
        <v>13</v>
      </c>
      <c r="J3413" s="6" t="s">
        <v>14</v>
      </c>
      <c r="K3413" s="5">
        <f t="shared" si="322"/>
        <v>45749</v>
      </c>
      <c r="L3413" s="9">
        <f>+VLOOKUP(B3413,'[17]TT 2023'!F$3487:K$3538,2,0)</f>
        <v>10244421</v>
      </c>
      <c r="M3413" s="9">
        <f t="shared" si="323"/>
        <v>-1</v>
      </c>
      <c r="N3413" s="5">
        <f>+VLOOKUP(B3413,'[17]TT 2023'!F$3487:K$3538,6,0)</f>
        <v>45757</v>
      </c>
      <c r="O3413" t="s">
        <v>3709</v>
      </c>
    </row>
    <row r="3414" spans="1:15" hidden="1" x14ac:dyDescent="0.2">
      <c r="A3414" s="5">
        <v>45714</v>
      </c>
      <c r="B3414" s="6">
        <v>12713</v>
      </c>
      <c r="C3414" s="6" t="s">
        <v>3391</v>
      </c>
      <c r="D3414" s="6" t="s">
        <v>3606</v>
      </c>
      <c r="E3414" s="9">
        <v>1468620</v>
      </c>
      <c r="F3414" s="10" t="s">
        <v>1409</v>
      </c>
      <c r="G3414" s="9">
        <v>117490</v>
      </c>
      <c r="H3414" s="9">
        <v>1586110</v>
      </c>
      <c r="I3414" s="6" t="s">
        <v>13</v>
      </c>
      <c r="J3414" s="6" t="s">
        <v>14</v>
      </c>
      <c r="K3414" s="5">
        <f t="shared" si="322"/>
        <v>45749</v>
      </c>
      <c r="L3414" s="9">
        <f>+VLOOKUP(B3414,'[17]TT 2023'!F$3487:K$3538,2,0)</f>
        <v>1586115</v>
      </c>
      <c r="M3414" s="9">
        <f t="shared" si="323"/>
        <v>5</v>
      </c>
      <c r="N3414" s="5">
        <f>+VLOOKUP(B3414,'[17]TT 2023'!F$3487:K$3538,6,0)</f>
        <v>45757</v>
      </c>
      <c r="O3414" t="s">
        <v>3709</v>
      </c>
    </row>
    <row r="3415" spans="1:15" hidden="1" x14ac:dyDescent="0.2">
      <c r="A3415" s="5">
        <v>45714</v>
      </c>
      <c r="B3415" s="6">
        <v>12714</v>
      </c>
      <c r="C3415" s="6" t="s">
        <v>3391</v>
      </c>
      <c r="D3415" s="6" t="s">
        <v>3607</v>
      </c>
      <c r="E3415" s="9">
        <v>8510045</v>
      </c>
      <c r="F3415" s="10" t="s">
        <v>1409</v>
      </c>
      <c r="G3415" s="9">
        <v>680804</v>
      </c>
      <c r="H3415" s="9">
        <v>9190849</v>
      </c>
      <c r="I3415" s="6" t="s">
        <v>147</v>
      </c>
      <c r="J3415" s="6" t="s">
        <v>148</v>
      </c>
      <c r="K3415" s="5">
        <f t="shared" si="322"/>
        <v>45749</v>
      </c>
      <c r="L3415" s="9">
        <f>+VLOOKUP(B3415,'[17]TT 2023'!F$3430:K$3486,2,0)</f>
        <v>9190854</v>
      </c>
      <c r="M3415" s="9">
        <f t="shared" si="323"/>
        <v>5</v>
      </c>
      <c r="N3415" s="5">
        <f>+VLOOKUP(B3415,'[17]TT 2023'!F$3430:K$3486,6,0)</f>
        <v>45740</v>
      </c>
      <c r="O3415" t="s">
        <v>3618</v>
      </c>
    </row>
    <row r="3416" spans="1:15" hidden="1" x14ac:dyDescent="0.2">
      <c r="A3416" s="5">
        <v>45714</v>
      </c>
      <c r="B3416" s="6">
        <v>12715</v>
      </c>
      <c r="C3416" s="6" t="s">
        <v>3391</v>
      </c>
      <c r="D3416" s="6" t="s">
        <v>3608</v>
      </c>
      <c r="E3416" s="9">
        <v>5552900</v>
      </c>
      <c r="F3416" s="10" t="s">
        <v>1409</v>
      </c>
      <c r="G3416" s="9">
        <v>444232</v>
      </c>
      <c r="H3416" s="9">
        <v>5997132</v>
      </c>
      <c r="I3416" s="6" t="s">
        <v>147</v>
      </c>
      <c r="J3416" s="6" t="s">
        <v>148</v>
      </c>
      <c r="K3416" s="5">
        <f t="shared" si="322"/>
        <v>45749</v>
      </c>
      <c r="L3416" s="9">
        <f>+VLOOKUP(B3416,'[17]TT 2023'!F$3487:K$3538,2,0)</f>
        <v>5997132</v>
      </c>
      <c r="M3416" s="9">
        <f t="shared" si="323"/>
        <v>0</v>
      </c>
      <c r="N3416" s="5">
        <f>+VLOOKUP(B3416,'[17]TT 2023'!F$3487:K$3538,6,0)</f>
        <v>45757</v>
      </c>
      <c r="O3416" t="s">
        <v>3709</v>
      </c>
    </row>
    <row r="3417" spans="1:15" hidden="1" x14ac:dyDescent="0.2">
      <c r="A3417" s="5">
        <v>45716</v>
      </c>
      <c r="B3417" s="6">
        <v>13918</v>
      </c>
      <c r="C3417" s="6" t="s">
        <v>3391</v>
      </c>
      <c r="D3417" s="6" t="s">
        <v>3609</v>
      </c>
      <c r="E3417" s="9">
        <v>1110580</v>
      </c>
      <c r="F3417" s="10" t="s">
        <v>1409</v>
      </c>
      <c r="G3417" s="9">
        <v>88846</v>
      </c>
      <c r="H3417" s="9">
        <v>1199426</v>
      </c>
      <c r="I3417" s="6" t="s">
        <v>117</v>
      </c>
      <c r="J3417" s="6" t="s">
        <v>118</v>
      </c>
      <c r="K3417" s="5">
        <f t="shared" si="322"/>
        <v>45751</v>
      </c>
      <c r="L3417" s="9">
        <f>+VLOOKUP(B3417,'[17]TT 2023'!F$3487:K$3538,2,0)</f>
        <v>1199421</v>
      </c>
      <c r="M3417" s="9">
        <f t="shared" si="323"/>
        <v>-5</v>
      </c>
      <c r="N3417" s="5">
        <f>+VLOOKUP(B3417,'[17]TT 2023'!F$3487:K$3538,6,0)</f>
        <v>45757</v>
      </c>
      <c r="O3417" t="s">
        <v>3709</v>
      </c>
    </row>
    <row r="3418" spans="1:15" hidden="1" x14ac:dyDescent="0.2">
      <c r="A3418" s="5">
        <v>45716</v>
      </c>
      <c r="B3418" s="6">
        <v>13919</v>
      </c>
      <c r="C3418" s="6" t="s">
        <v>3391</v>
      </c>
      <c r="D3418" s="6" t="s">
        <v>3610</v>
      </c>
      <c r="E3418" s="9">
        <v>501830</v>
      </c>
      <c r="F3418" s="10" t="s">
        <v>1409</v>
      </c>
      <c r="G3418" s="9">
        <v>40146</v>
      </c>
      <c r="H3418" s="9">
        <v>541976</v>
      </c>
      <c r="I3418" s="6" t="s">
        <v>117</v>
      </c>
      <c r="J3418" s="6" t="s">
        <v>118</v>
      </c>
      <c r="K3418" s="5">
        <f t="shared" si="322"/>
        <v>45751</v>
      </c>
      <c r="L3418" s="9">
        <f>+VLOOKUP(B3418,'[17]TT 2023'!F$3487:K$3538,2,0)</f>
        <v>541971</v>
      </c>
      <c r="M3418" s="9">
        <f t="shared" si="323"/>
        <v>-5</v>
      </c>
      <c r="N3418" s="5">
        <f>+VLOOKUP(B3418,'[17]TT 2023'!F$3487:K$3538,6,0)</f>
        <v>45757</v>
      </c>
      <c r="O3418" t="s">
        <v>3709</v>
      </c>
    </row>
    <row r="3419" spans="1:15" hidden="1" x14ac:dyDescent="0.2">
      <c r="A3419" s="5">
        <v>45716</v>
      </c>
      <c r="B3419" s="6">
        <v>13920</v>
      </c>
      <c r="C3419" s="6" t="s">
        <v>3391</v>
      </c>
      <c r="D3419" s="6" t="s">
        <v>3611</v>
      </c>
      <c r="E3419" s="9">
        <v>2584680</v>
      </c>
      <c r="F3419" s="10" t="s">
        <v>1409</v>
      </c>
      <c r="G3419" s="9">
        <v>206774</v>
      </c>
      <c r="H3419" s="9">
        <v>2791454</v>
      </c>
      <c r="I3419" s="6" t="s">
        <v>53</v>
      </c>
      <c r="J3419" s="6" t="s">
        <v>54</v>
      </c>
      <c r="K3419" s="5">
        <f t="shared" si="322"/>
        <v>45751</v>
      </c>
      <c r="L3419" s="9">
        <f>+VLOOKUP(B3419,'[17]TT 2023'!F$3487:K$3538,2,0)</f>
        <v>2791449</v>
      </c>
      <c r="M3419" s="9">
        <f t="shared" si="323"/>
        <v>-5</v>
      </c>
      <c r="N3419" s="5">
        <f>+VLOOKUP(B3419,'[17]TT 2023'!F$3487:K$3538,6,0)</f>
        <v>45757</v>
      </c>
      <c r="O3419" t="s">
        <v>3709</v>
      </c>
    </row>
    <row r="3420" spans="1:15" hidden="1" x14ac:dyDescent="0.2">
      <c r="A3420" s="5">
        <v>45716</v>
      </c>
      <c r="B3420" s="6">
        <v>13921</v>
      </c>
      <c r="C3420" s="6" t="s">
        <v>3391</v>
      </c>
      <c r="D3420" s="6" t="s">
        <v>3612</v>
      </c>
      <c r="E3420" s="9">
        <v>3849940</v>
      </c>
      <c r="F3420" s="10" t="s">
        <v>1409</v>
      </c>
      <c r="G3420" s="9">
        <v>307995</v>
      </c>
      <c r="H3420" s="9">
        <v>4157935</v>
      </c>
      <c r="I3420" s="6" t="s">
        <v>139</v>
      </c>
      <c r="J3420" s="6" t="s">
        <v>140</v>
      </c>
      <c r="K3420" s="5">
        <f t="shared" si="322"/>
        <v>45751</v>
      </c>
      <c r="L3420" s="9">
        <f>+VLOOKUP(B3420,'[17]TT 2023'!F$3487:K$3538,2,0)</f>
        <v>4157933</v>
      </c>
      <c r="M3420" s="9">
        <f t="shared" si="323"/>
        <v>-2</v>
      </c>
      <c r="N3420" s="5">
        <f>+VLOOKUP(B3420,'[17]TT 2023'!F$3487:K$3538,6,0)</f>
        <v>45757</v>
      </c>
      <c r="O3420" t="s">
        <v>3709</v>
      </c>
    </row>
    <row r="3421" spans="1:15" hidden="1" x14ac:dyDescent="0.2">
      <c r="A3421" s="5">
        <v>45716</v>
      </c>
      <c r="B3421" s="6">
        <v>13922</v>
      </c>
      <c r="C3421" s="6" t="s">
        <v>3391</v>
      </c>
      <c r="D3421" s="6" t="s">
        <v>3613</v>
      </c>
      <c r="E3421" s="9">
        <v>3849940</v>
      </c>
      <c r="F3421" s="10" t="s">
        <v>1409</v>
      </c>
      <c r="G3421" s="9">
        <v>307995</v>
      </c>
      <c r="H3421" s="9">
        <v>4157935</v>
      </c>
      <c r="I3421" s="6" t="s">
        <v>89</v>
      </c>
      <c r="J3421" s="6" t="s">
        <v>90</v>
      </c>
      <c r="K3421" s="5">
        <f t="shared" si="322"/>
        <v>45751</v>
      </c>
      <c r="L3421" s="9">
        <f>+VLOOKUP(B3421,'[17]TT 2023'!F$3487:K$3538,2,0)</f>
        <v>4157933</v>
      </c>
      <c r="M3421" s="9">
        <f t="shared" si="323"/>
        <v>-2</v>
      </c>
      <c r="N3421" s="5">
        <f>+VLOOKUP(B3421,'[17]TT 2023'!F$3487:K$3538,6,0)</f>
        <v>45757</v>
      </c>
      <c r="O3421" t="s">
        <v>3709</v>
      </c>
    </row>
    <row r="3422" spans="1:15" hidden="1" x14ac:dyDescent="0.2">
      <c r="A3422" s="5">
        <v>45716</v>
      </c>
      <c r="B3422" s="6">
        <v>13923</v>
      </c>
      <c r="C3422" s="6" t="s">
        <v>3391</v>
      </c>
      <c r="D3422" s="6" t="s">
        <v>3614</v>
      </c>
      <c r="E3422" s="9">
        <v>2381320</v>
      </c>
      <c r="F3422" s="10" t="s">
        <v>1409</v>
      </c>
      <c r="G3422" s="9">
        <v>190506</v>
      </c>
      <c r="H3422" s="9">
        <v>2571826</v>
      </c>
      <c r="I3422" s="6" t="s">
        <v>93</v>
      </c>
      <c r="J3422" s="6" t="s">
        <v>94</v>
      </c>
      <c r="K3422" s="5">
        <f t="shared" si="322"/>
        <v>45751</v>
      </c>
      <c r="L3422" s="9">
        <f>+VLOOKUP(B3422,'[17]TT 2023'!F$3487:K$3538,2,0)</f>
        <v>2571831</v>
      </c>
      <c r="M3422" s="9">
        <f t="shared" si="323"/>
        <v>5</v>
      </c>
      <c r="N3422" s="5">
        <f>+VLOOKUP(B3422,'[17]TT 2023'!F$3487:K$3538,6,0)</f>
        <v>45757</v>
      </c>
      <c r="O3422" t="s">
        <v>3709</v>
      </c>
    </row>
    <row r="3423" spans="1:15" hidden="1" x14ac:dyDescent="0.2">
      <c r="A3423" s="5">
        <v>45716</v>
      </c>
      <c r="B3423" s="6">
        <v>13924</v>
      </c>
      <c r="C3423" s="6" t="s">
        <v>3391</v>
      </c>
      <c r="D3423" s="6" t="s">
        <v>3615</v>
      </c>
      <c r="E3423" s="9">
        <v>558030</v>
      </c>
      <c r="F3423" s="10" t="s">
        <v>1409</v>
      </c>
      <c r="G3423" s="9">
        <v>44642</v>
      </c>
      <c r="H3423" s="9">
        <v>602672</v>
      </c>
      <c r="I3423" s="6" t="s">
        <v>175</v>
      </c>
      <c r="J3423" s="6" t="s">
        <v>176</v>
      </c>
      <c r="K3423" s="5">
        <f t="shared" si="322"/>
        <v>45751</v>
      </c>
      <c r="L3423" s="9">
        <f>+VLOOKUP(B3423,'[17]TT 2023'!F$3487:K$3538,2,0)</f>
        <v>602667</v>
      </c>
      <c r="M3423" s="9">
        <f t="shared" si="323"/>
        <v>-5</v>
      </c>
      <c r="N3423" s="5">
        <f>+VLOOKUP(B3423,'[17]TT 2023'!F$3487:K$3538,6,0)</f>
        <v>45757</v>
      </c>
      <c r="O3423" t="s">
        <v>3709</v>
      </c>
    </row>
    <row r="3424" spans="1:15" hidden="1" x14ac:dyDescent="0.2">
      <c r="A3424" s="5">
        <v>45716</v>
      </c>
      <c r="B3424" s="6">
        <v>13925</v>
      </c>
      <c r="C3424" s="6" t="s">
        <v>3391</v>
      </c>
      <c r="D3424" s="6" t="s">
        <v>3616</v>
      </c>
      <c r="E3424" s="9">
        <v>3083882</v>
      </c>
      <c r="F3424" s="10" t="s">
        <v>1409</v>
      </c>
      <c r="G3424" s="9">
        <v>246711</v>
      </c>
      <c r="H3424" s="9">
        <v>3330593</v>
      </c>
      <c r="I3424" s="6" t="s">
        <v>175</v>
      </c>
      <c r="J3424" s="6" t="s">
        <v>176</v>
      </c>
      <c r="K3424" s="5">
        <f t="shared" si="322"/>
        <v>45751</v>
      </c>
      <c r="L3424" s="9">
        <f>+VLOOKUP(B3424,'[17]TT 2023'!F$3487:K$3538,2,0)</f>
        <v>3330599</v>
      </c>
      <c r="M3424" s="9">
        <f t="shared" si="323"/>
        <v>6</v>
      </c>
      <c r="N3424" s="5">
        <f>+VLOOKUP(B3424,'[17]TT 2023'!F$3487:K$3538,6,0)</f>
        <v>45757</v>
      </c>
      <c r="O3424" t="s">
        <v>3709</v>
      </c>
    </row>
    <row r="3425" spans="1:15" hidden="1" x14ac:dyDescent="0.2">
      <c r="A3425" s="5">
        <v>45721</v>
      </c>
      <c r="B3425" s="6">
        <v>367</v>
      </c>
      <c r="C3425" s="6" t="s">
        <v>3386</v>
      </c>
      <c r="D3425" s="6" t="s">
        <v>727</v>
      </c>
      <c r="E3425" s="9">
        <v>-2221160</v>
      </c>
      <c r="F3425" s="10" t="s">
        <v>1409</v>
      </c>
      <c r="G3425" s="9">
        <v>-177693</v>
      </c>
      <c r="H3425" s="9">
        <f>+E3425+G3425</f>
        <v>-2398853</v>
      </c>
      <c r="I3425" s="6" t="s">
        <v>113</v>
      </c>
      <c r="J3425" s="6" t="s">
        <v>114</v>
      </c>
      <c r="K3425" s="5">
        <f t="shared" ref="K3425" si="324">35+A3425</f>
        <v>45756</v>
      </c>
      <c r="L3425" s="9">
        <f>+VLOOKUP(B3425,'[17]TT 2023'!F$3379:K$3429,2,0)</f>
        <v>-2398855</v>
      </c>
      <c r="M3425" s="9">
        <f t="shared" ref="M3425" si="325">+L3425-H3425</f>
        <v>-2</v>
      </c>
      <c r="N3425" s="5">
        <f>+VLOOKUP(B3425,'[17]TT 2023'!F$3379:K$3429,6,0)</f>
        <v>45726</v>
      </c>
      <c r="O3425" t="s">
        <v>3617</v>
      </c>
    </row>
    <row r="3426" spans="1:15" hidden="1" x14ac:dyDescent="0.2">
      <c r="A3426" s="5">
        <v>45721</v>
      </c>
      <c r="B3426" s="6">
        <v>368</v>
      </c>
      <c r="C3426" s="6" t="s">
        <v>3386</v>
      </c>
      <c r="D3426" s="6" t="s">
        <v>727</v>
      </c>
      <c r="E3426" s="9">
        <v>-238132</v>
      </c>
      <c r="F3426" s="10" t="s">
        <v>1409</v>
      </c>
      <c r="G3426" s="9">
        <v>-19051</v>
      </c>
      <c r="H3426" s="9">
        <f t="shared" ref="H3426:H3428" si="326">+E3426+G3426</f>
        <v>-257183</v>
      </c>
      <c r="I3426" s="6" t="s">
        <v>93</v>
      </c>
      <c r="J3426" s="6" t="s">
        <v>94</v>
      </c>
      <c r="K3426" s="5">
        <f t="shared" ref="K3426:K3489" si="327">35+A3426</f>
        <v>45756</v>
      </c>
      <c r="L3426" s="9">
        <f>+VLOOKUP(B3426,'[17]TT 2023'!F$3379:K$3429,2,0)</f>
        <v>-257188</v>
      </c>
      <c r="M3426" s="9">
        <f t="shared" ref="M3426:M3489" si="328">+L3426-H3426</f>
        <v>-5</v>
      </c>
      <c r="N3426" s="5">
        <f>+VLOOKUP(B3426,'[17]TT 2023'!F$3379:K$3429,6,0)</f>
        <v>45726</v>
      </c>
      <c r="O3426" t="s">
        <v>3617</v>
      </c>
    </row>
    <row r="3427" spans="1:15" hidden="1" x14ac:dyDescent="0.2">
      <c r="A3427" s="5">
        <v>45721</v>
      </c>
      <c r="B3427" s="6">
        <v>369</v>
      </c>
      <c r="C3427" s="6" t="s">
        <v>3386</v>
      </c>
      <c r="D3427" s="6" t="s">
        <v>727</v>
      </c>
      <c r="E3427" s="9">
        <v>-444232</v>
      </c>
      <c r="F3427" s="10" t="s">
        <v>1409</v>
      </c>
      <c r="G3427" s="9">
        <v>-35539</v>
      </c>
      <c r="H3427" s="9">
        <f t="shared" si="326"/>
        <v>-479771</v>
      </c>
      <c r="I3427" s="6" t="s">
        <v>93</v>
      </c>
      <c r="J3427" s="6" t="s">
        <v>94</v>
      </c>
      <c r="K3427" s="5">
        <f t="shared" si="327"/>
        <v>45756</v>
      </c>
      <c r="L3427" s="9">
        <f>+VLOOKUP(B3427,'[17]TT 2023'!F$3379:K$3429,2,0)</f>
        <v>-479776</v>
      </c>
      <c r="M3427" s="9">
        <f t="shared" si="328"/>
        <v>-5</v>
      </c>
      <c r="N3427" s="5">
        <f>+VLOOKUP(B3427,'[17]TT 2023'!F$3379:K$3429,6,0)</f>
        <v>45726</v>
      </c>
      <c r="O3427" t="s">
        <v>3617</v>
      </c>
    </row>
    <row r="3428" spans="1:15" hidden="1" x14ac:dyDescent="0.2">
      <c r="A3428" s="5">
        <v>45721</v>
      </c>
      <c r="B3428" s="6">
        <v>370</v>
      </c>
      <c r="C3428" s="6" t="s">
        <v>3386</v>
      </c>
      <c r="D3428" s="6" t="s">
        <v>727</v>
      </c>
      <c r="E3428" s="9">
        <v>-446424</v>
      </c>
      <c r="F3428" s="10" t="s">
        <v>1409</v>
      </c>
      <c r="G3428" s="9">
        <v>-35714</v>
      </c>
      <c r="H3428" s="9">
        <f t="shared" si="326"/>
        <v>-482138</v>
      </c>
      <c r="I3428" s="6" t="s">
        <v>93</v>
      </c>
      <c r="J3428" s="6" t="s">
        <v>94</v>
      </c>
      <c r="K3428" s="5">
        <f t="shared" si="327"/>
        <v>45756</v>
      </c>
      <c r="L3428" s="9">
        <f>+VLOOKUP(B3428,'[17]TT 2023'!F$3379:K$3429,2,0)</f>
        <v>-482139</v>
      </c>
      <c r="M3428" s="9">
        <f t="shared" si="328"/>
        <v>-1</v>
      </c>
      <c r="N3428" s="5">
        <f>+VLOOKUP(B3428,'[17]TT 2023'!F$3379:K$3429,6,0)</f>
        <v>45726</v>
      </c>
      <c r="O3428" t="s">
        <v>3617</v>
      </c>
    </row>
    <row r="3429" spans="1:15" hidden="1" x14ac:dyDescent="0.2">
      <c r="A3429" s="5">
        <v>45728</v>
      </c>
      <c r="B3429" s="6">
        <v>501</v>
      </c>
      <c r="C3429" s="6" t="s">
        <v>3386</v>
      </c>
      <c r="D3429" s="6" t="s">
        <v>727</v>
      </c>
      <c r="E3429" s="9">
        <v>-1594852</v>
      </c>
      <c r="F3429" s="10" t="s">
        <v>1409</v>
      </c>
      <c r="G3429" s="9">
        <v>-127588</v>
      </c>
      <c r="H3429" s="9">
        <f>+E3429+G3429</f>
        <v>-1722440</v>
      </c>
      <c r="I3429" s="6" t="s">
        <v>139</v>
      </c>
      <c r="J3429" s="6" t="s">
        <v>140</v>
      </c>
      <c r="K3429" s="5">
        <f t="shared" si="327"/>
        <v>45763</v>
      </c>
      <c r="L3429" s="9">
        <f>+VLOOKUP(B3429,'[17]TT 2023'!F$3430:K$3486,2,0)</f>
        <v>-1722438</v>
      </c>
      <c r="M3429" s="9">
        <f t="shared" si="328"/>
        <v>2</v>
      </c>
      <c r="N3429" s="5">
        <f>+VLOOKUP(B3429,'[17]TT 2023'!F$3430:K$3486,6,0)</f>
        <v>45740</v>
      </c>
      <c r="O3429" t="s">
        <v>3618</v>
      </c>
    </row>
    <row r="3430" spans="1:15" hidden="1" x14ac:dyDescent="0.2">
      <c r="A3430" s="5">
        <v>45728</v>
      </c>
      <c r="B3430" s="6">
        <v>502</v>
      </c>
      <c r="C3430" s="6" t="s">
        <v>3386</v>
      </c>
      <c r="D3430" s="6" t="s">
        <v>727</v>
      </c>
      <c r="E3430" s="9">
        <v>-446424</v>
      </c>
      <c r="F3430" s="10" t="s">
        <v>1409</v>
      </c>
      <c r="G3430" s="9">
        <v>-35714</v>
      </c>
      <c r="H3430" s="9">
        <f t="shared" ref="H3430:H3445" si="329">+E3430+G3430</f>
        <v>-482138</v>
      </c>
      <c r="I3430" s="6" t="s">
        <v>139</v>
      </c>
      <c r="J3430" s="6" t="s">
        <v>140</v>
      </c>
      <c r="K3430" s="5">
        <f t="shared" si="327"/>
        <v>45763</v>
      </c>
      <c r="L3430" s="9">
        <f>+VLOOKUP(B3430,'[17]TT 2023'!F$3430:K$3486,2,0)</f>
        <v>-482139</v>
      </c>
      <c r="M3430" s="9">
        <f t="shared" si="328"/>
        <v>-1</v>
      </c>
      <c r="N3430" s="5">
        <f>+VLOOKUP(B3430,'[17]TT 2023'!F$3430:K$3486,6,0)</f>
        <v>45740</v>
      </c>
      <c r="O3430" t="s">
        <v>3618</v>
      </c>
    </row>
    <row r="3431" spans="1:15" hidden="1" x14ac:dyDescent="0.2">
      <c r="A3431" s="5">
        <v>45733</v>
      </c>
      <c r="B3431" s="6">
        <v>515</v>
      </c>
      <c r="C3431" s="6" t="s">
        <v>3386</v>
      </c>
      <c r="D3431" s="6" t="s">
        <v>727</v>
      </c>
      <c r="E3431" s="9">
        <v>-440586</v>
      </c>
      <c r="F3431" s="10" t="s">
        <v>1409</v>
      </c>
      <c r="G3431" s="9">
        <v>-35247</v>
      </c>
      <c r="H3431" s="9">
        <f t="shared" si="329"/>
        <v>-475833</v>
      </c>
      <c r="I3431" s="6" t="s">
        <v>101</v>
      </c>
      <c r="J3431" s="6" t="s">
        <v>102</v>
      </c>
      <c r="K3431" s="5">
        <f t="shared" si="327"/>
        <v>45768</v>
      </c>
      <c r="L3431" s="9">
        <f>+VLOOKUP(B3431,'[17]TT 2023'!F$3430:K$3486,2,0)</f>
        <v>-475834</v>
      </c>
      <c r="M3431" s="9">
        <f t="shared" si="328"/>
        <v>-1</v>
      </c>
      <c r="N3431" s="5">
        <f>+VLOOKUP(B3431,'[17]TT 2023'!F$3430:K$3486,6,0)</f>
        <v>45740</v>
      </c>
      <c r="O3431" t="s">
        <v>3618</v>
      </c>
    </row>
    <row r="3432" spans="1:15" hidden="1" x14ac:dyDescent="0.2">
      <c r="A3432" s="5">
        <v>45733</v>
      </c>
      <c r="B3432" s="6">
        <v>517</v>
      </c>
      <c r="C3432" s="6" t="s">
        <v>3386</v>
      </c>
      <c r="D3432" s="6" t="s">
        <v>727</v>
      </c>
      <c r="E3432" s="9">
        <v>-1101465</v>
      </c>
      <c r="F3432" s="10" t="s">
        <v>1409</v>
      </c>
      <c r="G3432" s="9">
        <v>-88117</v>
      </c>
      <c r="H3432" s="9">
        <f t="shared" si="329"/>
        <v>-1189582</v>
      </c>
      <c r="I3432" s="6" t="s">
        <v>139</v>
      </c>
      <c r="J3432" s="6" t="s">
        <v>140</v>
      </c>
      <c r="K3432" s="5">
        <f t="shared" si="327"/>
        <v>45768</v>
      </c>
      <c r="L3432" s="9">
        <f>+VLOOKUP(B3432,'[17]TT 2023'!F$3430:K$3486,2,0)</f>
        <v>-1189579</v>
      </c>
      <c r="M3432" s="9">
        <f t="shared" si="328"/>
        <v>3</v>
      </c>
      <c r="N3432" s="5">
        <f>+VLOOKUP(B3432,'[17]TT 2023'!F$3430:K$3486,6,0)</f>
        <v>45740</v>
      </c>
      <c r="O3432" t="s">
        <v>3618</v>
      </c>
    </row>
    <row r="3433" spans="1:15" hidden="1" x14ac:dyDescent="0.2">
      <c r="A3433" s="5">
        <v>45720</v>
      </c>
      <c r="B3433" s="6">
        <v>16749</v>
      </c>
      <c r="C3433" s="6" t="s">
        <v>3388</v>
      </c>
      <c r="D3433" s="6" t="s">
        <v>3389</v>
      </c>
      <c r="E3433" s="9">
        <v>-19483808</v>
      </c>
      <c r="F3433" s="10" t="s">
        <v>1409</v>
      </c>
      <c r="G3433" s="9">
        <v>-1558705</v>
      </c>
      <c r="H3433" s="9">
        <f t="shared" si="329"/>
        <v>-21042513</v>
      </c>
      <c r="I3433" s="6" t="s">
        <v>13</v>
      </c>
      <c r="J3433" s="6" t="s">
        <v>14</v>
      </c>
      <c r="K3433" s="5">
        <f t="shared" si="327"/>
        <v>45755</v>
      </c>
      <c r="L3433" s="9">
        <f>+VLOOKUP(B3433,'[17]TT 2023'!F$3430:K$3486,2,0)</f>
        <v>-21042513</v>
      </c>
      <c r="M3433" s="9">
        <f t="shared" si="328"/>
        <v>0</v>
      </c>
      <c r="N3433" s="5">
        <f>+VLOOKUP(B3433,'[17]TT 2023'!F$3430:K$3486,6,0)</f>
        <v>45740</v>
      </c>
      <c r="O3433" t="s">
        <v>3618</v>
      </c>
    </row>
    <row r="3434" spans="1:15" hidden="1" x14ac:dyDescent="0.2">
      <c r="A3434" s="5">
        <v>45720</v>
      </c>
      <c r="B3434" s="6">
        <v>16754</v>
      </c>
      <c r="C3434" s="6" t="s">
        <v>3388</v>
      </c>
      <c r="D3434" s="6" t="s">
        <v>3411</v>
      </c>
      <c r="E3434" s="9">
        <v>-5904184</v>
      </c>
      <c r="F3434" s="10" t="s">
        <v>1409</v>
      </c>
      <c r="G3434" s="9">
        <v>-472335</v>
      </c>
      <c r="H3434" s="9">
        <f t="shared" si="329"/>
        <v>-6376519</v>
      </c>
      <c r="I3434" s="6" t="s">
        <v>13</v>
      </c>
      <c r="J3434" s="6" t="s">
        <v>14</v>
      </c>
      <c r="K3434" s="5">
        <f t="shared" si="327"/>
        <v>45755</v>
      </c>
      <c r="L3434" s="9">
        <f>+VLOOKUP(B3434,'[17]TT 2023'!F$3430:K$3486,2,0)</f>
        <v>-6376519</v>
      </c>
      <c r="M3434" s="9">
        <f t="shared" si="328"/>
        <v>0</v>
      </c>
      <c r="N3434" s="5">
        <f>+VLOOKUP(B3434,'[17]TT 2023'!F$3430:K$3486,6,0)</f>
        <v>45740</v>
      </c>
      <c r="O3434" t="s">
        <v>3618</v>
      </c>
    </row>
    <row r="3435" spans="1:15" hidden="1" x14ac:dyDescent="0.2">
      <c r="A3435" s="5">
        <v>45720</v>
      </c>
      <c r="B3435" s="6">
        <v>17112</v>
      </c>
      <c r="C3435" s="6" t="s">
        <v>3388</v>
      </c>
      <c r="D3435" s="6" t="s">
        <v>3412</v>
      </c>
      <c r="E3435" s="9">
        <v>-2952092</v>
      </c>
      <c r="F3435" s="10" t="s">
        <v>1409</v>
      </c>
      <c r="G3435" s="9">
        <v>-236167</v>
      </c>
      <c r="H3435" s="9">
        <f t="shared" si="329"/>
        <v>-3188259</v>
      </c>
      <c r="I3435" s="6" t="s">
        <v>13</v>
      </c>
      <c r="J3435" s="6" t="s">
        <v>14</v>
      </c>
      <c r="K3435" s="5">
        <f t="shared" si="327"/>
        <v>45755</v>
      </c>
      <c r="L3435" s="9">
        <f>+VLOOKUP(B3435,'[17]TT 2023'!F$3430:K$3486,2,0)</f>
        <v>-3188259</v>
      </c>
      <c r="M3435" s="9">
        <f t="shared" si="328"/>
        <v>0</v>
      </c>
      <c r="N3435" s="5">
        <f>+VLOOKUP(B3435,'[17]TT 2023'!F$3430:K$3486,6,0)</f>
        <v>45740</v>
      </c>
      <c r="O3435" t="s">
        <v>3618</v>
      </c>
    </row>
    <row r="3436" spans="1:15" hidden="1" x14ac:dyDescent="0.2">
      <c r="A3436" s="5">
        <v>45720</v>
      </c>
      <c r="B3436" s="6">
        <v>17113</v>
      </c>
      <c r="C3436" s="6" t="s">
        <v>3388</v>
      </c>
      <c r="D3436" s="6" t="s">
        <v>3410</v>
      </c>
      <c r="E3436" s="9">
        <v>-11808368</v>
      </c>
      <c r="F3436" s="10" t="s">
        <v>1409</v>
      </c>
      <c r="G3436" s="9">
        <v>-944669</v>
      </c>
      <c r="H3436" s="9">
        <f t="shared" si="329"/>
        <v>-12753037</v>
      </c>
      <c r="I3436" s="6" t="s">
        <v>13</v>
      </c>
      <c r="J3436" s="6" t="s">
        <v>14</v>
      </c>
      <c r="K3436" s="5">
        <f t="shared" si="327"/>
        <v>45755</v>
      </c>
      <c r="L3436" s="9">
        <f>+VLOOKUP(B3436,'[17]TT 2023'!F$3430:K$3486,2,0)</f>
        <v>-12753037</v>
      </c>
      <c r="M3436" s="9">
        <f t="shared" si="328"/>
        <v>0</v>
      </c>
      <c r="N3436" s="5">
        <f>+VLOOKUP(B3436,'[17]TT 2023'!F$3430:K$3486,6,0)</f>
        <v>45740</v>
      </c>
      <c r="O3436" t="s">
        <v>3618</v>
      </c>
    </row>
    <row r="3437" spans="1:15" hidden="1" x14ac:dyDescent="0.2">
      <c r="A3437" s="5">
        <v>45720</v>
      </c>
      <c r="B3437" s="6">
        <v>17121</v>
      </c>
      <c r="C3437" s="6" t="s">
        <v>3388</v>
      </c>
      <c r="D3437" s="6" t="s">
        <v>3414</v>
      </c>
      <c r="E3437" s="9">
        <v>-13579624</v>
      </c>
      <c r="F3437" s="10" t="s">
        <v>1409</v>
      </c>
      <c r="G3437" s="9">
        <v>-1086370</v>
      </c>
      <c r="H3437" s="9">
        <f t="shared" si="329"/>
        <v>-14665994</v>
      </c>
      <c r="I3437" s="6" t="s">
        <v>13</v>
      </c>
      <c r="J3437" s="6" t="s">
        <v>14</v>
      </c>
      <c r="K3437" s="5">
        <f t="shared" si="327"/>
        <v>45755</v>
      </c>
      <c r="L3437" s="9">
        <f>+VLOOKUP(B3437,'[17]TT 2023'!F$3430:K$3486,2,0)</f>
        <v>-14665994</v>
      </c>
      <c r="M3437" s="9">
        <f t="shared" si="328"/>
        <v>0</v>
      </c>
      <c r="N3437" s="5">
        <f>+VLOOKUP(B3437,'[17]TT 2023'!F$3430:K$3486,6,0)</f>
        <v>45740</v>
      </c>
      <c r="O3437" t="s">
        <v>3618</v>
      </c>
    </row>
    <row r="3438" spans="1:15" hidden="1" x14ac:dyDescent="0.2">
      <c r="A3438" s="5">
        <v>45720</v>
      </c>
      <c r="B3438" s="6">
        <v>17136</v>
      </c>
      <c r="C3438" s="6" t="s">
        <v>3388</v>
      </c>
      <c r="D3438" s="6" t="s">
        <v>3409</v>
      </c>
      <c r="E3438" s="9">
        <v>-23616737</v>
      </c>
      <c r="F3438" s="10" t="s">
        <v>1409</v>
      </c>
      <c r="G3438" s="9">
        <v>-1889339</v>
      </c>
      <c r="H3438" s="9">
        <f t="shared" si="329"/>
        <v>-25506076</v>
      </c>
      <c r="I3438" s="6" t="s">
        <v>13</v>
      </c>
      <c r="J3438" s="6" t="s">
        <v>14</v>
      </c>
      <c r="K3438" s="5">
        <f t="shared" si="327"/>
        <v>45755</v>
      </c>
      <c r="L3438" s="9">
        <f>+VLOOKUP(B3438,'[17]TT 2023'!F$3430:K$3486,2,0)</f>
        <v>-25506076</v>
      </c>
      <c r="M3438" s="9">
        <f t="shared" si="328"/>
        <v>0</v>
      </c>
      <c r="N3438" s="5">
        <f>+VLOOKUP(B3438,'[17]TT 2023'!F$3430:K$3486,6,0)</f>
        <v>45740</v>
      </c>
      <c r="O3438" t="s">
        <v>3618</v>
      </c>
    </row>
    <row r="3439" spans="1:15" hidden="1" x14ac:dyDescent="0.2">
      <c r="A3439" s="5">
        <v>45720</v>
      </c>
      <c r="B3439" s="6">
        <v>17137</v>
      </c>
      <c r="C3439" s="6" t="s">
        <v>3388</v>
      </c>
      <c r="D3439" s="6" t="s">
        <v>3413</v>
      </c>
      <c r="E3439" s="9">
        <v>-13284414</v>
      </c>
      <c r="F3439" s="10" t="s">
        <v>1409</v>
      </c>
      <c r="G3439" s="9">
        <v>-1062753</v>
      </c>
      <c r="H3439" s="9">
        <f t="shared" si="329"/>
        <v>-14347167</v>
      </c>
      <c r="I3439" s="6" t="s">
        <v>13</v>
      </c>
      <c r="J3439" s="6" t="s">
        <v>14</v>
      </c>
      <c r="K3439" s="5">
        <f t="shared" si="327"/>
        <v>45755</v>
      </c>
      <c r="L3439" s="9">
        <f>+VLOOKUP(B3439,'[17]TT 2023'!F$3430:K$3486,2,0)</f>
        <v>-14347167</v>
      </c>
      <c r="M3439" s="9">
        <f t="shared" si="328"/>
        <v>0</v>
      </c>
      <c r="N3439" s="5">
        <f>+VLOOKUP(B3439,'[17]TT 2023'!F$3430:K$3486,6,0)</f>
        <v>45740</v>
      </c>
      <c r="O3439" t="s">
        <v>3618</v>
      </c>
    </row>
    <row r="3440" spans="1:15" hidden="1" x14ac:dyDescent="0.2">
      <c r="A3440" s="5">
        <v>45720</v>
      </c>
      <c r="B3440" s="6">
        <v>17143</v>
      </c>
      <c r="C3440" s="6" t="s">
        <v>3388</v>
      </c>
      <c r="D3440" s="6" t="s">
        <v>3415</v>
      </c>
      <c r="E3440" s="9">
        <v>-1476046</v>
      </c>
      <c r="F3440" s="10" t="s">
        <v>1409</v>
      </c>
      <c r="G3440" s="9">
        <v>-118084</v>
      </c>
      <c r="H3440" s="9">
        <f t="shared" si="329"/>
        <v>-1594130</v>
      </c>
      <c r="I3440" s="6" t="s">
        <v>13</v>
      </c>
      <c r="J3440" s="6" t="s">
        <v>14</v>
      </c>
      <c r="K3440" s="5">
        <f t="shared" si="327"/>
        <v>45755</v>
      </c>
      <c r="L3440" s="9">
        <f>+VLOOKUP(B3440,'[17]TT 2023'!F$3430:K$3486,2,0)</f>
        <v>-1594130</v>
      </c>
      <c r="M3440" s="9">
        <f t="shared" si="328"/>
        <v>0</v>
      </c>
      <c r="N3440" s="5">
        <f>+VLOOKUP(B3440,'[17]TT 2023'!F$3430:K$3486,6,0)</f>
        <v>45740</v>
      </c>
      <c r="O3440" t="s">
        <v>3618</v>
      </c>
    </row>
    <row r="3441" spans="1:15" hidden="1" x14ac:dyDescent="0.2">
      <c r="A3441" s="5">
        <v>45733</v>
      </c>
      <c r="B3441" s="6">
        <v>2710</v>
      </c>
      <c r="C3441" s="6" t="s">
        <v>3477</v>
      </c>
      <c r="D3441" s="6" t="s">
        <v>3512</v>
      </c>
      <c r="E3441" s="9">
        <v>-2948799</v>
      </c>
      <c r="F3441" s="10" t="s">
        <v>1409</v>
      </c>
      <c r="G3441" s="9">
        <v>-235904</v>
      </c>
      <c r="H3441" s="9">
        <f t="shared" si="329"/>
        <v>-3184703</v>
      </c>
      <c r="I3441" s="6" t="s">
        <v>13</v>
      </c>
      <c r="J3441" s="6" t="s">
        <v>14</v>
      </c>
      <c r="K3441" s="5">
        <f t="shared" si="327"/>
        <v>45768</v>
      </c>
      <c r="L3441" s="9">
        <f>+VLOOKUP(B3441,'[17]TT 2023'!F$3430:K$3486,2,0)</f>
        <v>-3184703</v>
      </c>
      <c r="M3441" s="9">
        <f t="shared" si="328"/>
        <v>0</v>
      </c>
      <c r="N3441" s="5">
        <f>+VLOOKUP(B3441,'[17]TT 2023'!F$3430:K$3486,6,0)</f>
        <v>45740</v>
      </c>
      <c r="O3441" t="s">
        <v>3618</v>
      </c>
    </row>
    <row r="3442" spans="1:15" hidden="1" x14ac:dyDescent="0.2">
      <c r="A3442" s="5">
        <v>45733</v>
      </c>
      <c r="B3442" s="6">
        <v>516</v>
      </c>
      <c r="C3442" s="6" t="s">
        <v>3386</v>
      </c>
      <c r="D3442" s="6" t="s">
        <v>727</v>
      </c>
      <c r="E3442" s="9">
        <v>-178570</v>
      </c>
      <c r="F3442" s="10" t="s">
        <v>1409</v>
      </c>
      <c r="G3442" s="9">
        <v>-14286</v>
      </c>
      <c r="H3442" s="9">
        <f t="shared" si="329"/>
        <v>-192856</v>
      </c>
      <c r="I3442" s="6" t="s">
        <v>101</v>
      </c>
      <c r="J3442" s="6" t="s">
        <v>102</v>
      </c>
      <c r="K3442" s="5">
        <f t="shared" si="327"/>
        <v>45768</v>
      </c>
      <c r="L3442" s="9">
        <f>+VLOOKUP(B3442,'[17]TT 2023'!F$3430:K$3486,2,0)</f>
        <v>-192861</v>
      </c>
      <c r="M3442" s="9">
        <f t="shared" si="328"/>
        <v>-5</v>
      </c>
      <c r="N3442" s="5">
        <f>+VLOOKUP(B3442,'[17]TT 2023'!F$3430:K$3486,6,0)</f>
        <v>45740</v>
      </c>
      <c r="O3442" t="s">
        <v>3618</v>
      </c>
    </row>
    <row r="3443" spans="1:15" hidden="1" x14ac:dyDescent="0.2">
      <c r="A3443" s="5">
        <v>45733</v>
      </c>
      <c r="B3443" s="6">
        <v>518</v>
      </c>
      <c r="C3443" s="6" t="s">
        <v>3386</v>
      </c>
      <c r="D3443" s="6" t="s">
        <v>727</v>
      </c>
      <c r="E3443" s="9">
        <v>-444232</v>
      </c>
      <c r="F3443" s="10" t="s">
        <v>1409</v>
      </c>
      <c r="G3443" s="9">
        <v>-35539</v>
      </c>
      <c r="H3443" s="9">
        <f t="shared" si="329"/>
        <v>-479771</v>
      </c>
      <c r="I3443" s="6" t="s">
        <v>139</v>
      </c>
      <c r="J3443" s="6" t="s">
        <v>140</v>
      </c>
      <c r="K3443" s="5">
        <f t="shared" si="327"/>
        <v>45768</v>
      </c>
      <c r="L3443" s="9">
        <f>+VLOOKUP(B3443,'[17]TT 2023'!F$3430:K$3486,2,0)</f>
        <v>-479776</v>
      </c>
      <c r="M3443" s="9">
        <f t="shared" si="328"/>
        <v>-5</v>
      </c>
      <c r="N3443" s="5">
        <f>+VLOOKUP(B3443,'[17]TT 2023'!F$3430:K$3486,6,0)</f>
        <v>45740</v>
      </c>
      <c r="O3443" t="s">
        <v>3618</v>
      </c>
    </row>
    <row r="3444" spans="1:15" hidden="1" x14ac:dyDescent="0.2">
      <c r="A3444" s="5">
        <v>45733</v>
      </c>
      <c r="B3444" s="6">
        <v>519</v>
      </c>
      <c r="C3444" s="6" t="s">
        <v>3386</v>
      </c>
      <c r="D3444" s="6" t="s">
        <v>727</v>
      </c>
      <c r="E3444" s="9">
        <v>-89285</v>
      </c>
      <c r="F3444" s="10" t="s">
        <v>1409</v>
      </c>
      <c r="G3444" s="9">
        <v>-7143</v>
      </c>
      <c r="H3444" s="9">
        <f t="shared" si="329"/>
        <v>-96428</v>
      </c>
      <c r="I3444" s="6" t="s">
        <v>139</v>
      </c>
      <c r="J3444" s="6" t="s">
        <v>140</v>
      </c>
      <c r="K3444" s="5">
        <f t="shared" si="327"/>
        <v>45768</v>
      </c>
      <c r="L3444" s="9">
        <f>+VLOOKUP(B3444,'[17]TT 2023'!F$3430:K$3486,2,0)</f>
        <v>-96430</v>
      </c>
      <c r="M3444" s="9">
        <f t="shared" si="328"/>
        <v>-2</v>
      </c>
      <c r="N3444" s="5">
        <f>+VLOOKUP(B3444,'[17]TT 2023'!F$3430:K$3486,6,0)</f>
        <v>45740</v>
      </c>
      <c r="O3444" t="s">
        <v>3618</v>
      </c>
    </row>
    <row r="3445" spans="1:15" hidden="1" x14ac:dyDescent="0.2">
      <c r="A3445" s="5">
        <v>45733</v>
      </c>
      <c r="B3445" s="6">
        <v>520</v>
      </c>
      <c r="C3445" s="6" t="s">
        <v>3386</v>
      </c>
      <c r="D3445" s="6" t="s">
        <v>727</v>
      </c>
      <c r="E3445" s="9">
        <v>-267855</v>
      </c>
      <c r="F3445" s="10" t="s">
        <v>1409</v>
      </c>
      <c r="G3445" s="9">
        <v>-21428</v>
      </c>
      <c r="H3445" s="9">
        <f t="shared" si="329"/>
        <v>-289283</v>
      </c>
      <c r="I3445" s="6" t="s">
        <v>113</v>
      </c>
      <c r="J3445" s="6" t="s">
        <v>114</v>
      </c>
      <c r="K3445" s="5">
        <f t="shared" si="327"/>
        <v>45768</v>
      </c>
      <c r="L3445" s="9">
        <f>+VLOOKUP(B3445,'[17]TT 2023'!F$3430:K$3486,2,0)</f>
        <v>-289278</v>
      </c>
      <c r="M3445" s="9">
        <f t="shared" si="328"/>
        <v>5</v>
      </c>
      <c r="N3445" s="5">
        <f>+VLOOKUP(B3445,'[17]TT 2023'!F$3430:K$3486,6,0)</f>
        <v>45740</v>
      </c>
      <c r="O3445" t="s">
        <v>3618</v>
      </c>
    </row>
    <row r="3446" spans="1:15" hidden="1" x14ac:dyDescent="0.2">
      <c r="A3446" s="5">
        <v>45720</v>
      </c>
      <c r="B3446" s="6">
        <v>14428</v>
      </c>
      <c r="C3446" s="6" t="s">
        <v>3391</v>
      </c>
      <c r="D3446" s="6" t="s">
        <v>3619</v>
      </c>
      <c r="E3446" s="9">
        <v>4525420</v>
      </c>
      <c r="F3446" s="10" t="s">
        <v>1409</v>
      </c>
      <c r="G3446" s="9">
        <v>362034</v>
      </c>
      <c r="H3446" s="9">
        <f>+E3446+G3446</f>
        <v>4887454</v>
      </c>
      <c r="I3446" s="6" t="s">
        <v>131</v>
      </c>
      <c r="J3446" s="6" t="s">
        <v>132</v>
      </c>
      <c r="K3446" s="5">
        <f t="shared" si="327"/>
        <v>45755</v>
      </c>
      <c r="L3446" s="9">
        <f>+VLOOKUP(B3446,'[17]TT 2023'!F$3487:K$3538,2,0)</f>
        <v>4887459</v>
      </c>
      <c r="M3446" s="9">
        <f t="shared" si="328"/>
        <v>5</v>
      </c>
      <c r="N3446" s="5">
        <f>+VLOOKUP(B3446,'[17]TT 2023'!F$3487:K$3538,6,0)</f>
        <v>45757</v>
      </c>
      <c r="O3446" t="s">
        <v>3709</v>
      </c>
    </row>
    <row r="3447" spans="1:15" hidden="1" x14ac:dyDescent="0.2">
      <c r="A3447" s="5">
        <v>45720</v>
      </c>
      <c r="B3447" s="6">
        <v>14429</v>
      </c>
      <c r="C3447" s="6" t="s">
        <v>3391</v>
      </c>
      <c r="D3447" s="6" t="s">
        <v>3620</v>
      </c>
      <c r="E3447" s="9">
        <v>4442320</v>
      </c>
      <c r="F3447" s="10" t="s">
        <v>1409</v>
      </c>
      <c r="G3447" s="9">
        <v>355386</v>
      </c>
      <c r="H3447" s="9">
        <f t="shared" ref="H3447:H3510" si="330">+E3447+G3447</f>
        <v>4797706</v>
      </c>
      <c r="I3447" s="6" t="s">
        <v>13</v>
      </c>
      <c r="J3447" s="6" t="s">
        <v>14</v>
      </c>
      <c r="K3447" s="5">
        <f t="shared" si="327"/>
        <v>45755</v>
      </c>
      <c r="L3447" s="9">
        <f>+VLOOKUP(B3447,'[17]TT 2023'!F$3487:K$3538,2,0)</f>
        <v>4797711</v>
      </c>
      <c r="M3447" s="9">
        <f t="shared" si="328"/>
        <v>5</v>
      </c>
      <c r="N3447" s="5">
        <f>+VLOOKUP(B3447,'[17]TT 2023'!F$3487:K$3538,6,0)</f>
        <v>45757</v>
      </c>
      <c r="O3447" t="s">
        <v>3709</v>
      </c>
    </row>
    <row r="3448" spans="1:15" hidden="1" x14ac:dyDescent="0.2">
      <c r="A3448" s="5">
        <v>45720</v>
      </c>
      <c r="B3448" s="6">
        <v>14430</v>
      </c>
      <c r="C3448" s="6" t="s">
        <v>3391</v>
      </c>
      <c r="D3448" s="6" t="s">
        <v>3621</v>
      </c>
      <c r="E3448" s="9">
        <v>2883150</v>
      </c>
      <c r="F3448" s="10" t="s">
        <v>1409</v>
      </c>
      <c r="G3448" s="9">
        <v>230652</v>
      </c>
      <c r="H3448" s="9">
        <f t="shared" si="330"/>
        <v>3113802</v>
      </c>
      <c r="I3448" s="6" t="s">
        <v>101</v>
      </c>
      <c r="J3448" s="6" t="s">
        <v>102</v>
      </c>
      <c r="K3448" s="5">
        <f t="shared" si="327"/>
        <v>45755</v>
      </c>
      <c r="L3448" s="9">
        <f>+VLOOKUP(B3448,'[17]TT 2023'!F$3487:K$3538,2,0)</f>
        <v>3113802</v>
      </c>
      <c r="M3448" s="9">
        <f t="shared" si="328"/>
        <v>0</v>
      </c>
      <c r="N3448" s="5">
        <f>+VLOOKUP(B3448,'[17]TT 2023'!F$3487:K$3538,6,0)</f>
        <v>45757</v>
      </c>
      <c r="O3448" t="s">
        <v>3709</v>
      </c>
    </row>
    <row r="3449" spans="1:15" hidden="1" x14ac:dyDescent="0.2">
      <c r="A3449" s="5">
        <v>45720</v>
      </c>
      <c r="B3449" s="6">
        <v>14431</v>
      </c>
      <c r="C3449" s="6" t="s">
        <v>3391</v>
      </c>
      <c r="D3449" s="6" t="s">
        <v>3622</v>
      </c>
      <c r="E3449" s="9">
        <v>5769465</v>
      </c>
      <c r="F3449" s="10" t="s">
        <v>1409</v>
      </c>
      <c r="G3449" s="9">
        <v>461557</v>
      </c>
      <c r="H3449" s="9">
        <f t="shared" si="330"/>
        <v>6231022</v>
      </c>
      <c r="I3449" s="6" t="s">
        <v>147</v>
      </c>
      <c r="J3449" s="6" t="s">
        <v>148</v>
      </c>
      <c r="K3449" s="5">
        <f t="shared" si="327"/>
        <v>45755</v>
      </c>
      <c r="L3449" s="9">
        <f>+VLOOKUP(B3449,'[17]TT 2023'!F$3487:K$3538,2,0)</f>
        <v>6231020</v>
      </c>
      <c r="M3449" s="9">
        <f t="shared" si="328"/>
        <v>-2</v>
      </c>
      <c r="N3449" s="5">
        <f>+VLOOKUP(B3449,'[17]TT 2023'!F$3487:K$3538,6,0)</f>
        <v>45757</v>
      </c>
      <c r="O3449" t="s">
        <v>3709</v>
      </c>
    </row>
    <row r="3450" spans="1:15" hidden="1" x14ac:dyDescent="0.2">
      <c r="A3450" s="5">
        <v>45720</v>
      </c>
      <c r="B3450" s="6">
        <v>14432</v>
      </c>
      <c r="C3450" s="6" t="s">
        <v>3391</v>
      </c>
      <c r="D3450" s="6" t="s">
        <v>3623</v>
      </c>
      <c r="E3450" s="9">
        <v>6668960</v>
      </c>
      <c r="F3450" s="10" t="s">
        <v>1409</v>
      </c>
      <c r="G3450" s="9">
        <v>533517</v>
      </c>
      <c r="H3450" s="9">
        <f t="shared" si="330"/>
        <v>7202477</v>
      </c>
      <c r="I3450" s="6" t="s">
        <v>147</v>
      </c>
      <c r="J3450" s="6" t="s">
        <v>148</v>
      </c>
      <c r="K3450" s="5">
        <f t="shared" si="327"/>
        <v>45755</v>
      </c>
      <c r="L3450" s="9">
        <f>+VLOOKUP(B3450,'[17]TT 2023'!F$3487:K$3538,2,0)</f>
        <v>7202480</v>
      </c>
      <c r="M3450" s="9">
        <f t="shared" si="328"/>
        <v>3</v>
      </c>
      <c r="N3450" s="5">
        <f>+VLOOKUP(B3450,'[17]TT 2023'!F$3487:K$3538,6,0)</f>
        <v>45757</v>
      </c>
      <c r="O3450" t="s">
        <v>3709</v>
      </c>
    </row>
    <row r="3451" spans="1:15" hidden="1" x14ac:dyDescent="0.2">
      <c r="A3451" s="5">
        <v>45721</v>
      </c>
      <c r="B3451" s="6">
        <v>14490</v>
      </c>
      <c r="C3451" s="6" t="s">
        <v>3391</v>
      </c>
      <c r="D3451" s="6" t="s">
        <v>3624</v>
      </c>
      <c r="E3451" s="9">
        <v>1110580</v>
      </c>
      <c r="F3451" s="10" t="s">
        <v>1409</v>
      </c>
      <c r="G3451" s="9">
        <v>88846</v>
      </c>
      <c r="H3451" s="9">
        <f t="shared" si="330"/>
        <v>1199426</v>
      </c>
      <c r="I3451" s="6" t="s">
        <v>13</v>
      </c>
      <c r="J3451" s="6" t="s">
        <v>14</v>
      </c>
      <c r="K3451" s="5">
        <f t="shared" si="327"/>
        <v>45756</v>
      </c>
      <c r="L3451" s="9">
        <f>+VLOOKUP(B3451,'[17]TT 2023'!F$3487:K$3538,2,0)</f>
        <v>1199421</v>
      </c>
      <c r="M3451" s="9">
        <f t="shared" si="328"/>
        <v>-5</v>
      </c>
      <c r="N3451" s="5">
        <f>+VLOOKUP(B3451,'[17]TT 2023'!F$3487:K$3538,6,0)</f>
        <v>45757</v>
      </c>
      <c r="O3451" t="s">
        <v>3709</v>
      </c>
    </row>
    <row r="3452" spans="1:15" hidden="1" x14ac:dyDescent="0.2">
      <c r="A3452" s="5">
        <v>45721</v>
      </c>
      <c r="B3452" s="6">
        <v>14491</v>
      </c>
      <c r="C3452" s="6" t="s">
        <v>3391</v>
      </c>
      <c r="D3452" s="6" t="s">
        <v>3625</v>
      </c>
      <c r="E3452" s="9">
        <v>9609880</v>
      </c>
      <c r="F3452" s="10" t="s">
        <v>1409</v>
      </c>
      <c r="G3452" s="9">
        <v>768790</v>
      </c>
      <c r="H3452" s="9">
        <f t="shared" si="330"/>
        <v>10378670</v>
      </c>
      <c r="I3452" s="6" t="s">
        <v>13</v>
      </c>
      <c r="J3452" s="6" t="s">
        <v>14</v>
      </c>
      <c r="K3452" s="5">
        <f t="shared" si="327"/>
        <v>45756</v>
      </c>
      <c r="L3452" s="9">
        <f>+VLOOKUP(B3452,'[17]TT 2023'!F$3487:K$3538,2,0)</f>
        <v>10378665</v>
      </c>
      <c r="M3452" s="9">
        <f t="shared" si="328"/>
        <v>-5</v>
      </c>
      <c r="N3452" s="5">
        <f>+VLOOKUP(B3452,'[17]TT 2023'!F$3487:K$3538,6,0)</f>
        <v>45757</v>
      </c>
      <c r="O3452" t="s">
        <v>3709</v>
      </c>
    </row>
    <row r="3453" spans="1:15" hidden="1" x14ac:dyDescent="0.2">
      <c r="A3453" s="5">
        <v>45722</v>
      </c>
      <c r="B3453" s="6">
        <v>14724</v>
      </c>
      <c r="C3453" s="6" t="s">
        <v>3391</v>
      </c>
      <c r="D3453" s="6" t="s">
        <v>3626</v>
      </c>
      <c r="E3453" s="9">
        <v>2381320</v>
      </c>
      <c r="F3453" s="10" t="s">
        <v>1409</v>
      </c>
      <c r="G3453" s="9">
        <v>190506</v>
      </c>
      <c r="H3453" s="9">
        <f t="shared" si="330"/>
        <v>2571826</v>
      </c>
      <c r="I3453" s="6" t="s">
        <v>93</v>
      </c>
      <c r="J3453" s="6" t="s">
        <v>94</v>
      </c>
      <c r="K3453" s="5">
        <f t="shared" si="327"/>
        <v>45757</v>
      </c>
      <c r="L3453" s="9">
        <f>+VLOOKUP(B3453,'[17]TT 2023'!F$3487:K$3538,2,0)</f>
        <v>2571831</v>
      </c>
      <c r="M3453" s="9">
        <f t="shared" si="328"/>
        <v>5</v>
      </c>
      <c r="N3453" s="5">
        <f>+VLOOKUP(B3453,'[17]TT 2023'!F$3487:K$3538,6,0)</f>
        <v>45757</v>
      </c>
      <c r="O3453" t="s">
        <v>3709</v>
      </c>
    </row>
    <row r="3454" spans="1:15" hidden="1" x14ac:dyDescent="0.2">
      <c r="A3454" s="5">
        <v>45722</v>
      </c>
      <c r="B3454" s="6">
        <v>14726</v>
      </c>
      <c r="C3454" s="6" t="s">
        <v>3391</v>
      </c>
      <c r="D3454" s="6" t="s">
        <v>3627</v>
      </c>
      <c r="E3454" s="9">
        <v>446425</v>
      </c>
      <c r="F3454" s="10" t="s">
        <v>1409</v>
      </c>
      <c r="G3454" s="9">
        <v>35714</v>
      </c>
      <c r="H3454" s="9">
        <f t="shared" si="330"/>
        <v>482139</v>
      </c>
      <c r="I3454" s="6" t="s">
        <v>89</v>
      </c>
      <c r="J3454" s="6" t="s">
        <v>90</v>
      </c>
      <c r="K3454" s="5">
        <f t="shared" si="327"/>
        <v>45757</v>
      </c>
      <c r="L3454" s="9">
        <f>+VLOOKUP(B3454,'[17]TT 2023'!F$3487:K$3538,2,0)</f>
        <v>482139</v>
      </c>
      <c r="M3454" s="9">
        <f t="shared" si="328"/>
        <v>0</v>
      </c>
      <c r="N3454" s="5">
        <f>+VLOOKUP(B3454,'[17]TT 2023'!F$3487:K$3538,6,0)</f>
        <v>45757</v>
      </c>
      <c r="O3454" t="s">
        <v>3709</v>
      </c>
    </row>
    <row r="3455" spans="1:15" hidden="1" x14ac:dyDescent="0.2">
      <c r="A3455" s="5">
        <v>45722</v>
      </c>
      <c r="B3455" s="6">
        <v>14744</v>
      </c>
      <c r="C3455" s="6" t="s">
        <v>3391</v>
      </c>
      <c r="D3455" s="6" t="s">
        <v>3628</v>
      </c>
      <c r="E3455" s="9">
        <v>2933333</v>
      </c>
      <c r="F3455" s="10" t="s">
        <v>1409</v>
      </c>
      <c r="G3455" s="9">
        <v>234667</v>
      </c>
      <c r="H3455" s="9">
        <f t="shared" si="330"/>
        <v>3168000</v>
      </c>
      <c r="I3455" s="6" t="s">
        <v>53</v>
      </c>
      <c r="J3455" s="6" t="s">
        <v>54</v>
      </c>
      <c r="K3455" s="5">
        <f t="shared" si="327"/>
        <v>45757</v>
      </c>
      <c r="L3455" s="9">
        <f>+VLOOKUP(B3455,'[17]TT 2023'!F$3539:K$3600,2,0)</f>
        <v>3168005</v>
      </c>
      <c r="M3455" s="9">
        <f t="shared" si="328"/>
        <v>5</v>
      </c>
      <c r="N3455" s="5">
        <f>+VLOOKUP(B3455,'[17]TT 2023'!F$3539:K$3600,6,0)</f>
        <v>45771</v>
      </c>
      <c r="O3455" t="s">
        <v>3710</v>
      </c>
    </row>
    <row r="3456" spans="1:15" hidden="1" x14ac:dyDescent="0.2">
      <c r="A3456" s="5">
        <v>45723</v>
      </c>
      <c r="B3456" s="6">
        <v>15566</v>
      </c>
      <c r="C3456" s="6" t="s">
        <v>3391</v>
      </c>
      <c r="D3456" s="6" t="s">
        <v>3629</v>
      </c>
      <c r="E3456" s="9">
        <v>1915045</v>
      </c>
      <c r="F3456" s="10" t="s">
        <v>1409</v>
      </c>
      <c r="G3456" s="9">
        <v>153204</v>
      </c>
      <c r="H3456" s="9">
        <f t="shared" si="330"/>
        <v>2068249</v>
      </c>
      <c r="I3456" s="6" t="s">
        <v>13</v>
      </c>
      <c r="J3456" s="6" t="s">
        <v>14</v>
      </c>
      <c r="K3456" s="5">
        <f t="shared" si="327"/>
        <v>45758</v>
      </c>
      <c r="L3456" s="9">
        <f>+VLOOKUP(B3456,'[17]TT 2023'!F$3487:K$3538,2,0)</f>
        <v>2068254</v>
      </c>
      <c r="M3456" s="9">
        <f t="shared" si="328"/>
        <v>5</v>
      </c>
      <c r="N3456" s="5">
        <f>+VLOOKUP(B3456,'[17]TT 2023'!F$3487:K$3538,6,0)</f>
        <v>45757</v>
      </c>
      <c r="O3456" t="s">
        <v>3709</v>
      </c>
    </row>
    <row r="3457" spans="1:15" hidden="1" x14ac:dyDescent="0.2">
      <c r="A3457" s="5">
        <v>45727</v>
      </c>
      <c r="B3457" s="6">
        <v>15902</v>
      </c>
      <c r="C3457" s="6" t="s">
        <v>3391</v>
      </c>
      <c r="D3457" s="6" t="s">
        <v>3630</v>
      </c>
      <c r="E3457" s="9">
        <v>11105800</v>
      </c>
      <c r="F3457" s="10" t="s">
        <v>1409</v>
      </c>
      <c r="G3457" s="9">
        <v>888464</v>
      </c>
      <c r="H3457" s="9">
        <f t="shared" si="330"/>
        <v>11994264</v>
      </c>
      <c r="I3457" s="6" t="s">
        <v>147</v>
      </c>
      <c r="J3457" s="6" t="s">
        <v>148</v>
      </c>
      <c r="K3457" s="5">
        <f t="shared" si="327"/>
        <v>45762</v>
      </c>
      <c r="L3457" s="9">
        <f>+VLOOKUP(B3457,'[17]TT 2023'!F$3487:K$3538,2,0)</f>
        <v>11994264</v>
      </c>
      <c r="M3457" s="9">
        <f t="shared" si="328"/>
        <v>0</v>
      </c>
      <c r="N3457" s="5">
        <f>+VLOOKUP(B3457,'[17]TT 2023'!F$3487:K$3538,6,0)</f>
        <v>45757</v>
      </c>
      <c r="O3457" t="s">
        <v>3709</v>
      </c>
    </row>
    <row r="3458" spans="1:15" hidden="1" x14ac:dyDescent="0.2">
      <c r="A3458" s="5">
        <v>45727</v>
      </c>
      <c r="B3458" s="6">
        <v>15903</v>
      </c>
      <c r="C3458" s="6" t="s">
        <v>3391</v>
      </c>
      <c r="D3458" s="6" t="s">
        <v>3631</v>
      </c>
      <c r="E3458" s="9">
        <v>5552900</v>
      </c>
      <c r="F3458" s="10" t="s">
        <v>1409</v>
      </c>
      <c r="G3458" s="9">
        <v>444232</v>
      </c>
      <c r="H3458" s="9">
        <f t="shared" si="330"/>
        <v>5997132</v>
      </c>
      <c r="I3458" s="6" t="s">
        <v>147</v>
      </c>
      <c r="J3458" s="6" t="s">
        <v>148</v>
      </c>
      <c r="K3458" s="5">
        <f t="shared" si="327"/>
        <v>45762</v>
      </c>
      <c r="L3458" s="9">
        <f>+VLOOKUP(B3458,'[17]TT 2023'!F$3487:K$3538,2,0)</f>
        <v>5997132</v>
      </c>
      <c r="M3458" s="9">
        <f t="shared" si="328"/>
        <v>0</v>
      </c>
      <c r="N3458" s="5">
        <f>+VLOOKUP(B3458,'[17]TT 2023'!F$3487:K$3538,6,0)</f>
        <v>45757</v>
      </c>
      <c r="O3458" t="s">
        <v>3709</v>
      </c>
    </row>
    <row r="3459" spans="1:15" hidden="1" x14ac:dyDescent="0.2">
      <c r="A3459" s="5">
        <v>45727</v>
      </c>
      <c r="B3459" s="6">
        <v>15904</v>
      </c>
      <c r="C3459" s="6" t="s">
        <v>3391</v>
      </c>
      <c r="D3459" s="6" t="s">
        <v>3632</v>
      </c>
      <c r="E3459" s="9">
        <v>6355200</v>
      </c>
      <c r="F3459" s="10" t="s">
        <v>1409</v>
      </c>
      <c r="G3459" s="9">
        <v>508416</v>
      </c>
      <c r="H3459" s="9">
        <f t="shared" si="330"/>
        <v>6863616</v>
      </c>
      <c r="I3459" s="6" t="s">
        <v>147</v>
      </c>
      <c r="J3459" s="6" t="s">
        <v>148</v>
      </c>
      <c r="K3459" s="5">
        <f t="shared" si="327"/>
        <v>45762</v>
      </c>
      <c r="L3459" s="9">
        <f>+VLOOKUP(B3459,'[17]TT 2023'!F$3487:K$3538,2,0)</f>
        <v>6863616</v>
      </c>
      <c r="M3459" s="9">
        <f t="shared" si="328"/>
        <v>0</v>
      </c>
      <c r="N3459" s="5">
        <f>+VLOOKUP(B3459,'[17]TT 2023'!F$3487:K$3538,6,0)</f>
        <v>45757</v>
      </c>
      <c r="O3459" t="s">
        <v>3709</v>
      </c>
    </row>
    <row r="3460" spans="1:15" hidden="1" x14ac:dyDescent="0.2">
      <c r="A3460" s="5">
        <v>45727</v>
      </c>
      <c r="B3460" s="6">
        <v>15905</v>
      </c>
      <c r="C3460" s="6" t="s">
        <v>3391</v>
      </c>
      <c r="D3460" s="6" t="s">
        <v>3633</v>
      </c>
      <c r="E3460" s="9">
        <v>150549</v>
      </c>
      <c r="F3460" s="10" t="s">
        <v>1409</v>
      </c>
      <c r="G3460" s="9">
        <v>12044</v>
      </c>
      <c r="H3460" s="9">
        <f t="shared" si="330"/>
        <v>162593</v>
      </c>
      <c r="I3460" s="6" t="s">
        <v>147</v>
      </c>
      <c r="J3460" s="6" t="s">
        <v>148</v>
      </c>
      <c r="K3460" s="5">
        <f t="shared" si="327"/>
        <v>45762</v>
      </c>
      <c r="L3460" s="9">
        <f>+VLOOKUP(B3460,'[17]TT 2023'!F$3487:K$3538,2,0)</f>
        <v>162594</v>
      </c>
      <c r="M3460" s="9">
        <f t="shared" si="328"/>
        <v>1</v>
      </c>
      <c r="N3460" s="5">
        <f>+VLOOKUP(B3460,'[17]TT 2023'!F$3487:K$3538,6,0)</f>
        <v>45757</v>
      </c>
      <c r="O3460" t="s">
        <v>3709</v>
      </c>
    </row>
    <row r="3461" spans="1:15" hidden="1" x14ac:dyDescent="0.2">
      <c r="A3461" s="5">
        <v>45727</v>
      </c>
      <c r="B3461" s="6">
        <v>15906</v>
      </c>
      <c r="C3461" s="6" t="s">
        <v>3391</v>
      </c>
      <c r="D3461" s="6" t="s">
        <v>3634</v>
      </c>
      <c r="E3461" s="9">
        <v>6515385</v>
      </c>
      <c r="F3461" s="10" t="s">
        <v>1409</v>
      </c>
      <c r="G3461" s="9">
        <v>521231</v>
      </c>
      <c r="H3461" s="9">
        <f t="shared" si="330"/>
        <v>7036616</v>
      </c>
      <c r="I3461" s="6" t="s">
        <v>147</v>
      </c>
      <c r="J3461" s="6" t="s">
        <v>148</v>
      </c>
      <c r="K3461" s="5">
        <f t="shared" si="327"/>
        <v>45762</v>
      </c>
      <c r="L3461" s="9">
        <f>+VLOOKUP(B3461,'[17]TT 2023'!F$3487:K$3538,2,0)</f>
        <v>7036619</v>
      </c>
      <c r="M3461" s="9">
        <f t="shared" si="328"/>
        <v>3</v>
      </c>
      <c r="N3461" s="5">
        <f>+VLOOKUP(B3461,'[17]TT 2023'!F$3487:K$3538,6,0)</f>
        <v>45757</v>
      </c>
      <c r="O3461" t="s">
        <v>3709</v>
      </c>
    </row>
    <row r="3462" spans="1:15" hidden="1" x14ac:dyDescent="0.2">
      <c r="A3462" s="5">
        <v>45727</v>
      </c>
      <c r="B3462" s="6">
        <v>15907</v>
      </c>
      <c r="C3462" s="6" t="s">
        <v>3391</v>
      </c>
      <c r="D3462" s="6" t="s">
        <v>3635</v>
      </c>
      <c r="E3462" s="9">
        <v>964845</v>
      </c>
      <c r="F3462" s="10" t="s">
        <v>1409</v>
      </c>
      <c r="G3462" s="9">
        <v>77188</v>
      </c>
      <c r="H3462" s="9">
        <f t="shared" si="330"/>
        <v>1042033</v>
      </c>
      <c r="I3462" s="6" t="s">
        <v>147</v>
      </c>
      <c r="J3462" s="6" t="s">
        <v>148</v>
      </c>
      <c r="K3462" s="5">
        <f t="shared" si="327"/>
        <v>45762</v>
      </c>
      <c r="L3462" s="9">
        <f>+VLOOKUP(B3462,'[17]TT 2023'!F$3487:K$3538,2,0)</f>
        <v>1042038</v>
      </c>
      <c r="M3462" s="9">
        <f t="shared" si="328"/>
        <v>5</v>
      </c>
      <c r="N3462" s="5">
        <f>+VLOOKUP(B3462,'[17]TT 2023'!F$3487:K$3538,6,0)</f>
        <v>45757</v>
      </c>
      <c r="O3462" t="s">
        <v>3709</v>
      </c>
    </row>
    <row r="3463" spans="1:15" hidden="1" x14ac:dyDescent="0.2">
      <c r="A3463" s="5">
        <v>45727</v>
      </c>
      <c r="B3463" s="6">
        <v>15908</v>
      </c>
      <c r="C3463" s="6" t="s">
        <v>3391</v>
      </c>
      <c r="D3463" s="6" t="s">
        <v>3636</v>
      </c>
      <c r="E3463" s="9">
        <v>7108955</v>
      </c>
      <c r="F3463" s="10" t="s">
        <v>1409</v>
      </c>
      <c r="G3463" s="9">
        <v>568716</v>
      </c>
      <c r="H3463" s="9">
        <f t="shared" si="330"/>
        <v>7677671</v>
      </c>
      <c r="I3463" s="6" t="s">
        <v>147</v>
      </c>
      <c r="J3463" s="6" t="s">
        <v>148</v>
      </c>
      <c r="K3463" s="5">
        <f t="shared" si="327"/>
        <v>45762</v>
      </c>
      <c r="L3463" s="9">
        <f>+VLOOKUP(B3463,'[17]TT 2023'!F$3487:K$3538,2,0)</f>
        <v>7677666</v>
      </c>
      <c r="M3463" s="9">
        <f t="shared" si="328"/>
        <v>-5</v>
      </c>
      <c r="N3463" s="5">
        <f>+VLOOKUP(B3463,'[17]TT 2023'!F$3487:K$3538,6,0)</f>
        <v>45757</v>
      </c>
      <c r="O3463" t="s">
        <v>3709</v>
      </c>
    </row>
    <row r="3464" spans="1:15" hidden="1" x14ac:dyDescent="0.2">
      <c r="A3464" s="5">
        <v>45727</v>
      </c>
      <c r="B3464" s="6">
        <v>15909</v>
      </c>
      <c r="C3464" s="6" t="s">
        <v>3391</v>
      </c>
      <c r="D3464" s="6" t="s">
        <v>3637</v>
      </c>
      <c r="E3464" s="9">
        <v>1970450</v>
      </c>
      <c r="F3464" s="10" t="s">
        <v>1409</v>
      </c>
      <c r="G3464" s="9">
        <v>157636</v>
      </c>
      <c r="H3464" s="9">
        <f t="shared" si="330"/>
        <v>2128086</v>
      </c>
      <c r="I3464" s="6" t="s">
        <v>13</v>
      </c>
      <c r="J3464" s="6" t="s">
        <v>14</v>
      </c>
      <c r="K3464" s="5">
        <f t="shared" si="327"/>
        <v>45762</v>
      </c>
      <c r="L3464" s="9">
        <f>+VLOOKUP(B3464,'[17]TT 2023'!F$3539:K$3600,2,0)</f>
        <v>2128086</v>
      </c>
      <c r="M3464" s="9">
        <f t="shared" si="328"/>
        <v>0</v>
      </c>
      <c r="N3464" s="5">
        <f>+VLOOKUP(B3464,'[17]TT 2023'!F$3539:K$3600,6,0)</f>
        <v>45771</v>
      </c>
      <c r="O3464" t="s">
        <v>3710</v>
      </c>
    </row>
    <row r="3465" spans="1:15" hidden="1" x14ac:dyDescent="0.2">
      <c r="A3465" s="5">
        <v>45727</v>
      </c>
      <c r="B3465" s="6">
        <v>15910</v>
      </c>
      <c r="C3465" s="6" t="s">
        <v>3391</v>
      </c>
      <c r="D3465" s="6" t="s">
        <v>3638</v>
      </c>
      <c r="E3465" s="9">
        <v>1970450</v>
      </c>
      <c r="F3465" s="10" t="s">
        <v>1409</v>
      </c>
      <c r="G3465" s="9">
        <v>157636</v>
      </c>
      <c r="H3465" s="9">
        <f t="shared" si="330"/>
        <v>2128086</v>
      </c>
      <c r="I3465" s="6" t="s">
        <v>13</v>
      </c>
      <c r="J3465" s="6" t="s">
        <v>14</v>
      </c>
      <c r="K3465" s="5">
        <f t="shared" si="327"/>
        <v>45762</v>
      </c>
      <c r="L3465" s="9">
        <f>+VLOOKUP(B3465,'[17]TT 2023'!F$3539:K$3600,2,0)</f>
        <v>2128086</v>
      </c>
      <c r="M3465" s="9">
        <f t="shared" si="328"/>
        <v>0</v>
      </c>
      <c r="N3465" s="5">
        <f>+VLOOKUP(B3465,'[17]TT 2023'!F$3539:K$3600,6,0)</f>
        <v>45771</v>
      </c>
      <c r="O3465" t="s">
        <v>3710</v>
      </c>
    </row>
    <row r="3466" spans="1:15" hidden="1" x14ac:dyDescent="0.2">
      <c r="A3466" s="5">
        <v>45727</v>
      </c>
      <c r="B3466" s="6">
        <v>15911</v>
      </c>
      <c r="C3466" s="6" t="s">
        <v>3391</v>
      </c>
      <c r="D3466" s="6" t="s">
        <v>3639</v>
      </c>
      <c r="E3466" s="9">
        <v>2883150</v>
      </c>
      <c r="F3466" s="10" t="s">
        <v>1409</v>
      </c>
      <c r="G3466" s="9">
        <v>230652</v>
      </c>
      <c r="H3466" s="9">
        <f t="shared" si="330"/>
        <v>3113802</v>
      </c>
      <c r="I3466" s="6" t="s">
        <v>13</v>
      </c>
      <c r="J3466" s="6" t="s">
        <v>14</v>
      </c>
      <c r="K3466" s="5">
        <f t="shared" si="327"/>
        <v>45762</v>
      </c>
      <c r="L3466" s="9">
        <f>+VLOOKUP(B3466,'[17]TT 2023'!F$3539:K$3600,2,0)</f>
        <v>3113802</v>
      </c>
      <c r="M3466" s="9">
        <f t="shared" si="328"/>
        <v>0</v>
      </c>
      <c r="N3466" s="5">
        <f>+VLOOKUP(B3466,'[17]TT 2023'!F$3539:K$3600,6,0)</f>
        <v>45771</v>
      </c>
      <c r="O3466" t="s">
        <v>3710</v>
      </c>
    </row>
    <row r="3467" spans="1:15" hidden="1" x14ac:dyDescent="0.2">
      <c r="A3467" s="5">
        <v>45727</v>
      </c>
      <c r="B3467" s="6">
        <v>15912</v>
      </c>
      <c r="C3467" s="6" t="s">
        <v>3391</v>
      </c>
      <c r="D3467" s="6" t="s">
        <v>3640</v>
      </c>
      <c r="E3467" s="9">
        <v>5994040</v>
      </c>
      <c r="F3467" s="10" t="s">
        <v>1409</v>
      </c>
      <c r="G3467" s="9">
        <v>479523</v>
      </c>
      <c r="H3467" s="9">
        <f t="shared" si="330"/>
        <v>6473563</v>
      </c>
      <c r="I3467" s="6" t="s">
        <v>117</v>
      </c>
      <c r="J3467" s="6" t="s">
        <v>118</v>
      </c>
      <c r="K3467" s="5">
        <f t="shared" si="327"/>
        <v>45762</v>
      </c>
      <c r="L3467" s="9">
        <f>+VLOOKUP(B3467,'[17]TT 2023'!F$3487:K$3538,2,0)</f>
        <v>6473561</v>
      </c>
      <c r="M3467" s="9">
        <f t="shared" si="328"/>
        <v>-2</v>
      </c>
      <c r="N3467" s="5">
        <f>+VLOOKUP(B3467,'[17]TT 2023'!F$3487:K$3538,6,0)</f>
        <v>45757</v>
      </c>
      <c r="O3467" t="s">
        <v>3709</v>
      </c>
    </row>
    <row r="3468" spans="1:15" hidden="1" x14ac:dyDescent="0.2">
      <c r="A3468" s="5">
        <v>45727</v>
      </c>
      <c r="B3468" s="6">
        <v>15913</v>
      </c>
      <c r="C3468" s="6" t="s">
        <v>3391</v>
      </c>
      <c r="D3468" s="6" t="s">
        <v>3641</v>
      </c>
      <c r="E3468" s="9">
        <v>1468620</v>
      </c>
      <c r="F3468" s="10" t="s">
        <v>1409</v>
      </c>
      <c r="G3468" s="9">
        <v>117490</v>
      </c>
      <c r="H3468" s="9">
        <f t="shared" si="330"/>
        <v>1586110</v>
      </c>
      <c r="I3468" s="6" t="s">
        <v>113</v>
      </c>
      <c r="J3468" s="6" t="s">
        <v>114</v>
      </c>
      <c r="K3468" s="5">
        <f t="shared" si="327"/>
        <v>45762</v>
      </c>
      <c r="L3468" s="9">
        <f>+VLOOKUP(B3468,'[17]TT 2023'!F$3539:K$3600,2,0)</f>
        <v>1586115</v>
      </c>
      <c r="M3468" s="9">
        <f t="shared" si="328"/>
        <v>5</v>
      </c>
      <c r="N3468" s="5">
        <f>+VLOOKUP(B3468,'[17]TT 2023'!F$3539:K$3600,6,0)</f>
        <v>45771</v>
      </c>
      <c r="O3468" t="s">
        <v>3710</v>
      </c>
    </row>
    <row r="3469" spans="1:15" hidden="1" x14ac:dyDescent="0.2">
      <c r="A3469" s="5">
        <v>45727</v>
      </c>
      <c r="B3469" s="6">
        <v>15914</v>
      </c>
      <c r="C3469" s="6" t="s">
        <v>3391</v>
      </c>
      <c r="D3469" s="6" t="s">
        <v>3642</v>
      </c>
      <c r="E3469" s="9">
        <v>6431992</v>
      </c>
      <c r="F3469" s="10" t="s">
        <v>1409</v>
      </c>
      <c r="G3469" s="9">
        <v>514559</v>
      </c>
      <c r="H3469" s="9">
        <f t="shared" si="330"/>
        <v>6946551</v>
      </c>
      <c r="I3469" s="6" t="s">
        <v>175</v>
      </c>
      <c r="J3469" s="6" t="s">
        <v>176</v>
      </c>
      <c r="K3469" s="5">
        <f t="shared" si="327"/>
        <v>45762</v>
      </c>
      <c r="L3469" s="9">
        <f>+VLOOKUP(B3469,'[17]TT 2023'!F$3539:K$3600,2,0)</f>
        <v>6946547</v>
      </c>
      <c r="M3469" s="9">
        <f t="shared" si="328"/>
        <v>-4</v>
      </c>
      <c r="N3469" s="5">
        <f>+VLOOKUP(B3469,'[17]TT 2023'!F$3539:K$3600,6,0)</f>
        <v>45771</v>
      </c>
      <c r="O3469" t="s">
        <v>3710</v>
      </c>
    </row>
    <row r="3470" spans="1:15" hidden="1" x14ac:dyDescent="0.2">
      <c r="A3470" s="5">
        <v>45727</v>
      </c>
      <c r="B3470" s="6">
        <v>15915</v>
      </c>
      <c r="C3470" s="6" t="s">
        <v>3391</v>
      </c>
      <c r="D3470" s="6" t="s">
        <v>3643</v>
      </c>
      <c r="E3470" s="9">
        <v>3491900</v>
      </c>
      <c r="F3470" s="10" t="s">
        <v>1409</v>
      </c>
      <c r="G3470" s="9">
        <v>279352</v>
      </c>
      <c r="H3470" s="9">
        <f t="shared" si="330"/>
        <v>3771252</v>
      </c>
      <c r="I3470" s="6" t="s">
        <v>93</v>
      </c>
      <c r="J3470" s="6" t="s">
        <v>94</v>
      </c>
      <c r="K3470" s="5">
        <f t="shared" si="327"/>
        <v>45762</v>
      </c>
      <c r="L3470" s="9">
        <f>+VLOOKUP(B3470,'[17]TT 2023'!F$3539:K$3600,2,0)</f>
        <v>3771252</v>
      </c>
      <c r="M3470" s="9">
        <f t="shared" si="328"/>
        <v>0</v>
      </c>
      <c r="N3470" s="5">
        <f>+VLOOKUP(B3470,'[17]TT 2023'!F$3539:K$3600,6,0)</f>
        <v>45771</v>
      </c>
      <c r="O3470" t="s">
        <v>3710</v>
      </c>
    </row>
    <row r="3471" spans="1:15" hidden="1" x14ac:dyDescent="0.2">
      <c r="A3471" s="5">
        <v>45729</v>
      </c>
      <c r="B3471" s="6">
        <v>16394</v>
      </c>
      <c r="C3471" s="6" t="s">
        <v>3391</v>
      </c>
      <c r="D3471" s="6" t="s">
        <v>3644</v>
      </c>
      <c r="E3471" s="9">
        <v>1110580</v>
      </c>
      <c r="F3471" s="10" t="s">
        <v>1409</v>
      </c>
      <c r="G3471" s="9">
        <v>88846</v>
      </c>
      <c r="H3471" s="9">
        <f t="shared" si="330"/>
        <v>1199426</v>
      </c>
      <c r="I3471" s="6" t="s">
        <v>101</v>
      </c>
      <c r="J3471" s="6" t="s">
        <v>102</v>
      </c>
      <c r="K3471" s="5">
        <f t="shared" si="327"/>
        <v>45764</v>
      </c>
      <c r="L3471" s="9">
        <f>+VLOOKUP(B3471,'[17]TT 2023'!F$3539:K$3600,2,0)</f>
        <v>1199421</v>
      </c>
      <c r="M3471" s="9">
        <f t="shared" si="328"/>
        <v>-5</v>
      </c>
      <c r="N3471" s="5">
        <f>+VLOOKUP(B3471,'[17]TT 2023'!F$3539:K$3600,6,0)</f>
        <v>45771</v>
      </c>
      <c r="O3471" t="s">
        <v>3710</v>
      </c>
    </row>
    <row r="3472" spans="1:15" hidden="1" x14ac:dyDescent="0.2">
      <c r="A3472" s="5">
        <v>45730</v>
      </c>
      <c r="B3472" s="6">
        <v>16937</v>
      </c>
      <c r="C3472" s="6" t="s">
        <v>3391</v>
      </c>
      <c r="D3472" s="6" t="s">
        <v>3645</v>
      </c>
      <c r="E3472" s="9">
        <v>3571400</v>
      </c>
      <c r="F3472" s="10" t="s">
        <v>1409</v>
      </c>
      <c r="G3472" s="9">
        <v>285712</v>
      </c>
      <c r="H3472" s="9">
        <f t="shared" si="330"/>
        <v>3857112</v>
      </c>
      <c r="I3472" s="6" t="s">
        <v>53</v>
      </c>
      <c r="J3472" s="6" t="s">
        <v>54</v>
      </c>
      <c r="K3472" s="5">
        <f t="shared" si="327"/>
        <v>45765</v>
      </c>
      <c r="L3472" s="9">
        <f>+VLOOKUP(B3472,'[17]TT 2023'!F$3539:K$3600,2,0)</f>
        <v>3857112</v>
      </c>
      <c r="M3472" s="9">
        <f t="shared" si="328"/>
        <v>0</v>
      </c>
      <c r="N3472" s="5">
        <f>+VLOOKUP(B3472,'[17]TT 2023'!F$3539:K$3600,6,0)</f>
        <v>45771</v>
      </c>
      <c r="O3472" t="s">
        <v>3710</v>
      </c>
    </row>
    <row r="3473" spans="1:15" hidden="1" x14ac:dyDescent="0.2">
      <c r="A3473" s="5">
        <v>45730</v>
      </c>
      <c r="B3473" s="6">
        <v>16938</v>
      </c>
      <c r="C3473" s="6" t="s">
        <v>3391</v>
      </c>
      <c r="D3473" s="6" t="s">
        <v>3646</v>
      </c>
      <c r="E3473" s="9">
        <v>2830115</v>
      </c>
      <c r="F3473" s="10" t="s">
        <v>1409</v>
      </c>
      <c r="G3473" s="9">
        <v>226409</v>
      </c>
      <c r="H3473" s="9">
        <f t="shared" si="330"/>
        <v>3056524</v>
      </c>
      <c r="I3473" s="6" t="s">
        <v>139</v>
      </c>
      <c r="J3473" s="6" t="s">
        <v>140</v>
      </c>
      <c r="K3473" s="5">
        <f t="shared" si="327"/>
        <v>45765</v>
      </c>
      <c r="L3473" s="9">
        <f>+VLOOKUP(B3473,'[17]TT 2023'!F$3539:K$3600,2,0)</f>
        <v>3056522</v>
      </c>
      <c r="M3473" s="9">
        <f t="shared" si="328"/>
        <v>-2</v>
      </c>
      <c r="N3473" s="5">
        <f>+VLOOKUP(B3473,'[17]TT 2023'!F$3539:K$3600,6,0)</f>
        <v>45771</v>
      </c>
      <c r="O3473" t="s">
        <v>3710</v>
      </c>
    </row>
    <row r="3474" spans="1:15" hidden="1" x14ac:dyDescent="0.2">
      <c r="A3474" s="5">
        <v>45730</v>
      </c>
      <c r="B3474" s="6">
        <v>16939</v>
      </c>
      <c r="C3474" s="6" t="s">
        <v>3391</v>
      </c>
      <c r="D3474" s="6" t="s">
        <v>3647</v>
      </c>
      <c r="E3474" s="9">
        <v>1339275</v>
      </c>
      <c r="F3474" s="10" t="s">
        <v>1409</v>
      </c>
      <c r="G3474" s="9">
        <v>107142</v>
      </c>
      <c r="H3474" s="9">
        <f t="shared" si="330"/>
        <v>1446417</v>
      </c>
      <c r="I3474" s="6" t="s">
        <v>139</v>
      </c>
      <c r="J3474" s="6" t="s">
        <v>140</v>
      </c>
      <c r="K3474" s="5">
        <f t="shared" si="327"/>
        <v>45765</v>
      </c>
      <c r="L3474" s="9">
        <f>+VLOOKUP(B3474,'[17]TT 2023'!F$3539:K$3600,2,0)</f>
        <v>1446417</v>
      </c>
      <c r="M3474" s="9">
        <f t="shared" si="328"/>
        <v>0</v>
      </c>
      <c r="N3474" s="5">
        <f>+VLOOKUP(B3474,'[17]TT 2023'!F$3539:K$3600,6,0)</f>
        <v>45771</v>
      </c>
      <c r="O3474" t="s">
        <v>3710</v>
      </c>
    </row>
    <row r="3475" spans="1:15" hidden="1" x14ac:dyDescent="0.2">
      <c r="A3475" s="5">
        <v>45730</v>
      </c>
      <c r="B3475" s="6">
        <v>16940</v>
      </c>
      <c r="C3475" s="6" t="s">
        <v>3391</v>
      </c>
      <c r="D3475" s="6" t="s">
        <v>3648</v>
      </c>
      <c r="E3475" s="9">
        <v>446425</v>
      </c>
      <c r="F3475" s="10" t="s">
        <v>1409</v>
      </c>
      <c r="G3475" s="9">
        <v>35714</v>
      </c>
      <c r="H3475" s="9">
        <f t="shared" si="330"/>
        <v>482139</v>
      </c>
      <c r="I3475" s="6" t="s">
        <v>89</v>
      </c>
      <c r="J3475" s="6" t="s">
        <v>90</v>
      </c>
      <c r="K3475" s="5">
        <f t="shared" si="327"/>
        <v>45765</v>
      </c>
      <c r="L3475" s="9">
        <f>+VLOOKUP(B3475,'[17]TT 2023'!F$3539:K$3600,2,0)</f>
        <v>482139</v>
      </c>
      <c r="M3475" s="9">
        <f t="shared" si="328"/>
        <v>0</v>
      </c>
      <c r="N3475" s="5">
        <f>+VLOOKUP(B3475,'[17]TT 2023'!F$3539:K$3600,6,0)</f>
        <v>45771</v>
      </c>
      <c r="O3475" t="s">
        <v>3710</v>
      </c>
    </row>
    <row r="3476" spans="1:15" hidden="1" x14ac:dyDescent="0.2">
      <c r="A3476" s="5">
        <v>45730</v>
      </c>
      <c r="B3476" s="6">
        <v>16941</v>
      </c>
      <c r="C3476" s="6" t="s">
        <v>3391</v>
      </c>
      <c r="D3476" s="6" t="s">
        <v>3649</v>
      </c>
      <c r="E3476" s="9">
        <v>1468620</v>
      </c>
      <c r="F3476" s="10" t="s">
        <v>1409</v>
      </c>
      <c r="G3476" s="9">
        <v>117490</v>
      </c>
      <c r="H3476" s="9">
        <f t="shared" si="330"/>
        <v>1586110</v>
      </c>
      <c r="I3476" s="6" t="s">
        <v>93</v>
      </c>
      <c r="J3476" s="6" t="s">
        <v>94</v>
      </c>
      <c r="K3476" s="5">
        <f t="shared" si="327"/>
        <v>45765</v>
      </c>
      <c r="L3476" s="9">
        <f>+VLOOKUP(B3476,'[17]TT 2023'!F$3539:K$3600,2,0)</f>
        <v>1586115</v>
      </c>
      <c r="M3476" s="9">
        <f t="shared" si="328"/>
        <v>5</v>
      </c>
      <c r="N3476" s="5">
        <f>+VLOOKUP(B3476,'[17]TT 2023'!F$3539:K$3600,6,0)</f>
        <v>45771</v>
      </c>
      <c r="O3476" t="s">
        <v>3710</v>
      </c>
    </row>
    <row r="3477" spans="1:15" hidden="1" x14ac:dyDescent="0.2">
      <c r="A3477" s="5">
        <v>45730</v>
      </c>
      <c r="B3477" s="6">
        <v>16942</v>
      </c>
      <c r="C3477" s="6" t="s">
        <v>3391</v>
      </c>
      <c r="D3477" s="6" t="s">
        <v>3650</v>
      </c>
      <c r="E3477" s="9">
        <v>3742815</v>
      </c>
      <c r="F3477" s="10" t="s">
        <v>1409</v>
      </c>
      <c r="G3477" s="9">
        <v>299425</v>
      </c>
      <c r="H3477" s="9">
        <f t="shared" si="330"/>
        <v>4042240</v>
      </c>
      <c r="I3477" s="6" t="s">
        <v>83</v>
      </c>
      <c r="J3477" s="6" t="s">
        <v>84</v>
      </c>
      <c r="K3477" s="5">
        <f t="shared" si="327"/>
        <v>45765</v>
      </c>
      <c r="L3477" s="9">
        <f>+VLOOKUP(B3477,'[17]TT 2023'!F$3539:K$3600,2,0)</f>
        <v>4042238</v>
      </c>
      <c r="M3477" s="9">
        <f t="shared" si="328"/>
        <v>-2</v>
      </c>
      <c r="N3477" s="5">
        <f>+VLOOKUP(B3477,'[17]TT 2023'!F$3539:K$3600,6,0)</f>
        <v>45771</v>
      </c>
      <c r="O3477" t="s">
        <v>3710</v>
      </c>
    </row>
    <row r="3478" spans="1:15" hidden="1" x14ac:dyDescent="0.2">
      <c r="A3478" s="5">
        <v>45730</v>
      </c>
      <c r="B3478" s="6">
        <v>16944</v>
      </c>
      <c r="C3478" s="6" t="s">
        <v>3391</v>
      </c>
      <c r="D3478" s="6" t="s">
        <v>3651</v>
      </c>
      <c r="E3478" s="9">
        <v>2381320</v>
      </c>
      <c r="F3478" s="10" t="s">
        <v>1409</v>
      </c>
      <c r="G3478" s="9">
        <v>190506</v>
      </c>
      <c r="H3478" s="9">
        <f t="shared" si="330"/>
        <v>2571826</v>
      </c>
      <c r="I3478" s="6" t="s">
        <v>175</v>
      </c>
      <c r="J3478" s="6" t="s">
        <v>176</v>
      </c>
      <c r="K3478" s="5">
        <f t="shared" si="327"/>
        <v>45765</v>
      </c>
      <c r="L3478" s="9">
        <f>+VLOOKUP(B3478,'[17]TT 2023'!F$3539:K$3600,2,0)</f>
        <v>2571831</v>
      </c>
      <c r="M3478" s="9">
        <f t="shared" si="328"/>
        <v>5</v>
      </c>
      <c r="N3478" s="5">
        <f>+VLOOKUP(B3478,'[17]TT 2023'!F$3539:K$3600,6,0)</f>
        <v>45771</v>
      </c>
      <c r="O3478" t="s">
        <v>3710</v>
      </c>
    </row>
    <row r="3479" spans="1:15" hidden="1" x14ac:dyDescent="0.2">
      <c r="A3479" s="5">
        <v>45730</v>
      </c>
      <c r="B3479" s="6">
        <v>16946</v>
      </c>
      <c r="C3479" s="6" t="s">
        <v>3391</v>
      </c>
      <c r="D3479" s="6" t="s">
        <v>3652</v>
      </c>
      <c r="E3479" s="9">
        <v>2003430</v>
      </c>
      <c r="F3479" s="10" t="s">
        <v>1409</v>
      </c>
      <c r="G3479" s="9">
        <v>160274</v>
      </c>
      <c r="H3479" s="9">
        <f t="shared" si="330"/>
        <v>2163704</v>
      </c>
      <c r="I3479" s="6" t="s">
        <v>113</v>
      </c>
      <c r="J3479" s="6" t="s">
        <v>114</v>
      </c>
      <c r="K3479" s="5">
        <f t="shared" si="327"/>
        <v>45765</v>
      </c>
      <c r="L3479" s="9">
        <f>+VLOOKUP(B3479,'[17]TT 2023'!F$3539:K$3600,2,0)</f>
        <v>2163699</v>
      </c>
      <c r="M3479" s="9">
        <f t="shared" si="328"/>
        <v>-5</v>
      </c>
      <c r="N3479" s="5">
        <f>+VLOOKUP(B3479,'[17]TT 2023'!F$3539:K$3600,6,0)</f>
        <v>45771</v>
      </c>
      <c r="O3479" t="s">
        <v>3710</v>
      </c>
    </row>
    <row r="3480" spans="1:15" hidden="1" x14ac:dyDescent="0.2">
      <c r="A3480" s="5">
        <v>45731</v>
      </c>
      <c r="B3480" s="6">
        <v>17195</v>
      </c>
      <c r="C3480" s="6" t="s">
        <v>3391</v>
      </c>
      <c r="D3480" s="6" t="s">
        <v>3653</v>
      </c>
      <c r="E3480" s="9">
        <v>1003660</v>
      </c>
      <c r="F3480" s="10" t="s">
        <v>1409</v>
      </c>
      <c r="G3480" s="9">
        <v>80293</v>
      </c>
      <c r="H3480" s="9">
        <f t="shared" si="330"/>
        <v>1083953</v>
      </c>
      <c r="I3480" s="6" t="s">
        <v>13</v>
      </c>
      <c r="J3480" s="6" t="s">
        <v>14</v>
      </c>
      <c r="K3480" s="5">
        <f t="shared" si="327"/>
        <v>45766</v>
      </c>
      <c r="L3480" s="9">
        <f>+VLOOKUP(B3480,'[17]TT 2023'!F$3539:K$3600,2,0)</f>
        <v>1083956</v>
      </c>
      <c r="M3480" s="9">
        <f t="shared" si="328"/>
        <v>3</v>
      </c>
      <c r="N3480" s="5">
        <f>+VLOOKUP(B3480,'[17]TT 2023'!F$3539:K$3600,6,0)</f>
        <v>45771</v>
      </c>
      <c r="O3480" t="s">
        <v>3710</v>
      </c>
    </row>
    <row r="3481" spans="1:15" hidden="1" x14ac:dyDescent="0.2">
      <c r="A3481" s="5">
        <v>45731</v>
      </c>
      <c r="B3481" s="6">
        <v>17196</v>
      </c>
      <c r="C3481" s="6" t="s">
        <v>3391</v>
      </c>
      <c r="D3481" s="6" t="s">
        <v>3654</v>
      </c>
      <c r="E3481" s="9">
        <v>2381320</v>
      </c>
      <c r="F3481" s="10" t="s">
        <v>1409</v>
      </c>
      <c r="G3481" s="9">
        <v>190506</v>
      </c>
      <c r="H3481" s="9">
        <f t="shared" si="330"/>
        <v>2571826</v>
      </c>
      <c r="I3481" s="6" t="s">
        <v>13</v>
      </c>
      <c r="J3481" s="6" t="s">
        <v>14</v>
      </c>
      <c r="K3481" s="5">
        <f t="shared" si="327"/>
        <v>45766</v>
      </c>
      <c r="L3481" s="9">
        <f>+VLOOKUP(B3481,'[17]TT 2023'!F$3539:K$3600,2,0)</f>
        <v>2571831</v>
      </c>
      <c r="M3481" s="9">
        <f t="shared" si="328"/>
        <v>5</v>
      </c>
      <c r="N3481" s="5">
        <f>+VLOOKUP(B3481,'[17]TT 2023'!F$3539:K$3600,6,0)</f>
        <v>45771</v>
      </c>
      <c r="O3481" t="s">
        <v>3710</v>
      </c>
    </row>
    <row r="3482" spans="1:15" hidden="1" x14ac:dyDescent="0.2">
      <c r="A3482" s="5">
        <v>45731</v>
      </c>
      <c r="B3482" s="6">
        <v>17197</v>
      </c>
      <c r="C3482" s="6" t="s">
        <v>3391</v>
      </c>
      <c r="D3482" s="6" t="s">
        <v>3655</v>
      </c>
      <c r="E3482" s="9">
        <v>446425</v>
      </c>
      <c r="F3482" s="10" t="s">
        <v>1409</v>
      </c>
      <c r="G3482" s="9">
        <v>35714</v>
      </c>
      <c r="H3482" s="9">
        <f t="shared" si="330"/>
        <v>482139</v>
      </c>
      <c r="I3482" s="6" t="s">
        <v>101</v>
      </c>
      <c r="J3482" s="6" t="s">
        <v>102</v>
      </c>
      <c r="K3482" s="5">
        <f t="shared" si="327"/>
        <v>45766</v>
      </c>
      <c r="L3482" s="9">
        <f>+VLOOKUP(B3482,'[17]TT 2023'!F$3539:K$3600,2,0)</f>
        <v>482139</v>
      </c>
      <c r="M3482" s="9">
        <f t="shared" si="328"/>
        <v>0</v>
      </c>
      <c r="N3482" s="5">
        <f>+VLOOKUP(B3482,'[17]TT 2023'!F$3539:K$3600,6,0)</f>
        <v>45771</v>
      </c>
      <c r="O3482" t="s">
        <v>3710</v>
      </c>
    </row>
    <row r="3483" spans="1:15" hidden="1" x14ac:dyDescent="0.2">
      <c r="A3483" s="5">
        <v>45731</v>
      </c>
      <c r="B3483" s="6">
        <v>17198</v>
      </c>
      <c r="C3483" s="6" t="s">
        <v>3391</v>
      </c>
      <c r="D3483" s="6" t="s">
        <v>3656</v>
      </c>
      <c r="E3483" s="9">
        <v>501830</v>
      </c>
      <c r="F3483" s="10" t="s">
        <v>1409</v>
      </c>
      <c r="G3483" s="9">
        <v>40146</v>
      </c>
      <c r="H3483" s="9">
        <f t="shared" si="330"/>
        <v>541976</v>
      </c>
      <c r="I3483" s="6" t="s">
        <v>117</v>
      </c>
      <c r="J3483" s="6" t="s">
        <v>118</v>
      </c>
      <c r="K3483" s="5">
        <f t="shared" si="327"/>
        <v>45766</v>
      </c>
      <c r="L3483" s="9">
        <f>+VLOOKUP(B3483,'[17]TT 2023'!F$3539:K$3600,2,0)</f>
        <v>541971</v>
      </c>
      <c r="M3483" s="9">
        <f t="shared" si="328"/>
        <v>-5</v>
      </c>
      <c r="N3483" s="5">
        <f>+VLOOKUP(B3483,'[17]TT 2023'!F$3539:K$3600,6,0)</f>
        <v>45771</v>
      </c>
      <c r="O3483" t="s">
        <v>3710</v>
      </c>
    </row>
    <row r="3484" spans="1:15" hidden="1" x14ac:dyDescent="0.2">
      <c r="A3484" s="5">
        <v>45733</v>
      </c>
      <c r="B3484" s="6">
        <v>514</v>
      </c>
      <c r="C3484" s="6" t="s">
        <v>3386</v>
      </c>
      <c r="D3484" s="6" t="s">
        <v>727</v>
      </c>
      <c r="E3484" s="9">
        <v>-780146</v>
      </c>
      <c r="F3484" s="10" t="s">
        <v>1409</v>
      </c>
      <c r="G3484" s="9">
        <v>-62411</v>
      </c>
      <c r="H3484" s="9">
        <f t="shared" si="330"/>
        <v>-842557</v>
      </c>
      <c r="I3484" s="6" t="s">
        <v>131</v>
      </c>
      <c r="J3484" s="6" t="s">
        <v>132</v>
      </c>
      <c r="K3484" s="5">
        <f t="shared" si="327"/>
        <v>45768</v>
      </c>
      <c r="L3484" s="9">
        <f>+VLOOKUP(B3484,'[17]TT 2023'!F$3539:K$3600,2,0)</f>
        <v>-842558</v>
      </c>
      <c r="M3484" s="9">
        <f t="shared" si="328"/>
        <v>-1</v>
      </c>
      <c r="N3484" s="5">
        <f>+VLOOKUP(B3484,'[17]TT 2023'!F$3539:K$3600,6,0)</f>
        <v>45771</v>
      </c>
      <c r="O3484" t="s">
        <v>3710</v>
      </c>
    </row>
    <row r="3485" spans="1:15" hidden="1" x14ac:dyDescent="0.2">
      <c r="A3485" s="5">
        <v>45734</v>
      </c>
      <c r="B3485" s="6">
        <v>17335</v>
      </c>
      <c r="C3485" s="6" t="s">
        <v>3391</v>
      </c>
      <c r="D3485" s="6" t="s">
        <v>3657</v>
      </c>
      <c r="E3485" s="9">
        <v>1612410</v>
      </c>
      <c r="F3485" s="10" t="s">
        <v>1409</v>
      </c>
      <c r="G3485" s="9">
        <v>128993</v>
      </c>
      <c r="H3485" s="9">
        <f t="shared" si="330"/>
        <v>1741403</v>
      </c>
      <c r="I3485" s="6" t="s">
        <v>13</v>
      </c>
      <c r="J3485" s="6" t="s">
        <v>14</v>
      </c>
      <c r="K3485" s="5">
        <f t="shared" si="327"/>
        <v>45769</v>
      </c>
      <c r="L3485" s="9">
        <f>+VLOOKUP(B3485,'[17]TT 2023'!F$3539:K$3600,2,0)</f>
        <v>1741406</v>
      </c>
      <c r="M3485" s="9">
        <f t="shared" si="328"/>
        <v>3</v>
      </c>
      <c r="N3485" s="5">
        <f>+VLOOKUP(B3485,'[17]TT 2023'!F$3539:K$3600,6,0)</f>
        <v>45771</v>
      </c>
      <c r="O3485" t="s">
        <v>3710</v>
      </c>
    </row>
    <row r="3486" spans="1:15" hidden="1" x14ac:dyDescent="0.2">
      <c r="A3486" s="5">
        <v>45734</v>
      </c>
      <c r="B3486" s="6">
        <v>17336</v>
      </c>
      <c r="C3486" s="6" t="s">
        <v>3391</v>
      </c>
      <c r="D3486" s="6" t="s">
        <v>3658</v>
      </c>
      <c r="E3486" s="9">
        <v>1970450</v>
      </c>
      <c r="F3486" s="10" t="s">
        <v>1409</v>
      </c>
      <c r="G3486" s="9">
        <v>157636</v>
      </c>
      <c r="H3486" s="9">
        <f t="shared" si="330"/>
        <v>2128086</v>
      </c>
      <c r="I3486" s="6" t="s">
        <v>13</v>
      </c>
      <c r="J3486" s="6" t="s">
        <v>14</v>
      </c>
      <c r="K3486" s="5">
        <f t="shared" si="327"/>
        <v>45769</v>
      </c>
      <c r="L3486" s="9">
        <f>+VLOOKUP(B3486,'[17]TT 2023'!F$3539:K$3600,2,0)</f>
        <v>2128086</v>
      </c>
      <c r="M3486" s="9">
        <f t="shared" si="328"/>
        <v>0</v>
      </c>
      <c r="N3486" s="5">
        <f>+VLOOKUP(B3486,'[17]TT 2023'!F$3539:K$3600,6,0)</f>
        <v>45771</v>
      </c>
      <c r="O3486" t="s">
        <v>3710</v>
      </c>
    </row>
    <row r="3487" spans="1:15" hidden="1" x14ac:dyDescent="0.2">
      <c r="A3487" s="5">
        <v>45734</v>
      </c>
      <c r="B3487" s="6">
        <v>17337</v>
      </c>
      <c r="C3487" s="6" t="s">
        <v>3391</v>
      </c>
      <c r="D3487" s="6" t="s">
        <v>3659</v>
      </c>
      <c r="E3487" s="9">
        <v>1785700</v>
      </c>
      <c r="F3487" s="10" t="s">
        <v>1409</v>
      </c>
      <c r="G3487" s="9">
        <v>142856</v>
      </c>
      <c r="H3487" s="9">
        <f t="shared" si="330"/>
        <v>1928556</v>
      </c>
      <c r="I3487" s="6" t="s">
        <v>13</v>
      </c>
      <c r="J3487" s="6" t="s">
        <v>14</v>
      </c>
      <c r="K3487" s="5">
        <f t="shared" si="327"/>
        <v>45769</v>
      </c>
      <c r="L3487" s="9">
        <f>+VLOOKUP(B3487,'[17]TT 2023'!F$3539:K$3600,2,0)</f>
        <v>1928556</v>
      </c>
      <c r="M3487" s="9">
        <f t="shared" si="328"/>
        <v>0</v>
      </c>
      <c r="N3487" s="5">
        <f>+VLOOKUP(B3487,'[17]TT 2023'!F$3539:K$3600,6,0)</f>
        <v>45771</v>
      </c>
      <c r="O3487" t="s">
        <v>3710</v>
      </c>
    </row>
    <row r="3488" spans="1:15" hidden="1" x14ac:dyDescent="0.2">
      <c r="A3488" s="5">
        <v>45734</v>
      </c>
      <c r="B3488" s="6">
        <v>17338</v>
      </c>
      <c r="C3488" s="6" t="s">
        <v>3391</v>
      </c>
      <c r="D3488" s="6" t="s">
        <v>3660</v>
      </c>
      <c r="E3488" s="9">
        <v>4762640</v>
      </c>
      <c r="F3488" s="10" t="s">
        <v>1409</v>
      </c>
      <c r="G3488" s="9">
        <v>381011</v>
      </c>
      <c r="H3488" s="9">
        <f t="shared" si="330"/>
        <v>5143651</v>
      </c>
      <c r="I3488" s="6" t="s">
        <v>83</v>
      </c>
      <c r="J3488" s="6" t="s">
        <v>84</v>
      </c>
      <c r="K3488" s="5">
        <f t="shared" si="327"/>
        <v>45769</v>
      </c>
      <c r="L3488" s="9">
        <f>+VLOOKUP(B3488,'[17]TT 2023'!F$3539:K$3600,2,0)</f>
        <v>5143649</v>
      </c>
      <c r="M3488" s="9">
        <f t="shared" si="328"/>
        <v>-2</v>
      </c>
      <c r="N3488" s="5">
        <f>+VLOOKUP(B3488,'[17]TT 2023'!F$3539:K$3600,6,0)</f>
        <v>45771</v>
      </c>
      <c r="O3488" t="s">
        <v>3710</v>
      </c>
    </row>
    <row r="3489" spans="1:15" hidden="1" x14ac:dyDescent="0.2">
      <c r="A3489" s="5">
        <v>45734</v>
      </c>
      <c r="B3489" s="6">
        <v>17339</v>
      </c>
      <c r="C3489" s="6" t="s">
        <v>3391</v>
      </c>
      <c r="D3489" s="6" t="s">
        <v>3661</v>
      </c>
      <c r="E3489" s="9">
        <v>6231260</v>
      </c>
      <c r="F3489" s="10" t="s">
        <v>1409</v>
      </c>
      <c r="G3489" s="9">
        <v>498501</v>
      </c>
      <c r="H3489" s="9">
        <f t="shared" si="330"/>
        <v>6729761</v>
      </c>
      <c r="I3489" s="6" t="s">
        <v>175</v>
      </c>
      <c r="J3489" s="6" t="s">
        <v>176</v>
      </c>
      <c r="K3489" s="5">
        <f t="shared" si="327"/>
        <v>45769</v>
      </c>
      <c r="L3489" s="9">
        <f>+VLOOKUP(B3489,'[17]TT 2023'!F$3539:K$3600,2,0)</f>
        <v>6729764</v>
      </c>
      <c r="M3489" s="9">
        <f t="shared" si="328"/>
        <v>3</v>
      </c>
      <c r="N3489" s="5">
        <f>+VLOOKUP(B3489,'[17]TT 2023'!F$3539:K$3600,6,0)</f>
        <v>45771</v>
      </c>
      <c r="O3489" t="s">
        <v>3710</v>
      </c>
    </row>
    <row r="3490" spans="1:15" hidden="1" x14ac:dyDescent="0.2">
      <c r="A3490" s="5">
        <v>45734</v>
      </c>
      <c r="B3490" s="6">
        <v>17340</v>
      </c>
      <c r="C3490" s="6" t="s">
        <v>3391</v>
      </c>
      <c r="D3490" s="6" t="s">
        <v>3662</v>
      </c>
      <c r="E3490" s="9">
        <v>4762640</v>
      </c>
      <c r="F3490" s="10" t="s">
        <v>1409</v>
      </c>
      <c r="G3490" s="9">
        <v>381011</v>
      </c>
      <c r="H3490" s="9">
        <f t="shared" si="330"/>
        <v>5143651</v>
      </c>
      <c r="I3490" s="6" t="s">
        <v>175</v>
      </c>
      <c r="J3490" s="6" t="s">
        <v>176</v>
      </c>
      <c r="K3490" s="5">
        <f t="shared" ref="K3490:K3541" si="331">35+A3490</f>
        <v>45769</v>
      </c>
      <c r="L3490" s="9">
        <f>+VLOOKUP(B3490,'[17]TT 2023'!F$3539:K$3600,2,0)</f>
        <v>5143649</v>
      </c>
      <c r="M3490" s="9">
        <f t="shared" ref="M3490:M3541" si="332">+L3490-H3490</f>
        <v>-2</v>
      </c>
      <c r="N3490" s="5">
        <f>+VLOOKUP(B3490,'[17]TT 2023'!F$3539:K$3600,6,0)</f>
        <v>45771</v>
      </c>
      <c r="O3490" t="s">
        <v>3710</v>
      </c>
    </row>
    <row r="3491" spans="1:15" hidden="1" x14ac:dyDescent="0.2">
      <c r="A3491" s="5">
        <v>45734</v>
      </c>
      <c r="B3491" s="6">
        <v>17342</v>
      </c>
      <c r="C3491" s="6" t="s">
        <v>3391</v>
      </c>
      <c r="D3491" s="6" t="s">
        <v>3663</v>
      </c>
      <c r="E3491" s="9">
        <v>3744449</v>
      </c>
      <c r="F3491" s="10" t="s">
        <v>1409</v>
      </c>
      <c r="G3491" s="9">
        <v>299556</v>
      </c>
      <c r="H3491" s="9">
        <f t="shared" si="330"/>
        <v>4044005</v>
      </c>
      <c r="I3491" s="6" t="s">
        <v>139</v>
      </c>
      <c r="J3491" s="6" t="s">
        <v>140</v>
      </c>
      <c r="K3491" s="5">
        <f t="shared" si="331"/>
        <v>45769</v>
      </c>
      <c r="L3491" s="9">
        <f>+VLOOKUP(B3491,'[17]TT 2023'!F$3539:K$3600,2,0)</f>
        <v>4044006</v>
      </c>
      <c r="M3491" s="9">
        <f t="shared" si="332"/>
        <v>1</v>
      </c>
      <c r="N3491" s="5">
        <f>+VLOOKUP(B3491,'[17]TT 2023'!F$3539:K$3600,6,0)</f>
        <v>45771</v>
      </c>
      <c r="O3491" t="s">
        <v>3710</v>
      </c>
    </row>
    <row r="3492" spans="1:15" hidden="1" x14ac:dyDescent="0.2">
      <c r="A3492" s="5">
        <v>45734</v>
      </c>
      <c r="B3492" s="6">
        <v>17397</v>
      </c>
      <c r="C3492" s="6" t="s">
        <v>3391</v>
      </c>
      <c r="D3492" s="6" t="s">
        <v>3664</v>
      </c>
      <c r="E3492" s="9">
        <v>4464250</v>
      </c>
      <c r="F3492" s="10" t="s">
        <v>1409</v>
      </c>
      <c r="G3492" s="9">
        <v>357140</v>
      </c>
      <c r="H3492" s="9">
        <f t="shared" si="330"/>
        <v>4821390</v>
      </c>
      <c r="I3492" s="6" t="s">
        <v>147</v>
      </c>
      <c r="J3492" s="6" t="s">
        <v>148</v>
      </c>
      <c r="K3492" s="5">
        <f t="shared" si="331"/>
        <v>45769</v>
      </c>
      <c r="L3492" s="9">
        <f>+VLOOKUP(B3492,'[17]TT 2023'!F$3539:K$3600,2,0)</f>
        <v>4821390</v>
      </c>
      <c r="M3492" s="9">
        <f t="shared" si="332"/>
        <v>0</v>
      </c>
      <c r="N3492" s="5">
        <f>+VLOOKUP(B3492,'[17]TT 2023'!F$3539:K$3600,6,0)</f>
        <v>45771</v>
      </c>
      <c r="O3492" t="s">
        <v>3710</v>
      </c>
    </row>
    <row r="3493" spans="1:15" hidden="1" x14ac:dyDescent="0.2">
      <c r="A3493" s="5">
        <v>45734</v>
      </c>
      <c r="B3493" s="6">
        <v>17398</v>
      </c>
      <c r="C3493" s="6" t="s">
        <v>3391</v>
      </c>
      <c r="D3493" s="6" t="s">
        <v>3665</v>
      </c>
      <c r="E3493" s="9">
        <v>5552900</v>
      </c>
      <c r="F3493" s="10" t="s">
        <v>1409</v>
      </c>
      <c r="G3493" s="9">
        <v>444232</v>
      </c>
      <c r="H3493" s="9">
        <f t="shared" si="330"/>
        <v>5997132</v>
      </c>
      <c r="I3493" s="6" t="s">
        <v>147</v>
      </c>
      <c r="J3493" s="6" t="s">
        <v>148</v>
      </c>
      <c r="K3493" s="5">
        <f t="shared" si="331"/>
        <v>45769</v>
      </c>
      <c r="L3493" s="9">
        <f>+VLOOKUP(B3493,'[17]TT 2023'!F$3539:K$3600,2,0)</f>
        <v>5997132</v>
      </c>
      <c r="M3493" s="9">
        <f t="shared" si="332"/>
        <v>0</v>
      </c>
      <c r="N3493" s="5">
        <f>+VLOOKUP(B3493,'[17]TT 2023'!F$3539:K$3600,6,0)</f>
        <v>45771</v>
      </c>
      <c r="O3493" t="s">
        <v>3710</v>
      </c>
    </row>
    <row r="3494" spans="1:15" hidden="1" x14ac:dyDescent="0.2">
      <c r="A3494" s="5">
        <v>45734</v>
      </c>
      <c r="B3494" s="6">
        <v>17399</v>
      </c>
      <c r="C3494" s="6" t="s">
        <v>3391</v>
      </c>
      <c r="D3494" s="6" t="s">
        <v>3666</v>
      </c>
      <c r="E3494" s="9">
        <v>595330</v>
      </c>
      <c r="F3494" s="10" t="s">
        <v>1409</v>
      </c>
      <c r="G3494" s="9">
        <v>47626</v>
      </c>
      <c r="H3494" s="9">
        <f t="shared" si="330"/>
        <v>642956</v>
      </c>
      <c r="I3494" s="6" t="s">
        <v>147</v>
      </c>
      <c r="J3494" s="6" t="s">
        <v>148</v>
      </c>
      <c r="K3494" s="5">
        <f t="shared" si="331"/>
        <v>45769</v>
      </c>
      <c r="L3494" s="9">
        <f>+VLOOKUP(B3494,'[17]TT 2023'!F$3539:K$3600,2,0)</f>
        <v>642951</v>
      </c>
      <c r="M3494" s="9">
        <f t="shared" si="332"/>
        <v>-5</v>
      </c>
      <c r="N3494" s="5">
        <f>+VLOOKUP(B3494,'[17]TT 2023'!F$3539:K$3600,6,0)</f>
        <v>45771</v>
      </c>
      <c r="O3494" t="s">
        <v>3710</v>
      </c>
    </row>
    <row r="3495" spans="1:15" hidden="1" x14ac:dyDescent="0.2">
      <c r="A3495" s="5">
        <v>45734</v>
      </c>
      <c r="B3495" s="6">
        <v>17400</v>
      </c>
      <c r="C3495" s="6" t="s">
        <v>3391</v>
      </c>
      <c r="D3495" s="6" t="s">
        <v>3667</v>
      </c>
      <c r="E3495" s="9">
        <v>1468620</v>
      </c>
      <c r="F3495" s="10" t="s">
        <v>1409</v>
      </c>
      <c r="G3495" s="9">
        <v>117490</v>
      </c>
      <c r="H3495" s="9">
        <f t="shared" si="330"/>
        <v>1586110</v>
      </c>
      <c r="I3495" s="6" t="s">
        <v>147</v>
      </c>
      <c r="J3495" s="6" t="s">
        <v>148</v>
      </c>
      <c r="K3495" s="5">
        <f t="shared" si="331"/>
        <v>45769</v>
      </c>
      <c r="L3495" s="9">
        <f>+VLOOKUP(B3495,'[17]TT 2023'!F$3539:K$3600,2,0)</f>
        <v>1586115</v>
      </c>
      <c r="M3495" s="9">
        <f t="shared" si="332"/>
        <v>5</v>
      </c>
      <c r="N3495" s="5">
        <f>+VLOOKUP(B3495,'[17]TT 2023'!F$3539:K$3600,6,0)</f>
        <v>45771</v>
      </c>
      <c r="O3495" t="s">
        <v>3710</v>
      </c>
    </row>
    <row r="3496" spans="1:15" hidden="1" x14ac:dyDescent="0.2">
      <c r="A3496" s="5">
        <v>45734</v>
      </c>
      <c r="B3496" s="6">
        <v>17401</v>
      </c>
      <c r="C3496" s="6" t="s">
        <v>3391</v>
      </c>
      <c r="D3496" s="6" t="s">
        <v>3668</v>
      </c>
      <c r="E3496" s="9">
        <v>2232125</v>
      </c>
      <c r="F3496" s="10" t="s">
        <v>1409</v>
      </c>
      <c r="G3496" s="9">
        <v>178570</v>
      </c>
      <c r="H3496" s="9">
        <f t="shared" si="330"/>
        <v>2410695</v>
      </c>
      <c r="I3496" s="6" t="s">
        <v>147</v>
      </c>
      <c r="J3496" s="6" t="s">
        <v>148</v>
      </c>
      <c r="K3496" s="5">
        <f t="shared" si="331"/>
        <v>45769</v>
      </c>
      <c r="L3496" s="9">
        <f>+VLOOKUP(B3496,'[17]TT 2023'!F$3539:K$3600,2,0)</f>
        <v>2410695</v>
      </c>
      <c r="M3496" s="9">
        <f t="shared" si="332"/>
        <v>0</v>
      </c>
      <c r="N3496" s="5">
        <f>+VLOOKUP(B3496,'[17]TT 2023'!F$3539:K$3600,6,0)</f>
        <v>45771</v>
      </c>
      <c r="O3496" t="s">
        <v>3710</v>
      </c>
    </row>
    <row r="3497" spans="1:15" hidden="1" x14ac:dyDescent="0.2">
      <c r="A3497" s="5">
        <v>45734</v>
      </c>
      <c r="B3497" s="6">
        <v>17402</v>
      </c>
      <c r="C3497" s="6" t="s">
        <v>3391</v>
      </c>
      <c r="D3497" s="6" t="s">
        <v>3669</v>
      </c>
      <c r="E3497" s="9">
        <v>1110580</v>
      </c>
      <c r="F3497" s="10" t="s">
        <v>1409</v>
      </c>
      <c r="G3497" s="9">
        <v>88846</v>
      </c>
      <c r="H3497" s="9">
        <f t="shared" si="330"/>
        <v>1199426</v>
      </c>
      <c r="I3497" s="6" t="s">
        <v>147</v>
      </c>
      <c r="J3497" s="6" t="s">
        <v>148</v>
      </c>
      <c r="K3497" s="5">
        <f t="shared" si="331"/>
        <v>45769</v>
      </c>
      <c r="L3497" s="9">
        <f>+VLOOKUP(B3497,'[17]TT 2023'!F$3539:K$3600,2,0)</f>
        <v>1199421</v>
      </c>
      <c r="M3497" s="9">
        <f t="shared" si="332"/>
        <v>-5</v>
      </c>
      <c r="N3497" s="5">
        <f>+VLOOKUP(B3497,'[17]TT 2023'!F$3539:K$3600,6,0)</f>
        <v>45771</v>
      </c>
      <c r="O3497" t="s">
        <v>3710</v>
      </c>
    </row>
    <row r="3498" spans="1:15" hidden="1" x14ac:dyDescent="0.2">
      <c r="A3498" s="5">
        <v>45736</v>
      </c>
      <c r="B3498" s="6">
        <v>18453</v>
      </c>
      <c r="C3498" s="6" t="s">
        <v>3391</v>
      </c>
      <c r="D3498" s="6" t="s">
        <v>3670</v>
      </c>
      <c r="E3498" s="9">
        <v>1785700</v>
      </c>
      <c r="F3498" s="10" t="s">
        <v>1409</v>
      </c>
      <c r="G3498" s="9">
        <v>142856</v>
      </c>
      <c r="H3498" s="9">
        <f t="shared" si="330"/>
        <v>1928556</v>
      </c>
      <c r="I3498" s="6" t="s">
        <v>13</v>
      </c>
      <c r="J3498" s="6" t="s">
        <v>14</v>
      </c>
      <c r="K3498" s="5">
        <f t="shared" si="331"/>
        <v>45771</v>
      </c>
      <c r="L3498" s="9">
        <f>+VLOOKUP(B3498,'[17]TT 2023'!F$3539:K$3600,2,0)</f>
        <v>1928556</v>
      </c>
      <c r="M3498" s="9">
        <f t="shared" si="332"/>
        <v>0</v>
      </c>
      <c r="N3498" s="5">
        <f>+VLOOKUP(B3498,'[17]TT 2023'!F$3539:K$3600,6,0)</f>
        <v>45771</v>
      </c>
      <c r="O3498" t="s">
        <v>3710</v>
      </c>
    </row>
    <row r="3499" spans="1:15" hidden="1" x14ac:dyDescent="0.2">
      <c r="A3499" s="5">
        <v>45736</v>
      </c>
      <c r="B3499" s="6">
        <v>18454</v>
      </c>
      <c r="C3499" s="6" t="s">
        <v>3391</v>
      </c>
      <c r="D3499" s="6" t="s">
        <v>3671</v>
      </c>
      <c r="E3499" s="9">
        <v>1468620</v>
      </c>
      <c r="F3499" s="10" t="s">
        <v>1409</v>
      </c>
      <c r="G3499" s="9">
        <v>117490</v>
      </c>
      <c r="H3499" s="9">
        <f t="shared" si="330"/>
        <v>1586110</v>
      </c>
      <c r="I3499" s="6" t="s">
        <v>101</v>
      </c>
      <c r="J3499" s="6" t="s">
        <v>102</v>
      </c>
      <c r="K3499" s="5">
        <f t="shared" si="331"/>
        <v>45771</v>
      </c>
      <c r="L3499" s="9">
        <f>+VLOOKUP(B3499,'[17]TT 2023'!F$3539:K$3600,2,0)</f>
        <v>1586115</v>
      </c>
      <c r="M3499" s="9">
        <f t="shared" si="332"/>
        <v>5</v>
      </c>
      <c r="N3499" s="5">
        <f>+VLOOKUP(B3499,'[17]TT 2023'!F$3539:K$3600,6,0)</f>
        <v>45771</v>
      </c>
      <c r="O3499" t="s">
        <v>3710</v>
      </c>
    </row>
    <row r="3500" spans="1:15" hidden="1" x14ac:dyDescent="0.2">
      <c r="A3500" s="5">
        <v>45736</v>
      </c>
      <c r="B3500" s="6">
        <v>18455</v>
      </c>
      <c r="C3500" s="6" t="s">
        <v>3391</v>
      </c>
      <c r="D3500" s="6" t="s">
        <v>3672</v>
      </c>
      <c r="E3500" s="9">
        <v>734310</v>
      </c>
      <c r="F3500" s="10" t="s">
        <v>1409</v>
      </c>
      <c r="G3500" s="9">
        <v>58745</v>
      </c>
      <c r="H3500" s="9">
        <f t="shared" si="330"/>
        <v>793055</v>
      </c>
      <c r="I3500" s="6" t="s">
        <v>13</v>
      </c>
      <c r="J3500" s="6" t="s">
        <v>14</v>
      </c>
      <c r="K3500" s="5">
        <f t="shared" si="331"/>
        <v>45771</v>
      </c>
      <c r="L3500" s="9">
        <f>+VLOOKUP(B3500,'[17]TT 2023'!F$3539:K$3600,2,0)</f>
        <v>793058</v>
      </c>
      <c r="M3500" s="9">
        <f t="shared" si="332"/>
        <v>3</v>
      </c>
      <c r="N3500" s="5">
        <f>+VLOOKUP(B3500,'[17]TT 2023'!F$3539:K$3600,6,0)</f>
        <v>45771</v>
      </c>
      <c r="O3500" t="s">
        <v>3710</v>
      </c>
    </row>
    <row r="3501" spans="1:15" hidden="1" x14ac:dyDescent="0.2">
      <c r="A3501" s="5">
        <v>45737</v>
      </c>
      <c r="B3501" s="6">
        <v>18480</v>
      </c>
      <c r="C3501" s="6" t="s">
        <v>3391</v>
      </c>
      <c r="D3501" s="6" t="s">
        <v>3673</v>
      </c>
      <c r="E3501" s="9">
        <v>2732601</v>
      </c>
      <c r="F3501" s="10" t="s">
        <v>1409</v>
      </c>
      <c r="G3501" s="9">
        <v>218608</v>
      </c>
      <c r="H3501" s="9">
        <f t="shared" si="330"/>
        <v>2951209</v>
      </c>
      <c r="I3501" s="6" t="s">
        <v>175</v>
      </c>
      <c r="J3501" s="6" t="s">
        <v>176</v>
      </c>
      <c r="K3501" s="5">
        <f t="shared" si="331"/>
        <v>45772</v>
      </c>
      <c r="L3501" s="9">
        <f>+VLOOKUP(B3501,'[17]TT 2023'!F$3539:K$3600,2,0)</f>
        <v>2951208</v>
      </c>
      <c r="M3501" s="9">
        <f t="shared" si="332"/>
        <v>-1</v>
      </c>
      <c r="N3501" s="5">
        <f>+VLOOKUP(B3501,'[17]TT 2023'!F$3539:K$3600,6,0)</f>
        <v>45771</v>
      </c>
      <c r="O3501" t="s">
        <v>3710</v>
      </c>
    </row>
    <row r="3502" spans="1:15" hidden="1" x14ac:dyDescent="0.2">
      <c r="A3502" s="5">
        <v>45737</v>
      </c>
      <c r="B3502" s="6">
        <v>18482</v>
      </c>
      <c r="C3502" s="6" t="s">
        <v>3391</v>
      </c>
      <c r="D3502" s="6" t="s">
        <v>3674</v>
      </c>
      <c r="E3502" s="9">
        <v>446425</v>
      </c>
      <c r="F3502" s="10" t="s">
        <v>1409</v>
      </c>
      <c r="G3502" s="9">
        <v>35714</v>
      </c>
      <c r="H3502" s="9">
        <f t="shared" si="330"/>
        <v>482139</v>
      </c>
      <c r="I3502" s="6" t="s">
        <v>73</v>
      </c>
      <c r="J3502" s="6" t="s">
        <v>74</v>
      </c>
      <c r="K3502" s="5">
        <f t="shared" si="331"/>
        <v>45772</v>
      </c>
      <c r="L3502" s="9">
        <f>+VLOOKUP(B3502,'[17]TT 2023'!F$3539:K$3600,2,0)</f>
        <v>482139</v>
      </c>
      <c r="M3502" s="9">
        <f t="shared" si="332"/>
        <v>0</v>
      </c>
      <c r="N3502" s="5">
        <f>+VLOOKUP(B3502,'[17]TT 2023'!F$3539:K$3600,6,0)</f>
        <v>45771</v>
      </c>
      <c r="O3502" t="s">
        <v>3710</v>
      </c>
    </row>
    <row r="3503" spans="1:15" hidden="1" x14ac:dyDescent="0.2">
      <c r="A3503" s="5">
        <v>45738</v>
      </c>
      <c r="B3503" s="6">
        <v>574</v>
      </c>
      <c r="C3503" s="6" t="s">
        <v>3386</v>
      </c>
      <c r="D3503" s="6" t="s">
        <v>727</v>
      </c>
      <c r="E3503" s="9">
        <v>-1782656</v>
      </c>
      <c r="F3503" s="10" t="s">
        <v>1409</v>
      </c>
      <c r="G3503" s="9">
        <v>-142613</v>
      </c>
      <c r="H3503" s="9">
        <f t="shared" si="330"/>
        <v>-1925269</v>
      </c>
      <c r="I3503" s="6" t="s">
        <v>175</v>
      </c>
      <c r="J3503" s="6" t="s">
        <v>176</v>
      </c>
      <c r="K3503" s="5">
        <f t="shared" si="331"/>
        <v>45773</v>
      </c>
      <c r="L3503" s="9">
        <f>+VLOOKUP(B3503,'[17]TT 2023'!F$3487:K$3538,2,0)</f>
        <v>-1925275</v>
      </c>
      <c r="M3503" s="9">
        <f t="shared" si="332"/>
        <v>-6</v>
      </c>
      <c r="N3503" s="5">
        <f>+VLOOKUP(B3503,'[17]TT 2023'!F$3487:K$3538,6,0)</f>
        <v>45757</v>
      </c>
      <c r="O3503" t="s">
        <v>3709</v>
      </c>
    </row>
    <row r="3504" spans="1:15" hidden="1" x14ac:dyDescent="0.2">
      <c r="A3504" s="5">
        <v>45738</v>
      </c>
      <c r="B3504" s="6">
        <v>575</v>
      </c>
      <c r="C3504" s="6" t="s">
        <v>3386</v>
      </c>
      <c r="D3504" s="6" t="s">
        <v>727</v>
      </c>
      <c r="E3504" s="9">
        <v>-446424</v>
      </c>
      <c r="F3504" s="10" t="s">
        <v>1409</v>
      </c>
      <c r="G3504" s="9">
        <v>-35714</v>
      </c>
      <c r="H3504" s="9">
        <f t="shared" si="330"/>
        <v>-482138</v>
      </c>
      <c r="I3504" s="6" t="s">
        <v>175</v>
      </c>
      <c r="J3504" s="6" t="s">
        <v>176</v>
      </c>
      <c r="K3504" s="5">
        <f t="shared" si="331"/>
        <v>45773</v>
      </c>
      <c r="L3504" s="9">
        <f>+VLOOKUP(B3504,'[17]TT 2023'!F$3487:K$3538,2,0)</f>
        <v>-482139</v>
      </c>
      <c r="M3504" s="9">
        <f t="shared" si="332"/>
        <v>-1</v>
      </c>
      <c r="N3504" s="5">
        <f>+VLOOKUP(B3504,'[17]TT 2023'!F$3487:K$3538,6,0)</f>
        <v>45757</v>
      </c>
      <c r="O3504" t="s">
        <v>3709</v>
      </c>
    </row>
    <row r="3505" spans="1:15" hidden="1" x14ac:dyDescent="0.2">
      <c r="A3505" s="5">
        <v>45738</v>
      </c>
      <c r="B3505" s="6">
        <v>576</v>
      </c>
      <c r="C3505" s="6" t="s">
        <v>3386</v>
      </c>
      <c r="D3505" s="6" t="s">
        <v>727</v>
      </c>
      <c r="E3505" s="9">
        <v>-333174</v>
      </c>
      <c r="F3505" s="10" t="s">
        <v>1409</v>
      </c>
      <c r="G3505" s="9">
        <v>-26654</v>
      </c>
      <c r="H3505" s="9">
        <f t="shared" si="330"/>
        <v>-359828</v>
      </c>
      <c r="I3505" s="6" t="s">
        <v>175</v>
      </c>
      <c r="J3505" s="6" t="s">
        <v>176</v>
      </c>
      <c r="K3505" s="5">
        <f t="shared" si="331"/>
        <v>45773</v>
      </c>
      <c r="L3505" s="9">
        <f>+VLOOKUP(B3505,'[17]TT 2023'!F$3487:K$3538,2,0)</f>
        <v>-359829</v>
      </c>
      <c r="M3505" s="9">
        <f t="shared" si="332"/>
        <v>-1</v>
      </c>
      <c r="N3505" s="5">
        <f>+VLOOKUP(B3505,'[17]TT 2023'!F$3487:K$3538,6,0)</f>
        <v>45757</v>
      </c>
      <c r="O3505" t="s">
        <v>3709</v>
      </c>
    </row>
    <row r="3506" spans="1:15" hidden="1" x14ac:dyDescent="0.2">
      <c r="A3506" s="5">
        <v>45738</v>
      </c>
      <c r="B3506" s="6">
        <v>577</v>
      </c>
      <c r="C3506" s="6" t="s">
        <v>3386</v>
      </c>
      <c r="D3506" s="6" t="s">
        <v>727</v>
      </c>
      <c r="E3506" s="9">
        <v>-446424</v>
      </c>
      <c r="F3506" s="10" t="s">
        <v>1409</v>
      </c>
      <c r="G3506" s="9">
        <v>-35714</v>
      </c>
      <c r="H3506" s="9">
        <f t="shared" si="330"/>
        <v>-482138</v>
      </c>
      <c r="I3506" s="6" t="s">
        <v>175</v>
      </c>
      <c r="J3506" s="6" t="s">
        <v>176</v>
      </c>
      <c r="K3506" s="5">
        <f t="shared" si="331"/>
        <v>45773</v>
      </c>
      <c r="L3506" s="9">
        <f>+VLOOKUP(B3506,'[17]TT 2023'!F$3487:K$3538,2,0)</f>
        <v>-482139</v>
      </c>
      <c r="M3506" s="9">
        <f t="shared" si="332"/>
        <v>-1</v>
      </c>
      <c r="N3506" s="5">
        <f>+VLOOKUP(B3506,'[17]TT 2023'!F$3487:K$3538,6,0)</f>
        <v>45757</v>
      </c>
      <c r="O3506" t="s">
        <v>3709</v>
      </c>
    </row>
    <row r="3507" spans="1:15" hidden="1" x14ac:dyDescent="0.2">
      <c r="A3507" s="5">
        <v>45738</v>
      </c>
      <c r="B3507" s="6">
        <v>578</v>
      </c>
      <c r="C3507" s="6" t="s">
        <v>3386</v>
      </c>
      <c r="D3507" s="6" t="s">
        <v>727</v>
      </c>
      <c r="E3507" s="9">
        <v>-334818</v>
      </c>
      <c r="F3507" s="10" t="s">
        <v>1409</v>
      </c>
      <c r="G3507" s="9">
        <v>-26785</v>
      </c>
      <c r="H3507" s="9">
        <f t="shared" si="330"/>
        <v>-361603</v>
      </c>
      <c r="I3507" s="6" t="s">
        <v>175</v>
      </c>
      <c r="J3507" s="6" t="s">
        <v>176</v>
      </c>
      <c r="K3507" s="5">
        <f t="shared" si="331"/>
        <v>45773</v>
      </c>
      <c r="L3507" s="9">
        <f>+VLOOKUP(B3507,'[17]TT 2023'!F$3487:K$3538,2,0)</f>
        <v>-361597</v>
      </c>
      <c r="M3507" s="9">
        <f t="shared" si="332"/>
        <v>6</v>
      </c>
      <c r="N3507" s="5">
        <f>+VLOOKUP(B3507,'[17]TT 2023'!F$3487:K$3538,6,0)</f>
        <v>45757</v>
      </c>
      <c r="O3507" t="s">
        <v>3709</v>
      </c>
    </row>
    <row r="3508" spans="1:15" hidden="1" x14ac:dyDescent="0.2">
      <c r="A3508" s="5">
        <v>45740</v>
      </c>
      <c r="B3508" s="6">
        <v>18843</v>
      </c>
      <c r="C3508" s="6" t="s">
        <v>3391</v>
      </c>
      <c r="D3508" s="6" t="s">
        <v>3675</v>
      </c>
      <c r="E3508" s="9">
        <v>8052875</v>
      </c>
      <c r="F3508" s="10" t="s">
        <v>1409</v>
      </c>
      <c r="G3508" s="9">
        <v>644230</v>
      </c>
      <c r="H3508" s="9">
        <f t="shared" si="330"/>
        <v>8697105</v>
      </c>
      <c r="I3508" s="6" t="s">
        <v>131</v>
      </c>
      <c r="J3508" s="6" t="s">
        <v>132</v>
      </c>
      <c r="K3508" s="5">
        <f t="shared" si="331"/>
        <v>45775</v>
      </c>
      <c r="L3508" s="9">
        <f>+VLOOKUP(B3508,'[17]TT 2023'!F$3601:K$3664,2,0)</f>
        <v>8697105</v>
      </c>
      <c r="M3508" s="9">
        <f t="shared" si="332"/>
        <v>0</v>
      </c>
      <c r="N3508" s="5">
        <f>+VLOOKUP(B3508,'[17]TT 2023'!F$3601:K$3664,6,0)</f>
        <v>45789</v>
      </c>
      <c r="O3508" t="s">
        <v>3815</v>
      </c>
    </row>
    <row r="3509" spans="1:15" hidden="1" x14ac:dyDescent="0.2">
      <c r="A3509" s="5">
        <v>45740</v>
      </c>
      <c r="B3509" s="6">
        <v>18844</v>
      </c>
      <c r="C3509" s="6" t="s">
        <v>3391</v>
      </c>
      <c r="D3509" s="6" t="s">
        <v>3676</v>
      </c>
      <c r="E3509" s="9">
        <v>1468620</v>
      </c>
      <c r="F3509" s="10" t="s">
        <v>1409</v>
      </c>
      <c r="G3509" s="9">
        <v>117490</v>
      </c>
      <c r="H3509" s="9">
        <f t="shared" si="330"/>
        <v>1586110</v>
      </c>
      <c r="I3509" s="6" t="s">
        <v>53</v>
      </c>
      <c r="J3509" s="6" t="s">
        <v>54</v>
      </c>
      <c r="K3509" s="5">
        <f t="shared" si="331"/>
        <v>45775</v>
      </c>
      <c r="L3509" s="9">
        <f>+VLOOKUP(B3509,'[17]TT 2023'!F$3601:K$3664,2,0)</f>
        <v>1586115</v>
      </c>
      <c r="M3509" s="9">
        <f t="shared" si="332"/>
        <v>5</v>
      </c>
      <c r="N3509" s="5">
        <f>+VLOOKUP(B3509,'[17]TT 2023'!F$3601:K$3664,6,0)</f>
        <v>45789</v>
      </c>
      <c r="O3509" t="s">
        <v>3815</v>
      </c>
    </row>
    <row r="3510" spans="1:15" hidden="1" x14ac:dyDescent="0.2">
      <c r="A3510" s="5">
        <v>45740</v>
      </c>
      <c r="B3510" s="6">
        <v>18845</v>
      </c>
      <c r="C3510" s="6" t="s">
        <v>3391</v>
      </c>
      <c r="D3510" s="6" t="s">
        <v>3677</v>
      </c>
      <c r="E3510" s="9">
        <v>3491900</v>
      </c>
      <c r="F3510" s="10" t="s">
        <v>1409</v>
      </c>
      <c r="G3510" s="9">
        <v>279352</v>
      </c>
      <c r="H3510" s="9">
        <f t="shared" si="330"/>
        <v>3771252</v>
      </c>
      <c r="I3510" s="6" t="s">
        <v>139</v>
      </c>
      <c r="J3510" s="6" t="s">
        <v>140</v>
      </c>
      <c r="K3510" s="5">
        <f t="shared" si="331"/>
        <v>45775</v>
      </c>
      <c r="L3510" s="9">
        <f>+VLOOKUP(B3510,'[17]TT 2023'!F$3601:K$3664,2,0)</f>
        <v>3771252</v>
      </c>
      <c r="M3510" s="9">
        <f t="shared" si="332"/>
        <v>0</v>
      </c>
      <c r="N3510" s="5">
        <f>+VLOOKUP(B3510,'[17]TT 2023'!F$3601:K$3664,6,0)</f>
        <v>45789</v>
      </c>
      <c r="O3510" t="s">
        <v>3815</v>
      </c>
    </row>
    <row r="3511" spans="1:15" hidden="1" x14ac:dyDescent="0.2">
      <c r="A3511" s="5">
        <v>45740</v>
      </c>
      <c r="B3511" s="6">
        <v>18846</v>
      </c>
      <c r="C3511" s="6" t="s">
        <v>3391</v>
      </c>
      <c r="D3511" s="6" t="s">
        <v>3678</v>
      </c>
      <c r="E3511" s="9">
        <v>2381320</v>
      </c>
      <c r="F3511" s="10" t="s">
        <v>1409</v>
      </c>
      <c r="G3511" s="9">
        <v>190506</v>
      </c>
      <c r="H3511" s="9">
        <f t="shared" ref="H3511:H3574" si="333">+E3511+G3511</f>
        <v>2571826</v>
      </c>
      <c r="I3511" s="6" t="s">
        <v>93</v>
      </c>
      <c r="J3511" s="6" t="s">
        <v>94</v>
      </c>
      <c r="K3511" s="5">
        <f t="shared" si="331"/>
        <v>45775</v>
      </c>
      <c r="L3511" s="9">
        <f>+VLOOKUP(B3511,'[17]TT 2023'!F$3601:K$3664,2,0)</f>
        <v>2571831</v>
      </c>
      <c r="M3511" s="9">
        <f t="shared" si="332"/>
        <v>5</v>
      </c>
      <c r="N3511" s="5">
        <f>+VLOOKUP(B3511,'[17]TT 2023'!F$3601:K$3664,6,0)</f>
        <v>45789</v>
      </c>
      <c r="O3511" t="s">
        <v>3815</v>
      </c>
    </row>
    <row r="3512" spans="1:15" hidden="1" x14ac:dyDescent="0.2">
      <c r="A3512" s="5">
        <v>45740</v>
      </c>
      <c r="B3512" s="6">
        <v>18847</v>
      </c>
      <c r="C3512" s="6" t="s">
        <v>3391</v>
      </c>
      <c r="D3512" s="6" t="s">
        <v>3679</v>
      </c>
      <c r="E3512" s="9">
        <v>697340</v>
      </c>
      <c r="F3512" s="10" t="s">
        <v>1409</v>
      </c>
      <c r="G3512" s="9">
        <v>55787</v>
      </c>
      <c r="H3512" s="9">
        <f t="shared" si="333"/>
        <v>753127</v>
      </c>
      <c r="I3512" s="6" t="s">
        <v>83</v>
      </c>
      <c r="J3512" s="6" t="s">
        <v>84</v>
      </c>
      <c r="K3512" s="5">
        <f t="shared" si="331"/>
        <v>45775</v>
      </c>
      <c r="L3512" s="9">
        <f>+VLOOKUP(B3512,'[17]TT 2023'!F$3601:K$3664,2,0)</f>
        <v>753125</v>
      </c>
      <c r="M3512" s="9">
        <f t="shared" si="332"/>
        <v>-2</v>
      </c>
      <c r="N3512" s="5">
        <f>+VLOOKUP(B3512,'[17]TT 2023'!F$3601:K$3664,6,0)</f>
        <v>45789</v>
      </c>
      <c r="O3512" t="s">
        <v>3815</v>
      </c>
    </row>
    <row r="3513" spans="1:15" hidden="1" x14ac:dyDescent="0.2">
      <c r="A3513" s="5">
        <v>45740</v>
      </c>
      <c r="B3513" s="6">
        <v>18848</v>
      </c>
      <c r="C3513" s="6" t="s">
        <v>3391</v>
      </c>
      <c r="D3513" s="6" t="s">
        <v>3680</v>
      </c>
      <c r="E3513" s="9">
        <v>1261129</v>
      </c>
      <c r="F3513" s="10" t="s">
        <v>1409</v>
      </c>
      <c r="G3513" s="9">
        <v>100890</v>
      </c>
      <c r="H3513" s="9">
        <f t="shared" si="333"/>
        <v>1362019</v>
      </c>
      <c r="I3513" s="6" t="s">
        <v>175</v>
      </c>
      <c r="J3513" s="6" t="s">
        <v>176</v>
      </c>
      <c r="K3513" s="5">
        <f t="shared" si="331"/>
        <v>45775</v>
      </c>
      <c r="L3513" s="9">
        <f>+VLOOKUP(B3513,'[17]TT 2023'!F$3601:K$3664,2,0)</f>
        <v>1362015</v>
      </c>
      <c r="M3513" s="9">
        <f t="shared" si="332"/>
        <v>-4</v>
      </c>
      <c r="N3513" s="5">
        <f>+VLOOKUP(B3513,'[17]TT 2023'!F$3601:K$3664,6,0)</f>
        <v>45789</v>
      </c>
      <c r="O3513" t="s">
        <v>3815</v>
      </c>
    </row>
    <row r="3514" spans="1:15" hidden="1" x14ac:dyDescent="0.2">
      <c r="A3514" s="5">
        <v>45740</v>
      </c>
      <c r="B3514" s="6">
        <v>18849</v>
      </c>
      <c r="C3514" s="6" t="s">
        <v>3391</v>
      </c>
      <c r="D3514" s="6" t="s">
        <v>3681</v>
      </c>
      <c r="E3514" s="9">
        <v>7749880</v>
      </c>
      <c r="F3514" s="10" t="s">
        <v>1409</v>
      </c>
      <c r="G3514" s="9">
        <v>619990</v>
      </c>
      <c r="H3514" s="9">
        <f t="shared" si="333"/>
        <v>8369870</v>
      </c>
      <c r="I3514" s="6" t="s">
        <v>13</v>
      </c>
      <c r="J3514" s="6" t="s">
        <v>14</v>
      </c>
      <c r="K3514" s="5">
        <f t="shared" si="331"/>
        <v>45775</v>
      </c>
      <c r="L3514" s="9">
        <f>+VLOOKUP(B3514,'[17]TT 2023'!F$3539:K$3600,2,0)</f>
        <v>8369865</v>
      </c>
      <c r="M3514" s="9">
        <f t="shared" si="332"/>
        <v>-5</v>
      </c>
      <c r="N3514" s="5">
        <f>+VLOOKUP(B3514,'[17]TT 2023'!F$3539:K$3600,6,0)</f>
        <v>45771</v>
      </c>
      <c r="O3514" t="s">
        <v>3710</v>
      </c>
    </row>
    <row r="3515" spans="1:15" hidden="1" x14ac:dyDescent="0.2">
      <c r="A3515" s="5">
        <v>45742</v>
      </c>
      <c r="B3515" s="6">
        <v>19067</v>
      </c>
      <c r="C3515" s="6" t="s">
        <v>3391</v>
      </c>
      <c r="D3515" s="6" t="s">
        <v>3682</v>
      </c>
      <c r="E3515" s="9">
        <v>892850</v>
      </c>
      <c r="F3515" s="10" t="s">
        <v>1409</v>
      </c>
      <c r="G3515" s="9">
        <v>71428</v>
      </c>
      <c r="H3515" s="9">
        <f t="shared" si="333"/>
        <v>964278</v>
      </c>
      <c r="I3515" s="6" t="s">
        <v>147</v>
      </c>
      <c r="J3515" s="6" t="s">
        <v>148</v>
      </c>
      <c r="K3515" s="5">
        <f t="shared" si="331"/>
        <v>45777</v>
      </c>
      <c r="L3515" s="9">
        <f>+VLOOKUP(B3515,'[17]TT 2023'!F$3539:K$3600,2,0)</f>
        <v>964278</v>
      </c>
      <c r="M3515" s="9">
        <f t="shared" si="332"/>
        <v>0</v>
      </c>
      <c r="N3515" s="5">
        <f>+VLOOKUP(B3515,'[17]TT 2023'!F$3539:K$3600,6,0)</f>
        <v>45771</v>
      </c>
      <c r="O3515" t="s">
        <v>3710</v>
      </c>
    </row>
    <row r="3516" spans="1:15" hidden="1" x14ac:dyDescent="0.2">
      <c r="A3516" s="5">
        <v>45742</v>
      </c>
      <c r="B3516" s="6">
        <v>19068</v>
      </c>
      <c r="C3516" s="6" t="s">
        <v>3391</v>
      </c>
      <c r="D3516" s="6" t="s">
        <v>3683</v>
      </c>
      <c r="E3516" s="9">
        <v>1468620</v>
      </c>
      <c r="F3516" s="10" t="s">
        <v>1409</v>
      </c>
      <c r="G3516" s="9">
        <v>117490</v>
      </c>
      <c r="H3516" s="9">
        <f t="shared" si="333"/>
        <v>1586110</v>
      </c>
      <c r="I3516" s="6" t="s">
        <v>147</v>
      </c>
      <c r="J3516" s="6" t="s">
        <v>148</v>
      </c>
      <c r="K3516" s="5">
        <f t="shared" si="331"/>
        <v>45777</v>
      </c>
      <c r="L3516" s="9">
        <f>+VLOOKUP(B3516,'[17]TT 2023'!F$3539:K$3600,2,0)</f>
        <v>1586115</v>
      </c>
      <c r="M3516" s="9">
        <f t="shared" si="332"/>
        <v>5</v>
      </c>
      <c r="N3516" s="5">
        <f>+VLOOKUP(B3516,'[17]TT 2023'!F$3539:K$3600,6,0)</f>
        <v>45771</v>
      </c>
      <c r="O3516" t="s">
        <v>3710</v>
      </c>
    </row>
    <row r="3517" spans="1:15" hidden="1" x14ac:dyDescent="0.2">
      <c r="A3517" s="5">
        <v>45742</v>
      </c>
      <c r="B3517" s="6">
        <v>19069</v>
      </c>
      <c r="C3517" s="6" t="s">
        <v>3391</v>
      </c>
      <c r="D3517" s="6" t="s">
        <v>3684</v>
      </c>
      <c r="E3517" s="9">
        <v>5552900</v>
      </c>
      <c r="F3517" s="10" t="s">
        <v>1409</v>
      </c>
      <c r="G3517" s="9">
        <v>444232</v>
      </c>
      <c r="H3517" s="9">
        <f t="shared" si="333"/>
        <v>5997132</v>
      </c>
      <c r="I3517" s="6" t="s">
        <v>147</v>
      </c>
      <c r="J3517" s="6" t="s">
        <v>148</v>
      </c>
      <c r="K3517" s="5">
        <f t="shared" si="331"/>
        <v>45777</v>
      </c>
      <c r="L3517" s="9">
        <f>+VLOOKUP(B3517,'[17]TT 2023'!F$3539:K$3600,2,0)</f>
        <v>5997132</v>
      </c>
      <c r="M3517" s="9">
        <f t="shared" si="332"/>
        <v>0</v>
      </c>
      <c r="N3517" s="5">
        <f>+VLOOKUP(B3517,'[17]TT 2023'!F$3539:K$3600,6,0)</f>
        <v>45771</v>
      </c>
      <c r="O3517" t="s">
        <v>3710</v>
      </c>
    </row>
    <row r="3518" spans="1:15" hidden="1" x14ac:dyDescent="0.2">
      <c r="A3518" s="5">
        <v>45742</v>
      </c>
      <c r="B3518" s="6">
        <v>19070</v>
      </c>
      <c r="C3518" s="6" t="s">
        <v>3391</v>
      </c>
      <c r="D3518" s="6" t="s">
        <v>3685</v>
      </c>
      <c r="E3518" s="9">
        <v>892850</v>
      </c>
      <c r="F3518" s="10" t="s">
        <v>1409</v>
      </c>
      <c r="G3518" s="9">
        <v>71428</v>
      </c>
      <c r="H3518" s="9">
        <f t="shared" si="333"/>
        <v>964278</v>
      </c>
      <c r="I3518" s="6" t="s">
        <v>147</v>
      </c>
      <c r="J3518" s="6" t="s">
        <v>148</v>
      </c>
      <c r="K3518" s="5">
        <f t="shared" si="331"/>
        <v>45777</v>
      </c>
      <c r="L3518" s="9">
        <f>+VLOOKUP(B3518,'[17]TT 2023'!F$3539:K$3600,2,0)</f>
        <v>964278</v>
      </c>
      <c r="M3518" s="9">
        <f t="shared" si="332"/>
        <v>0</v>
      </c>
      <c r="N3518" s="5">
        <f>+VLOOKUP(B3518,'[17]TT 2023'!F$3539:K$3600,6,0)</f>
        <v>45771</v>
      </c>
      <c r="O3518" t="s">
        <v>3710</v>
      </c>
    </row>
    <row r="3519" spans="1:15" hidden="1" x14ac:dyDescent="0.2">
      <c r="A3519" s="5">
        <v>45742</v>
      </c>
      <c r="B3519" s="6">
        <v>19071</v>
      </c>
      <c r="C3519" s="6" t="s">
        <v>3391</v>
      </c>
      <c r="D3519" s="6" t="s">
        <v>3686</v>
      </c>
      <c r="E3519" s="9">
        <v>1468620</v>
      </c>
      <c r="F3519" s="10" t="s">
        <v>1409</v>
      </c>
      <c r="G3519" s="9">
        <v>117490</v>
      </c>
      <c r="H3519" s="9">
        <f t="shared" si="333"/>
        <v>1586110</v>
      </c>
      <c r="I3519" s="6" t="s">
        <v>13</v>
      </c>
      <c r="J3519" s="6" t="s">
        <v>14</v>
      </c>
      <c r="K3519" s="5">
        <f t="shared" si="331"/>
        <v>45777</v>
      </c>
      <c r="L3519" s="9">
        <f>+VLOOKUP(B3519,'[17]TT 2023'!F$3601:K$3664,2,0)</f>
        <v>1586115</v>
      </c>
      <c r="M3519" s="9">
        <f t="shared" si="332"/>
        <v>5</v>
      </c>
      <c r="N3519" s="5">
        <f>+VLOOKUP(B3519,'[17]TT 2023'!F$3601:K$3664,6,0)</f>
        <v>45789</v>
      </c>
      <c r="O3519" t="s">
        <v>3815</v>
      </c>
    </row>
    <row r="3520" spans="1:15" hidden="1" x14ac:dyDescent="0.2">
      <c r="A3520" s="5">
        <v>45742</v>
      </c>
      <c r="B3520" s="6">
        <v>19072</v>
      </c>
      <c r="C3520" s="6" t="s">
        <v>3391</v>
      </c>
      <c r="D3520" s="6" t="s">
        <v>3687</v>
      </c>
      <c r="E3520" s="9">
        <v>1110580</v>
      </c>
      <c r="F3520" s="10" t="s">
        <v>1409</v>
      </c>
      <c r="G3520" s="9">
        <v>88846</v>
      </c>
      <c r="H3520" s="9">
        <f t="shared" si="333"/>
        <v>1199426</v>
      </c>
      <c r="I3520" s="6" t="s">
        <v>13</v>
      </c>
      <c r="J3520" s="6" t="s">
        <v>14</v>
      </c>
      <c r="K3520" s="5">
        <f t="shared" si="331"/>
        <v>45777</v>
      </c>
      <c r="L3520" s="9">
        <f>+VLOOKUP(B3520,'[17]TT 2023'!F$3601:K$3664,2,0)</f>
        <v>1199421</v>
      </c>
      <c r="M3520" s="9">
        <f t="shared" si="332"/>
        <v>-5</v>
      </c>
      <c r="N3520" s="5">
        <f>+VLOOKUP(B3520,'[17]TT 2023'!F$3601:K$3664,6,0)</f>
        <v>45789</v>
      </c>
      <c r="O3520" t="s">
        <v>3815</v>
      </c>
    </row>
    <row r="3521" spans="1:15" hidden="1" x14ac:dyDescent="0.2">
      <c r="A3521" s="5">
        <v>45742</v>
      </c>
      <c r="B3521" s="6">
        <v>19073</v>
      </c>
      <c r="C3521" s="6" t="s">
        <v>3391</v>
      </c>
      <c r="D3521" s="6" t="s">
        <v>3688</v>
      </c>
      <c r="E3521" s="9">
        <v>5652660</v>
      </c>
      <c r="F3521" s="10" t="s">
        <v>1409</v>
      </c>
      <c r="G3521" s="9">
        <v>452213</v>
      </c>
      <c r="H3521" s="9">
        <f t="shared" si="333"/>
        <v>6104873</v>
      </c>
      <c r="I3521" s="6" t="s">
        <v>13</v>
      </c>
      <c r="J3521" s="6" t="s">
        <v>14</v>
      </c>
      <c r="K3521" s="5">
        <f t="shared" si="331"/>
        <v>45777</v>
      </c>
      <c r="L3521" s="9">
        <f>+VLOOKUP(B3521,'[17]TT 2023'!F$3601:K$3664,2,0)</f>
        <v>6104876</v>
      </c>
      <c r="M3521" s="9">
        <f t="shared" si="332"/>
        <v>3</v>
      </c>
      <c r="N3521" s="5">
        <f>+VLOOKUP(B3521,'[17]TT 2023'!F$3601:K$3664,6,0)</f>
        <v>45789</v>
      </c>
      <c r="O3521" t="s">
        <v>3815</v>
      </c>
    </row>
    <row r="3522" spans="1:15" hidden="1" x14ac:dyDescent="0.2">
      <c r="A3522" s="5">
        <v>45742</v>
      </c>
      <c r="B3522" s="6">
        <v>19074</v>
      </c>
      <c r="C3522" s="6" t="s">
        <v>3391</v>
      </c>
      <c r="D3522" s="6" t="s">
        <v>3689</v>
      </c>
      <c r="E3522" s="9">
        <v>2632235</v>
      </c>
      <c r="F3522" s="10" t="s">
        <v>1409</v>
      </c>
      <c r="G3522" s="9">
        <v>210579</v>
      </c>
      <c r="H3522" s="9">
        <f t="shared" si="333"/>
        <v>2842814</v>
      </c>
      <c r="I3522" s="6" t="s">
        <v>73</v>
      </c>
      <c r="J3522" s="6" t="s">
        <v>74</v>
      </c>
      <c r="K3522" s="5">
        <f t="shared" si="331"/>
        <v>45777</v>
      </c>
      <c r="L3522" s="9">
        <f>+VLOOKUP(B3522,'[17]TT 2023'!F$3601:K$3664,2,0)</f>
        <v>2842817</v>
      </c>
      <c r="M3522" s="9">
        <f t="shared" si="332"/>
        <v>3</v>
      </c>
      <c r="N3522" s="5">
        <f>+VLOOKUP(B3522,'[17]TT 2023'!F$3601:K$3664,6,0)</f>
        <v>45789</v>
      </c>
      <c r="O3522" t="s">
        <v>3815</v>
      </c>
    </row>
    <row r="3523" spans="1:15" hidden="1" x14ac:dyDescent="0.2">
      <c r="A3523" s="5">
        <v>45742</v>
      </c>
      <c r="B3523" s="6">
        <v>19075</v>
      </c>
      <c r="C3523" s="6" t="s">
        <v>3391</v>
      </c>
      <c r="D3523" s="6" t="s">
        <v>3690</v>
      </c>
      <c r="E3523" s="9">
        <v>2381320</v>
      </c>
      <c r="F3523" s="10" t="s">
        <v>1409</v>
      </c>
      <c r="G3523" s="9">
        <v>190506</v>
      </c>
      <c r="H3523" s="9">
        <f t="shared" si="333"/>
        <v>2571826</v>
      </c>
      <c r="I3523" s="6" t="s">
        <v>89</v>
      </c>
      <c r="J3523" s="6" t="s">
        <v>90</v>
      </c>
      <c r="K3523" s="5">
        <f t="shared" si="331"/>
        <v>45777</v>
      </c>
      <c r="L3523" s="9">
        <f>+VLOOKUP(B3523,'[17]TT 2023'!F$3601:K$3664,2,0)</f>
        <v>2571831</v>
      </c>
      <c r="M3523" s="9">
        <f t="shared" si="332"/>
        <v>5</v>
      </c>
      <c r="N3523" s="5">
        <f>+VLOOKUP(B3523,'[17]TT 2023'!F$3601:K$3664,6,0)</f>
        <v>45789</v>
      </c>
      <c r="O3523" t="s">
        <v>3815</v>
      </c>
    </row>
    <row r="3524" spans="1:15" hidden="1" x14ac:dyDescent="0.2">
      <c r="A3524" s="5">
        <v>45743</v>
      </c>
      <c r="B3524" s="6">
        <v>19105</v>
      </c>
      <c r="C3524" s="6" t="s">
        <v>3391</v>
      </c>
      <c r="D3524" s="6" t="s">
        <v>3691</v>
      </c>
      <c r="E3524" s="9">
        <v>4762640</v>
      </c>
      <c r="F3524" s="10" t="s">
        <v>1409</v>
      </c>
      <c r="G3524" s="9">
        <v>381011</v>
      </c>
      <c r="H3524" s="9">
        <f t="shared" si="333"/>
        <v>5143651</v>
      </c>
      <c r="I3524" s="6" t="s">
        <v>139</v>
      </c>
      <c r="J3524" s="6" t="s">
        <v>140</v>
      </c>
      <c r="K3524" s="5">
        <f t="shared" si="331"/>
        <v>45778</v>
      </c>
      <c r="L3524" s="9">
        <f>+VLOOKUP(B3524,'[17]TT 2023'!F$3601:K$3664,2,0)</f>
        <v>5143649</v>
      </c>
      <c r="M3524" s="9">
        <f t="shared" si="332"/>
        <v>-2</v>
      </c>
      <c r="N3524" s="5">
        <f>+VLOOKUP(B3524,'[17]TT 2023'!F$3601:K$3664,6,0)</f>
        <v>45789</v>
      </c>
      <c r="O3524" t="s">
        <v>3815</v>
      </c>
    </row>
    <row r="3525" spans="1:15" hidden="1" x14ac:dyDescent="0.2">
      <c r="A3525" s="5">
        <v>45743</v>
      </c>
      <c r="B3525" s="6">
        <v>19106</v>
      </c>
      <c r="C3525" s="6" t="s">
        <v>3391</v>
      </c>
      <c r="D3525" s="6" t="s">
        <v>3692</v>
      </c>
      <c r="E3525" s="9">
        <v>1468620</v>
      </c>
      <c r="F3525" s="10" t="s">
        <v>1409</v>
      </c>
      <c r="G3525" s="9">
        <v>117490</v>
      </c>
      <c r="H3525" s="9">
        <f t="shared" si="333"/>
        <v>1586110</v>
      </c>
      <c r="I3525" s="6" t="s">
        <v>53</v>
      </c>
      <c r="J3525" s="6" t="s">
        <v>54</v>
      </c>
      <c r="K3525" s="5">
        <f t="shared" si="331"/>
        <v>45778</v>
      </c>
      <c r="L3525" s="9">
        <f>+VLOOKUP(B3525,'[17]TT 2023'!F$3601:K$3664,2,0)</f>
        <v>1586115</v>
      </c>
      <c r="M3525" s="9">
        <f t="shared" si="332"/>
        <v>5</v>
      </c>
      <c r="N3525" s="5">
        <f>+VLOOKUP(B3525,'[17]TT 2023'!F$3601:K$3664,6,0)</f>
        <v>45789</v>
      </c>
      <c r="O3525" t="s">
        <v>3815</v>
      </c>
    </row>
    <row r="3526" spans="1:15" hidden="1" x14ac:dyDescent="0.2">
      <c r="A3526" s="5">
        <v>45743</v>
      </c>
      <c r="B3526" s="6">
        <v>19107</v>
      </c>
      <c r="C3526" s="6" t="s">
        <v>3391</v>
      </c>
      <c r="D3526" s="6" t="s">
        <v>3693</v>
      </c>
      <c r="E3526" s="9">
        <v>1719535</v>
      </c>
      <c r="F3526" s="10" t="s">
        <v>1409</v>
      </c>
      <c r="G3526" s="9">
        <v>137563</v>
      </c>
      <c r="H3526" s="9">
        <f t="shared" si="333"/>
        <v>1857098</v>
      </c>
      <c r="I3526" s="6" t="s">
        <v>139</v>
      </c>
      <c r="J3526" s="6" t="s">
        <v>140</v>
      </c>
      <c r="K3526" s="5">
        <f t="shared" si="331"/>
        <v>45778</v>
      </c>
      <c r="L3526" s="9">
        <f>+VLOOKUP(B3526,'[17]TT 2023'!F$3601:K$3664,2,0)</f>
        <v>1857101</v>
      </c>
      <c r="M3526" s="9">
        <f t="shared" si="332"/>
        <v>3</v>
      </c>
      <c r="N3526" s="5">
        <f>+VLOOKUP(B3526,'[17]TT 2023'!F$3601:K$3664,6,0)</f>
        <v>45789</v>
      </c>
      <c r="O3526" t="s">
        <v>3815</v>
      </c>
    </row>
    <row r="3527" spans="1:15" hidden="1" x14ac:dyDescent="0.2">
      <c r="A3527" s="5">
        <v>45743</v>
      </c>
      <c r="B3527" s="6">
        <v>20070</v>
      </c>
      <c r="C3527" s="6" t="s">
        <v>3391</v>
      </c>
      <c r="D3527" s="6" t="s">
        <v>3694</v>
      </c>
      <c r="E3527" s="9">
        <v>1896510</v>
      </c>
      <c r="F3527" s="10" t="s">
        <v>1409</v>
      </c>
      <c r="G3527" s="9">
        <v>151721</v>
      </c>
      <c r="H3527" s="9">
        <f t="shared" si="333"/>
        <v>2048231</v>
      </c>
      <c r="I3527" s="6" t="s">
        <v>13</v>
      </c>
      <c r="J3527" s="6" t="s">
        <v>14</v>
      </c>
      <c r="K3527" s="5">
        <f t="shared" si="331"/>
        <v>45778</v>
      </c>
      <c r="L3527" s="9">
        <f>+VLOOKUP(B3527,'[17]TT 2023'!F$3601:K$3664,2,0)</f>
        <v>2048234</v>
      </c>
      <c r="M3527" s="9">
        <f t="shared" si="332"/>
        <v>3</v>
      </c>
      <c r="N3527" s="5">
        <f>+VLOOKUP(B3527,'[17]TT 2023'!F$3601:K$3664,6,0)</f>
        <v>45789</v>
      </c>
      <c r="O3527" t="s">
        <v>3815</v>
      </c>
    </row>
    <row r="3528" spans="1:15" hidden="1" x14ac:dyDescent="0.2">
      <c r="A3528" s="5">
        <v>45743</v>
      </c>
      <c r="B3528" s="6">
        <v>20071</v>
      </c>
      <c r="C3528" s="6" t="s">
        <v>3391</v>
      </c>
      <c r="D3528" s="6" t="s">
        <v>3695</v>
      </c>
      <c r="E3528" s="9">
        <v>11469520</v>
      </c>
      <c r="F3528" s="10" t="s">
        <v>1409</v>
      </c>
      <c r="G3528" s="9">
        <v>917562</v>
      </c>
      <c r="H3528" s="9">
        <f t="shared" si="333"/>
        <v>12387082</v>
      </c>
      <c r="I3528" s="6" t="s">
        <v>13</v>
      </c>
      <c r="J3528" s="6" t="s">
        <v>14</v>
      </c>
      <c r="K3528" s="5">
        <f t="shared" si="331"/>
        <v>45778</v>
      </c>
      <c r="L3528" s="9">
        <f>+VLOOKUP(B3528,'[17]TT 2023'!F$3601:K$3664,2,0)</f>
        <v>12387087</v>
      </c>
      <c r="M3528" s="9">
        <f t="shared" si="332"/>
        <v>5</v>
      </c>
      <c r="N3528" s="5">
        <f>+VLOOKUP(B3528,'[17]TT 2023'!F$3601:K$3664,6,0)</f>
        <v>45789</v>
      </c>
      <c r="O3528" t="s">
        <v>3815</v>
      </c>
    </row>
    <row r="3529" spans="1:15" hidden="1" x14ac:dyDescent="0.2">
      <c r="A3529" s="5">
        <v>45743</v>
      </c>
      <c r="B3529" s="6">
        <v>20072</v>
      </c>
      <c r="C3529" s="6" t="s">
        <v>3391</v>
      </c>
      <c r="D3529" s="6" t="s">
        <v>3696</v>
      </c>
      <c r="E3529" s="9">
        <v>446425</v>
      </c>
      <c r="F3529" s="10" t="s">
        <v>1409</v>
      </c>
      <c r="G3529" s="9">
        <v>35714</v>
      </c>
      <c r="H3529" s="9">
        <f t="shared" si="333"/>
        <v>482139</v>
      </c>
      <c r="I3529" s="6" t="s">
        <v>117</v>
      </c>
      <c r="J3529" s="6" t="s">
        <v>118</v>
      </c>
      <c r="K3529" s="5">
        <f t="shared" si="331"/>
        <v>45778</v>
      </c>
      <c r="L3529" s="9">
        <f>+VLOOKUP(B3529,'[17]TT 2023'!F$3601:K$3664,2,0)</f>
        <v>482139</v>
      </c>
      <c r="M3529" s="9">
        <f t="shared" si="332"/>
        <v>0</v>
      </c>
      <c r="N3529" s="5">
        <f>+VLOOKUP(B3529,'[17]TT 2023'!F$3601:K$3664,6,0)</f>
        <v>45789</v>
      </c>
      <c r="O3529" t="s">
        <v>3815</v>
      </c>
    </row>
    <row r="3530" spans="1:15" hidden="1" x14ac:dyDescent="0.2">
      <c r="A3530" s="5">
        <v>45743</v>
      </c>
      <c r="B3530" s="6">
        <v>20073</v>
      </c>
      <c r="C3530" s="6" t="s">
        <v>3391</v>
      </c>
      <c r="D3530" s="6" t="s">
        <v>3697</v>
      </c>
      <c r="E3530" s="9">
        <v>1612410</v>
      </c>
      <c r="F3530" s="10" t="s">
        <v>1409</v>
      </c>
      <c r="G3530" s="9">
        <v>128993</v>
      </c>
      <c r="H3530" s="9">
        <f t="shared" si="333"/>
        <v>1741403</v>
      </c>
      <c r="I3530" s="6" t="s">
        <v>117</v>
      </c>
      <c r="J3530" s="6" t="s">
        <v>118</v>
      </c>
      <c r="K3530" s="5">
        <f t="shared" si="331"/>
        <v>45778</v>
      </c>
      <c r="L3530" s="9">
        <f>+VLOOKUP(B3530,'[17]TT 2023'!F$3601:K$3664,2,0)</f>
        <v>1741406</v>
      </c>
      <c r="M3530" s="9">
        <f t="shared" si="332"/>
        <v>3</v>
      </c>
      <c r="N3530" s="5">
        <f>+VLOOKUP(B3530,'[17]TT 2023'!F$3601:K$3664,6,0)</f>
        <v>45789</v>
      </c>
      <c r="O3530" t="s">
        <v>3815</v>
      </c>
    </row>
    <row r="3531" spans="1:15" hidden="1" x14ac:dyDescent="0.2">
      <c r="A3531" s="5">
        <v>45743</v>
      </c>
      <c r="B3531" s="6">
        <v>20074</v>
      </c>
      <c r="C3531" s="6" t="s">
        <v>3391</v>
      </c>
      <c r="D3531" s="6" t="s">
        <v>3698</v>
      </c>
      <c r="E3531" s="9">
        <v>2381320</v>
      </c>
      <c r="F3531" s="10" t="s">
        <v>1409</v>
      </c>
      <c r="G3531" s="9">
        <v>190506</v>
      </c>
      <c r="H3531" s="9">
        <f t="shared" si="333"/>
        <v>2571826</v>
      </c>
      <c r="I3531" s="6" t="s">
        <v>101</v>
      </c>
      <c r="J3531" s="6" t="s">
        <v>102</v>
      </c>
      <c r="K3531" s="5">
        <f t="shared" si="331"/>
        <v>45778</v>
      </c>
      <c r="L3531" s="9">
        <f>+VLOOKUP(B3531,'[17]TT 2023'!F$3601:K$3664,2,0)</f>
        <v>2571831</v>
      </c>
      <c r="M3531" s="9">
        <f t="shared" si="332"/>
        <v>5</v>
      </c>
      <c r="N3531" s="5">
        <f>+VLOOKUP(B3531,'[17]TT 2023'!F$3601:K$3664,6,0)</f>
        <v>45789</v>
      </c>
      <c r="O3531" t="s">
        <v>3815</v>
      </c>
    </row>
    <row r="3532" spans="1:15" hidden="1" x14ac:dyDescent="0.2">
      <c r="A3532" s="5">
        <v>45743</v>
      </c>
      <c r="B3532" s="6">
        <v>20075</v>
      </c>
      <c r="C3532" s="6" t="s">
        <v>3391</v>
      </c>
      <c r="D3532" s="6" t="s">
        <v>3699</v>
      </c>
      <c r="E3532" s="9">
        <v>501830</v>
      </c>
      <c r="F3532" s="10" t="s">
        <v>1409</v>
      </c>
      <c r="G3532" s="9">
        <v>40146</v>
      </c>
      <c r="H3532" s="9">
        <f t="shared" si="333"/>
        <v>541976</v>
      </c>
      <c r="I3532" s="6" t="s">
        <v>101</v>
      </c>
      <c r="J3532" s="6" t="s">
        <v>102</v>
      </c>
      <c r="K3532" s="5">
        <f t="shared" si="331"/>
        <v>45778</v>
      </c>
      <c r="L3532" s="9">
        <f>+VLOOKUP(B3532,'[17]TT 2023'!F$3601:K$3664,2,0)</f>
        <v>541971</v>
      </c>
      <c r="M3532" s="9">
        <f t="shared" si="332"/>
        <v>-5</v>
      </c>
      <c r="N3532" s="5">
        <f>+VLOOKUP(B3532,'[17]TT 2023'!F$3601:K$3664,6,0)</f>
        <v>45789</v>
      </c>
      <c r="O3532" t="s">
        <v>3815</v>
      </c>
    </row>
    <row r="3533" spans="1:15" hidden="1" x14ac:dyDescent="0.2">
      <c r="A3533" s="5">
        <v>45747</v>
      </c>
      <c r="B3533" s="6">
        <v>20529</v>
      </c>
      <c r="C3533" s="6" t="s">
        <v>3391</v>
      </c>
      <c r="D3533" s="6" t="s">
        <v>3700</v>
      </c>
      <c r="E3533" s="9">
        <v>13504592</v>
      </c>
      <c r="F3533" s="10" t="s">
        <v>1409</v>
      </c>
      <c r="G3533" s="9">
        <v>1080367</v>
      </c>
      <c r="H3533" s="9">
        <f t="shared" si="333"/>
        <v>14584959</v>
      </c>
      <c r="I3533" s="6" t="s">
        <v>147</v>
      </c>
      <c r="J3533" s="6" t="s">
        <v>148</v>
      </c>
      <c r="K3533" s="5">
        <f t="shared" si="331"/>
        <v>45782</v>
      </c>
      <c r="L3533" s="9">
        <f>+VLOOKUP(B3533,'[17]TT 2023'!F$3601:K$3664,2,0)</f>
        <v>14584955</v>
      </c>
      <c r="M3533" s="9">
        <f t="shared" si="332"/>
        <v>-4</v>
      </c>
      <c r="N3533" s="5">
        <f>+VLOOKUP(B3533,'[17]TT 2023'!F$3601:K$3664,6,0)</f>
        <v>45789</v>
      </c>
      <c r="O3533" t="s">
        <v>3815</v>
      </c>
    </row>
    <row r="3534" spans="1:15" hidden="1" x14ac:dyDescent="0.2">
      <c r="A3534" s="5">
        <v>45747</v>
      </c>
      <c r="B3534" s="6">
        <v>20530</v>
      </c>
      <c r="C3534" s="6" t="s">
        <v>3391</v>
      </c>
      <c r="D3534" s="6" t="s">
        <v>3701</v>
      </c>
      <c r="E3534" s="9">
        <v>4384750</v>
      </c>
      <c r="F3534" s="10" t="s">
        <v>1409</v>
      </c>
      <c r="G3534" s="9">
        <v>350780</v>
      </c>
      <c r="H3534" s="9">
        <f t="shared" si="333"/>
        <v>4735530</v>
      </c>
      <c r="I3534" s="6" t="s">
        <v>147</v>
      </c>
      <c r="J3534" s="6" t="s">
        <v>148</v>
      </c>
      <c r="K3534" s="5">
        <f t="shared" si="331"/>
        <v>45782</v>
      </c>
      <c r="L3534" s="9">
        <f>+VLOOKUP(B3534,'[17]TT 2023'!F$3601:K$3664,2,0)</f>
        <v>4735530</v>
      </c>
      <c r="M3534" s="9">
        <f t="shared" si="332"/>
        <v>0</v>
      </c>
      <c r="N3534" s="5">
        <f>+VLOOKUP(B3534,'[17]TT 2023'!F$3601:K$3664,6,0)</f>
        <v>45789</v>
      </c>
      <c r="O3534" t="s">
        <v>3815</v>
      </c>
    </row>
    <row r="3535" spans="1:15" hidden="1" x14ac:dyDescent="0.2">
      <c r="A3535" s="5">
        <v>45747</v>
      </c>
      <c r="B3535" s="6">
        <v>20531</v>
      </c>
      <c r="C3535" s="6" t="s">
        <v>3391</v>
      </c>
      <c r="D3535" s="6" t="s">
        <v>3702</v>
      </c>
      <c r="E3535" s="9">
        <v>5920055</v>
      </c>
      <c r="F3535" s="10" t="s">
        <v>1409</v>
      </c>
      <c r="G3535" s="9">
        <v>473604</v>
      </c>
      <c r="H3535" s="9">
        <f t="shared" si="333"/>
        <v>6393659</v>
      </c>
      <c r="I3535" s="6" t="s">
        <v>147</v>
      </c>
      <c r="J3535" s="6" t="s">
        <v>148</v>
      </c>
      <c r="K3535" s="5">
        <f t="shared" si="331"/>
        <v>45782</v>
      </c>
      <c r="L3535" s="9">
        <f>+VLOOKUP(B3535,'[17]TT 2023'!F$3601:K$3664,2,0)</f>
        <v>6393654</v>
      </c>
      <c r="M3535" s="9">
        <f t="shared" si="332"/>
        <v>-5</v>
      </c>
      <c r="N3535" s="5">
        <f>+VLOOKUP(B3535,'[17]TT 2023'!F$3601:K$3664,6,0)</f>
        <v>45789</v>
      </c>
      <c r="O3535" t="s">
        <v>3815</v>
      </c>
    </row>
    <row r="3536" spans="1:15" hidden="1" x14ac:dyDescent="0.2">
      <c r="A3536" s="5">
        <v>45747</v>
      </c>
      <c r="B3536" s="6">
        <v>20532</v>
      </c>
      <c r="C3536" s="6" t="s">
        <v>3391</v>
      </c>
      <c r="D3536" s="6" t="s">
        <v>3703</v>
      </c>
      <c r="E3536" s="9">
        <v>200732</v>
      </c>
      <c r="F3536" s="10" t="s">
        <v>1409</v>
      </c>
      <c r="G3536" s="9">
        <v>16059</v>
      </c>
      <c r="H3536" s="9">
        <f t="shared" si="333"/>
        <v>216791</v>
      </c>
      <c r="I3536" s="6" t="s">
        <v>147</v>
      </c>
      <c r="J3536" s="6" t="s">
        <v>148</v>
      </c>
      <c r="K3536" s="5">
        <f t="shared" si="331"/>
        <v>45782</v>
      </c>
      <c r="L3536" s="9">
        <f>+VLOOKUP(B3536,'[17]TT 2023'!F$3601:K$3664,2,0)</f>
        <v>216797</v>
      </c>
      <c r="M3536" s="9">
        <f t="shared" si="332"/>
        <v>6</v>
      </c>
      <c r="N3536" s="5">
        <f>+VLOOKUP(B3536,'[17]TT 2023'!F$3601:K$3664,6,0)</f>
        <v>45789</v>
      </c>
      <c r="O3536" t="s">
        <v>3815</v>
      </c>
    </row>
    <row r="3537" spans="1:15" hidden="1" x14ac:dyDescent="0.2">
      <c r="A3537" s="5">
        <v>45747</v>
      </c>
      <c r="B3537" s="6">
        <v>20538</v>
      </c>
      <c r="C3537" s="6" t="s">
        <v>3391</v>
      </c>
      <c r="D3537" s="6" t="s">
        <v>3704</v>
      </c>
      <c r="E3537" s="9">
        <v>2381320</v>
      </c>
      <c r="F3537" s="10" t="s">
        <v>1409</v>
      </c>
      <c r="G3537" s="9">
        <v>190506</v>
      </c>
      <c r="H3537" s="9">
        <f t="shared" si="333"/>
        <v>2571826</v>
      </c>
      <c r="I3537" s="6" t="s">
        <v>13</v>
      </c>
      <c r="J3537" s="6" t="s">
        <v>14</v>
      </c>
      <c r="K3537" s="5">
        <f t="shared" si="331"/>
        <v>45782</v>
      </c>
      <c r="L3537" s="9">
        <f>+VLOOKUP(B3537,'[17]TT 2023'!F$3601:K$3664,2,0)</f>
        <v>2571831</v>
      </c>
      <c r="M3537" s="9">
        <f t="shared" si="332"/>
        <v>5</v>
      </c>
      <c r="N3537" s="5">
        <f>+VLOOKUP(B3537,'[17]TT 2023'!F$3601:K$3664,6,0)</f>
        <v>45789</v>
      </c>
      <c r="O3537" t="s">
        <v>3815</v>
      </c>
    </row>
    <row r="3538" spans="1:15" hidden="1" x14ac:dyDescent="0.2">
      <c r="A3538" s="5">
        <v>45747</v>
      </c>
      <c r="B3538" s="6">
        <v>20539</v>
      </c>
      <c r="C3538" s="6" t="s">
        <v>3391</v>
      </c>
      <c r="D3538" s="6" t="s">
        <v>3705</v>
      </c>
      <c r="E3538" s="9">
        <v>1468620</v>
      </c>
      <c r="F3538" s="10" t="s">
        <v>1409</v>
      </c>
      <c r="G3538" s="9">
        <v>117490</v>
      </c>
      <c r="H3538" s="9">
        <f t="shared" si="333"/>
        <v>1586110</v>
      </c>
      <c r="I3538" s="6" t="s">
        <v>83</v>
      </c>
      <c r="J3538" s="6" t="s">
        <v>84</v>
      </c>
      <c r="K3538" s="5">
        <f t="shared" si="331"/>
        <v>45782</v>
      </c>
      <c r="L3538" s="9">
        <f>+VLOOKUP(B3538,'[17]TT 2023'!F$3601:K$3664,2,0)</f>
        <v>1586115</v>
      </c>
      <c r="M3538" s="9">
        <f t="shared" si="332"/>
        <v>5</v>
      </c>
      <c r="N3538" s="5">
        <f>+VLOOKUP(B3538,'[17]TT 2023'!F$3601:K$3664,6,0)</f>
        <v>45789</v>
      </c>
      <c r="O3538" t="s">
        <v>3815</v>
      </c>
    </row>
    <row r="3539" spans="1:15" hidden="1" x14ac:dyDescent="0.2">
      <c r="A3539" s="5">
        <v>45747</v>
      </c>
      <c r="B3539" s="6">
        <v>20540</v>
      </c>
      <c r="C3539" s="6" t="s">
        <v>3391</v>
      </c>
      <c r="D3539" s="6" t="s">
        <v>3706</v>
      </c>
      <c r="E3539" s="9">
        <v>1468620</v>
      </c>
      <c r="F3539" s="10" t="s">
        <v>1409</v>
      </c>
      <c r="G3539" s="9">
        <v>117490</v>
      </c>
      <c r="H3539" s="9">
        <f t="shared" si="333"/>
        <v>1586110</v>
      </c>
      <c r="I3539" s="6" t="s">
        <v>107</v>
      </c>
      <c r="J3539" s="6" t="s">
        <v>108</v>
      </c>
      <c r="K3539" s="5">
        <f t="shared" si="331"/>
        <v>45782</v>
      </c>
      <c r="L3539" s="9">
        <f>+VLOOKUP(B3539,'[17]TT 2023'!F$3601:K$3664,2,0)</f>
        <v>1586115</v>
      </c>
      <c r="M3539" s="9">
        <f t="shared" si="332"/>
        <v>5</v>
      </c>
      <c r="N3539" s="5">
        <f>+VLOOKUP(B3539,'[17]TT 2023'!F$3601:K$3664,6,0)</f>
        <v>45789</v>
      </c>
      <c r="O3539" t="s">
        <v>3815</v>
      </c>
    </row>
    <row r="3540" spans="1:15" hidden="1" x14ac:dyDescent="0.2">
      <c r="A3540" s="5">
        <v>45747</v>
      </c>
      <c r="B3540" s="6">
        <v>20541</v>
      </c>
      <c r="C3540" s="6" t="s">
        <v>3391</v>
      </c>
      <c r="D3540" s="6" t="s">
        <v>3707</v>
      </c>
      <c r="E3540" s="9">
        <v>1468620</v>
      </c>
      <c r="F3540" s="10" t="s">
        <v>1409</v>
      </c>
      <c r="G3540" s="9">
        <v>117490</v>
      </c>
      <c r="H3540" s="9">
        <f t="shared" si="333"/>
        <v>1586110</v>
      </c>
      <c r="I3540" s="6" t="s">
        <v>89</v>
      </c>
      <c r="J3540" s="6" t="s">
        <v>90</v>
      </c>
      <c r="K3540" s="5">
        <f t="shared" si="331"/>
        <v>45782</v>
      </c>
      <c r="L3540" s="9">
        <f>+VLOOKUP(B3540,'[17]TT 2023'!F$3601:K$3664,2,0)</f>
        <v>1586115</v>
      </c>
      <c r="M3540" s="9">
        <f t="shared" si="332"/>
        <v>5</v>
      </c>
      <c r="N3540" s="5">
        <f>+VLOOKUP(B3540,'[17]TT 2023'!F$3601:K$3664,6,0)</f>
        <v>45789</v>
      </c>
      <c r="O3540" t="s">
        <v>3815</v>
      </c>
    </row>
    <row r="3541" spans="1:15" hidden="1" x14ac:dyDescent="0.2">
      <c r="A3541" s="5">
        <v>45747</v>
      </c>
      <c r="B3541" s="6">
        <v>20542</v>
      </c>
      <c r="C3541" s="6" t="s">
        <v>3391</v>
      </c>
      <c r="D3541" s="6" t="s">
        <v>3708</v>
      </c>
      <c r="E3541" s="9">
        <v>1915045</v>
      </c>
      <c r="F3541" s="10" t="s">
        <v>1409</v>
      </c>
      <c r="G3541" s="9">
        <v>153204</v>
      </c>
      <c r="H3541" s="9">
        <f t="shared" si="333"/>
        <v>2068249</v>
      </c>
      <c r="I3541" s="6" t="s">
        <v>175</v>
      </c>
      <c r="J3541" s="6" t="s">
        <v>176</v>
      </c>
      <c r="K3541" s="5">
        <f t="shared" si="331"/>
        <v>45782</v>
      </c>
      <c r="L3541" s="9">
        <f>+VLOOKUP(B3541,'[17]TT 2023'!F$3601:K$3664,2,0)</f>
        <v>2068254</v>
      </c>
      <c r="M3541" s="9">
        <f t="shared" si="332"/>
        <v>5</v>
      </c>
      <c r="N3541" s="5">
        <f>+VLOOKUP(B3541,'[17]TT 2023'!F$3601:K$3664,6,0)</f>
        <v>45789</v>
      </c>
      <c r="O3541" t="s">
        <v>3815</v>
      </c>
    </row>
    <row r="3542" spans="1:15" hidden="1" x14ac:dyDescent="0.2">
      <c r="A3542" s="5">
        <v>45750</v>
      </c>
      <c r="B3542" s="6">
        <v>604</v>
      </c>
      <c r="C3542" s="6" t="s">
        <v>3386</v>
      </c>
      <c r="D3542" s="6" t="s">
        <v>727</v>
      </c>
      <c r="E3542" s="9">
        <v>-1116060</v>
      </c>
      <c r="F3542" s="10" t="s">
        <v>1409</v>
      </c>
      <c r="G3542" s="9">
        <v>-89285</v>
      </c>
      <c r="H3542" s="9">
        <f t="shared" si="333"/>
        <v>-1205345</v>
      </c>
      <c r="I3542" s="6" t="s">
        <v>93</v>
      </c>
      <c r="J3542" s="6" t="s">
        <v>94</v>
      </c>
      <c r="K3542" s="5">
        <f t="shared" ref="K3542" si="334">35+A3542</f>
        <v>45785</v>
      </c>
      <c r="L3542" s="9">
        <f>+VLOOKUP(B3542,'[17]TT 2023'!F$3487:K$3538,2,0)</f>
        <v>-1205347</v>
      </c>
      <c r="M3542" s="9">
        <f t="shared" ref="M3542" si="335">+L3542-H3542</f>
        <v>-2</v>
      </c>
      <c r="N3542" s="5">
        <f>+VLOOKUP(B3542,'[17]TT 2023'!F$3487:K$3538,6,0)</f>
        <v>45757</v>
      </c>
      <c r="O3542" t="s">
        <v>3709</v>
      </c>
    </row>
    <row r="3543" spans="1:15" hidden="1" x14ac:dyDescent="0.2">
      <c r="A3543" s="5">
        <v>45750</v>
      </c>
      <c r="B3543" s="6">
        <v>603</v>
      </c>
      <c r="C3543" s="6" t="s">
        <v>3386</v>
      </c>
      <c r="D3543" s="6" t="s">
        <v>727</v>
      </c>
      <c r="E3543" s="9">
        <v>-150549</v>
      </c>
      <c r="F3543" s="10" t="s">
        <v>1409</v>
      </c>
      <c r="G3543" s="9">
        <v>-12044</v>
      </c>
      <c r="H3543" s="9">
        <f t="shared" si="333"/>
        <v>-162593</v>
      </c>
      <c r="I3543" s="6" t="s">
        <v>147</v>
      </c>
      <c r="J3543" s="6" t="s">
        <v>148</v>
      </c>
      <c r="K3543" s="5">
        <f t="shared" ref="K3543:K3553" si="336">35+A3543</f>
        <v>45785</v>
      </c>
      <c r="L3543" s="9">
        <f>+VLOOKUP(B3543,'[17]TT 2023'!F$3487:K$3538,2,0)</f>
        <v>-162594</v>
      </c>
      <c r="M3543" s="9">
        <f t="shared" ref="M3543:M3553" si="337">+L3543-H3543</f>
        <v>-1</v>
      </c>
      <c r="N3543" s="5">
        <f>+VLOOKUP(B3543,'[17]TT 2023'!F$3487:K$3538,6,0)</f>
        <v>45757</v>
      </c>
      <c r="O3543" t="s">
        <v>3709</v>
      </c>
    </row>
    <row r="3544" spans="1:15" hidden="1" x14ac:dyDescent="0.2">
      <c r="A3544" s="5">
        <v>45750</v>
      </c>
      <c r="B3544" s="6">
        <v>20774</v>
      </c>
      <c r="C3544" s="6" t="s">
        <v>3388</v>
      </c>
      <c r="D3544" s="6" t="s">
        <v>3414</v>
      </c>
      <c r="E3544" s="9">
        <v>-5904202</v>
      </c>
      <c r="F3544" s="10" t="s">
        <v>1409</v>
      </c>
      <c r="G3544" s="9">
        <v>-472336</v>
      </c>
      <c r="H3544" s="9">
        <f t="shared" si="333"/>
        <v>-6376538</v>
      </c>
      <c r="I3544" s="6" t="s">
        <v>13</v>
      </c>
      <c r="J3544" s="6" t="s">
        <v>14</v>
      </c>
      <c r="K3544" s="5">
        <f t="shared" si="336"/>
        <v>45785</v>
      </c>
      <c r="L3544" s="9">
        <f>+VLOOKUP(B3544,'[17]TT 2023'!F$3539:K$3600,2,0)</f>
        <v>-6376538</v>
      </c>
      <c r="M3544" s="9">
        <f t="shared" si="337"/>
        <v>0</v>
      </c>
      <c r="N3544" s="5">
        <f>+VLOOKUP(B3544,'[17]TT 2023'!F$3539:K$3600,6,0)</f>
        <v>45771</v>
      </c>
      <c r="O3544" t="s">
        <v>3710</v>
      </c>
    </row>
    <row r="3545" spans="1:15" hidden="1" x14ac:dyDescent="0.2">
      <c r="A3545" s="5">
        <v>45750</v>
      </c>
      <c r="B3545" s="6">
        <v>20801</v>
      </c>
      <c r="C3545" s="6" t="s">
        <v>3388</v>
      </c>
      <c r="D3545" s="6" t="s">
        <v>3413</v>
      </c>
      <c r="E3545" s="9">
        <v>-5775850</v>
      </c>
      <c r="F3545" s="10" t="s">
        <v>1409</v>
      </c>
      <c r="G3545" s="9">
        <v>-462068</v>
      </c>
      <c r="H3545" s="9">
        <f t="shared" si="333"/>
        <v>-6237918</v>
      </c>
      <c r="I3545" s="6" t="s">
        <v>13</v>
      </c>
      <c r="J3545" s="6" t="s">
        <v>14</v>
      </c>
      <c r="K3545" s="5">
        <f t="shared" si="336"/>
        <v>45785</v>
      </c>
      <c r="L3545" s="9">
        <f>+VLOOKUP(B3545,'[17]TT 2023'!F$3539:K$3600,2,0)</f>
        <v>-6237918</v>
      </c>
      <c r="M3545" s="9">
        <f t="shared" si="337"/>
        <v>0</v>
      </c>
      <c r="N3545" s="5">
        <f>+VLOOKUP(B3545,'[17]TT 2023'!F$3539:K$3600,6,0)</f>
        <v>45771</v>
      </c>
      <c r="O3545" t="s">
        <v>3710</v>
      </c>
    </row>
    <row r="3546" spans="1:15" hidden="1" x14ac:dyDescent="0.2">
      <c r="A3546" s="5">
        <v>45750</v>
      </c>
      <c r="B3546" s="6">
        <v>20804</v>
      </c>
      <c r="C3546" s="6" t="s">
        <v>3388</v>
      </c>
      <c r="D3546" s="6" t="s">
        <v>3415</v>
      </c>
      <c r="E3546" s="9">
        <v>-641761</v>
      </c>
      <c r="F3546" s="10" t="s">
        <v>1409</v>
      </c>
      <c r="G3546" s="9">
        <v>-51341</v>
      </c>
      <c r="H3546" s="9">
        <f t="shared" si="333"/>
        <v>-693102</v>
      </c>
      <c r="I3546" s="6" t="s">
        <v>13</v>
      </c>
      <c r="J3546" s="6" t="s">
        <v>14</v>
      </c>
      <c r="K3546" s="5">
        <f t="shared" si="336"/>
        <v>45785</v>
      </c>
      <c r="L3546" s="9">
        <f>+VLOOKUP(B3546,'[17]TT 2023'!F$3539:K$3600,2,0)</f>
        <v>-693102</v>
      </c>
      <c r="M3546" s="9">
        <f t="shared" si="337"/>
        <v>0</v>
      </c>
      <c r="N3546" s="5">
        <f>+VLOOKUP(B3546,'[17]TT 2023'!F$3539:K$3600,6,0)</f>
        <v>45771</v>
      </c>
      <c r="O3546" t="s">
        <v>3710</v>
      </c>
    </row>
    <row r="3547" spans="1:15" hidden="1" x14ac:dyDescent="0.2">
      <c r="A3547" s="5">
        <v>45750</v>
      </c>
      <c r="B3547" s="6">
        <v>20813</v>
      </c>
      <c r="C3547" s="6" t="s">
        <v>3388</v>
      </c>
      <c r="D3547" s="6" t="s">
        <v>3411</v>
      </c>
      <c r="E3547" s="9">
        <v>-2567045</v>
      </c>
      <c r="F3547" s="10" t="s">
        <v>1409</v>
      </c>
      <c r="G3547" s="9">
        <v>-205364</v>
      </c>
      <c r="H3547" s="9">
        <f t="shared" si="333"/>
        <v>-2772409</v>
      </c>
      <c r="I3547" s="6" t="s">
        <v>13</v>
      </c>
      <c r="J3547" s="6" t="s">
        <v>14</v>
      </c>
      <c r="K3547" s="5">
        <f t="shared" si="336"/>
        <v>45785</v>
      </c>
      <c r="L3547" s="9">
        <f>+VLOOKUP(B3547,'[17]TT 2023'!F$3539:K$3600,2,0)</f>
        <v>-2772409</v>
      </c>
      <c r="M3547" s="9">
        <f t="shared" si="337"/>
        <v>0</v>
      </c>
      <c r="N3547" s="5">
        <f>+VLOOKUP(B3547,'[17]TT 2023'!F$3539:K$3600,6,0)</f>
        <v>45771</v>
      </c>
      <c r="O3547" t="s">
        <v>3710</v>
      </c>
    </row>
    <row r="3548" spans="1:15" hidden="1" x14ac:dyDescent="0.2">
      <c r="A3548" s="5">
        <v>45750</v>
      </c>
      <c r="B3548" s="6">
        <v>20818</v>
      </c>
      <c r="C3548" s="6" t="s">
        <v>3388</v>
      </c>
      <c r="D3548" s="6" t="s">
        <v>3412</v>
      </c>
      <c r="E3548" s="9">
        <v>-1283522</v>
      </c>
      <c r="F3548" s="10" t="s">
        <v>1409</v>
      </c>
      <c r="G3548" s="9">
        <v>-102682</v>
      </c>
      <c r="H3548" s="9">
        <f t="shared" si="333"/>
        <v>-1386204</v>
      </c>
      <c r="I3548" s="6" t="s">
        <v>13</v>
      </c>
      <c r="J3548" s="6" t="s">
        <v>14</v>
      </c>
      <c r="K3548" s="5">
        <f t="shared" si="336"/>
        <v>45785</v>
      </c>
      <c r="L3548" s="9">
        <f>+VLOOKUP(B3548,'[17]TT 2023'!F$3539:K$3600,2,0)</f>
        <v>-1386204</v>
      </c>
      <c r="M3548" s="9">
        <f t="shared" si="337"/>
        <v>0</v>
      </c>
      <c r="N3548" s="5">
        <f>+VLOOKUP(B3548,'[17]TT 2023'!F$3539:K$3600,6,0)</f>
        <v>45771</v>
      </c>
      <c r="O3548" t="s">
        <v>3710</v>
      </c>
    </row>
    <row r="3549" spans="1:15" hidden="1" x14ac:dyDescent="0.2">
      <c r="A3549" s="5">
        <v>45750</v>
      </c>
      <c r="B3549" s="6">
        <v>20844</v>
      </c>
      <c r="C3549" s="6" t="s">
        <v>3388</v>
      </c>
      <c r="D3549" s="6" t="s">
        <v>3389</v>
      </c>
      <c r="E3549" s="9">
        <v>-8471247</v>
      </c>
      <c r="F3549" s="10" t="s">
        <v>1409</v>
      </c>
      <c r="G3549" s="9">
        <v>-677700</v>
      </c>
      <c r="H3549" s="9">
        <f t="shared" si="333"/>
        <v>-9148947</v>
      </c>
      <c r="I3549" s="6" t="s">
        <v>13</v>
      </c>
      <c r="J3549" s="6" t="s">
        <v>14</v>
      </c>
      <c r="K3549" s="5">
        <f t="shared" si="336"/>
        <v>45785</v>
      </c>
      <c r="L3549" s="9">
        <f>+VLOOKUP(B3549,'[17]TT 2023'!F$3539:K$3600,2,0)</f>
        <v>-9148947</v>
      </c>
      <c r="M3549" s="9">
        <f t="shared" si="337"/>
        <v>0</v>
      </c>
      <c r="N3549" s="5">
        <f>+VLOOKUP(B3549,'[17]TT 2023'!F$3539:K$3600,6,0)</f>
        <v>45771</v>
      </c>
      <c r="O3549" t="s">
        <v>3710</v>
      </c>
    </row>
    <row r="3550" spans="1:15" hidden="1" x14ac:dyDescent="0.2">
      <c r="A3550" s="5">
        <v>45750</v>
      </c>
      <c r="B3550" s="6">
        <v>20851</v>
      </c>
      <c r="C3550" s="6" t="s">
        <v>3388</v>
      </c>
      <c r="D3550" s="6" t="s">
        <v>3410</v>
      </c>
      <c r="E3550" s="9">
        <v>-5134089</v>
      </c>
      <c r="F3550" s="10" t="s">
        <v>1409</v>
      </c>
      <c r="G3550" s="9">
        <v>-410727</v>
      </c>
      <c r="H3550" s="9">
        <f t="shared" si="333"/>
        <v>-5544816</v>
      </c>
      <c r="I3550" s="6" t="s">
        <v>13</v>
      </c>
      <c r="J3550" s="6" t="s">
        <v>14</v>
      </c>
      <c r="K3550" s="5">
        <f t="shared" si="336"/>
        <v>45785</v>
      </c>
      <c r="L3550" s="9">
        <f>+VLOOKUP(B3550,'[17]TT 2023'!F$3539:K$3600,2,0)</f>
        <v>-5544816</v>
      </c>
      <c r="M3550" s="9">
        <f t="shared" si="337"/>
        <v>0</v>
      </c>
      <c r="N3550" s="5">
        <f>+VLOOKUP(B3550,'[17]TT 2023'!F$3539:K$3600,6,0)</f>
        <v>45771</v>
      </c>
      <c r="O3550" t="s">
        <v>3710</v>
      </c>
    </row>
    <row r="3551" spans="1:15" hidden="1" x14ac:dyDescent="0.2">
      <c r="A3551" s="5">
        <v>45750</v>
      </c>
      <c r="B3551" s="6">
        <v>20861</v>
      </c>
      <c r="C3551" s="6" t="s">
        <v>3388</v>
      </c>
      <c r="D3551" s="6" t="s">
        <v>3409</v>
      </c>
      <c r="E3551" s="9">
        <v>-10268178</v>
      </c>
      <c r="F3551" s="10" t="s">
        <v>1409</v>
      </c>
      <c r="G3551" s="9">
        <v>-821454</v>
      </c>
      <c r="H3551" s="9">
        <f t="shared" si="333"/>
        <v>-11089632</v>
      </c>
      <c r="I3551" s="6" t="s">
        <v>13</v>
      </c>
      <c r="J3551" s="6" t="s">
        <v>14</v>
      </c>
      <c r="K3551" s="5">
        <f t="shared" si="336"/>
        <v>45785</v>
      </c>
      <c r="L3551" s="9">
        <f>+VLOOKUP(B3551,'[17]TT 2023'!F$3539:K$3600,2,0)</f>
        <v>-11089632</v>
      </c>
      <c r="M3551" s="9">
        <f t="shared" si="337"/>
        <v>0</v>
      </c>
      <c r="N3551" s="5">
        <f>+VLOOKUP(B3551,'[17]TT 2023'!F$3539:K$3600,6,0)</f>
        <v>45771</v>
      </c>
      <c r="O3551" t="s">
        <v>3710</v>
      </c>
    </row>
    <row r="3552" spans="1:15" hidden="1" x14ac:dyDescent="0.2">
      <c r="A3552" s="5">
        <v>45756</v>
      </c>
      <c r="B3552" s="6">
        <v>674</v>
      </c>
      <c r="C3552" s="6" t="s">
        <v>3386</v>
      </c>
      <c r="D3552" s="6" t="s">
        <v>727</v>
      </c>
      <c r="E3552" s="9">
        <v>-89285</v>
      </c>
      <c r="F3552" s="10" t="s">
        <v>1409</v>
      </c>
      <c r="G3552" s="9">
        <v>-7143</v>
      </c>
      <c r="H3552" s="9">
        <f t="shared" si="333"/>
        <v>-96428</v>
      </c>
      <c r="I3552" s="6" t="s">
        <v>53</v>
      </c>
      <c r="J3552" s="6" t="s">
        <v>54</v>
      </c>
      <c r="K3552" s="5">
        <f t="shared" si="336"/>
        <v>45791</v>
      </c>
      <c r="L3552" s="9">
        <f>+VLOOKUP(B3552,'[17]TT 2023'!F$3539:K$3600,2,0)</f>
        <v>-96430</v>
      </c>
      <c r="M3552" s="9">
        <f t="shared" si="337"/>
        <v>-2</v>
      </c>
      <c r="N3552" s="5">
        <f>+VLOOKUP(B3552,'[17]TT 2023'!F$3539:K$3600,6,0)</f>
        <v>45771</v>
      </c>
      <c r="O3552" t="s">
        <v>3710</v>
      </c>
    </row>
    <row r="3553" spans="1:15" hidden="1" x14ac:dyDescent="0.2">
      <c r="A3553" s="5">
        <v>45765</v>
      </c>
      <c r="B3553" s="6">
        <v>3794</v>
      </c>
      <c r="C3553" s="6" t="s">
        <v>3477</v>
      </c>
      <c r="D3553" s="6" t="s">
        <v>3512</v>
      </c>
      <c r="E3553" s="9">
        <v>-2407696</v>
      </c>
      <c r="F3553" s="10" t="s">
        <v>1409</v>
      </c>
      <c r="G3553" s="9">
        <v>-192616</v>
      </c>
      <c r="H3553" s="9">
        <f t="shared" si="333"/>
        <v>-2600312</v>
      </c>
      <c r="I3553" s="6" t="s">
        <v>13</v>
      </c>
      <c r="J3553" s="6" t="s">
        <v>14</v>
      </c>
      <c r="K3553" s="5">
        <f t="shared" si="336"/>
        <v>45800</v>
      </c>
      <c r="L3553" s="9">
        <f>+VLOOKUP(B3553,'[17]TT 2023'!F$3539:K$3600,2,0)</f>
        <v>-2600312</v>
      </c>
      <c r="M3553" s="9">
        <f t="shared" si="337"/>
        <v>0</v>
      </c>
      <c r="N3553" s="5">
        <f>+VLOOKUP(B3553,'[17]TT 2023'!F$3539:K$3600,6,0)</f>
        <v>45771</v>
      </c>
      <c r="O3553" t="s">
        <v>3710</v>
      </c>
    </row>
    <row r="3554" spans="1:15" hidden="1" x14ac:dyDescent="0.2">
      <c r="A3554" s="5">
        <v>45757</v>
      </c>
      <c r="B3554" s="6">
        <v>675</v>
      </c>
      <c r="C3554" s="6" t="s">
        <v>3386</v>
      </c>
      <c r="D3554" s="6" t="s">
        <v>727</v>
      </c>
      <c r="E3554" s="9">
        <v>-1952766</v>
      </c>
      <c r="F3554" s="10" t="s">
        <v>1409</v>
      </c>
      <c r="G3554" s="9">
        <v>-156222</v>
      </c>
      <c r="H3554" s="9">
        <f t="shared" si="333"/>
        <v>-2108988</v>
      </c>
      <c r="I3554" s="6" t="s">
        <v>131</v>
      </c>
      <c r="J3554" s="6" t="s">
        <v>132</v>
      </c>
      <c r="K3554" s="5">
        <f t="shared" ref="K3554:K3555" si="338">35+A3554</f>
        <v>45792</v>
      </c>
      <c r="L3554" s="9">
        <f>+VLOOKUP(B3554,'[17]TT 2023'!F$3539:K$3600,2,0)</f>
        <v>-2108997</v>
      </c>
      <c r="M3554" s="9">
        <f t="shared" ref="M3554:M3555" si="339">+L3554-H3554</f>
        <v>-9</v>
      </c>
      <c r="N3554" s="5">
        <f>+VLOOKUP(B3554,'[17]TT 2023'!F$3539:K$3600,6,0)</f>
        <v>45771</v>
      </c>
      <c r="O3554" t="s">
        <v>3710</v>
      </c>
    </row>
    <row r="3555" spans="1:15" hidden="1" x14ac:dyDescent="0.2">
      <c r="A3555" s="5">
        <v>45765</v>
      </c>
      <c r="B3555" s="6">
        <v>863</v>
      </c>
      <c r="C3555" s="6" t="s">
        <v>3386</v>
      </c>
      <c r="D3555" s="6" t="s">
        <v>727</v>
      </c>
      <c r="E3555" s="9">
        <v>-266538</v>
      </c>
      <c r="F3555" s="10" t="s">
        <v>1409</v>
      </c>
      <c r="G3555" s="9">
        <v>-21323</v>
      </c>
      <c r="H3555" s="9">
        <f t="shared" si="333"/>
        <v>-287861</v>
      </c>
      <c r="I3555" s="6" t="s">
        <v>175</v>
      </c>
      <c r="J3555" s="6" t="s">
        <v>176</v>
      </c>
      <c r="K3555" s="5">
        <f t="shared" si="338"/>
        <v>45800</v>
      </c>
      <c r="L3555" s="9">
        <f>+VLOOKUP(B3555,'[17]TT 2023'!F$3539:K$3600,2,0)</f>
        <v>-287860</v>
      </c>
      <c r="M3555" s="9">
        <f t="shared" si="339"/>
        <v>1</v>
      </c>
      <c r="N3555" s="5">
        <f>+VLOOKUP(B3555,'[17]TT 2023'!F$3539:K$3600,6,0)</f>
        <v>45771</v>
      </c>
      <c r="O3555" t="s">
        <v>3710</v>
      </c>
    </row>
    <row r="3556" spans="1:15" hidden="1" x14ac:dyDescent="0.2">
      <c r="A3556" s="5">
        <v>45750</v>
      </c>
      <c r="B3556" s="6">
        <v>605</v>
      </c>
      <c r="C3556" s="6" t="s">
        <v>3386</v>
      </c>
      <c r="D3556" s="6" t="s">
        <v>727</v>
      </c>
      <c r="E3556" s="9">
        <v>-2007274</v>
      </c>
      <c r="F3556" s="10" t="s">
        <v>1409</v>
      </c>
      <c r="G3556" s="9">
        <v>-160582</v>
      </c>
      <c r="H3556" s="9">
        <f t="shared" si="333"/>
        <v>-2167856</v>
      </c>
      <c r="I3556" s="6" t="s">
        <v>73</v>
      </c>
      <c r="J3556" s="6" t="s">
        <v>74</v>
      </c>
      <c r="K3556" s="5">
        <f t="shared" ref="K3556:K3560" si="340">35+A3556</f>
        <v>45785</v>
      </c>
      <c r="L3556" s="9">
        <f>+VLOOKUP(B3556,'[17]TT 2023'!F$3539:K$3600,2,0)</f>
        <v>-2167857</v>
      </c>
      <c r="M3556" s="9">
        <f t="shared" ref="M3556:M3560" si="341">+L3556-H3556</f>
        <v>-1</v>
      </c>
      <c r="N3556" s="5">
        <f>+VLOOKUP(B3556,'[17]TT 2023'!F$3539:K$3600,6,0)</f>
        <v>45771</v>
      </c>
      <c r="O3556" t="s">
        <v>3710</v>
      </c>
    </row>
    <row r="3557" spans="1:15" hidden="1" x14ac:dyDescent="0.2">
      <c r="A3557" s="5">
        <v>45750</v>
      </c>
      <c r="B3557" s="6">
        <v>606</v>
      </c>
      <c r="C3557" s="6" t="s">
        <v>3386</v>
      </c>
      <c r="D3557" s="6" t="s">
        <v>727</v>
      </c>
      <c r="E3557" s="9">
        <v>-418525</v>
      </c>
      <c r="F3557" s="10" t="s">
        <v>1409</v>
      </c>
      <c r="G3557" s="9">
        <v>-33482</v>
      </c>
      <c r="H3557" s="9">
        <f t="shared" si="333"/>
        <v>-452007</v>
      </c>
      <c r="I3557" s="6" t="s">
        <v>73</v>
      </c>
      <c r="J3557" s="6" t="s">
        <v>74</v>
      </c>
      <c r="K3557" s="5">
        <f t="shared" si="340"/>
        <v>45785</v>
      </c>
      <c r="L3557" s="9">
        <f>+VLOOKUP(B3557,'[17]TT 2023'!F$3539:K$3600,2,0)</f>
        <v>-452007</v>
      </c>
      <c r="M3557" s="9">
        <f t="shared" si="341"/>
        <v>0</v>
      </c>
      <c r="N3557" s="5">
        <f>+VLOOKUP(B3557,'[17]TT 2023'!F$3539:K$3600,6,0)</f>
        <v>45771</v>
      </c>
      <c r="O3557" t="s">
        <v>3710</v>
      </c>
    </row>
    <row r="3558" spans="1:15" hidden="1" x14ac:dyDescent="0.2">
      <c r="A3558" s="5">
        <v>45750</v>
      </c>
      <c r="B3558" s="6">
        <v>607</v>
      </c>
      <c r="C3558" s="6" t="s">
        <v>3386</v>
      </c>
      <c r="D3558" s="6" t="s">
        <v>727</v>
      </c>
      <c r="E3558" s="9">
        <v>-1297262</v>
      </c>
      <c r="F3558" s="10" t="s">
        <v>1409</v>
      </c>
      <c r="G3558" s="9">
        <v>-103780</v>
      </c>
      <c r="H3558" s="9">
        <f t="shared" si="333"/>
        <v>-1401042</v>
      </c>
      <c r="I3558" s="6" t="s">
        <v>131</v>
      </c>
      <c r="J3558" s="6" t="s">
        <v>132</v>
      </c>
      <c r="K3558" s="5">
        <f t="shared" si="340"/>
        <v>45785</v>
      </c>
      <c r="L3558" s="9">
        <f>+VLOOKUP(B3558,'[17]TT 2023'!F$3539:K$3600,2,0)</f>
        <v>-1401030</v>
      </c>
      <c r="M3558" s="9">
        <f t="shared" si="341"/>
        <v>12</v>
      </c>
      <c r="N3558" s="5">
        <f>+VLOOKUP(B3558,'[17]TT 2023'!F$3539:K$3600,6,0)</f>
        <v>45771</v>
      </c>
      <c r="O3558" t="s">
        <v>3710</v>
      </c>
    </row>
    <row r="3559" spans="1:15" hidden="1" x14ac:dyDescent="0.2">
      <c r="A3559" s="5">
        <v>45750</v>
      </c>
      <c r="B3559" s="6">
        <v>608</v>
      </c>
      <c r="C3559" s="6" t="s">
        <v>3386</v>
      </c>
      <c r="D3559" s="6" t="s">
        <v>727</v>
      </c>
      <c r="E3559" s="9">
        <v>-418525</v>
      </c>
      <c r="F3559" s="10" t="s">
        <v>1409</v>
      </c>
      <c r="G3559" s="9">
        <v>-33482</v>
      </c>
      <c r="H3559" s="9">
        <f t="shared" si="333"/>
        <v>-452007</v>
      </c>
      <c r="I3559" s="6" t="s">
        <v>131</v>
      </c>
      <c r="J3559" s="6" t="s">
        <v>132</v>
      </c>
      <c r="K3559" s="5">
        <f t="shared" si="340"/>
        <v>45785</v>
      </c>
      <c r="L3559" s="9">
        <f>+VLOOKUP(B3559,'[17]TT 2023'!F$3539:K$3600,2,0)</f>
        <v>-452007</v>
      </c>
      <c r="M3559" s="9">
        <f t="shared" si="341"/>
        <v>0</v>
      </c>
      <c r="N3559" s="5">
        <f>+VLOOKUP(B3559,'[17]TT 2023'!F$3539:K$3600,6,0)</f>
        <v>45771</v>
      </c>
      <c r="O3559" t="s">
        <v>3710</v>
      </c>
    </row>
    <row r="3560" spans="1:15" hidden="1" x14ac:dyDescent="0.2">
      <c r="A3560" s="5">
        <v>45761</v>
      </c>
      <c r="B3560" s="6">
        <v>757</v>
      </c>
      <c r="C3560" s="6" t="s">
        <v>3386</v>
      </c>
      <c r="D3560" s="6" t="s">
        <v>727</v>
      </c>
      <c r="E3560" s="9">
        <v>-365125</v>
      </c>
      <c r="F3560" s="10" t="s">
        <v>1409</v>
      </c>
      <c r="G3560" s="9">
        <v>-29210</v>
      </c>
      <c r="H3560" s="9">
        <f t="shared" si="333"/>
        <v>-394335</v>
      </c>
      <c r="I3560" s="6" t="s">
        <v>117</v>
      </c>
      <c r="J3560" s="6" t="s">
        <v>118</v>
      </c>
      <c r="K3560" s="5">
        <f t="shared" si="340"/>
        <v>45796</v>
      </c>
      <c r="L3560" s="9">
        <f>+VLOOKUP(B3560,'[17]TT 2023'!F$3539:K$3600,2,0)</f>
        <v>-394335</v>
      </c>
      <c r="M3560" s="9">
        <f t="shared" si="341"/>
        <v>0</v>
      </c>
      <c r="N3560" s="5">
        <f>+VLOOKUP(B3560,'[17]TT 2023'!F$3539:K$3600,6,0)</f>
        <v>45771</v>
      </c>
      <c r="O3560" t="s">
        <v>3710</v>
      </c>
    </row>
    <row r="3561" spans="1:15" hidden="1" x14ac:dyDescent="0.2">
      <c r="A3561" s="5">
        <v>45749</v>
      </c>
      <c r="B3561" s="6">
        <v>20746</v>
      </c>
      <c r="C3561" s="6" t="s">
        <v>3391</v>
      </c>
      <c r="D3561" s="6" t="s">
        <v>3711</v>
      </c>
      <c r="E3561" s="9">
        <v>3245540</v>
      </c>
      <c r="F3561" s="10" t="s">
        <v>1409</v>
      </c>
      <c r="G3561" s="9">
        <v>259643</v>
      </c>
      <c r="H3561" s="9">
        <f t="shared" si="333"/>
        <v>3505183</v>
      </c>
      <c r="I3561" s="6" t="s">
        <v>13</v>
      </c>
      <c r="J3561" s="6" t="s">
        <v>14</v>
      </c>
      <c r="K3561" s="5">
        <f t="shared" ref="K3561:K3624" si="342">35+A3561</f>
        <v>45784</v>
      </c>
      <c r="L3561" s="9">
        <f>+VLOOKUP(B3561,'[17]TT 2023'!F$3601:K$3664,2,0)</f>
        <v>3505181</v>
      </c>
      <c r="M3561" s="9">
        <f t="shared" ref="M3561:M3624" si="343">+L3561-H3561</f>
        <v>-2</v>
      </c>
      <c r="N3561" s="5">
        <f>+VLOOKUP(B3561,'[17]TT 2023'!F$3601:K$3664,6,0)</f>
        <v>45789</v>
      </c>
      <c r="O3561" t="s">
        <v>3815</v>
      </c>
    </row>
    <row r="3562" spans="1:15" hidden="1" x14ac:dyDescent="0.2">
      <c r="A3562" s="5">
        <v>45749</v>
      </c>
      <c r="B3562" s="6">
        <v>20747</v>
      </c>
      <c r="C3562" s="6" t="s">
        <v>3391</v>
      </c>
      <c r="D3562" s="6" t="s">
        <v>3712</v>
      </c>
      <c r="E3562" s="9">
        <v>558030</v>
      </c>
      <c r="F3562" s="10" t="s">
        <v>1409</v>
      </c>
      <c r="G3562" s="9">
        <v>44642</v>
      </c>
      <c r="H3562" s="9">
        <f t="shared" si="333"/>
        <v>602672</v>
      </c>
      <c r="I3562" s="6" t="s">
        <v>175</v>
      </c>
      <c r="J3562" s="6" t="s">
        <v>176</v>
      </c>
      <c r="K3562" s="5">
        <f t="shared" si="342"/>
        <v>45784</v>
      </c>
      <c r="L3562" s="9">
        <f>+VLOOKUP(B3562,'[17]TT 2023'!F$3601:K$3664,2,0)</f>
        <v>602667</v>
      </c>
      <c r="M3562" s="9">
        <f t="shared" si="343"/>
        <v>-5</v>
      </c>
      <c r="N3562" s="5">
        <f>+VLOOKUP(B3562,'[17]TT 2023'!F$3601:K$3664,6,0)</f>
        <v>45789</v>
      </c>
      <c r="O3562" t="s">
        <v>3815</v>
      </c>
    </row>
    <row r="3563" spans="1:15" hidden="1" x14ac:dyDescent="0.2">
      <c r="A3563" s="5">
        <v>45749</v>
      </c>
      <c r="B3563" s="6">
        <v>20748</v>
      </c>
      <c r="C3563" s="6" t="s">
        <v>3391</v>
      </c>
      <c r="D3563" s="6" t="s">
        <v>3713</v>
      </c>
      <c r="E3563" s="9">
        <v>888460</v>
      </c>
      <c r="F3563" s="10" t="s">
        <v>1409</v>
      </c>
      <c r="G3563" s="9">
        <v>71077</v>
      </c>
      <c r="H3563" s="9">
        <f t="shared" si="333"/>
        <v>959537</v>
      </c>
      <c r="I3563" s="6" t="s">
        <v>83</v>
      </c>
      <c r="J3563" s="6" t="s">
        <v>84</v>
      </c>
      <c r="K3563" s="5">
        <f t="shared" si="342"/>
        <v>45784</v>
      </c>
      <c r="L3563" s="9">
        <f>+VLOOKUP(B3563,'[17]TT 2023'!F$3601:K$3664,2,0)</f>
        <v>959540</v>
      </c>
      <c r="M3563" s="9">
        <f t="shared" si="343"/>
        <v>3</v>
      </c>
      <c r="N3563" s="5">
        <f>+VLOOKUP(B3563,'[17]TT 2023'!F$3601:K$3664,6,0)</f>
        <v>45789</v>
      </c>
      <c r="O3563" t="s">
        <v>3815</v>
      </c>
    </row>
    <row r="3564" spans="1:15" hidden="1" x14ac:dyDescent="0.2">
      <c r="A3564" s="5">
        <v>45749</v>
      </c>
      <c r="B3564" s="6">
        <v>20749</v>
      </c>
      <c r="C3564" s="6" t="s">
        <v>3391</v>
      </c>
      <c r="D3564" s="6" t="s">
        <v>3714</v>
      </c>
      <c r="E3564" s="9">
        <v>1139375</v>
      </c>
      <c r="F3564" s="10" t="s">
        <v>1409</v>
      </c>
      <c r="G3564" s="9">
        <v>91150</v>
      </c>
      <c r="H3564" s="9">
        <f t="shared" si="333"/>
        <v>1230525</v>
      </c>
      <c r="I3564" s="6" t="s">
        <v>139</v>
      </c>
      <c r="J3564" s="6" t="s">
        <v>140</v>
      </c>
      <c r="K3564" s="5">
        <f t="shared" si="342"/>
        <v>45784</v>
      </c>
      <c r="L3564" s="9">
        <f>+VLOOKUP(B3564,'[17]TT 2023'!F$3601:K$3664,2,0)</f>
        <v>1230525</v>
      </c>
      <c r="M3564" s="9">
        <f t="shared" si="343"/>
        <v>0</v>
      </c>
      <c r="N3564" s="5">
        <f>+VLOOKUP(B3564,'[17]TT 2023'!F$3601:K$3664,6,0)</f>
        <v>45789</v>
      </c>
      <c r="O3564" t="s">
        <v>3815</v>
      </c>
    </row>
    <row r="3565" spans="1:15" hidden="1" x14ac:dyDescent="0.2">
      <c r="A3565" s="5">
        <v>45749</v>
      </c>
      <c r="B3565" s="6">
        <v>20750</v>
      </c>
      <c r="C3565" s="6" t="s">
        <v>3391</v>
      </c>
      <c r="D3565" s="6" t="s">
        <v>3715</v>
      </c>
      <c r="E3565" s="9">
        <v>1776920</v>
      </c>
      <c r="F3565" s="10" t="s">
        <v>1409</v>
      </c>
      <c r="G3565" s="9">
        <v>142154</v>
      </c>
      <c r="H3565" s="9">
        <f t="shared" si="333"/>
        <v>1919074</v>
      </c>
      <c r="I3565" s="6" t="s">
        <v>53</v>
      </c>
      <c r="J3565" s="6" t="s">
        <v>54</v>
      </c>
      <c r="K3565" s="5">
        <f t="shared" si="342"/>
        <v>45784</v>
      </c>
      <c r="L3565" s="9">
        <f>+VLOOKUP(B3565,'[17]TT 2023'!F$3601:K$3664,2,0)</f>
        <v>1919079</v>
      </c>
      <c r="M3565" s="9">
        <f t="shared" si="343"/>
        <v>5</v>
      </c>
      <c r="N3565" s="5">
        <f>+VLOOKUP(B3565,'[17]TT 2023'!F$3601:K$3664,6,0)</f>
        <v>45789</v>
      </c>
      <c r="O3565" t="s">
        <v>3815</v>
      </c>
    </row>
    <row r="3566" spans="1:15" hidden="1" x14ac:dyDescent="0.2">
      <c r="A3566" s="5">
        <v>45755</v>
      </c>
      <c r="B3566" s="6">
        <v>22025</v>
      </c>
      <c r="C3566" s="6" t="s">
        <v>3391</v>
      </c>
      <c r="D3566" s="6" t="s">
        <v>3716</v>
      </c>
      <c r="E3566" s="9">
        <v>888460</v>
      </c>
      <c r="F3566" s="10" t="s">
        <v>1409</v>
      </c>
      <c r="G3566" s="9">
        <v>71077</v>
      </c>
      <c r="H3566" s="9">
        <f t="shared" si="333"/>
        <v>959537</v>
      </c>
      <c r="I3566" s="6" t="s">
        <v>73</v>
      </c>
      <c r="J3566" s="6" t="s">
        <v>74</v>
      </c>
      <c r="K3566" s="5">
        <f t="shared" si="342"/>
        <v>45790</v>
      </c>
      <c r="L3566" s="9">
        <f>+VLOOKUP(B3566,'[17]TT 2023'!F$3665:K$3735,2,0)</f>
        <v>959540</v>
      </c>
      <c r="M3566" s="9">
        <f t="shared" si="343"/>
        <v>3</v>
      </c>
      <c r="N3566" s="5">
        <f>+VLOOKUP(B3566,'[17]TT 2023'!F$3665:K$3735,6,0)</f>
        <v>45803</v>
      </c>
      <c r="O3566" t="s">
        <v>3821</v>
      </c>
    </row>
    <row r="3567" spans="1:15" hidden="1" x14ac:dyDescent="0.2">
      <c r="A3567" s="5">
        <v>45755</v>
      </c>
      <c r="B3567" s="6">
        <v>22026</v>
      </c>
      <c r="C3567" s="6" t="s">
        <v>3391</v>
      </c>
      <c r="D3567" s="6" t="s">
        <v>3717</v>
      </c>
      <c r="E3567" s="9">
        <v>1468620</v>
      </c>
      <c r="F3567" s="10" t="s">
        <v>1409</v>
      </c>
      <c r="G3567" s="9">
        <v>117490</v>
      </c>
      <c r="H3567" s="9">
        <f t="shared" si="333"/>
        <v>1586110</v>
      </c>
      <c r="I3567" s="6" t="s">
        <v>113</v>
      </c>
      <c r="J3567" s="6" t="s">
        <v>114</v>
      </c>
      <c r="K3567" s="5">
        <f t="shared" si="342"/>
        <v>45790</v>
      </c>
      <c r="L3567" s="9">
        <f>+VLOOKUP(B3567,'[17]TT 2023'!F$3601:K$3664,2,0)</f>
        <v>1586115</v>
      </c>
      <c r="M3567" s="9">
        <f t="shared" si="343"/>
        <v>5</v>
      </c>
      <c r="N3567" s="5">
        <f>+VLOOKUP(B3567,'[17]TT 2023'!F$3601:K$3664,6,0)</f>
        <v>45789</v>
      </c>
      <c r="O3567" t="s">
        <v>3815</v>
      </c>
    </row>
    <row r="3568" spans="1:15" hidden="1" x14ac:dyDescent="0.2">
      <c r="A3568" s="5">
        <v>45755</v>
      </c>
      <c r="B3568" s="6">
        <v>22027</v>
      </c>
      <c r="C3568" s="6" t="s">
        <v>3391</v>
      </c>
      <c r="D3568" s="6" t="s">
        <v>3718</v>
      </c>
      <c r="E3568" s="9">
        <v>4100855</v>
      </c>
      <c r="F3568" s="10" t="s">
        <v>1409</v>
      </c>
      <c r="G3568" s="9">
        <v>328068</v>
      </c>
      <c r="H3568" s="9">
        <f t="shared" si="333"/>
        <v>4428923</v>
      </c>
      <c r="I3568" s="6" t="s">
        <v>93</v>
      </c>
      <c r="J3568" s="6" t="s">
        <v>94</v>
      </c>
      <c r="K3568" s="5">
        <f t="shared" si="342"/>
        <v>45790</v>
      </c>
      <c r="L3568" s="9">
        <f>+VLOOKUP(B3568,'[17]TT 2023'!F$3601:K$3664,2,0)</f>
        <v>4428918</v>
      </c>
      <c r="M3568" s="9">
        <f t="shared" si="343"/>
        <v>-5</v>
      </c>
      <c r="N3568" s="5">
        <f>+VLOOKUP(B3568,'[17]TT 2023'!F$3601:K$3664,6,0)</f>
        <v>45789</v>
      </c>
      <c r="O3568" t="s">
        <v>3815</v>
      </c>
    </row>
    <row r="3569" spans="1:15" hidden="1" x14ac:dyDescent="0.2">
      <c r="A3569" s="5">
        <v>45755</v>
      </c>
      <c r="B3569" s="6">
        <v>22028</v>
      </c>
      <c r="C3569" s="6" t="s">
        <v>3391</v>
      </c>
      <c r="D3569" s="6" t="s">
        <v>3719</v>
      </c>
      <c r="E3569" s="9">
        <v>888460</v>
      </c>
      <c r="F3569" s="10" t="s">
        <v>1409</v>
      </c>
      <c r="G3569" s="9">
        <v>71077</v>
      </c>
      <c r="H3569" s="9">
        <f t="shared" si="333"/>
        <v>959537</v>
      </c>
      <c r="I3569" s="6" t="s">
        <v>93</v>
      </c>
      <c r="J3569" s="6" t="s">
        <v>94</v>
      </c>
      <c r="K3569" s="5">
        <f t="shared" si="342"/>
        <v>45790</v>
      </c>
      <c r="L3569" s="9">
        <f>+VLOOKUP(B3569,'[17]TT 2023'!F$3601:K$3664,2,0)</f>
        <v>959540</v>
      </c>
      <c r="M3569" s="9">
        <f t="shared" si="343"/>
        <v>3</v>
      </c>
      <c r="N3569" s="5">
        <f>+VLOOKUP(B3569,'[17]TT 2023'!F$3601:K$3664,6,0)</f>
        <v>45789</v>
      </c>
      <c r="O3569" t="s">
        <v>3815</v>
      </c>
    </row>
    <row r="3570" spans="1:15" hidden="1" x14ac:dyDescent="0.2">
      <c r="A3570" s="5">
        <v>45755</v>
      </c>
      <c r="B3570" s="6">
        <v>22029</v>
      </c>
      <c r="C3570" s="6" t="s">
        <v>3391</v>
      </c>
      <c r="D3570" s="6" t="s">
        <v>3720</v>
      </c>
      <c r="E3570" s="9">
        <v>888460</v>
      </c>
      <c r="F3570" s="10" t="s">
        <v>1409</v>
      </c>
      <c r="G3570" s="9">
        <v>71077</v>
      </c>
      <c r="H3570" s="9">
        <f t="shared" si="333"/>
        <v>959537</v>
      </c>
      <c r="I3570" s="6" t="s">
        <v>139</v>
      </c>
      <c r="J3570" s="6" t="s">
        <v>140</v>
      </c>
      <c r="K3570" s="5">
        <f t="shared" si="342"/>
        <v>45790</v>
      </c>
      <c r="L3570" s="9">
        <f>+VLOOKUP(B3570,'[17]TT 2023'!F$3601:K$3664,2,0)</f>
        <v>959540</v>
      </c>
      <c r="M3570" s="9">
        <f t="shared" si="343"/>
        <v>3</v>
      </c>
      <c r="N3570" s="5">
        <f>+VLOOKUP(B3570,'[17]TT 2023'!F$3601:K$3664,6,0)</f>
        <v>45789</v>
      </c>
      <c r="O3570" t="s">
        <v>3815</v>
      </c>
    </row>
    <row r="3571" spans="1:15" hidden="1" x14ac:dyDescent="0.2">
      <c r="A3571" s="5">
        <v>45755</v>
      </c>
      <c r="B3571" s="6">
        <v>22030</v>
      </c>
      <c r="C3571" s="6" t="s">
        <v>3391</v>
      </c>
      <c r="D3571" s="6" t="s">
        <v>3721</v>
      </c>
      <c r="E3571" s="9">
        <v>2883150</v>
      </c>
      <c r="F3571" s="10" t="s">
        <v>1409</v>
      </c>
      <c r="G3571" s="9">
        <v>230652</v>
      </c>
      <c r="H3571" s="9">
        <f t="shared" si="333"/>
        <v>3113802</v>
      </c>
      <c r="I3571" s="6" t="s">
        <v>53</v>
      </c>
      <c r="J3571" s="6" t="s">
        <v>54</v>
      </c>
      <c r="K3571" s="5">
        <f t="shared" si="342"/>
        <v>45790</v>
      </c>
      <c r="L3571" s="9">
        <f>+VLOOKUP(B3571,'[17]TT 2023'!F$3665:K$3735,2,0)</f>
        <v>3113802</v>
      </c>
      <c r="M3571" s="9">
        <f t="shared" si="343"/>
        <v>0</v>
      </c>
      <c r="N3571" s="5">
        <f>+VLOOKUP(B3571,'[17]TT 2023'!F$3665:K$3735,6,0)</f>
        <v>45803</v>
      </c>
      <c r="O3571" t="s">
        <v>3821</v>
      </c>
    </row>
    <row r="3572" spans="1:15" hidden="1" x14ac:dyDescent="0.2">
      <c r="A3572" s="5">
        <v>45755</v>
      </c>
      <c r="B3572" s="6">
        <v>22031</v>
      </c>
      <c r="C3572" s="6" t="s">
        <v>3391</v>
      </c>
      <c r="D3572" s="6" t="s">
        <v>3722</v>
      </c>
      <c r="E3572" s="9">
        <v>1776920</v>
      </c>
      <c r="F3572" s="10" t="s">
        <v>1409</v>
      </c>
      <c r="G3572" s="9">
        <v>142154</v>
      </c>
      <c r="H3572" s="9">
        <f t="shared" si="333"/>
        <v>1919074</v>
      </c>
      <c r="I3572" s="6" t="s">
        <v>53</v>
      </c>
      <c r="J3572" s="6" t="s">
        <v>54</v>
      </c>
      <c r="K3572" s="5">
        <f t="shared" si="342"/>
        <v>45790</v>
      </c>
      <c r="L3572" s="9">
        <f>+VLOOKUP(B3572,'[17]TT 2023'!F$3665:K$3735,2,0)</f>
        <v>1919079</v>
      </c>
      <c r="M3572" s="9">
        <f t="shared" si="343"/>
        <v>5</v>
      </c>
      <c r="N3572" s="5">
        <f>+VLOOKUP(B3572,'[17]TT 2023'!F$3665:K$3735,6,0)</f>
        <v>45803</v>
      </c>
      <c r="O3572" t="s">
        <v>3821</v>
      </c>
    </row>
    <row r="3573" spans="1:15" hidden="1" x14ac:dyDescent="0.2">
      <c r="A3573" s="5">
        <v>45755</v>
      </c>
      <c r="B3573" s="6">
        <v>22032</v>
      </c>
      <c r="C3573" s="6" t="s">
        <v>3391</v>
      </c>
      <c r="D3573" s="6" t="s">
        <v>3723</v>
      </c>
      <c r="E3573" s="9">
        <v>888460</v>
      </c>
      <c r="F3573" s="10" t="s">
        <v>1409</v>
      </c>
      <c r="G3573" s="9">
        <v>71077</v>
      </c>
      <c r="H3573" s="9">
        <f t="shared" si="333"/>
        <v>959537</v>
      </c>
      <c r="I3573" s="6" t="s">
        <v>131</v>
      </c>
      <c r="J3573" s="6" t="s">
        <v>132</v>
      </c>
      <c r="K3573" s="5">
        <f t="shared" si="342"/>
        <v>45790</v>
      </c>
      <c r="L3573" s="9">
        <f>+VLOOKUP(B3573,'[17]TT 2023'!F$3601:K$3664,2,0)</f>
        <v>959540</v>
      </c>
      <c r="M3573" s="9">
        <f t="shared" si="343"/>
        <v>3</v>
      </c>
      <c r="N3573" s="5">
        <f>+VLOOKUP(B3573,'[17]TT 2023'!F$3601:K$3664,6,0)</f>
        <v>45789</v>
      </c>
      <c r="O3573" t="s">
        <v>3815</v>
      </c>
    </row>
    <row r="3574" spans="1:15" hidden="1" x14ac:dyDescent="0.2">
      <c r="A3574" s="5">
        <v>45755</v>
      </c>
      <c r="B3574" s="6">
        <v>22033</v>
      </c>
      <c r="C3574" s="6" t="s">
        <v>3391</v>
      </c>
      <c r="D3574" s="6" t="s">
        <v>3724</v>
      </c>
      <c r="E3574" s="9">
        <v>558030</v>
      </c>
      <c r="F3574" s="10" t="s">
        <v>1409</v>
      </c>
      <c r="G3574" s="9">
        <v>44642</v>
      </c>
      <c r="H3574" s="9">
        <f t="shared" si="333"/>
        <v>602672</v>
      </c>
      <c r="I3574" s="6" t="s">
        <v>131</v>
      </c>
      <c r="J3574" s="6" t="s">
        <v>132</v>
      </c>
      <c r="K3574" s="5">
        <f t="shared" si="342"/>
        <v>45790</v>
      </c>
      <c r="L3574" s="9">
        <f>+VLOOKUP(B3574,'[17]TT 2023'!F$3601:K$3664,2,0)</f>
        <v>602667</v>
      </c>
      <c r="M3574" s="9">
        <f t="shared" si="343"/>
        <v>-5</v>
      </c>
      <c r="N3574" s="5">
        <f>+VLOOKUP(B3574,'[17]TT 2023'!F$3601:K$3664,6,0)</f>
        <v>45789</v>
      </c>
      <c r="O3574" t="s">
        <v>3815</v>
      </c>
    </row>
    <row r="3575" spans="1:15" hidden="1" x14ac:dyDescent="0.2">
      <c r="A3575" s="5">
        <v>45757</v>
      </c>
      <c r="B3575" s="6">
        <v>22264</v>
      </c>
      <c r="C3575" s="6" t="s">
        <v>3391</v>
      </c>
      <c r="D3575" s="6" t="s">
        <v>3725</v>
      </c>
      <c r="E3575" s="9">
        <v>888460</v>
      </c>
      <c r="F3575" s="10" t="s">
        <v>1409</v>
      </c>
      <c r="G3575" s="9">
        <v>71077</v>
      </c>
      <c r="H3575" s="9">
        <f t="shared" ref="H3575:H3638" si="344">+E3575+G3575</f>
        <v>959537</v>
      </c>
      <c r="I3575" s="6" t="s">
        <v>13</v>
      </c>
      <c r="J3575" s="6" t="s">
        <v>14</v>
      </c>
      <c r="K3575" s="5">
        <f t="shared" si="342"/>
        <v>45792</v>
      </c>
      <c r="L3575" s="9">
        <f>+VLOOKUP(B3575,'[17]TT 2023'!F$3601:K$3664,2,0)</f>
        <v>959540</v>
      </c>
      <c r="M3575" s="9">
        <f t="shared" si="343"/>
        <v>3</v>
      </c>
      <c r="N3575" s="5">
        <f>+VLOOKUP(B3575,'[17]TT 2023'!F$3601:K$3664,6,0)</f>
        <v>45789</v>
      </c>
      <c r="O3575" t="s">
        <v>3815</v>
      </c>
    </row>
    <row r="3576" spans="1:15" hidden="1" x14ac:dyDescent="0.2">
      <c r="A3576" s="5">
        <v>45757</v>
      </c>
      <c r="B3576" s="6">
        <v>22265</v>
      </c>
      <c r="C3576" s="6" t="s">
        <v>3391</v>
      </c>
      <c r="D3576" s="6" t="s">
        <v>3726</v>
      </c>
      <c r="E3576" s="9">
        <v>1003660</v>
      </c>
      <c r="F3576" s="10" t="s">
        <v>1409</v>
      </c>
      <c r="G3576" s="9">
        <v>80293</v>
      </c>
      <c r="H3576" s="9">
        <f t="shared" si="344"/>
        <v>1083953</v>
      </c>
      <c r="I3576" s="6" t="s">
        <v>13</v>
      </c>
      <c r="J3576" s="6" t="s">
        <v>14</v>
      </c>
      <c r="K3576" s="5">
        <f t="shared" si="342"/>
        <v>45792</v>
      </c>
      <c r="L3576" s="9">
        <f>+VLOOKUP(B3576,'[17]TT 2023'!F$3601:K$3664,2,0)</f>
        <v>1083956</v>
      </c>
      <c r="M3576" s="9">
        <f t="shared" si="343"/>
        <v>3</v>
      </c>
      <c r="N3576" s="5">
        <f>+VLOOKUP(B3576,'[17]TT 2023'!F$3601:K$3664,6,0)</f>
        <v>45789</v>
      </c>
      <c r="O3576" t="s">
        <v>3815</v>
      </c>
    </row>
    <row r="3577" spans="1:15" hidden="1" x14ac:dyDescent="0.2">
      <c r="A3577" s="5">
        <v>45757</v>
      </c>
      <c r="B3577" s="6">
        <v>22266</v>
      </c>
      <c r="C3577" s="6" t="s">
        <v>3391</v>
      </c>
      <c r="D3577" s="6" t="s">
        <v>3727</v>
      </c>
      <c r="E3577" s="9">
        <v>7110100</v>
      </c>
      <c r="F3577" s="10" t="s">
        <v>1409</v>
      </c>
      <c r="G3577" s="9">
        <v>568808</v>
      </c>
      <c r="H3577" s="9">
        <f t="shared" si="344"/>
        <v>7678908</v>
      </c>
      <c r="I3577" s="6" t="s">
        <v>13</v>
      </c>
      <c r="J3577" s="6" t="s">
        <v>14</v>
      </c>
      <c r="K3577" s="5">
        <f t="shared" si="342"/>
        <v>45792</v>
      </c>
      <c r="L3577" s="9">
        <f>+VLOOKUP(B3577,'[17]TT 2023'!F$3601:K$3664,2,0)</f>
        <v>7678908</v>
      </c>
      <c r="M3577" s="9">
        <f t="shared" si="343"/>
        <v>0</v>
      </c>
      <c r="N3577" s="5">
        <f>+VLOOKUP(B3577,'[17]TT 2023'!F$3601:K$3664,6,0)</f>
        <v>45789</v>
      </c>
      <c r="O3577" t="s">
        <v>3815</v>
      </c>
    </row>
    <row r="3578" spans="1:15" hidden="1" x14ac:dyDescent="0.2">
      <c r="A3578" s="5">
        <v>45757</v>
      </c>
      <c r="B3578" s="6">
        <v>22267</v>
      </c>
      <c r="C3578" s="6" t="s">
        <v>3391</v>
      </c>
      <c r="D3578" s="6" t="s">
        <v>3728</v>
      </c>
      <c r="E3578" s="9">
        <v>10196610</v>
      </c>
      <c r="F3578" s="10" t="s">
        <v>1409</v>
      </c>
      <c r="G3578" s="9">
        <v>815729</v>
      </c>
      <c r="H3578" s="9">
        <f t="shared" si="344"/>
        <v>11012339</v>
      </c>
      <c r="I3578" s="6" t="s">
        <v>13</v>
      </c>
      <c r="J3578" s="6" t="s">
        <v>14</v>
      </c>
      <c r="K3578" s="5">
        <f t="shared" si="342"/>
        <v>45792</v>
      </c>
      <c r="L3578" s="9">
        <f>+VLOOKUP(B3578,'[17]TT 2023'!F$3601:K$3664,2,0)</f>
        <v>11012342</v>
      </c>
      <c r="M3578" s="9">
        <f t="shared" si="343"/>
        <v>3</v>
      </c>
      <c r="N3578" s="5">
        <f>+VLOOKUP(B3578,'[17]TT 2023'!F$3601:K$3664,6,0)</f>
        <v>45789</v>
      </c>
      <c r="O3578" t="s">
        <v>3815</v>
      </c>
    </row>
    <row r="3579" spans="1:15" hidden="1" x14ac:dyDescent="0.2">
      <c r="A3579" s="5">
        <v>45757</v>
      </c>
      <c r="B3579" s="6">
        <v>22268</v>
      </c>
      <c r="C3579" s="6" t="s">
        <v>3391</v>
      </c>
      <c r="D3579" s="6" t="s">
        <v>3729</v>
      </c>
      <c r="E3579" s="9">
        <v>4442300</v>
      </c>
      <c r="F3579" s="10" t="s">
        <v>1409</v>
      </c>
      <c r="G3579" s="9">
        <v>355384</v>
      </c>
      <c r="H3579" s="9">
        <f t="shared" si="344"/>
        <v>4797684</v>
      </c>
      <c r="I3579" s="6" t="s">
        <v>13</v>
      </c>
      <c r="J3579" s="6" t="s">
        <v>14</v>
      </c>
      <c r="K3579" s="5">
        <f t="shared" si="342"/>
        <v>45792</v>
      </c>
      <c r="L3579" s="9">
        <f>+VLOOKUP(B3579,'[17]TT 2023'!F$3601:K$3664,2,0)</f>
        <v>4797684</v>
      </c>
      <c r="M3579" s="9">
        <f t="shared" si="343"/>
        <v>0</v>
      </c>
      <c r="N3579" s="5">
        <f>+VLOOKUP(B3579,'[17]TT 2023'!F$3601:K$3664,6,0)</f>
        <v>45789</v>
      </c>
      <c r="O3579" t="s">
        <v>3815</v>
      </c>
    </row>
    <row r="3580" spans="1:15" hidden="1" x14ac:dyDescent="0.2">
      <c r="A3580" s="5">
        <v>45757</v>
      </c>
      <c r="B3580" s="6">
        <v>22269</v>
      </c>
      <c r="C3580" s="6" t="s">
        <v>3391</v>
      </c>
      <c r="D3580" s="6" t="s">
        <v>3730</v>
      </c>
      <c r="E3580" s="9">
        <v>2665380</v>
      </c>
      <c r="F3580" s="10" t="s">
        <v>1409</v>
      </c>
      <c r="G3580" s="9">
        <v>213230</v>
      </c>
      <c r="H3580" s="9">
        <f t="shared" si="344"/>
        <v>2878610</v>
      </c>
      <c r="I3580" s="6" t="s">
        <v>13</v>
      </c>
      <c r="J3580" s="6" t="s">
        <v>14</v>
      </c>
      <c r="K3580" s="5">
        <f t="shared" si="342"/>
        <v>45792</v>
      </c>
      <c r="L3580" s="9">
        <f>+VLOOKUP(B3580,'[17]TT 2023'!F$3601:K$3664,2,0)</f>
        <v>2878605</v>
      </c>
      <c r="M3580" s="9">
        <f t="shared" si="343"/>
        <v>-5</v>
      </c>
      <c r="N3580" s="5">
        <f>+VLOOKUP(B3580,'[17]TT 2023'!F$3601:K$3664,6,0)</f>
        <v>45789</v>
      </c>
      <c r="O3580" t="s">
        <v>3815</v>
      </c>
    </row>
    <row r="3581" spans="1:15" hidden="1" x14ac:dyDescent="0.2">
      <c r="A3581" s="5">
        <v>45757</v>
      </c>
      <c r="B3581" s="6">
        <v>22270</v>
      </c>
      <c r="C3581" s="6" t="s">
        <v>3391</v>
      </c>
      <c r="D3581" s="6" t="s">
        <v>3731</v>
      </c>
      <c r="E3581" s="9">
        <v>1468620</v>
      </c>
      <c r="F3581" s="10" t="s">
        <v>1409</v>
      </c>
      <c r="G3581" s="9">
        <v>117490</v>
      </c>
      <c r="H3581" s="9">
        <f t="shared" si="344"/>
        <v>1586110</v>
      </c>
      <c r="I3581" s="6" t="s">
        <v>101</v>
      </c>
      <c r="J3581" s="6" t="s">
        <v>102</v>
      </c>
      <c r="K3581" s="5">
        <f t="shared" si="342"/>
        <v>45792</v>
      </c>
      <c r="L3581" s="9">
        <f>+VLOOKUP(B3581,'[17]TT 2023'!F$3665:K$3735,2,0)</f>
        <v>1586115</v>
      </c>
      <c r="M3581" s="9">
        <f t="shared" si="343"/>
        <v>5</v>
      </c>
      <c r="N3581" s="5">
        <f>+VLOOKUP(B3581,'[17]TT 2023'!F$3665:K$3735,6,0)</f>
        <v>45803</v>
      </c>
      <c r="O3581" t="s">
        <v>3821</v>
      </c>
    </row>
    <row r="3582" spans="1:15" hidden="1" x14ac:dyDescent="0.2">
      <c r="A3582" s="5">
        <v>45757</v>
      </c>
      <c r="B3582" s="6">
        <v>22271</v>
      </c>
      <c r="C3582" s="6" t="s">
        <v>3391</v>
      </c>
      <c r="D3582" s="6" t="s">
        <v>3732</v>
      </c>
      <c r="E3582" s="9">
        <v>2472280</v>
      </c>
      <c r="F3582" s="10" t="s">
        <v>1409</v>
      </c>
      <c r="G3582" s="9">
        <v>197782</v>
      </c>
      <c r="H3582" s="9">
        <f t="shared" si="344"/>
        <v>2670062</v>
      </c>
      <c r="I3582" s="6" t="s">
        <v>117</v>
      </c>
      <c r="J3582" s="6" t="s">
        <v>118</v>
      </c>
      <c r="K3582" s="5">
        <f t="shared" si="342"/>
        <v>45792</v>
      </c>
      <c r="L3582" s="9">
        <f>+VLOOKUP(B3582,'[17]TT 2023'!F$3601:K$3664,2,0)</f>
        <v>2670057</v>
      </c>
      <c r="M3582" s="9">
        <f t="shared" si="343"/>
        <v>-5</v>
      </c>
      <c r="N3582" s="5">
        <f>+VLOOKUP(B3582,'[17]TT 2023'!F$3601:K$3664,6,0)</f>
        <v>45789</v>
      </c>
      <c r="O3582" t="s">
        <v>3815</v>
      </c>
    </row>
    <row r="3583" spans="1:15" hidden="1" x14ac:dyDescent="0.2">
      <c r="A3583" s="5">
        <v>45757</v>
      </c>
      <c r="B3583" s="6">
        <v>22272</v>
      </c>
      <c r="C3583" s="6" t="s">
        <v>3391</v>
      </c>
      <c r="D3583" s="6" t="s">
        <v>3733</v>
      </c>
      <c r="E3583" s="9">
        <v>2381320</v>
      </c>
      <c r="F3583" s="10" t="s">
        <v>1409</v>
      </c>
      <c r="G3583" s="9">
        <v>190506</v>
      </c>
      <c r="H3583" s="9">
        <f t="shared" si="344"/>
        <v>2571826</v>
      </c>
      <c r="I3583" s="6" t="s">
        <v>113</v>
      </c>
      <c r="J3583" s="6" t="s">
        <v>114</v>
      </c>
      <c r="K3583" s="5">
        <f t="shared" si="342"/>
        <v>45792</v>
      </c>
      <c r="L3583" s="9">
        <f>+VLOOKUP(B3583,'[17]TT 2023'!F$3665:K$3735,2,0)</f>
        <v>2571831</v>
      </c>
      <c r="M3583" s="9">
        <f t="shared" si="343"/>
        <v>5</v>
      </c>
      <c r="N3583" s="5">
        <f>+VLOOKUP(B3583,'[17]TT 2023'!F$3665:K$3735,6,0)</f>
        <v>45803</v>
      </c>
      <c r="O3583" t="s">
        <v>3821</v>
      </c>
    </row>
    <row r="3584" spans="1:15" hidden="1" x14ac:dyDescent="0.2">
      <c r="A3584" s="5">
        <v>45757</v>
      </c>
      <c r="B3584" s="6">
        <v>22273</v>
      </c>
      <c r="C3584" s="6" t="s">
        <v>3391</v>
      </c>
      <c r="D3584" s="6" t="s">
        <v>3734</v>
      </c>
      <c r="E3584" s="9">
        <v>558030</v>
      </c>
      <c r="F3584" s="10" t="s">
        <v>1409</v>
      </c>
      <c r="G3584" s="9">
        <v>44642</v>
      </c>
      <c r="H3584" s="9">
        <f t="shared" si="344"/>
        <v>602672</v>
      </c>
      <c r="I3584" s="6" t="s">
        <v>93</v>
      </c>
      <c r="J3584" s="6" t="s">
        <v>94</v>
      </c>
      <c r="K3584" s="5">
        <f t="shared" si="342"/>
        <v>45792</v>
      </c>
      <c r="L3584" s="9">
        <f>+VLOOKUP(B3584,'[17]TT 2023'!F$3665:K$3735,2,0)</f>
        <v>602667</v>
      </c>
      <c r="M3584" s="9">
        <f t="shared" si="343"/>
        <v>-5</v>
      </c>
      <c r="N3584" s="5">
        <f>+VLOOKUP(B3584,'[17]TT 2023'!F$3665:K$3735,6,0)</f>
        <v>45803</v>
      </c>
      <c r="O3584" t="s">
        <v>3821</v>
      </c>
    </row>
    <row r="3585" spans="1:15" hidden="1" x14ac:dyDescent="0.2">
      <c r="A3585" s="5">
        <v>45757</v>
      </c>
      <c r="B3585" s="6">
        <v>22274</v>
      </c>
      <c r="C3585" s="6" t="s">
        <v>3391</v>
      </c>
      <c r="D3585" s="6" t="s">
        <v>3735</v>
      </c>
      <c r="E3585" s="9">
        <v>1719535</v>
      </c>
      <c r="F3585" s="10" t="s">
        <v>1409</v>
      </c>
      <c r="G3585" s="9">
        <v>137563</v>
      </c>
      <c r="H3585" s="9">
        <f t="shared" si="344"/>
        <v>1857098</v>
      </c>
      <c r="I3585" s="6" t="s">
        <v>53</v>
      </c>
      <c r="J3585" s="6" t="s">
        <v>54</v>
      </c>
      <c r="K3585" s="5">
        <f t="shared" si="342"/>
        <v>45792</v>
      </c>
      <c r="L3585" s="9">
        <f>+VLOOKUP(B3585,'[17]TT 2023'!F$3665:K$3735,2,0)</f>
        <v>1857101</v>
      </c>
      <c r="M3585" s="9">
        <f t="shared" si="343"/>
        <v>3</v>
      </c>
      <c r="N3585" s="5">
        <f>+VLOOKUP(B3585,'[17]TT 2023'!F$3665:K$3735,6,0)</f>
        <v>45803</v>
      </c>
      <c r="O3585" t="s">
        <v>3821</v>
      </c>
    </row>
    <row r="3586" spans="1:15" hidden="1" x14ac:dyDescent="0.2">
      <c r="A3586" s="5">
        <v>45757</v>
      </c>
      <c r="B3586" s="6">
        <v>23037</v>
      </c>
      <c r="C3586" s="6" t="s">
        <v>3391</v>
      </c>
      <c r="D3586" s="6" t="s">
        <v>3736</v>
      </c>
      <c r="E3586" s="9">
        <v>1110580</v>
      </c>
      <c r="F3586" s="10" t="s">
        <v>1409</v>
      </c>
      <c r="G3586" s="9">
        <v>88846</v>
      </c>
      <c r="H3586" s="9">
        <f t="shared" si="344"/>
        <v>1199426</v>
      </c>
      <c r="I3586" s="6" t="s">
        <v>147</v>
      </c>
      <c r="J3586" s="6" t="s">
        <v>148</v>
      </c>
      <c r="K3586" s="5">
        <f t="shared" si="342"/>
        <v>45792</v>
      </c>
      <c r="L3586" s="9">
        <f>+VLOOKUP(B3586,'[17]TT 2023'!F$3601:K$3664,2,0)</f>
        <v>1199421</v>
      </c>
      <c r="M3586" s="9">
        <f t="shared" si="343"/>
        <v>-5</v>
      </c>
      <c r="N3586" s="5">
        <f>+VLOOKUP(B3586,'[17]TT 2023'!F$3601:K$3664,6,0)</f>
        <v>45789</v>
      </c>
      <c r="O3586" t="s">
        <v>3815</v>
      </c>
    </row>
    <row r="3587" spans="1:15" hidden="1" x14ac:dyDescent="0.2">
      <c r="A3587" s="5">
        <v>45757</v>
      </c>
      <c r="B3587" s="6">
        <v>23038</v>
      </c>
      <c r="C3587" s="6" t="s">
        <v>3391</v>
      </c>
      <c r="D3587" s="6" t="s">
        <v>3737</v>
      </c>
      <c r="E3587" s="9">
        <v>214410</v>
      </c>
      <c r="F3587" s="10" t="s">
        <v>1409</v>
      </c>
      <c r="G3587" s="9">
        <v>17153</v>
      </c>
      <c r="H3587" s="9">
        <f t="shared" si="344"/>
        <v>231563</v>
      </c>
      <c r="I3587" s="6" t="s">
        <v>147</v>
      </c>
      <c r="J3587" s="6" t="s">
        <v>148</v>
      </c>
      <c r="K3587" s="5">
        <f t="shared" si="342"/>
        <v>45792</v>
      </c>
      <c r="L3587" s="9">
        <f>+VLOOKUP(B3587,'[17]TT 2023'!F$3601:K$3664,2,0)</f>
        <v>231566</v>
      </c>
      <c r="M3587" s="9">
        <f t="shared" si="343"/>
        <v>3</v>
      </c>
      <c r="N3587" s="5">
        <f>+VLOOKUP(B3587,'[17]TT 2023'!F$3601:K$3664,6,0)</f>
        <v>45789</v>
      </c>
      <c r="O3587" t="s">
        <v>3815</v>
      </c>
    </row>
    <row r="3588" spans="1:15" hidden="1" x14ac:dyDescent="0.2">
      <c r="A3588" s="5">
        <v>45757</v>
      </c>
      <c r="B3588" s="6">
        <v>23039</v>
      </c>
      <c r="C3588" s="6" t="s">
        <v>3391</v>
      </c>
      <c r="D3588" s="6" t="s">
        <v>3738</v>
      </c>
      <c r="E3588" s="9">
        <v>1696795</v>
      </c>
      <c r="F3588" s="10" t="s">
        <v>1409</v>
      </c>
      <c r="G3588" s="9">
        <v>135744</v>
      </c>
      <c r="H3588" s="9">
        <f t="shared" si="344"/>
        <v>1832539</v>
      </c>
      <c r="I3588" s="6" t="s">
        <v>147</v>
      </c>
      <c r="J3588" s="6" t="s">
        <v>148</v>
      </c>
      <c r="K3588" s="5">
        <f t="shared" si="342"/>
        <v>45792</v>
      </c>
      <c r="L3588" s="9">
        <f>+VLOOKUP(B3588,'[17]TT 2023'!F$3601:K$3664,2,0)</f>
        <v>1832544</v>
      </c>
      <c r="M3588" s="9">
        <f t="shared" si="343"/>
        <v>5</v>
      </c>
      <c r="N3588" s="5">
        <f>+VLOOKUP(B3588,'[17]TT 2023'!F$3601:K$3664,6,0)</f>
        <v>45789</v>
      </c>
      <c r="O3588" t="s">
        <v>3815</v>
      </c>
    </row>
    <row r="3589" spans="1:15" hidden="1" x14ac:dyDescent="0.2">
      <c r="A3589" s="5">
        <v>45757</v>
      </c>
      <c r="B3589" s="6">
        <v>23040</v>
      </c>
      <c r="C3589" s="6" t="s">
        <v>3391</v>
      </c>
      <c r="D3589" s="6" t="s">
        <v>3739</v>
      </c>
      <c r="E3589" s="9">
        <v>1139375</v>
      </c>
      <c r="F3589" s="10" t="s">
        <v>1409</v>
      </c>
      <c r="G3589" s="9">
        <v>91150</v>
      </c>
      <c r="H3589" s="9">
        <f t="shared" si="344"/>
        <v>1230525</v>
      </c>
      <c r="I3589" s="6" t="s">
        <v>147</v>
      </c>
      <c r="J3589" s="6" t="s">
        <v>148</v>
      </c>
      <c r="K3589" s="5">
        <f t="shared" si="342"/>
        <v>45792</v>
      </c>
      <c r="L3589" s="9">
        <f>+VLOOKUP(B3589,'[17]TT 2023'!F$3601:K$3664,2,0)</f>
        <v>1230525</v>
      </c>
      <c r="M3589" s="9">
        <f t="shared" si="343"/>
        <v>0</v>
      </c>
      <c r="N3589" s="5">
        <f>+VLOOKUP(B3589,'[17]TT 2023'!F$3601:K$3664,6,0)</f>
        <v>45789</v>
      </c>
      <c r="O3589" t="s">
        <v>3815</v>
      </c>
    </row>
    <row r="3590" spans="1:15" hidden="1" x14ac:dyDescent="0.2">
      <c r="A3590" s="5">
        <v>45757</v>
      </c>
      <c r="B3590" s="6">
        <v>23041</v>
      </c>
      <c r="C3590" s="6" t="s">
        <v>3391</v>
      </c>
      <c r="D3590" s="6" t="s">
        <v>3740</v>
      </c>
      <c r="E3590" s="9">
        <v>1776920</v>
      </c>
      <c r="F3590" s="10" t="s">
        <v>1409</v>
      </c>
      <c r="G3590" s="9">
        <v>142154</v>
      </c>
      <c r="H3590" s="9">
        <f t="shared" si="344"/>
        <v>1919074</v>
      </c>
      <c r="I3590" s="6" t="s">
        <v>147</v>
      </c>
      <c r="J3590" s="6" t="s">
        <v>148</v>
      </c>
      <c r="K3590" s="5">
        <f t="shared" si="342"/>
        <v>45792</v>
      </c>
      <c r="L3590" s="9">
        <f>+VLOOKUP(B3590,'[17]TT 2023'!F$3601:K$3664,2,0)</f>
        <v>1919079</v>
      </c>
      <c r="M3590" s="9">
        <f t="shared" si="343"/>
        <v>5</v>
      </c>
      <c r="N3590" s="5">
        <f>+VLOOKUP(B3590,'[17]TT 2023'!F$3601:K$3664,6,0)</f>
        <v>45789</v>
      </c>
      <c r="O3590" t="s">
        <v>3815</v>
      </c>
    </row>
    <row r="3591" spans="1:15" hidden="1" x14ac:dyDescent="0.2">
      <c r="A3591" s="5">
        <v>45757</v>
      </c>
      <c r="B3591" s="6">
        <v>23042</v>
      </c>
      <c r="C3591" s="6" t="s">
        <v>3391</v>
      </c>
      <c r="D3591" s="6" t="s">
        <v>3741</v>
      </c>
      <c r="E3591" s="9">
        <v>4442300</v>
      </c>
      <c r="F3591" s="10" t="s">
        <v>1409</v>
      </c>
      <c r="G3591" s="9">
        <v>355384</v>
      </c>
      <c r="H3591" s="9">
        <f t="shared" si="344"/>
        <v>4797684</v>
      </c>
      <c r="I3591" s="6" t="s">
        <v>147</v>
      </c>
      <c r="J3591" s="6" t="s">
        <v>148</v>
      </c>
      <c r="K3591" s="5">
        <f t="shared" si="342"/>
        <v>45792</v>
      </c>
      <c r="L3591" s="9">
        <f>+VLOOKUP(B3591,'[17]TT 2023'!F$3601:K$3664,2,0)</f>
        <v>4797684</v>
      </c>
      <c r="M3591" s="9">
        <f t="shared" si="343"/>
        <v>0</v>
      </c>
      <c r="N3591" s="5">
        <f>+VLOOKUP(B3591,'[17]TT 2023'!F$3601:K$3664,6,0)</f>
        <v>45789</v>
      </c>
      <c r="O3591" t="s">
        <v>3815</v>
      </c>
    </row>
    <row r="3592" spans="1:15" hidden="1" x14ac:dyDescent="0.2">
      <c r="A3592" s="5">
        <v>45757</v>
      </c>
      <c r="B3592" s="6">
        <v>23043</v>
      </c>
      <c r="C3592" s="6" t="s">
        <v>3391</v>
      </c>
      <c r="D3592" s="6" t="s">
        <v>3742</v>
      </c>
      <c r="E3592" s="9">
        <v>3907645</v>
      </c>
      <c r="F3592" s="10" t="s">
        <v>1409</v>
      </c>
      <c r="G3592" s="9">
        <v>312612</v>
      </c>
      <c r="H3592" s="9">
        <f t="shared" si="344"/>
        <v>4220257</v>
      </c>
      <c r="I3592" s="6" t="s">
        <v>147</v>
      </c>
      <c r="J3592" s="6" t="s">
        <v>148</v>
      </c>
      <c r="K3592" s="5">
        <f t="shared" si="342"/>
        <v>45792</v>
      </c>
      <c r="L3592" s="9">
        <f>+VLOOKUP(B3592,'[17]TT 2023'!F$3601:K$3664,2,0)</f>
        <v>4220262</v>
      </c>
      <c r="M3592" s="9">
        <f t="shared" si="343"/>
        <v>5</v>
      </c>
      <c r="N3592" s="5">
        <f>+VLOOKUP(B3592,'[17]TT 2023'!F$3601:K$3664,6,0)</f>
        <v>45789</v>
      </c>
      <c r="O3592" t="s">
        <v>3815</v>
      </c>
    </row>
    <row r="3593" spans="1:15" hidden="1" x14ac:dyDescent="0.2">
      <c r="A3593" s="5">
        <v>45758</v>
      </c>
      <c r="B3593" s="6">
        <v>23424</v>
      </c>
      <c r="C3593" s="6" t="s">
        <v>3391</v>
      </c>
      <c r="D3593" s="6" t="s">
        <v>3743</v>
      </c>
      <c r="E3593" s="9">
        <v>1776920</v>
      </c>
      <c r="F3593" s="10" t="s">
        <v>1409</v>
      </c>
      <c r="G3593" s="9">
        <v>142154</v>
      </c>
      <c r="H3593" s="9">
        <f t="shared" si="344"/>
        <v>1919074</v>
      </c>
      <c r="I3593" s="6" t="s">
        <v>13</v>
      </c>
      <c r="J3593" s="6" t="s">
        <v>14</v>
      </c>
      <c r="K3593" s="5">
        <f t="shared" si="342"/>
        <v>45793</v>
      </c>
      <c r="L3593" s="9">
        <f>+VLOOKUP(B3593,'[17]TT 2023'!F$3665:K$3735,2,0)</f>
        <v>1919079</v>
      </c>
      <c r="M3593" s="9">
        <f t="shared" si="343"/>
        <v>5</v>
      </c>
      <c r="N3593" s="5">
        <f>+VLOOKUP(B3593,'[17]TT 2023'!F$3665:K$3735,6,0)</f>
        <v>45803</v>
      </c>
      <c r="O3593" t="s">
        <v>3821</v>
      </c>
    </row>
    <row r="3594" spans="1:15" hidden="1" x14ac:dyDescent="0.2">
      <c r="A3594" s="5">
        <v>45758</v>
      </c>
      <c r="B3594" s="6">
        <v>23425</v>
      </c>
      <c r="C3594" s="6" t="s">
        <v>3391</v>
      </c>
      <c r="D3594" s="6" t="s">
        <v>3744</v>
      </c>
      <c r="E3594" s="9">
        <v>1003660</v>
      </c>
      <c r="F3594" s="10" t="s">
        <v>1409</v>
      </c>
      <c r="G3594" s="9">
        <v>80293</v>
      </c>
      <c r="H3594" s="9">
        <f t="shared" si="344"/>
        <v>1083953</v>
      </c>
      <c r="I3594" s="6" t="s">
        <v>13</v>
      </c>
      <c r="J3594" s="6" t="s">
        <v>14</v>
      </c>
      <c r="K3594" s="5">
        <f t="shared" si="342"/>
        <v>45793</v>
      </c>
      <c r="L3594" s="9">
        <f>+VLOOKUP(B3594,'[17]TT 2023'!F$3665:K$3735,2,0)</f>
        <v>1083956</v>
      </c>
      <c r="M3594" s="9">
        <f t="shared" si="343"/>
        <v>3</v>
      </c>
      <c r="N3594" s="5">
        <f>+VLOOKUP(B3594,'[17]TT 2023'!F$3665:K$3735,6,0)</f>
        <v>45803</v>
      </c>
      <c r="O3594" t="s">
        <v>3821</v>
      </c>
    </row>
    <row r="3595" spans="1:15" hidden="1" x14ac:dyDescent="0.2">
      <c r="A3595" s="5">
        <v>45761</v>
      </c>
      <c r="B3595" s="6">
        <v>23553</v>
      </c>
      <c r="C3595" s="6" t="s">
        <v>3391</v>
      </c>
      <c r="D3595" s="6" t="s">
        <v>3745</v>
      </c>
      <c r="E3595" s="9">
        <v>888460</v>
      </c>
      <c r="F3595" s="10" t="s">
        <v>1409</v>
      </c>
      <c r="G3595" s="9">
        <v>71077</v>
      </c>
      <c r="H3595" s="9">
        <f t="shared" si="344"/>
        <v>959537</v>
      </c>
      <c r="I3595" s="6" t="s">
        <v>175</v>
      </c>
      <c r="J3595" s="6" t="s">
        <v>176</v>
      </c>
      <c r="K3595" s="5">
        <f t="shared" si="342"/>
        <v>45796</v>
      </c>
      <c r="L3595" s="9">
        <f>+VLOOKUP(B3595,'[17]TT 2023'!F$3665:K$3735,2,0)</f>
        <v>959540</v>
      </c>
      <c r="M3595" s="9">
        <f t="shared" si="343"/>
        <v>3</v>
      </c>
      <c r="N3595" s="5">
        <f>+VLOOKUP(B3595,'[17]TT 2023'!F$3665:K$3735,6,0)</f>
        <v>45803</v>
      </c>
      <c r="O3595" t="s">
        <v>3821</v>
      </c>
    </row>
    <row r="3596" spans="1:15" hidden="1" x14ac:dyDescent="0.2">
      <c r="A3596" s="5">
        <v>45761</v>
      </c>
      <c r="B3596" s="6">
        <v>23554</v>
      </c>
      <c r="C3596" s="6" t="s">
        <v>3391</v>
      </c>
      <c r="D3596" s="6" t="s">
        <v>3746</v>
      </c>
      <c r="E3596" s="9">
        <v>888460</v>
      </c>
      <c r="F3596" s="10" t="s">
        <v>1409</v>
      </c>
      <c r="G3596" s="9">
        <v>71077</v>
      </c>
      <c r="H3596" s="9">
        <f t="shared" si="344"/>
        <v>959537</v>
      </c>
      <c r="I3596" s="6" t="s">
        <v>139</v>
      </c>
      <c r="J3596" s="6" t="s">
        <v>140</v>
      </c>
      <c r="K3596" s="5">
        <f t="shared" si="342"/>
        <v>45796</v>
      </c>
      <c r="L3596" s="9">
        <f>+VLOOKUP(B3596,'[17]TT 2023'!F$3665:K$3735,2,0)</f>
        <v>959540</v>
      </c>
      <c r="M3596" s="9">
        <f t="shared" si="343"/>
        <v>3</v>
      </c>
      <c r="N3596" s="5">
        <f>+VLOOKUP(B3596,'[17]TT 2023'!F$3665:K$3735,6,0)</f>
        <v>45803</v>
      </c>
      <c r="O3596" t="s">
        <v>3821</v>
      </c>
    </row>
    <row r="3597" spans="1:15" hidden="1" x14ac:dyDescent="0.2">
      <c r="A3597" s="5">
        <v>45761</v>
      </c>
      <c r="B3597" s="6">
        <v>23555</v>
      </c>
      <c r="C3597" s="6" t="s">
        <v>3391</v>
      </c>
      <c r="D3597" s="6" t="s">
        <v>3747</v>
      </c>
      <c r="E3597" s="9">
        <v>2953045</v>
      </c>
      <c r="F3597" s="10" t="s">
        <v>1409</v>
      </c>
      <c r="G3597" s="9">
        <v>236244</v>
      </c>
      <c r="H3597" s="9">
        <f t="shared" si="344"/>
        <v>3189289</v>
      </c>
      <c r="I3597" s="6" t="s">
        <v>139</v>
      </c>
      <c r="J3597" s="6" t="s">
        <v>140</v>
      </c>
      <c r="K3597" s="5">
        <f t="shared" si="342"/>
        <v>45796</v>
      </c>
      <c r="L3597" s="9">
        <f>+VLOOKUP(B3597,'[17]TT 2023'!F$3665:K$3735,2,0)</f>
        <v>3189294</v>
      </c>
      <c r="M3597" s="9">
        <f t="shared" si="343"/>
        <v>5</v>
      </c>
      <c r="N3597" s="5">
        <f>+VLOOKUP(B3597,'[17]TT 2023'!F$3665:K$3735,6,0)</f>
        <v>45803</v>
      </c>
      <c r="O3597" t="s">
        <v>3821</v>
      </c>
    </row>
    <row r="3598" spans="1:15" hidden="1" x14ac:dyDescent="0.2">
      <c r="A3598" s="5">
        <v>45761</v>
      </c>
      <c r="B3598" s="6">
        <v>23556</v>
      </c>
      <c r="C3598" s="6" t="s">
        <v>3391</v>
      </c>
      <c r="D3598" s="6" t="s">
        <v>3748</v>
      </c>
      <c r="E3598" s="9">
        <v>3849940</v>
      </c>
      <c r="F3598" s="10" t="s">
        <v>1409</v>
      </c>
      <c r="G3598" s="9">
        <v>307995</v>
      </c>
      <c r="H3598" s="9">
        <f t="shared" si="344"/>
        <v>4157935</v>
      </c>
      <c r="I3598" s="6" t="s">
        <v>13</v>
      </c>
      <c r="J3598" s="6" t="s">
        <v>14</v>
      </c>
      <c r="K3598" s="5">
        <f t="shared" si="342"/>
        <v>45796</v>
      </c>
      <c r="L3598" s="9">
        <f>+VLOOKUP(B3598,'[17]TT 2023'!F$3665:K$3735,2,0)</f>
        <v>4157933</v>
      </c>
      <c r="M3598" s="9">
        <f t="shared" si="343"/>
        <v>-2</v>
      </c>
      <c r="N3598" s="5">
        <f>+VLOOKUP(B3598,'[17]TT 2023'!F$3665:K$3735,6,0)</f>
        <v>45803</v>
      </c>
      <c r="O3598" t="s">
        <v>3821</v>
      </c>
    </row>
    <row r="3599" spans="1:15" hidden="1" x14ac:dyDescent="0.2">
      <c r="A3599" s="5">
        <v>45761</v>
      </c>
      <c r="B3599" s="6">
        <v>23557</v>
      </c>
      <c r="C3599" s="6" t="s">
        <v>3391</v>
      </c>
      <c r="D3599" s="6" t="s">
        <v>3749</v>
      </c>
      <c r="E3599" s="9">
        <v>3421300</v>
      </c>
      <c r="F3599" s="10" t="s">
        <v>1409</v>
      </c>
      <c r="G3599" s="9">
        <v>273704</v>
      </c>
      <c r="H3599" s="9">
        <f t="shared" si="344"/>
        <v>3695004</v>
      </c>
      <c r="I3599" s="6" t="s">
        <v>53</v>
      </c>
      <c r="J3599" s="6" t="s">
        <v>54</v>
      </c>
      <c r="K3599" s="5">
        <f t="shared" si="342"/>
        <v>45796</v>
      </c>
      <c r="L3599" s="9">
        <f>+VLOOKUP(B3599,'[17]TT 2023'!F$3665:K$3735,2,0)</f>
        <v>3695004</v>
      </c>
      <c r="M3599" s="9">
        <f t="shared" si="343"/>
        <v>0</v>
      </c>
      <c r="N3599" s="5">
        <f>+VLOOKUP(B3599,'[17]TT 2023'!F$3665:K$3735,6,0)</f>
        <v>45803</v>
      </c>
      <c r="O3599" t="s">
        <v>3821</v>
      </c>
    </row>
    <row r="3600" spans="1:15" hidden="1" x14ac:dyDescent="0.2">
      <c r="A3600" s="5">
        <v>45763</v>
      </c>
      <c r="B3600" s="6">
        <v>23800</v>
      </c>
      <c r="C3600" s="6" t="s">
        <v>3391</v>
      </c>
      <c r="D3600" s="6" t="s">
        <v>3750</v>
      </c>
      <c r="E3600" s="9">
        <v>501830</v>
      </c>
      <c r="F3600" s="10" t="s">
        <v>1409</v>
      </c>
      <c r="G3600" s="9">
        <v>40146</v>
      </c>
      <c r="H3600" s="9">
        <f t="shared" si="344"/>
        <v>541976</v>
      </c>
      <c r="I3600" s="6" t="s">
        <v>147</v>
      </c>
      <c r="J3600" s="6" t="s">
        <v>148</v>
      </c>
      <c r="K3600" s="5">
        <f t="shared" si="342"/>
        <v>45798</v>
      </c>
      <c r="L3600" s="9">
        <f>+VLOOKUP(B3600,'[17]TT 2023'!F$3665:K$3735,2,0)</f>
        <v>541971</v>
      </c>
      <c r="M3600" s="9">
        <f t="shared" si="343"/>
        <v>-5</v>
      </c>
      <c r="N3600" s="5">
        <f>+VLOOKUP(B3600,'[17]TT 2023'!F$3665:K$3735,6,0)</f>
        <v>45803</v>
      </c>
      <c r="O3600" t="s">
        <v>3821</v>
      </c>
    </row>
    <row r="3601" spans="1:15" hidden="1" x14ac:dyDescent="0.2">
      <c r="A3601" s="5">
        <v>45763</v>
      </c>
      <c r="B3601" s="6">
        <v>23801</v>
      </c>
      <c r="C3601" s="6" t="s">
        <v>3391</v>
      </c>
      <c r="D3601" s="6" t="s">
        <v>3751</v>
      </c>
      <c r="E3601" s="9">
        <v>8884600</v>
      </c>
      <c r="F3601" s="10" t="s">
        <v>1409</v>
      </c>
      <c r="G3601" s="9">
        <v>710768</v>
      </c>
      <c r="H3601" s="9">
        <f t="shared" si="344"/>
        <v>9595368</v>
      </c>
      <c r="I3601" s="6" t="s">
        <v>147</v>
      </c>
      <c r="J3601" s="6" t="s">
        <v>148</v>
      </c>
      <c r="K3601" s="5">
        <f t="shared" si="342"/>
        <v>45798</v>
      </c>
      <c r="L3601" s="9">
        <f>+VLOOKUP(B3601,'[17]TT 2023'!F$3665:K$3735,2,0)</f>
        <v>9595368</v>
      </c>
      <c r="M3601" s="9">
        <f t="shared" si="343"/>
        <v>0</v>
      </c>
      <c r="N3601" s="5">
        <f>+VLOOKUP(B3601,'[17]TT 2023'!F$3665:K$3735,6,0)</f>
        <v>45803</v>
      </c>
      <c r="O3601" t="s">
        <v>3821</v>
      </c>
    </row>
    <row r="3602" spans="1:15" hidden="1" x14ac:dyDescent="0.2">
      <c r="A3602" s="5">
        <v>45763</v>
      </c>
      <c r="B3602" s="6">
        <v>23803</v>
      </c>
      <c r="C3602" s="6" t="s">
        <v>3391</v>
      </c>
      <c r="D3602" s="6" t="s">
        <v>3752</v>
      </c>
      <c r="E3602" s="9">
        <v>14342200</v>
      </c>
      <c r="F3602" s="10" t="s">
        <v>1409</v>
      </c>
      <c r="G3602" s="9">
        <v>1147376</v>
      </c>
      <c r="H3602" s="9">
        <f t="shared" si="344"/>
        <v>15489576</v>
      </c>
      <c r="I3602" s="6" t="s">
        <v>13</v>
      </c>
      <c r="J3602" s="6" t="s">
        <v>14</v>
      </c>
      <c r="K3602" s="5">
        <f t="shared" si="342"/>
        <v>45798</v>
      </c>
      <c r="L3602" s="9">
        <f>+VLOOKUP(B3602,'[17]TT 2023'!F$3665:K$3735,2,0)</f>
        <v>15489576</v>
      </c>
      <c r="M3602" s="9">
        <f t="shared" si="343"/>
        <v>0</v>
      </c>
      <c r="N3602" s="5">
        <f>+VLOOKUP(B3602,'[17]TT 2023'!F$3665:K$3735,6,0)</f>
        <v>45803</v>
      </c>
      <c r="O3602" t="s">
        <v>3821</v>
      </c>
    </row>
    <row r="3603" spans="1:15" hidden="1" x14ac:dyDescent="0.2">
      <c r="A3603" s="5">
        <v>45763</v>
      </c>
      <c r="B3603" s="6">
        <v>23804</v>
      </c>
      <c r="C3603" s="6" t="s">
        <v>3391</v>
      </c>
      <c r="D3603" s="6" t="s">
        <v>3753</v>
      </c>
      <c r="E3603" s="9">
        <v>22198760</v>
      </c>
      <c r="F3603" s="10" t="s">
        <v>1409</v>
      </c>
      <c r="G3603" s="9">
        <v>1775901</v>
      </c>
      <c r="H3603" s="9">
        <f t="shared" si="344"/>
        <v>23974661</v>
      </c>
      <c r="I3603" s="6" t="s">
        <v>13</v>
      </c>
      <c r="J3603" s="6" t="s">
        <v>14</v>
      </c>
      <c r="K3603" s="5">
        <f t="shared" si="342"/>
        <v>45798</v>
      </c>
      <c r="L3603" s="9">
        <f>+VLOOKUP(B3603,'[17]TT 2023'!F$3665:K$3735,2,0)</f>
        <v>23974664</v>
      </c>
      <c r="M3603" s="9">
        <f t="shared" si="343"/>
        <v>3</v>
      </c>
      <c r="N3603" s="5">
        <f>+VLOOKUP(B3603,'[17]TT 2023'!F$3665:K$3735,6,0)</f>
        <v>45803</v>
      </c>
      <c r="O3603" t="s">
        <v>3821</v>
      </c>
    </row>
    <row r="3604" spans="1:15" hidden="1" x14ac:dyDescent="0.2">
      <c r="A3604" s="5">
        <v>45763</v>
      </c>
      <c r="B3604" s="6">
        <v>23805</v>
      </c>
      <c r="C3604" s="6" t="s">
        <v>3391</v>
      </c>
      <c r="D3604" s="6" t="s">
        <v>3754</v>
      </c>
      <c r="E3604" s="9">
        <v>3905360</v>
      </c>
      <c r="F3604" s="10" t="s">
        <v>1409</v>
      </c>
      <c r="G3604" s="9">
        <v>312429</v>
      </c>
      <c r="H3604" s="9">
        <f t="shared" si="344"/>
        <v>4217789</v>
      </c>
      <c r="I3604" s="6" t="s">
        <v>101</v>
      </c>
      <c r="J3604" s="6" t="s">
        <v>102</v>
      </c>
      <c r="K3604" s="5">
        <f t="shared" si="342"/>
        <v>45798</v>
      </c>
      <c r="L3604" s="9">
        <f>+VLOOKUP(B3604,'[17]TT 2023'!F$3665:K$3735,2,0)</f>
        <v>4217792</v>
      </c>
      <c r="M3604" s="9">
        <f t="shared" si="343"/>
        <v>3</v>
      </c>
      <c r="N3604" s="5">
        <f>+VLOOKUP(B3604,'[17]TT 2023'!F$3665:K$3735,6,0)</f>
        <v>45803</v>
      </c>
      <c r="O3604" t="s">
        <v>3821</v>
      </c>
    </row>
    <row r="3605" spans="1:15" hidden="1" x14ac:dyDescent="0.2">
      <c r="A3605" s="5">
        <v>45765</v>
      </c>
      <c r="B3605" s="6">
        <v>24923</v>
      </c>
      <c r="C3605" s="6" t="s">
        <v>3391</v>
      </c>
      <c r="D3605" s="6" t="s">
        <v>3755</v>
      </c>
      <c r="E3605" s="9">
        <v>3905360</v>
      </c>
      <c r="F3605" s="10" t="s">
        <v>1409</v>
      </c>
      <c r="G3605" s="9">
        <v>312429</v>
      </c>
      <c r="H3605" s="9">
        <f t="shared" si="344"/>
        <v>4217789</v>
      </c>
      <c r="I3605" s="6" t="s">
        <v>131</v>
      </c>
      <c r="J3605" s="6" t="s">
        <v>132</v>
      </c>
      <c r="K3605" s="5">
        <f t="shared" si="342"/>
        <v>45800</v>
      </c>
      <c r="L3605" s="9">
        <f>+VLOOKUP(B3605,'[17]TT 2023'!F$3665:K$3735,2,0)</f>
        <v>4217792</v>
      </c>
      <c r="M3605" s="9">
        <f t="shared" si="343"/>
        <v>3</v>
      </c>
      <c r="N3605" s="5">
        <f>+VLOOKUP(B3605,'[17]TT 2023'!F$3665:K$3735,6,0)</f>
        <v>45803</v>
      </c>
      <c r="O3605" t="s">
        <v>3821</v>
      </c>
    </row>
    <row r="3606" spans="1:15" hidden="1" x14ac:dyDescent="0.2">
      <c r="A3606" s="5">
        <v>45765</v>
      </c>
      <c r="B3606" s="6">
        <v>24924</v>
      </c>
      <c r="C3606" s="6" t="s">
        <v>3391</v>
      </c>
      <c r="D3606" s="6" t="s">
        <v>3756</v>
      </c>
      <c r="E3606" s="9">
        <v>2841140</v>
      </c>
      <c r="F3606" s="10" t="s">
        <v>1409</v>
      </c>
      <c r="G3606" s="9">
        <v>227291</v>
      </c>
      <c r="H3606" s="9">
        <f t="shared" si="344"/>
        <v>3068431</v>
      </c>
      <c r="I3606" s="6" t="s">
        <v>89</v>
      </c>
      <c r="J3606" s="6" t="s">
        <v>90</v>
      </c>
      <c r="K3606" s="5">
        <f t="shared" si="342"/>
        <v>45800</v>
      </c>
      <c r="L3606" s="9">
        <f>+VLOOKUP(B3606,'[17]TT 2023'!F$3665:K$3735,2,0)</f>
        <v>3068429</v>
      </c>
      <c r="M3606" s="9">
        <f t="shared" si="343"/>
        <v>-2</v>
      </c>
      <c r="N3606" s="5">
        <f>+VLOOKUP(B3606,'[17]TT 2023'!F$3665:K$3735,6,0)</f>
        <v>45803</v>
      </c>
      <c r="O3606" t="s">
        <v>3821</v>
      </c>
    </row>
    <row r="3607" spans="1:15" hidden="1" x14ac:dyDescent="0.2">
      <c r="A3607" s="5">
        <v>45765</v>
      </c>
      <c r="B3607" s="6">
        <v>24925</v>
      </c>
      <c r="C3607" s="6" t="s">
        <v>3391</v>
      </c>
      <c r="D3607" s="6" t="s">
        <v>3757</v>
      </c>
      <c r="E3607" s="9">
        <v>3003228</v>
      </c>
      <c r="F3607" s="10" t="s">
        <v>1409</v>
      </c>
      <c r="G3607" s="9">
        <v>240258</v>
      </c>
      <c r="H3607" s="9">
        <f t="shared" si="344"/>
        <v>3243486</v>
      </c>
      <c r="I3607" s="6" t="s">
        <v>89</v>
      </c>
      <c r="J3607" s="6" t="s">
        <v>90</v>
      </c>
      <c r="K3607" s="5">
        <f t="shared" si="342"/>
        <v>45800</v>
      </c>
      <c r="L3607" s="9">
        <f>+VLOOKUP(B3607,'[17]TT 2023'!F$3665:K$3735,2,0)</f>
        <v>3243483</v>
      </c>
      <c r="M3607" s="9">
        <f t="shared" si="343"/>
        <v>-3</v>
      </c>
      <c r="N3607" s="5">
        <f>+VLOOKUP(B3607,'[17]TT 2023'!F$3665:K$3735,6,0)</f>
        <v>45803</v>
      </c>
      <c r="O3607" t="s">
        <v>3821</v>
      </c>
    </row>
    <row r="3608" spans="1:15" hidden="1" x14ac:dyDescent="0.2">
      <c r="A3608" s="5">
        <v>45765</v>
      </c>
      <c r="B3608" s="6">
        <v>24926</v>
      </c>
      <c r="C3608" s="6" t="s">
        <v>3391</v>
      </c>
      <c r="D3608" s="6" t="s">
        <v>3758</v>
      </c>
      <c r="E3608" s="9">
        <v>3905360</v>
      </c>
      <c r="F3608" s="10" t="s">
        <v>1409</v>
      </c>
      <c r="G3608" s="9">
        <v>312429</v>
      </c>
      <c r="H3608" s="9">
        <f t="shared" si="344"/>
        <v>4217789</v>
      </c>
      <c r="I3608" s="6" t="s">
        <v>93</v>
      </c>
      <c r="J3608" s="6" t="s">
        <v>94</v>
      </c>
      <c r="K3608" s="5">
        <f t="shared" si="342"/>
        <v>45800</v>
      </c>
      <c r="L3608" s="9">
        <f>+VLOOKUP(B3608,'[17]TT 2023'!F$3665:K$3735,2,0)</f>
        <v>4217792</v>
      </c>
      <c r="M3608" s="9">
        <f t="shared" si="343"/>
        <v>3</v>
      </c>
      <c r="N3608" s="5">
        <f>+VLOOKUP(B3608,'[17]TT 2023'!F$3665:K$3735,6,0)</f>
        <v>45803</v>
      </c>
      <c r="O3608" t="s">
        <v>3821</v>
      </c>
    </row>
    <row r="3609" spans="1:15" hidden="1" x14ac:dyDescent="0.2">
      <c r="A3609" s="5">
        <v>45765</v>
      </c>
      <c r="B3609" s="6">
        <v>24927</v>
      </c>
      <c r="C3609" s="6" t="s">
        <v>3391</v>
      </c>
      <c r="D3609" s="6" t="s">
        <v>3759</v>
      </c>
      <c r="E3609" s="9">
        <v>7810720</v>
      </c>
      <c r="F3609" s="10" t="s">
        <v>1409</v>
      </c>
      <c r="G3609" s="9">
        <v>624858</v>
      </c>
      <c r="H3609" s="9">
        <f t="shared" si="344"/>
        <v>8435578</v>
      </c>
      <c r="I3609" s="6" t="s">
        <v>175</v>
      </c>
      <c r="J3609" s="6" t="s">
        <v>176</v>
      </c>
      <c r="K3609" s="5">
        <f t="shared" si="342"/>
        <v>45800</v>
      </c>
      <c r="L3609" s="9">
        <f>+VLOOKUP(B3609,'[17]TT 2023'!F$3665:K$3735,2,0)</f>
        <v>8435583</v>
      </c>
      <c r="M3609" s="9">
        <f t="shared" si="343"/>
        <v>5</v>
      </c>
      <c r="N3609" s="5">
        <f>+VLOOKUP(B3609,'[17]TT 2023'!F$3665:K$3735,6,0)</f>
        <v>45803</v>
      </c>
      <c r="O3609" t="s">
        <v>3821</v>
      </c>
    </row>
    <row r="3610" spans="1:15" hidden="1" x14ac:dyDescent="0.2">
      <c r="A3610" s="5">
        <v>45765</v>
      </c>
      <c r="B3610" s="6">
        <v>24928</v>
      </c>
      <c r="C3610" s="6" t="s">
        <v>3391</v>
      </c>
      <c r="D3610" s="6" t="s">
        <v>3760</v>
      </c>
      <c r="E3610" s="9">
        <v>888460</v>
      </c>
      <c r="F3610" s="10" t="s">
        <v>1409</v>
      </c>
      <c r="G3610" s="9">
        <v>71077</v>
      </c>
      <c r="H3610" s="9">
        <f t="shared" si="344"/>
        <v>959537</v>
      </c>
      <c r="I3610" s="6" t="s">
        <v>113</v>
      </c>
      <c r="J3610" s="6" t="s">
        <v>114</v>
      </c>
      <c r="K3610" s="5">
        <f t="shared" si="342"/>
        <v>45800</v>
      </c>
      <c r="L3610" s="9">
        <f>+VLOOKUP(B3610,'[17]TT 2023'!F$3665:K$3735,2,0)</f>
        <v>959540</v>
      </c>
      <c r="M3610" s="9">
        <f t="shared" si="343"/>
        <v>3</v>
      </c>
      <c r="N3610" s="5">
        <f>+VLOOKUP(B3610,'[17]TT 2023'!F$3665:K$3735,6,0)</f>
        <v>45803</v>
      </c>
      <c r="O3610" t="s">
        <v>3821</v>
      </c>
    </row>
    <row r="3611" spans="1:15" hidden="1" x14ac:dyDescent="0.2">
      <c r="A3611" s="5">
        <v>45765</v>
      </c>
      <c r="B3611" s="6">
        <v>24929</v>
      </c>
      <c r="C3611" s="6" t="s">
        <v>3391</v>
      </c>
      <c r="D3611" s="6" t="s">
        <v>3761</v>
      </c>
      <c r="E3611" s="9">
        <v>1468620</v>
      </c>
      <c r="F3611" s="10" t="s">
        <v>1409</v>
      </c>
      <c r="G3611" s="9">
        <v>117490</v>
      </c>
      <c r="H3611" s="9">
        <f t="shared" si="344"/>
        <v>1586110</v>
      </c>
      <c r="I3611" s="6" t="s">
        <v>73</v>
      </c>
      <c r="J3611" s="6" t="s">
        <v>74</v>
      </c>
      <c r="K3611" s="5">
        <f t="shared" si="342"/>
        <v>45800</v>
      </c>
      <c r="L3611" s="9">
        <f>+VLOOKUP(B3611,'[17]TT 2023'!F$3665:K$3735,2,0)</f>
        <v>1586115</v>
      </c>
      <c r="M3611" s="9">
        <f t="shared" si="343"/>
        <v>5</v>
      </c>
      <c r="N3611" s="5">
        <f>+VLOOKUP(B3611,'[17]TT 2023'!F$3665:K$3735,6,0)</f>
        <v>45803</v>
      </c>
      <c r="O3611" t="s">
        <v>3821</v>
      </c>
    </row>
    <row r="3612" spans="1:15" hidden="1" x14ac:dyDescent="0.2">
      <c r="A3612" s="5">
        <v>45765</v>
      </c>
      <c r="B3612" s="6">
        <v>24930</v>
      </c>
      <c r="C3612" s="6" t="s">
        <v>3391</v>
      </c>
      <c r="D3612" s="6" t="s">
        <v>3762</v>
      </c>
      <c r="E3612" s="9">
        <v>1468620</v>
      </c>
      <c r="F3612" s="10" t="s">
        <v>1409</v>
      </c>
      <c r="G3612" s="9">
        <v>117490</v>
      </c>
      <c r="H3612" s="9">
        <f t="shared" si="344"/>
        <v>1586110</v>
      </c>
      <c r="I3612" s="6" t="s">
        <v>175</v>
      </c>
      <c r="J3612" s="6" t="s">
        <v>176</v>
      </c>
      <c r="K3612" s="5">
        <f t="shared" si="342"/>
        <v>45800</v>
      </c>
      <c r="L3612" s="9">
        <f>+VLOOKUP(B3612,'[17]TT 2023'!F$3665:K$3735,2,0)</f>
        <v>1586115</v>
      </c>
      <c r="M3612" s="9">
        <f t="shared" si="343"/>
        <v>5</v>
      </c>
      <c r="N3612" s="5">
        <f>+VLOOKUP(B3612,'[17]TT 2023'!F$3665:K$3735,6,0)</f>
        <v>45803</v>
      </c>
      <c r="O3612" t="s">
        <v>3821</v>
      </c>
    </row>
    <row r="3613" spans="1:15" hidden="1" x14ac:dyDescent="0.2">
      <c r="A3613" s="5">
        <v>45765</v>
      </c>
      <c r="B3613" s="6">
        <v>24931</v>
      </c>
      <c r="C3613" s="6" t="s">
        <v>3391</v>
      </c>
      <c r="D3613" s="6" t="s">
        <v>3763</v>
      </c>
      <c r="E3613" s="9">
        <v>3905360</v>
      </c>
      <c r="F3613" s="10" t="s">
        <v>1409</v>
      </c>
      <c r="G3613" s="9">
        <v>312429</v>
      </c>
      <c r="H3613" s="9">
        <f t="shared" si="344"/>
        <v>4217789</v>
      </c>
      <c r="I3613" s="6" t="s">
        <v>139</v>
      </c>
      <c r="J3613" s="6" t="s">
        <v>140</v>
      </c>
      <c r="K3613" s="5">
        <f t="shared" si="342"/>
        <v>45800</v>
      </c>
      <c r="L3613" s="9">
        <f>+VLOOKUP(B3613,'[17]TT 2023'!F$3665:K$3735,2,0)</f>
        <v>4217792</v>
      </c>
      <c r="M3613" s="9">
        <f t="shared" si="343"/>
        <v>3</v>
      </c>
      <c r="N3613" s="5">
        <f>+VLOOKUP(B3613,'[17]TT 2023'!F$3665:K$3735,6,0)</f>
        <v>45803</v>
      </c>
      <c r="O3613" t="s">
        <v>3821</v>
      </c>
    </row>
    <row r="3614" spans="1:15" hidden="1" x14ac:dyDescent="0.2">
      <c r="A3614" s="5">
        <v>45765</v>
      </c>
      <c r="B3614" s="6">
        <v>24932</v>
      </c>
      <c r="C3614" s="6" t="s">
        <v>3391</v>
      </c>
      <c r="D3614" s="6" t="s">
        <v>3764</v>
      </c>
      <c r="E3614" s="9">
        <v>3421300</v>
      </c>
      <c r="F3614" s="10" t="s">
        <v>1409</v>
      </c>
      <c r="G3614" s="9">
        <v>273704</v>
      </c>
      <c r="H3614" s="9">
        <f t="shared" si="344"/>
        <v>3695004</v>
      </c>
      <c r="I3614" s="6" t="s">
        <v>139</v>
      </c>
      <c r="J3614" s="6" t="s">
        <v>140</v>
      </c>
      <c r="K3614" s="5">
        <f t="shared" si="342"/>
        <v>45800</v>
      </c>
      <c r="L3614" s="9">
        <f>+VLOOKUP(B3614,'[17]TT 2023'!F$3665:K$3735,2,0)</f>
        <v>3695004</v>
      </c>
      <c r="M3614" s="9">
        <f t="shared" si="343"/>
        <v>0</v>
      </c>
      <c r="N3614" s="5">
        <f>+VLOOKUP(B3614,'[17]TT 2023'!F$3665:K$3735,6,0)</f>
        <v>45803</v>
      </c>
      <c r="O3614" t="s">
        <v>3821</v>
      </c>
    </row>
    <row r="3615" spans="1:15" hidden="1" x14ac:dyDescent="0.2">
      <c r="A3615" s="5">
        <v>45769</v>
      </c>
      <c r="B3615" s="6">
        <v>868</v>
      </c>
      <c r="C3615" s="6" t="s">
        <v>3386</v>
      </c>
      <c r="D3615" s="6" t="s">
        <v>727</v>
      </c>
      <c r="E3615" s="9">
        <v>-88846</v>
      </c>
      <c r="F3615" s="10" t="s">
        <v>1409</v>
      </c>
      <c r="G3615" s="9">
        <v>-7108</v>
      </c>
      <c r="H3615" s="9">
        <f t="shared" si="344"/>
        <v>-95954</v>
      </c>
      <c r="I3615" s="6" t="s">
        <v>53</v>
      </c>
      <c r="J3615" s="6" t="s">
        <v>54</v>
      </c>
      <c r="K3615" s="5">
        <f t="shared" si="342"/>
        <v>45804</v>
      </c>
      <c r="L3615" s="9">
        <f>+VLOOKUP(B3615,'[17]TT 2023'!F$3601:K$3664,2,0)</f>
        <v>-95958</v>
      </c>
      <c r="M3615" s="9">
        <f t="shared" si="343"/>
        <v>-4</v>
      </c>
      <c r="N3615" s="5">
        <f>+VLOOKUP(B3615,'[17]TT 2023'!F$3601:K$3664,6,0)</f>
        <v>45789</v>
      </c>
      <c r="O3615" t="s">
        <v>3815</v>
      </c>
    </row>
    <row r="3616" spans="1:15" hidden="1" x14ac:dyDescent="0.2">
      <c r="A3616" s="5">
        <v>45769</v>
      </c>
      <c r="B3616" s="6">
        <v>25271</v>
      </c>
      <c r="C3616" s="6" t="s">
        <v>3391</v>
      </c>
      <c r="D3616" s="6" t="s">
        <v>3765</v>
      </c>
      <c r="E3616" s="9">
        <v>5330760</v>
      </c>
      <c r="F3616" s="10" t="s">
        <v>1409</v>
      </c>
      <c r="G3616" s="9">
        <v>426461</v>
      </c>
      <c r="H3616" s="9">
        <f t="shared" si="344"/>
        <v>5757221</v>
      </c>
      <c r="I3616" s="6" t="s">
        <v>13</v>
      </c>
      <c r="J3616" s="6" t="s">
        <v>14</v>
      </c>
      <c r="K3616" s="5">
        <f t="shared" si="342"/>
        <v>45804</v>
      </c>
      <c r="L3616" s="9">
        <f>+VLOOKUP(B3616,'[17]TT 2023'!F$3665:K$3735,2,0)</f>
        <v>5757224</v>
      </c>
      <c r="M3616" s="9">
        <f t="shared" si="343"/>
        <v>3</v>
      </c>
      <c r="N3616" s="5">
        <f>+VLOOKUP(B3616,'[17]TT 2023'!F$3665:K$3735,6,0)</f>
        <v>45803</v>
      </c>
      <c r="O3616" t="s">
        <v>3821</v>
      </c>
    </row>
    <row r="3617" spans="1:15" hidden="1" x14ac:dyDescent="0.2">
      <c r="A3617" s="5">
        <v>45769</v>
      </c>
      <c r="B3617" s="6">
        <v>25272</v>
      </c>
      <c r="C3617" s="6" t="s">
        <v>3391</v>
      </c>
      <c r="D3617" s="6" t="s">
        <v>3766</v>
      </c>
      <c r="E3617" s="9">
        <v>1952680</v>
      </c>
      <c r="F3617" s="10" t="s">
        <v>1409</v>
      </c>
      <c r="G3617" s="9">
        <v>156214</v>
      </c>
      <c r="H3617" s="9">
        <f t="shared" si="344"/>
        <v>2108894</v>
      </c>
      <c r="I3617" s="6" t="s">
        <v>117</v>
      </c>
      <c r="J3617" s="6" t="s">
        <v>118</v>
      </c>
      <c r="K3617" s="5">
        <f t="shared" si="342"/>
        <v>45804</v>
      </c>
      <c r="L3617" s="9">
        <f>+VLOOKUP(B3617,'[17]TT 2023'!F$3665:K$3735,2,0)</f>
        <v>2108889</v>
      </c>
      <c r="M3617" s="9">
        <f t="shared" si="343"/>
        <v>-5</v>
      </c>
      <c r="N3617" s="5">
        <f>+VLOOKUP(B3617,'[17]TT 2023'!F$3665:K$3735,6,0)</f>
        <v>45803</v>
      </c>
      <c r="O3617" t="s">
        <v>3821</v>
      </c>
    </row>
    <row r="3618" spans="1:15" hidden="1" x14ac:dyDescent="0.2">
      <c r="A3618" s="5">
        <v>45769</v>
      </c>
      <c r="B3618" s="6">
        <v>25273</v>
      </c>
      <c r="C3618" s="6" t="s">
        <v>3391</v>
      </c>
      <c r="D3618" s="6" t="s">
        <v>3767</v>
      </c>
      <c r="E3618" s="9">
        <v>1003660</v>
      </c>
      <c r="F3618" s="10" t="s">
        <v>1409</v>
      </c>
      <c r="G3618" s="9">
        <v>80293</v>
      </c>
      <c r="H3618" s="9">
        <f t="shared" si="344"/>
        <v>1083953</v>
      </c>
      <c r="I3618" s="6" t="s">
        <v>13</v>
      </c>
      <c r="J3618" s="6" t="s">
        <v>14</v>
      </c>
      <c r="K3618" s="5">
        <f t="shared" si="342"/>
        <v>45804</v>
      </c>
      <c r="L3618" s="9">
        <f>+VLOOKUP(B3618,'[17]TT 2023'!F$3665:K$3735,2,0)</f>
        <v>1083956</v>
      </c>
      <c r="M3618" s="9">
        <f t="shared" si="343"/>
        <v>3</v>
      </c>
      <c r="N3618" s="5">
        <f>+VLOOKUP(B3618,'[17]TT 2023'!F$3665:K$3735,6,0)</f>
        <v>45803</v>
      </c>
      <c r="O3618" t="s">
        <v>3821</v>
      </c>
    </row>
    <row r="3619" spans="1:15" hidden="1" x14ac:dyDescent="0.2">
      <c r="A3619" s="5">
        <v>45769</v>
      </c>
      <c r="B3619" s="6">
        <v>25274</v>
      </c>
      <c r="C3619" s="6" t="s">
        <v>3391</v>
      </c>
      <c r="D3619" s="6" t="s">
        <v>3768</v>
      </c>
      <c r="E3619" s="9">
        <v>734310</v>
      </c>
      <c r="F3619" s="10" t="s">
        <v>1409</v>
      </c>
      <c r="G3619" s="9">
        <v>58745</v>
      </c>
      <c r="H3619" s="9">
        <f t="shared" si="344"/>
        <v>793055</v>
      </c>
      <c r="I3619" s="6" t="s">
        <v>13</v>
      </c>
      <c r="J3619" s="6" t="s">
        <v>14</v>
      </c>
      <c r="K3619" s="5">
        <f t="shared" si="342"/>
        <v>45804</v>
      </c>
      <c r="L3619" s="9">
        <f>+VLOOKUP(B3619,'[17]TT 2023'!F$3665:K$3735,2,0)</f>
        <v>793058</v>
      </c>
      <c r="M3619" s="9">
        <f t="shared" si="343"/>
        <v>3</v>
      </c>
      <c r="N3619" s="5">
        <f>+VLOOKUP(B3619,'[17]TT 2023'!F$3665:K$3735,6,0)</f>
        <v>45803</v>
      </c>
      <c r="O3619" t="s">
        <v>3821</v>
      </c>
    </row>
    <row r="3620" spans="1:15" hidden="1" x14ac:dyDescent="0.2">
      <c r="A3620" s="5">
        <v>45769</v>
      </c>
      <c r="B3620" s="6">
        <v>25275</v>
      </c>
      <c r="C3620" s="6" t="s">
        <v>3391</v>
      </c>
      <c r="D3620" s="6" t="s">
        <v>3769</v>
      </c>
      <c r="E3620" s="9">
        <v>1468620</v>
      </c>
      <c r="F3620" s="10" t="s">
        <v>1409</v>
      </c>
      <c r="G3620" s="9">
        <v>117490</v>
      </c>
      <c r="H3620" s="9">
        <f t="shared" si="344"/>
        <v>1586110</v>
      </c>
      <c r="I3620" s="6" t="s">
        <v>131</v>
      </c>
      <c r="J3620" s="6" t="s">
        <v>132</v>
      </c>
      <c r="K3620" s="5">
        <f t="shared" si="342"/>
        <v>45804</v>
      </c>
      <c r="L3620" s="9">
        <f>+VLOOKUP(B3620,'[17]TT 2023'!F$3665:K$3735,2,0)</f>
        <v>1586115</v>
      </c>
      <c r="M3620" s="9">
        <f t="shared" si="343"/>
        <v>5</v>
      </c>
      <c r="N3620" s="5">
        <f>+VLOOKUP(B3620,'[17]TT 2023'!F$3665:K$3735,6,0)</f>
        <v>45803</v>
      </c>
      <c r="O3620" t="s">
        <v>3821</v>
      </c>
    </row>
    <row r="3621" spans="1:15" hidden="1" x14ac:dyDescent="0.2">
      <c r="A3621" s="5">
        <v>45769</v>
      </c>
      <c r="B3621" s="6">
        <v>25276</v>
      </c>
      <c r="C3621" s="6" t="s">
        <v>3391</v>
      </c>
      <c r="D3621" s="6" t="s">
        <v>3770</v>
      </c>
      <c r="E3621" s="9">
        <v>888460</v>
      </c>
      <c r="F3621" s="10" t="s">
        <v>1409</v>
      </c>
      <c r="G3621" s="9">
        <v>71077</v>
      </c>
      <c r="H3621" s="9">
        <f t="shared" si="344"/>
        <v>959537</v>
      </c>
      <c r="I3621" s="6" t="s">
        <v>53</v>
      </c>
      <c r="J3621" s="6" t="s">
        <v>54</v>
      </c>
      <c r="K3621" s="5">
        <f t="shared" si="342"/>
        <v>45804</v>
      </c>
      <c r="L3621" s="9">
        <f>+VLOOKUP(B3621,'[17]TT 2023'!F$3736:K$3797,2,0)</f>
        <v>959540</v>
      </c>
      <c r="M3621" s="9">
        <f t="shared" si="343"/>
        <v>3</v>
      </c>
      <c r="N3621" s="5">
        <f>+VLOOKUP(B3621,'[17]TT 2023'!F$3736:K$3797,6,0)</f>
        <v>45818</v>
      </c>
      <c r="O3621" t="s">
        <v>3925</v>
      </c>
    </row>
    <row r="3622" spans="1:15" hidden="1" x14ac:dyDescent="0.2">
      <c r="A3622" s="5">
        <v>45769</v>
      </c>
      <c r="B3622" s="6">
        <v>25277</v>
      </c>
      <c r="C3622" s="6" t="s">
        <v>3391</v>
      </c>
      <c r="D3622" s="6" t="s">
        <v>3771</v>
      </c>
      <c r="E3622" s="9">
        <v>1468620</v>
      </c>
      <c r="F3622" s="10" t="s">
        <v>1409</v>
      </c>
      <c r="G3622" s="9">
        <v>117490</v>
      </c>
      <c r="H3622" s="9">
        <f t="shared" si="344"/>
        <v>1586110</v>
      </c>
      <c r="I3622" s="6" t="s">
        <v>291</v>
      </c>
      <c r="J3622" s="6" t="s">
        <v>292</v>
      </c>
      <c r="K3622" s="5">
        <f t="shared" si="342"/>
        <v>45804</v>
      </c>
      <c r="L3622" s="9">
        <f>+VLOOKUP(B3622,'[17]TT 2023'!F$3736:K$3797,2,0)</f>
        <v>1586115</v>
      </c>
      <c r="M3622" s="9">
        <f t="shared" si="343"/>
        <v>5</v>
      </c>
      <c r="N3622" s="5">
        <f>+VLOOKUP(B3622,'[17]TT 2023'!F$3736:K$3797,6,0)</f>
        <v>45818</v>
      </c>
      <c r="O3622" t="s">
        <v>3925</v>
      </c>
    </row>
    <row r="3623" spans="1:15" hidden="1" x14ac:dyDescent="0.2">
      <c r="A3623" s="5">
        <v>45769</v>
      </c>
      <c r="B3623" s="6">
        <v>25278</v>
      </c>
      <c r="C3623" s="6" t="s">
        <v>3391</v>
      </c>
      <c r="D3623" s="6" t="s">
        <v>3772</v>
      </c>
      <c r="E3623" s="9">
        <v>1468620</v>
      </c>
      <c r="F3623" s="10" t="s">
        <v>1409</v>
      </c>
      <c r="G3623" s="9">
        <v>117490</v>
      </c>
      <c r="H3623" s="9">
        <f t="shared" si="344"/>
        <v>1586110</v>
      </c>
      <c r="I3623" s="6" t="s">
        <v>107</v>
      </c>
      <c r="J3623" s="6" t="s">
        <v>108</v>
      </c>
      <c r="K3623" s="5">
        <f t="shared" si="342"/>
        <v>45804</v>
      </c>
      <c r="L3623" s="9">
        <f>+VLOOKUP(B3623,'[17]TT 2023'!F$3665:K$3735,2,0)</f>
        <v>1586115</v>
      </c>
      <c r="M3623" s="9">
        <f t="shared" si="343"/>
        <v>5</v>
      </c>
      <c r="N3623" s="5">
        <f>+VLOOKUP(B3623,'[17]TT 2023'!F$3665:K$3735,6,0)</f>
        <v>45803</v>
      </c>
      <c r="O3623" t="s">
        <v>3821</v>
      </c>
    </row>
    <row r="3624" spans="1:15" hidden="1" x14ac:dyDescent="0.2">
      <c r="A3624" s="5">
        <v>45769</v>
      </c>
      <c r="B3624" s="6">
        <v>25279</v>
      </c>
      <c r="C3624" s="6" t="s">
        <v>3391</v>
      </c>
      <c r="D3624" s="6" t="s">
        <v>3773</v>
      </c>
      <c r="E3624" s="9">
        <v>1952680</v>
      </c>
      <c r="F3624" s="10" t="s">
        <v>1409</v>
      </c>
      <c r="G3624" s="9">
        <v>156214</v>
      </c>
      <c r="H3624" s="9">
        <f t="shared" si="344"/>
        <v>2108894</v>
      </c>
      <c r="I3624" s="6" t="s">
        <v>175</v>
      </c>
      <c r="J3624" s="6" t="s">
        <v>176</v>
      </c>
      <c r="K3624" s="5">
        <f t="shared" si="342"/>
        <v>45804</v>
      </c>
      <c r="L3624" s="9">
        <f>+VLOOKUP(B3624,'[17]TT 2023'!F$3665:K$3735,2,0)</f>
        <v>2108889</v>
      </c>
      <c r="M3624" s="9">
        <f t="shared" si="343"/>
        <v>-5</v>
      </c>
      <c r="N3624" s="5">
        <f>+VLOOKUP(B3624,'[17]TT 2023'!F$3665:K$3735,6,0)</f>
        <v>45803</v>
      </c>
      <c r="O3624" t="s">
        <v>3821</v>
      </c>
    </row>
    <row r="3625" spans="1:15" hidden="1" x14ac:dyDescent="0.2">
      <c r="A3625" s="5">
        <v>45769</v>
      </c>
      <c r="B3625" s="6">
        <v>25280</v>
      </c>
      <c r="C3625" s="6" t="s">
        <v>3391</v>
      </c>
      <c r="D3625" s="6" t="s">
        <v>3774</v>
      </c>
      <c r="E3625" s="9">
        <v>1952680</v>
      </c>
      <c r="F3625" s="10" t="s">
        <v>1409</v>
      </c>
      <c r="G3625" s="9">
        <v>156214</v>
      </c>
      <c r="H3625" s="9">
        <f t="shared" si="344"/>
        <v>2108894</v>
      </c>
      <c r="I3625" s="6" t="s">
        <v>73</v>
      </c>
      <c r="J3625" s="6" t="s">
        <v>74</v>
      </c>
      <c r="K3625" s="5">
        <f t="shared" ref="K3625:K3668" si="345">35+A3625</f>
        <v>45804</v>
      </c>
      <c r="L3625" s="9">
        <f>+VLOOKUP(B3625,'[17]TT 2023'!F$3665:K$3735,2,0)</f>
        <v>2108889</v>
      </c>
      <c r="M3625" s="9">
        <f t="shared" ref="M3625:M3668" si="346">+L3625-H3625</f>
        <v>-5</v>
      </c>
      <c r="N3625" s="5">
        <f>+VLOOKUP(B3625,'[17]TT 2023'!F$3665:K$3735,6,0)</f>
        <v>45803</v>
      </c>
      <c r="O3625" t="s">
        <v>3821</v>
      </c>
    </row>
    <row r="3626" spans="1:15" hidden="1" x14ac:dyDescent="0.2">
      <c r="A3626" s="5">
        <v>45769</v>
      </c>
      <c r="B3626" s="6">
        <v>25281</v>
      </c>
      <c r="C3626" s="6" t="s">
        <v>3391</v>
      </c>
      <c r="D3626" s="6" t="s">
        <v>3775</v>
      </c>
      <c r="E3626" s="9">
        <v>1952680</v>
      </c>
      <c r="F3626" s="10" t="s">
        <v>1409</v>
      </c>
      <c r="G3626" s="9">
        <v>156214</v>
      </c>
      <c r="H3626" s="9">
        <f t="shared" si="344"/>
        <v>2108894</v>
      </c>
      <c r="I3626" s="6" t="s">
        <v>147</v>
      </c>
      <c r="J3626" s="6" t="s">
        <v>148</v>
      </c>
      <c r="K3626" s="5">
        <f t="shared" si="345"/>
        <v>45804</v>
      </c>
      <c r="L3626" s="9">
        <f>+VLOOKUP(B3626,'[17]TT 2023'!F$3665:K$3735,2,0)</f>
        <v>2108889</v>
      </c>
      <c r="M3626" s="9">
        <f t="shared" si="346"/>
        <v>-5</v>
      </c>
      <c r="N3626" s="5">
        <f>+VLOOKUP(B3626,'[17]TT 2023'!F$3665:K$3735,6,0)</f>
        <v>45803</v>
      </c>
      <c r="O3626" t="s">
        <v>3821</v>
      </c>
    </row>
    <row r="3627" spans="1:15" hidden="1" x14ac:dyDescent="0.2">
      <c r="A3627" s="5">
        <v>45769</v>
      </c>
      <c r="B3627" s="6">
        <v>25282</v>
      </c>
      <c r="C3627" s="6" t="s">
        <v>3391</v>
      </c>
      <c r="D3627" s="6" t="s">
        <v>3776</v>
      </c>
      <c r="E3627" s="9">
        <v>4442300</v>
      </c>
      <c r="F3627" s="10" t="s">
        <v>1409</v>
      </c>
      <c r="G3627" s="9">
        <v>355384</v>
      </c>
      <c r="H3627" s="9">
        <f t="shared" si="344"/>
        <v>4797684</v>
      </c>
      <c r="I3627" s="6" t="s">
        <v>147</v>
      </c>
      <c r="J3627" s="6" t="s">
        <v>148</v>
      </c>
      <c r="K3627" s="5">
        <f t="shared" si="345"/>
        <v>45804</v>
      </c>
      <c r="L3627" s="9">
        <f>+VLOOKUP(B3627,'[17]TT 2023'!F$3665:K$3735,2,0)</f>
        <v>4797684</v>
      </c>
      <c r="M3627" s="9">
        <f t="shared" si="346"/>
        <v>0</v>
      </c>
      <c r="N3627" s="5">
        <f>+VLOOKUP(B3627,'[17]TT 2023'!F$3665:K$3735,6,0)</f>
        <v>45803</v>
      </c>
      <c r="O3627" t="s">
        <v>3821</v>
      </c>
    </row>
    <row r="3628" spans="1:15" hidden="1" x14ac:dyDescent="0.2">
      <c r="A3628" s="5">
        <v>45769</v>
      </c>
      <c r="B3628" s="6">
        <v>25283</v>
      </c>
      <c r="C3628" s="6" t="s">
        <v>3391</v>
      </c>
      <c r="D3628" s="6" t="s">
        <v>3777</v>
      </c>
      <c r="E3628" s="9">
        <v>1952680</v>
      </c>
      <c r="F3628" s="10" t="s">
        <v>1409</v>
      </c>
      <c r="G3628" s="9">
        <v>156214</v>
      </c>
      <c r="H3628" s="9">
        <f t="shared" si="344"/>
        <v>2108894</v>
      </c>
      <c r="I3628" s="6" t="s">
        <v>147</v>
      </c>
      <c r="J3628" s="6" t="s">
        <v>148</v>
      </c>
      <c r="K3628" s="5">
        <f t="shared" si="345"/>
        <v>45804</v>
      </c>
      <c r="L3628" s="9">
        <f>+VLOOKUP(B3628,'[17]TT 2023'!F$3665:K$3735,2,0)</f>
        <v>2108889</v>
      </c>
      <c r="M3628" s="9">
        <f t="shared" si="346"/>
        <v>-5</v>
      </c>
      <c r="N3628" s="5">
        <f>+VLOOKUP(B3628,'[17]TT 2023'!F$3665:K$3735,6,0)</f>
        <v>45803</v>
      </c>
      <c r="O3628" t="s">
        <v>3821</v>
      </c>
    </row>
    <row r="3629" spans="1:15" hidden="1" x14ac:dyDescent="0.2">
      <c r="A3629" s="5">
        <v>45769</v>
      </c>
      <c r="B3629" s="6">
        <v>25284</v>
      </c>
      <c r="C3629" s="6" t="s">
        <v>3391</v>
      </c>
      <c r="D3629" s="6" t="s">
        <v>3778</v>
      </c>
      <c r="E3629" s="9">
        <v>1952680</v>
      </c>
      <c r="F3629" s="10" t="s">
        <v>1409</v>
      </c>
      <c r="G3629" s="9">
        <v>156214</v>
      </c>
      <c r="H3629" s="9">
        <f t="shared" si="344"/>
        <v>2108894</v>
      </c>
      <c r="I3629" s="6" t="s">
        <v>147</v>
      </c>
      <c r="J3629" s="6" t="s">
        <v>148</v>
      </c>
      <c r="K3629" s="5">
        <f t="shared" si="345"/>
        <v>45804</v>
      </c>
      <c r="L3629" s="9">
        <f>+VLOOKUP(B3629,'[17]TT 2023'!F$3665:K$3735,2,0)</f>
        <v>2108889</v>
      </c>
      <c r="M3629" s="9">
        <f t="shared" si="346"/>
        <v>-5</v>
      </c>
      <c r="N3629" s="5">
        <f>+VLOOKUP(B3629,'[17]TT 2023'!F$3665:K$3735,6,0)</f>
        <v>45803</v>
      </c>
      <c r="O3629" t="s">
        <v>3821</v>
      </c>
    </row>
    <row r="3630" spans="1:15" hidden="1" x14ac:dyDescent="0.2">
      <c r="A3630" s="5">
        <v>45769</v>
      </c>
      <c r="B3630" s="6">
        <v>25285</v>
      </c>
      <c r="C3630" s="6" t="s">
        <v>3391</v>
      </c>
      <c r="D3630" s="6" t="s">
        <v>3779</v>
      </c>
      <c r="E3630" s="9">
        <v>5330760</v>
      </c>
      <c r="F3630" s="10" t="s">
        <v>1409</v>
      </c>
      <c r="G3630" s="9">
        <v>426461</v>
      </c>
      <c r="H3630" s="9">
        <f t="shared" si="344"/>
        <v>5757221</v>
      </c>
      <c r="I3630" s="6" t="s">
        <v>147</v>
      </c>
      <c r="J3630" s="6" t="s">
        <v>148</v>
      </c>
      <c r="K3630" s="5">
        <f t="shared" si="345"/>
        <v>45804</v>
      </c>
      <c r="L3630" s="9">
        <f>+VLOOKUP(B3630,'[17]TT 2023'!F$3665:K$3735,2,0)</f>
        <v>5757224</v>
      </c>
      <c r="M3630" s="9">
        <f t="shared" si="346"/>
        <v>3</v>
      </c>
      <c r="N3630" s="5">
        <f>+VLOOKUP(B3630,'[17]TT 2023'!F$3665:K$3735,6,0)</f>
        <v>45803</v>
      </c>
      <c r="O3630" t="s">
        <v>3821</v>
      </c>
    </row>
    <row r="3631" spans="1:15" hidden="1" x14ac:dyDescent="0.2">
      <c r="A3631" s="5">
        <v>45769</v>
      </c>
      <c r="B3631" s="6">
        <v>25286</v>
      </c>
      <c r="C3631" s="6" t="s">
        <v>3391</v>
      </c>
      <c r="D3631" s="6" t="s">
        <v>3780</v>
      </c>
      <c r="E3631" s="9">
        <v>1037855</v>
      </c>
      <c r="F3631" s="10" t="s">
        <v>1409</v>
      </c>
      <c r="G3631" s="9">
        <v>83028</v>
      </c>
      <c r="H3631" s="9">
        <f t="shared" si="344"/>
        <v>1120883</v>
      </c>
      <c r="I3631" s="6" t="s">
        <v>147</v>
      </c>
      <c r="J3631" s="6" t="s">
        <v>148</v>
      </c>
      <c r="K3631" s="5">
        <f t="shared" si="345"/>
        <v>45804</v>
      </c>
      <c r="L3631" s="9">
        <f>+VLOOKUP(B3631,'[17]TT 2023'!F$3665:K$3735,2,0)</f>
        <v>1120878</v>
      </c>
      <c r="M3631" s="9">
        <f t="shared" si="346"/>
        <v>-5</v>
      </c>
      <c r="N3631" s="5">
        <f>+VLOOKUP(B3631,'[17]TT 2023'!F$3665:K$3735,6,0)</f>
        <v>45803</v>
      </c>
      <c r="O3631" t="s">
        <v>3821</v>
      </c>
    </row>
    <row r="3632" spans="1:15" hidden="1" x14ac:dyDescent="0.2">
      <c r="A3632" s="5">
        <v>45769</v>
      </c>
      <c r="B3632" s="6">
        <v>25287</v>
      </c>
      <c r="C3632" s="6" t="s">
        <v>3391</v>
      </c>
      <c r="D3632" s="6" t="s">
        <v>3781</v>
      </c>
      <c r="E3632" s="9">
        <v>7107680</v>
      </c>
      <c r="F3632" s="10" t="s">
        <v>1409</v>
      </c>
      <c r="G3632" s="9">
        <v>568614</v>
      </c>
      <c r="H3632" s="9">
        <f t="shared" si="344"/>
        <v>7676294</v>
      </c>
      <c r="I3632" s="6" t="s">
        <v>139</v>
      </c>
      <c r="J3632" s="6" t="s">
        <v>140</v>
      </c>
      <c r="K3632" s="5">
        <f t="shared" si="345"/>
        <v>45804</v>
      </c>
      <c r="L3632" s="9">
        <f>+VLOOKUP(B3632,'[17]TT 2023'!F$3665:K$3735,2,0)</f>
        <v>7676289</v>
      </c>
      <c r="M3632" s="9">
        <f t="shared" si="346"/>
        <v>-5</v>
      </c>
      <c r="N3632" s="5">
        <f>+VLOOKUP(B3632,'[17]TT 2023'!F$3665:K$3735,6,0)</f>
        <v>45803</v>
      </c>
      <c r="O3632" t="s">
        <v>3821</v>
      </c>
    </row>
    <row r="3633" spans="1:15" hidden="1" x14ac:dyDescent="0.2">
      <c r="A3633" s="5">
        <v>45769</v>
      </c>
      <c r="B3633" s="6">
        <v>25288</v>
      </c>
      <c r="C3633" s="6" t="s">
        <v>3391</v>
      </c>
      <c r="D3633" s="6" t="s">
        <v>3782</v>
      </c>
      <c r="E3633" s="9">
        <v>2255435</v>
      </c>
      <c r="F3633" s="10" t="s">
        <v>1409</v>
      </c>
      <c r="G3633" s="9">
        <v>180435</v>
      </c>
      <c r="H3633" s="9">
        <f t="shared" si="344"/>
        <v>2435870</v>
      </c>
      <c r="I3633" s="6" t="s">
        <v>139</v>
      </c>
      <c r="J3633" s="6" t="s">
        <v>140</v>
      </c>
      <c r="K3633" s="5">
        <f t="shared" si="345"/>
        <v>45804</v>
      </c>
      <c r="L3633" s="9">
        <f>+VLOOKUP(B3633,'[17]TT 2023'!F$3665:K$3735,2,0)</f>
        <v>2435873</v>
      </c>
      <c r="M3633" s="9">
        <f t="shared" si="346"/>
        <v>3</v>
      </c>
      <c r="N3633" s="5">
        <f>+VLOOKUP(B3633,'[17]TT 2023'!F$3665:K$3735,6,0)</f>
        <v>45803</v>
      </c>
      <c r="O3633" t="s">
        <v>3821</v>
      </c>
    </row>
    <row r="3634" spans="1:15" hidden="1" x14ac:dyDescent="0.2">
      <c r="A3634" s="5">
        <v>45771</v>
      </c>
      <c r="B3634" s="6">
        <v>874</v>
      </c>
      <c r="C3634" s="6" t="s">
        <v>3386</v>
      </c>
      <c r="D3634" s="6" t="s">
        <v>727</v>
      </c>
      <c r="E3634" s="9">
        <v>-88846</v>
      </c>
      <c r="F3634" s="10" t="s">
        <v>1409</v>
      </c>
      <c r="G3634" s="9">
        <v>-7108</v>
      </c>
      <c r="H3634" s="9">
        <f t="shared" si="344"/>
        <v>-95954</v>
      </c>
      <c r="I3634" s="6" t="s">
        <v>73</v>
      </c>
      <c r="J3634" s="6" t="s">
        <v>74</v>
      </c>
      <c r="K3634" s="5">
        <f t="shared" si="345"/>
        <v>45806</v>
      </c>
      <c r="L3634" s="9">
        <f>+VLOOKUP(B3634,'[17]TT 2023'!F$3601:K$3664,2,0)</f>
        <v>-95958</v>
      </c>
      <c r="M3634" s="9">
        <f t="shared" si="346"/>
        <v>-4</v>
      </c>
      <c r="N3634" s="5">
        <f>+VLOOKUP(B3634,'[17]TT 2023'!F$3601:K$3664,6,0)</f>
        <v>45789</v>
      </c>
      <c r="O3634" t="s">
        <v>3815</v>
      </c>
    </row>
    <row r="3635" spans="1:15" hidden="1" x14ac:dyDescent="0.2">
      <c r="A3635" s="5">
        <v>45771</v>
      </c>
      <c r="B3635" s="6">
        <v>873</v>
      </c>
      <c r="C3635" s="6" t="s">
        <v>3386</v>
      </c>
      <c r="D3635" s="6" t="s">
        <v>727</v>
      </c>
      <c r="E3635" s="9">
        <v>-1715280</v>
      </c>
      <c r="F3635" s="10" t="s">
        <v>1409</v>
      </c>
      <c r="G3635" s="9">
        <v>-137222</v>
      </c>
      <c r="H3635" s="9">
        <f t="shared" si="344"/>
        <v>-1852502</v>
      </c>
      <c r="I3635" s="6" t="s">
        <v>107</v>
      </c>
      <c r="J3635" s="6" t="s">
        <v>108</v>
      </c>
      <c r="K3635" s="5">
        <f t="shared" si="345"/>
        <v>45806</v>
      </c>
      <c r="L3635" s="9">
        <f>+VLOOKUP(B3635,'[17]TT 2023'!F$3601:K$3664,2,0)</f>
        <v>-1852497</v>
      </c>
      <c r="M3635" s="9">
        <f t="shared" si="346"/>
        <v>5</v>
      </c>
      <c r="N3635" s="5">
        <f>+VLOOKUP(B3635,'[17]TT 2023'!F$3601:K$3664,6,0)</f>
        <v>45789</v>
      </c>
      <c r="O3635" t="s">
        <v>3815</v>
      </c>
    </row>
    <row r="3636" spans="1:15" hidden="1" x14ac:dyDescent="0.2">
      <c r="A3636" s="5">
        <v>45771</v>
      </c>
      <c r="B3636" s="6">
        <v>875</v>
      </c>
      <c r="C3636" s="6" t="s">
        <v>3386</v>
      </c>
      <c r="D3636" s="6" t="s">
        <v>727</v>
      </c>
      <c r="E3636" s="9">
        <v>-1393665</v>
      </c>
      <c r="F3636" s="10" t="s">
        <v>1409</v>
      </c>
      <c r="G3636" s="9">
        <v>-111493</v>
      </c>
      <c r="H3636" s="9">
        <f t="shared" si="344"/>
        <v>-1505158</v>
      </c>
      <c r="I3636" s="6" t="s">
        <v>73</v>
      </c>
      <c r="J3636" s="6" t="s">
        <v>74</v>
      </c>
      <c r="K3636" s="5">
        <f t="shared" si="345"/>
        <v>45806</v>
      </c>
      <c r="L3636" s="9">
        <f>+VLOOKUP(B3636,'[17]TT 2023'!F$3601:K$3664,2,0)</f>
        <v>-1505155</v>
      </c>
      <c r="M3636" s="9">
        <f t="shared" si="346"/>
        <v>3</v>
      </c>
      <c r="N3636" s="5">
        <f>+VLOOKUP(B3636,'[17]TT 2023'!F$3601:K$3664,6,0)</f>
        <v>45789</v>
      </c>
      <c r="O3636" t="s">
        <v>3815</v>
      </c>
    </row>
    <row r="3637" spans="1:15" hidden="1" x14ac:dyDescent="0.2">
      <c r="A3637" s="5">
        <v>45772</v>
      </c>
      <c r="B3637" s="6">
        <v>26310</v>
      </c>
      <c r="C3637" s="6" t="s">
        <v>3391</v>
      </c>
      <c r="D3637" s="6" t="s">
        <v>3783</v>
      </c>
      <c r="E3637" s="9">
        <v>3612720</v>
      </c>
      <c r="F3637" s="10" t="s">
        <v>1409</v>
      </c>
      <c r="G3637" s="9">
        <v>289018</v>
      </c>
      <c r="H3637" s="9">
        <f t="shared" si="344"/>
        <v>3901738</v>
      </c>
      <c r="I3637" s="6" t="s">
        <v>13</v>
      </c>
      <c r="J3637" s="6" t="s">
        <v>14</v>
      </c>
      <c r="K3637" s="5">
        <f t="shared" si="345"/>
        <v>45807</v>
      </c>
      <c r="L3637" s="9">
        <f>+VLOOKUP(B3637,'[17]TT 2023'!F$3665:K$3735,2,0)</f>
        <v>3901743</v>
      </c>
      <c r="M3637" s="9">
        <f t="shared" si="346"/>
        <v>5</v>
      </c>
      <c r="N3637" s="5">
        <f>+VLOOKUP(B3637,'[17]TT 2023'!F$3665:K$3735,6,0)</f>
        <v>45803</v>
      </c>
      <c r="O3637" t="s">
        <v>3821</v>
      </c>
    </row>
    <row r="3638" spans="1:15" hidden="1" x14ac:dyDescent="0.2">
      <c r="A3638" s="5">
        <v>45772</v>
      </c>
      <c r="B3638" s="6">
        <v>26311</v>
      </c>
      <c r="C3638" s="6" t="s">
        <v>3391</v>
      </c>
      <c r="D3638" s="6" t="s">
        <v>3784</v>
      </c>
      <c r="E3638" s="9">
        <v>1952680</v>
      </c>
      <c r="F3638" s="10" t="s">
        <v>1409</v>
      </c>
      <c r="G3638" s="9">
        <v>156214</v>
      </c>
      <c r="H3638" s="9">
        <f t="shared" si="344"/>
        <v>2108894</v>
      </c>
      <c r="I3638" s="6" t="s">
        <v>13</v>
      </c>
      <c r="J3638" s="6" t="s">
        <v>14</v>
      </c>
      <c r="K3638" s="5">
        <f t="shared" si="345"/>
        <v>45807</v>
      </c>
      <c r="L3638" s="9">
        <f>+VLOOKUP(B3638,'[17]TT 2023'!F$3665:K$3735,2,0)</f>
        <v>2108889</v>
      </c>
      <c r="M3638" s="9">
        <f t="shared" si="346"/>
        <v>-5</v>
      </c>
      <c r="N3638" s="5">
        <f>+VLOOKUP(B3638,'[17]TT 2023'!F$3665:K$3735,6,0)</f>
        <v>45803</v>
      </c>
      <c r="O3638" t="s">
        <v>3821</v>
      </c>
    </row>
    <row r="3639" spans="1:15" hidden="1" x14ac:dyDescent="0.2">
      <c r="A3639" s="5">
        <v>45772</v>
      </c>
      <c r="B3639" s="6">
        <v>26312</v>
      </c>
      <c r="C3639" s="6" t="s">
        <v>3391</v>
      </c>
      <c r="D3639" s="6" t="s">
        <v>3785</v>
      </c>
      <c r="E3639" s="9">
        <v>3905360</v>
      </c>
      <c r="F3639" s="10" t="s">
        <v>1409</v>
      </c>
      <c r="G3639" s="9">
        <v>312429</v>
      </c>
      <c r="H3639" s="9">
        <f t="shared" ref="H3639:H3702" si="347">+E3639+G3639</f>
        <v>4217789</v>
      </c>
      <c r="I3639" s="6" t="s">
        <v>13</v>
      </c>
      <c r="J3639" s="6" t="s">
        <v>14</v>
      </c>
      <c r="K3639" s="5">
        <f t="shared" si="345"/>
        <v>45807</v>
      </c>
      <c r="L3639" s="9">
        <f>+VLOOKUP(B3639,'[17]TT 2023'!F$3665:K$3735,2,0)</f>
        <v>4217792</v>
      </c>
      <c r="M3639" s="9">
        <f t="shared" si="346"/>
        <v>3</v>
      </c>
      <c r="N3639" s="5">
        <f>+VLOOKUP(B3639,'[17]TT 2023'!F$3665:K$3735,6,0)</f>
        <v>45803</v>
      </c>
      <c r="O3639" t="s">
        <v>3821</v>
      </c>
    </row>
    <row r="3640" spans="1:15" hidden="1" x14ac:dyDescent="0.2">
      <c r="A3640" s="5">
        <v>45772</v>
      </c>
      <c r="B3640" s="6">
        <v>26313</v>
      </c>
      <c r="C3640" s="6" t="s">
        <v>3391</v>
      </c>
      <c r="D3640" s="6" t="s">
        <v>3786</v>
      </c>
      <c r="E3640" s="9">
        <v>12232780</v>
      </c>
      <c r="F3640" s="10" t="s">
        <v>1409</v>
      </c>
      <c r="G3640" s="9">
        <v>978622</v>
      </c>
      <c r="H3640" s="9">
        <f t="shared" si="347"/>
        <v>13211402</v>
      </c>
      <c r="I3640" s="6" t="s">
        <v>13</v>
      </c>
      <c r="J3640" s="6" t="s">
        <v>14</v>
      </c>
      <c r="K3640" s="5">
        <f t="shared" si="345"/>
        <v>45807</v>
      </c>
      <c r="L3640" s="9">
        <f>+VLOOKUP(B3640,'[17]TT 2023'!F$3736:K$3797,2,0)</f>
        <v>13211397</v>
      </c>
      <c r="M3640" s="9">
        <f t="shared" si="346"/>
        <v>-5</v>
      </c>
      <c r="N3640" s="5">
        <f>+VLOOKUP(B3640,'[17]TT 2023'!F$3736:K$3797,6,0)</f>
        <v>45818</v>
      </c>
      <c r="O3640" t="s">
        <v>3925</v>
      </c>
    </row>
    <row r="3641" spans="1:15" hidden="1" x14ac:dyDescent="0.2">
      <c r="A3641" s="5">
        <v>45772</v>
      </c>
      <c r="B3641" s="6">
        <v>26314</v>
      </c>
      <c r="C3641" s="6" t="s">
        <v>3391</v>
      </c>
      <c r="D3641" s="6" t="s">
        <v>3787</v>
      </c>
      <c r="E3641" s="9">
        <v>12759420</v>
      </c>
      <c r="F3641" s="10" t="s">
        <v>1409</v>
      </c>
      <c r="G3641" s="9">
        <v>1020754</v>
      </c>
      <c r="H3641" s="9">
        <f t="shared" si="347"/>
        <v>13780174</v>
      </c>
      <c r="I3641" s="6" t="s">
        <v>13</v>
      </c>
      <c r="J3641" s="6" t="s">
        <v>14</v>
      </c>
      <c r="K3641" s="5">
        <f t="shared" si="345"/>
        <v>45807</v>
      </c>
      <c r="L3641" s="9">
        <f>+VLOOKUP(B3641,'[17]TT 2023'!F$3736:K$3797,2,0)</f>
        <v>13780179</v>
      </c>
      <c r="M3641" s="9">
        <f t="shared" si="346"/>
        <v>5</v>
      </c>
      <c r="N3641" s="5">
        <f>+VLOOKUP(B3641,'[17]TT 2023'!F$3736:K$3797,6,0)</f>
        <v>45818</v>
      </c>
      <c r="O3641" t="s">
        <v>3925</v>
      </c>
    </row>
    <row r="3642" spans="1:15" hidden="1" x14ac:dyDescent="0.2">
      <c r="A3642" s="5">
        <v>45773</v>
      </c>
      <c r="B3642" s="6">
        <v>26612</v>
      </c>
      <c r="C3642" s="6" t="s">
        <v>3391</v>
      </c>
      <c r="D3642" s="6" t="s">
        <v>3788</v>
      </c>
      <c r="E3642" s="9">
        <v>1518803</v>
      </c>
      <c r="F3642" s="10" t="s">
        <v>1409</v>
      </c>
      <c r="G3642" s="9">
        <v>121504</v>
      </c>
      <c r="H3642" s="9">
        <f t="shared" si="347"/>
        <v>1640307</v>
      </c>
      <c r="I3642" s="6" t="s">
        <v>175</v>
      </c>
      <c r="J3642" s="6" t="s">
        <v>176</v>
      </c>
      <c r="K3642" s="5">
        <f t="shared" si="345"/>
        <v>45808</v>
      </c>
      <c r="L3642" s="9">
        <f>+VLOOKUP(B3642,'[17]TT 2023'!F$3736:K$3797,2,0)</f>
        <v>1640304</v>
      </c>
      <c r="M3642" s="9">
        <f t="shared" si="346"/>
        <v>-3</v>
      </c>
      <c r="N3642" s="5">
        <f>+VLOOKUP(B3642,'[17]TT 2023'!F$3736:K$3797,6,0)</f>
        <v>45818</v>
      </c>
      <c r="O3642" t="s">
        <v>3925</v>
      </c>
    </row>
    <row r="3643" spans="1:15" hidden="1" x14ac:dyDescent="0.2">
      <c r="A3643" s="5">
        <v>45773</v>
      </c>
      <c r="B3643" s="6">
        <v>26613</v>
      </c>
      <c r="C3643" s="6" t="s">
        <v>3391</v>
      </c>
      <c r="D3643" s="6" t="s">
        <v>3789</v>
      </c>
      <c r="E3643" s="9">
        <v>2144100</v>
      </c>
      <c r="F3643" s="10" t="s">
        <v>1409</v>
      </c>
      <c r="G3643" s="9">
        <v>171528</v>
      </c>
      <c r="H3643" s="9">
        <f t="shared" si="347"/>
        <v>2315628</v>
      </c>
      <c r="I3643" s="6" t="s">
        <v>53</v>
      </c>
      <c r="J3643" s="6" t="s">
        <v>54</v>
      </c>
      <c r="K3643" s="5">
        <f t="shared" si="345"/>
        <v>45808</v>
      </c>
      <c r="L3643" s="9">
        <f>+VLOOKUP(B3643,'[17]TT 2023'!F$3736:K$3797,2,0)</f>
        <v>2315628</v>
      </c>
      <c r="M3643" s="9">
        <f t="shared" si="346"/>
        <v>0</v>
      </c>
      <c r="N3643" s="5">
        <f>+VLOOKUP(B3643,'[17]TT 2023'!F$3736:K$3797,6,0)</f>
        <v>45818</v>
      </c>
      <c r="O3643" t="s">
        <v>3925</v>
      </c>
    </row>
    <row r="3644" spans="1:15" hidden="1" x14ac:dyDescent="0.2">
      <c r="A3644" s="5">
        <v>45773</v>
      </c>
      <c r="B3644" s="6">
        <v>26614</v>
      </c>
      <c r="C3644" s="6" t="s">
        <v>3391</v>
      </c>
      <c r="D3644" s="6" t="s">
        <v>3790</v>
      </c>
      <c r="E3644" s="9">
        <v>888460</v>
      </c>
      <c r="F3644" s="10" t="s">
        <v>1409</v>
      </c>
      <c r="G3644" s="9">
        <v>71077</v>
      </c>
      <c r="H3644" s="9">
        <f t="shared" si="347"/>
        <v>959537</v>
      </c>
      <c r="I3644" s="6" t="s">
        <v>73</v>
      </c>
      <c r="J3644" s="6" t="s">
        <v>74</v>
      </c>
      <c r="K3644" s="5">
        <f t="shared" si="345"/>
        <v>45808</v>
      </c>
      <c r="L3644" s="9">
        <f>+VLOOKUP(B3644,'[17]TT 2023'!F$3736:K$3797,2,0)</f>
        <v>959540</v>
      </c>
      <c r="M3644" s="9">
        <f t="shared" si="346"/>
        <v>3</v>
      </c>
      <c r="N3644" s="5">
        <f>+VLOOKUP(B3644,'[17]TT 2023'!F$3736:K$3797,6,0)</f>
        <v>45818</v>
      </c>
      <c r="O3644" t="s">
        <v>3925</v>
      </c>
    </row>
    <row r="3645" spans="1:15" hidden="1" x14ac:dyDescent="0.2">
      <c r="A3645" s="5">
        <v>45773</v>
      </c>
      <c r="B3645" s="6">
        <v>26615</v>
      </c>
      <c r="C3645" s="6" t="s">
        <v>3391</v>
      </c>
      <c r="D3645" s="6" t="s">
        <v>3791</v>
      </c>
      <c r="E3645" s="9">
        <v>1952680</v>
      </c>
      <c r="F3645" s="10" t="s">
        <v>1409</v>
      </c>
      <c r="G3645" s="9">
        <v>156214</v>
      </c>
      <c r="H3645" s="9">
        <f t="shared" si="347"/>
        <v>2108894</v>
      </c>
      <c r="I3645" s="6" t="s">
        <v>53</v>
      </c>
      <c r="J3645" s="6" t="s">
        <v>54</v>
      </c>
      <c r="K3645" s="5">
        <f t="shared" si="345"/>
        <v>45808</v>
      </c>
      <c r="L3645" s="9">
        <f>+VLOOKUP(B3645,'[17]TT 2023'!F$3736:K$3797,2,0)</f>
        <v>2108889</v>
      </c>
      <c r="M3645" s="9">
        <f t="shared" si="346"/>
        <v>-5</v>
      </c>
      <c r="N3645" s="5">
        <f>+VLOOKUP(B3645,'[17]TT 2023'!F$3736:K$3797,6,0)</f>
        <v>45818</v>
      </c>
      <c r="O3645" t="s">
        <v>3925</v>
      </c>
    </row>
    <row r="3646" spans="1:15" hidden="1" x14ac:dyDescent="0.2">
      <c r="A3646" s="5">
        <v>45773</v>
      </c>
      <c r="B3646" s="6">
        <v>26621</v>
      </c>
      <c r="C3646" s="6" t="s">
        <v>3391</v>
      </c>
      <c r="D3646" s="6" t="s">
        <v>3792</v>
      </c>
      <c r="E3646" s="9">
        <v>3905360</v>
      </c>
      <c r="F3646" s="10" t="s">
        <v>1409</v>
      </c>
      <c r="G3646" s="9">
        <v>312429</v>
      </c>
      <c r="H3646" s="9">
        <f t="shared" si="347"/>
        <v>4217789</v>
      </c>
      <c r="I3646" s="6" t="s">
        <v>13</v>
      </c>
      <c r="J3646" s="6" t="s">
        <v>14</v>
      </c>
      <c r="K3646" s="5">
        <f t="shared" si="345"/>
        <v>45808</v>
      </c>
      <c r="L3646" s="9">
        <f>+VLOOKUP(B3646,'[17]TT 2023'!F$3736:K$3797,2,0)</f>
        <v>4217792</v>
      </c>
      <c r="M3646" s="9">
        <f t="shared" si="346"/>
        <v>3</v>
      </c>
      <c r="N3646" s="5">
        <f>+VLOOKUP(B3646,'[17]TT 2023'!F$3736:K$3797,6,0)</f>
        <v>45818</v>
      </c>
      <c r="O3646" t="s">
        <v>3925</v>
      </c>
    </row>
    <row r="3647" spans="1:15" hidden="1" x14ac:dyDescent="0.2">
      <c r="A3647" s="5">
        <v>45776</v>
      </c>
      <c r="B3647" s="6">
        <v>26797</v>
      </c>
      <c r="C3647" s="6" t="s">
        <v>3391</v>
      </c>
      <c r="D3647" s="6" t="s">
        <v>3793</v>
      </c>
      <c r="E3647" s="9">
        <v>2584680</v>
      </c>
      <c r="F3647" s="10" t="s">
        <v>1409</v>
      </c>
      <c r="G3647" s="9">
        <v>206774</v>
      </c>
      <c r="H3647" s="9">
        <f t="shared" si="347"/>
        <v>2791454</v>
      </c>
      <c r="I3647" s="6" t="s">
        <v>147</v>
      </c>
      <c r="J3647" s="6" t="s">
        <v>148</v>
      </c>
      <c r="K3647" s="5">
        <f t="shared" si="345"/>
        <v>45811</v>
      </c>
      <c r="L3647" s="9">
        <f>+VLOOKUP(B3647,'[17]TT 2023'!F$3665:K$3735,2,0)</f>
        <v>2791449</v>
      </c>
      <c r="M3647" s="9">
        <f t="shared" si="346"/>
        <v>-5</v>
      </c>
      <c r="N3647" s="5">
        <f>+VLOOKUP(B3647,'[17]TT 2023'!F$3665:K$3735,6,0)</f>
        <v>45803</v>
      </c>
      <c r="O3647" t="s">
        <v>3821</v>
      </c>
    </row>
    <row r="3648" spans="1:15" hidden="1" x14ac:dyDescent="0.2">
      <c r="A3648" s="5">
        <v>45776</v>
      </c>
      <c r="B3648" s="6">
        <v>26798</v>
      </c>
      <c r="C3648" s="6" t="s">
        <v>3391</v>
      </c>
      <c r="D3648" s="6" t="s">
        <v>3794</v>
      </c>
      <c r="E3648" s="9">
        <v>888460</v>
      </c>
      <c r="F3648" s="10" t="s">
        <v>1409</v>
      </c>
      <c r="G3648" s="9">
        <v>71077</v>
      </c>
      <c r="H3648" s="9">
        <f t="shared" si="347"/>
        <v>959537</v>
      </c>
      <c r="I3648" s="6" t="s">
        <v>147</v>
      </c>
      <c r="J3648" s="6" t="s">
        <v>148</v>
      </c>
      <c r="K3648" s="5">
        <f t="shared" si="345"/>
        <v>45811</v>
      </c>
      <c r="L3648" s="9">
        <f>+VLOOKUP(B3648,'[17]TT 2023'!F$3736:K$3797,2,0)</f>
        <v>959540</v>
      </c>
      <c r="M3648" s="9">
        <f t="shared" si="346"/>
        <v>3</v>
      </c>
      <c r="N3648" s="5">
        <f>+VLOOKUP(B3648,'[17]TT 2023'!F$3736:K$3797,6,0)</f>
        <v>45818</v>
      </c>
      <c r="O3648" t="s">
        <v>3925</v>
      </c>
    </row>
    <row r="3649" spans="1:15" hidden="1" x14ac:dyDescent="0.2">
      <c r="A3649" s="5">
        <v>45776</v>
      </c>
      <c r="B3649" s="6">
        <v>26800</v>
      </c>
      <c r="C3649" s="6" t="s">
        <v>3391</v>
      </c>
      <c r="D3649" s="6" t="s">
        <v>3795</v>
      </c>
      <c r="E3649" s="9">
        <v>8884600</v>
      </c>
      <c r="F3649" s="10" t="s">
        <v>1409</v>
      </c>
      <c r="G3649" s="9">
        <v>710768</v>
      </c>
      <c r="H3649" s="9">
        <f t="shared" si="347"/>
        <v>9595368</v>
      </c>
      <c r="I3649" s="6" t="s">
        <v>147</v>
      </c>
      <c r="J3649" s="6" t="s">
        <v>148</v>
      </c>
      <c r="K3649" s="5">
        <f t="shared" si="345"/>
        <v>45811</v>
      </c>
      <c r="L3649" s="9">
        <f>+VLOOKUP(B3649,'[17]TT 2023'!F$3736:K$3797,2,0)</f>
        <v>9595368</v>
      </c>
      <c r="M3649" s="9">
        <f t="shared" si="346"/>
        <v>0</v>
      </c>
      <c r="N3649" s="5">
        <f>+VLOOKUP(B3649,'[17]TT 2023'!F$3736:K$3797,6,0)</f>
        <v>45818</v>
      </c>
      <c r="O3649" t="s">
        <v>3925</v>
      </c>
    </row>
    <row r="3650" spans="1:15" hidden="1" x14ac:dyDescent="0.2">
      <c r="A3650" s="5">
        <v>45776</v>
      </c>
      <c r="B3650" s="6">
        <v>26801</v>
      </c>
      <c r="C3650" s="6" t="s">
        <v>3391</v>
      </c>
      <c r="D3650" s="6" t="s">
        <v>3796</v>
      </c>
      <c r="E3650" s="9">
        <v>8884600</v>
      </c>
      <c r="F3650" s="10" t="s">
        <v>1409</v>
      </c>
      <c r="G3650" s="9">
        <v>710768</v>
      </c>
      <c r="H3650" s="9">
        <f t="shared" si="347"/>
        <v>9595368</v>
      </c>
      <c r="I3650" s="6" t="s">
        <v>147</v>
      </c>
      <c r="J3650" s="6" t="s">
        <v>148</v>
      </c>
      <c r="K3650" s="5">
        <f t="shared" si="345"/>
        <v>45811</v>
      </c>
      <c r="L3650" s="9">
        <f>+VLOOKUP(B3650,'[17]TT 2023'!F$3736:K$3797,2,0)</f>
        <v>9595368</v>
      </c>
      <c r="M3650" s="9">
        <f t="shared" si="346"/>
        <v>0</v>
      </c>
      <c r="N3650" s="5">
        <f>+VLOOKUP(B3650,'[17]TT 2023'!F$3736:K$3797,6,0)</f>
        <v>45818</v>
      </c>
      <c r="O3650" t="s">
        <v>3925</v>
      </c>
    </row>
    <row r="3651" spans="1:15" hidden="1" x14ac:dyDescent="0.2">
      <c r="A3651" s="5">
        <v>45776</v>
      </c>
      <c r="B3651" s="6">
        <v>26802</v>
      </c>
      <c r="C3651" s="6" t="s">
        <v>3391</v>
      </c>
      <c r="D3651" s="6" t="s">
        <v>3797</v>
      </c>
      <c r="E3651" s="9">
        <v>428820</v>
      </c>
      <c r="F3651" s="10" t="s">
        <v>1409</v>
      </c>
      <c r="G3651" s="9">
        <v>34306</v>
      </c>
      <c r="H3651" s="9">
        <f t="shared" si="347"/>
        <v>463126</v>
      </c>
      <c r="I3651" s="6" t="s">
        <v>147</v>
      </c>
      <c r="J3651" s="6" t="s">
        <v>148</v>
      </c>
      <c r="K3651" s="5">
        <f t="shared" si="345"/>
        <v>45811</v>
      </c>
      <c r="L3651" s="9">
        <f>+VLOOKUP(B3651,'[17]TT 2023'!F$3736:K$3797,2,0)</f>
        <v>463131</v>
      </c>
      <c r="M3651" s="9">
        <f t="shared" si="346"/>
        <v>5</v>
      </c>
      <c r="N3651" s="5">
        <f>+VLOOKUP(B3651,'[17]TT 2023'!F$3736:K$3797,6,0)</f>
        <v>45818</v>
      </c>
      <c r="O3651" t="s">
        <v>3925</v>
      </c>
    </row>
    <row r="3652" spans="1:15" hidden="1" x14ac:dyDescent="0.2">
      <c r="A3652" s="5">
        <v>45776</v>
      </c>
      <c r="B3652" s="6">
        <v>26805</v>
      </c>
      <c r="C3652" s="6" t="s">
        <v>3391</v>
      </c>
      <c r="D3652" s="6" t="s">
        <v>3798</v>
      </c>
      <c r="E3652" s="9">
        <v>888460</v>
      </c>
      <c r="F3652" s="10" t="s">
        <v>1409</v>
      </c>
      <c r="G3652" s="9">
        <v>71077</v>
      </c>
      <c r="H3652" s="9">
        <f t="shared" si="347"/>
        <v>959537</v>
      </c>
      <c r="I3652" s="6" t="s">
        <v>147</v>
      </c>
      <c r="J3652" s="6" t="s">
        <v>148</v>
      </c>
      <c r="K3652" s="5">
        <f t="shared" si="345"/>
        <v>45811</v>
      </c>
      <c r="L3652" s="9">
        <f>+VLOOKUP(B3652,'[17]TT 2023'!F$3736:K$3797,2,0)</f>
        <v>959540</v>
      </c>
      <c r="M3652" s="9">
        <f t="shared" si="346"/>
        <v>3</v>
      </c>
      <c r="N3652" s="5">
        <f>+VLOOKUP(B3652,'[17]TT 2023'!F$3736:K$3797,6,0)</f>
        <v>45818</v>
      </c>
      <c r="O3652" t="s">
        <v>3925</v>
      </c>
    </row>
    <row r="3653" spans="1:15" hidden="1" x14ac:dyDescent="0.2">
      <c r="A3653" s="5">
        <v>45776</v>
      </c>
      <c r="B3653" s="6">
        <v>26807</v>
      </c>
      <c r="C3653" s="6" t="s">
        <v>3391</v>
      </c>
      <c r="D3653" s="6" t="s">
        <v>3799</v>
      </c>
      <c r="E3653" s="9">
        <v>501830</v>
      </c>
      <c r="F3653" s="10" t="s">
        <v>1409</v>
      </c>
      <c r="G3653" s="9">
        <v>40146</v>
      </c>
      <c r="H3653" s="9">
        <f t="shared" si="347"/>
        <v>541976</v>
      </c>
      <c r="I3653" s="6" t="s">
        <v>147</v>
      </c>
      <c r="J3653" s="6" t="s">
        <v>148</v>
      </c>
      <c r="K3653" s="5">
        <f t="shared" si="345"/>
        <v>45811</v>
      </c>
      <c r="L3653" s="9">
        <f>+VLOOKUP(B3653,'[17]TT 2023'!F$3736:K$3797,2,0)</f>
        <v>541971</v>
      </c>
      <c r="M3653" s="9">
        <f t="shared" si="346"/>
        <v>-5</v>
      </c>
      <c r="N3653" s="5">
        <f>+VLOOKUP(B3653,'[17]TT 2023'!F$3736:K$3797,6,0)</f>
        <v>45818</v>
      </c>
      <c r="O3653" t="s">
        <v>3925</v>
      </c>
    </row>
    <row r="3654" spans="1:15" hidden="1" x14ac:dyDescent="0.2">
      <c r="A3654" s="5">
        <v>45776</v>
      </c>
      <c r="B3654" s="6">
        <v>26808</v>
      </c>
      <c r="C3654" s="6" t="s">
        <v>3391</v>
      </c>
      <c r="D3654" s="6" t="s">
        <v>3800</v>
      </c>
      <c r="E3654" s="9">
        <v>2395015</v>
      </c>
      <c r="F3654" s="10" t="s">
        <v>1409</v>
      </c>
      <c r="G3654" s="9">
        <v>191601</v>
      </c>
      <c r="H3654" s="9">
        <f t="shared" si="347"/>
        <v>2586616</v>
      </c>
      <c r="I3654" s="6" t="s">
        <v>73</v>
      </c>
      <c r="J3654" s="6" t="s">
        <v>74</v>
      </c>
      <c r="K3654" s="5">
        <f t="shared" si="345"/>
        <v>45811</v>
      </c>
      <c r="L3654" s="9">
        <f>+VLOOKUP(B3654,'[17]TT 2023'!F$3736:K$3797,2,0)</f>
        <v>2586614</v>
      </c>
      <c r="M3654" s="9">
        <f t="shared" si="346"/>
        <v>-2</v>
      </c>
      <c r="N3654" s="5">
        <f>+VLOOKUP(B3654,'[17]TT 2023'!F$3736:K$3797,6,0)</f>
        <v>45818</v>
      </c>
      <c r="O3654" t="s">
        <v>3925</v>
      </c>
    </row>
    <row r="3655" spans="1:15" hidden="1" x14ac:dyDescent="0.2">
      <c r="A3655" s="5">
        <v>45776</v>
      </c>
      <c r="B3655" s="6">
        <v>26809</v>
      </c>
      <c r="C3655" s="6" t="s">
        <v>3391</v>
      </c>
      <c r="D3655" s="6" t="s">
        <v>3801</v>
      </c>
      <c r="E3655" s="9">
        <v>1619169</v>
      </c>
      <c r="F3655" s="10" t="s">
        <v>1409</v>
      </c>
      <c r="G3655" s="9">
        <v>129534</v>
      </c>
      <c r="H3655" s="9">
        <f t="shared" si="347"/>
        <v>1748703</v>
      </c>
      <c r="I3655" s="6" t="s">
        <v>175</v>
      </c>
      <c r="J3655" s="6" t="s">
        <v>176</v>
      </c>
      <c r="K3655" s="5">
        <f t="shared" si="345"/>
        <v>45811</v>
      </c>
      <c r="L3655" s="9">
        <f>+VLOOKUP(B3655,'[17]TT 2023'!F$3736:K$3797,2,0)</f>
        <v>1748709</v>
      </c>
      <c r="M3655" s="9">
        <f t="shared" si="346"/>
        <v>6</v>
      </c>
      <c r="N3655" s="5">
        <f>+VLOOKUP(B3655,'[17]TT 2023'!F$3736:K$3797,6,0)</f>
        <v>45818</v>
      </c>
      <c r="O3655" t="s">
        <v>3925</v>
      </c>
    </row>
    <row r="3656" spans="1:15" hidden="1" x14ac:dyDescent="0.2">
      <c r="A3656" s="5">
        <v>45776</v>
      </c>
      <c r="B3656" s="6">
        <v>26810</v>
      </c>
      <c r="C3656" s="6" t="s">
        <v>3391</v>
      </c>
      <c r="D3656" s="6" t="s">
        <v>3802</v>
      </c>
      <c r="E3656" s="9">
        <v>1468620</v>
      </c>
      <c r="F3656" s="10" t="s">
        <v>1409</v>
      </c>
      <c r="G3656" s="9">
        <v>117490</v>
      </c>
      <c r="H3656" s="9">
        <f t="shared" si="347"/>
        <v>1586110</v>
      </c>
      <c r="I3656" s="6" t="s">
        <v>83</v>
      </c>
      <c r="J3656" s="6" t="s">
        <v>84</v>
      </c>
      <c r="K3656" s="5">
        <f t="shared" si="345"/>
        <v>45811</v>
      </c>
      <c r="L3656" s="9">
        <f>+VLOOKUP(B3656,'[17]TT 2023'!F$3736:K$3797,2,0)</f>
        <v>1586115</v>
      </c>
      <c r="M3656" s="9">
        <f t="shared" si="346"/>
        <v>5</v>
      </c>
      <c r="N3656" s="5">
        <f>+VLOOKUP(B3656,'[17]TT 2023'!F$3736:K$3797,6,0)</f>
        <v>45818</v>
      </c>
      <c r="O3656" t="s">
        <v>3925</v>
      </c>
    </row>
    <row r="3657" spans="1:15" hidden="1" x14ac:dyDescent="0.2">
      <c r="A3657" s="5">
        <v>45776</v>
      </c>
      <c r="B3657" s="6">
        <v>26811</v>
      </c>
      <c r="C3657" s="6" t="s">
        <v>3391</v>
      </c>
      <c r="D3657" s="6" t="s">
        <v>3803</v>
      </c>
      <c r="E3657" s="9">
        <v>1468620</v>
      </c>
      <c r="F3657" s="10" t="s">
        <v>1409</v>
      </c>
      <c r="G3657" s="9">
        <v>117490</v>
      </c>
      <c r="H3657" s="9">
        <f t="shared" si="347"/>
        <v>1586110</v>
      </c>
      <c r="I3657" s="6" t="s">
        <v>93</v>
      </c>
      <c r="J3657" s="6" t="s">
        <v>94</v>
      </c>
      <c r="K3657" s="5">
        <f t="shared" si="345"/>
        <v>45811</v>
      </c>
      <c r="L3657" s="9">
        <f>+VLOOKUP(B3657,'[17]TT 2023'!F$3736:K$3797,2,0)</f>
        <v>1586115</v>
      </c>
      <c r="M3657" s="9">
        <f t="shared" si="346"/>
        <v>5</v>
      </c>
      <c r="N3657" s="5">
        <f>+VLOOKUP(B3657,'[17]TT 2023'!F$3736:K$3797,6,0)</f>
        <v>45818</v>
      </c>
      <c r="O3657" t="s">
        <v>3925</v>
      </c>
    </row>
    <row r="3658" spans="1:15" hidden="1" x14ac:dyDescent="0.2">
      <c r="A3658" s="5">
        <v>45776</v>
      </c>
      <c r="B3658" s="6">
        <v>26812</v>
      </c>
      <c r="C3658" s="6" t="s">
        <v>3391</v>
      </c>
      <c r="D3658" s="6" t="s">
        <v>3804</v>
      </c>
      <c r="E3658" s="9">
        <v>1468620</v>
      </c>
      <c r="F3658" s="10" t="s">
        <v>1409</v>
      </c>
      <c r="G3658" s="9">
        <v>117490</v>
      </c>
      <c r="H3658" s="9">
        <f t="shared" si="347"/>
        <v>1586110</v>
      </c>
      <c r="I3658" s="6" t="s">
        <v>89</v>
      </c>
      <c r="J3658" s="6" t="s">
        <v>90</v>
      </c>
      <c r="K3658" s="5">
        <f t="shared" si="345"/>
        <v>45811</v>
      </c>
      <c r="L3658" s="9">
        <f>+VLOOKUP(B3658,'[17]TT 2023'!F$3736:K$3797,2,0)</f>
        <v>1586115</v>
      </c>
      <c r="M3658" s="9">
        <f t="shared" si="346"/>
        <v>5</v>
      </c>
      <c r="N3658" s="5">
        <f>+VLOOKUP(B3658,'[17]TT 2023'!F$3736:K$3797,6,0)</f>
        <v>45818</v>
      </c>
      <c r="O3658" t="s">
        <v>3925</v>
      </c>
    </row>
    <row r="3659" spans="1:15" hidden="1" x14ac:dyDescent="0.2">
      <c r="A3659" s="5">
        <v>45776</v>
      </c>
      <c r="B3659" s="6">
        <v>26814</v>
      </c>
      <c r="C3659" s="6" t="s">
        <v>3391</v>
      </c>
      <c r="D3659" s="6" t="s">
        <v>3805</v>
      </c>
      <c r="E3659" s="9">
        <v>2026650</v>
      </c>
      <c r="F3659" s="10" t="s">
        <v>1409</v>
      </c>
      <c r="G3659" s="9">
        <v>162132</v>
      </c>
      <c r="H3659" s="9">
        <f t="shared" si="347"/>
        <v>2188782</v>
      </c>
      <c r="I3659" s="6" t="s">
        <v>131</v>
      </c>
      <c r="J3659" s="6" t="s">
        <v>132</v>
      </c>
      <c r="K3659" s="5">
        <f t="shared" si="345"/>
        <v>45811</v>
      </c>
      <c r="L3659" s="9">
        <f>+VLOOKUP(B3659,'[17]TT 2023'!F$3736:K$3797,2,0)</f>
        <v>2188782</v>
      </c>
      <c r="M3659" s="9">
        <f t="shared" si="346"/>
        <v>0</v>
      </c>
      <c r="N3659" s="5">
        <f>+VLOOKUP(B3659,'[17]TT 2023'!F$3736:K$3797,6,0)</f>
        <v>45818</v>
      </c>
      <c r="O3659" t="s">
        <v>3925</v>
      </c>
    </row>
    <row r="3660" spans="1:15" hidden="1" x14ac:dyDescent="0.2">
      <c r="A3660" s="5">
        <v>45776</v>
      </c>
      <c r="B3660" s="6">
        <v>26816</v>
      </c>
      <c r="C3660" s="6" t="s">
        <v>3391</v>
      </c>
      <c r="D3660" s="6" t="s">
        <v>3806</v>
      </c>
      <c r="E3660" s="9">
        <v>888460</v>
      </c>
      <c r="F3660" s="10" t="s">
        <v>1409</v>
      </c>
      <c r="G3660" s="9">
        <v>71077</v>
      </c>
      <c r="H3660" s="9">
        <f t="shared" si="347"/>
        <v>959537</v>
      </c>
      <c r="I3660" s="6" t="s">
        <v>131</v>
      </c>
      <c r="J3660" s="6" t="s">
        <v>132</v>
      </c>
      <c r="K3660" s="5">
        <f t="shared" si="345"/>
        <v>45811</v>
      </c>
      <c r="L3660" s="9">
        <f>+VLOOKUP(B3660,'[17]TT 2023'!F$3736:K$3797,2,0)</f>
        <v>959540</v>
      </c>
      <c r="M3660" s="9">
        <f t="shared" si="346"/>
        <v>3</v>
      </c>
      <c r="N3660" s="5">
        <f>+VLOOKUP(B3660,'[17]TT 2023'!F$3736:K$3797,6,0)</f>
        <v>45818</v>
      </c>
      <c r="O3660" t="s">
        <v>3925</v>
      </c>
    </row>
    <row r="3661" spans="1:15" hidden="1" x14ac:dyDescent="0.2">
      <c r="A3661" s="5">
        <v>45776</v>
      </c>
      <c r="B3661" s="6">
        <v>26819</v>
      </c>
      <c r="C3661" s="6" t="s">
        <v>3391</v>
      </c>
      <c r="D3661" s="6" t="s">
        <v>3807</v>
      </c>
      <c r="E3661" s="9">
        <v>888460</v>
      </c>
      <c r="F3661" s="10" t="s">
        <v>1409</v>
      </c>
      <c r="G3661" s="9">
        <v>71077</v>
      </c>
      <c r="H3661" s="9">
        <f t="shared" si="347"/>
        <v>959537</v>
      </c>
      <c r="I3661" s="6" t="s">
        <v>53</v>
      </c>
      <c r="J3661" s="6" t="s">
        <v>54</v>
      </c>
      <c r="K3661" s="5">
        <f t="shared" si="345"/>
        <v>45811</v>
      </c>
      <c r="L3661" s="9">
        <f>+VLOOKUP(B3661,'[17]TT 2023'!F$3736:K$3797,2,0)</f>
        <v>959540</v>
      </c>
      <c r="M3661" s="9">
        <f t="shared" si="346"/>
        <v>3</v>
      </c>
      <c r="N3661" s="5">
        <f>+VLOOKUP(B3661,'[17]TT 2023'!F$3736:K$3797,6,0)</f>
        <v>45818</v>
      </c>
      <c r="O3661" t="s">
        <v>3925</v>
      </c>
    </row>
    <row r="3662" spans="1:15" hidden="1" x14ac:dyDescent="0.2">
      <c r="A3662" s="5">
        <v>45776</v>
      </c>
      <c r="B3662" s="6">
        <v>26821</v>
      </c>
      <c r="C3662" s="6" t="s">
        <v>3391</v>
      </c>
      <c r="D3662" s="6" t="s">
        <v>3808</v>
      </c>
      <c r="E3662" s="9">
        <v>1952680</v>
      </c>
      <c r="F3662" s="10" t="s">
        <v>1409</v>
      </c>
      <c r="G3662" s="9">
        <v>156214</v>
      </c>
      <c r="H3662" s="9">
        <f t="shared" si="347"/>
        <v>2108894</v>
      </c>
      <c r="I3662" s="6" t="s">
        <v>93</v>
      </c>
      <c r="J3662" s="6" t="s">
        <v>94</v>
      </c>
      <c r="K3662" s="5">
        <f t="shared" si="345"/>
        <v>45811</v>
      </c>
      <c r="L3662" s="9">
        <f>+VLOOKUP(B3662,'[17]TT 2023'!F$3736:K$3797,2,0)</f>
        <v>2108889</v>
      </c>
      <c r="M3662" s="9">
        <f t="shared" si="346"/>
        <v>-5</v>
      </c>
      <c r="N3662" s="5">
        <f>+VLOOKUP(B3662,'[17]TT 2023'!F$3736:K$3797,6,0)</f>
        <v>45818</v>
      </c>
      <c r="O3662" t="s">
        <v>3925</v>
      </c>
    </row>
    <row r="3663" spans="1:15" hidden="1" x14ac:dyDescent="0.2">
      <c r="A3663" s="5">
        <v>45776</v>
      </c>
      <c r="B3663" s="6">
        <v>26823</v>
      </c>
      <c r="C3663" s="6" t="s">
        <v>3391</v>
      </c>
      <c r="D3663" s="6" t="s">
        <v>3809</v>
      </c>
      <c r="E3663" s="9">
        <v>3905360</v>
      </c>
      <c r="F3663" s="10" t="s">
        <v>1409</v>
      </c>
      <c r="G3663" s="9">
        <v>312429</v>
      </c>
      <c r="H3663" s="9">
        <f t="shared" si="347"/>
        <v>4217789</v>
      </c>
      <c r="I3663" s="6" t="s">
        <v>175</v>
      </c>
      <c r="J3663" s="6" t="s">
        <v>176</v>
      </c>
      <c r="K3663" s="5">
        <f t="shared" si="345"/>
        <v>45811</v>
      </c>
      <c r="L3663" s="9">
        <f>+VLOOKUP(B3663,'[17]TT 2023'!F$3736:K$3797,2,0)</f>
        <v>4217792</v>
      </c>
      <c r="M3663" s="9">
        <f t="shared" si="346"/>
        <v>3</v>
      </c>
      <c r="N3663" s="5">
        <f>+VLOOKUP(B3663,'[17]TT 2023'!F$3736:K$3797,6,0)</f>
        <v>45818</v>
      </c>
      <c r="O3663" t="s">
        <v>3925</v>
      </c>
    </row>
    <row r="3664" spans="1:15" hidden="1" x14ac:dyDescent="0.2">
      <c r="A3664" s="5">
        <v>45776</v>
      </c>
      <c r="B3664" s="6">
        <v>26824</v>
      </c>
      <c r="C3664" s="6" t="s">
        <v>3391</v>
      </c>
      <c r="D3664" s="6" t="s">
        <v>3810</v>
      </c>
      <c r="E3664" s="9">
        <v>5947670</v>
      </c>
      <c r="F3664" s="10" t="s">
        <v>1409</v>
      </c>
      <c r="G3664" s="9">
        <v>475814</v>
      </c>
      <c r="H3664" s="9">
        <f t="shared" si="347"/>
        <v>6423484</v>
      </c>
      <c r="I3664" s="6" t="s">
        <v>113</v>
      </c>
      <c r="J3664" s="6" t="s">
        <v>114</v>
      </c>
      <c r="K3664" s="5">
        <f t="shared" si="345"/>
        <v>45811</v>
      </c>
      <c r="L3664" s="9">
        <f>+VLOOKUP(B3664,'[17]TT 2023'!F$3736:K$3797,2,0)</f>
        <v>6423489</v>
      </c>
      <c r="M3664" s="9">
        <f t="shared" si="346"/>
        <v>5</v>
      </c>
      <c r="N3664" s="5">
        <f>+VLOOKUP(B3664,'[17]TT 2023'!F$3736:K$3797,6,0)</f>
        <v>45818</v>
      </c>
      <c r="O3664" t="s">
        <v>3925</v>
      </c>
    </row>
    <row r="3665" spans="1:15" hidden="1" x14ac:dyDescent="0.2">
      <c r="A3665" s="5">
        <v>45776</v>
      </c>
      <c r="B3665" s="6">
        <v>26845</v>
      </c>
      <c r="C3665" s="6" t="s">
        <v>3391</v>
      </c>
      <c r="D3665" s="6" t="s">
        <v>3811</v>
      </c>
      <c r="E3665" s="9">
        <v>9195890</v>
      </c>
      <c r="F3665" s="10" t="s">
        <v>1409</v>
      </c>
      <c r="G3665" s="9">
        <v>735671</v>
      </c>
      <c r="H3665" s="9">
        <f t="shared" si="347"/>
        <v>9931561</v>
      </c>
      <c r="I3665" s="6" t="s">
        <v>13</v>
      </c>
      <c r="J3665" s="6" t="s">
        <v>14</v>
      </c>
      <c r="K3665" s="5">
        <f t="shared" si="345"/>
        <v>45811</v>
      </c>
      <c r="L3665" s="9">
        <f>+VLOOKUP(B3665,'[17]TT 2023'!F$3736:K$3797,2,0)</f>
        <v>9931559</v>
      </c>
      <c r="M3665" s="9">
        <f t="shared" si="346"/>
        <v>-2</v>
      </c>
      <c r="N3665" s="5">
        <f>+VLOOKUP(B3665,'[17]TT 2023'!F$3736:K$3797,6,0)</f>
        <v>45818</v>
      </c>
      <c r="O3665" t="s">
        <v>3925</v>
      </c>
    </row>
    <row r="3666" spans="1:15" hidden="1" x14ac:dyDescent="0.2">
      <c r="A3666" s="5">
        <v>45776</v>
      </c>
      <c r="B3666" s="6">
        <v>26846</v>
      </c>
      <c r="C3666" s="6" t="s">
        <v>3391</v>
      </c>
      <c r="D3666" s="6" t="s">
        <v>3812</v>
      </c>
      <c r="E3666" s="9">
        <v>3905360</v>
      </c>
      <c r="F3666" s="10" t="s">
        <v>1409</v>
      </c>
      <c r="G3666" s="9">
        <v>312429</v>
      </c>
      <c r="H3666" s="9">
        <f t="shared" si="347"/>
        <v>4217789</v>
      </c>
      <c r="I3666" s="6" t="s">
        <v>13</v>
      </c>
      <c r="J3666" s="6" t="s">
        <v>14</v>
      </c>
      <c r="K3666" s="5">
        <f t="shared" si="345"/>
        <v>45811</v>
      </c>
      <c r="L3666" s="9">
        <f>+VLOOKUP(B3666,'[17]TT 2023'!F$3736:K$3797,2,0)</f>
        <v>4217792</v>
      </c>
      <c r="M3666" s="9">
        <f t="shared" si="346"/>
        <v>3</v>
      </c>
      <c r="N3666" s="5">
        <f>+VLOOKUP(B3666,'[17]TT 2023'!F$3736:K$3797,6,0)</f>
        <v>45818</v>
      </c>
      <c r="O3666" t="s">
        <v>3925</v>
      </c>
    </row>
    <row r="3667" spans="1:15" hidden="1" x14ac:dyDescent="0.2">
      <c r="A3667" s="5">
        <v>45776</v>
      </c>
      <c r="B3667" s="6">
        <v>26847</v>
      </c>
      <c r="C3667" s="6" t="s">
        <v>3391</v>
      </c>
      <c r="D3667" s="6" t="s">
        <v>3813</v>
      </c>
      <c r="E3667" s="9">
        <v>888460</v>
      </c>
      <c r="F3667" s="10" t="s">
        <v>1409</v>
      </c>
      <c r="G3667" s="9">
        <v>71077</v>
      </c>
      <c r="H3667" s="9">
        <f t="shared" si="347"/>
        <v>959537</v>
      </c>
      <c r="I3667" s="6" t="s">
        <v>101</v>
      </c>
      <c r="J3667" s="6" t="s">
        <v>102</v>
      </c>
      <c r="K3667" s="5">
        <f t="shared" si="345"/>
        <v>45811</v>
      </c>
      <c r="L3667" s="9">
        <f>+VLOOKUP(B3667,'[17]TT 2023'!F$3736:K$3797,2,0)</f>
        <v>959540</v>
      </c>
      <c r="M3667" s="9">
        <f t="shared" si="346"/>
        <v>3</v>
      </c>
      <c r="N3667" s="5">
        <f>+VLOOKUP(B3667,'[17]TT 2023'!F$3736:K$3797,6,0)</f>
        <v>45818</v>
      </c>
      <c r="O3667" t="s">
        <v>3925</v>
      </c>
    </row>
    <row r="3668" spans="1:15" hidden="1" x14ac:dyDescent="0.2">
      <c r="A3668" s="5">
        <v>45776</v>
      </c>
      <c r="B3668" s="6">
        <v>26848</v>
      </c>
      <c r="C3668" s="6" t="s">
        <v>3391</v>
      </c>
      <c r="D3668" s="6" t="s">
        <v>3814</v>
      </c>
      <c r="E3668" s="9">
        <v>1059860</v>
      </c>
      <c r="F3668" s="10" t="s">
        <v>1409</v>
      </c>
      <c r="G3668" s="9">
        <v>84789</v>
      </c>
      <c r="H3668" s="9">
        <f t="shared" si="347"/>
        <v>1144649</v>
      </c>
      <c r="I3668" s="6" t="s">
        <v>101</v>
      </c>
      <c r="J3668" s="6" t="s">
        <v>102</v>
      </c>
      <c r="K3668" s="5">
        <f t="shared" si="345"/>
        <v>45811</v>
      </c>
      <c r="L3668" s="9">
        <f>+VLOOKUP(B3668,'[17]TT 2023'!F$3736:K$3797,2,0)</f>
        <v>1144652</v>
      </c>
      <c r="M3668" s="9">
        <f t="shared" si="346"/>
        <v>3</v>
      </c>
      <c r="N3668" s="5">
        <f>+VLOOKUP(B3668,'[17]TT 2023'!F$3736:K$3797,6,0)</f>
        <v>45818</v>
      </c>
      <c r="O3668" t="s">
        <v>3925</v>
      </c>
    </row>
    <row r="3669" spans="1:15" hidden="1" x14ac:dyDescent="0.2">
      <c r="A3669" s="5">
        <v>45783</v>
      </c>
      <c r="B3669" s="6">
        <v>908</v>
      </c>
      <c r="C3669" s="6" t="s">
        <v>3386</v>
      </c>
      <c r="D3669" s="6" t="s">
        <v>727</v>
      </c>
      <c r="E3669" s="9">
        <v>-111058</v>
      </c>
      <c r="F3669" s="10" t="s">
        <v>1409</v>
      </c>
      <c r="G3669" s="9">
        <v>-8885</v>
      </c>
      <c r="H3669" s="9">
        <f t="shared" si="347"/>
        <v>-119943</v>
      </c>
      <c r="I3669" s="6" t="s">
        <v>13</v>
      </c>
      <c r="J3669" s="6" t="s">
        <v>14</v>
      </c>
      <c r="K3669" s="5">
        <f t="shared" ref="K3669:K3674" si="348">35+A3669</f>
        <v>45818</v>
      </c>
      <c r="L3669" s="9">
        <f>+VLOOKUP(B3669,'[17]TT 2023'!F$3601:K$3664,2,0)</f>
        <v>-119947</v>
      </c>
      <c r="M3669" s="9">
        <f t="shared" ref="M3669:M3674" si="349">+L3669-H3669</f>
        <v>-4</v>
      </c>
      <c r="N3669" s="5">
        <f>+VLOOKUP(B3669,'[17]TT 2023'!F$3601:K$3664,6,0)</f>
        <v>45789</v>
      </c>
      <c r="O3669" t="s">
        <v>3815</v>
      </c>
    </row>
    <row r="3670" spans="1:15" hidden="1" x14ac:dyDescent="0.2">
      <c r="A3670" s="5">
        <v>45783</v>
      </c>
      <c r="B3670" s="6">
        <v>909</v>
      </c>
      <c r="C3670" s="6" t="s">
        <v>3386</v>
      </c>
      <c r="D3670" s="6" t="s">
        <v>727</v>
      </c>
      <c r="E3670" s="9">
        <v>-479003</v>
      </c>
      <c r="F3670" s="10" t="s">
        <v>1409</v>
      </c>
      <c r="G3670" s="9">
        <v>-38321</v>
      </c>
      <c r="H3670" s="9">
        <f t="shared" si="347"/>
        <v>-517324</v>
      </c>
      <c r="I3670" s="6" t="s">
        <v>13</v>
      </c>
      <c r="J3670" s="6" t="s">
        <v>14</v>
      </c>
      <c r="K3670" s="5">
        <f t="shared" si="348"/>
        <v>45818</v>
      </c>
      <c r="L3670" s="9">
        <f>+VLOOKUP(B3670,'[17]TT 2023'!F$3601:K$3664,2,0)</f>
        <v>-517333</v>
      </c>
      <c r="M3670" s="9">
        <f t="shared" si="349"/>
        <v>-9</v>
      </c>
      <c r="N3670" s="5">
        <f>+VLOOKUP(B3670,'[17]TT 2023'!F$3601:K$3664,6,0)</f>
        <v>45789</v>
      </c>
      <c r="O3670" t="s">
        <v>3815</v>
      </c>
    </row>
    <row r="3671" spans="1:15" hidden="1" x14ac:dyDescent="0.2">
      <c r="A3671" s="5">
        <v>45783</v>
      </c>
      <c r="B3671" s="6">
        <v>910</v>
      </c>
      <c r="C3671" s="6" t="s">
        <v>3386</v>
      </c>
      <c r="D3671" s="6" t="s">
        <v>727</v>
      </c>
      <c r="E3671" s="9">
        <v>-1517845</v>
      </c>
      <c r="F3671" s="10" t="s">
        <v>1409</v>
      </c>
      <c r="G3671" s="9">
        <v>-121428</v>
      </c>
      <c r="H3671" s="9">
        <f t="shared" si="347"/>
        <v>-1639273</v>
      </c>
      <c r="I3671" s="6" t="s">
        <v>53</v>
      </c>
      <c r="J3671" s="6" t="s">
        <v>54</v>
      </c>
      <c r="K3671" s="5">
        <f t="shared" si="348"/>
        <v>45818</v>
      </c>
      <c r="L3671" s="9">
        <f>+VLOOKUP(B3671,'[17]TT 2023'!F$3601:K$3664,2,0)</f>
        <v>-1639278</v>
      </c>
      <c r="M3671" s="9">
        <f t="shared" si="349"/>
        <v>-5</v>
      </c>
      <c r="N3671" s="5">
        <f>+VLOOKUP(B3671,'[17]TT 2023'!F$3601:K$3664,6,0)</f>
        <v>45789</v>
      </c>
      <c r="O3671" t="s">
        <v>3815</v>
      </c>
    </row>
    <row r="3672" spans="1:15" hidden="1" x14ac:dyDescent="0.2">
      <c r="A3672" s="5">
        <v>45783</v>
      </c>
      <c r="B3672" s="6">
        <v>911</v>
      </c>
      <c r="C3672" s="6" t="s">
        <v>3386</v>
      </c>
      <c r="D3672" s="6" t="s">
        <v>727</v>
      </c>
      <c r="E3672" s="9">
        <v>-223980</v>
      </c>
      <c r="F3672" s="10" t="s">
        <v>1409</v>
      </c>
      <c r="G3672" s="9">
        <v>-17918</v>
      </c>
      <c r="H3672" s="9">
        <f t="shared" si="347"/>
        <v>-241898</v>
      </c>
      <c r="I3672" s="6" t="s">
        <v>101</v>
      </c>
      <c r="J3672" s="6" t="s">
        <v>102</v>
      </c>
      <c r="K3672" s="5">
        <f t="shared" si="348"/>
        <v>45818</v>
      </c>
      <c r="L3672" s="9">
        <f>+VLOOKUP(B3672,'[17]TT 2023'!F$3601:K$3664,2,0)</f>
        <v>-241893</v>
      </c>
      <c r="M3672" s="9">
        <f t="shared" si="349"/>
        <v>5</v>
      </c>
      <c r="N3672" s="5">
        <f>+VLOOKUP(B3672,'[17]TT 2023'!F$3601:K$3664,6,0)</f>
        <v>45789</v>
      </c>
      <c r="O3672" t="s">
        <v>3815</v>
      </c>
    </row>
    <row r="3673" spans="1:15" hidden="1" x14ac:dyDescent="0.2">
      <c r="A3673" s="5">
        <v>45783</v>
      </c>
      <c r="B3673" s="6">
        <v>912</v>
      </c>
      <c r="C3673" s="6" t="s">
        <v>3386</v>
      </c>
      <c r="D3673" s="6" t="s">
        <v>727</v>
      </c>
      <c r="E3673" s="9">
        <v>-88846</v>
      </c>
      <c r="F3673" s="10" t="s">
        <v>1409</v>
      </c>
      <c r="G3673" s="9">
        <v>-7108</v>
      </c>
      <c r="H3673" s="9">
        <f t="shared" si="347"/>
        <v>-95954</v>
      </c>
      <c r="I3673" s="6" t="s">
        <v>101</v>
      </c>
      <c r="J3673" s="6" t="s">
        <v>102</v>
      </c>
      <c r="K3673" s="5">
        <f t="shared" si="348"/>
        <v>45818</v>
      </c>
      <c r="L3673" s="9">
        <f>+VLOOKUP(B3673,'[17]TT 2023'!F$3601:K$3664,2,0)</f>
        <v>-95958</v>
      </c>
      <c r="M3673" s="9">
        <f t="shared" si="349"/>
        <v>-4</v>
      </c>
      <c r="N3673" s="5">
        <f>+VLOOKUP(B3673,'[17]TT 2023'!F$3601:K$3664,6,0)</f>
        <v>45789</v>
      </c>
      <c r="O3673" t="s">
        <v>3815</v>
      </c>
    </row>
    <row r="3674" spans="1:15" hidden="1" x14ac:dyDescent="0.2">
      <c r="A3674" s="5">
        <v>45783</v>
      </c>
      <c r="B3674" s="6">
        <v>913</v>
      </c>
      <c r="C3674" s="6" t="s">
        <v>3386</v>
      </c>
      <c r="D3674" s="6" t="s">
        <v>727</v>
      </c>
      <c r="E3674" s="9">
        <v>-223212</v>
      </c>
      <c r="F3674" s="10" t="s">
        <v>1409</v>
      </c>
      <c r="G3674" s="9">
        <v>-17857</v>
      </c>
      <c r="H3674" s="9">
        <f t="shared" si="347"/>
        <v>-241069</v>
      </c>
      <c r="I3674" s="6" t="s">
        <v>101</v>
      </c>
      <c r="J3674" s="6" t="s">
        <v>102</v>
      </c>
      <c r="K3674" s="5">
        <f t="shared" si="348"/>
        <v>45818</v>
      </c>
      <c r="L3674" s="9">
        <f>+VLOOKUP(B3674,'[17]TT 2023'!F$3601:K$3664,2,0)</f>
        <v>-241069</v>
      </c>
      <c r="M3674" s="9">
        <f t="shared" si="349"/>
        <v>0</v>
      </c>
      <c r="N3674" s="5">
        <f>+VLOOKUP(B3674,'[17]TT 2023'!F$3601:K$3664,6,0)</f>
        <v>45789</v>
      </c>
      <c r="O3674" t="s">
        <v>3815</v>
      </c>
    </row>
    <row r="3675" spans="1:15" hidden="1" x14ac:dyDescent="0.2">
      <c r="A3675" s="5">
        <v>45782</v>
      </c>
      <c r="B3675" s="6">
        <v>27678</v>
      </c>
      <c r="C3675" s="6" t="s">
        <v>3388</v>
      </c>
      <c r="D3675" s="6" t="s">
        <v>3411</v>
      </c>
      <c r="E3675" s="9">
        <v>-3282545</v>
      </c>
      <c r="F3675" s="10" t="s">
        <v>1409</v>
      </c>
      <c r="G3675" s="9">
        <v>-262604</v>
      </c>
      <c r="H3675" s="9">
        <f t="shared" si="347"/>
        <v>-3545149</v>
      </c>
      <c r="I3675" s="6" t="s">
        <v>13</v>
      </c>
      <c r="J3675" s="6" t="s">
        <v>14</v>
      </c>
      <c r="K3675" s="5">
        <f t="shared" ref="K3675:K3705" si="350">35+A3675</f>
        <v>45817</v>
      </c>
      <c r="L3675" s="9">
        <f>+VLOOKUP(B3675,'[17]TT 2023'!F$3665:K$3735,2,0)</f>
        <v>-3545149</v>
      </c>
      <c r="M3675" s="9">
        <f t="shared" ref="M3675:M3705" si="351">+L3675-H3675</f>
        <v>0</v>
      </c>
      <c r="N3675" s="5">
        <f>+VLOOKUP(B3675,'[17]TT 2023'!F$3665:K$3735,6,0)</f>
        <v>45803</v>
      </c>
      <c r="O3675" t="s">
        <v>3821</v>
      </c>
    </row>
    <row r="3676" spans="1:15" hidden="1" x14ac:dyDescent="0.2">
      <c r="A3676" s="5">
        <v>45782</v>
      </c>
      <c r="B3676" s="6">
        <v>27679</v>
      </c>
      <c r="C3676" s="6" t="s">
        <v>3388</v>
      </c>
      <c r="D3676" s="6" t="s">
        <v>3412</v>
      </c>
      <c r="E3676" s="9">
        <v>-1641272</v>
      </c>
      <c r="F3676" s="10" t="s">
        <v>1409</v>
      </c>
      <c r="G3676" s="9">
        <v>-131302</v>
      </c>
      <c r="H3676" s="9">
        <f t="shared" si="347"/>
        <v>-1772574</v>
      </c>
      <c r="I3676" s="6" t="s">
        <v>13</v>
      </c>
      <c r="J3676" s="6" t="s">
        <v>14</v>
      </c>
      <c r="K3676" s="5">
        <f t="shared" si="350"/>
        <v>45817</v>
      </c>
      <c r="L3676" s="9">
        <f>+VLOOKUP(B3676,'[17]TT 2023'!F$3665:K$3735,2,0)</f>
        <v>-1772574</v>
      </c>
      <c r="M3676" s="9">
        <f t="shared" si="351"/>
        <v>0</v>
      </c>
      <c r="N3676" s="5">
        <f>+VLOOKUP(B3676,'[17]TT 2023'!F$3665:K$3735,6,0)</f>
        <v>45803</v>
      </c>
      <c r="O3676" t="s">
        <v>3821</v>
      </c>
    </row>
    <row r="3677" spans="1:15" hidden="1" x14ac:dyDescent="0.2">
      <c r="A3677" s="5">
        <v>45782</v>
      </c>
      <c r="B3677" s="6">
        <v>27828</v>
      </c>
      <c r="C3677" s="6" t="s">
        <v>3388</v>
      </c>
      <c r="D3677" s="6" t="s">
        <v>3389</v>
      </c>
      <c r="E3677" s="9">
        <v>-10832397</v>
      </c>
      <c r="F3677" s="10" t="s">
        <v>1409</v>
      </c>
      <c r="G3677" s="9">
        <v>-866592</v>
      </c>
      <c r="H3677" s="9">
        <f t="shared" si="347"/>
        <v>-11698989</v>
      </c>
      <c r="I3677" s="6" t="s">
        <v>13</v>
      </c>
      <c r="J3677" s="6" t="s">
        <v>14</v>
      </c>
      <c r="K3677" s="5">
        <f t="shared" si="350"/>
        <v>45817</v>
      </c>
      <c r="L3677" s="9">
        <f>+VLOOKUP(B3677,'[17]TT 2023'!F$3665:K$3735,2,0)</f>
        <v>-11698989</v>
      </c>
      <c r="M3677" s="9">
        <f t="shared" si="351"/>
        <v>0</v>
      </c>
      <c r="N3677" s="5">
        <f>+VLOOKUP(B3677,'[17]TT 2023'!F$3665:K$3735,6,0)</f>
        <v>45803</v>
      </c>
      <c r="O3677" t="s">
        <v>3821</v>
      </c>
    </row>
    <row r="3678" spans="1:15" hidden="1" x14ac:dyDescent="0.2">
      <c r="A3678" s="5">
        <v>45782</v>
      </c>
      <c r="B3678" s="6">
        <v>27831</v>
      </c>
      <c r="C3678" s="6" t="s">
        <v>3388</v>
      </c>
      <c r="D3678" s="6" t="s">
        <v>3410</v>
      </c>
      <c r="E3678" s="9">
        <v>-6565089</v>
      </c>
      <c r="F3678" s="10" t="s">
        <v>1409</v>
      </c>
      <c r="G3678" s="9">
        <v>-525207</v>
      </c>
      <c r="H3678" s="9">
        <f t="shared" si="347"/>
        <v>-7090296</v>
      </c>
      <c r="I3678" s="6" t="s">
        <v>13</v>
      </c>
      <c r="J3678" s="6" t="s">
        <v>14</v>
      </c>
      <c r="K3678" s="5">
        <f t="shared" si="350"/>
        <v>45817</v>
      </c>
      <c r="L3678" s="9">
        <f>+VLOOKUP(B3678,'[17]TT 2023'!F$3665:K$3735,2,0)</f>
        <v>-7090296</v>
      </c>
      <c r="M3678" s="9">
        <f t="shared" si="351"/>
        <v>0</v>
      </c>
      <c r="N3678" s="5">
        <f>+VLOOKUP(B3678,'[17]TT 2023'!F$3665:K$3735,6,0)</f>
        <v>45803</v>
      </c>
      <c r="O3678" t="s">
        <v>3821</v>
      </c>
    </row>
    <row r="3679" spans="1:15" hidden="1" x14ac:dyDescent="0.2">
      <c r="A3679" s="5">
        <v>45782</v>
      </c>
      <c r="B3679" s="6">
        <v>27853</v>
      </c>
      <c r="C3679" s="6" t="s">
        <v>3388</v>
      </c>
      <c r="D3679" s="6" t="s">
        <v>3409</v>
      </c>
      <c r="E3679" s="9">
        <v>-13130178</v>
      </c>
      <c r="F3679" s="10" t="s">
        <v>1409</v>
      </c>
      <c r="G3679" s="9">
        <v>-1050414</v>
      </c>
      <c r="H3679" s="9">
        <f t="shared" si="347"/>
        <v>-14180592</v>
      </c>
      <c r="I3679" s="6" t="s">
        <v>13</v>
      </c>
      <c r="J3679" s="6" t="s">
        <v>14</v>
      </c>
      <c r="K3679" s="5">
        <f t="shared" si="350"/>
        <v>45817</v>
      </c>
      <c r="L3679" s="9">
        <f>+VLOOKUP(B3679,'[17]TT 2023'!F$3665:K$3735,2,0)</f>
        <v>-14180592</v>
      </c>
      <c r="M3679" s="9">
        <f t="shared" si="351"/>
        <v>0</v>
      </c>
      <c r="N3679" s="5">
        <f>+VLOOKUP(B3679,'[17]TT 2023'!F$3665:K$3735,6,0)</f>
        <v>45803</v>
      </c>
      <c r="O3679" t="s">
        <v>3821</v>
      </c>
    </row>
    <row r="3680" spans="1:15" hidden="1" x14ac:dyDescent="0.2">
      <c r="A3680" s="5">
        <v>45782</v>
      </c>
      <c r="B3680" s="6">
        <v>27969</v>
      </c>
      <c r="C3680" s="6" t="s">
        <v>3388</v>
      </c>
      <c r="D3680" s="6" t="s">
        <v>3413</v>
      </c>
      <c r="E3680" s="9">
        <v>-7385725</v>
      </c>
      <c r="F3680" s="10" t="s">
        <v>1409</v>
      </c>
      <c r="G3680" s="9">
        <v>-590858</v>
      </c>
      <c r="H3680" s="9">
        <f t="shared" si="347"/>
        <v>-7976583</v>
      </c>
      <c r="I3680" s="6" t="s">
        <v>13</v>
      </c>
      <c r="J3680" s="6" t="s">
        <v>14</v>
      </c>
      <c r="K3680" s="5">
        <f t="shared" si="350"/>
        <v>45817</v>
      </c>
      <c r="L3680" s="9">
        <f>+VLOOKUP(B3680,'[17]TT 2023'!F$3665:K$3735,2,0)</f>
        <v>-7976583</v>
      </c>
      <c r="M3680" s="9">
        <f t="shared" si="351"/>
        <v>0</v>
      </c>
      <c r="N3680" s="5">
        <f>+VLOOKUP(B3680,'[17]TT 2023'!F$3665:K$3735,6,0)</f>
        <v>45803</v>
      </c>
      <c r="O3680" t="s">
        <v>3821</v>
      </c>
    </row>
    <row r="3681" spans="1:15" hidden="1" x14ac:dyDescent="0.2">
      <c r="A3681" s="5">
        <v>45782</v>
      </c>
      <c r="B3681" s="6">
        <v>27972</v>
      </c>
      <c r="C3681" s="6" t="s">
        <v>3388</v>
      </c>
      <c r="D3681" s="6" t="s">
        <v>3415</v>
      </c>
      <c r="E3681" s="9">
        <v>-820636</v>
      </c>
      <c r="F3681" s="10" t="s">
        <v>1409</v>
      </c>
      <c r="G3681" s="9">
        <v>-65651</v>
      </c>
      <c r="H3681" s="9">
        <f t="shared" si="347"/>
        <v>-886287</v>
      </c>
      <c r="I3681" s="6" t="s">
        <v>13</v>
      </c>
      <c r="J3681" s="6" t="s">
        <v>14</v>
      </c>
      <c r="K3681" s="5">
        <f t="shared" si="350"/>
        <v>45817</v>
      </c>
      <c r="L3681" s="9">
        <f>+VLOOKUP(B3681,'[17]TT 2023'!F$3665:K$3735,2,0)</f>
        <v>-886287</v>
      </c>
      <c r="M3681" s="9">
        <f t="shared" si="351"/>
        <v>0</v>
      </c>
      <c r="N3681" s="5">
        <f>+VLOOKUP(B3681,'[17]TT 2023'!F$3665:K$3735,6,0)</f>
        <v>45803</v>
      </c>
      <c r="O3681" t="s">
        <v>3821</v>
      </c>
    </row>
    <row r="3682" spans="1:15" hidden="1" x14ac:dyDescent="0.2">
      <c r="A3682" s="5">
        <v>45782</v>
      </c>
      <c r="B3682" s="6">
        <v>28042</v>
      </c>
      <c r="C3682" s="6" t="s">
        <v>3388</v>
      </c>
      <c r="D3682" s="6" t="s">
        <v>3414</v>
      </c>
      <c r="E3682" s="9">
        <v>-7549853</v>
      </c>
      <c r="F3682" s="10" t="s">
        <v>1409</v>
      </c>
      <c r="G3682" s="9">
        <v>-603988</v>
      </c>
      <c r="H3682" s="9">
        <f t="shared" si="347"/>
        <v>-8153841</v>
      </c>
      <c r="I3682" s="6" t="s">
        <v>13</v>
      </c>
      <c r="J3682" s="6" t="s">
        <v>14</v>
      </c>
      <c r="K3682" s="5">
        <f t="shared" si="350"/>
        <v>45817</v>
      </c>
      <c r="L3682" s="9">
        <f>+VLOOKUP(B3682,'[17]TT 2023'!F$3665:K$3735,2,0)</f>
        <v>-8153841</v>
      </c>
      <c r="M3682" s="9">
        <f t="shared" si="351"/>
        <v>0</v>
      </c>
      <c r="N3682" s="5">
        <f>+VLOOKUP(B3682,'[17]TT 2023'!F$3665:K$3735,6,0)</f>
        <v>45803</v>
      </c>
      <c r="O3682" t="s">
        <v>3821</v>
      </c>
    </row>
    <row r="3683" spans="1:15" hidden="1" x14ac:dyDescent="0.2">
      <c r="A3683" s="5">
        <v>45782</v>
      </c>
      <c r="B3683" s="6">
        <v>29635</v>
      </c>
      <c r="C3683" s="6" t="s">
        <v>3388</v>
      </c>
      <c r="D3683" s="6" t="s">
        <v>3818</v>
      </c>
      <c r="E3683" s="9">
        <v>-40000000</v>
      </c>
      <c r="F3683" s="10" t="s">
        <v>1409</v>
      </c>
      <c r="G3683" s="9">
        <v>-3200000</v>
      </c>
      <c r="H3683" s="9">
        <f t="shared" si="347"/>
        <v>-43200000</v>
      </c>
      <c r="I3683" s="6" t="s">
        <v>13</v>
      </c>
      <c r="J3683" s="6" t="s">
        <v>14</v>
      </c>
      <c r="K3683" s="5">
        <f t="shared" si="350"/>
        <v>45817</v>
      </c>
      <c r="L3683" s="9">
        <f>+VLOOKUP(B3683,'[17]TT 2023'!F$3665:K$3735,2,0)</f>
        <v>-43200000</v>
      </c>
      <c r="M3683" s="9">
        <f t="shared" si="351"/>
        <v>0</v>
      </c>
      <c r="N3683" s="5">
        <f>+VLOOKUP(B3683,'[17]TT 2023'!F$3665:K$3735,6,0)</f>
        <v>45803</v>
      </c>
      <c r="O3683" t="s">
        <v>3821</v>
      </c>
    </row>
    <row r="3684" spans="1:15" hidden="1" x14ac:dyDescent="0.2">
      <c r="A3684" s="5">
        <v>45783</v>
      </c>
      <c r="B3684" s="6">
        <v>914</v>
      </c>
      <c r="C3684" s="6" t="s">
        <v>3386</v>
      </c>
      <c r="D3684" s="6" t="s">
        <v>727</v>
      </c>
      <c r="E3684" s="9">
        <v>-97634</v>
      </c>
      <c r="F3684" s="10" t="s">
        <v>1409</v>
      </c>
      <c r="G3684" s="9">
        <v>-7811</v>
      </c>
      <c r="H3684" s="9">
        <f t="shared" si="347"/>
        <v>-105445</v>
      </c>
      <c r="I3684" s="6" t="s">
        <v>53</v>
      </c>
      <c r="J3684" s="6" t="s">
        <v>54</v>
      </c>
      <c r="K3684" s="5">
        <f t="shared" si="350"/>
        <v>45818</v>
      </c>
      <c r="L3684" s="9">
        <f>+VLOOKUP(B3684,'[17]TT 2023'!F$3736:K$3797,2,0)</f>
        <v>-105445</v>
      </c>
      <c r="M3684" s="9">
        <f t="shared" si="351"/>
        <v>0</v>
      </c>
      <c r="N3684" s="5">
        <f>+VLOOKUP(B3684,'[17]TT 2023'!F$3736:K$3797,6,0)</f>
        <v>45818</v>
      </c>
      <c r="O3684" t="s">
        <v>3925</v>
      </c>
    </row>
    <row r="3685" spans="1:15" hidden="1" x14ac:dyDescent="0.2">
      <c r="A3685" s="5">
        <v>45783</v>
      </c>
      <c r="B3685" s="6">
        <v>915</v>
      </c>
      <c r="C3685" s="6" t="s">
        <v>3386</v>
      </c>
      <c r="D3685" s="6" t="s">
        <v>727</v>
      </c>
      <c r="E3685" s="9">
        <v>-111058</v>
      </c>
      <c r="F3685" s="10" t="s">
        <v>1409</v>
      </c>
      <c r="G3685" s="9">
        <v>-8885</v>
      </c>
      <c r="H3685" s="9">
        <f t="shared" si="347"/>
        <v>-119943</v>
      </c>
      <c r="I3685" s="6" t="s">
        <v>53</v>
      </c>
      <c r="J3685" s="6" t="s">
        <v>54</v>
      </c>
      <c r="K3685" s="5">
        <f t="shared" si="350"/>
        <v>45818</v>
      </c>
      <c r="L3685" s="9">
        <f>+VLOOKUP(B3685,'[17]TT 2023'!F$3736:K$3797,2,0)</f>
        <v>-119943</v>
      </c>
      <c r="M3685" s="9">
        <f t="shared" si="351"/>
        <v>0</v>
      </c>
      <c r="N3685" s="5">
        <f>+VLOOKUP(B3685,'[17]TT 2023'!F$3736:K$3797,6,0)</f>
        <v>45818</v>
      </c>
      <c r="O3685" t="s">
        <v>3925</v>
      </c>
    </row>
    <row r="3686" spans="1:15" hidden="1" x14ac:dyDescent="0.2">
      <c r="A3686" s="5">
        <v>45783</v>
      </c>
      <c r="B3686" s="6">
        <v>916</v>
      </c>
      <c r="C3686" s="6" t="s">
        <v>3386</v>
      </c>
      <c r="D3686" s="6" t="s">
        <v>727</v>
      </c>
      <c r="E3686" s="9">
        <v>-97634</v>
      </c>
      <c r="F3686" s="10" t="s">
        <v>1409</v>
      </c>
      <c r="G3686" s="9">
        <v>-7811</v>
      </c>
      <c r="H3686" s="9">
        <f t="shared" si="347"/>
        <v>-105445</v>
      </c>
      <c r="I3686" s="6" t="s">
        <v>53</v>
      </c>
      <c r="J3686" s="6" t="s">
        <v>54</v>
      </c>
      <c r="K3686" s="5">
        <f t="shared" si="350"/>
        <v>45818</v>
      </c>
      <c r="L3686" s="9">
        <f>+VLOOKUP(B3686,'[17]TT 2023'!F$3665:K$3735,2,0)</f>
        <v>-105448</v>
      </c>
      <c r="M3686" s="9">
        <f t="shared" si="351"/>
        <v>-3</v>
      </c>
      <c r="N3686" s="5">
        <f>+VLOOKUP(B3686,'[17]TT 2023'!F$3665:K$3735,6,0)</f>
        <v>45803</v>
      </c>
      <c r="O3686" t="s">
        <v>3821</v>
      </c>
    </row>
    <row r="3687" spans="1:15" hidden="1" x14ac:dyDescent="0.2">
      <c r="A3687" s="5">
        <v>45783</v>
      </c>
      <c r="B3687" s="6">
        <v>917</v>
      </c>
      <c r="C3687" s="6" t="s">
        <v>3386</v>
      </c>
      <c r="D3687" s="6" t="s">
        <v>727</v>
      </c>
      <c r="E3687" s="9">
        <v>-321615</v>
      </c>
      <c r="F3687" s="10" t="s">
        <v>1409</v>
      </c>
      <c r="G3687" s="9">
        <v>-25729</v>
      </c>
      <c r="H3687" s="9">
        <f t="shared" si="347"/>
        <v>-347344</v>
      </c>
      <c r="I3687" s="6" t="s">
        <v>53</v>
      </c>
      <c r="J3687" s="6" t="s">
        <v>54</v>
      </c>
      <c r="K3687" s="5">
        <f t="shared" si="350"/>
        <v>45818</v>
      </c>
      <c r="L3687" s="9">
        <f>+VLOOKUP(B3687,'[17]TT 2023'!F$3665:K$3735,2,0)</f>
        <v>-347341</v>
      </c>
      <c r="M3687" s="9">
        <f t="shared" si="351"/>
        <v>3</v>
      </c>
      <c r="N3687" s="5">
        <f>+VLOOKUP(B3687,'[17]TT 2023'!F$3665:K$3735,6,0)</f>
        <v>45803</v>
      </c>
      <c r="O3687" t="s">
        <v>3821</v>
      </c>
    </row>
    <row r="3688" spans="1:15" hidden="1" x14ac:dyDescent="0.2">
      <c r="A3688" s="5">
        <v>45783</v>
      </c>
      <c r="B3688" s="6">
        <v>918</v>
      </c>
      <c r="C3688" s="6" t="s">
        <v>3386</v>
      </c>
      <c r="D3688" s="6" t="s">
        <v>727</v>
      </c>
      <c r="E3688" s="9">
        <v>-267855</v>
      </c>
      <c r="F3688" s="10" t="s">
        <v>1409</v>
      </c>
      <c r="G3688" s="9">
        <v>-21428</v>
      </c>
      <c r="H3688" s="9">
        <f t="shared" si="347"/>
        <v>-289283</v>
      </c>
      <c r="I3688" s="6" t="s">
        <v>53</v>
      </c>
      <c r="J3688" s="6" t="s">
        <v>54</v>
      </c>
      <c r="K3688" s="5">
        <f t="shared" si="350"/>
        <v>45818</v>
      </c>
      <c r="L3688" s="9">
        <f>+VLOOKUP(B3688,'[17]TT 2023'!F$3665:K$3735,2,0)</f>
        <v>-289278</v>
      </c>
      <c r="M3688" s="9">
        <f t="shared" si="351"/>
        <v>5</v>
      </c>
      <c r="N3688" s="5">
        <f>+VLOOKUP(B3688,'[17]TT 2023'!F$3665:K$3735,6,0)</f>
        <v>45803</v>
      </c>
      <c r="O3688" t="s">
        <v>3821</v>
      </c>
    </row>
    <row r="3689" spans="1:15" hidden="1" x14ac:dyDescent="0.2">
      <c r="A3689" s="5">
        <v>45785</v>
      </c>
      <c r="B3689" s="6">
        <v>949</v>
      </c>
      <c r="C3689" s="6" t="s">
        <v>3386</v>
      </c>
      <c r="D3689" s="6" t="s">
        <v>727</v>
      </c>
      <c r="E3689" s="9">
        <v>-383357</v>
      </c>
      <c r="F3689" s="10" t="s">
        <v>1409</v>
      </c>
      <c r="G3689" s="9">
        <v>-30669</v>
      </c>
      <c r="H3689" s="9">
        <f t="shared" si="347"/>
        <v>-414026</v>
      </c>
      <c r="I3689" s="6" t="s">
        <v>117</v>
      </c>
      <c r="J3689" s="6" t="s">
        <v>118</v>
      </c>
      <c r="K3689" s="5">
        <f t="shared" si="350"/>
        <v>45820</v>
      </c>
      <c r="L3689" s="9">
        <f>+VLOOKUP(B3689,'[17]TT 2023'!F$3665:K$3735,2,0)</f>
        <v>-414031</v>
      </c>
      <c r="M3689" s="9">
        <f t="shared" si="351"/>
        <v>-5</v>
      </c>
      <c r="N3689" s="5">
        <f>+VLOOKUP(B3689,'[17]TT 2023'!F$3665:K$3735,6,0)</f>
        <v>45803</v>
      </c>
      <c r="O3689" t="s">
        <v>3821</v>
      </c>
    </row>
    <row r="3690" spans="1:15" hidden="1" x14ac:dyDescent="0.2">
      <c r="A3690" s="5">
        <v>45785</v>
      </c>
      <c r="B3690" s="6">
        <v>950</v>
      </c>
      <c r="C3690" s="6" t="s">
        <v>3386</v>
      </c>
      <c r="D3690" s="6" t="s">
        <v>727</v>
      </c>
      <c r="E3690" s="9">
        <v>-111606</v>
      </c>
      <c r="F3690" s="10" t="s">
        <v>1409</v>
      </c>
      <c r="G3690" s="9">
        <v>-8928</v>
      </c>
      <c r="H3690" s="9">
        <f t="shared" si="347"/>
        <v>-120534</v>
      </c>
      <c r="I3690" s="6" t="s">
        <v>117</v>
      </c>
      <c r="J3690" s="6" t="s">
        <v>118</v>
      </c>
      <c r="K3690" s="5">
        <f t="shared" si="350"/>
        <v>45820</v>
      </c>
      <c r="L3690" s="9">
        <f>+VLOOKUP(B3690,'[17]TT 2023'!F$3665:K$3735,2,0)</f>
        <v>-120528</v>
      </c>
      <c r="M3690" s="9">
        <f t="shared" si="351"/>
        <v>6</v>
      </c>
      <c r="N3690" s="5">
        <f>+VLOOKUP(B3690,'[17]TT 2023'!F$3665:K$3735,6,0)</f>
        <v>45803</v>
      </c>
      <c r="O3690" t="s">
        <v>3821</v>
      </c>
    </row>
    <row r="3691" spans="1:15" hidden="1" x14ac:dyDescent="0.2">
      <c r="A3691" s="5">
        <v>45785</v>
      </c>
      <c r="B3691" s="6">
        <v>951</v>
      </c>
      <c r="C3691" s="6" t="s">
        <v>3386</v>
      </c>
      <c r="D3691" s="6" t="s">
        <v>727</v>
      </c>
      <c r="E3691" s="9">
        <v>-428820</v>
      </c>
      <c r="F3691" s="10" t="s">
        <v>1409</v>
      </c>
      <c r="G3691" s="9">
        <v>-34306</v>
      </c>
      <c r="H3691" s="9">
        <f t="shared" si="347"/>
        <v>-463126</v>
      </c>
      <c r="I3691" s="6" t="s">
        <v>113</v>
      </c>
      <c r="J3691" s="6" t="s">
        <v>114</v>
      </c>
      <c r="K3691" s="5">
        <f t="shared" si="350"/>
        <v>45820</v>
      </c>
      <c r="L3691" s="9">
        <f>+VLOOKUP(B3691,'[17]TT 2023'!F$3665:K$3735,2,0)</f>
        <v>-463131</v>
      </c>
      <c r="M3691" s="9">
        <f t="shared" si="351"/>
        <v>-5</v>
      </c>
      <c r="N3691" s="5">
        <f>+VLOOKUP(B3691,'[17]TT 2023'!F$3665:K$3735,6,0)</f>
        <v>45803</v>
      </c>
      <c r="O3691" t="s">
        <v>3821</v>
      </c>
    </row>
    <row r="3692" spans="1:15" hidden="1" x14ac:dyDescent="0.2">
      <c r="A3692" s="5">
        <v>45791</v>
      </c>
      <c r="B3692" s="6">
        <v>30011</v>
      </c>
      <c r="C3692" s="6" t="s">
        <v>3391</v>
      </c>
      <c r="D3692" s="6" t="s">
        <v>727</v>
      </c>
      <c r="E3692" s="9">
        <v>365125</v>
      </c>
      <c r="F3692" s="10" t="s">
        <v>1409</v>
      </c>
      <c r="G3692" s="9">
        <v>29210</v>
      </c>
      <c r="H3692" s="9">
        <f t="shared" si="347"/>
        <v>394335</v>
      </c>
      <c r="I3692" s="6" t="s">
        <v>117</v>
      </c>
      <c r="J3692" s="6" t="s">
        <v>118</v>
      </c>
      <c r="K3692" s="5">
        <f t="shared" si="350"/>
        <v>45826</v>
      </c>
      <c r="L3692" s="9" t="e">
        <f>+VLOOKUP(B3692,'[17]TT 2023'!F$3601:K$3664,2,0)</f>
        <v>#N/A</v>
      </c>
      <c r="M3692" s="9" t="e">
        <f t="shared" si="351"/>
        <v>#N/A</v>
      </c>
      <c r="N3692" s="5" t="e">
        <f>+VLOOKUP(B3692,'[17]TT 2023'!F$3601:K$3664,6,0)</f>
        <v>#N/A</v>
      </c>
      <c r="O3692" t="s">
        <v>3820</v>
      </c>
    </row>
    <row r="3693" spans="1:15" hidden="1" x14ac:dyDescent="0.2">
      <c r="A3693" s="5">
        <v>45792</v>
      </c>
      <c r="B3693" s="6">
        <v>969</v>
      </c>
      <c r="C3693" s="6" t="s">
        <v>3386</v>
      </c>
      <c r="D3693" s="6" t="s">
        <v>727</v>
      </c>
      <c r="E3693" s="9">
        <v>-444230</v>
      </c>
      <c r="F3693" s="10" t="s">
        <v>1409</v>
      </c>
      <c r="G3693" s="9">
        <v>-35538</v>
      </c>
      <c r="H3693" s="9">
        <f t="shared" si="347"/>
        <v>-479768</v>
      </c>
      <c r="I3693" s="6" t="s">
        <v>131</v>
      </c>
      <c r="J3693" s="6" t="s">
        <v>132</v>
      </c>
      <c r="K3693" s="5">
        <f t="shared" si="350"/>
        <v>45827</v>
      </c>
      <c r="L3693" s="9">
        <f>+VLOOKUP(B3693,'[17]TT 2023'!F$3665:K$3735,2,0)</f>
        <v>-479763</v>
      </c>
      <c r="M3693" s="9">
        <f t="shared" si="351"/>
        <v>5</v>
      </c>
      <c r="N3693" s="5">
        <f>+VLOOKUP(B3693,'[17]TT 2023'!F$3665:K$3735,6,0)</f>
        <v>45803</v>
      </c>
      <c r="O3693" t="s">
        <v>3821</v>
      </c>
    </row>
    <row r="3694" spans="1:15" hidden="1" x14ac:dyDescent="0.2">
      <c r="A3694" s="5">
        <v>45792</v>
      </c>
      <c r="B3694" s="6">
        <v>970</v>
      </c>
      <c r="C3694" s="6" t="s">
        <v>3386</v>
      </c>
      <c r="D3694" s="6" t="s">
        <v>727</v>
      </c>
      <c r="E3694" s="9">
        <v>-446424</v>
      </c>
      <c r="F3694" s="10" t="s">
        <v>1409</v>
      </c>
      <c r="G3694" s="9">
        <v>-35714</v>
      </c>
      <c r="H3694" s="9">
        <f t="shared" si="347"/>
        <v>-482138</v>
      </c>
      <c r="I3694" s="6" t="s">
        <v>175</v>
      </c>
      <c r="J3694" s="6" t="s">
        <v>176</v>
      </c>
      <c r="K3694" s="5">
        <f t="shared" si="350"/>
        <v>45827</v>
      </c>
      <c r="L3694" s="9">
        <f>+VLOOKUP(B3694,'[17]TT 2023'!F$3665:K$3735,2,0)</f>
        <v>-482139</v>
      </c>
      <c r="M3694" s="9">
        <f t="shared" si="351"/>
        <v>-1</v>
      </c>
      <c r="N3694" s="5">
        <f>+VLOOKUP(B3694,'[17]TT 2023'!F$3665:K$3735,6,0)</f>
        <v>45803</v>
      </c>
      <c r="O3694" t="s">
        <v>3821</v>
      </c>
    </row>
    <row r="3695" spans="1:15" hidden="1" x14ac:dyDescent="0.2">
      <c r="A3695" s="5">
        <v>45797</v>
      </c>
      <c r="B3695" s="6">
        <v>294</v>
      </c>
      <c r="C3695" s="6" t="s">
        <v>3819</v>
      </c>
      <c r="D3695" s="6" t="s">
        <v>3512</v>
      </c>
      <c r="E3695" s="9">
        <v>-3235517</v>
      </c>
      <c r="F3695" s="10" t="s">
        <v>1409</v>
      </c>
      <c r="G3695" s="9">
        <v>-258842</v>
      </c>
      <c r="H3695" s="9">
        <f t="shared" si="347"/>
        <v>-3494359</v>
      </c>
      <c r="I3695" s="6" t="s">
        <v>13</v>
      </c>
      <c r="J3695" s="6" t="s">
        <v>14</v>
      </c>
      <c r="K3695" s="5">
        <f t="shared" si="350"/>
        <v>45832</v>
      </c>
      <c r="L3695" s="9">
        <f>+VLOOKUP(B3695,'[17]TT 2023'!F$3665:K$3735,2,0)</f>
        <v>-3494358</v>
      </c>
      <c r="M3695" s="9">
        <f t="shared" si="351"/>
        <v>1</v>
      </c>
      <c r="N3695" s="5">
        <f>+VLOOKUP(B3695,'[17]TT 2023'!F$3665:K$3735,6,0)</f>
        <v>45803</v>
      </c>
      <c r="O3695" t="s">
        <v>3821</v>
      </c>
    </row>
    <row r="3696" spans="1:15" hidden="1" x14ac:dyDescent="0.2">
      <c r="A3696" s="5">
        <v>45798</v>
      </c>
      <c r="B3696" s="6">
        <v>1025</v>
      </c>
      <c r="C3696" s="6" t="s">
        <v>3386</v>
      </c>
      <c r="D3696" s="6" t="s">
        <v>727</v>
      </c>
      <c r="E3696" s="9">
        <v>-444230</v>
      </c>
      <c r="F3696" s="10" t="s">
        <v>1409</v>
      </c>
      <c r="G3696" s="9">
        <v>-35538</v>
      </c>
      <c r="H3696" s="9">
        <f t="shared" si="347"/>
        <v>-479768</v>
      </c>
      <c r="I3696" s="6" t="s">
        <v>113</v>
      </c>
      <c r="J3696" s="6" t="s">
        <v>114</v>
      </c>
      <c r="K3696" s="5">
        <f t="shared" si="350"/>
        <v>45833</v>
      </c>
      <c r="L3696" s="9">
        <f>+VLOOKUP(B3696,'[17]TT 2023'!F$3665:K$3735,2,0)</f>
        <v>-479763</v>
      </c>
      <c r="M3696" s="9">
        <f t="shared" si="351"/>
        <v>5</v>
      </c>
      <c r="N3696" s="5">
        <f>+VLOOKUP(B3696,'[17]TT 2023'!F$3665:K$3735,6,0)</f>
        <v>45803</v>
      </c>
      <c r="O3696" t="s">
        <v>3821</v>
      </c>
    </row>
    <row r="3697" spans="1:15" hidden="1" x14ac:dyDescent="0.2">
      <c r="A3697" s="5">
        <v>45798</v>
      </c>
      <c r="B3697" s="6">
        <v>1026</v>
      </c>
      <c r="C3697" s="6" t="s">
        <v>3386</v>
      </c>
      <c r="D3697" s="6" t="s">
        <v>727</v>
      </c>
      <c r="E3697" s="9">
        <v>-200732</v>
      </c>
      <c r="F3697" s="10" t="s">
        <v>1409</v>
      </c>
      <c r="G3697" s="9">
        <v>-16059</v>
      </c>
      <c r="H3697" s="9">
        <f t="shared" si="347"/>
        <v>-216791</v>
      </c>
      <c r="I3697" s="6" t="s">
        <v>113</v>
      </c>
      <c r="J3697" s="6" t="s">
        <v>114</v>
      </c>
      <c r="K3697" s="5">
        <f t="shared" si="350"/>
        <v>45833</v>
      </c>
      <c r="L3697" s="9">
        <f>+VLOOKUP(B3697,'[17]TT 2023'!F$3665:K$3735,2,0)</f>
        <v>-216796</v>
      </c>
      <c r="M3697" s="9">
        <f t="shared" si="351"/>
        <v>-5</v>
      </c>
      <c r="N3697" s="5">
        <f>+VLOOKUP(B3697,'[17]TT 2023'!F$3665:K$3735,6,0)</f>
        <v>45803</v>
      </c>
      <c r="O3697" t="s">
        <v>3821</v>
      </c>
    </row>
    <row r="3698" spans="1:15" hidden="1" x14ac:dyDescent="0.2">
      <c r="A3698" s="5">
        <v>45798</v>
      </c>
      <c r="B3698" s="6">
        <v>1024</v>
      </c>
      <c r="C3698" s="6" t="s">
        <v>3386</v>
      </c>
      <c r="D3698" s="6" t="s">
        <v>727</v>
      </c>
      <c r="E3698" s="9">
        <v>-446424</v>
      </c>
      <c r="F3698" s="10" t="s">
        <v>1409</v>
      </c>
      <c r="G3698" s="9">
        <v>-35714</v>
      </c>
      <c r="H3698" s="9">
        <f t="shared" si="347"/>
        <v>-482138</v>
      </c>
      <c r="I3698" s="6" t="s">
        <v>101</v>
      </c>
      <c r="J3698" s="6" t="s">
        <v>102</v>
      </c>
      <c r="K3698" s="5">
        <f t="shared" si="350"/>
        <v>45833</v>
      </c>
      <c r="L3698" s="9">
        <f>+VLOOKUP(B3698,'[17]TT 2023'!F$3665:K$3735,2,0)</f>
        <v>-482139</v>
      </c>
      <c r="M3698" s="9">
        <f t="shared" si="351"/>
        <v>-1</v>
      </c>
      <c r="N3698" s="5">
        <f>+VLOOKUP(B3698,'[17]TT 2023'!F$3665:K$3735,6,0)</f>
        <v>45803</v>
      </c>
      <c r="O3698" t="s">
        <v>3821</v>
      </c>
    </row>
    <row r="3699" spans="1:15" hidden="1" x14ac:dyDescent="0.2">
      <c r="A3699" s="5">
        <v>45798</v>
      </c>
      <c r="B3699" s="6">
        <v>1027</v>
      </c>
      <c r="C3699" s="6" t="s">
        <v>3386</v>
      </c>
      <c r="D3699" s="6" t="s">
        <v>727</v>
      </c>
      <c r="E3699" s="9">
        <v>-442023</v>
      </c>
      <c r="F3699" s="10" t="s">
        <v>1409</v>
      </c>
      <c r="G3699" s="9">
        <v>-35361</v>
      </c>
      <c r="H3699" s="9">
        <f t="shared" si="347"/>
        <v>-477384</v>
      </c>
      <c r="I3699" s="6" t="s">
        <v>113</v>
      </c>
      <c r="J3699" s="6" t="s">
        <v>114</v>
      </c>
      <c r="K3699" s="5">
        <f t="shared" si="350"/>
        <v>45833</v>
      </c>
      <c r="L3699" s="9">
        <f>+VLOOKUP(B3699,'[17]TT 2023'!F$3665:K$3735,2,0)</f>
        <v>-477373</v>
      </c>
      <c r="M3699" s="9">
        <f t="shared" si="351"/>
        <v>11</v>
      </c>
      <c r="N3699" s="5">
        <f>+VLOOKUP(B3699,'[17]TT 2023'!F$3665:K$3735,6,0)</f>
        <v>45803</v>
      </c>
      <c r="O3699" t="s">
        <v>3821</v>
      </c>
    </row>
    <row r="3700" spans="1:15" hidden="1" x14ac:dyDescent="0.2">
      <c r="A3700" s="5">
        <v>45803</v>
      </c>
      <c r="B3700" s="6">
        <v>1060</v>
      </c>
      <c r="C3700" s="6" t="s">
        <v>3386</v>
      </c>
      <c r="D3700" s="6" t="s">
        <v>727</v>
      </c>
      <c r="E3700" s="9">
        <v>-124832</v>
      </c>
      <c r="F3700" s="10" t="s">
        <v>1409</v>
      </c>
      <c r="G3700" s="9">
        <v>-9987</v>
      </c>
      <c r="H3700" s="9">
        <f t="shared" si="347"/>
        <v>-134819</v>
      </c>
      <c r="I3700" s="6" t="s">
        <v>147</v>
      </c>
      <c r="J3700" s="6" t="s">
        <v>148</v>
      </c>
      <c r="K3700" s="5">
        <f t="shared" si="350"/>
        <v>45838</v>
      </c>
      <c r="L3700" s="9">
        <f>+VLOOKUP(B3700,'[17]TT 2023'!F$3736:K$3797,2,0)</f>
        <v>-134824</v>
      </c>
      <c r="M3700" s="9">
        <f t="shared" si="351"/>
        <v>-5</v>
      </c>
      <c r="N3700" s="5">
        <f>+VLOOKUP(B3700,'[17]TT 2023'!F$3736:K$3797,6,0)</f>
        <v>45818</v>
      </c>
      <c r="O3700" t="s">
        <v>3925</v>
      </c>
    </row>
    <row r="3701" spans="1:15" hidden="1" x14ac:dyDescent="0.2">
      <c r="A3701" s="5">
        <v>45803</v>
      </c>
      <c r="B3701" s="6">
        <v>1061</v>
      </c>
      <c r="C3701" s="6" t="s">
        <v>3386</v>
      </c>
      <c r="D3701" s="6" t="s">
        <v>727</v>
      </c>
      <c r="E3701" s="9">
        <v>-218811</v>
      </c>
      <c r="F3701" s="10" t="s">
        <v>1409</v>
      </c>
      <c r="G3701" s="9">
        <v>-17504</v>
      </c>
      <c r="H3701" s="9">
        <f t="shared" si="347"/>
        <v>-236315</v>
      </c>
      <c r="I3701" s="6" t="s">
        <v>147</v>
      </c>
      <c r="J3701" s="6" t="s">
        <v>148</v>
      </c>
      <c r="K3701" s="5">
        <f t="shared" si="350"/>
        <v>45838</v>
      </c>
      <c r="L3701" s="9">
        <f>+VLOOKUP(B3701,'[17]TT 2023'!F$3736:K$3797,2,0)</f>
        <v>-236304</v>
      </c>
      <c r="M3701" s="9">
        <f t="shared" si="351"/>
        <v>11</v>
      </c>
      <c r="N3701" s="5">
        <f>+VLOOKUP(B3701,'[17]TT 2023'!F$3736:K$3797,6,0)</f>
        <v>45818</v>
      </c>
      <c r="O3701" t="s">
        <v>3925</v>
      </c>
    </row>
    <row r="3702" spans="1:15" hidden="1" x14ac:dyDescent="0.2">
      <c r="A3702" s="5">
        <v>45803</v>
      </c>
      <c r="B3702" s="6">
        <v>1062</v>
      </c>
      <c r="C3702" s="6" t="s">
        <v>3386</v>
      </c>
      <c r="D3702" s="6" t="s">
        <v>727</v>
      </c>
      <c r="E3702" s="9">
        <v>-123614</v>
      </c>
      <c r="F3702" s="10" t="s">
        <v>1409</v>
      </c>
      <c r="G3702" s="9">
        <v>-9889</v>
      </c>
      <c r="H3702" s="9">
        <f t="shared" si="347"/>
        <v>-133503</v>
      </c>
      <c r="I3702" s="6" t="s">
        <v>131</v>
      </c>
      <c r="J3702" s="6" t="s">
        <v>132</v>
      </c>
      <c r="K3702" s="5">
        <f t="shared" si="350"/>
        <v>45838</v>
      </c>
      <c r="L3702" s="9">
        <f>+VLOOKUP(B3702,'[17]TT 2023'!F$3736:K$3797,2,0)</f>
        <v>-133501</v>
      </c>
      <c r="M3702" s="9">
        <f t="shared" si="351"/>
        <v>2</v>
      </c>
      <c r="N3702" s="5">
        <f>+VLOOKUP(B3702,'[17]TT 2023'!F$3736:K$3797,6,0)</f>
        <v>45818</v>
      </c>
      <c r="O3702" t="s">
        <v>3925</v>
      </c>
    </row>
    <row r="3703" spans="1:15" hidden="1" x14ac:dyDescent="0.2">
      <c r="A3703" s="5">
        <v>45804</v>
      </c>
      <c r="B3703" s="6">
        <v>1066</v>
      </c>
      <c r="C3703" s="6" t="s">
        <v>3386</v>
      </c>
      <c r="D3703" s="6" t="s">
        <v>727</v>
      </c>
      <c r="E3703" s="9">
        <v>-669636</v>
      </c>
      <c r="F3703" s="10" t="s">
        <v>1409</v>
      </c>
      <c r="G3703" s="9">
        <v>-53571</v>
      </c>
      <c r="H3703" s="9">
        <f t="shared" ref="H3703:H3765" si="352">+E3703+G3703</f>
        <v>-723207</v>
      </c>
      <c r="I3703" s="6" t="s">
        <v>53</v>
      </c>
      <c r="J3703" s="6" t="s">
        <v>54</v>
      </c>
      <c r="K3703" s="5">
        <f t="shared" si="350"/>
        <v>45839</v>
      </c>
      <c r="L3703" s="9">
        <f>+VLOOKUP(B3703,'[17]TT 2023'!F$3736:K$3797,2,0)</f>
        <v>-723208</v>
      </c>
      <c r="M3703" s="9">
        <f t="shared" si="351"/>
        <v>-1</v>
      </c>
      <c r="N3703" s="5">
        <f>+VLOOKUP(B3703,'[17]TT 2023'!F$3736:K$3797,6,0)</f>
        <v>45818</v>
      </c>
      <c r="O3703" t="s">
        <v>3925</v>
      </c>
    </row>
    <row r="3704" spans="1:15" hidden="1" x14ac:dyDescent="0.2">
      <c r="A3704" s="5">
        <v>45804</v>
      </c>
      <c r="B3704" s="6">
        <v>1067</v>
      </c>
      <c r="C3704" s="6" t="s">
        <v>3386</v>
      </c>
      <c r="D3704" s="6" t="s">
        <v>727</v>
      </c>
      <c r="E3704" s="9">
        <v>-111058</v>
      </c>
      <c r="F3704" s="10" t="s">
        <v>1409</v>
      </c>
      <c r="G3704" s="9">
        <v>-8885</v>
      </c>
      <c r="H3704" s="9">
        <f t="shared" si="352"/>
        <v>-119943</v>
      </c>
      <c r="I3704" s="6" t="s">
        <v>53</v>
      </c>
      <c r="J3704" s="6" t="s">
        <v>54</v>
      </c>
      <c r="K3704" s="5">
        <f t="shared" si="350"/>
        <v>45839</v>
      </c>
      <c r="L3704" s="9">
        <f>+VLOOKUP(B3704,'[17]TT 2023'!F$3736:K$3797,2,0)</f>
        <v>-119947</v>
      </c>
      <c r="M3704" s="9">
        <f t="shared" si="351"/>
        <v>-4</v>
      </c>
      <c r="N3704" s="5">
        <f>+VLOOKUP(B3704,'[17]TT 2023'!F$3736:K$3797,6,0)</f>
        <v>45818</v>
      </c>
      <c r="O3704" t="s">
        <v>3925</v>
      </c>
    </row>
    <row r="3705" spans="1:15" hidden="1" x14ac:dyDescent="0.2">
      <c r="A3705" s="5">
        <v>45804</v>
      </c>
      <c r="B3705" s="6">
        <v>1068</v>
      </c>
      <c r="C3705" s="6" t="s">
        <v>3386</v>
      </c>
      <c r="D3705" s="6" t="s">
        <v>727</v>
      </c>
      <c r="E3705" s="9">
        <v>-161789</v>
      </c>
      <c r="F3705" s="10" t="s">
        <v>1409</v>
      </c>
      <c r="G3705" s="9">
        <v>-12943</v>
      </c>
      <c r="H3705" s="9">
        <f t="shared" si="352"/>
        <v>-174732</v>
      </c>
      <c r="I3705" s="6" t="s">
        <v>73</v>
      </c>
      <c r="J3705" s="6" t="s">
        <v>74</v>
      </c>
      <c r="K3705" s="5">
        <f t="shared" si="350"/>
        <v>45839</v>
      </c>
      <c r="L3705" s="9">
        <f>+VLOOKUP(B3705,'[17]TT 2023'!F$3736:K$3797,2,0)</f>
        <v>-174732</v>
      </c>
      <c r="M3705" s="9">
        <f t="shared" si="351"/>
        <v>0</v>
      </c>
      <c r="N3705" s="5">
        <f>+VLOOKUP(B3705,'[17]TT 2023'!F$3736:K$3797,6,0)</f>
        <v>45818</v>
      </c>
      <c r="O3705" t="s">
        <v>3925</v>
      </c>
    </row>
    <row r="3706" spans="1:15" hidden="1" x14ac:dyDescent="0.2">
      <c r="A3706" s="5">
        <v>45780</v>
      </c>
      <c r="B3706" s="6">
        <v>27111</v>
      </c>
      <c r="C3706" s="6" t="s">
        <v>3391</v>
      </c>
      <c r="D3706" s="6" t="s">
        <v>3822</v>
      </c>
      <c r="E3706" s="9">
        <v>1110580</v>
      </c>
      <c r="F3706" s="10" t="s">
        <v>1409</v>
      </c>
      <c r="G3706" s="9">
        <v>88846</v>
      </c>
      <c r="H3706" s="9">
        <f t="shared" si="352"/>
        <v>1199426</v>
      </c>
      <c r="I3706" s="6" t="s">
        <v>117</v>
      </c>
      <c r="J3706" s="6" t="s">
        <v>118</v>
      </c>
      <c r="K3706" s="5">
        <f t="shared" ref="K3706:K3768" si="353">35+A3706</f>
        <v>45815</v>
      </c>
      <c r="L3706" s="9">
        <f>+VLOOKUP(B3706,'[17]TT 2023'!F$3736:K$3797,2,0)</f>
        <v>1199421</v>
      </c>
      <c r="M3706" s="9">
        <f t="shared" ref="M3706:M3768" si="354">+L3706-H3706</f>
        <v>-5</v>
      </c>
      <c r="N3706" s="5">
        <f>+VLOOKUP(B3706,'[17]TT 2023'!F$3736:K$3797,6,0)</f>
        <v>45818</v>
      </c>
      <c r="O3706" t="s">
        <v>3925</v>
      </c>
    </row>
    <row r="3707" spans="1:15" hidden="1" x14ac:dyDescent="0.2">
      <c r="A3707" s="5">
        <v>45780</v>
      </c>
      <c r="B3707" s="6">
        <v>27120</v>
      </c>
      <c r="C3707" s="6" t="s">
        <v>3391</v>
      </c>
      <c r="D3707" s="6" t="s">
        <v>3823</v>
      </c>
      <c r="E3707" s="9">
        <v>976340</v>
      </c>
      <c r="F3707" s="10" t="s">
        <v>1409</v>
      </c>
      <c r="G3707" s="9">
        <v>78107</v>
      </c>
      <c r="H3707" s="9">
        <f t="shared" si="352"/>
        <v>1054447</v>
      </c>
      <c r="I3707" s="6" t="s">
        <v>13</v>
      </c>
      <c r="J3707" s="6" t="s">
        <v>14</v>
      </c>
      <c r="K3707" s="5">
        <f t="shared" si="353"/>
        <v>45815</v>
      </c>
      <c r="L3707" s="9">
        <f>+VLOOKUP(B3707,'[17]TT 2023'!F$3736:K$3797,2,0)</f>
        <v>1054445</v>
      </c>
      <c r="M3707" s="9">
        <f t="shared" si="354"/>
        <v>-2</v>
      </c>
      <c r="N3707" s="5">
        <f>+VLOOKUP(B3707,'[17]TT 2023'!F$3736:K$3797,6,0)</f>
        <v>45818</v>
      </c>
      <c r="O3707" t="s">
        <v>3925</v>
      </c>
    </row>
    <row r="3708" spans="1:15" hidden="1" x14ac:dyDescent="0.2">
      <c r="A3708" s="5">
        <v>45780</v>
      </c>
      <c r="B3708" s="6">
        <v>27121</v>
      </c>
      <c r="C3708" s="6" t="s">
        <v>3391</v>
      </c>
      <c r="D3708" s="6" t="s">
        <v>3824</v>
      </c>
      <c r="E3708" s="9">
        <v>13201140</v>
      </c>
      <c r="F3708" s="10" t="s">
        <v>1409</v>
      </c>
      <c r="G3708" s="9">
        <v>1056091</v>
      </c>
      <c r="H3708" s="9">
        <f t="shared" si="352"/>
        <v>14257231</v>
      </c>
      <c r="I3708" s="6" t="s">
        <v>13</v>
      </c>
      <c r="J3708" s="6" t="s">
        <v>14</v>
      </c>
      <c r="K3708" s="5">
        <f t="shared" si="353"/>
        <v>45815</v>
      </c>
      <c r="L3708" s="9">
        <f>+VLOOKUP(B3708,'[17]TT 2023'!F$3736:K$3797,2,0)</f>
        <v>14257229</v>
      </c>
      <c r="M3708" s="9">
        <f t="shared" si="354"/>
        <v>-2</v>
      </c>
      <c r="N3708" s="5">
        <f>+VLOOKUP(B3708,'[17]TT 2023'!F$3736:K$3797,6,0)</f>
        <v>45818</v>
      </c>
      <c r="O3708" t="s">
        <v>3925</v>
      </c>
    </row>
    <row r="3709" spans="1:15" hidden="1" x14ac:dyDescent="0.2">
      <c r="A3709" s="5">
        <v>45780</v>
      </c>
      <c r="B3709" s="6">
        <v>27148</v>
      </c>
      <c r="C3709" s="6" t="s">
        <v>3391</v>
      </c>
      <c r="D3709" s="6" t="s">
        <v>3825</v>
      </c>
      <c r="E3709" s="9">
        <v>6879470</v>
      </c>
      <c r="F3709" s="10" t="s">
        <v>1409</v>
      </c>
      <c r="G3709" s="9">
        <v>550358</v>
      </c>
      <c r="H3709" s="9">
        <f t="shared" si="352"/>
        <v>7429828</v>
      </c>
      <c r="I3709" s="6" t="s">
        <v>13</v>
      </c>
      <c r="J3709" s="6" t="s">
        <v>14</v>
      </c>
      <c r="K3709" s="5">
        <f t="shared" si="353"/>
        <v>45815</v>
      </c>
      <c r="L3709" s="9">
        <f>+VLOOKUP(B3709,'[17]TT 2023'!F$3736:K$3797,2,0)</f>
        <v>7429833</v>
      </c>
      <c r="M3709" s="9">
        <f t="shared" si="354"/>
        <v>5</v>
      </c>
      <c r="N3709" s="5">
        <f>+VLOOKUP(B3709,'[17]TT 2023'!F$3736:K$3797,6,0)</f>
        <v>45818</v>
      </c>
      <c r="O3709" t="s">
        <v>3925</v>
      </c>
    </row>
    <row r="3710" spans="1:15" hidden="1" x14ac:dyDescent="0.2">
      <c r="A3710" s="5">
        <v>45780</v>
      </c>
      <c r="B3710" s="6">
        <v>27149</v>
      </c>
      <c r="C3710" s="6" t="s">
        <v>3391</v>
      </c>
      <c r="D3710" s="6" t="s">
        <v>3826</v>
      </c>
      <c r="E3710" s="9">
        <v>4421665</v>
      </c>
      <c r="F3710" s="10" t="s">
        <v>1409</v>
      </c>
      <c r="G3710" s="9">
        <v>353733</v>
      </c>
      <c r="H3710" s="9">
        <f t="shared" si="352"/>
        <v>4775398</v>
      </c>
      <c r="I3710" s="6" t="s">
        <v>117</v>
      </c>
      <c r="J3710" s="6" t="s">
        <v>118</v>
      </c>
      <c r="K3710" s="5">
        <f t="shared" si="353"/>
        <v>45815</v>
      </c>
      <c r="L3710" s="9">
        <f>+VLOOKUP(B3710,'[17]TT 2023'!F$3736:K$3797,2,0)</f>
        <v>4775396</v>
      </c>
      <c r="M3710" s="9">
        <f t="shared" si="354"/>
        <v>-2</v>
      </c>
      <c r="N3710" s="5">
        <f>+VLOOKUP(B3710,'[17]TT 2023'!F$3736:K$3797,6,0)</f>
        <v>45818</v>
      </c>
      <c r="O3710" t="s">
        <v>3925</v>
      </c>
    </row>
    <row r="3711" spans="1:15" hidden="1" x14ac:dyDescent="0.2">
      <c r="A3711" s="5">
        <v>45780</v>
      </c>
      <c r="B3711" s="6">
        <v>27246</v>
      </c>
      <c r="C3711" s="6" t="s">
        <v>3391</v>
      </c>
      <c r="D3711" s="6" t="s">
        <v>3827</v>
      </c>
      <c r="E3711" s="9">
        <v>1952680</v>
      </c>
      <c r="F3711" s="10" t="s">
        <v>1409</v>
      </c>
      <c r="G3711" s="9">
        <v>156214</v>
      </c>
      <c r="H3711" s="9">
        <f t="shared" si="352"/>
        <v>2108894</v>
      </c>
      <c r="I3711" s="6" t="s">
        <v>53</v>
      </c>
      <c r="J3711" s="6" t="s">
        <v>54</v>
      </c>
      <c r="K3711" s="5">
        <f t="shared" si="353"/>
        <v>45815</v>
      </c>
      <c r="L3711" s="9">
        <f>+VLOOKUP(B3711,'[17]TT 2023'!F$3736:K$3797,2,0)</f>
        <v>2108889</v>
      </c>
      <c r="M3711" s="9">
        <f t="shared" si="354"/>
        <v>-5</v>
      </c>
      <c r="N3711" s="5">
        <f>+VLOOKUP(B3711,'[17]TT 2023'!F$3736:K$3797,6,0)</f>
        <v>45818</v>
      </c>
      <c r="O3711" t="s">
        <v>3925</v>
      </c>
    </row>
    <row r="3712" spans="1:15" hidden="1" x14ac:dyDescent="0.2">
      <c r="A3712" s="5">
        <v>45780</v>
      </c>
      <c r="B3712" s="6">
        <v>27422</v>
      </c>
      <c r="C3712" s="6" t="s">
        <v>3391</v>
      </c>
      <c r="D3712" s="6" t="s">
        <v>3828</v>
      </c>
      <c r="E3712" s="9">
        <v>2221160</v>
      </c>
      <c r="F3712" s="10" t="s">
        <v>1409</v>
      </c>
      <c r="G3712" s="9">
        <v>177693</v>
      </c>
      <c r="H3712" s="9">
        <f t="shared" si="352"/>
        <v>2398853</v>
      </c>
      <c r="I3712" s="6" t="s">
        <v>53</v>
      </c>
      <c r="J3712" s="6" t="s">
        <v>54</v>
      </c>
      <c r="K3712" s="5">
        <f t="shared" si="353"/>
        <v>45815</v>
      </c>
      <c r="L3712" s="9">
        <f>+VLOOKUP(B3712,'[17]TT 2023'!F$3736:K$3797,2,0)</f>
        <v>2398856</v>
      </c>
      <c r="M3712" s="9">
        <f t="shared" si="354"/>
        <v>3</v>
      </c>
      <c r="N3712" s="5">
        <f>+VLOOKUP(B3712,'[17]TT 2023'!F$3736:K$3797,6,0)</f>
        <v>45818</v>
      </c>
      <c r="O3712" t="s">
        <v>3925</v>
      </c>
    </row>
    <row r="3713" spans="1:15" hidden="1" x14ac:dyDescent="0.2">
      <c r="A3713" s="5">
        <v>45780</v>
      </c>
      <c r="B3713" s="6">
        <v>27444</v>
      </c>
      <c r="C3713" s="6" t="s">
        <v>3391</v>
      </c>
      <c r="D3713" s="6" t="s">
        <v>3829</v>
      </c>
      <c r="E3713" s="9">
        <v>1072050</v>
      </c>
      <c r="F3713" s="10" t="s">
        <v>1409</v>
      </c>
      <c r="G3713" s="9">
        <v>85764</v>
      </c>
      <c r="H3713" s="9">
        <f t="shared" si="352"/>
        <v>1157814</v>
      </c>
      <c r="I3713" s="6" t="s">
        <v>107</v>
      </c>
      <c r="J3713" s="6" t="s">
        <v>108</v>
      </c>
      <c r="K3713" s="5">
        <f t="shared" si="353"/>
        <v>45815</v>
      </c>
      <c r="L3713" s="9">
        <f>+VLOOKUP(B3713,'[17]TT 2023'!F$3736:K$3797,2,0)</f>
        <v>1157814</v>
      </c>
      <c r="M3713" s="9">
        <f t="shared" si="354"/>
        <v>0</v>
      </c>
      <c r="N3713" s="5">
        <f>+VLOOKUP(B3713,'[17]TT 2023'!F$3736:K$3797,6,0)</f>
        <v>45818</v>
      </c>
      <c r="O3713" t="s">
        <v>3925</v>
      </c>
    </row>
    <row r="3714" spans="1:15" hidden="1" x14ac:dyDescent="0.2">
      <c r="A3714" s="5">
        <v>45780</v>
      </c>
      <c r="B3714" s="6">
        <v>27445</v>
      </c>
      <c r="C3714" s="6" t="s">
        <v>3391</v>
      </c>
      <c r="D3714" s="6" t="s">
        <v>3830</v>
      </c>
      <c r="E3714" s="9">
        <v>558030</v>
      </c>
      <c r="F3714" s="10" t="s">
        <v>1409</v>
      </c>
      <c r="G3714" s="9">
        <v>44642</v>
      </c>
      <c r="H3714" s="9">
        <f t="shared" si="352"/>
        <v>602672</v>
      </c>
      <c r="I3714" s="6" t="s">
        <v>93</v>
      </c>
      <c r="J3714" s="6" t="s">
        <v>94</v>
      </c>
      <c r="K3714" s="5">
        <f t="shared" si="353"/>
        <v>45815</v>
      </c>
      <c r="L3714" s="9">
        <f>+VLOOKUP(B3714,'[17]TT 2023'!F$3736:K$3797,2,0)</f>
        <v>602667</v>
      </c>
      <c r="M3714" s="9">
        <f t="shared" si="354"/>
        <v>-5</v>
      </c>
      <c r="N3714" s="5">
        <f>+VLOOKUP(B3714,'[17]TT 2023'!F$3736:K$3797,6,0)</f>
        <v>45818</v>
      </c>
      <c r="O3714" t="s">
        <v>3925</v>
      </c>
    </row>
    <row r="3715" spans="1:15" hidden="1" x14ac:dyDescent="0.2">
      <c r="A3715" s="5">
        <v>45780</v>
      </c>
      <c r="B3715" s="6">
        <v>27456</v>
      </c>
      <c r="C3715" s="6" t="s">
        <v>3391</v>
      </c>
      <c r="D3715" s="6" t="s">
        <v>3831</v>
      </c>
      <c r="E3715" s="9">
        <v>3905360</v>
      </c>
      <c r="F3715" s="10" t="s">
        <v>1409</v>
      </c>
      <c r="G3715" s="9">
        <v>312429</v>
      </c>
      <c r="H3715" s="9">
        <f t="shared" si="352"/>
        <v>4217789</v>
      </c>
      <c r="I3715" s="6" t="s">
        <v>175</v>
      </c>
      <c r="J3715" s="6" t="s">
        <v>176</v>
      </c>
      <c r="K3715" s="5">
        <f t="shared" si="353"/>
        <v>45815</v>
      </c>
      <c r="L3715" s="9">
        <f>+VLOOKUP(B3715,'[17]TT 2023'!F$3736:K$3797,2,0)</f>
        <v>4217792</v>
      </c>
      <c r="M3715" s="9">
        <f t="shared" si="354"/>
        <v>3</v>
      </c>
      <c r="N3715" s="5">
        <f>+VLOOKUP(B3715,'[17]TT 2023'!F$3736:K$3797,6,0)</f>
        <v>45818</v>
      </c>
      <c r="O3715" t="s">
        <v>3925</v>
      </c>
    </row>
    <row r="3716" spans="1:15" hidden="1" x14ac:dyDescent="0.2">
      <c r="A3716" s="5">
        <v>45780</v>
      </c>
      <c r="B3716" s="6">
        <v>27467</v>
      </c>
      <c r="C3716" s="6" t="s">
        <v>3391</v>
      </c>
      <c r="D3716" s="6" t="s">
        <v>3832</v>
      </c>
      <c r="E3716" s="9">
        <v>1597039</v>
      </c>
      <c r="F3716" s="10" t="s">
        <v>1409</v>
      </c>
      <c r="G3716" s="9">
        <v>127763</v>
      </c>
      <c r="H3716" s="9">
        <f t="shared" si="352"/>
        <v>1724802</v>
      </c>
      <c r="I3716" s="6" t="s">
        <v>73</v>
      </c>
      <c r="J3716" s="6" t="s">
        <v>74</v>
      </c>
      <c r="K3716" s="5">
        <f t="shared" si="353"/>
        <v>45815</v>
      </c>
      <c r="L3716" s="9">
        <f>+VLOOKUP(B3716,'[17]TT 2023'!F$3736:K$3797,2,0)</f>
        <v>1724801</v>
      </c>
      <c r="M3716" s="9">
        <f t="shared" si="354"/>
        <v>-1</v>
      </c>
      <c r="N3716" s="5">
        <f>+VLOOKUP(B3716,'[17]TT 2023'!F$3736:K$3797,6,0)</f>
        <v>45818</v>
      </c>
      <c r="O3716" t="s">
        <v>3925</v>
      </c>
    </row>
    <row r="3717" spans="1:15" hidden="1" x14ac:dyDescent="0.2">
      <c r="A3717" s="5">
        <v>45782</v>
      </c>
      <c r="B3717" s="6">
        <v>28130</v>
      </c>
      <c r="C3717" s="6" t="s">
        <v>3391</v>
      </c>
      <c r="D3717" s="6" t="s">
        <v>3833</v>
      </c>
      <c r="E3717" s="9">
        <v>3523390</v>
      </c>
      <c r="F3717" s="10" t="s">
        <v>1409</v>
      </c>
      <c r="G3717" s="9">
        <v>281871</v>
      </c>
      <c r="H3717" s="9">
        <f t="shared" si="352"/>
        <v>3805261</v>
      </c>
      <c r="I3717" s="6" t="s">
        <v>139</v>
      </c>
      <c r="J3717" s="6" t="s">
        <v>140</v>
      </c>
      <c r="K3717" s="5">
        <f t="shared" si="353"/>
        <v>45817</v>
      </c>
      <c r="L3717" s="9">
        <f>+VLOOKUP(B3717,'[17]TT 2023'!F$3736:K$3797,2,0)</f>
        <v>3805259</v>
      </c>
      <c r="M3717" s="9">
        <f t="shared" si="354"/>
        <v>-2</v>
      </c>
      <c r="N3717" s="5">
        <f>+VLOOKUP(B3717,'[17]TT 2023'!F$3736:K$3797,6,0)</f>
        <v>45818</v>
      </c>
      <c r="O3717" t="s">
        <v>3925</v>
      </c>
    </row>
    <row r="3718" spans="1:15" hidden="1" x14ac:dyDescent="0.2">
      <c r="A3718" s="5">
        <v>45783</v>
      </c>
      <c r="B3718" s="6">
        <v>28203</v>
      </c>
      <c r="C3718" s="6" t="s">
        <v>3391</v>
      </c>
      <c r="D3718" s="6" t="s">
        <v>3834</v>
      </c>
      <c r="E3718" s="9">
        <v>11105800</v>
      </c>
      <c r="F3718" s="10" t="s">
        <v>1409</v>
      </c>
      <c r="G3718" s="9">
        <v>888464</v>
      </c>
      <c r="H3718" s="9">
        <f t="shared" si="352"/>
        <v>11994264</v>
      </c>
      <c r="I3718" s="6" t="s">
        <v>147</v>
      </c>
      <c r="J3718" s="6" t="s">
        <v>148</v>
      </c>
      <c r="K3718" s="5">
        <f t="shared" si="353"/>
        <v>45818</v>
      </c>
      <c r="L3718" s="9">
        <f>+VLOOKUP(B3718,'[17]TT 2023'!F$3736:K$3797,2,0)</f>
        <v>11994264</v>
      </c>
      <c r="M3718" s="9">
        <f t="shared" si="354"/>
        <v>0</v>
      </c>
      <c r="N3718" s="5">
        <f>+VLOOKUP(B3718,'[17]TT 2023'!F$3736:K$3797,6,0)</f>
        <v>45818</v>
      </c>
      <c r="O3718" t="s">
        <v>3925</v>
      </c>
    </row>
    <row r="3719" spans="1:15" hidden="1" x14ac:dyDescent="0.2">
      <c r="A3719" s="5">
        <v>45783</v>
      </c>
      <c r="B3719" s="6">
        <v>28204</v>
      </c>
      <c r="C3719" s="6" t="s">
        <v>3391</v>
      </c>
      <c r="D3719" s="6" t="s">
        <v>3835</v>
      </c>
      <c r="E3719" s="9">
        <v>501830</v>
      </c>
      <c r="F3719" s="10" t="s">
        <v>1409</v>
      </c>
      <c r="G3719" s="9">
        <v>40146</v>
      </c>
      <c r="H3719" s="9">
        <f t="shared" si="352"/>
        <v>541976</v>
      </c>
      <c r="I3719" s="6" t="s">
        <v>147</v>
      </c>
      <c r="J3719" s="6" t="s">
        <v>148</v>
      </c>
      <c r="K3719" s="5">
        <f t="shared" si="353"/>
        <v>45818</v>
      </c>
      <c r="L3719" s="9">
        <f>+VLOOKUP(B3719,'[17]TT 2023'!F$3736:K$3797,2,0)</f>
        <v>541971</v>
      </c>
      <c r="M3719" s="9">
        <f t="shared" si="354"/>
        <v>-5</v>
      </c>
      <c r="N3719" s="5">
        <f>+VLOOKUP(B3719,'[17]TT 2023'!F$3736:K$3797,6,0)</f>
        <v>45818</v>
      </c>
      <c r="O3719" t="s">
        <v>3925</v>
      </c>
    </row>
    <row r="3720" spans="1:15" hidden="1" x14ac:dyDescent="0.2">
      <c r="A3720" s="5">
        <v>45783</v>
      </c>
      <c r="B3720" s="6">
        <v>28206</v>
      </c>
      <c r="C3720" s="6" t="s">
        <v>3391</v>
      </c>
      <c r="D3720" s="6" t="s">
        <v>3836</v>
      </c>
      <c r="E3720" s="9">
        <v>976340</v>
      </c>
      <c r="F3720" s="10" t="s">
        <v>1409</v>
      </c>
      <c r="G3720" s="9">
        <v>78107</v>
      </c>
      <c r="H3720" s="9">
        <f t="shared" si="352"/>
        <v>1054447</v>
      </c>
      <c r="I3720" s="6" t="s">
        <v>13</v>
      </c>
      <c r="J3720" s="6" t="s">
        <v>14</v>
      </c>
      <c r="K3720" s="5">
        <f t="shared" si="353"/>
        <v>45818</v>
      </c>
      <c r="L3720" s="9">
        <f>+VLOOKUP(B3720,'[17]TT 2023'!F$3736:K$3797,2,0)</f>
        <v>1054445</v>
      </c>
      <c r="M3720" s="9">
        <f t="shared" si="354"/>
        <v>-2</v>
      </c>
      <c r="N3720" s="5">
        <f>+VLOOKUP(B3720,'[17]TT 2023'!F$3736:K$3797,6,0)</f>
        <v>45818</v>
      </c>
      <c r="O3720" t="s">
        <v>3925</v>
      </c>
    </row>
    <row r="3721" spans="1:15" hidden="1" x14ac:dyDescent="0.2">
      <c r="A3721" s="5">
        <v>45783</v>
      </c>
      <c r="B3721" s="6">
        <v>28207</v>
      </c>
      <c r="C3721" s="6" t="s">
        <v>3391</v>
      </c>
      <c r="D3721" s="6" t="s">
        <v>3837</v>
      </c>
      <c r="E3721" s="9">
        <v>5870750</v>
      </c>
      <c r="F3721" s="10" t="s">
        <v>1409</v>
      </c>
      <c r="G3721" s="9">
        <v>469660</v>
      </c>
      <c r="H3721" s="9">
        <f t="shared" si="352"/>
        <v>6340410</v>
      </c>
      <c r="I3721" s="6" t="s">
        <v>13</v>
      </c>
      <c r="J3721" s="6" t="s">
        <v>14</v>
      </c>
      <c r="K3721" s="5">
        <f t="shared" si="353"/>
        <v>45818</v>
      </c>
      <c r="L3721" s="9">
        <f>+VLOOKUP(B3721,'[17]TT 2023'!F$3736:K$3797,2,0)</f>
        <v>6340410</v>
      </c>
      <c r="M3721" s="9">
        <f t="shared" si="354"/>
        <v>0</v>
      </c>
      <c r="N3721" s="5">
        <f>+VLOOKUP(B3721,'[17]TT 2023'!F$3736:K$3797,6,0)</f>
        <v>45818</v>
      </c>
      <c r="O3721" t="s">
        <v>3925</v>
      </c>
    </row>
    <row r="3722" spans="1:15" hidden="1" x14ac:dyDescent="0.2">
      <c r="A3722" s="5">
        <v>45786</v>
      </c>
      <c r="B3722" s="6">
        <v>29677</v>
      </c>
      <c r="C3722" s="6" t="s">
        <v>3391</v>
      </c>
      <c r="D3722" s="6" t="s">
        <v>3838</v>
      </c>
      <c r="E3722" s="9">
        <v>1411678</v>
      </c>
      <c r="F3722" s="10" t="s">
        <v>1409</v>
      </c>
      <c r="G3722" s="9">
        <v>112934</v>
      </c>
      <c r="H3722" s="9">
        <f t="shared" si="352"/>
        <v>1524612</v>
      </c>
      <c r="I3722" s="6" t="s">
        <v>175</v>
      </c>
      <c r="J3722" s="6" t="s">
        <v>176</v>
      </c>
      <c r="K3722" s="5">
        <f t="shared" si="353"/>
        <v>45821</v>
      </c>
      <c r="L3722" s="9">
        <f>+VLOOKUP(B3722,'[17]TT 2023'!F$3798:K$3851,2,0)</f>
        <v>1524609</v>
      </c>
      <c r="M3722" s="9">
        <f t="shared" si="354"/>
        <v>-3</v>
      </c>
      <c r="N3722" s="5">
        <f>+VLOOKUP(B3722,'[17]TT 2023'!F$3798:K$3851,6,0)</f>
        <v>45832</v>
      </c>
      <c r="O3722" t="s">
        <v>3926</v>
      </c>
    </row>
    <row r="3723" spans="1:15" hidden="1" x14ac:dyDescent="0.2">
      <c r="A3723" s="5">
        <v>45786</v>
      </c>
      <c r="B3723" s="6">
        <v>29678</v>
      </c>
      <c r="C3723" s="6" t="s">
        <v>3391</v>
      </c>
      <c r="D3723" s="6" t="s">
        <v>3839</v>
      </c>
      <c r="E3723" s="9">
        <v>3695260</v>
      </c>
      <c r="F3723" s="10" t="s">
        <v>1409</v>
      </c>
      <c r="G3723" s="9">
        <v>295621</v>
      </c>
      <c r="H3723" s="9">
        <f t="shared" si="352"/>
        <v>3990881</v>
      </c>
      <c r="I3723" s="6" t="s">
        <v>83</v>
      </c>
      <c r="J3723" s="6" t="s">
        <v>84</v>
      </c>
      <c r="K3723" s="5">
        <f t="shared" si="353"/>
        <v>45821</v>
      </c>
      <c r="L3723" s="9">
        <f>+VLOOKUP(B3723,'[17]TT 2023'!F$3798:K$3851,2,0)</f>
        <v>3990884</v>
      </c>
      <c r="M3723" s="9">
        <f t="shared" si="354"/>
        <v>3</v>
      </c>
      <c r="N3723" s="5">
        <f>+VLOOKUP(B3723,'[17]TT 2023'!F$3798:K$3851,6,0)</f>
        <v>45832</v>
      </c>
      <c r="O3723" t="s">
        <v>3926</v>
      </c>
    </row>
    <row r="3724" spans="1:15" hidden="1" x14ac:dyDescent="0.2">
      <c r="A3724" s="5">
        <v>45786</v>
      </c>
      <c r="B3724" s="6">
        <v>29680</v>
      </c>
      <c r="C3724" s="6" t="s">
        <v>3391</v>
      </c>
      <c r="D3724" s="6" t="s">
        <v>3841</v>
      </c>
      <c r="E3724" s="9">
        <v>3421300</v>
      </c>
      <c r="F3724" s="10" t="s">
        <v>1409</v>
      </c>
      <c r="G3724" s="9">
        <v>273704</v>
      </c>
      <c r="H3724" s="9">
        <f t="shared" si="352"/>
        <v>3695004</v>
      </c>
      <c r="I3724" s="6" t="s">
        <v>93</v>
      </c>
      <c r="J3724" s="6" t="s">
        <v>94</v>
      </c>
      <c r="K3724" s="5">
        <f t="shared" si="353"/>
        <v>45821</v>
      </c>
      <c r="L3724" s="9">
        <f>+VLOOKUP(B3724,'[17]TT 2023'!F$3798:K$3851,2,0)</f>
        <v>3695004</v>
      </c>
      <c r="M3724" s="9">
        <f t="shared" si="354"/>
        <v>0</v>
      </c>
      <c r="N3724" s="5">
        <f>+VLOOKUP(B3724,'[17]TT 2023'!F$3798:K$3851,6,0)</f>
        <v>45832</v>
      </c>
      <c r="O3724" t="s">
        <v>3926</v>
      </c>
    </row>
    <row r="3725" spans="1:15" hidden="1" x14ac:dyDescent="0.2">
      <c r="A3725" s="5">
        <v>45786</v>
      </c>
      <c r="B3725" s="6">
        <v>29681</v>
      </c>
      <c r="C3725" s="6" t="s">
        <v>3391</v>
      </c>
      <c r="D3725" s="6" t="s">
        <v>3842</v>
      </c>
      <c r="E3725" s="9">
        <v>1952680</v>
      </c>
      <c r="F3725" s="10" t="s">
        <v>1409</v>
      </c>
      <c r="G3725" s="9">
        <v>156214</v>
      </c>
      <c r="H3725" s="9">
        <f t="shared" si="352"/>
        <v>2108894</v>
      </c>
      <c r="I3725" s="6" t="s">
        <v>83</v>
      </c>
      <c r="J3725" s="6" t="s">
        <v>84</v>
      </c>
      <c r="K3725" s="5">
        <f t="shared" si="353"/>
        <v>45821</v>
      </c>
      <c r="L3725" s="9">
        <f>+VLOOKUP(B3725,'[17]TT 2023'!F$3798:K$3851,2,0)</f>
        <v>2108889</v>
      </c>
      <c r="M3725" s="9">
        <f t="shared" si="354"/>
        <v>-5</v>
      </c>
      <c r="N3725" s="5">
        <f>+VLOOKUP(B3725,'[17]TT 2023'!F$3798:K$3851,6,0)</f>
        <v>45832</v>
      </c>
      <c r="O3725" t="s">
        <v>3926</v>
      </c>
    </row>
    <row r="3726" spans="1:15" hidden="1" x14ac:dyDescent="0.2">
      <c r="A3726" s="5">
        <v>45789</v>
      </c>
      <c r="B3726" s="6">
        <v>29754</v>
      </c>
      <c r="C3726" s="6" t="s">
        <v>3391</v>
      </c>
      <c r="D3726" s="6" t="s">
        <v>3840</v>
      </c>
      <c r="E3726" s="9">
        <v>1350803</v>
      </c>
      <c r="F3726" s="10" t="s">
        <v>1409</v>
      </c>
      <c r="G3726" s="9">
        <v>108064</v>
      </c>
      <c r="H3726" s="9">
        <f t="shared" si="352"/>
        <v>1458867</v>
      </c>
      <c r="I3726" s="6" t="s">
        <v>139</v>
      </c>
      <c r="J3726" s="6" t="s">
        <v>140</v>
      </c>
      <c r="K3726" s="5">
        <f t="shared" si="353"/>
        <v>45824</v>
      </c>
      <c r="L3726" s="9">
        <f>+VLOOKUP(B3726,'[17]TT 2023'!F$3798:K$3851,2,0)</f>
        <v>1458864</v>
      </c>
      <c r="M3726" s="9">
        <f t="shared" si="354"/>
        <v>-3</v>
      </c>
      <c r="N3726" s="5">
        <f>+VLOOKUP(B3726,'[17]TT 2023'!F$3798:K$3851,6,0)</f>
        <v>45832</v>
      </c>
      <c r="O3726" t="s">
        <v>3926</v>
      </c>
    </row>
    <row r="3727" spans="1:15" hidden="1" x14ac:dyDescent="0.2">
      <c r="A3727" s="5">
        <v>45790</v>
      </c>
      <c r="B3727" s="6">
        <v>29893</v>
      </c>
      <c r="C3727" s="6" t="s">
        <v>3391</v>
      </c>
      <c r="D3727" s="6" t="s">
        <v>3843</v>
      </c>
      <c r="E3727" s="9">
        <v>1952680</v>
      </c>
      <c r="F3727" s="10" t="s">
        <v>1409</v>
      </c>
      <c r="G3727" s="9">
        <v>156214</v>
      </c>
      <c r="H3727" s="9">
        <f t="shared" si="352"/>
        <v>2108894</v>
      </c>
      <c r="I3727" s="6" t="s">
        <v>175</v>
      </c>
      <c r="J3727" s="6" t="s">
        <v>176</v>
      </c>
      <c r="K3727" s="5">
        <f t="shared" si="353"/>
        <v>45825</v>
      </c>
      <c r="L3727" s="9">
        <f>+VLOOKUP(B3727,'[17]TT 2023'!F$3798:K$3851,2,0)</f>
        <v>2108889</v>
      </c>
      <c r="M3727" s="9">
        <f t="shared" si="354"/>
        <v>-5</v>
      </c>
      <c r="N3727" s="5">
        <f>+VLOOKUP(B3727,'[17]TT 2023'!F$3798:K$3851,6,0)</f>
        <v>45832</v>
      </c>
      <c r="O3727" t="s">
        <v>3926</v>
      </c>
    </row>
    <row r="3728" spans="1:15" hidden="1" x14ac:dyDescent="0.2">
      <c r="A3728" s="5">
        <v>45790</v>
      </c>
      <c r="B3728" s="6">
        <v>29895</v>
      </c>
      <c r="C3728" s="6" t="s">
        <v>3391</v>
      </c>
      <c r="D3728" s="6" t="s">
        <v>3844</v>
      </c>
      <c r="E3728" s="9">
        <v>2253778</v>
      </c>
      <c r="F3728" s="10" t="s">
        <v>1409</v>
      </c>
      <c r="G3728" s="9">
        <v>180302</v>
      </c>
      <c r="H3728" s="9">
        <f t="shared" si="352"/>
        <v>2434080</v>
      </c>
      <c r="I3728" s="6" t="s">
        <v>93</v>
      </c>
      <c r="J3728" s="6" t="s">
        <v>94</v>
      </c>
      <c r="K3728" s="5">
        <f t="shared" si="353"/>
        <v>45825</v>
      </c>
      <c r="L3728" s="9">
        <f>+VLOOKUP(B3728,'[17]TT 2023'!F$3798:K$3851,2,0)</f>
        <v>2434077</v>
      </c>
      <c r="M3728" s="9">
        <f t="shared" si="354"/>
        <v>-3</v>
      </c>
      <c r="N3728" s="5">
        <f>+VLOOKUP(B3728,'[17]TT 2023'!F$3798:K$3851,6,0)</f>
        <v>45832</v>
      </c>
      <c r="O3728" t="s">
        <v>3926</v>
      </c>
    </row>
    <row r="3729" spans="1:15" hidden="1" x14ac:dyDescent="0.2">
      <c r="A3729" s="5">
        <v>45790</v>
      </c>
      <c r="B3729" s="6">
        <v>29896</v>
      </c>
      <c r="C3729" s="6" t="s">
        <v>3391</v>
      </c>
      <c r="D3729" s="6" t="s">
        <v>3845</v>
      </c>
      <c r="E3729" s="9">
        <v>1116060</v>
      </c>
      <c r="F3729" s="10" t="s">
        <v>1409</v>
      </c>
      <c r="G3729" s="9">
        <v>89285</v>
      </c>
      <c r="H3729" s="9">
        <f t="shared" si="352"/>
        <v>1205345</v>
      </c>
      <c r="I3729" s="6" t="s">
        <v>139</v>
      </c>
      <c r="J3729" s="6" t="s">
        <v>140</v>
      </c>
      <c r="K3729" s="5">
        <f t="shared" si="353"/>
        <v>45825</v>
      </c>
      <c r="L3729" s="9">
        <f>+VLOOKUP(B3729,'[17]TT 2023'!F$3798:K$3851,2,0)</f>
        <v>1205348</v>
      </c>
      <c r="M3729" s="9">
        <f t="shared" si="354"/>
        <v>3</v>
      </c>
      <c r="N3729" s="5">
        <f>+VLOOKUP(B3729,'[17]TT 2023'!F$3798:K$3851,6,0)</f>
        <v>45832</v>
      </c>
      <c r="O3729" t="s">
        <v>3926</v>
      </c>
    </row>
    <row r="3730" spans="1:15" hidden="1" x14ac:dyDescent="0.2">
      <c r="A3730" s="5">
        <v>45790</v>
      </c>
      <c r="B3730" s="6">
        <v>29897</v>
      </c>
      <c r="C3730" s="6" t="s">
        <v>3391</v>
      </c>
      <c r="D3730" s="6" t="s">
        <v>3846</v>
      </c>
      <c r="E3730" s="9">
        <v>558030</v>
      </c>
      <c r="F3730" s="10" t="s">
        <v>1409</v>
      </c>
      <c r="G3730" s="9">
        <v>44642</v>
      </c>
      <c r="H3730" s="9">
        <f t="shared" si="352"/>
        <v>602672</v>
      </c>
      <c r="I3730" s="6" t="s">
        <v>53</v>
      </c>
      <c r="J3730" s="6" t="s">
        <v>54</v>
      </c>
      <c r="K3730" s="5">
        <f t="shared" si="353"/>
        <v>45825</v>
      </c>
      <c r="L3730" s="9">
        <f>+VLOOKUP(B3730,'[17]TT 2023'!F$3798:K$3851,2,0)</f>
        <v>602667</v>
      </c>
      <c r="M3730" s="9">
        <f t="shared" si="354"/>
        <v>-5</v>
      </c>
      <c r="N3730" s="5">
        <f>+VLOOKUP(B3730,'[17]TT 2023'!F$3798:K$3851,6,0)</f>
        <v>45832</v>
      </c>
      <c r="O3730" t="s">
        <v>3926</v>
      </c>
    </row>
    <row r="3731" spans="1:15" hidden="1" x14ac:dyDescent="0.2">
      <c r="A3731" s="5">
        <v>45790</v>
      </c>
      <c r="B3731" s="6">
        <v>29898</v>
      </c>
      <c r="C3731" s="6" t="s">
        <v>3391</v>
      </c>
      <c r="D3731" s="6" t="s">
        <v>3847</v>
      </c>
      <c r="E3731" s="9">
        <v>1952680</v>
      </c>
      <c r="F3731" s="10" t="s">
        <v>1409</v>
      </c>
      <c r="G3731" s="9">
        <v>156214</v>
      </c>
      <c r="H3731" s="9">
        <f t="shared" si="352"/>
        <v>2108894</v>
      </c>
      <c r="I3731" s="6" t="s">
        <v>53</v>
      </c>
      <c r="J3731" s="6" t="s">
        <v>54</v>
      </c>
      <c r="K3731" s="5">
        <f t="shared" si="353"/>
        <v>45825</v>
      </c>
      <c r="L3731" s="9">
        <f>+VLOOKUP(B3731,'[17]TT 2023'!F$3798:K$3851,2,0)</f>
        <v>2108889</v>
      </c>
      <c r="M3731" s="9">
        <f t="shared" si="354"/>
        <v>-5</v>
      </c>
      <c r="N3731" s="5">
        <f>+VLOOKUP(B3731,'[17]TT 2023'!F$3798:K$3851,6,0)</f>
        <v>45832</v>
      </c>
      <c r="O3731" t="s">
        <v>3926</v>
      </c>
    </row>
    <row r="3732" spans="1:15" hidden="1" x14ac:dyDescent="0.2">
      <c r="A3732" s="5">
        <v>45790</v>
      </c>
      <c r="B3732" s="6">
        <v>29899</v>
      </c>
      <c r="C3732" s="6" t="s">
        <v>3391</v>
      </c>
      <c r="D3732" s="6" t="s">
        <v>3848</v>
      </c>
      <c r="E3732" s="9">
        <v>3902165</v>
      </c>
      <c r="F3732" s="10" t="s">
        <v>1409</v>
      </c>
      <c r="G3732" s="9">
        <v>312173</v>
      </c>
      <c r="H3732" s="9">
        <f t="shared" si="352"/>
        <v>4214338</v>
      </c>
      <c r="I3732" s="6" t="s">
        <v>131</v>
      </c>
      <c r="J3732" s="6" t="s">
        <v>132</v>
      </c>
      <c r="K3732" s="5">
        <f t="shared" si="353"/>
        <v>45825</v>
      </c>
      <c r="L3732" s="9">
        <f>+VLOOKUP(B3732,'[17]TT 2023'!F$3798:K$3851,2,0)</f>
        <v>4214336</v>
      </c>
      <c r="M3732" s="9">
        <f t="shared" si="354"/>
        <v>-2</v>
      </c>
      <c r="N3732" s="5">
        <f>+VLOOKUP(B3732,'[17]TT 2023'!F$3798:K$3851,6,0)</f>
        <v>45832</v>
      </c>
      <c r="O3732" t="s">
        <v>3926</v>
      </c>
    </row>
    <row r="3733" spans="1:15" hidden="1" x14ac:dyDescent="0.2">
      <c r="A3733" s="5">
        <v>45790</v>
      </c>
      <c r="B3733" s="6">
        <v>29900</v>
      </c>
      <c r="C3733" s="6" t="s">
        <v>3391</v>
      </c>
      <c r="D3733" s="6" t="s">
        <v>3849</v>
      </c>
      <c r="E3733" s="9">
        <v>1952680</v>
      </c>
      <c r="F3733" s="10" t="s">
        <v>1409</v>
      </c>
      <c r="G3733" s="9">
        <v>156214</v>
      </c>
      <c r="H3733" s="9">
        <f t="shared" si="352"/>
        <v>2108894</v>
      </c>
      <c r="I3733" s="6" t="s">
        <v>131</v>
      </c>
      <c r="J3733" s="6" t="s">
        <v>132</v>
      </c>
      <c r="K3733" s="5">
        <f t="shared" si="353"/>
        <v>45825</v>
      </c>
      <c r="L3733" s="9">
        <f>+VLOOKUP(B3733,'[17]TT 2023'!F$3798:K$3851,2,0)</f>
        <v>2108889</v>
      </c>
      <c r="M3733" s="9">
        <f t="shared" si="354"/>
        <v>-5</v>
      </c>
      <c r="N3733" s="5">
        <f>+VLOOKUP(B3733,'[17]TT 2023'!F$3798:K$3851,6,0)</f>
        <v>45832</v>
      </c>
      <c r="O3733" t="s">
        <v>3926</v>
      </c>
    </row>
    <row r="3734" spans="1:15" hidden="1" x14ac:dyDescent="0.2">
      <c r="A3734" s="5">
        <v>45790</v>
      </c>
      <c r="B3734" s="6">
        <v>29901</v>
      </c>
      <c r="C3734" s="6" t="s">
        <v>3391</v>
      </c>
      <c r="D3734" s="6" t="s">
        <v>3850</v>
      </c>
      <c r="E3734" s="9">
        <v>2472280</v>
      </c>
      <c r="F3734" s="10" t="s">
        <v>1409</v>
      </c>
      <c r="G3734" s="9">
        <v>197782</v>
      </c>
      <c r="H3734" s="9">
        <f t="shared" si="352"/>
        <v>2670062</v>
      </c>
      <c r="I3734" s="6" t="s">
        <v>13</v>
      </c>
      <c r="J3734" s="6" t="s">
        <v>14</v>
      </c>
      <c r="K3734" s="5">
        <f t="shared" si="353"/>
        <v>45825</v>
      </c>
      <c r="L3734" s="9">
        <f>+VLOOKUP(B3734,'[17]TT 2023'!F$3798:K$3851,2,0)</f>
        <v>2670057</v>
      </c>
      <c r="M3734" s="9">
        <f t="shared" si="354"/>
        <v>-5</v>
      </c>
      <c r="N3734" s="5">
        <f>+VLOOKUP(B3734,'[17]TT 2023'!F$3798:K$3851,6,0)</f>
        <v>45832</v>
      </c>
      <c r="O3734" t="s">
        <v>3926</v>
      </c>
    </row>
    <row r="3735" spans="1:15" hidden="1" x14ac:dyDescent="0.2">
      <c r="A3735" s="5">
        <v>45790</v>
      </c>
      <c r="B3735" s="6">
        <v>29902</v>
      </c>
      <c r="C3735" s="6" t="s">
        <v>3391</v>
      </c>
      <c r="D3735" s="6" t="s">
        <v>3851</v>
      </c>
      <c r="E3735" s="9">
        <v>1952680</v>
      </c>
      <c r="F3735" s="10" t="s">
        <v>1409</v>
      </c>
      <c r="G3735" s="9">
        <v>156214</v>
      </c>
      <c r="H3735" s="9">
        <f t="shared" si="352"/>
        <v>2108894</v>
      </c>
      <c r="I3735" s="6" t="s">
        <v>13</v>
      </c>
      <c r="J3735" s="6" t="s">
        <v>14</v>
      </c>
      <c r="K3735" s="5">
        <f t="shared" si="353"/>
        <v>45825</v>
      </c>
      <c r="L3735" s="9">
        <f>+VLOOKUP(B3735,'[17]TT 2023'!F$3798:K$3851,2,0)</f>
        <v>2108889</v>
      </c>
      <c r="M3735" s="9">
        <f t="shared" si="354"/>
        <v>-5</v>
      </c>
      <c r="N3735" s="5">
        <f>+VLOOKUP(B3735,'[17]TT 2023'!F$3798:K$3851,6,0)</f>
        <v>45832</v>
      </c>
      <c r="O3735" t="s">
        <v>3926</v>
      </c>
    </row>
    <row r="3736" spans="1:15" hidden="1" x14ac:dyDescent="0.2">
      <c r="A3736" s="5">
        <v>45790</v>
      </c>
      <c r="B3736" s="6">
        <v>29903</v>
      </c>
      <c r="C3736" s="6" t="s">
        <v>3391</v>
      </c>
      <c r="D3736" s="6" t="s">
        <v>3852</v>
      </c>
      <c r="E3736" s="9">
        <v>3905360</v>
      </c>
      <c r="F3736" s="10" t="s">
        <v>1409</v>
      </c>
      <c r="G3736" s="9">
        <v>312429</v>
      </c>
      <c r="H3736" s="9">
        <f t="shared" si="352"/>
        <v>4217789</v>
      </c>
      <c r="I3736" s="6" t="s">
        <v>13</v>
      </c>
      <c r="J3736" s="6" t="s">
        <v>14</v>
      </c>
      <c r="K3736" s="5">
        <f t="shared" si="353"/>
        <v>45825</v>
      </c>
      <c r="L3736" s="9">
        <f>+VLOOKUP(B3736,'[17]TT 2023'!F$3798:K$3851,2,0)</f>
        <v>4217792</v>
      </c>
      <c r="M3736" s="9">
        <f t="shared" si="354"/>
        <v>3</v>
      </c>
      <c r="N3736" s="5">
        <f>+VLOOKUP(B3736,'[17]TT 2023'!F$3798:K$3851,6,0)</f>
        <v>45832</v>
      </c>
      <c r="O3736" t="s">
        <v>3926</v>
      </c>
    </row>
    <row r="3737" spans="1:15" hidden="1" x14ac:dyDescent="0.2">
      <c r="A3737" s="5">
        <v>45790</v>
      </c>
      <c r="B3737" s="6">
        <v>29904</v>
      </c>
      <c r="C3737" s="6" t="s">
        <v>3391</v>
      </c>
      <c r="D3737" s="6" t="s">
        <v>3853</v>
      </c>
      <c r="E3737" s="9">
        <v>10169280</v>
      </c>
      <c r="F3737" s="10" t="s">
        <v>1409</v>
      </c>
      <c r="G3737" s="9">
        <v>813542</v>
      </c>
      <c r="H3737" s="9">
        <f t="shared" si="352"/>
        <v>10982822</v>
      </c>
      <c r="I3737" s="6" t="s">
        <v>13</v>
      </c>
      <c r="J3737" s="6" t="s">
        <v>14</v>
      </c>
      <c r="K3737" s="5">
        <f t="shared" si="353"/>
        <v>45825</v>
      </c>
      <c r="L3737" s="9">
        <f>+VLOOKUP(B3737,'[17]TT 2023'!F$3798:K$3851,2,0)</f>
        <v>10982817</v>
      </c>
      <c r="M3737" s="9">
        <f t="shared" si="354"/>
        <v>-5</v>
      </c>
      <c r="N3737" s="5">
        <f>+VLOOKUP(B3737,'[17]TT 2023'!F$3798:K$3851,6,0)</f>
        <v>45832</v>
      </c>
      <c r="O3737" t="s">
        <v>3926</v>
      </c>
    </row>
    <row r="3738" spans="1:15" hidden="1" x14ac:dyDescent="0.2">
      <c r="A3738" s="5">
        <v>45790</v>
      </c>
      <c r="B3738" s="6">
        <v>29905</v>
      </c>
      <c r="C3738" s="6" t="s">
        <v>3391</v>
      </c>
      <c r="D3738" s="6" t="s">
        <v>3854</v>
      </c>
      <c r="E3738" s="9">
        <v>1952680</v>
      </c>
      <c r="F3738" s="10" t="s">
        <v>1409</v>
      </c>
      <c r="G3738" s="9">
        <v>156214</v>
      </c>
      <c r="H3738" s="9">
        <f t="shared" si="352"/>
        <v>2108894</v>
      </c>
      <c r="I3738" s="6" t="s">
        <v>117</v>
      </c>
      <c r="J3738" s="6" t="s">
        <v>118</v>
      </c>
      <c r="K3738" s="5">
        <f t="shared" si="353"/>
        <v>45825</v>
      </c>
      <c r="L3738" s="9">
        <f>+VLOOKUP(B3738,'[17]TT 2023'!F$3798:K$3851,2,0)</f>
        <v>2108889</v>
      </c>
      <c r="M3738" s="9">
        <f t="shared" si="354"/>
        <v>-5</v>
      </c>
      <c r="N3738" s="5">
        <f>+VLOOKUP(B3738,'[17]TT 2023'!F$3798:K$3851,6,0)</f>
        <v>45832</v>
      </c>
      <c r="O3738" t="s">
        <v>3926</v>
      </c>
    </row>
    <row r="3739" spans="1:15" hidden="1" x14ac:dyDescent="0.2">
      <c r="A3739" s="5">
        <v>45790</v>
      </c>
      <c r="B3739" s="6">
        <v>29906</v>
      </c>
      <c r="C3739" s="6" t="s">
        <v>3391</v>
      </c>
      <c r="D3739" s="6" t="s">
        <v>3855</v>
      </c>
      <c r="E3739" s="9">
        <v>1612410</v>
      </c>
      <c r="F3739" s="10" t="s">
        <v>1409</v>
      </c>
      <c r="G3739" s="9">
        <v>128993</v>
      </c>
      <c r="H3739" s="9">
        <f t="shared" si="352"/>
        <v>1741403</v>
      </c>
      <c r="I3739" s="6" t="s">
        <v>117</v>
      </c>
      <c r="J3739" s="6" t="s">
        <v>118</v>
      </c>
      <c r="K3739" s="5">
        <f t="shared" si="353"/>
        <v>45825</v>
      </c>
      <c r="L3739" s="9">
        <f>+VLOOKUP(B3739,'[17]TT 2023'!F$3798:K$3851,2,0)</f>
        <v>1741406</v>
      </c>
      <c r="M3739" s="9">
        <f t="shared" si="354"/>
        <v>3</v>
      </c>
      <c r="N3739" s="5">
        <f>+VLOOKUP(B3739,'[17]TT 2023'!F$3798:K$3851,6,0)</f>
        <v>45832</v>
      </c>
      <c r="O3739" t="s">
        <v>3926</v>
      </c>
    </row>
    <row r="3740" spans="1:15" hidden="1" x14ac:dyDescent="0.2">
      <c r="A3740" s="5">
        <v>45792</v>
      </c>
      <c r="B3740" s="6">
        <v>30117</v>
      </c>
      <c r="C3740" s="6" t="s">
        <v>3391</v>
      </c>
      <c r="D3740" s="6" t="s">
        <v>3856</v>
      </c>
      <c r="E3740" s="9">
        <v>13058480</v>
      </c>
      <c r="F3740" s="10" t="s">
        <v>1409</v>
      </c>
      <c r="G3740" s="9">
        <v>1044678</v>
      </c>
      <c r="H3740" s="9">
        <f t="shared" si="352"/>
        <v>14103158</v>
      </c>
      <c r="I3740" s="6" t="s">
        <v>147</v>
      </c>
      <c r="J3740" s="6" t="s">
        <v>148</v>
      </c>
      <c r="K3740" s="5">
        <f t="shared" si="353"/>
        <v>45827</v>
      </c>
      <c r="L3740" s="9">
        <f>+VLOOKUP(B3740,'[17]TT 2023'!F$3736:K$3797,2,0)</f>
        <v>14103153</v>
      </c>
      <c r="M3740" s="9">
        <f t="shared" si="354"/>
        <v>-5</v>
      </c>
      <c r="N3740" s="5">
        <f>+VLOOKUP(B3740,'[17]TT 2023'!F$3736:K$3797,6,0)</f>
        <v>45818</v>
      </c>
      <c r="O3740" t="s">
        <v>3925</v>
      </c>
    </row>
    <row r="3741" spans="1:15" hidden="1" x14ac:dyDescent="0.2">
      <c r="A3741" s="5">
        <v>45792</v>
      </c>
      <c r="B3741" s="6">
        <v>30139</v>
      </c>
      <c r="C3741" s="6" t="s">
        <v>3391</v>
      </c>
      <c r="D3741" s="6" t="s">
        <v>3857</v>
      </c>
      <c r="E3741" s="9">
        <v>3990136</v>
      </c>
      <c r="F3741" s="10" t="s">
        <v>1409</v>
      </c>
      <c r="G3741" s="9">
        <v>319211</v>
      </c>
      <c r="H3741" s="9">
        <f t="shared" si="352"/>
        <v>4309347</v>
      </c>
      <c r="I3741" s="6" t="s">
        <v>147</v>
      </c>
      <c r="J3741" s="6" t="s">
        <v>148</v>
      </c>
      <c r="K3741" s="5">
        <f t="shared" si="353"/>
        <v>45827</v>
      </c>
      <c r="L3741" s="9">
        <f>+VLOOKUP(B3741,'[17]TT 2023'!F$3798:K$3851,2,0)</f>
        <v>4309349</v>
      </c>
      <c r="M3741" s="9">
        <f t="shared" si="354"/>
        <v>2</v>
      </c>
      <c r="N3741" s="5">
        <f>+VLOOKUP(B3741,'[17]TT 2023'!F$3798:K$3851,6,0)</f>
        <v>45832</v>
      </c>
      <c r="O3741" t="s">
        <v>3926</v>
      </c>
    </row>
    <row r="3742" spans="1:15" hidden="1" x14ac:dyDescent="0.2">
      <c r="A3742" s="5">
        <v>45792</v>
      </c>
      <c r="B3742" s="6">
        <v>30140</v>
      </c>
      <c r="C3742" s="6" t="s">
        <v>3391</v>
      </c>
      <c r="D3742" s="6" t="s">
        <v>3858</v>
      </c>
      <c r="E3742" s="9">
        <v>2203595</v>
      </c>
      <c r="F3742" s="10" t="s">
        <v>1409</v>
      </c>
      <c r="G3742" s="9">
        <v>176288</v>
      </c>
      <c r="H3742" s="9">
        <f t="shared" si="352"/>
        <v>2379883</v>
      </c>
      <c r="I3742" s="6" t="s">
        <v>147</v>
      </c>
      <c r="J3742" s="6" t="s">
        <v>148</v>
      </c>
      <c r="K3742" s="5">
        <f t="shared" si="353"/>
        <v>45827</v>
      </c>
      <c r="L3742" s="9">
        <f>+VLOOKUP(B3742,'[17]TT 2023'!F$3798:K$3851,2,0)</f>
        <v>2379888</v>
      </c>
      <c r="M3742" s="9">
        <f t="shared" si="354"/>
        <v>5</v>
      </c>
      <c r="N3742" s="5">
        <f>+VLOOKUP(B3742,'[17]TT 2023'!F$3798:K$3851,6,0)</f>
        <v>45832</v>
      </c>
      <c r="O3742" t="s">
        <v>3926</v>
      </c>
    </row>
    <row r="3743" spans="1:15" hidden="1" x14ac:dyDescent="0.2">
      <c r="A3743" s="5">
        <v>45793</v>
      </c>
      <c r="B3743" s="6">
        <v>30832</v>
      </c>
      <c r="C3743" s="6" t="s">
        <v>3391</v>
      </c>
      <c r="D3743" s="6" t="s">
        <v>3859</v>
      </c>
      <c r="E3743" s="9">
        <v>2144100</v>
      </c>
      <c r="F3743" s="10" t="s">
        <v>1409</v>
      </c>
      <c r="G3743" s="9">
        <v>171528</v>
      </c>
      <c r="H3743" s="9">
        <f t="shared" si="352"/>
        <v>2315628</v>
      </c>
      <c r="I3743" s="6" t="s">
        <v>13</v>
      </c>
      <c r="J3743" s="6" t="s">
        <v>14</v>
      </c>
      <c r="K3743" s="5">
        <f t="shared" si="353"/>
        <v>45828</v>
      </c>
      <c r="L3743" s="9">
        <f>+VLOOKUP(B3743,'[17]TT 2023'!F$3798:K$3851,2,0)</f>
        <v>2315628</v>
      </c>
      <c r="M3743" s="9">
        <f t="shared" si="354"/>
        <v>0</v>
      </c>
      <c r="N3743" s="5">
        <f>+VLOOKUP(B3743,'[17]TT 2023'!F$3798:K$3851,6,0)</f>
        <v>45832</v>
      </c>
      <c r="O3743" t="s">
        <v>3926</v>
      </c>
    </row>
    <row r="3744" spans="1:15" hidden="1" x14ac:dyDescent="0.2">
      <c r="A3744" s="5">
        <v>45793</v>
      </c>
      <c r="B3744" s="6">
        <v>30833</v>
      </c>
      <c r="C3744" s="6" t="s">
        <v>3391</v>
      </c>
      <c r="D3744" s="6" t="s">
        <v>3860</v>
      </c>
      <c r="E3744" s="9">
        <v>2883150</v>
      </c>
      <c r="F3744" s="10" t="s">
        <v>1409</v>
      </c>
      <c r="G3744" s="9">
        <v>230652</v>
      </c>
      <c r="H3744" s="9">
        <f t="shared" si="352"/>
        <v>3113802</v>
      </c>
      <c r="I3744" s="6" t="s">
        <v>13</v>
      </c>
      <c r="J3744" s="6" t="s">
        <v>14</v>
      </c>
      <c r="K3744" s="5">
        <f t="shared" si="353"/>
        <v>45828</v>
      </c>
      <c r="L3744" s="9">
        <f>+VLOOKUP(B3744,'[17]TT 2023'!F$3798:K$3851,2,0)</f>
        <v>3113802</v>
      </c>
      <c r="M3744" s="9">
        <f t="shared" si="354"/>
        <v>0</v>
      </c>
      <c r="N3744" s="5">
        <f>+VLOOKUP(B3744,'[17]TT 2023'!F$3798:K$3851,6,0)</f>
        <v>45832</v>
      </c>
      <c r="O3744" t="s">
        <v>3926</v>
      </c>
    </row>
    <row r="3745" spans="1:15" hidden="1" x14ac:dyDescent="0.2">
      <c r="A3745" s="5">
        <v>45793</v>
      </c>
      <c r="B3745" s="6">
        <v>30834</v>
      </c>
      <c r="C3745" s="6" t="s">
        <v>3391</v>
      </c>
      <c r="D3745" s="6" t="s">
        <v>3861</v>
      </c>
      <c r="E3745" s="9">
        <v>2381320</v>
      </c>
      <c r="F3745" s="10" t="s">
        <v>1409</v>
      </c>
      <c r="G3745" s="9">
        <v>190506</v>
      </c>
      <c r="H3745" s="9">
        <f t="shared" si="352"/>
        <v>2571826</v>
      </c>
      <c r="I3745" s="6" t="s">
        <v>13</v>
      </c>
      <c r="J3745" s="6" t="s">
        <v>14</v>
      </c>
      <c r="K3745" s="5">
        <f t="shared" si="353"/>
        <v>45828</v>
      </c>
      <c r="L3745" s="9">
        <f>+VLOOKUP(B3745,'[17]TT 2023'!F$3798:K$3851,2,0)</f>
        <v>2571831</v>
      </c>
      <c r="M3745" s="9">
        <f t="shared" si="354"/>
        <v>5</v>
      </c>
      <c r="N3745" s="5">
        <f>+VLOOKUP(B3745,'[17]TT 2023'!F$3798:K$3851,6,0)</f>
        <v>45832</v>
      </c>
      <c r="O3745" t="s">
        <v>3926</v>
      </c>
    </row>
    <row r="3746" spans="1:15" hidden="1" x14ac:dyDescent="0.2">
      <c r="A3746" s="5">
        <v>45793</v>
      </c>
      <c r="B3746" s="6">
        <v>30835</v>
      </c>
      <c r="C3746" s="6" t="s">
        <v>3391</v>
      </c>
      <c r="D3746" s="6" t="s">
        <v>3862</v>
      </c>
      <c r="E3746" s="9">
        <v>2632235</v>
      </c>
      <c r="F3746" s="10" t="s">
        <v>1409</v>
      </c>
      <c r="G3746" s="9">
        <v>210579</v>
      </c>
      <c r="H3746" s="9">
        <f t="shared" si="352"/>
        <v>2842814</v>
      </c>
      <c r="I3746" s="6" t="s">
        <v>139</v>
      </c>
      <c r="J3746" s="6" t="s">
        <v>140</v>
      </c>
      <c r="K3746" s="5">
        <f t="shared" si="353"/>
        <v>45828</v>
      </c>
      <c r="L3746" s="9">
        <f>+VLOOKUP(B3746,'[17]TT 2023'!F$3798:K$3851,2,0)</f>
        <v>2842817</v>
      </c>
      <c r="M3746" s="9">
        <f t="shared" si="354"/>
        <v>3</v>
      </c>
      <c r="N3746" s="5">
        <f>+VLOOKUP(B3746,'[17]TT 2023'!F$3798:K$3851,6,0)</f>
        <v>45832</v>
      </c>
      <c r="O3746" t="s">
        <v>3926</v>
      </c>
    </row>
    <row r="3747" spans="1:15" hidden="1" x14ac:dyDescent="0.2">
      <c r="A3747" s="5">
        <v>45793</v>
      </c>
      <c r="B3747" s="6">
        <v>30836</v>
      </c>
      <c r="C3747" s="6" t="s">
        <v>3391</v>
      </c>
      <c r="D3747" s="6" t="s">
        <v>3863</v>
      </c>
      <c r="E3747" s="9">
        <v>9622257</v>
      </c>
      <c r="F3747" s="10" t="s">
        <v>1409</v>
      </c>
      <c r="G3747" s="9">
        <v>769781</v>
      </c>
      <c r="H3747" s="9">
        <f t="shared" si="352"/>
        <v>10392038</v>
      </c>
      <c r="I3747" s="6" t="s">
        <v>175</v>
      </c>
      <c r="J3747" s="6" t="s">
        <v>176</v>
      </c>
      <c r="K3747" s="5">
        <f t="shared" si="353"/>
        <v>45828</v>
      </c>
      <c r="L3747" s="9">
        <f>+VLOOKUP(B3747,'[17]TT 2023'!F$3798:K$3851,2,0)</f>
        <v>10392044</v>
      </c>
      <c r="M3747" s="9">
        <f t="shared" si="354"/>
        <v>6</v>
      </c>
      <c r="N3747" s="5">
        <f>+VLOOKUP(B3747,'[17]TT 2023'!F$3798:K$3851,6,0)</f>
        <v>45832</v>
      </c>
      <c r="O3747" t="s">
        <v>3926</v>
      </c>
    </row>
    <row r="3748" spans="1:15" hidden="1" x14ac:dyDescent="0.2">
      <c r="A3748" s="5">
        <v>45796</v>
      </c>
      <c r="B3748" s="6">
        <v>31105</v>
      </c>
      <c r="C3748" s="6" t="s">
        <v>3391</v>
      </c>
      <c r="D3748" s="6" t="s">
        <v>3864</v>
      </c>
      <c r="E3748" s="9">
        <v>1468620</v>
      </c>
      <c r="F3748" s="10" t="s">
        <v>1409</v>
      </c>
      <c r="G3748" s="9">
        <v>117490</v>
      </c>
      <c r="H3748" s="9">
        <f t="shared" si="352"/>
        <v>1586110</v>
      </c>
      <c r="I3748" s="6" t="s">
        <v>13</v>
      </c>
      <c r="J3748" s="6" t="s">
        <v>14</v>
      </c>
      <c r="K3748" s="5">
        <f t="shared" si="353"/>
        <v>45831</v>
      </c>
      <c r="L3748" s="9">
        <f>+VLOOKUP(B3748,'[17]TT 2023'!F$3798:K$3851,2,0)</f>
        <v>1586115</v>
      </c>
      <c r="M3748" s="9">
        <f t="shared" si="354"/>
        <v>5</v>
      </c>
      <c r="N3748" s="5">
        <f>+VLOOKUP(B3748,'[17]TT 2023'!F$3798:K$3851,6,0)</f>
        <v>45832</v>
      </c>
      <c r="O3748" t="s">
        <v>3926</v>
      </c>
    </row>
    <row r="3749" spans="1:15" hidden="1" x14ac:dyDescent="0.2">
      <c r="A3749" s="5">
        <v>45798</v>
      </c>
      <c r="B3749" s="6">
        <v>31291</v>
      </c>
      <c r="C3749" s="6" t="s">
        <v>3391</v>
      </c>
      <c r="D3749" s="6" t="s">
        <v>3865</v>
      </c>
      <c r="E3749" s="9">
        <v>2883150</v>
      </c>
      <c r="F3749" s="10" t="s">
        <v>1409</v>
      </c>
      <c r="G3749" s="9">
        <v>230652</v>
      </c>
      <c r="H3749" s="9">
        <f t="shared" si="352"/>
        <v>3113802</v>
      </c>
      <c r="I3749" s="6" t="s">
        <v>101</v>
      </c>
      <c r="J3749" s="6" t="s">
        <v>102</v>
      </c>
      <c r="K3749" s="5">
        <f t="shared" si="353"/>
        <v>45833</v>
      </c>
      <c r="L3749" s="9">
        <f>+VLOOKUP(B3749,'[17]TT 2023'!F$3798:K$3851,2,0)</f>
        <v>3113802</v>
      </c>
      <c r="M3749" s="9">
        <f t="shared" si="354"/>
        <v>0</v>
      </c>
      <c r="N3749" s="5">
        <f>+VLOOKUP(B3749,'[17]TT 2023'!F$3798:K$3851,6,0)</f>
        <v>45832</v>
      </c>
      <c r="O3749" t="s">
        <v>3926</v>
      </c>
    </row>
    <row r="3750" spans="1:15" hidden="1" x14ac:dyDescent="0.2">
      <c r="A3750" s="5">
        <v>45798</v>
      </c>
      <c r="B3750" s="6">
        <v>31294</v>
      </c>
      <c r="C3750" s="6" t="s">
        <v>3391</v>
      </c>
      <c r="D3750" s="6" t="s">
        <v>3866</v>
      </c>
      <c r="E3750" s="9">
        <v>558030</v>
      </c>
      <c r="F3750" s="10" t="s">
        <v>1409</v>
      </c>
      <c r="G3750" s="9">
        <v>44642</v>
      </c>
      <c r="H3750" s="9">
        <f t="shared" si="352"/>
        <v>602672</v>
      </c>
      <c r="I3750" s="6" t="s">
        <v>101</v>
      </c>
      <c r="J3750" s="6" t="s">
        <v>102</v>
      </c>
      <c r="K3750" s="5">
        <f t="shared" si="353"/>
        <v>45833</v>
      </c>
      <c r="L3750" s="9">
        <f>+VLOOKUP(B3750,'[17]TT 2023'!F$3798:K$3851,2,0)</f>
        <v>602667</v>
      </c>
      <c r="M3750" s="9">
        <f t="shared" si="354"/>
        <v>-5</v>
      </c>
      <c r="N3750" s="5">
        <f>+VLOOKUP(B3750,'[17]TT 2023'!F$3798:K$3851,6,0)</f>
        <v>45832</v>
      </c>
      <c r="O3750" t="s">
        <v>3926</v>
      </c>
    </row>
    <row r="3751" spans="1:15" hidden="1" x14ac:dyDescent="0.2">
      <c r="A3751" s="5">
        <v>45798</v>
      </c>
      <c r="B3751" s="6">
        <v>31296</v>
      </c>
      <c r="C3751" s="6" t="s">
        <v>3391</v>
      </c>
      <c r="D3751" s="6" t="s">
        <v>3867</v>
      </c>
      <c r="E3751" s="9">
        <v>3849940</v>
      </c>
      <c r="F3751" s="10" t="s">
        <v>1409</v>
      </c>
      <c r="G3751" s="9">
        <v>307995</v>
      </c>
      <c r="H3751" s="9">
        <f t="shared" si="352"/>
        <v>4157935</v>
      </c>
      <c r="I3751" s="6" t="s">
        <v>131</v>
      </c>
      <c r="J3751" s="6" t="s">
        <v>132</v>
      </c>
      <c r="K3751" s="5">
        <f t="shared" si="353"/>
        <v>45833</v>
      </c>
      <c r="L3751" s="9">
        <f>+VLOOKUP(B3751,'[17]TT 2023'!F$3798:K$3851,2,0)</f>
        <v>4157933</v>
      </c>
      <c r="M3751" s="9">
        <f t="shared" si="354"/>
        <v>-2</v>
      </c>
      <c r="N3751" s="5">
        <f>+VLOOKUP(B3751,'[17]TT 2023'!F$3798:K$3851,6,0)</f>
        <v>45832</v>
      </c>
      <c r="O3751" t="s">
        <v>3926</v>
      </c>
    </row>
    <row r="3752" spans="1:15" hidden="1" x14ac:dyDescent="0.2">
      <c r="A3752" s="5">
        <v>45798</v>
      </c>
      <c r="B3752" s="6">
        <v>31297</v>
      </c>
      <c r="C3752" s="6" t="s">
        <v>3391</v>
      </c>
      <c r="D3752" s="6" t="s">
        <v>3868</v>
      </c>
      <c r="E3752" s="9">
        <v>4407970</v>
      </c>
      <c r="F3752" s="10" t="s">
        <v>1409</v>
      </c>
      <c r="G3752" s="9">
        <v>352638</v>
      </c>
      <c r="H3752" s="9">
        <f t="shared" si="352"/>
        <v>4760608</v>
      </c>
      <c r="I3752" s="6" t="s">
        <v>175</v>
      </c>
      <c r="J3752" s="6" t="s">
        <v>176</v>
      </c>
      <c r="K3752" s="5">
        <f t="shared" si="353"/>
        <v>45833</v>
      </c>
      <c r="L3752" s="9">
        <f>+VLOOKUP(B3752,'[17]TT 2023'!F$3798:K$3851,2,0)</f>
        <v>4760613</v>
      </c>
      <c r="M3752" s="9">
        <f t="shared" si="354"/>
        <v>5</v>
      </c>
      <c r="N3752" s="5">
        <f>+VLOOKUP(B3752,'[17]TT 2023'!F$3798:K$3851,6,0)</f>
        <v>45832</v>
      </c>
      <c r="O3752" t="s">
        <v>3926</v>
      </c>
    </row>
    <row r="3753" spans="1:15" hidden="1" x14ac:dyDescent="0.2">
      <c r="A3753" s="5">
        <v>45798</v>
      </c>
      <c r="B3753" s="6">
        <v>31298</v>
      </c>
      <c r="C3753" s="6" t="s">
        <v>3391</v>
      </c>
      <c r="D3753" s="6" t="s">
        <v>3869</v>
      </c>
      <c r="E3753" s="9">
        <v>1461861</v>
      </c>
      <c r="F3753" s="10" t="s">
        <v>1409</v>
      </c>
      <c r="G3753" s="9">
        <v>116949</v>
      </c>
      <c r="H3753" s="9">
        <f t="shared" si="352"/>
        <v>1578810</v>
      </c>
      <c r="I3753" s="6" t="s">
        <v>139</v>
      </c>
      <c r="J3753" s="6" t="s">
        <v>140</v>
      </c>
      <c r="K3753" s="5">
        <f t="shared" si="353"/>
        <v>45833</v>
      </c>
      <c r="L3753" s="9">
        <f>+VLOOKUP(B3753,'[17]TT 2023'!F$3798:K$3851,2,0)</f>
        <v>1578812</v>
      </c>
      <c r="M3753" s="9">
        <f t="shared" si="354"/>
        <v>2</v>
      </c>
      <c r="N3753" s="5">
        <f>+VLOOKUP(B3753,'[17]TT 2023'!F$3798:K$3851,6,0)</f>
        <v>45832</v>
      </c>
      <c r="O3753" t="s">
        <v>3926</v>
      </c>
    </row>
    <row r="3754" spans="1:15" hidden="1" x14ac:dyDescent="0.2">
      <c r="A3754" s="5">
        <v>45798</v>
      </c>
      <c r="B3754" s="6">
        <v>31299</v>
      </c>
      <c r="C3754" s="6" t="s">
        <v>3391</v>
      </c>
      <c r="D3754" s="6" t="s">
        <v>3870</v>
      </c>
      <c r="E3754" s="9">
        <v>8733950</v>
      </c>
      <c r="F3754" s="10" t="s">
        <v>1409</v>
      </c>
      <c r="G3754" s="9">
        <v>698716</v>
      </c>
      <c r="H3754" s="9">
        <f t="shared" si="352"/>
        <v>9432666</v>
      </c>
      <c r="I3754" s="6" t="s">
        <v>13</v>
      </c>
      <c r="J3754" s="6" t="s">
        <v>14</v>
      </c>
      <c r="K3754" s="5">
        <f t="shared" si="353"/>
        <v>45833</v>
      </c>
      <c r="L3754" s="9">
        <f>+VLOOKUP(B3754,'[17]TT 2023'!F$3798:K$3851,2,0)</f>
        <v>9432666</v>
      </c>
      <c r="M3754" s="9">
        <f t="shared" si="354"/>
        <v>0</v>
      </c>
      <c r="N3754" s="5">
        <f>+VLOOKUP(B3754,'[17]TT 2023'!F$3798:K$3851,6,0)</f>
        <v>45832</v>
      </c>
      <c r="O3754" t="s">
        <v>3926</v>
      </c>
    </row>
    <row r="3755" spans="1:15" hidden="1" x14ac:dyDescent="0.2">
      <c r="A3755" s="5">
        <v>45798</v>
      </c>
      <c r="B3755" s="6">
        <v>31340</v>
      </c>
      <c r="C3755" s="6" t="s">
        <v>3391</v>
      </c>
      <c r="D3755" s="6" t="s">
        <v>3871</v>
      </c>
      <c r="E3755" s="9">
        <v>536025</v>
      </c>
      <c r="F3755" s="10" t="s">
        <v>1409</v>
      </c>
      <c r="G3755" s="9">
        <v>42882</v>
      </c>
      <c r="H3755" s="9">
        <f t="shared" si="352"/>
        <v>578907</v>
      </c>
      <c r="I3755" s="6" t="s">
        <v>147</v>
      </c>
      <c r="J3755" s="6" t="s">
        <v>148</v>
      </c>
      <c r="K3755" s="5">
        <f t="shared" si="353"/>
        <v>45833</v>
      </c>
      <c r="L3755" s="9">
        <f>+VLOOKUP(B3755,'[17]TT 2023'!F$3736:K$3797,2,0)</f>
        <v>578907</v>
      </c>
      <c r="M3755" s="9">
        <f t="shared" si="354"/>
        <v>0</v>
      </c>
      <c r="N3755" s="5">
        <f>+VLOOKUP(B3755,'[17]TT 2023'!F$3736:K$3797,6,0)</f>
        <v>45818</v>
      </c>
      <c r="O3755" t="s">
        <v>3925</v>
      </c>
    </row>
    <row r="3756" spans="1:15" hidden="1" x14ac:dyDescent="0.2">
      <c r="A3756" s="5">
        <v>45798</v>
      </c>
      <c r="B3756" s="6">
        <v>31341</v>
      </c>
      <c r="C3756" s="6" t="s">
        <v>3391</v>
      </c>
      <c r="D3756" s="6" t="s">
        <v>3872</v>
      </c>
      <c r="E3756" s="9">
        <v>3491900</v>
      </c>
      <c r="F3756" s="10" t="s">
        <v>1409</v>
      </c>
      <c r="G3756" s="9">
        <v>279352</v>
      </c>
      <c r="H3756" s="9">
        <f t="shared" si="352"/>
        <v>3771252</v>
      </c>
      <c r="I3756" s="6" t="s">
        <v>147</v>
      </c>
      <c r="J3756" s="6" t="s">
        <v>148</v>
      </c>
      <c r="K3756" s="5">
        <f t="shared" si="353"/>
        <v>45833</v>
      </c>
      <c r="L3756" s="9">
        <f>+VLOOKUP(B3756,'[17]TT 2023'!F$3798:K$3851,2,0)</f>
        <v>3771252</v>
      </c>
      <c r="M3756" s="9">
        <f t="shared" si="354"/>
        <v>0</v>
      </c>
      <c r="N3756" s="5">
        <f>+VLOOKUP(B3756,'[17]TT 2023'!F$3798:K$3851,6,0)</f>
        <v>45832</v>
      </c>
      <c r="O3756" t="s">
        <v>3926</v>
      </c>
    </row>
    <row r="3757" spans="1:15" hidden="1" x14ac:dyDescent="0.2">
      <c r="A3757" s="5">
        <v>45798</v>
      </c>
      <c r="B3757" s="6">
        <v>31342</v>
      </c>
      <c r="C3757" s="6" t="s">
        <v>3391</v>
      </c>
      <c r="D3757" s="6" t="s">
        <v>3873</v>
      </c>
      <c r="E3757" s="9">
        <v>1468620</v>
      </c>
      <c r="F3757" s="10" t="s">
        <v>1409</v>
      </c>
      <c r="G3757" s="9">
        <v>117490</v>
      </c>
      <c r="H3757" s="9">
        <f t="shared" si="352"/>
        <v>1586110</v>
      </c>
      <c r="I3757" s="6" t="s">
        <v>147</v>
      </c>
      <c r="J3757" s="6" t="s">
        <v>148</v>
      </c>
      <c r="K3757" s="5">
        <f t="shared" si="353"/>
        <v>45833</v>
      </c>
      <c r="L3757" s="9">
        <f>+VLOOKUP(B3757,'[17]TT 2023'!F$3736:K$3797,2,0)</f>
        <v>1586115</v>
      </c>
      <c r="M3757" s="9">
        <f t="shared" si="354"/>
        <v>5</v>
      </c>
      <c r="N3757" s="5">
        <f>+VLOOKUP(B3757,'[17]TT 2023'!F$3736:K$3797,6,0)</f>
        <v>45818</v>
      </c>
      <c r="O3757" t="s">
        <v>3925</v>
      </c>
    </row>
    <row r="3758" spans="1:15" hidden="1" x14ac:dyDescent="0.2">
      <c r="A3758" s="5">
        <v>45798</v>
      </c>
      <c r="B3758" s="6">
        <v>31343</v>
      </c>
      <c r="C3758" s="6" t="s">
        <v>3391</v>
      </c>
      <c r="D3758" s="6" t="s">
        <v>3874</v>
      </c>
      <c r="E3758" s="9">
        <v>2939350</v>
      </c>
      <c r="F3758" s="10" t="s">
        <v>1409</v>
      </c>
      <c r="G3758" s="9">
        <v>235148</v>
      </c>
      <c r="H3758" s="9">
        <f t="shared" si="352"/>
        <v>3174498</v>
      </c>
      <c r="I3758" s="6" t="s">
        <v>147</v>
      </c>
      <c r="J3758" s="6" t="s">
        <v>148</v>
      </c>
      <c r="K3758" s="5">
        <f t="shared" si="353"/>
        <v>45833</v>
      </c>
      <c r="L3758" s="9">
        <f>+VLOOKUP(B3758,'[17]TT 2023'!F$3798:K$3851,2,0)</f>
        <v>3174498</v>
      </c>
      <c r="M3758" s="9">
        <f t="shared" si="354"/>
        <v>0</v>
      </c>
      <c r="N3758" s="5">
        <f>+VLOOKUP(B3758,'[17]TT 2023'!F$3798:K$3851,6,0)</f>
        <v>45832</v>
      </c>
      <c r="O3758" t="s">
        <v>3926</v>
      </c>
    </row>
    <row r="3759" spans="1:15" hidden="1" x14ac:dyDescent="0.2">
      <c r="A3759" s="5">
        <v>45801</v>
      </c>
      <c r="B3759" s="6">
        <v>32707</v>
      </c>
      <c r="C3759" s="6" t="s">
        <v>3391</v>
      </c>
      <c r="D3759" s="6" t="s">
        <v>3875</v>
      </c>
      <c r="E3759" s="9">
        <v>558030</v>
      </c>
      <c r="F3759" s="10" t="s">
        <v>1409</v>
      </c>
      <c r="G3759" s="9">
        <v>44642</v>
      </c>
      <c r="H3759" s="9">
        <f t="shared" si="352"/>
        <v>602672</v>
      </c>
      <c r="I3759" s="6" t="s">
        <v>53</v>
      </c>
      <c r="J3759" s="6" t="s">
        <v>54</v>
      </c>
      <c r="K3759" s="5">
        <f t="shared" si="353"/>
        <v>45836</v>
      </c>
      <c r="L3759" s="9">
        <f>+VLOOKUP(B3759,'[17]TT 2023'!F$3852:K$3914,2,0)</f>
        <v>602667</v>
      </c>
      <c r="M3759" s="9">
        <f t="shared" si="354"/>
        <v>-5</v>
      </c>
      <c r="N3759" s="5">
        <f>+VLOOKUP(B3759,'[17]TT 2023'!F$3852:K$3914,6,0)</f>
        <v>45848</v>
      </c>
      <c r="O3759" t="s">
        <v>4014</v>
      </c>
    </row>
    <row r="3760" spans="1:15" hidden="1" x14ac:dyDescent="0.2">
      <c r="A3760" s="5">
        <v>45801</v>
      </c>
      <c r="B3760" s="6">
        <v>32708</v>
      </c>
      <c r="C3760" s="6" t="s">
        <v>3391</v>
      </c>
      <c r="D3760" s="6" t="s">
        <v>3876</v>
      </c>
      <c r="E3760" s="9">
        <v>3497380</v>
      </c>
      <c r="F3760" s="10" t="s">
        <v>1409</v>
      </c>
      <c r="G3760" s="9">
        <v>279790</v>
      </c>
      <c r="H3760" s="9">
        <f t="shared" si="352"/>
        <v>3777170</v>
      </c>
      <c r="I3760" s="6" t="s">
        <v>139</v>
      </c>
      <c r="J3760" s="6" t="s">
        <v>140</v>
      </c>
      <c r="K3760" s="5">
        <f t="shared" si="353"/>
        <v>45836</v>
      </c>
      <c r="L3760" s="9">
        <f>+VLOOKUP(B3760,'[17]TT 2023'!F$3852:K$3914,2,0)</f>
        <v>3777165</v>
      </c>
      <c r="M3760" s="9">
        <f t="shared" si="354"/>
        <v>-5</v>
      </c>
      <c r="N3760" s="5">
        <f>+VLOOKUP(B3760,'[17]TT 2023'!F$3852:K$3914,6,0)</f>
        <v>45848</v>
      </c>
      <c r="O3760" t="s">
        <v>4014</v>
      </c>
    </row>
    <row r="3761" spans="1:15" hidden="1" x14ac:dyDescent="0.2">
      <c r="A3761" s="5">
        <v>45801</v>
      </c>
      <c r="B3761" s="6">
        <v>32709</v>
      </c>
      <c r="C3761" s="6" t="s">
        <v>3391</v>
      </c>
      <c r="D3761" s="6" t="s">
        <v>3877</v>
      </c>
      <c r="E3761" s="9">
        <v>2120257</v>
      </c>
      <c r="F3761" s="10" t="s">
        <v>1409</v>
      </c>
      <c r="G3761" s="9">
        <v>169621</v>
      </c>
      <c r="H3761" s="9">
        <f t="shared" si="352"/>
        <v>2289878</v>
      </c>
      <c r="I3761" s="6" t="s">
        <v>83</v>
      </c>
      <c r="J3761" s="6" t="s">
        <v>84</v>
      </c>
      <c r="K3761" s="5">
        <f t="shared" si="353"/>
        <v>45836</v>
      </c>
      <c r="L3761" s="9">
        <f>+VLOOKUP(B3761,'[17]TT 2023'!F$3852:K$3914,2,0)</f>
        <v>2289884</v>
      </c>
      <c r="M3761" s="9">
        <f t="shared" si="354"/>
        <v>6</v>
      </c>
      <c r="N3761" s="5">
        <f>+VLOOKUP(B3761,'[17]TT 2023'!F$3852:K$3914,6,0)</f>
        <v>45848</v>
      </c>
      <c r="O3761" t="s">
        <v>4014</v>
      </c>
    </row>
    <row r="3762" spans="1:15" hidden="1" x14ac:dyDescent="0.2">
      <c r="A3762" s="5">
        <v>45803</v>
      </c>
      <c r="B3762" s="6">
        <v>32760</v>
      </c>
      <c r="C3762" s="6" t="s">
        <v>3391</v>
      </c>
      <c r="D3762" s="6" t="s">
        <v>3878</v>
      </c>
      <c r="E3762" s="9">
        <v>1248320</v>
      </c>
      <c r="F3762" s="10" t="s">
        <v>1409</v>
      </c>
      <c r="G3762" s="9">
        <v>99866</v>
      </c>
      <c r="H3762" s="9">
        <f t="shared" si="352"/>
        <v>1348186</v>
      </c>
      <c r="I3762" s="6" t="s">
        <v>117</v>
      </c>
      <c r="J3762" s="6" t="s">
        <v>118</v>
      </c>
      <c r="K3762" s="5">
        <f t="shared" si="353"/>
        <v>45838</v>
      </c>
      <c r="L3762" s="9">
        <f>+VLOOKUP(B3762,'[17]TT 2023'!F$3852:K$3914,2,0)</f>
        <v>1348191</v>
      </c>
      <c r="M3762" s="9">
        <f t="shared" si="354"/>
        <v>5</v>
      </c>
      <c r="N3762" s="5">
        <f>+VLOOKUP(B3762,'[17]TT 2023'!F$3852:K$3914,6,0)</f>
        <v>45848</v>
      </c>
      <c r="O3762" t="s">
        <v>4014</v>
      </c>
    </row>
    <row r="3763" spans="1:15" hidden="1" x14ac:dyDescent="0.2">
      <c r="A3763" s="5">
        <v>45803</v>
      </c>
      <c r="B3763" s="6">
        <v>32761</v>
      </c>
      <c r="C3763" s="6" t="s">
        <v>3391</v>
      </c>
      <c r="D3763" s="6" t="s">
        <v>3879</v>
      </c>
      <c r="E3763" s="9">
        <v>1248320</v>
      </c>
      <c r="F3763" s="10" t="s">
        <v>1409</v>
      </c>
      <c r="G3763" s="9">
        <v>99866</v>
      </c>
      <c r="H3763" s="9">
        <f t="shared" si="352"/>
        <v>1348186</v>
      </c>
      <c r="I3763" s="6" t="s">
        <v>101</v>
      </c>
      <c r="J3763" s="6" t="s">
        <v>102</v>
      </c>
      <c r="K3763" s="5">
        <f t="shared" si="353"/>
        <v>45838</v>
      </c>
      <c r="L3763" s="9">
        <f>+VLOOKUP(B3763,'[17]TT 2023'!F$3852:K$3914,2,0)</f>
        <v>1348191</v>
      </c>
      <c r="M3763" s="9">
        <f t="shared" si="354"/>
        <v>5</v>
      </c>
      <c r="N3763" s="5">
        <f>+VLOOKUP(B3763,'[17]TT 2023'!F$3852:K$3914,6,0)</f>
        <v>45848</v>
      </c>
      <c r="O3763" t="s">
        <v>4014</v>
      </c>
    </row>
    <row r="3764" spans="1:15" hidden="1" x14ac:dyDescent="0.2">
      <c r="A3764" s="5">
        <v>45803</v>
      </c>
      <c r="B3764" s="6">
        <v>32762</v>
      </c>
      <c r="C3764" s="6" t="s">
        <v>3391</v>
      </c>
      <c r="D3764" s="6" t="s">
        <v>3880</v>
      </c>
      <c r="E3764" s="9">
        <v>501830</v>
      </c>
      <c r="F3764" s="10" t="s">
        <v>1409</v>
      </c>
      <c r="G3764" s="9">
        <v>40146</v>
      </c>
      <c r="H3764" s="9">
        <f t="shared" si="352"/>
        <v>541976</v>
      </c>
      <c r="I3764" s="6" t="s">
        <v>13</v>
      </c>
      <c r="J3764" s="6" t="s">
        <v>14</v>
      </c>
      <c r="K3764" s="5">
        <f t="shared" si="353"/>
        <v>45838</v>
      </c>
      <c r="L3764" s="9">
        <f>+VLOOKUP(B3764,'[17]TT 2023'!F$3852:K$3914,2,0)</f>
        <v>541971</v>
      </c>
      <c r="M3764" s="9">
        <f t="shared" si="354"/>
        <v>-5</v>
      </c>
      <c r="N3764" s="5">
        <f>+VLOOKUP(B3764,'[17]TT 2023'!F$3852:K$3914,6,0)</f>
        <v>45848</v>
      </c>
      <c r="O3764" t="s">
        <v>4014</v>
      </c>
    </row>
    <row r="3765" spans="1:15" hidden="1" x14ac:dyDescent="0.2">
      <c r="A3765" s="5">
        <v>45803</v>
      </c>
      <c r="B3765" s="6">
        <v>32763</v>
      </c>
      <c r="C3765" s="6" t="s">
        <v>3391</v>
      </c>
      <c r="D3765" s="6" t="s">
        <v>3881</v>
      </c>
      <c r="E3765" s="9">
        <v>1248320</v>
      </c>
      <c r="F3765" s="10" t="s">
        <v>1409</v>
      </c>
      <c r="G3765" s="9">
        <v>99866</v>
      </c>
      <c r="H3765" s="9">
        <f t="shared" si="352"/>
        <v>1348186</v>
      </c>
      <c r="I3765" s="6" t="s">
        <v>13</v>
      </c>
      <c r="J3765" s="6" t="s">
        <v>14</v>
      </c>
      <c r="K3765" s="5">
        <f t="shared" si="353"/>
        <v>45838</v>
      </c>
      <c r="L3765" s="9">
        <f>+VLOOKUP(B3765,'[17]TT 2023'!F$3852:K$3914,2,0)</f>
        <v>1348191</v>
      </c>
      <c r="M3765" s="9">
        <f t="shared" si="354"/>
        <v>5</v>
      </c>
      <c r="N3765" s="5">
        <f>+VLOOKUP(B3765,'[17]TT 2023'!F$3852:K$3914,6,0)</f>
        <v>45848</v>
      </c>
      <c r="O3765" t="s">
        <v>4014</v>
      </c>
    </row>
    <row r="3766" spans="1:15" hidden="1" x14ac:dyDescent="0.2">
      <c r="A3766" s="5">
        <v>45803</v>
      </c>
      <c r="B3766" s="6">
        <v>32764</v>
      </c>
      <c r="C3766" s="6" t="s">
        <v>3391</v>
      </c>
      <c r="D3766" s="6" t="s">
        <v>3882</v>
      </c>
      <c r="E3766" s="9">
        <v>1248320</v>
      </c>
      <c r="F3766" s="10" t="s">
        <v>1409</v>
      </c>
      <c r="G3766" s="9">
        <v>99866</v>
      </c>
      <c r="H3766" s="9">
        <f t="shared" ref="H3766:H3830" si="355">+E3766+G3766</f>
        <v>1348186</v>
      </c>
      <c r="I3766" s="6" t="s">
        <v>13</v>
      </c>
      <c r="J3766" s="6" t="s">
        <v>14</v>
      </c>
      <c r="K3766" s="5">
        <f t="shared" si="353"/>
        <v>45838</v>
      </c>
      <c r="L3766" s="9">
        <f>+VLOOKUP(B3766,'[17]TT 2023'!F$3852:K$3914,2,0)</f>
        <v>1348191</v>
      </c>
      <c r="M3766" s="9">
        <f t="shared" si="354"/>
        <v>5</v>
      </c>
      <c r="N3766" s="5">
        <f>+VLOOKUP(B3766,'[17]TT 2023'!F$3852:K$3914,6,0)</f>
        <v>45848</v>
      </c>
      <c r="O3766" t="s">
        <v>4014</v>
      </c>
    </row>
    <row r="3767" spans="1:15" hidden="1" x14ac:dyDescent="0.2">
      <c r="A3767" s="5">
        <v>45803</v>
      </c>
      <c r="B3767" s="6">
        <v>32765</v>
      </c>
      <c r="C3767" s="6" t="s">
        <v>3391</v>
      </c>
      <c r="D3767" s="6" t="s">
        <v>3883</v>
      </c>
      <c r="E3767" s="9">
        <v>1003660</v>
      </c>
      <c r="F3767" s="10" t="s">
        <v>1409</v>
      </c>
      <c r="G3767" s="9">
        <v>80293</v>
      </c>
      <c r="H3767" s="9">
        <f t="shared" si="355"/>
        <v>1083953</v>
      </c>
      <c r="I3767" s="6" t="s">
        <v>13</v>
      </c>
      <c r="J3767" s="6" t="s">
        <v>14</v>
      </c>
      <c r="K3767" s="5">
        <f t="shared" si="353"/>
        <v>45838</v>
      </c>
      <c r="L3767" s="9">
        <f>+VLOOKUP(B3767,'[17]TT 2023'!F$3852:K$3914,2,0)</f>
        <v>1083956</v>
      </c>
      <c r="M3767" s="9">
        <f t="shared" si="354"/>
        <v>3</v>
      </c>
      <c r="N3767" s="5">
        <f>+VLOOKUP(B3767,'[17]TT 2023'!F$3852:K$3914,6,0)</f>
        <v>45848</v>
      </c>
      <c r="O3767" t="s">
        <v>4014</v>
      </c>
    </row>
    <row r="3768" spans="1:15" hidden="1" x14ac:dyDescent="0.2">
      <c r="A3768" s="5">
        <v>45803</v>
      </c>
      <c r="B3768" s="6">
        <v>32766</v>
      </c>
      <c r="C3768" s="6" t="s">
        <v>3391</v>
      </c>
      <c r="D3768" s="6" t="s">
        <v>3884</v>
      </c>
      <c r="E3768" s="9">
        <v>1248320</v>
      </c>
      <c r="F3768" s="10" t="s">
        <v>1409</v>
      </c>
      <c r="G3768" s="9">
        <v>99866</v>
      </c>
      <c r="H3768" s="9">
        <f t="shared" si="355"/>
        <v>1348186</v>
      </c>
      <c r="I3768" s="6" t="s">
        <v>53</v>
      </c>
      <c r="J3768" s="6" t="s">
        <v>54</v>
      </c>
      <c r="K3768" s="5">
        <f t="shared" si="353"/>
        <v>45838</v>
      </c>
      <c r="L3768" s="9">
        <f>+VLOOKUP(B3768,'[17]TT 2023'!F$3852:K$3914,2,0)</f>
        <v>1348191</v>
      </c>
      <c r="M3768" s="9">
        <f t="shared" si="354"/>
        <v>5</v>
      </c>
      <c r="N3768" s="5">
        <f>+VLOOKUP(B3768,'[17]TT 2023'!F$3852:K$3914,6,0)</f>
        <v>45848</v>
      </c>
      <c r="O3768" t="s">
        <v>4014</v>
      </c>
    </row>
    <row r="3769" spans="1:15" hidden="1" x14ac:dyDescent="0.2">
      <c r="A3769" s="5">
        <v>45803</v>
      </c>
      <c r="B3769" s="6">
        <v>32767</v>
      </c>
      <c r="C3769" s="6" t="s">
        <v>3391</v>
      </c>
      <c r="D3769" s="6" t="s">
        <v>3885</v>
      </c>
      <c r="E3769" s="9">
        <v>1248320</v>
      </c>
      <c r="F3769" s="10" t="s">
        <v>1409</v>
      </c>
      <c r="G3769" s="9">
        <v>99866</v>
      </c>
      <c r="H3769" s="9">
        <f t="shared" si="355"/>
        <v>1348186</v>
      </c>
      <c r="I3769" s="6" t="s">
        <v>89</v>
      </c>
      <c r="J3769" s="6" t="s">
        <v>90</v>
      </c>
      <c r="K3769" s="5">
        <f t="shared" ref="K3769:K3808" si="356">35+A3769</f>
        <v>45838</v>
      </c>
      <c r="L3769" s="9">
        <f>+VLOOKUP(B3769,'[17]TT 2023'!F$3852:K$3914,2,0)</f>
        <v>1348191</v>
      </c>
      <c r="M3769" s="9">
        <f t="shared" ref="M3769:M3808" si="357">+L3769-H3769</f>
        <v>5</v>
      </c>
      <c r="N3769" s="5">
        <f>+VLOOKUP(B3769,'[17]TT 2023'!F$3852:K$3914,6,0)</f>
        <v>45848</v>
      </c>
      <c r="O3769" t="s">
        <v>4014</v>
      </c>
    </row>
    <row r="3770" spans="1:15" hidden="1" x14ac:dyDescent="0.2">
      <c r="A3770" s="5">
        <v>45803</v>
      </c>
      <c r="B3770" s="6">
        <v>32768</v>
      </c>
      <c r="C3770" s="6" t="s">
        <v>3391</v>
      </c>
      <c r="D3770" s="6" t="s">
        <v>3886</v>
      </c>
      <c r="E3770" s="9">
        <v>2381320</v>
      </c>
      <c r="F3770" s="10" t="s">
        <v>1409</v>
      </c>
      <c r="G3770" s="9">
        <v>190506</v>
      </c>
      <c r="H3770" s="9">
        <f t="shared" si="355"/>
        <v>2571826</v>
      </c>
      <c r="I3770" s="6" t="s">
        <v>89</v>
      </c>
      <c r="J3770" s="6" t="s">
        <v>90</v>
      </c>
      <c r="K3770" s="5">
        <f t="shared" si="356"/>
        <v>45838</v>
      </c>
      <c r="L3770" s="9">
        <f>+VLOOKUP(B3770,'[17]TT 2023'!F$3852:K$3914,2,0)</f>
        <v>2571831</v>
      </c>
      <c r="M3770" s="9">
        <f t="shared" si="357"/>
        <v>5</v>
      </c>
      <c r="N3770" s="5">
        <f>+VLOOKUP(B3770,'[17]TT 2023'!F$3852:K$3914,6,0)</f>
        <v>45848</v>
      </c>
      <c r="O3770" t="s">
        <v>4014</v>
      </c>
    </row>
    <row r="3771" spans="1:15" hidden="1" x14ac:dyDescent="0.2">
      <c r="A3771" s="5">
        <v>45803</v>
      </c>
      <c r="B3771" s="6">
        <v>32769</v>
      </c>
      <c r="C3771" s="6" t="s">
        <v>3391</v>
      </c>
      <c r="D3771" s="6" t="s">
        <v>3887</v>
      </c>
      <c r="E3771" s="9">
        <v>1248320</v>
      </c>
      <c r="F3771" s="10" t="s">
        <v>1409</v>
      </c>
      <c r="G3771" s="9">
        <v>99866</v>
      </c>
      <c r="H3771" s="9">
        <f t="shared" si="355"/>
        <v>1348186</v>
      </c>
      <c r="I3771" s="6" t="s">
        <v>93</v>
      </c>
      <c r="J3771" s="6" t="s">
        <v>94</v>
      </c>
      <c r="K3771" s="5">
        <f t="shared" si="356"/>
        <v>45838</v>
      </c>
      <c r="L3771" s="9">
        <f>+VLOOKUP(B3771,'[17]TT 2023'!F$3852:K$3914,2,0)</f>
        <v>1348191</v>
      </c>
      <c r="M3771" s="9">
        <f t="shared" si="357"/>
        <v>5</v>
      </c>
      <c r="N3771" s="5">
        <f>+VLOOKUP(B3771,'[17]TT 2023'!F$3852:K$3914,6,0)</f>
        <v>45848</v>
      </c>
      <c r="O3771" t="s">
        <v>4014</v>
      </c>
    </row>
    <row r="3772" spans="1:15" hidden="1" x14ac:dyDescent="0.2">
      <c r="A3772" s="5">
        <v>45803</v>
      </c>
      <c r="B3772" s="6">
        <v>32770</v>
      </c>
      <c r="C3772" s="6" t="s">
        <v>3391</v>
      </c>
      <c r="D3772" s="6" t="s">
        <v>3888</v>
      </c>
      <c r="E3772" s="9">
        <v>1248320</v>
      </c>
      <c r="F3772" s="10" t="s">
        <v>1409</v>
      </c>
      <c r="G3772" s="9">
        <v>99866</v>
      </c>
      <c r="H3772" s="9">
        <f t="shared" si="355"/>
        <v>1348186</v>
      </c>
      <c r="I3772" s="6" t="s">
        <v>175</v>
      </c>
      <c r="J3772" s="6" t="s">
        <v>176</v>
      </c>
      <c r="K3772" s="5">
        <f t="shared" si="356"/>
        <v>45838</v>
      </c>
      <c r="L3772" s="9">
        <f>+VLOOKUP(B3772,'[17]TT 2023'!F$3852:K$3914,2,0)</f>
        <v>1348191</v>
      </c>
      <c r="M3772" s="9">
        <f t="shared" si="357"/>
        <v>5</v>
      </c>
      <c r="N3772" s="5">
        <f>+VLOOKUP(B3772,'[17]TT 2023'!F$3852:K$3914,6,0)</f>
        <v>45848</v>
      </c>
      <c r="O3772" t="s">
        <v>4014</v>
      </c>
    </row>
    <row r="3773" spans="1:15" hidden="1" x14ac:dyDescent="0.2">
      <c r="A3773" s="5">
        <v>45803</v>
      </c>
      <c r="B3773" s="6">
        <v>32771</v>
      </c>
      <c r="C3773" s="6" t="s">
        <v>3391</v>
      </c>
      <c r="D3773" s="6" t="s">
        <v>3889</v>
      </c>
      <c r="E3773" s="9">
        <v>1248320</v>
      </c>
      <c r="F3773" s="10" t="s">
        <v>1409</v>
      </c>
      <c r="G3773" s="9">
        <v>99866</v>
      </c>
      <c r="H3773" s="9">
        <f t="shared" si="355"/>
        <v>1348186</v>
      </c>
      <c r="I3773" s="6" t="s">
        <v>113</v>
      </c>
      <c r="J3773" s="6" t="s">
        <v>114</v>
      </c>
      <c r="K3773" s="5">
        <f t="shared" si="356"/>
        <v>45838</v>
      </c>
      <c r="L3773" s="9">
        <f>+VLOOKUP(B3773,'[17]TT 2023'!F$3852:K$3914,2,0)</f>
        <v>1348191</v>
      </c>
      <c r="M3773" s="9">
        <f t="shared" si="357"/>
        <v>5</v>
      </c>
      <c r="N3773" s="5">
        <f>+VLOOKUP(B3773,'[17]TT 2023'!F$3852:K$3914,6,0)</f>
        <v>45848</v>
      </c>
      <c r="O3773" t="s">
        <v>4014</v>
      </c>
    </row>
    <row r="3774" spans="1:15" hidden="1" x14ac:dyDescent="0.2">
      <c r="A3774" s="5">
        <v>45803</v>
      </c>
      <c r="B3774" s="6">
        <v>32772</v>
      </c>
      <c r="C3774" s="6" t="s">
        <v>3391</v>
      </c>
      <c r="D3774" s="6" t="s">
        <v>3890</v>
      </c>
      <c r="E3774" s="9">
        <v>3441180</v>
      </c>
      <c r="F3774" s="10" t="s">
        <v>1409</v>
      </c>
      <c r="G3774" s="9">
        <v>275294</v>
      </c>
      <c r="H3774" s="9">
        <f t="shared" si="355"/>
        <v>3716474</v>
      </c>
      <c r="I3774" s="6" t="s">
        <v>113</v>
      </c>
      <c r="J3774" s="6" t="s">
        <v>114</v>
      </c>
      <c r="K3774" s="5">
        <f t="shared" si="356"/>
        <v>45838</v>
      </c>
      <c r="L3774" s="9">
        <f>+VLOOKUP(B3774,'[17]TT 2023'!F$3852:K$3914,2,0)</f>
        <v>3716469</v>
      </c>
      <c r="M3774" s="9">
        <f t="shared" si="357"/>
        <v>-5</v>
      </c>
      <c r="N3774" s="5">
        <f>+VLOOKUP(B3774,'[17]TT 2023'!F$3852:K$3914,6,0)</f>
        <v>45848</v>
      </c>
      <c r="O3774" t="s">
        <v>4014</v>
      </c>
    </row>
    <row r="3775" spans="1:15" hidden="1" x14ac:dyDescent="0.2">
      <c r="A3775" s="5">
        <v>45805</v>
      </c>
      <c r="B3775" s="6">
        <v>32999</v>
      </c>
      <c r="C3775" s="6" t="s">
        <v>3391</v>
      </c>
      <c r="D3775" s="6" t="s">
        <v>3891</v>
      </c>
      <c r="E3775" s="9">
        <v>1248320</v>
      </c>
      <c r="F3775" s="10" t="s">
        <v>1409</v>
      </c>
      <c r="G3775" s="9">
        <v>99866</v>
      </c>
      <c r="H3775" s="9">
        <f t="shared" si="355"/>
        <v>1348186</v>
      </c>
      <c r="I3775" s="6" t="s">
        <v>147</v>
      </c>
      <c r="J3775" s="6" t="s">
        <v>148</v>
      </c>
      <c r="K3775" s="5">
        <f t="shared" si="356"/>
        <v>45840</v>
      </c>
      <c r="L3775" s="9">
        <f>+VLOOKUP(B3775,'[17]TT 2023'!F$3852:K$3914,2,0)</f>
        <v>1348191</v>
      </c>
      <c r="M3775" s="9">
        <f t="shared" si="357"/>
        <v>5</v>
      </c>
      <c r="N3775" s="5">
        <f>+VLOOKUP(B3775,'[17]TT 2023'!F$3852:K$3914,6,0)</f>
        <v>45848</v>
      </c>
      <c r="O3775" t="s">
        <v>4014</v>
      </c>
    </row>
    <row r="3776" spans="1:15" hidden="1" x14ac:dyDescent="0.2">
      <c r="A3776" s="5">
        <v>45805</v>
      </c>
      <c r="B3776" s="6">
        <v>33000</v>
      </c>
      <c r="C3776" s="6" t="s">
        <v>3391</v>
      </c>
      <c r="D3776" s="6" t="s">
        <v>3892</v>
      </c>
      <c r="E3776" s="9">
        <v>2496640</v>
      </c>
      <c r="F3776" s="10" t="s">
        <v>1409</v>
      </c>
      <c r="G3776" s="9">
        <v>199731</v>
      </c>
      <c r="H3776" s="9">
        <f t="shared" si="355"/>
        <v>2696371</v>
      </c>
      <c r="I3776" s="6" t="s">
        <v>147</v>
      </c>
      <c r="J3776" s="6" t="s">
        <v>148</v>
      </c>
      <c r="K3776" s="5">
        <f t="shared" si="356"/>
        <v>45840</v>
      </c>
      <c r="L3776" s="9">
        <f>+VLOOKUP(B3776,'[17]TT 2023'!F$3852:K$3914,2,0)</f>
        <v>2696369</v>
      </c>
      <c r="M3776" s="9">
        <f t="shared" si="357"/>
        <v>-2</v>
      </c>
      <c r="N3776" s="5">
        <f>+VLOOKUP(B3776,'[17]TT 2023'!F$3852:K$3914,6,0)</f>
        <v>45848</v>
      </c>
      <c r="O3776" t="s">
        <v>4014</v>
      </c>
    </row>
    <row r="3777" spans="1:15" hidden="1" x14ac:dyDescent="0.2">
      <c r="A3777" s="5">
        <v>45805</v>
      </c>
      <c r="B3777" s="6">
        <v>33001</v>
      </c>
      <c r="C3777" s="6" t="s">
        <v>3391</v>
      </c>
      <c r="D3777" s="6" t="s">
        <v>3893</v>
      </c>
      <c r="E3777" s="9">
        <v>6110930</v>
      </c>
      <c r="F3777" s="10" t="s">
        <v>1409</v>
      </c>
      <c r="G3777" s="9">
        <v>488874</v>
      </c>
      <c r="H3777" s="9">
        <f t="shared" si="355"/>
        <v>6599804</v>
      </c>
      <c r="I3777" s="6" t="s">
        <v>147</v>
      </c>
      <c r="J3777" s="6" t="s">
        <v>148</v>
      </c>
      <c r="K3777" s="5">
        <f t="shared" si="356"/>
        <v>45840</v>
      </c>
      <c r="L3777" s="9">
        <f>+VLOOKUP(B3777,'[17]TT 2023'!F$3852:K$3914,2,0)</f>
        <v>6599799</v>
      </c>
      <c r="M3777" s="9">
        <f t="shared" si="357"/>
        <v>-5</v>
      </c>
      <c r="N3777" s="5">
        <f>+VLOOKUP(B3777,'[17]TT 2023'!F$3852:K$3914,6,0)</f>
        <v>45848</v>
      </c>
      <c r="O3777" t="s">
        <v>4014</v>
      </c>
    </row>
    <row r="3778" spans="1:15" hidden="1" x14ac:dyDescent="0.2">
      <c r="A3778" s="5">
        <v>45805</v>
      </c>
      <c r="B3778" s="6">
        <v>33002</v>
      </c>
      <c r="C3778" s="6" t="s">
        <v>3391</v>
      </c>
      <c r="D3778" s="6" t="s">
        <v>3894</v>
      </c>
      <c r="E3778" s="9">
        <v>2496640</v>
      </c>
      <c r="F3778" s="10" t="s">
        <v>1409</v>
      </c>
      <c r="G3778" s="9">
        <v>199731</v>
      </c>
      <c r="H3778" s="9">
        <f t="shared" si="355"/>
        <v>2696371</v>
      </c>
      <c r="I3778" s="6" t="s">
        <v>147</v>
      </c>
      <c r="J3778" s="6" t="s">
        <v>148</v>
      </c>
      <c r="K3778" s="5">
        <f t="shared" si="356"/>
        <v>45840</v>
      </c>
      <c r="L3778" s="9">
        <f>+VLOOKUP(B3778,'[17]TT 2023'!F$3798:K$3851,2,0)</f>
        <v>2696369</v>
      </c>
      <c r="M3778" s="9">
        <f t="shared" si="357"/>
        <v>-2</v>
      </c>
      <c r="N3778" s="5">
        <f>+VLOOKUP(B3778,'[17]TT 2023'!F$3798:K$3851,6,0)</f>
        <v>45832</v>
      </c>
      <c r="O3778" t="s">
        <v>3926</v>
      </c>
    </row>
    <row r="3779" spans="1:15" hidden="1" x14ac:dyDescent="0.2">
      <c r="A3779" s="5">
        <v>45805</v>
      </c>
      <c r="B3779" s="6">
        <v>33003</v>
      </c>
      <c r="C3779" s="6" t="s">
        <v>3391</v>
      </c>
      <c r="D3779" s="6" t="s">
        <v>3895</v>
      </c>
      <c r="E3779" s="9">
        <v>11105800</v>
      </c>
      <c r="F3779" s="10" t="s">
        <v>1409</v>
      </c>
      <c r="G3779" s="9">
        <v>888464</v>
      </c>
      <c r="H3779" s="9">
        <f t="shared" si="355"/>
        <v>11994264</v>
      </c>
      <c r="I3779" s="6" t="s">
        <v>147</v>
      </c>
      <c r="J3779" s="6" t="s">
        <v>148</v>
      </c>
      <c r="K3779" s="5">
        <f t="shared" si="356"/>
        <v>45840</v>
      </c>
      <c r="L3779" s="9">
        <f>+VLOOKUP(B3779,'[17]TT 2023'!F$3798:K$3851,2,0)</f>
        <v>11994264</v>
      </c>
      <c r="M3779" s="9">
        <f t="shared" si="357"/>
        <v>0</v>
      </c>
      <c r="N3779" s="5">
        <f>+VLOOKUP(B3779,'[17]TT 2023'!F$3798:K$3851,6,0)</f>
        <v>45832</v>
      </c>
      <c r="O3779" t="s">
        <v>3926</v>
      </c>
    </row>
    <row r="3780" spans="1:15" hidden="1" x14ac:dyDescent="0.2">
      <c r="A3780" s="5">
        <v>45805</v>
      </c>
      <c r="B3780" s="6">
        <v>33004</v>
      </c>
      <c r="C3780" s="6" t="s">
        <v>3391</v>
      </c>
      <c r="D3780" s="6" t="s">
        <v>3896</v>
      </c>
      <c r="E3780" s="9">
        <v>2496640</v>
      </c>
      <c r="F3780" s="10" t="s">
        <v>1409</v>
      </c>
      <c r="G3780" s="9">
        <v>199731</v>
      </c>
      <c r="H3780" s="9">
        <f t="shared" si="355"/>
        <v>2696371</v>
      </c>
      <c r="I3780" s="6" t="s">
        <v>147</v>
      </c>
      <c r="J3780" s="6" t="s">
        <v>148</v>
      </c>
      <c r="K3780" s="5">
        <f t="shared" si="356"/>
        <v>45840</v>
      </c>
      <c r="L3780" s="9">
        <f>+VLOOKUP(B3780,'[17]TT 2023'!F$3798:K$3851,2,0)</f>
        <v>2696369</v>
      </c>
      <c r="M3780" s="9">
        <f t="shared" si="357"/>
        <v>-2</v>
      </c>
      <c r="N3780" s="5">
        <f>+VLOOKUP(B3780,'[17]TT 2023'!F$3798:K$3851,6,0)</f>
        <v>45832</v>
      </c>
      <c r="O3780" t="s">
        <v>3926</v>
      </c>
    </row>
    <row r="3781" spans="1:15" hidden="1" x14ac:dyDescent="0.2">
      <c r="A3781" s="5">
        <v>45805</v>
      </c>
      <c r="B3781" s="6">
        <v>33005</v>
      </c>
      <c r="C3781" s="6" t="s">
        <v>3391</v>
      </c>
      <c r="D3781" s="6" t="s">
        <v>3897</v>
      </c>
      <c r="E3781" s="9">
        <v>536025</v>
      </c>
      <c r="F3781" s="10" t="s">
        <v>1409</v>
      </c>
      <c r="G3781" s="9">
        <v>42882</v>
      </c>
      <c r="H3781" s="9">
        <f t="shared" si="355"/>
        <v>578907</v>
      </c>
      <c r="I3781" s="6" t="s">
        <v>147</v>
      </c>
      <c r="J3781" s="6" t="s">
        <v>148</v>
      </c>
      <c r="K3781" s="5">
        <f t="shared" si="356"/>
        <v>45840</v>
      </c>
      <c r="L3781" s="9">
        <f>+VLOOKUP(B3781,'[17]TT 2023'!F$3798:K$3851,2,0)</f>
        <v>578907</v>
      </c>
      <c r="M3781" s="9">
        <f t="shared" si="357"/>
        <v>0</v>
      </c>
      <c r="N3781" s="5">
        <f>+VLOOKUP(B3781,'[17]TT 2023'!F$3798:K$3851,6,0)</f>
        <v>45832</v>
      </c>
      <c r="O3781" t="s">
        <v>3926</v>
      </c>
    </row>
    <row r="3782" spans="1:15" hidden="1" x14ac:dyDescent="0.2">
      <c r="A3782" s="5">
        <v>45805</v>
      </c>
      <c r="B3782" s="6">
        <v>33006</v>
      </c>
      <c r="C3782" s="6" t="s">
        <v>3391</v>
      </c>
      <c r="D3782" s="6" t="s">
        <v>3898</v>
      </c>
      <c r="E3782" s="9">
        <v>1248320</v>
      </c>
      <c r="F3782" s="10" t="s">
        <v>1409</v>
      </c>
      <c r="G3782" s="9">
        <v>99866</v>
      </c>
      <c r="H3782" s="9">
        <f t="shared" si="355"/>
        <v>1348186</v>
      </c>
      <c r="I3782" s="6" t="s">
        <v>13</v>
      </c>
      <c r="J3782" s="6" t="s">
        <v>14</v>
      </c>
      <c r="K3782" s="5">
        <f t="shared" si="356"/>
        <v>45840</v>
      </c>
      <c r="L3782" s="9">
        <f>+VLOOKUP(B3782,'[17]TT 2023'!F$3852:K$3914,2,0)</f>
        <v>1348191</v>
      </c>
      <c r="M3782" s="9">
        <f t="shared" si="357"/>
        <v>5</v>
      </c>
      <c r="N3782" s="5">
        <f>+VLOOKUP(B3782,'[17]TT 2023'!F$3852:K$3914,6,0)</f>
        <v>45848</v>
      </c>
      <c r="O3782" t="s">
        <v>4014</v>
      </c>
    </row>
    <row r="3783" spans="1:15" hidden="1" x14ac:dyDescent="0.2">
      <c r="A3783" s="5">
        <v>45805</v>
      </c>
      <c r="B3783" s="6">
        <v>33011</v>
      </c>
      <c r="C3783" s="6" t="s">
        <v>3391</v>
      </c>
      <c r="D3783" s="6" t="s">
        <v>3899</v>
      </c>
      <c r="E3783" s="9">
        <v>1248320</v>
      </c>
      <c r="F3783" s="10" t="s">
        <v>1409</v>
      </c>
      <c r="G3783" s="9">
        <v>99866</v>
      </c>
      <c r="H3783" s="9">
        <f t="shared" si="355"/>
        <v>1348186</v>
      </c>
      <c r="I3783" s="6" t="s">
        <v>13</v>
      </c>
      <c r="J3783" s="6" t="s">
        <v>14</v>
      </c>
      <c r="K3783" s="5">
        <f t="shared" si="356"/>
        <v>45840</v>
      </c>
      <c r="L3783" s="9">
        <f>+VLOOKUP(B3783,'[17]TT 2023'!F$3852:K$3914,2,0)</f>
        <v>1348191</v>
      </c>
      <c r="M3783" s="9">
        <f t="shared" si="357"/>
        <v>5</v>
      </c>
      <c r="N3783" s="5">
        <f>+VLOOKUP(B3783,'[17]TT 2023'!F$3852:K$3914,6,0)</f>
        <v>45848</v>
      </c>
      <c r="O3783" t="s">
        <v>4014</v>
      </c>
    </row>
    <row r="3784" spans="1:15" hidden="1" x14ac:dyDescent="0.2">
      <c r="A3784" s="5">
        <v>45805</v>
      </c>
      <c r="B3784" s="6">
        <v>33012</v>
      </c>
      <c r="C3784" s="6" t="s">
        <v>3391</v>
      </c>
      <c r="D3784" s="6" t="s">
        <v>3900</v>
      </c>
      <c r="E3784" s="9">
        <v>1612410</v>
      </c>
      <c r="F3784" s="10" t="s">
        <v>1409</v>
      </c>
      <c r="G3784" s="9">
        <v>128993</v>
      </c>
      <c r="H3784" s="9">
        <f t="shared" si="355"/>
        <v>1741403</v>
      </c>
      <c r="I3784" s="6" t="s">
        <v>101</v>
      </c>
      <c r="J3784" s="6" t="s">
        <v>102</v>
      </c>
      <c r="K3784" s="5">
        <f t="shared" si="356"/>
        <v>45840</v>
      </c>
      <c r="L3784" s="9">
        <f>+VLOOKUP(B3784,'[17]TT 2023'!F$3852:K$3914,2,0)</f>
        <v>1741406</v>
      </c>
      <c r="M3784" s="9">
        <f t="shared" si="357"/>
        <v>3</v>
      </c>
      <c r="N3784" s="5">
        <f>+VLOOKUP(B3784,'[17]TT 2023'!F$3852:K$3914,6,0)</f>
        <v>45848</v>
      </c>
      <c r="O3784" t="s">
        <v>4014</v>
      </c>
    </row>
    <row r="3785" spans="1:15" hidden="1" x14ac:dyDescent="0.2">
      <c r="A3785" s="5">
        <v>45806</v>
      </c>
      <c r="B3785" s="6">
        <v>33905</v>
      </c>
      <c r="C3785" s="6" t="s">
        <v>3391</v>
      </c>
      <c r="D3785" s="6" t="s">
        <v>3901</v>
      </c>
      <c r="E3785" s="9">
        <v>1248320</v>
      </c>
      <c r="F3785" s="10" t="s">
        <v>1409</v>
      </c>
      <c r="G3785" s="9">
        <v>99866</v>
      </c>
      <c r="H3785" s="9">
        <f t="shared" si="355"/>
        <v>1348186</v>
      </c>
      <c r="I3785" s="6" t="s">
        <v>73</v>
      </c>
      <c r="J3785" s="6" t="s">
        <v>74</v>
      </c>
      <c r="K3785" s="5">
        <f t="shared" si="356"/>
        <v>45841</v>
      </c>
      <c r="L3785" s="9">
        <f>+VLOOKUP(B3785,'[17]TT 2023'!F$3852:K$3914,2,0)</f>
        <v>1348191</v>
      </c>
      <c r="M3785" s="9">
        <f t="shared" si="357"/>
        <v>5</v>
      </c>
      <c r="N3785" s="5">
        <f>+VLOOKUP(B3785,'[17]TT 2023'!F$3852:K$3914,6,0)</f>
        <v>45848</v>
      </c>
      <c r="O3785" t="s">
        <v>4014</v>
      </c>
    </row>
    <row r="3786" spans="1:15" hidden="1" x14ac:dyDescent="0.2">
      <c r="A3786" s="5">
        <v>45806</v>
      </c>
      <c r="B3786" s="6">
        <v>33906</v>
      </c>
      <c r="C3786" s="6" t="s">
        <v>3391</v>
      </c>
      <c r="D3786" s="6" t="s">
        <v>3902</v>
      </c>
      <c r="E3786" s="9">
        <v>909311</v>
      </c>
      <c r="F3786" s="10" t="s">
        <v>1409</v>
      </c>
      <c r="G3786" s="9">
        <v>72745</v>
      </c>
      <c r="H3786" s="9">
        <f t="shared" si="355"/>
        <v>982056</v>
      </c>
      <c r="I3786" s="6" t="s">
        <v>175</v>
      </c>
      <c r="J3786" s="6" t="s">
        <v>176</v>
      </c>
      <c r="K3786" s="5">
        <f t="shared" si="356"/>
        <v>45841</v>
      </c>
      <c r="L3786" s="9">
        <f>+VLOOKUP(B3786,'[17]TT 2023'!F$3852:K$3914,2,0)</f>
        <v>982058</v>
      </c>
      <c r="M3786" s="9">
        <f t="shared" si="357"/>
        <v>2</v>
      </c>
      <c r="N3786" s="5">
        <f>+VLOOKUP(B3786,'[17]TT 2023'!F$3852:K$3914,6,0)</f>
        <v>45848</v>
      </c>
      <c r="O3786" t="s">
        <v>4014</v>
      </c>
    </row>
    <row r="3787" spans="1:15" hidden="1" x14ac:dyDescent="0.2">
      <c r="A3787" s="5">
        <v>45806</v>
      </c>
      <c r="B3787" s="6">
        <v>33907</v>
      </c>
      <c r="C3787" s="6" t="s">
        <v>3391</v>
      </c>
      <c r="D3787" s="6" t="s">
        <v>3903</v>
      </c>
      <c r="E3787" s="9">
        <v>1248320</v>
      </c>
      <c r="F3787" s="10" t="s">
        <v>1409</v>
      </c>
      <c r="G3787" s="9">
        <v>99866</v>
      </c>
      <c r="H3787" s="9">
        <f t="shared" si="355"/>
        <v>1348186</v>
      </c>
      <c r="I3787" s="6" t="s">
        <v>83</v>
      </c>
      <c r="J3787" s="6" t="s">
        <v>84</v>
      </c>
      <c r="K3787" s="5">
        <f t="shared" si="356"/>
        <v>45841</v>
      </c>
      <c r="L3787" s="9">
        <f>+VLOOKUP(B3787,'[17]TT 2023'!F$3852:K$3914,2,0)</f>
        <v>1348191</v>
      </c>
      <c r="M3787" s="9">
        <f t="shared" si="357"/>
        <v>5</v>
      </c>
      <c r="N3787" s="5">
        <f>+VLOOKUP(B3787,'[17]TT 2023'!F$3852:K$3914,6,0)</f>
        <v>45848</v>
      </c>
      <c r="O3787" t="s">
        <v>4014</v>
      </c>
    </row>
    <row r="3788" spans="1:15" hidden="1" x14ac:dyDescent="0.2">
      <c r="A3788" s="5">
        <v>45806</v>
      </c>
      <c r="B3788" s="6">
        <v>33908</v>
      </c>
      <c r="C3788" s="6" t="s">
        <v>3391</v>
      </c>
      <c r="D3788" s="6" t="s">
        <v>3904</v>
      </c>
      <c r="E3788" s="9">
        <v>1248320</v>
      </c>
      <c r="F3788" s="10" t="s">
        <v>1409</v>
      </c>
      <c r="G3788" s="9">
        <v>99866</v>
      </c>
      <c r="H3788" s="9">
        <f t="shared" si="355"/>
        <v>1348186</v>
      </c>
      <c r="I3788" s="6" t="s">
        <v>291</v>
      </c>
      <c r="J3788" s="6" t="s">
        <v>292</v>
      </c>
      <c r="K3788" s="5">
        <f t="shared" si="356"/>
        <v>45841</v>
      </c>
      <c r="L3788" s="9">
        <f>+VLOOKUP(B3788,'[17]TT 2023'!F$3852:K$3914,2,0)</f>
        <v>1348191</v>
      </c>
      <c r="M3788" s="9">
        <f t="shared" si="357"/>
        <v>5</v>
      </c>
      <c r="N3788" s="5">
        <f>+VLOOKUP(B3788,'[17]TT 2023'!F$3852:K$3914,6,0)</f>
        <v>45848</v>
      </c>
      <c r="O3788" t="s">
        <v>4014</v>
      </c>
    </row>
    <row r="3789" spans="1:15" hidden="1" x14ac:dyDescent="0.2">
      <c r="A3789" s="5">
        <v>45806</v>
      </c>
      <c r="B3789" s="6">
        <v>33909</v>
      </c>
      <c r="C3789" s="6" t="s">
        <v>3391</v>
      </c>
      <c r="D3789" s="6" t="s">
        <v>3905</v>
      </c>
      <c r="E3789" s="9">
        <v>1248320</v>
      </c>
      <c r="F3789" s="10" t="s">
        <v>1409</v>
      </c>
      <c r="G3789" s="9">
        <v>99866</v>
      </c>
      <c r="H3789" s="9">
        <f t="shared" si="355"/>
        <v>1348186</v>
      </c>
      <c r="I3789" s="6" t="s">
        <v>139</v>
      </c>
      <c r="J3789" s="6" t="s">
        <v>140</v>
      </c>
      <c r="K3789" s="5">
        <f t="shared" si="356"/>
        <v>45841</v>
      </c>
      <c r="L3789" s="9">
        <f>+VLOOKUP(B3789,'[17]TT 2023'!F$3852:K$3914,2,0)</f>
        <v>1348191</v>
      </c>
      <c r="M3789" s="9">
        <f t="shared" si="357"/>
        <v>5</v>
      </c>
      <c r="N3789" s="5">
        <f>+VLOOKUP(B3789,'[17]TT 2023'!F$3852:K$3914,6,0)</f>
        <v>45848</v>
      </c>
      <c r="O3789" t="s">
        <v>4014</v>
      </c>
    </row>
    <row r="3790" spans="1:15" hidden="1" x14ac:dyDescent="0.2">
      <c r="A3790" s="5">
        <v>45806</v>
      </c>
      <c r="B3790" s="6">
        <v>33910</v>
      </c>
      <c r="C3790" s="6" t="s">
        <v>3391</v>
      </c>
      <c r="D3790" s="6" t="s">
        <v>3906</v>
      </c>
      <c r="E3790" s="9">
        <v>1248320</v>
      </c>
      <c r="F3790" s="10" t="s">
        <v>1409</v>
      </c>
      <c r="G3790" s="9">
        <v>99866</v>
      </c>
      <c r="H3790" s="9">
        <f t="shared" si="355"/>
        <v>1348186</v>
      </c>
      <c r="I3790" s="6" t="s">
        <v>53</v>
      </c>
      <c r="J3790" s="6" t="s">
        <v>54</v>
      </c>
      <c r="K3790" s="5">
        <f t="shared" si="356"/>
        <v>45841</v>
      </c>
      <c r="L3790" s="9">
        <f>+VLOOKUP(B3790,'[17]TT 2023'!F$3852:K$3914,2,0)</f>
        <v>1348191</v>
      </c>
      <c r="M3790" s="9">
        <f t="shared" si="357"/>
        <v>5</v>
      </c>
      <c r="N3790" s="5">
        <f>+VLOOKUP(B3790,'[17]TT 2023'!F$3852:K$3914,6,0)</f>
        <v>45848</v>
      </c>
      <c r="O3790" t="s">
        <v>4014</v>
      </c>
    </row>
    <row r="3791" spans="1:15" hidden="1" x14ac:dyDescent="0.2">
      <c r="A3791" s="5">
        <v>45807</v>
      </c>
      <c r="B3791" s="6">
        <v>33968</v>
      </c>
      <c r="C3791" s="6" t="s">
        <v>3391</v>
      </c>
      <c r="D3791" s="6" t="s">
        <v>3907</v>
      </c>
      <c r="E3791" s="9">
        <v>4456745</v>
      </c>
      <c r="F3791" s="10" t="s">
        <v>1409</v>
      </c>
      <c r="G3791" s="9">
        <v>356540</v>
      </c>
      <c r="H3791" s="9">
        <f t="shared" si="355"/>
        <v>4813285</v>
      </c>
      <c r="I3791" s="6" t="s">
        <v>147</v>
      </c>
      <c r="J3791" s="6" t="s">
        <v>148</v>
      </c>
      <c r="K3791" s="5">
        <f t="shared" si="356"/>
        <v>45842</v>
      </c>
      <c r="L3791" s="9">
        <f>+VLOOKUP(B3791,'[17]TT 2023'!F$3798:K$3851,2,0)</f>
        <v>4813290</v>
      </c>
      <c r="M3791" s="9">
        <f t="shared" si="357"/>
        <v>5</v>
      </c>
      <c r="N3791" s="5">
        <f>+VLOOKUP(B3791,'[17]TT 2023'!F$3798:K$3851,6,0)</f>
        <v>45832</v>
      </c>
      <c r="O3791" t="s">
        <v>3926</v>
      </c>
    </row>
    <row r="3792" spans="1:15" hidden="1" x14ac:dyDescent="0.2">
      <c r="A3792" s="5">
        <v>45808</v>
      </c>
      <c r="B3792" s="6">
        <v>34231</v>
      </c>
      <c r="C3792" s="6" t="s">
        <v>3391</v>
      </c>
      <c r="D3792" s="6" t="s">
        <v>3908</v>
      </c>
      <c r="E3792" s="9">
        <v>1248320</v>
      </c>
      <c r="F3792" s="10" t="s">
        <v>1409</v>
      </c>
      <c r="G3792" s="9">
        <v>99866</v>
      </c>
      <c r="H3792" s="9">
        <f t="shared" si="355"/>
        <v>1348186</v>
      </c>
      <c r="I3792" s="6" t="s">
        <v>131</v>
      </c>
      <c r="J3792" s="6" t="s">
        <v>132</v>
      </c>
      <c r="K3792" s="5">
        <f t="shared" si="356"/>
        <v>45843</v>
      </c>
      <c r="L3792" s="9">
        <f>+VLOOKUP(B3792,'[17]TT 2023'!F$3852:K$3914,2,0)</f>
        <v>1348191</v>
      </c>
      <c r="M3792" s="9">
        <f t="shared" si="357"/>
        <v>5</v>
      </c>
      <c r="N3792" s="5">
        <f>+VLOOKUP(B3792,'[17]TT 2023'!F$3852:K$3914,6,0)</f>
        <v>45848</v>
      </c>
      <c r="O3792" t="s">
        <v>4014</v>
      </c>
    </row>
    <row r="3793" spans="1:15" hidden="1" x14ac:dyDescent="0.2">
      <c r="A3793" s="5">
        <v>45808</v>
      </c>
      <c r="B3793" s="6">
        <v>34232</v>
      </c>
      <c r="C3793" s="6" t="s">
        <v>3391</v>
      </c>
      <c r="D3793" s="6" t="s">
        <v>3909</v>
      </c>
      <c r="E3793" s="9">
        <v>2381320</v>
      </c>
      <c r="F3793" s="10" t="s">
        <v>1409</v>
      </c>
      <c r="G3793" s="9">
        <v>190506</v>
      </c>
      <c r="H3793" s="9">
        <f t="shared" si="355"/>
        <v>2571826</v>
      </c>
      <c r="I3793" s="6" t="s">
        <v>53</v>
      </c>
      <c r="J3793" s="6" t="s">
        <v>54</v>
      </c>
      <c r="K3793" s="5">
        <f t="shared" si="356"/>
        <v>45843</v>
      </c>
      <c r="L3793" s="9">
        <f>+VLOOKUP(B3793,'[17]TT 2023'!F$3852:K$3914,2,0)</f>
        <v>2571831</v>
      </c>
      <c r="M3793" s="9">
        <f t="shared" si="357"/>
        <v>5</v>
      </c>
      <c r="N3793" s="5">
        <f>+VLOOKUP(B3793,'[17]TT 2023'!F$3852:K$3914,6,0)</f>
        <v>45848</v>
      </c>
      <c r="O3793" t="s">
        <v>4014</v>
      </c>
    </row>
    <row r="3794" spans="1:15" hidden="1" x14ac:dyDescent="0.2">
      <c r="A3794" s="5">
        <v>45808</v>
      </c>
      <c r="B3794" s="6">
        <v>34233</v>
      </c>
      <c r="C3794" s="6" t="s">
        <v>3391</v>
      </c>
      <c r="D3794" s="6" t="s">
        <v>3910</v>
      </c>
      <c r="E3794" s="9">
        <v>558030</v>
      </c>
      <c r="F3794" s="10" t="s">
        <v>1409</v>
      </c>
      <c r="G3794" s="9">
        <v>44642</v>
      </c>
      <c r="H3794" s="9">
        <f t="shared" si="355"/>
        <v>602672</v>
      </c>
      <c r="I3794" s="6" t="s">
        <v>89</v>
      </c>
      <c r="J3794" s="6" t="s">
        <v>90</v>
      </c>
      <c r="K3794" s="5">
        <f t="shared" si="356"/>
        <v>45843</v>
      </c>
      <c r="L3794" s="9">
        <f>+VLOOKUP(B3794,'[17]TT 2023'!F$3852:K$3914,2,0)</f>
        <v>602667</v>
      </c>
      <c r="M3794" s="9">
        <f t="shared" si="357"/>
        <v>-5</v>
      </c>
      <c r="N3794" s="5">
        <f>+VLOOKUP(B3794,'[17]TT 2023'!F$3852:K$3914,6,0)</f>
        <v>45848</v>
      </c>
      <c r="O3794" t="s">
        <v>4014</v>
      </c>
    </row>
    <row r="3795" spans="1:15" hidden="1" x14ac:dyDescent="0.2">
      <c r="A3795" s="5">
        <v>45808</v>
      </c>
      <c r="B3795" s="6">
        <v>34234</v>
      </c>
      <c r="C3795" s="6" t="s">
        <v>3391</v>
      </c>
      <c r="D3795" s="6" t="s">
        <v>3911</v>
      </c>
      <c r="E3795" s="9">
        <v>1248320</v>
      </c>
      <c r="F3795" s="10" t="s">
        <v>1409</v>
      </c>
      <c r="G3795" s="9">
        <v>99866</v>
      </c>
      <c r="H3795" s="9">
        <f t="shared" si="355"/>
        <v>1348186</v>
      </c>
      <c r="I3795" s="6" t="s">
        <v>107</v>
      </c>
      <c r="J3795" s="6" t="s">
        <v>108</v>
      </c>
      <c r="K3795" s="5">
        <f t="shared" si="356"/>
        <v>45843</v>
      </c>
      <c r="L3795" s="9">
        <f>+VLOOKUP(B3795,'[17]TT 2023'!F$3852:K$3914,2,0)</f>
        <v>1348191</v>
      </c>
      <c r="M3795" s="9">
        <f t="shared" si="357"/>
        <v>5</v>
      </c>
      <c r="N3795" s="5">
        <f>+VLOOKUP(B3795,'[17]TT 2023'!F$3852:K$3914,6,0)</f>
        <v>45848</v>
      </c>
      <c r="O3795" t="s">
        <v>4014</v>
      </c>
    </row>
    <row r="3796" spans="1:15" hidden="1" x14ac:dyDescent="0.2">
      <c r="A3796" s="5">
        <v>45808</v>
      </c>
      <c r="B3796" s="6">
        <v>34235</v>
      </c>
      <c r="C3796" s="6" t="s">
        <v>3391</v>
      </c>
      <c r="D3796" s="6" t="s">
        <v>3912</v>
      </c>
      <c r="E3796" s="9">
        <v>1248320</v>
      </c>
      <c r="F3796" s="10" t="s">
        <v>1409</v>
      </c>
      <c r="G3796" s="9">
        <v>99866</v>
      </c>
      <c r="H3796" s="9">
        <f t="shared" si="355"/>
        <v>1348186</v>
      </c>
      <c r="I3796" s="6" t="s">
        <v>93</v>
      </c>
      <c r="J3796" s="6" t="s">
        <v>94</v>
      </c>
      <c r="K3796" s="5">
        <f t="shared" si="356"/>
        <v>45843</v>
      </c>
      <c r="L3796" s="9">
        <f>+VLOOKUP(B3796,'[17]TT 2023'!F$3852:K$3914,2,0)</f>
        <v>1348191</v>
      </c>
      <c r="M3796" s="9">
        <f t="shared" si="357"/>
        <v>5</v>
      </c>
      <c r="N3796" s="5">
        <f>+VLOOKUP(B3796,'[17]TT 2023'!F$3852:K$3914,6,0)</f>
        <v>45848</v>
      </c>
      <c r="O3796" t="s">
        <v>4014</v>
      </c>
    </row>
    <row r="3797" spans="1:15" hidden="1" x14ac:dyDescent="0.2">
      <c r="A3797" s="5">
        <v>45808</v>
      </c>
      <c r="B3797" s="6">
        <v>34236</v>
      </c>
      <c r="C3797" s="6" t="s">
        <v>3391</v>
      </c>
      <c r="D3797" s="6" t="s">
        <v>3913</v>
      </c>
      <c r="E3797" s="9">
        <v>2381320</v>
      </c>
      <c r="F3797" s="10" t="s">
        <v>1409</v>
      </c>
      <c r="G3797" s="9">
        <v>190506</v>
      </c>
      <c r="H3797" s="9">
        <f t="shared" si="355"/>
        <v>2571826</v>
      </c>
      <c r="I3797" s="6" t="s">
        <v>175</v>
      </c>
      <c r="J3797" s="6" t="s">
        <v>176</v>
      </c>
      <c r="K3797" s="5">
        <f t="shared" si="356"/>
        <v>45843</v>
      </c>
      <c r="L3797" s="9">
        <f>+VLOOKUP(B3797,'[17]TT 2023'!F$3852:K$3914,2,0)</f>
        <v>2571831</v>
      </c>
      <c r="M3797" s="9">
        <f t="shared" si="357"/>
        <v>5</v>
      </c>
      <c r="N3797" s="5">
        <f>+VLOOKUP(B3797,'[17]TT 2023'!F$3852:K$3914,6,0)</f>
        <v>45848</v>
      </c>
      <c r="O3797" t="s">
        <v>4014</v>
      </c>
    </row>
    <row r="3798" spans="1:15" hidden="1" x14ac:dyDescent="0.2">
      <c r="A3798" s="5">
        <v>45808</v>
      </c>
      <c r="B3798" s="6">
        <v>34237</v>
      </c>
      <c r="C3798" s="6" t="s">
        <v>3391</v>
      </c>
      <c r="D3798" s="6" t="s">
        <v>3914</v>
      </c>
      <c r="E3798" s="9">
        <v>1248320</v>
      </c>
      <c r="F3798" s="10" t="s">
        <v>1409</v>
      </c>
      <c r="G3798" s="9">
        <v>99866</v>
      </c>
      <c r="H3798" s="9">
        <f t="shared" si="355"/>
        <v>1348186</v>
      </c>
      <c r="I3798" s="6" t="s">
        <v>175</v>
      </c>
      <c r="J3798" s="6" t="s">
        <v>176</v>
      </c>
      <c r="K3798" s="5">
        <f t="shared" si="356"/>
        <v>45843</v>
      </c>
      <c r="L3798" s="9">
        <f>+VLOOKUP(B3798,'[17]TT 2023'!F$3852:K$3914,2,0)</f>
        <v>1348191</v>
      </c>
      <c r="M3798" s="9">
        <f t="shared" si="357"/>
        <v>5</v>
      </c>
      <c r="N3798" s="5">
        <f>+VLOOKUP(B3798,'[17]TT 2023'!F$3852:K$3914,6,0)</f>
        <v>45848</v>
      </c>
      <c r="O3798" t="s">
        <v>4014</v>
      </c>
    </row>
    <row r="3799" spans="1:15" hidden="1" x14ac:dyDescent="0.2">
      <c r="A3799" s="5">
        <v>45808</v>
      </c>
      <c r="B3799" s="6">
        <v>34238</v>
      </c>
      <c r="C3799" s="6" t="s">
        <v>3391</v>
      </c>
      <c r="D3799" s="6" t="s">
        <v>3915</v>
      </c>
      <c r="E3799" s="9">
        <v>1248320</v>
      </c>
      <c r="F3799" s="10" t="s">
        <v>1409</v>
      </c>
      <c r="G3799" s="9">
        <v>99866</v>
      </c>
      <c r="H3799" s="9">
        <f t="shared" si="355"/>
        <v>1348186</v>
      </c>
      <c r="I3799" s="6" t="s">
        <v>117</v>
      </c>
      <c r="J3799" s="6" t="s">
        <v>118</v>
      </c>
      <c r="K3799" s="5">
        <f t="shared" si="356"/>
        <v>45843</v>
      </c>
      <c r="L3799" s="9">
        <f>+VLOOKUP(B3799,'[17]TT 2023'!F$3852:K$3914,2,0)</f>
        <v>1348191</v>
      </c>
      <c r="M3799" s="9">
        <f t="shared" si="357"/>
        <v>5</v>
      </c>
      <c r="N3799" s="5">
        <f>+VLOOKUP(B3799,'[17]TT 2023'!F$3852:K$3914,6,0)</f>
        <v>45848</v>
      </c>
      <c r="O3799" t="s">
        <v>4014</v>
      </c>
    </row>
    <row r="3800" spans="1:15" hidden="1" x14ac:dyDescent="0.2">
      <c r="A3800" s="5">
        <v>45808</v>
      </c>
      <c r="B3800" s="6">
        <v>34239</v>
      </c>
      <c r="C3800" s="6" t="s">
        <v>3391</v>
      </c>
      <c r="D3800" s="6" t="s">
        <v>3916</v>
      </c>
      <c r="E3800" s="9">
        <v>1248320</v>
      </c>
      <c r="F3800" s="10" t="s">
        <v>1409</v>
      </c>
      <c r="G3800" s="9">
        <v>99866</v>
      </c>
      <c r="H3800" s="9">
        <f t="shared" si="355"/>
        <v>1348186</v>
      </c>
      <c r="I3800" s="6" t="s">
        <v>13</v>
      </c>
      <c r="J3800" s="6" t="s">
        <v>14</v>
      </c>
      <c r="K3800" s="5">
        <f t="shared" si="356"/>
        <v>45843</v>
      </c>
      <c r="L3800" s="9">
        <f>+VLOOKUP(B3800,'[17]TT 2023'!F$3852:K$3914,2,0)</f>
        <v>1348191</v>
      </c>
      <c r="M3800" s="9">
        <f t="shared" si="357"/>
        <v>5</v>
      </c>
      <c r="N3800" s="5">
        <f>+VLOOKUP(B3800,'[17]TT 2023'!F$3852:K$3914,6,0)</f>
        <v>45848</v>
      </c>
      <c r="O3800" t="s">
        <v>4014</v>
      </c>
    </row>
    <row r="3801" spans="1:15" hidden="1" x14ac:dyDescent="0.2">
      <c r="A3801" s="5">
        <v>45808</v>
      </c>
      <c r="B3801" s="6">
        <v>34240</v>
      </c>
      <c r="C3801" s="6" t="s">
        <v>3391</v>
      </c>
      <c r="D3801" s="6" t="s">
        <v>3917</v>
      </c>
      <c r="E3801" s="9">
        <v>10131560</v>
      </c>
      <c r="F3801" s="10" t="s">
        <v>1409</v>
      </c>
      <c r="G3801" s="9">
        <v>810525</v>
      </c>
      <c r="H3801" s="9">
        <f t="shared" si="355"/>
        <v>10942085</v>
      </c>
      <c r="I3801" s="6" t="s">
        <v>13</v>
      </c>
      <c r="J3801" s="6" t="s">
        <v>14</v>
      </c>
      <c r="K3801" s="5">
        <f t="shared" si="356"/>
        <v>45843</v>
      </c>
      <c r="L3801" s="9">
        <f>+VLOOKUP(B3801,'[17]TT 2023'!F$3852:K$3914,2,0)</f>
        <v>10942088</v>
      </c>
      <c r="M3801" s="9">
        <f t="shared" si="357"/>
        <v>3</v>
      </c>
      <c r="N3801" s="5">
        <f>+VLOOKUP(B3801,'[17]TT 2023'!F$3852:K$3914,6,0)</f>
        <v>45848</v>
      </c>
      <c r="O3801" t="s">
        <v>4014</v>
      </c>
    </row>
    <row r="3802" spans="1:15" hidden="1" x14ac:dyDescent="0.2">
      <c r="A3802" s="5">
        <v>45808</v>
      </c>
      <c r="B3802" s="6">
        <v>34241</v>
      </c>
      <c r="C3802" s="6" t="s">
        <v>3391</v>
      </c>
      <c r="D3802" s="6" t="s">
        <v>3918</v>
      </c>
      <c r="E3802" s="9">
        <v>4993280</v>
      </c>
      <c r="F3802" s="10" t="s">
        <v>1409</v>
      </c>
      <c r="G3802" s="9">
        <v>399462</v>
      </c>
      <c r="H3802" s="9">
        <f t="shared" si="355"/>
        <v>5392742</v>
      </c>
      <c r="I3802" s="6" t="s">
        <v>13</v>
      </c>
      <c r="J3802" s="6" t="s">
        <v>14</v>
      </c>
      <c r="K3802" s="5">
        <f t="shared" si="356"/>
        <v>45843</v>
      </c>
      <c r="L3802" s="9">
        <f>+VLOOKUP(B3802,'[17]TT 2023'!F$3852:K$3914,2,0)</f>
        <v>5392737</v>
      </c>
      <c r="M3802" s="9">
        <f t="shared" si="357"/>
        <v>-5</v>
      </c>
      <c r="N3802" s="5">
        <f>+VLOOKUP(B3802,'[17]TT 2023'!F$3852:K$3914,6,0)</f>
        <v>45848</v>
      </c>
      <c r="O3802" t="s">
        <v>4014</v>
      </c>
    </row>
    <row r="3803" spans="1:15" hidden="1" x14ac:dyDescent="0.2">
      <c r="A3803" s="5">
        <v>45808</v>
      </c>
      <c r="B3803" s="6">
        <v>34242</v>
      </c>
      <c r="C3803" s="6" t="s">
        <v>3391</v>
      </c>
      <c r="D3803" s="6" t="s">
        <v>3919</v>
      </c>
      <c r="E3803" s="9">
        <v>1248320</v>
      </c>
      <c r="F3803" s="10" t="s">
        <v>1409</v>
      </c>
      <c r="G3803" s="9">
        <v>99866</v>
      </c>
      <c r="H3803" s="9">
        <f t="shared" si="355"/>
        <v>1348186</v>
      </c>
      <c r="I3803" s="6" t="s">
        <v>13</v>
      </c>
      <c r="J3803" s="6" t="s">
        <v>14</v>
      </c>
      <c r="K3803" s="5">
        <f t="shared" si="356"/>
        <v>45843</v>
      </c>
      <c r="L3803" s="9">
        <f>+VLOOKUP(B3803,'[17]TT 2023'!F$3852:K$3914,2,0)</f>
        <v>1348191</v>
      </c>
      <c r="M3803" s="9">
        <f t="shared" si="357"/>
        <v>5</v>
      </c>
      <c r="N3803" s="5">
        <f>+VLOOKUP(B3803,'[17]TT 2023'!F$3852:K$3914,6,0)</f>
        <v>45848</v>
      </c>
      <c r="O3803" t="s">
        <v>4014</v>
      </c>
    </row>
    <row r="3804" spans="1:15" hidden="1" x14ac:dyDescent="0.2">
      <c r="A3804" s="5">
        <v>45808</v>
      </c>
      <c r="B3804" s="6">
        <v>34243</v>
      </c>
      <c r="C3804" s="6" t="s">
        <v>3391</v>
      </c>
      <c r="D3804" s="6" t="s">
        <v>3920</v>
      </c>
      <c r="E3804" s="9">
        <v>3744960</v>
      </c>
      <c r="F3804" s="10" t="s">
        <v>1409</v>
      </c>
      <c r="G3804" s="9">
        <v>299597</v>
      </c>
      <c r="H3804" s="9">
        <f t="shared" si="355"/>
        <v>4044557</v>
      </c>
      <c r="I3804" s="6" t="s">
        <v>13</v>
      </c>
      <c r="J3804" s="6" t="s">
        <v>14</v>
      </c>
      <c r="K3804" s="5">
        <f t="shared" si="356"/>
        <v>45843</v>
      </c>
      <c r="L3804" s="9">
        <f>+VLOOKUP(B3804,'[17]TT 2023'!F$3852:K$3914,2,0)</f>
        <v>4044560</v>
      </c>
      <c r="M3804" s="9">
        <f t="shared" si="357"/>
        <v>3</v>
      </c>
      <c r="N3804" s="5">
        <f>+VLOOKUP(B3804,'[17]TT 2023'!F$3852:K$3914,6,0)</f>
        <v>45848</v>
      </c>
      <c r="O3804" t="s">
        <v>4014</v>
      </c>
    </row>
    <row r="3805" spans="1:15" hidden="1" x14ac:dyDescent="0.2">
      <c r="A3805" s="5">
        <v>45808</v>
      </c>
      <c r="B3805" s="6">
        <v>34244</v>
      </c>
      <c r="C3805" s="6" t="s">
        <v>3391</v>
      </c>
      <c r="D3805" s="6" t="s">
        <v>3921</v>
      </c>
      <c r="E3805" s="9">
        <v>1003660</v>
      </c>
      <c r="F3805" s="10" t="s">
        <v>1409</v>
      </c>
      <c r="G3805" s="9">
        <v>80293</v>
      </c>
      <c r="H3805" s="9">
        <f t="shared" si="355"/>
        <v>1083953</v>
      </c>
      <c r="I3805" s="6" t="s">
        <v>13</v>
      </c>
      <c r="J3805" s="6" t="s">
        <v>14</v>
      </c>
      <c r="K3805" s="5">
        <f t="shared" si="356"/>
        <v>45843</v>
      </c>
      <c r="L3805" s="9">
        <f>+VLOOKUP(B3805,'[17]TT 2023'!F$3852:K$3914,2,0)</f>
        <v>1083956</v>
      </c>
      <c r="M3805" s="9">
        <f t="shared" si="357"/>
        <v>3</v>
      </c>
      <c r="N3805" s="5">
        <f>+VLOOKUP(B3805,'[17]TT 2023'!F$3852:K$3914,6,0)</f>
        <v>45848</v>
      </c>
      <c r="O3805" t="s">
        <v>4014</v>
      </c>
    </row>
    <row r="3806" spans="1:15" hidden="1" x14ac:dyDescent="0.2">
      <c r="A3806" s="5">
        <v>45808</v>
      </c>
      <c r="B3806" s="6">
        <v>34245</v>
      </c>
      <c r="C3806" s="6" t="s">
        <v>3391</v>
      </c>
      <c r="D3806" s="6" t="s">
        <v>3922</v>
      </c>
      <c r="E3806" s="9">
        <v>2496640</v>
      </c>
      <c r="F3806" s="10" t="s">
        <v>1409</v>
      </c>
      <c r="G3806" s="9">
        <v>199731</v>
      </c>
      <c r="H3806" s="9">
        <f t="shared" si="355"/>
        <v>2696371</v>
      </c>
      <c r="I3806" s="6" t="s">
        <v>13</v>
      </c>
      <c r="J3806" s="6" t="s">
        <v>14</v>
      </c>
      <c r="K3806" s="5">
        <f t="shared" si="356"/>
        <v>45843</v>
      </c>
      <c r="L3806" s="9">
        <f>+VLOOKUP(B3806,'[17]TT 2023'!F$3852:K$3914,2,0)</f>
        <v>2696369</v>
      </c>
      <c r="M3806" s="9">
        <f t="shared" si="357"/>
        <v>-2</v>
      </c>
      <c r="N3806" s="5">
        <f>+VLOOKUP(B3806,'[17]TT 2023'!F$3852:K$3914,6,0)</f>
        <v>45848</v>
      </c>
      <c r="O3806" t="s">
        <v>4014</v>
      </c>
    </row>
    <row r="3807" spans="1:15" hidden="1" x14ac:dyDescent="0.2">
      <c r="A3807" s="5">
        <v>45808</v>
      </c>
      <c r="B3807" s="6">
        <v>34246</v>
      </c>
      <c r="C3807" s="6" t="s">
        <v>3391</v>
      </c>
      <c r="D3807" s="6" t="s">
        <v>3923</v>
      </c>
      <c r="E3807" s="9">
        <v>1248320</v>
      </c>
      <c r="F3807" s="10" t="s">
        <v>1409</v>
      </c>
      <c r="G3807" s="9">
        <v>99866</v>
      </c>
      <c r="H3807" s="9">
        <f t="shared" si="355"/>
        <v>1348186</v>
      </c>
      <c r="I3807" s="6" t="s">
        <v>13</v>
      </c>
      <c r="J3807" s="6" t="s">
        <v>14</v>
      </c>
      <c r="K3807" s="5">
        <f t="shared" si="356"/>
        <v>45843</v>
      </c>
      <c r="L3807" s="9">
        <f>+VLOOKUP(B3807,'[17]TT 2023'!F$3852:K$3914,2,0)</f>
        <v>1348191</v>
      </c>
      <c r="M3807" s="9">
        <f t="shared" si="357"/>
        <v>5</v>
      </c>
      <c r="N3807" s="5">
        <f>+VLOOKUP(B3807,'[17]TT 2023'!F$3852:K$3914,6,0)</f>
        <v>45848</v>
      </c>
      <c r="O3807" t="s">
        <v>4014</v>
      </c>
    </row>
    <row r="3808" spans="1:15" hidden="1" x14ac:dyDescent="0.2">
      <c r="A3808" s="5">
        <v>45808</v>
      </c>
      <c r="B3808" s="6">
        <v>34247</v>
      </c>
      <c r="C3808" s="6" t="s">
        <v>3391</v>
      </c>
      <c r="D3808" s="6" t="s">
        <v>3924</v>
      </c>
      <c r="E3808" s="9">
        <v>11242140</v>
      </c>
      <c r="F3808" s="10" t="s">
        <v>1409</v>
      </c>
      <c r="G3808" s="9">
        <v>899371</v>
      </c>
      <c r="H3808" s="9">
        <f t="shared" si="355"/>
        <v>12141511</v>
      </c>
      <c r="I3808" s="6" t="s">
        <v>13</v>
      </c>
      <c r="J3808" s="6" t="s">
        <v>14</v>
      </c>
      <c r="K3808" s="5">
        <f t="shared" si="356"/>
        <v>45843</v>
      </c>
      <c r="L3808" s="9">
        <f>+VLOOKUP(B3808,'[17]TT 2023'!F$3852:K$3914,2,0)</f>
        <v>12141509</v>
      </c>
      <c r="M3808" s="9">
        <f t="shared" si="357"/>
        <v>-2</v>
      </c>
      <c r="N3808" s="5">
        <f>+VLOOKUP(B3808,'[17]TT 2023'!F$3852:K$3914,6,0)</f>
        <v>45848</v>
      </c>
      <c r="O3808" t="s">
        <v>4014</v>
      </c>
    </row>
    <row r="3809" spans="1:15" hidden="1" x14ac:dyDescent="0.2">
      <c r="A3809" s="5">
        <v>45812</v>
      </c>
      <c r="B3809" s="6">
        <v>1092</v>
      </c>
      <c r="C3809" s="6" t="s">
        <v>3386</v>
      </c>
      <c r="D3809" s="6" t="s">
        <v>727</v>
      </c>
      <c r="E3809" s="9">
        <v>-111058</v>
      </c>
      <c r="F3809" s="10" t="s">
        <v>1409</v>
      </c>
      <c r="G3809" s="9">
        <v>-8885</v>
      </c>
      <c r="H3809" s="9">
        <f t="shared" si="355"/>
        <v>-119943</v>
      </c>
      <c r="I3809" s="6" t="s">
        <v>113</v>
      </c>
      <c r="J3809" s="6" t="s">
        <v>114</v>
      </c>
      <c r="K3809" s="5">
        <f t="shared" ref="K3809:K3814" si="358">35+A3809</f>
        <v>45847</v>
      </c>
      <c r="L3809" s="9">
        <f>+VLOOKUP(B3809,'[17]TT 2023'!F$3736:K$3797,2,0)</f>
        <v>-119947</v>
      </c>
      <c r="M3809" s="9">
        <f t="shared" ref="M3809:M3814" si="359">+L3809-H3809</f>
        <v>-4</v>
      </c>
      <c r="N3809" s="5">
        <f>+VLOOKUP(B3809,'[17]TT 2023'!F$3736:K$3797,6,0)</f>
        <v>45818</v>
      </c>
      <c r="O3809" t="s">
        <v>3925</v>
      </c>
    </row>
    <row r="3810" spans="1:15" hidden="1" x14ac:dyDescent="0.2">
      <c r="A3810" s="5">
        <v>45812</v>
      </c>
      <c r="B3810" s="6">
        <v>1093</v>
      </c>
      <c r="C3810" s="6" t="s">
        <v>3386</v>
      </c>
      <c r="D3810" s="6" t="s">
        <v>727</v>
      </c>
      <c r="E3810" s="9">
        <v>-111058</v>
      </c>
      <c r="F3810" s="10" t="s">
        <v>1409</v>
      </c>
      <c r="G3810" s="9">
        <v>-8885</v>
      </c>
      <c r="H3810" s="9">
        <f t="shared" si="355"/>
        <v>-119943</v>
      </c>
      <c r="I3810" s="6" t="s">
        <v>147</v>
      </c>
      <c r="J3810" s="6" t="s">
        <v>148</v>
      </c>
      <c r="K3810" s="5">
        <f t="shared" si="358"/>
        <v>45847</v>
      </c>
      <c r="L3810" s="9">
        <f>+VLOOKUP(B3810,'[17]TT 2023'!F$3736:K$3797,2,0)</f>
        <v>-119947</v>
      </c>
      <c r="M3810" s="9">
        <f t="shared" si="359"/>
        <v>-4</v>
      </c>
      <c r="N3810" s="5">
        <f>+VLOOKUP(B3810,'[17]TT 2023'!F$3736:K$3797,6,0)</f>
        <v>45818</v>
      </c>
      <c r="O3810" t="s">
        <v>3925</v>
      </c>
    </row>
    <row r="3811" spans="1:15" hidden="1" x14ac:dyDescent="0.2">
      <c r="A3811" s="5">
        <v>45815</v>
      </c>
      <c r="B3811" s="6">
        <v>1094</v>
      </c>
      <c r="C3811" s="6" t="s">
        <v>3386</v>
      </c>
      <c r="D3811" s="6" t="s">
        <v>727</v>
      </c>
      <c r="E3811" s="9">
        <v>-669636</v>
      </c>
      <c r="F3811" s="10" t="s">
        <v>1409</v>
      </c>
      <c r="G3811" s="9">
        <v>-53571</v>
      </c>
      <c r="H3811" s="9">
        <f t="shared" si="355"/>
        <v>-723207</v>
      </c>
      <c r="I3811" s="6" t="s">
        <v>147</v>
      </c>
      <c r="J3811" s="6" t="s">
        <v>148</v>
      </c>
      <c r="K3811" s="5">
        <f t="shared" si="358"/>
        <v>45850</v>
      </c>
      <c r="L3811" s="9">
        <f>+VLOOKUP(B3811,'[17]TT 2023'!F$3736:K$3797,2,0)</f>
        <v>-723208</v>
      </c>
      <c r="M3811" s="9">
        <f t="shared" si="359"/>
        <v>-1</v>
      </c>
      <c r="N3811" s="5">
        <f>+VLOOKUP(B3811,'[17]TT 2023'!F$3736:K$3797,6,0)</f>
        <v>45818</v>
      </c>
      <c r="O3811" t="s">
        <v>3925</v>
      </c>
    </row>
    <row r="3812" spans="1:15" hidden="1" x14ac:dyDescent="0.2">
      <c r="A3812" s="5">
        <v>45815</v>
      </c>
      <c r="B3812" s="6">
        <v>1095</v>
      </c>
      <c r="C3812" s="6" t="s">
        <v>3386</v>
      </c>
      <c r="D3812" s="6" t="s">
        <v>727</v>
      </c>
      <c r="E3812" s="9">
        <v>-111606</v>
      </c>
      <c r="F3812" s="10" t="s">
        <v>1409</v>
      </c>
      <c r="G3812" s="9">
        <v>-8928</v>
      </c>
      <c r="H3812" s="9">
        <f t="shared" si="355"/>
        <v>-120534</v>
      </c>
      <c r="I3812" s="6" t="s">
        <v>147</v>
      </c>
      <c r="J3812" s="6" t="s">
        <v>148</v>
      </c>
      <c r="K3812" s="5">
        <f t="shared" si="358"/>
        <v>45850</v>
      </c>
      <c r="L3812" s="9">
        <f>+VLOOKUP(B3812,'[17]TT 2023'!F$3736:K$3797,2,0)</f>
        <v>-120528</v>
      </c>
      <c r="M3812" s="9">
        <f t="shared" si="359"/>
        <v>6</v>
      </c>
      <c r="N3812" s="5">
        <f>+VLOOKUP(B3812,'[17]TT 2023'!F$3736:K$3797,6,0)</f>
        <v>45818</v>
      </c>
      <c r="O3812" t="s">
        <v>3925</v>
      </c>
    </row>
    <row r="3813" spans="1:15" hidden="1" x14ac:dyDescent="0.2">
      <c r="A3813" s="5">
        <v>45815</v>
      </c>
      <c r="B3813" s="6">
        <v>1096</v>
      </c>
      <c r="C3813" s="6" t="s">
        <v>3386</v>
      </c>
      <c r="D3813" s="6" t="s">
        <v>727</v>
      </c>
      <c r="E3813" s="9">
        <v>-223212</v>
      </c>
      <c r="F3813" s="10" t="s">
        <v>1409</v>
      </c>
      <c r="G3813" s="9">
        <v>-17857</v>
      </c>
      <c r="H3813" s="9">
        <f t="shared" si="355"/>
        <v>-241069</v>
      </c>
      <c r="I3813" s="6" t="s">
        <v>131</v>
      </c>
      <c r="J3813" s="6" t="s">
        <v>132</v>
      </c>
      <c r="K3813" s="5">
        <f t="shared" si="358"/>
        <v>45850</v>
      </c>
      <c r="L3813" s="9">
        <f>+VLOOKUP(B3813,'[17]TT 2023'!F$3736:K$3797,2,0)</f>
        <v>-241069</v>
      </c>
      <c r="M3813" s="9">
        <f t="shared" si="359"/>
        <v>0</v>
      </c>
      <c r="N3813" s="5">
        <f>+VLOOKUP(B3813,'[17]TT 2023'!F$3736:K$3797,6,0)</f>
        <v>45818</v>
      </c>
      <c r="O3813" t="s">
        <v>3925</v>
      </c>
    </row>
    <row r="3814" spans="1:15" hidden="1" x14ac:dyDescent="0.2">
      <c r="A3814" s="5">
        <v>45817</v>
      </c>
      <c r="B3814" s="6">
        <v>1134</v>
      </c>
      <c r="C3814" s="6" t="s">
        <v>3386</v>
      </c>
      <c r="D3814" s="6" t="s">
        <v>727</v>
      </c>
      <c r="E3814" s="9">
        <v>-333174</v>
      </c>
      <c r="F3814" s="10" t="s">
        <v>1409</v>
      </c>
      <c r="G3814" s="9">
        <v>-26654</v>
      </c>
      <c r="H3814" s="9">
        <f t="shared" si="355"/>
        <v>-359828</v>
      </c>
      <c r="I3814" s="6" t="s">
        <v>53</v>
      </c>
      <c r="J3814" s="6" t="s">
        <v>54</v>
      </c>
      <c r="K3814" s="5">
        <f t="shared" si="358"/>
        <v>45852</v>
      </c>
      <c r="L3814" s="9">
        <f>+VLOOKUP(B3814,'[17]TT 2023'!F$3798:K$3851,2,0)</f>
        <v>-359829</v>
      </c>
      <c r="M3814" s="9">
        <f t="shared" si="359"/>
        <v>-1</v>
      </c>
      <c r="N3814" s="5">
        <f>+VLOOKUP(B3814,'[17]TT 2023'!F$3798:K$3851,6,0)</f>
        <v>45832</v>
      </c>
      <c r="O3814" t="s">
        <v>3926</v>
      </c>
    </row>
    <row r="3815" spans="1:15" hidden="1" x14ac:dyDescent="0.2">
      <c r="A3815" s="5">
        <v>45811</v>
      </c>
      <c r="B3815" s="6">
        <v>1024</v>
      </c>
      <c r="C3815" s="6" t="s">
        <v>3388</v>
      </c>
      <c r="D3815" s="6" t="s">
        <v>3413</v>
      </c>
      <c r="E3815" s="9">
        <v>-5002185</v>
      </c>
      <c r="F3815" s="10" t="s">
        <v>1409</v>
      </c>
      <c r="G3815" s="9">
        <v>-400175</v>
      </c>
      <c r="H3815" s="9">
        <f t="shared" si="355"/>
        <v>-5402360</v>
      </c>
      <c r="I3815" s="6" t="s">
        <v>13</v>
      </c>
      <c r="J3815" s="6" t="s">
        <v>14</v>
      </c>
      <c r="K3815" s="5">
        <f t="shared" ref="K3815:K3878" si="360">35+A3815</f>
        <v>45846</v>
      </c>
      <c r="L3815" s="9">
        <f>+VLOOKUP(B3815,'[17]TT 2023'!F$3798:K$3851,2,0)</f>
        <v>-5402360</v>
      </c>
      <c r="M3815" s="9">
        <f t="shared" ref="M3815:M3878" si="361">+L3815-H3815</f>
        <v>0</v>
      </c>
      <c r="N3815" s="5">
        <f>+VLOOKUP(B3815,'[17]TT 2023'!F$3798:K$3851,6,0)</f>
        <v>45832</v>
      </c>
      <c r="O3815" t="s">
        <v>3926</v>
      </c>
    </row>
    <row r="3816" spans="1:15" hidden="1" x14ac:dyDescent="0.2">
      <c r="A3816" s="5">
        <v>45811</v>
      </c>
      <c r="B3816" s="6">
        <v>1029</v>
      </c>
      <c r="C3816" s="6" t="s">
        <v>3388</v>
      </c>
      <c r="D3816" s="6" t="s">
        <v>3415</v>
      </c>
      <c r="E3816" s="9">
        <v>-555798</v>
      </c>
      <c r="F3816" s="10" t="s">
        <v>1409</v>
      </c>
      <c r="G3816" s="9">
        <v>-44464</v>
      </c>
      <c r="H3816" s="9">
        <f t="shared" si="355"/>
        <v>-600262</v>
      </c>
      <c r="I3816" s="6" t="s">
        <v>13</v>
      </c>
      <c r="J3816" s="6" t="s">
        <v>14</v>
      </c>
      <c r="K3816" s="5">
        <f t="shared" si="360"/>
        <v>45846</v>
      </c>
      <c r="L3816" s="9">
        <f>+VLOOKUP(B3816,'[17]TT 2023'!F$3798:K$3851,2,0)</f>
        <v>-600262</v>
      </c>
      <c r="M3816" s="9">
        <f t="shared" si="361"/>
        <v>0</v>
      </c>
      <c r="N3816" s="5">
        <f>+VLOOKUP(B3816,'[17]TT 2023'!F$3798:K$3851,6,0)</f>
        <v>45832</v>
      </c>
      <c r="O3816" t="s">
        <v>3926</v>
      </c>
    </row>
    <row r="3817" spans="1:15" hidden="1" x14ac:dyDescent="0.2">
      <c r="A3817" s="5">
        <v>45811</v>
      </c>
      <c r="B3817" s="6">
        <v>1037</v>
      </c>
      <c r="C3817" s="6" t="s">
        <v>3388</v>
      </c>
      <c r="D3817" s="6" t="s">
        <v>3411</v>
      </c>
      <c r="E3817" s="9">
        <v>-2223193</v>
      </c>
      <c r="F3817" s="10" t="s">
        <v>1409</v>
      </c>
      <c r="G3817" s="9">
        <v>-177855</v>
      </c>
      <c r="H3817" s="9">
        <f t="shared" si="355"/>
        <v>-2401048</v>
      </c>
      <c r="I3817" s="6" t="s">
        <v>13</v>
      </c>
      <c r="J3817" s="6" t="s">
        <v>14</v>
      </c>
      <c r="K3817" s="5">
        <f t="shared" si="360"/>
        <v>45846</v>
      </c>
      <c r="L3817" s="9">
        <f>+VLOOKUP(B3817,'[17]TT 2023'!F$3798:K$3851,2,0)</f>
        <v>-2401048</v>
      </c>
      <c r="M3817" s="9">
        <f t="shared" si="361"/>
        <v>0</v>
      </c>
      <c r="N3817" s="5">
        <f>+VLOOKUP(B3817,'[17]TT 2023'!F$3798:K$3851,6,0)</f>
        <v>45832</v>
      </c>
      <c r="O3817" t="s">
        <v>3926</v>
      </c>
    </row>
    <row r="3818" spans="1:15" hidden="1" x14ac:dyDescent="0.2">
      <c r="A3818" s="5">
        <v>45811</v>
      </c>
      <c r="B3818" s="6">
        <v>1039</v>
      </c>
      <c r="C3818" s="6" t="s">
        <v>3388</v>
      </c>
      <c r="D3818" s="6" t="s">
        <v>3412</v>
      </c>
      <c r="E3818" s="9">
        <v>-1111597</v>
      </c>
      <c r="F3818" s="10" t="s">
        <v>1409</v>
      </c>
      <c r="G3818" s="9">
        <v>-88928</v>
      </c>
      <c r="H3818" s="9">
        <f t="shared" si="355"/>
        <v>-1200525</v>
      </c>
      <c r="I3818" s="6" t="s">
        <v>13</v>
      </c>
      <c r="J3818" s="6" t="s">
        <v>14</v>
      </c>
      <c r="K3818" s="5">
        <f t="shared" si="360"/>
        <v>45846</v>
      </c>
      <c r="L3818" s="9">
        <f>+VLOOKUP(B3818,'[17]TT 2023'!F$3798:K$3851,2,0)</f>
        <v>-1200525</v>
      </c>
      <c r="M3818" s="9">
        <f t="shared" si="361"/>
        <v>0</v>
      </c>
      <c r="N3818" s="5">
        <f>+VLOOKUP(B3818,'[17]TT 2023'!F$3798:K$3851,6,0)</f>
        <v>45832</v>
      </c>
      <c r="O3818" t="s">
        <v>3926</v>
      </c>
    </row>
    <row r="3819" spans="1:15" hidden="1" x14ac:dyDescent="0.2">
      <c r="A3819" s="5">
        <v>45811</v>
      </c>
      <c r="B3819" s="6">
        <v>1095</v>
      </c>
      <c r="C3819" s="6" t="s">
        <v>3388</v>
      </c>
      <c r="D3819" s="6" t="s">
        <v>3409</v>
      </c>
      <c r="E3819" s="9">
        <v>-8892773</v>
      </c>
      <c r="F3819" s="10" t="s">
        <v>1409</v>
      </c>
      <c r="G3819" s="9">
        <v>-711422</v>
      </c>
      <c r="H3819" s="9">
        <f t="shared" si="355"/>
        <v>-9604195</v>
      </c>
      <c r="I3819" s="6" t="s">
        <v>13</v>
      </c>
      <c r="J3819" s="6" t="s">
        <v>14</v>
      </c>
      <c r="K3819" s="5">
        <f t="shared" si="360"/>
        <v>45846</v>
      </c>
      <c r="L3819" s="9">
        <f>+VLOOKUP(B3819,'[17]TT 2023'!F$3798:K$3851,2,0)</f>
        <v>-9604195</v>
      </c>
      <c r="M3819" s="9">
        <f t="shared" si="361"/>
        <v>0</v>
      </c>
      <c r="N3819" s="5">
        <f>+VLOOKUP(B3819,'[17]TT 2023'!F$3798:K$3851,6,0)</f>
        <v>45832</v>
      </c>
      <c r="O3819" t="s">
        <v>3926</v>
      </c>
    </row>
    <row r="3820" spans="1:15" hidden="1" x14ac:dyDescent="0.2">
      <c r="A3820" s="5">
        <v>45811</v>
      </c>
      <c r="B3820" s="6">
        <v>940</v>
      </c>
      <c r="C3820" s="6" t="s">
        <v>3388</v>
      </c>
      <c r="D3820" s="6" t="s">
        <v>3389</v>
      </c>
      <c r="E3820" s="9">
        <v>-7336538</v>
      </c>
      <c r="F3820" s="10" t="s">
        <v>1409</v>
      </c>
      <c r="G3820" s="9">
        <v>-586923</v>
      </c>
      <c r="H3820" s="9">
        <f t="shared" si="355"/>
        <v>-7923461</v>
      </c>
      <c r="I3820" s="6" t="s">
        <v>13</v>
      </c>
      <c r="J3820" s="6" t="s">
        <v>14</v>
      </c>
      <c r="K3820" s="5">
        <f t="shared" si="360"/>
        <v>45846</v>
      </c>
      <c r="L3820" s="9">
        <f>+VLOOKUP(B3820,'[17]TT 2023'!F$3798:K$3851,2,0)</f>
        <v>-7923461</v>
      </c>
      <c r="M3820" s="9">
        <f t="shared" si="361"/>
        <v>0</v>
      </c>
      <c r="N3820" s="5">
        <f>+VLOOKUP(B3820,'[17]TT 2023'!F$3798:K$3851,6,0)</f>
        <v>45832</v>
      </c>
      <c r="O3820" t="s">
        <v>3926</v>
      </c>
    </row>
    <row r="3821" spans="1:15" hidden="1" x14ac:dyDescent="0.2">
      <c r="A3821" s="5">
        <v>45811</v>
      </c>
      <c r="B3821" s="6">
        <v>943</v>
      </c>
      <c r="C3821" s="6" t="s">
        <v>3388</v>
      </c>
      <c r="D3821" s="6" t="s">
        <v>3410</v>
      </c>
      <c r="E3821" s="9">
        <v>-4446386</v>
      </c>
      <c r="F3821" s="10" t="s">
        <v>1409</v>
      </c>
      <c r="G3821" s="9">
        <v>-355711</v>
      </c>
      <c r="H3821" s="9">
        <f t="shared" si="355"/>
        <v>-4802097</v>
      </c>
      <c r="I3821" s="6" t="s">
        <v>13</v>
      </c>
      <c r="J3821" s="6" t="s">
        <v>14</v>
      </c>
      <c r="K3821" s="5">
        <f t="shared" si="360"/>
        <v>45846</v>
      </c>
      <c r="L3821" s="9">
        <f>+VLOOKUP(B3821,'[17]TT 2023'!F$3798:K$3851,2,0)</f>
        <v>-4802097</v>
      </c>
      <c r="M3821" s="9">
        <f t="shared" si="361"/>
        <v>0</v>
      </c>
      <c r="N3821" s="5">
        <f>+VLOOKUP(B3821,'[17]TT 2023'!F$3798:K$3851,6,0)</f>
        <v>45832</v>
      </c>
      <c r="O3821" t="s">
        <v>3926</v>
      </c>
    </row>
    <row r="3822" spans="1:15" hidden="1" x14ac:dyDescent="0.2">
      <c r="A3822" s="5">
        <v>45811</v>
      </c>
      <c r="B3822" s="6">
        <v>981</v>
      </c>
      <c r="C3822" s="6" t="s">
        <v>3388</v>
      </c>
      <c r="D3822" s="6" t="s">
        <v>3414</v>
      </c>
      <c r="E3822" s="9">
        <v>-5113344</v>
      </c>
      <c r="F3822" s="10" t="s">
        <v>1409</v>
      </c>
      <c r="G3822" s="9">
        <v>-409068</v>
      </c>
      <c r="H3822" s="9">
        <f t="shared" si="355"/>
        <v>-5522412</v>
      </c>
      <c r="I3822" s="6" t="s">
        <v>13</v>
      </c>
      <c r="J3822" s="6" t="s">
        <v>14</v>
      </c>
      <c r="K3822" s="5">
        <f t="shared" si="360"/>
        <v>45846</v>
      </c>
      <c r="L3822" s="9">
        <f>+VLOOKUP(B3822,'[17]TT 2023'!F$3798:K$3851,2,0)</f>
        <v>-5522412</v>
      </c>
      <c r="M3822" s="9">
        <f t="shared" si="361"/>
        <v>0</v>
      </c>
      <c r="N3822" s="5">
        <f>+VLOOKUP(B3822,'[17]TT 2023'!F$3798:K$3851,6,0)</f>
        <v>45832</v>
      </c>
      <c r="O3822" t="s">
        <v>3926</v>
      </c>
    </row>
    <row r="3823" spans="1:15" hidden="1" x14ac:dyDescent="0.2">
      <c r="A3823" s="5">
        <v>45825</v>
      </c>
      <c r="B3823" s="6">
        <v>1447</v>
      </c>
      <c r="C3823" s="6" t="s">
        <v>3819</v>
      </c>
      <c r="D3823" s="6" t="s">
        <v>3512</v>
      </c>
      <c r="E3823" s="9">
        <v>-2255008</v>
      </c>
      <c r="F3823" s="10" t="s">
        <v>1409</v>
      </c>
      <c r="G3823" s="9">
        <v>-180401</v>
      </c>
      <c r="H3823" s="9">
        <f t="shared" si="355"/>
        <v>-2435409</v>
      </c>
      <c r="I3823" s="6" t="s">
        <v>13</v>
      </c>
      <c r="J3823" s="6" t="s">
        <v>14</v>
      </c>
      <c r="K3823" s="5">
        <f t="shared" si="360"/>
        <v>45860</v>
      </c>
      <c r="L3823" s="9">
        <f>+VLOOKUP(B3823,'[17]TT 2023'!F$3798:K$3851,2,0)</f>
        <v>-2435409</v>
      </c>
      <c r="M3823" s="9">
        <f t="shared" si="361"/>
        <v>0</v>
      </c>
      <c r="N3823" s="5">
        <f>+VLOOKUP(B3823,'[17]TT 2023'!F$3798:K$3851,6,0)</f>
        <v>45832</v>
      </c>
      <c r="O3823" t="s">
        <v>3926</v>
      </c>
    </row>
    <row r="3824" spans="1:15" hidden="1" x14ac:dyDescent="0.2">
      <c r="A3824" s="5">
        <v>45819</v>
      </c>
      <c r="B3824" s="6">
        <v>1136</v>
      </c>
      <c r="C3824" s="6" t="s">
        <v>3386</v>
      </c>
      <c r="D3824" s="6" t="s">
        <v>727</v>
      </c>
      <c r="E3824" s="9">
        <v>-119066</v>
      </c>
      <c r="F3824" s="10" t="s">
        <v>1409</v>
      </c>
      <c r="G3824" s="9">
        <v>-9525</v>
      </c>
      <c r="H3824" s="9">
        <f t="shared" si="355"/>
        <v>-128591</v>
      </c>
      <c r="I3824" s="6" t="s">
        <v>93</v>
      </c>
      <c r="J3824" s="6" t="s">
        <v>94</v>
      </c>
      <c r="K3824" s="5">
        <f t="shared" si="360"/>
        <v>45854</v>
      </c>
      <c r="L3824" s="9">
        <f>+VLOOKUP(B3824,'[17]TT 2023'!F$3798:K$3851,2,0)</f>
        <v>-128587</v>
      </c>
      <c r="M3824" s="9">
        <f t="shared" si="361"/>
        <v>4</v>
      </c>
      <c r="N3824" s="5">
        <f>+VLOOKUP(B3824,'[17]TT 2023'!F$3798:K$3851,6,0)</f>
        <v>45832</v>
      </c>
      <c r="O3824" t="s">
        <v>3926</v>
      </c>
    </row>
    <row r="3825" spans="1:15" hidden="1" x14ac:dyDescent="0.2">
      <c r="A3825" s="5">
        <v>45819</v>
      </c>
      <c r="B3825" s="6">
        <v>1137</v>
      </c>
      <c r="C3825" s="6" t="s">
        <v>3386</v>
      </c>
      <c r="D3825" s="6" t="s">
        <v>727</v>
      </c>
      <c r="E3825" s="9">
        <v>-88846</v>
      </c>
      <c r="F3825" s="10" t="s">
        <v>1409</v>
      </c>
      <c r="G3825" s="9">
        <v>-7108</v>
      </c>
      <c r="H3825" s="9">
        <f t="shared" si="355"/>
        <v>-95954</v>
      </c>
      <c r="I3825" s="6" t="s">
        <v>93</v>
      </c>
      <c r="J3825" s="6" t="s">
        <v>94</v>
      </c>
      <c r="K3825" s="5">
        <f t="shared" si="360"/>
        <v>45854</v>
      </c>
      <c r="L3825" s="9">
        <f>+VLOOKUP(B3825,'[17]TT 2023'!F$3798:K$3851,2,0)</f>
        <v>-95958</v>
      </c>
      <c r="M3825" s="9">
        <f t="shared" si="361"/>
        <v>-4</v>
      </c>
      <c r="N3825" s="5">
        <f>+VLOOKUP(B3825,'[17]TT 2023'!F$3798:K$3851,6,0)</f>
        <v>45832</v>
      </c>
      <c r="O3825" t="s">
        <v>3926</v>
      </c>
    </row>
    <row r="3826" spans="1:15" hidden="1" x14ac:dyDescent="0.2">
      <c r="A3826" s="5">
        <v>45819</v>
      </c>
      <c r="B3826" s="6">
        <v>1138</v>
      </c>
      <c r="C3826" s="6" t="s">
        <v>3386</v>
      </c>
      <c r="D3826" s="6" t="s">
        <v>727</v>
      </c>
      <c r="E3826" s="9">
        <v>-446424</v>
      </c>
      <c r="F3826" s="10" t="s">
        <v>1409</v>
      </c>
      <c r="G3826" s="9">
        <v>-35714</v>
      </c>
      <c r="H3826" s="9">
        <f t="shared" si="355"/>
        <v>-482138</v>
      </c>
      <c r="I3826" s="6" t="s">
        <v>93</v>
      </c>
      <c r="J3826" s="6" t="s">
        <v>94</v>
      </c>
      <c r="K3826" s="5">
        <f t="shared" si="360"/>
        <v>45854</v>
      </c>
      <c r="L3826" s="9">
        <f>+VLOOKUP(B3826,'[17]TT 2023'!F$3798:K$3851,2,0)</f>
        <v>-482139</v>
      </c>
      <c r="M3826" s="9">
        <f t="shared" si="361"/>
        <v>-1</v>
      </c>
      <c r="N3826" s="5">
        <f>+VLOOKUP(B3826,'[17]TT 2023'!F$3798:K$3851,6,0)</f>
        <v>45832</v>
      </c>
      <c r="O3826" t="s">
        <v>3926</v>
      </c>
    </row>
    <row r="3827" spans="1:15" hidden="1" x14ac:dyDescent="0.2">
      <c r="A3827" s="5">
        <v>45826</v>
      </c>
      <c r="B3827" s="6">
        <v>1146</v>
      </c>
      <c r="C3827" s="6" t="s">
        <v>3386</v>
      </c>
      <c r="D3827" s="6" t="s">
        <v>727</v>
      </c>
      <c r="E3827" s="9">
        <v>-488170</v>
      </c>
      <c r="F3827" s="10" t="s">
        <v>1409</v>
      </c>
      <c r="G3827" s="9">
        <v>-39054</v>
      </c>
      <c r="H3827" s="9">
        <f t="shared" si="355"/>
        <v>-527224</v>
      </c>
      <c r="I3827" s="6" t="s">
        <v>73</v>
      </c>
      <c r="J3827" s="6" t="s">
        <v>74</v>
      </c>
      <c r="K3827" s="5">
        <f t="shared" si="360"/>
        <v>45861</v>
      </c>
      <c r="L3827" s="9">
        <f>+VLOOKUP(B3827,'[17]TT 2023'!F$3798:K$3851,2,0)</f>
        <v>-527229</v>
      </c>
      <c r="M3827" s="9">
        <f t="shared" si="361"/>
        <v>-5</v>
      </c>
      <c r="N3827" s="5">
        <f>+VLOOKUP(B3827,'[17]TT 2023'!F$3798:K$3851,6,0)</f>
        <v>45832</v>
      </c>
      <c r="O3827" t="s">
        <v>3926</v>
      </c>
    </row>
    <row r="3828" spans="1:15" hidden="1" x14ac:dyDescent="0.2">
      <c r="A3828" s="5">
        <v>45826</v>
      </c>
      <c r="B3828" s="6">
        <v>1147</v>
      </c>
      <c r="C3828" s="6" t="s">
        <v>3386</v>
      </c>
      <c r="D3828" s="6" t="s">
        <v>727</v>
      </c>
      <c r="E3828" s="9">
        <v>-222116</v>
      </c>
      <c r="F3828" s="10" t="s">
        <v>1409</v>
      </c>
      <c r="G3828" s="9">
        <v>-17769</v>
      </c>
      <c r="H3828" s="9">
        <f t="shared" si="355"/>
        <v>-239885</v>
      </c>
      <c r="I3828" s="6" t="s">
        <v>131</v>
      </c>
      <c r="J3828" s="6" t="s">
        <v>132</v>
      </c>
      <c r="K3828" s="5">
        <f t="shared" si="360"/>
        <v>45861</v>
      </c>
      <c r="L3828" s="9">
        <f>+VLOOKUP(B3828,'[17]TT 2023'!F$3798:K$3851,2,0)</f>
        <v>-239881</v>
      </c>
      <c r="M3828" s="9">
        <f t="shared" si="361"/>
        <v>4</v>
      </c>
      <c r="N3828" s="5">
        <f>+VLOOKUP(B3828,'[17]TT 2023'!F$3798:K$3851,6,0)</f>
        <v>45832</v>
      </c>
      <c r="O3828" t="s">
        <v>3926</v>
      </c>
    </row>
    <row r="3829" spans="1:15" hidden="1" x14ac:dyDescent="0.2">
      <c r="A3829" s="5">
        <v>45813</v>
      </c>
      <c r="B3829" s="6">
        <v>35320</v>
      </c>
      <c r="C3829" s="6" t="s">
        <v>3391</v>
      </c>
      <c r="D3829" s="6" t="s">
        <v>3927</v>
      </c>
      <c r="E3829" s="9">
        <v>5552900</v>
      </c>
      <c r="F3829" s="10" t="s">
        <v>1409</v>
      </c>
      <c r="G3829" s="9">
        <v>444232</v>
      </c>
      <c r="H3829" s="9">
        <f t="shared" si="355"/>
        <v>5997132</v>
      </c>
      <c r="I3829" s="6" t="s">
        <v>147</v>
      </c>
      <c r="J3829" s="6" t="s">
        <v>148</v>
      </c>
      <c r="K3829" s="5">
        <f t="shared" si="360"/>
        <v>45848</v>
      </c>
      <c r="L3829" s="9">
        <f>+VLOOKUP(B3829,'[17]TT 2023'!F$3852:K$3914,2,0)</f>
        <v>5997132</v>
      </c>
      <c r="M3829" s="9">
        <f t="shared" si="361"/>
        <v>0</v>
      </c>
      <c r="N3829" s="5">
        <f>+VLOOKUP(B3829,'[17]TT 2023'!F$3852:K$3914,6,0)</f>
        <v>45848</v>
      </c>
      <c r="O3829" t="s">
        <v>4014</v>
      </c>
    </row>
    <row r="3830" spans="1:15" hidden="1" x14ac:dyDescent="0.2">
      <c r="A3830" s="5">
        <v>45813</v>
      </c>
      <c r="B3830" s="6">
        <v>35321</v>
      </c>
      <c r="C3830" s="6" t="s">
        <v>3391</v>
      </c>
      <c r="D3830" s="6" t="s">
        <v>3928</v>
      </c>
      <c r="E3830" s="9">
        <v>5552900</v>
      </c>
      <c r="F3830" s="10" t="s">
        <v>1409</v>
      </c>
      <c r="G3830" s="9">
        <v>444232</v>
      </c>
      <c r="H3830" s="9">
        <f t="shared" si="355"/>
        <v>5997132</v>
      </c>
      <c r="I3830" s="6" t="s">
        <v>147</v>
      </c>
      <c r="J3830" s="6" t="s">
        <v>148</v>
      </c>
      <c r="K3830" s="5">
        <f t="shared" si="360"/>
        <v>45848</v>
      </c>
      <c r="L3830" s="9">
        <f>+VLOOKUP(B3830,'[17]TT 2023'!F$3852:K$3914,2,0)</f>
        <v>5997132</v>
      </c>
      <c r="M3830" s="9">
        <f t="shared" si="361"/>
        <v>0</v>
      </c>
      <c r="N3830" s="5">
        <f>+VLOOKUP(B3830,'[17]TT 2023'!F$3852:K$3914,6,0)</f>
        <v>45848</v>
      </c>
      <c r="O3830" t="s">
        <v>4014</v>
      </c>
    </row>
    <row r="3831" spans="1:15" hidden="1" x14ac:dyDescent="0.2">
      <c r="A3831" s="5">
        <v>45813</v>
      </c>
      <c r="B3831" s="6">
        <v>35322</v>
      </c>
      <c r="C3831" s="6" t="s">
        <v>3391</v>
      </c>
      <c r="D3831" s="6" t="s">
        <v>3929</v>
      </c>
      <c r="E3831" s="9">
        <v>1248320</v>
      </c>
      <c r="F3831" s="10" t="s">
        <v>1409</v>
      </c>
      <c r="G3831" s="9">
        <v>99866</v>
      </c>
      <c r="H3831" s="9">
        <f t="shared" ref="H3831:H3894" si="362">+E3831+G3831</f>
        <v>1348186</v>
      </c>
      <c r="I3831" s="6" t="s">
        <v>147</v>
      </c>
      <c r="J3831" s="6" t="s">
        <v>148</v>
      </c>
      <c r="K3831" s="5">
        <f t="shared" si="360"/>
        <v>45848</v>
      </c>
      <c r="L3831" s="9">
        <f>+VLOOKUP(B3831,'[17]TT 2023'!F$3852:K$3914,2,0)</f>
        <v>1348191</v>
      </c>
      <c r="M3831" s="9">
        <f t="shared" si="361"/>
        <v>5</v>
      </c>
      <c r="N3831" s="5">
        <f>+VLOOKUP(B3831,'[17]TT 2023'!F$3852:K$3914,6,0)</f>
        <v>45848</v>
      </c>
      <c r="O3831" t="s">
        <v>4014</v>
      </c>
    </row>
    <row r="3832" spans="1:15" hidden="1" x14ac:dyDescent="0.2">
      <c r="A3832" s="5">
        <v>45813</v>
      </c>
      <c r="B3832" s="6">
        <v>35323</v>
      </c>
      <c r="C3832" s="6" t="s">
        <v>3391</v>
      </c>
      <c r="D3832" s="6" t="s">
        <v>3930</v>
      </c>
      <c r="E3832" s="9">
        <v>11105800</v>
      </c>
      <c r="F3832" s="10" t="s">
        <v>1409</v>
      </c>
      <c r="G3832" s="9">
        <v>888464</v>
      </c>
      <c r="H3832" s="9">
        <f t="shared" si="362"/>
        <v>11994264</v>
      </c>
      <c r="I3832" s="6" t="s">
        <v>147</v>
      </c>
      <c r="J3832" s="6" t="s">
        <v>148</v>
      </c>
      <c r="K3832" s="5">
        <f t="shared" si="360"/>
        <v>45848</v>
      </c>
      <c r="L3832" s="9">
        <f>+VLOOKUP(B3832,'[17]TT 2023'!F$3852:K$3914,2,0)</f>
        <v>11994264</v>
      </c>
      <c r="M3832" s="9">
        <f t="shared" si="361"/>
        <v>0</v>
      </c>
      <c r="N3832" s="5">
        <f>+VLOOKUP(B3832,'[17]TT 2023'!F$3852:K$3914,6,0)</f>
        <v>45848</v>
      </c>
      <c r="O3832" t="s">
        <v>4014</v>
      </c>
    </row>
    <row r="3833" spans="1:15" hidden="1" x14ac:dyDescent="0.2">
      <c r="A3833" s="5">
        <v>45814</v>
      </c>
      <c r="B3833" s="6">
        <v>35491</v>
      </c>
      <c r="C3833" s="6" t="s">
        <v>3391</v>
      </c>
      <c r="D3833" s="6" t="s">
        <v>3931</v>
      </c>
      <c r="E3833" s="9">
        <v>1003660</v>
      </c>
      <c r="F3833" s="10" t="s">
        <v>1409</v>
      </c>
      <c r="G3833" s="9">
        <v>80293</v>
      </c>
      <c r="H3833" s="9">
        <f t="shared" si="362"/>
        <v>1083953</v>
      </c>
      <c r="I3833" s="6" t="s">
        <v>13</v>
      </c>
      <c r="J3833" s="6" t="s">
        <v>14</v>
      </c>
      <c r="K3833" s="5">
        <f t="shared" si="360"/>
        <v>45849</v>
      </c>
      <c r="L3833" s="9">
        <f>+VLOOKUP(B3833,'[17]TT 2023'!F$3852:K$3914,2,0)</f>
        <v>1083956</v>
      </c>
      <c r="M3833" s="9">
        <f t="shared" si="361"/>
        <v>3</v>
      </c>
      <c r="N3833" s="5">
        <f>+VLOOKUP(B3833,'[17]TT 2023'!F$3852:K$3914,6,0)</f>
        <v>45848</v>
      </c>
      <c r="O3833" t="s">
        <v>4014</v>
      </c>
    </row>
    <row r="3834" spans="1:15" hidden="1" x14ac:dyDescent="0.2">
      <c r="A3834" s="5">
        <v>45814</v>
      </c>
      <c r="B3834" s="6">
        <v>35492</v>
      </c>
      <c r="C3834" s="6" t="s">
        <v>3391</v>
      </c>
      <c r="D3834" s="6" t="s">
        <v>3932</v>
      </c>
      <c r="E3834" s="9">
        <v>1322965</v>
      </c>
      <c r="F3834" s="10" t="s">
        <v>1409</v>
      </c>
      <c r="G3834" s="9">
        <v>105837</v>
      </c>
      <c r="H3834" s="9">
        <f t="shared" si="362"/>
        <v>1428802</v>
      </c>
      <c r="I3834" s="6" t="s">
        <v>13</v>
      </c>
      <c r="J3834" s="6" t="s">
        <v>14</v>
      </c>
      <c r="K3834" s="5">
        <f t="shared" si="360"/>
        <v>45849</v>
      </c>
      <c r="L3834" s="9">
        <f>+VLOOKUP(B3834,'[17]TT 2023'!F$3852:K$3914,2,0)</f>
        <v>1428800</v>
      </c>
      <c r="M3834" s="9">
        <f t="shared" si="361"/>
        <v>-2</v>
      </c>
      <c r="N3834" s="5">
        <f>+VLOOKUP(B3834,'[17]TT 2023'!F$3852:K$3914,6,0)</f>
        <v>45848</v>
      </c>
      <c r="O3834" t="s">
        <v>4014</v>
      </c>
    </row>
    <row r="3835" spans="1:15" hidden="1" x14ac:dyDescent="0.2">
      <c r="A3835" s="5">
        <v>45814</v>
      </c>
      <c r="B3835" s="6">
        <v>35493</v>
      </c>
      <c r="C3835" s="6" t="s">
        <v>3391</v>
      </c>
      <c r="D3835" s="6" t="s">
        <v>3933</v>
      </c>
      <c r="E3835" s="9">
        <v>2381320</v>
      </c>
      <c r="F3835" s="10" t="s">
        <v>1409</v>
      </c>
      <c r="G3835" s="9">
        <v>190506</v>
      </c>
      <c r="H3835" s="9">
        <f t="shared" si="362"/>
        <v>2571826</v>
      </c>
      <c r="I3835" s="6" t="s">
        <v>83</v>
      </c>
      <c r="J3835" s="6" t="s">
        <v>84</v>
      </c>
      <c r="K3835" s="5">
        <f t="shared" si="360"/>
        <v>45849</v>
      </c>
      <c r="L3835" s="9">
        <f>+VLOOKUP(B3835,'[17]TT 2023'!F$3915:K$3979,2,0)</f>
        <v>2571831</v>
      </c>
      <c r="M3835" s="9">
        <f t="shared" si="361"/>
        <v>5</v>
      </c>
      <c r="N3835" s="5">
        <f>+VLOOKUP(B3835,'[17]TT 2023'!F$3915:K$3979,6,0)</f>
        <v>45862</v>
      </c>
      <c r="O3835" t="s">
        <v>4021</v>
      </c>
    </row>
    <row r="3836" spans="1:15" hidden="1" x14ac:dyDescent="0.2">
      <c r="A3836" s="5">
        <v>45814</v>
      </c>
      <c r="B3836" s="6">
        <v>35494</v>
      </c>
      <c r="C3836" s="6" t="s">
        <v>3391</v>
      </c>
      <c r="D3836" s="6" t="s">
        <v>3934</v>
      </c>
      <c r="E3836" s="9">
        <v>5411425</v>
      </c>
      <c r="F3836" s="10" t="s">
        <v>1409</v>
      </c>
      <c r="G3836" s="9">
        <v>432914</v>
      </c>
      <c r="H3836" s="9">
        <f t="shared" si="362"/>
        <v>5844339</v>
      </c>
      <c r="I3836" s="6" t="s">
        <v>53</v>
      </c>
      <c r="J3836" s="6" t="s">
        <v>54</v>
      </c>
      <c r="K3836" s="5">
        <f t="shared" si="360"/>
        <v>45849</v>
      </c>
      <c r="L3836" s="9">
        <f>+VLOOKUP(B3836,'[17]TT 2023'!F$3915:K$3979,2,0)</f>
        <v>5844339</v>
      </c>
      <c r="M3836" s="9">
        <f t="shared" si="361"/>
        <v>0</v>
      </c>
      <c r="N3836" s="5">
        <f>+VLOOKUP(B3836,'[17]TT 2023'!F$3915:K$3979,6,0)</f>
        <v>45862</v>
      </c>
      <c r="O3836" t="s">
        <v>4021</v>
      </c>
    </row>
    <row r="3837" spans="1:15" hidden="1" x14ac:dyDescent="0.2">
      <c r="A3837" s="5">
        <v>45819</v>
      </c>
      <c r="B3837" s="6">
        <v>36098</v>
      </c>
      <c r="C3837" s="6" t="s">
        <v>3391</v>
      </c>
      <c r="D3837" s="6" t="s">
        <v>3935</v>
      </c>
      <c r="E3837" s="9">
        <v>2381320</v>
      </c>
      <c r="F3837" s="10" t="s">
        <v>1409</v>
      </c>
      <c r="G3837" s="9">
        <v>190506</v>
      </c>
      <c r="H3837" s="9">
        <f t="shared" si="362"/>
        <v>2571826</v>
      </c>
      <c r="I3837" s="6" t="s">
        <v>93</v>
      </c>
      <c r="J3837" s="6" t="s">
        <v>94</v>
      </c>
      <c r="K3837" s="5">
        <f t="shared" si="360"/>
        <v>45854</v>
      </c>
      <c r="L3837" s="9">
        <f>+VLOOKUP(B3837,'[17]TT 2023'!F$3915:K$3979,2,0)</f>
        <v>2571831</v>
      </c>
      <c r="M3837" s="9">
        <f t="shared" si="361"/>
        <v>5</v>
      </c>
      <c r="N3837" s="5">
        <f>+VLOOKUP(B3837,'[17]TT 2023'!F$3915:K$3979,6,0)</f>
        <v>45862</v>
      </c>
      <c r="O3837" t="s">
        <v>4021</v>
      </c>
    </row>
    <row r="3838" spans="1:15" hidden="1" x14ac:dyDescent="0.2">
      <c r="A3838" s="5">
        <v>45819</v>
      </c>
      <c r="B3838" s="6">
        <v>36099</v>
      </c>
      <c r="C3838" s="6" t="s">
        <v>3391</v>
      </c>
      <c r="D3838" s="6" t="s">
        <v>3936</v>
      </c>
      <c r="E3838" s="9">
        <v>1110580</v>
      </c>
      <c r="F3838" s="10" t="s">
        <v>1409</v>
      </c>
      <c r="G3838" s="9">
        <v>88846</v>
      </c>
      <c r="H3838" s="9">
        <f t="shared" si="362"/>
        <v>1199426</v>
      </c>
      <c r="I3838" s="6" t="s">
        <v>89</v>
      </c>
      <c r="J3838" s="6" t="s">
        <v>90</v>
      </c>
      <c r="K3838" s="5">
        <f t="shared" si="360"/>
        <v>45854</v>
      </c>
      <c r="L3838" s="9">
        <f>+VLOOKUP(B3838,'[17]TT 2023'!F$3915:K$3979,2,0)</f>
        <v>1199421</v>
      </c>
      <c r="M3838" s="9">
        <f t="shared" si="361"/>
        <v>-5</v>
      </c>
      <c r="N3838" s="5">
        <f>+VLOOKUP(B3838,'[17]TT 2023'!F$3915:K$3979,6,0)</f>
        <v>45862</v>
      </c>
      <c r="O3838" t="s">
        <v>4021</v>
      </c>
    </row>
    <row r="3839" spans="1:15" hidden="1" x14ac:dyDescent="0.2">
      <c r="A3839" s="5">
        <v>45819</v>
      </c>
      <c r="B3839" s="6">
        <v>36100</v>
      </c>
      <c r="C3839" s="6" t="s">
        <v>3391</v>
      </c>
      <c r="D3839" s="6" t="s">
        <v>3937</v>
      </c>
      <c r="E3839" s="9">
        <v>2632235</v>
      </c>
      <c r="F3839" s="10" t="s">
        <v>1409</v>
      </c>
      <c r="G3839" s="9">
        <v>210579</v>
      </c>
      <c r="H3839" s="9">
        <f t="shared" si="362"/>
        <v>2842814</v>
      </c>
      <c r="I3839" s="6" t="s">
        <v>139</v>
      </c>
      <c r="J3839" s="6" t="s">
        <v>140</v>
      </c>
      <c r="K3839" s="5">
        <f t="shared" si="360"/>
        <v>45854</v>
      </c>
      <c r="L3839" s="9">
        <f>+VLOOKUP(B3839,'[17]TT 2023'!F$3915:K$3979,2,0)</f>
        <v>2842817</v>
      </c>
      <c r="M3839" s="9">
        <f t="shared" si="361"/>
        <v>3</v>
      </c>
      <c r="N3839" s="5">
        <f>+VLOOKUP(B3839,'[17]TT 2023'!F$3915:K$3979,6,0)</f>
        <v>45862</v>
      </c>
      <c r="O3839" t="s">
        <v>4021</v>
      </c>
    </row>
    <row r="3840" spans="1:15" hidden="1" x14ac:dyDescent="0.2">
      <c r="A3840" s="5">
        <v>45819</v>
      </c>
      <c r="B3840" s="6">
        <v>36101</v>
      </c>
      <c r="C3840" s="6" t="s">
        <v>3391</v>
      </c>
      <c r="D3840" s="6" t="s">
        <v>3938</v>
      </c>
      <c r="E3840" s="9">
        <v>3203960</v>
      </c>
      <c r="F3840" s="10" t="s">
        <v>1409</v>
      </c>
      <c r="G3840" s="9">
        <v>256317</v>
      </c>
      <c r="H3840" s="9">
        <f t="shared" si="362"/>
        <v>3460277</v>
      </c>
      <c r="I3840" s="6" t="s">
        <v>131</v>
      </c>
      <c r="J3840" s="6" t="s">
        <v>132</v>
      </c>
      <c r="K3840" s="5">
        <f t="shared" si="360"/>
        <v>45854</v>
      </c>
      <c r="L3840" s="9">
        <f>+VLOOKUP(B3840,'[17]TT 2023'!F$3915:K$3979,2,0)</f>
        <v>3460280</v>
      </c>
      <c r="M3840" s="9">
        <f t="shared" si="361"/>
        <v>3</v>
      </c>
      <c r="N3840" s="5">
        <f>+VLOOKUP(B3840,'[17]TT 2023'!F$3915:K$3979,6,0)</f>
        <v>45862</v>
      </c>
      <c r="O3840" t="s">
        <v>4021</v>
      </c>
    </row>
    <row r="3841" spans="1:15" hidden="1" x14ac:dyDescent="0.2">
      <c r="A3841" s="5">
        <v>45819</v>
      </c>
      <c r="B3841" s="6">
        <v>36102</v>
      </c>
      <c r="C3841" s="6" t="s">
        <v>3391</v>
      </c>
      <c r="D3841" s="6" t="s">
        <v>3939</v>
      </c>
      <c r="E3841" s="9">
        <v>2221160</v>
      </c>
      <c r="F3841" s="10" t="s">
        <v>1409</v>
      </c>
      <c r="G3841" s="9">
        <v>177693</v>
      </c>
      <c r="H3841" s="9">
        <f t="shared" si="362"/>
        <v>2398853</v>
      </c>
      <c r="I3841" s="6" t="s">
        <v>13</v>
      </c>
      <c r="J3841" s="6" t="s">
        <v>14</v>
      </c>
      <c r="K3841" s="5">
        <f t="shared" si="360"/>
        <v>45854</v>
      </c>
      <c r="L3841" s="9">
        <f>+VLOOKUP(B3841,'[17]TT 2023'!F$3915:K$3979,2,0)</f>
        <v>2398856</v>
      </c>
      <c r="M3841" s="9">
        <f t="shared" si="361"/>
        <v>3</v>
      </c>
      <c r="N3841" s="5">
        <f>+VLOOKUP(B3841,'[17]TT 2023'!F$3915:K$3979,6,0)</f>
        <v>45862</v>
      </c>
      <c r="O3841" t="s">
        <v>4021</v>
      </c>
    </row>
    <row r="3842" spans="1:15" hidden="1" x14ac:dyDescent="0.2">
      <c r="A3842" s="5">
        <v>45819</v>
      </c>
      <c r="B3842" s="6">
        <v>36104</v>
      </c>
      <c r="C3842" s="6" t="s">
        <v>3391</v>
      </c>
      <c r="D3842" s="6" t="s">
        <v>3940</v>
      </c>
      <c r="E3842" s="9">
        <v>6241600</v>
      </c>
      <c r="F3842" s="10" t="s">
        <v>1409</v>
      </c>
      <c r="G3842" s="9">
        <v>499328</v>
      </c>
      <c r="H3842" s="9">
        <f t="shared" si="362"/>
        <v>6740928</v>
      </c>
      <c r="I3842" s="6" t="s">
        <v>13</v>
      </c>
      <c r="J3842" s="6" t="s">
        <v>14</v>
      </c>
      <c r="K3842" s="5">
        <f t="shared" si="360"/>
        <v>45854</v>
      </c>
      <c r="L3842" s="9">
        <f>+VLOOKUP(B3842,'[17]TT 2023'!F$3915:K$3979,2,0)</f>
        <v>6740928</v>
      </c>
      <c r="M3842" s="9">
        <f t="shared" si="361"/>
        <v>0</v>
      </c>
      <c r="N3842" s="5">
        <f>+VLOOKUP(B3842,'[17]TT 2023'!F$3915:K$3979,6,0)</f>
        <v>45862</v>
      </c>
      <c r="O3842" t="s">
        <v>4021</v>
      </c>
    </row>
    <row r="3843" spans="1:15" hidden="1" x14ac:dyDescent="0.2">
      <c r="A3843" s="5">
        <v>45819</v>
      </c>
      <c r="B3843" s="6">
        <v>36105</v>
      </c>
      <c r="C3843" s="6" t="s">
        <v>3391</v>
      </c>
      <c r="D3843" s="6" t="s">
        <v>3941</v>
      </c>
      <c r="E3843" s="9">
        <v>1248320</v>
      </c>
      <c r="F3843" s="10" t="s">
        <v>1409</v>
      </c>
      <c r="G3843" s="9">
        <v>99866</v>
      </c>
      <c r="H3843" s="9">
        <f t="shared" si="362"/>
        <v>1348186</v>
      </c>
      <c r="I3843" s="6" t="s">
        <v>131</v>
      </c>
      <c r="J3843" s="6" t="s">
        <v>132</v>
      </c>
      <c r="K3843" s="5">
        <f t="shared" si="360"/>
        <v>45854</v>
      </c>
      <c r="L3843" s="9">
        <f>+VLOOKUP(B3843,'[17]TT 2023'!F$3915:K$3979,2,0)</f>
        <v>1348191</v>
      </c>
      <c r="M3843" s="9">
        <f t="shared" si="361"/>
        <v>5</v>
      </c>
      <c r="N3843" s="5">
        <f>+VLOOKUP(B3843,'[17]TT 2023'!F$3915:K$3979,6,0)</f>
        <v>45862</v>
      </c>
      <c r="O3843" t="s">
        <v>4021</v>
      </c>
    </row>
    <row r="3844" spans="1:15" hidden="1" x14ac:dyDescent="0.2">
      <c r="A3844" s="5">
        <v>45822</v>
      </c>
      <c r="B3844" s="6">
        <v>36944</v>
      </c>
      <c r="C3844" s="6" t="s">
        <v>3391</v>
      </c>
      <c r="D3844" s="6" t="s">
        <v>3942</v>
      </c>
      <c r="E3844" s="9">
        <v>808945</v>
      </c>
      <c r="F3844" s="10" t="s">
        <v>1409</v>
      </c>
      <c r="G3844" s="9">
        <v>64716</v>
      </c>
      <c r="H3844" s="9">
        <f t="shared" si="362"/>
        <v>873661</v>
      </c>
      <c r="I3844" s="6" t="s">
        <v>73</v>
      </c>
      <c r="J3844" s="6" t="s">
        <v>74</v>
      </c>
      <c r="K3844" s="5">
        <f t="shared" si="360"/>
        <v>45857</v>
      </c>
      <c r="L3844" s="9">
        <f>+VLOOKUP(B3844,'[17]TT 2023'!F$3915:K$3979,2,0)</f>
        <v>873666</v>
      </c>
      <c r="M3844" s="9">
        <f t="shared" si="361"/>
        <v>5</v>
      </c>
      <c r="N3844" s="5">
        <f>+VLOOKUP(B3844,'[17]TT 2023'!F$3915:K$3979,6,0)</f>
        <v>45862</v>
      </c>
      <c r="O3844" t="s">
        <v>4021</v>
      </c>
    </row>
    <row r="3845" spans="1:15" hidden="1" x14ac:dyDescent="0.2">
      <c r="A3845" s="5">
        <v>45822</v>
      </c>
      <c r="B3845" s="6">
        <v>36945</v>
      </c>
      <c r="C3845" s="6" t="s">
        <v>3391</v>
      </c>
      <c r="D3845" s="6" t="s">
        <v>3943</v>
      </c>
      <c r="E3845" s="9">
        <v>1003660</v>
      </c>
      <c r="F3845" s="10" t="s">
        <v>1409</v>
      </c>
      <c r="G3845" s="9">
        <v>80293</v>
      </c>
      <c r="H3845" s="9">
        <f t="shared" si="362"/>
        <v>1083953</v>
      </c>
      <c r="I3845" s="6" t="s">
        <v>89</v>
      </c>
      <c r="J3845" s="6" t="s">
        <v>90</v>
      </c>
      <c r="K3845" s="5">
        <f t="shared" si="360"/>
        <v>45857</v>
      </c>
      <c r="L3845" s="9">
        <f>+VLOOKUP(B3845,'[17]TT 2023'!F$3915:K$3979,2,0)</f>
        <v>1083956</v>
      </c>
      <c r="M3845" s="9">
        <f t="shared" si="361"/>
        <v>3</v>
      </c>
      <c r="N3845" s="5">
        <f>+VLOOKUP(B3845,'[17]TT 2023'!F$3915:K$3979,6,0)</f>
        <v>45862</v>
      </c>
      <c r="O3845" t="s">
        <v>4021</v>
      </c>
    </row>
    <row r="3846" spans="1:15" hidden="1" x14ac:dyDescent="0.2">
      <c r="A3846" s="5">
        <v>45822</v>
      </c>
      <c r="B3846" s="6">
        <v>36946</v>
      </c>
      <c r="C3846" s="6" t="s">
        <v>3391</v>
      </c>
      <c r="D3846" s="6" t="s">
        <v>3944</v>
      </c>
      <c r="E3846" s="9">
        <v>1248320</v>
      </c>
      <c r="F3846" s="10" t="s">
        <v>1409</v>
      </c>
      <c r="G3846" s="9">
        <v>99866</v>
      </c>
      <c r="H3846" s="9">
        <f t="shared" si="362"/>
        <v>1348186</v>
      </c>
      <c r="I3846" s="6" t="s">
        <v>53</v>
      </c>
      <c r="J3846" s="6" t="s">
        <v>54</v>
      </c>
      <c r="K3846" s="5">
        <f t="shared" si="360"/>
        <v>45857</v>
      </c>
      <c r="L3846" s="9">
        <f>+VLOOKUP(B3846,'[17]TT 2023'!F$3915:K$3979,2,0)</f>
        <v>1348191</v>
      </c>
      <c r="M3846" s="9">
        <f t="shared" si="361"/>
        <v>5</v>
      </c>
      <c r="N3846" s="5">
        <f>+VLOOKUP(B3846,'[17]TT 2023'!F$3915:K$3979,6,0)</f>
        <v>45862</v>
      </c>
      <c r="O3846" t="s">
        <v>4021</v>
      </c>
    </row>
    <row r="3847" spans="1:15" hidden="1" x14ac:dyDescent="0.2">
      <c r="A3847" s="5">
        <v>45822</v>
      </c>
      <c r="B3847" s="6">
        <v>36947</v>
      </c>
      <c r="C3847" s="6" t="s">
        <v>3391</v>
      </c>
      <c r="D3847" s="6" t="s">
        <v>3945</v>
      </c>
      <c r="E3847" s="9">
        <v>1248320</v>
      </c>
      <c r="F3847" s="10" t="s">
        <v>1409</v>
      </c>
      <c r="G3847" s="9">
        <v>99866</v>
      </c>
      <c r="H3847" s="9">
        <f t="shared" si="362"/>
        <v>1348186</v>
      </c>
      <c r="I3847" s="6" t="s">
        <v>175</v>
      </c>
      <c r="J3847" s="6" t="s">
        <v>176</v>
      </c>
      <c r="K3847" s="5">
        <f t="shared" si="360"/>
        <v>45857</v>
      </c>
      <c r="L3847" s="9">
        <f>+VLOOKUP(B3847,'[17]TT 2023'!F$3915:K$3979,2,0)</f>
        <v>1348191</v>
      </c>
      <c r="M3847" s="9">
        <f t="shared" si="361"/>
        <v>5</v>
      </c>
      <c r="N3847" s="5">
        <f>+VLOOKUP(B3847,'[17]TT 2023'!F$3915:K$3979,6,0)</f>
        <v>45862</v>
      </c>
      <c r="O3847" t="s">
        <v>4021</v>
      </c>
    </row>
    <row r="3848" spans="1:15" hidden="1" x14ac:dyDescent="0.2">
      <c r="A3848" s="5">
        <v>45824</v>
      </c>
      <c r="B3848" s="6">
        <v>37003</v>
      </c>
      <c r="C3848" s="6" t="s">
        <v>3391</v>
      </c>
      <c r="D3848" s="6" t="s">
        <v>3946</v>
      </c>
      <c r="E3848" s="9">
        <v>1248320</v>
      </c>
      <c r="F3848" s="10" t="s">
        <v>1409</v>
      </c>
      <c r="G3848" s="9">
        <v>99866</v>
      </c>
      <c r="H3848" s="9">
        <f t="shared" si="362"/>
        <v>1348186</v>
      </c>
      <c r="I3848" s="6" t="s">
        <v>13</v>
      </c>
      <c r="J3848" s="6" t="s">
        <v>14</v>
      </c>
      <c r="K3848" s="5">
        <f t="shared" si="360"/>
        <v>45859</v>
      </c>
      <c r="L3848" s="9">
        <f>+VLOOKUP(B3848,'[17]TT 2023'!F$3915:K$3979,2,0)</f>
        <v>1348191</v>
      </c>
      <c r="M3848" s="9">
        <f t="shared" si="361"/>
        <v>5</v>
      </c>
      <c r="N3848" s="5">
        <f>+VLOOKUP(B3848,'[17]TT 2023'!F$3915:K$3979,6,0)</f>
        <v>45862</v>
      </c>
      <c r="O3848" t="s">
        <v>4021</v>
      </c>
    </row>
    <row r="3849" spans="1:15" hidden="1" x14ac:dyDescent="0.2">
      <c r="A3849" s="5">
        <v>45824</v>
      </c>
      <c r="B3849" s="6">
        <v>37004</v>
      </c>
      <c r="C3849" s="6" t="s">
        <v>3391</v>
      </c>
      <c r="D3849" s="6" t="s">
        <v>3947</v>
      </c>
      <c r="E3849" s="9">
        <v>4422850</v>
      </c>
      <c r="F3849" s="10" t="s">
        <v>1409</v>
      </c>
      <c r="G3849" s="9">
        <v>353828</v>
      </c>
      <c r="H3849" s="9">
        <f t="shared" si="362"/>
        <v>4776678</v>
      </c>
      <c r="I3849" s="6" t="s">
        <v>13</v>
      </c>
      <c r="J3849" s="6" t="s">
        <v>14</v>
      </c>
      <c r="K3849" s="5">
        <f t="shared" si="360"/>
        <v>45859</v>
      </c>
      <c r="L3849" s="9">
        <f>+VLOOKUP(B3849,'[17]TT 2023'!F$3915:K$3979,2,0)</f>
        <v>4776678</v>
      </c>
      <c r="M3849" s="9">
        <f t="shared" si="361"/>
        <v>0</v>
      </c>
      <c r="N3849" s="5">
        <f>+VLOOKUP(B3849,'[17]TT 2023'!F$3915:K$3979,6,0)</f>
        <v>45862</v>
      </c>
      <c r="O3849" t="s">
        <v>4021</v>
      </c>
    </row>
    <row r="3850" spans="1:15" hidden="1" x14ac:dyDescent="0.2">
      <c r="A3850" s="5">
        <v>45826</v>
      </c>
      <c r="B3850" s="6">
        <v>1144</v>
      </c>
      <c r="C3850" s="6" t="s">
        <v>3386</v>
      </c>
      <c r="D3850" s="6" t="s">
        <v>727</v>
      </c>
      <c r="E3850" s="9">
        <v>-1286460</v>
      </c>
      <c r="F3850" s="10" t="s">
        <v>1409</v>
      </c>
      <c r="G3850" s="9">
        <v>-102917</v>
      </c>
      <c r="H3850" s="9">
        <f t="shared" si="362"/>
        <v>-1389377</v>
      </c>
      <c r="I3850" s="6" t="s">
        <v>101</v>
      </c>
      <c r="J3850" s="6" t="s">
        <v>102</v>
      </c>
      <c r="K3850" s="5">
        <f t="shared" si="360"/>
        <v>45861</v>
      </c>
      <c r="L3850" s="9">
        <f>+VLOOKUP(B3850,'[17]TT 2023'!F$3852:K$3914,2,0)</f>
        <v>-1389379</v>
      </c>
      <c r="M3850" s="9">
        <f t="shared" si="361"/>
        <v>-2</v>
      </c>
      <c r="N3850" s="5">
        <f>+VLOOKUP(B3850,'[17]TT 2023'!F$3852:K$3914,6,0)</f>
        <v>45848</v>
      </c>
      <c r="O3850" t="s">
        <v>4014</v>
      </c>
    </row>
    <row r="3851" spans="1:15" hidden="1" x14ac:dyDescent="0.2">
      <c r="A3851" s="5">
        <v>45826</v>
      </c>
      <c r="B3851" s="6">
        <v>1145</v>
      </c>
      <c r="C3851" s="6" t="s">
        <v>3386</v>
      </c>
      <c r="D3851" s="6" t="s">
        <v>727</v>
      </c>
      <c r="E3851" s="9">
        <v>-111606</v>
      </c>
      <c r="F3851" s="10" t="s">
        <v>1409</v>
      </c>
      <c r="G3851" s="9">
        <v>-8928</v>
      </c>
      <c r="H3851" s="9">
        <f t="shared" si="362"/>
        <v>-120534</v>
      </c>
      <c r="I3851" s="6" t="s">
        <v>101</v>
      </c>
      <c r="J3851" s="6" t="s">
        <v>102</v>
      </c>
      <c r="K3851" s="5">
        <f t="shared" si="360"/>
        <v>45861</v>
      </c>
      <c r="L3851" s="9">
        <f>+VLOOKUP(B3851,'[17]TT 2023'!F$3852:K$3914,2,0)</f>
        <v>-120528</v>
      </c>
      <c r="M3851" s="9">
        <f t="shared" si="361"/>
        <v>6</v>
      </c>
      <c r="N3851" s="5">
        <f>+VLOOKUP(B3851,'[17]TT 2023'!F$3852:K$3914,6,0)</f>
        <v>45848</v>
      </c>
      <c r="O3851" t="s">
        <v>4014</v>
      </c>
    </row>
    <row r="3852" spans="1:15" hidden="1" x14ac:dyDescent="0.2">
      <c r="A3852" s="5">
        <v>45826</v>
      </c>
      <c r="B3852" s="6">
        <v>1148</v>
      </c>
      <c r="C3852" s="6" t="s">
        <v>3386</v>
      </c>
      <c r="D3852" s="6" t="s">
        <v>727</v>
      </c>
      <c r="E3852" s="9">
        <v>-2296976</v>
      </c>
      <c r="F3852" s="10" t="s">
        <v>1409</v>
      </c>
      <c r="G3852" s="9">
        <v>-183758</v>
      </c>
      <c r="H3852" s="9">
        <f t="shared" si="362"/>
        <v>-2480734</v>
      </c>
      <c r="I3852" s="6" t="s">
        <v>89</v>
      </c>
      <c r="J3852" s="6" t="s">
        <v>90</v>
      </c>
      <c r="K3852" s="5">
        <f t="shared" si="360"/>
        <v>45861</v>
      </c>
      <c r="L3852" s="9">
        <f>+VLOOKUP(B3852,'[17]TT 2023'!F$3852:K$3914,2,0)</f>
        <v>-2480733</v>
      </c>
      <c r="M3852" s="9">
        <f t="shared" si="361"/>
        <v>1</v>
      </c>
      <c r="N3852" s="5">
        <f>+VLOOKUP(B3852,'[17]TT 2023'!F$3852:K$3914,6,0)</f>
        <v>45848</v>
      </c>
      <c r="O3852" t="s">
        <v>4014</v>
      </c>
    </row>
    <row r="3853" spans="1:15" hidden="1" x14ac:dyDescent="0.2">
      <c r="A3853" s="5">
        <v>45826</v>
      </c>
      <c r="B3853" s="6">
        <v>37199</v>
      </c>
      <c r="C3853" s="6" t="s">
        <v>3391</v>
      </c>
      <c r="D3853" s="6" t="s">
        <v>3948</v>
      </c>
      <c r="E3853" s="9">
        <v>1776920</v>
      </c>
      <c r="F3853" s="10" t="s">
        <v>1409</v>
      </c>
      <c r="G3853" s="9">
        <v>142154</v>
      </c>
      <c r="H3853" s="9">
        <f t="shared" si="362"/>
        <v>1919074</v>
      </c>
      <c r="I3853" s="6" t="s">
        <v>117</v>
      </c>
      <c r="J3853" s="6" t="s">
        <v>118</v>
      </c>
      <c r="K3853" s="5">
        <f t="shared" si="360"/>
        <v>45861</v>
      </c>
      <c r="L3853" s="9">
        <f>+VLOOKUP(B3853,'[17]TT 2023'!F$3915:K$3979,2,0)</f>
        <v>1919079</v>
      </c>
      <c r="M3853" s="9">
        <f t="shared" si="361"/>
        <v>5</v>
      </c>
      <c r="N3853" s="5">
        <f>+VLOOKUP(B3853,'[17]TT 2023'!F$3915:K$3979,6,0)</f>
        <v>45862</v>
      </c>
      <c r="O3853" t="s">
        <v>4021</v>
      </c>
    </row>
    <row r="3854" spans="1:15" hidden="1" x14ac:dyDescent="0.2">
      <c r="A3854" s="5">
        <v>45826</v>
      </c>
      <c r="B3854" s="6">
        <v>37200</v>
      </c>
      <c r="C3854" s="6" t="s">
        <v>3391</v>
      </c>
      <c r="D3854" s="6" t="s">
        <v>3949</v>
      </c>
      <c r="E3854" s="9">
        <v>1248320</v>
      </c>
      <c r="F3854" s="10" t="s">
        <v>1409</v>
      </c>
      <c r="G3854" s="9">
        <v>99866</v>
      </c>
      <c r="H3854" s="9">
        <f t="shared" si="362"/>
        <v>1348186</v>
      </c>
      <c r="I3854" s="6" t="s">
        <v>53</v>
      </c>
      <c r="J3854" s="6" t="s">
        <v>54</v>
      </c>
      <c r="K3854" s="5">
        <f t="shared" si="360"/>
        <v>45861</v>
      </c>
      <c r="L3854" s="9">
        <f>+VLOOKUP(B3854,'[17]TT 2023'!F$3915:K$3979,2,0)</f>
        <v>1348191</v>
      </c>
      <c r="M3854" s="9">
        <f t="shared" si="361"/>
        <v>5</v>
      </c>
      <c r="N3854" s="5">
        <f>+VLOOKUP(B3854,'[17]TT 2023'!F$3915:K$3979,6,0)</f>
        <v>45862</v>
      </c>
      <c r="O3854" t="s">
        <v>4021</v>
      </c>
    </row>
    <row r="3855" spans="1:15" hidden="1" x14ac:dyDescent="0.2">
      <c r="A3855" s="5">
        <v>45826</v>
      </c>
      <c r="B3855" s="6">
        <v>37201</v>
      </c>
      <c r="C3855" s="6" t="s">
        <v>3391</v>
      </c>
      <c r="D3855" s="6" t="s">
        <v>3950</v>
      </c>
      <c r="E3855" s="9">
        <v>1248320</v>
      </c>
      <c r="F3855" s="10" t="s">
        <v>1409</v>
      </c>
      <c r="G3855" s="9">
        <v>99866</v>
      </c>
      <c r="H3855" s="9">
        <f t="shared" si="362"/>
        <v>1348186</v>
      </c>
      <c r="I3855" s="6" t="s">
        <v>89</v>
      </c>
      <c r="J3855" s="6" t="s">
        <v>90</v>
      </c>
      <c r="K3855" s="5">
        <f t="shared" si="360"/>
        <v>45861</v>
      </c>
      <c r="L3855" s="9">
        <f>+VLOOKUP(B3855,'[17]TT 2023'!F$3915:K$3979,2,0)</f>
        <v>1348191</v>
      </c>
      <c r="M3855" s="9">
        <f t="shared" si="361"/>
        <v>5</v>
      </c>
      <c r="N3855" s="5">
        <f>+VLOOKUP(B3855,'[17]TT 2023'!F$3915:K$3979,6,0)</f>
        <v>45862</v>
      </c>
      <c r="O3855" t="s">
        <v>4021</v>
      </c>
    </row>
    <row r="3856" spans="1:15" hidden="1" x14ac:dyDescent="0.2">
      <c r="A3856" s="5">
        <v>45826</v>
      </c>
      <c r="B3856" s="6">
        <v>37202</v>
      </c>
      <c r="C3856" s="6" t="s">
        <v>3391</v>
      </c>
      <c r="D3856" s="6" t="s">
        <v>3951</v>
      </c>
      <c r="E3856" s="9">
        <v>558030</v>
      </c>
      <c r="F3856" s="10" t="s">
        <v>1409</v>
      </c>
      <c r="G3856" s="9">
        <v>44642</v>
      </c>
      <c r="H3856" s="9">
        <f t="shared" si="362"/>
        <v>602672</v>
      </c>
      <c r="I3856" s="6" t="s">
        <v>89</v>
      </c>
      <c r="J3856" s="6" t="s">
        <v>90</v>
      </c>
      <c r="K3856" s="5">
        <f t="shared" si="360"/>
        <v>45861</v>
      </c>
      <c r="L3856" s="9">
        <f>+VLOOKUP(B3856,'[17]TT 2023'!F$3915:K$3979,2,0)</f>
        <v>602667</v>
      </c>
      <c r="M3856" s="9">
        <f t="shared" si="361"/>
        <v>-5</v>
      </c>
      <c r="N3856" s="5">
        <f>+VLOOKUP(B3856,'[17]TT 2023'!F$3915:K$3979,6,0)</f>
        <v>45862</v>
      </c>
      <c r="O3856" t="s">
        <v>4021</v>
      </c>
    </row>
    <row r="3857" spans="1:15" hidden="1" x14ac:dyDescent="0.2">
      <c r="A3857" s="5">
        <v>45826</v>
      </c>
      <c r="B3857" s="6">
        <v>37203</v>
      </c>
      <c r="C3857" s="6" t="s">
        <v>3391</v>
      </c>
      <c r="D3857" s="6" t="s">
        <v>3952</v>
      </c>
      <c r="E3857" s="9">
        <v>3880555</v>
      </c>
      <c r="F3857" s="10" t="s">
        <v>1409</v>
      </c>
      <c r="G3857" s="9">
        <v>310444</v>
      </c>
      <c r="H3857" s="9">
        <f t="shared" si="362"/>
        <v>4190999</v>
      </c>
      <c r="I3857" s="6" t="s">
        <v>93</v>
      </c>
      <c r="J3857" s="6" t="s">
        <v>94</v>
      </c>
      <c r="K3857" s="5">
        <f t="shared" si="360"/>
        <v>45861</v>
      </c>
      <c r="L3857" s="9">
        <f>+VLOOKUP(B3857,'[17]TT 2023'!F$3915:K$3979,2,0)</f>
        <v>4190994</v>
      </c>
      <c r="M3857" s="9">
        <f t="shared" si="361"/>
        <v>-5</v>
      </c>
      <c r="N3857" s="5">
        <f>+VLOOKUP(B3857,'[17]TT 2023'!F$3915:K$3979,6,0)</f>
        <v>45862</v>
      </c>
      <c r="O3857" t="s">
        <v>4021</v>
      </c>
    </row>
    <row r="3858" spans="1:15" hidden="1" x14ac:dyDescent="0.2">
      <c r="A3858" s="5">
        <v>45826</v>
      </c>
      <c r="B3858" s="6">
        <v>37204</v>
      </c>
      <c r="C3858" s="6" t="s">
        <v>3391</v>
      </c>
      <c r="D3858" s="6" t="s">
        <v>3953</v>
      </c>
      <c r="E3858" s="9">
        <v>1248320</v>
      </c>
      <c r="F3858" s="10" t="s">
        <v>1409</v>
      </c>
      <c r="G3858" s="9">
        <v>99866</v>
      </c>
      <c r="H3858" s="9">
        <f t="shared" si="362"/>
        <v>1348186</v>
      </c>
      <c r="I3858" s="6" t="s">
        <v>83</v>
      </c>
      <c r="J3858" s="6" t="s">
        <v>84</v>
      </c>
      <c r="K3858" s="5">
        <f t="shared" si="360"/>
        <v>45861</v>
      </c>
      <c r="L3858" s="9">
        <f>+VLOOKUP(B3858,'[17]TT 2023'!F$3915:K$3979,2,0)</f>
        <v>1348191</v>
      </c>
      <c r="M3858" s="9">
        <f t="shared" si="361"/>
        <v>5</v>
      </c>
      <c r="N3858" s="5">
        <f>+VLOOKUP(B3858,'[17]TT 2023'!F$3915:K$3979,6,0)</f>
        <v>45862</v>
      </c>
      <c r="O3858" t="s">
        <v>4021</v>
      </c>
    </row>
    <row r="3859" spans="1:15" hidden="1" x14ac:dyDescent="0.2">
      <c r="A3859" s="5">
        <v>45826</v>
      </c>
      <c r="B3859" s="6">
        <v>1149</v>
      </c>
      <c r="C3859" s="6" t="s">
        <v>3386</v>
      </c>
      <c r="D3859" s="6" t="s">
        <v>727</v>
      </c>
      <c r="E3859" s="9">
        <v>-501830</v>
      </c>
      <c r="F3859" s="10" t="s">
        <v>1409</v>
      </c>
      <c r="G3859" s="9">
        <v>-40146</v>
      </c>
      <c r="H3859" s="9">
        <f t="shared" si="362"/>
        <v>-541976</v>
      </c>
      <c r="I3859" s="6" t="s">
        <v>89</v>
      </c>
      <c r="J3859" s="6" t="s">
        <v>90</v>
      </c>
      <c r="K3859" s="5">
        <f t="shared" si="360"/>
        <v>45861</v>
      </c>
      <c r="L3859" s="9">
        <f>+VLOOKUP(B3859,'[17]TT 2023'!F$3852:K$3914,2,0)</f>
        <v>-541971</v>
      </c>
      <c r="M3859" s="9">
        <f t="shared" si="361"/>
        <v>5</v>
      </c>
      <c r="N3859" s="5">
        <f>+VLOOKUP(B3859,'[17]TT 2023'!F$3852:K$3914,6,0)</f>
        <v>45848</v>
      </c>
      <c r="O3859" t="s">
        <v>4014</v>
      </c>
    </row>
    <row r="3860" spans="1:15" hidden="1" x14ac:dyDescent="0.2">
      <c r="A3860" s="5">
        <v>45826</v>
      </c>
      <c r="B3860" s="6">
        <v>1150</v>
      </c>
      <c r="C3860" s="6" t="s">
        <v>3386</v>
      </c>
      <c r="D3860" s="6" t="s">
        <v>727</v>
      </c>
      <c r="E3860" s="9">
        <v>-702562</v>
      </c>
      <c r="F3860" s="10" t="s">
        <v>1409</v>
      </c>
      <c r="G3860" s="9">
        <v>-56205</v>
      </c>
      <c r="H3860" s="9">
        <f t="shared" si="362"/>
        <v>-758767</v>
      </c>
      <c r="I3860" s="6" t="s">
        <v>89</v>
      </c>
      <c r="J3860" s="6" t="s">
        <v>90</v>
      </c>
      <c r="K3860" s="5">
        <f t="shared" si="360"/>
        <v>45861</v>
      </c>
      <c r="L3860" s="9">
        <f>+VLOOKUP(B3860,'[17]TT 2023'!F$3852:K$3914,2,0)</f>
        <v>-758767</v>
      </c>
      <c r="M3860" s="9">
        <f t="shared" si="361"/>
        <v>0</v>
      </c>
      <c r="N3860" s="5">
        <f>+VLOOKUP(B3860,'[17]TT 2023'!F$3852:K$3914,6,0)</f>
        <v>45848</v>
      </c>
      <c r="O3860" t="s">
        <v>4014</v>
      </c>
    </row>
    <row r="3861" spans="1:15" hidden="1" x14ac:dyDescent="0.2">
      <c r="A3861" s="5">
        <v>45828</v>
      </c>
      <c r="B3861" s="6">
        <v>38366</v>
      </c>
      <c r="C3861" s="6" t="s">
        <v>3391</v>
      </c>
      <c r="D3861" s="6" t="s">
        <v>3954</v>
      </c>
      <c r="E3861" s="9">
        <v>5653266</v>
      </c>
      <c r="F3861" s="10" t="s">
        <v>1409</v>
      </c>
      <c r="G3861" s="9">
        <v>452261</v>
      </c>
      <c r="H3861" s="9">
        <f t="shared" si="362"/>
        <v>6105527</v>
      </c>
      <c r="I3861" s="6" t="s">
        <v>147</v>
      </c>
      <c r="J3861" s="6" t="s">
        <v>148</v>
      </c>
      <c r="K3861" s="5">
        <f t="shared" si="360"/>
        <v>45863</v>
      </c>
      <c r="L3861" s="9">
        <f>+VLOOKUP(B3861,'[17]TT 2023'!F$3915:K$3979,2,0)</f>
        <v>6105524</v>
      </c>
      <c r="M3861" s="9">
        <f t="shared" si="361"/>
        <v>-3</v>
      </c>
      <c r="N3861" s="5">
        <f>+VLOOKUP(B3861,'[17]TT 2023'!F$3915:K$3979,6,0)</f>
        <v>45862</v>
      </c>
      <c r="O3861" t="s">
        <v>4021</v>
      </c>
    </row>
    <row r="3862" spans="1:15" hidden="1" x14ac:dyDescent="0.2">
      <c r="A3862" s="5">
        <v>45828</v>
      </c>
      <c r="B3862" s="6">
        <v>38367</v>
      </c>
      <c r="C3862" s="6" t="s">
        <v>3391</v>
      </c>
      <c r="D3862" s="6" t="s">
        <v>3955</v>
      </c>
      <c r="E3862" s="9">
        <v>1116060</v>
      </c>
      <c r="F3862" s="10" t="s">
        <v>1409</v>
      </c>
      <c r="G3862" s="9">
        <v>89285</v>
      </c>
      <c r="H3862" s="9">
        <f t="shared" si="362"/>
        <v>1205345</v>
      </c>
      <c r="I3862" s="6" t="s">
        <v>147</v>
      </c>
      <c r="J3862" s="6" t="s">
        <v>148</v>
      </c>
      <c r="K3862" s="5">
        <f t="shared" si="360"/>
        <v>45863</v>
      </c>
      <c r="L3862" s="9">
        <f>+VLOOKUP(B3862,'[17]TT 2023'!F$3915:K$3979,2,0)</f>
        <v>1205348</v>
      </c>
      <c r="M3862" s="9">
        <f t="shared" si="361"/>
        <v>3</v>
      </c>
      <c r="N3862" s="5">
        <f>+VLOOKUP(B3862,'[17]TT 2023'!F$3915:K$3979,6,0)</f>
        <v>45862</v>
      </c>
      <c r="O3862" t="s">
        <v>4021</v>
      </c>
    </row>
    <row r="3863" spans="1:15" hidden="1" x14ac:dyDescent="0.2">
      <c r="A3863" s="5">
        <v>45828</v>
      </c>
      <c r="B3863" s="6">
        <v>38368</v>
      </c>
      <c r="C3863" s="6" t="s">
        <v>3391</v>
      </c>
      <c r="D3863" s="6" t="s">
        <v>3956</v>
      </c>
      <c r="E3863" s="9">
        <v>1248320</v>
      </c>
      <c r="F3863" s="10" t="s">
        <v>1409</v>
      </c>
      <c r="G3863" s="9">
        <v>99866</v>
      </c>
      <c r="H3863" s="9">
        <f t="shared" si="362"/>
        <v>1348186</v>
      </c>
      <c r="I3863" s="6" t="s">
        <v>13</v>
      </c>
      <c r="J3863" s="6" t="s">
        <v>14</v>
      </c>
      <c r="K3863" s="5">
        <f t="shared" si="360"/>
        <v>45863</v>
      </c>
      <c r="L3863" s="9">
        <f>+VLOOKUP(B3863,'[17]TT 2023'!F$3915:K$3979,2,0)</f>
        <v>1348191</v>
      </c>
      <c r="M3863" s="9">
        <f t="shared" si="361"/>
        <v>5</v>
      </c>
      <c r="N3863" s="5">
        <f>+VLOOKUP(B3863,'[17]TT 2023'!F$3915:K$3979,6,0)</f>
        <v>45862</v>
      </c>
      <c r="O3863" t="s">
        <v>4021</v>
      </c>
    </row>
    <row r="3864" spans="1:15" hidden="1" x14ac:dyDescent="0.2">
      <c r="A3864" s="5">
        <v>45828</v>
      </c>
      <c r="B3864" s="6">
        <v>38369</v>
      </c>
      <c r="C3864" s="6" t="s">
        <v>3391</v>
      </c>
      <c r="D3864" s="6" t="s">
        <v>3957</v>
      </c>
      <c r="E3864" s="9">
        <v>3384980</v>
      </c>
      <c r="F3864" s="10" t="s">
        <v>1409</v>
      </c>
      <c r="G3864" s="9">
        <v>270798</v>
      </c>
      <c r="H3864" s="9">
        <f t="shared" si="362"/>
        <v>3655778</v>
      </c>
      <c r="I3864" s="6" t="s">
        <v>13</v>
      </c>
      <c r="J3864" s="6" t="s">
        <v>14</v>
      </c>
      <c r="K3864" s="5">
        <f t="shared" si="360"/>
        <v>45863</v>
      </c>
      <c r="L3864" s="9">
        <f>+VLOOKUP(B3864,'[17]TT 2023'!F$3915:K$3979,2,0)</f>
        <v>3655773</v>
      </c>
      <c r="M3864" s="9">
        <f t="shared" si="361"/>
        <v>-5</v>
      </c>
      <c r="N3864" s="5">
        <f>+VLOOKUP(B3864,'[17]TT 2023'!F$3915:K$3979,6,0)</f>
        <v>45862</v>
      </c>
      <c r="O3864" t="s">
        <v>4021</v>
      </c>
    </row>
    <row r="3865" spans="1:15" hidden="1" x14ac:dyDescent="0.2">
      <c r="A3865" s="5">
        <v>45828</v>
      </c>
      <c r="B3865" s="6">
        <v>38370</v>
      </c>
      <c r="C3865" s="6" t="s">
        <v>3391</v>
      </c>
      <c r="D3865" s="6" t="s">
        <v>3958</v>
      </c>
      <c r="E3865" s="9">
        <v>6219220</v>
      </c>
      <c r="F3865" s="10" t="s">
        <v>1409</v>
      </c>
      <c r="G3865" s="9">
        <v>497538</v>
      </c>
      <c r="H3865" s="9">
        <f t="shared" si="362"/>
        <v>6716758</v>
      </c>
      <c r="I3865" s="6" t="s">
        <v>13</v>
      </c>
      <c r="J3865" s="6" t="s">
        <v>14</v>
      </c>
      <c r="K3865" s="5">
        <f t="shared" si="360"/>
        <v>45863</v>
      </c>
      <c r="L3865" s="9">
        <f>+VLOOKUP(B3865,'[17]TT 2023'!F$3915:K$3979,2,0)</f>
        <v>6716763</v>
      </c>
      <c r="M3865" s="9">
        <f t="shared" si="361"/>
        <v>5</v>
      </c>
      <c r="N3865" s="5">
        <f>+VLOOKUP(B3865,'[17]TT 2023'!F$3915:K$3979,6,0)</f>
        <v>45862</v>
      </c>
      <c r="O3865" t="s">
        <v>4021</v>
      </c>
    </row>
    <row r="3866" spans="1:15" hidden="1" x14ac:dyDescent="0.2">
      <c r="A3866" s="5">
        <v>45828</v>
      </c>
      <c r="B3866" s="6">
        <v>38371</v>
      </c>
      <c r="C3866" s="6" t="s">
        <v>3391</v>
      </c>
      <c r="D3866" s="6" t="s">
        <v>3959</v>
      </c>
      <c r="E3866" s="9">
        <v>888460</v>
      </c>
      <c r="F3866" s="10" t="s">
        <v>1409</v>
      </c>
      <c r="G3866" s="9">
        <v>71077</v>
      </c>
      <c r="H3866" s="9">
        <f t="shared" si="362"/>
        <v>959537</v>
      </c>
      <c r="I3866" s="6" t="s">
        <v>13</v>
      </c>
      <c r="J3866" s="6" t="s">
        <v>14</v>
      </c>
      <c r="K3866" s="5">
        <f t="shared" si="360"/>
        <v>45863</v>
      </c>
      <c r="L3866" s="9">
        <f>+VLOOKUP(B3866,'[17]TT 2023'!F$3915:K$3979,2,0)</f>
        <v>959540</v>
      </c>
      <c r="M3866" s="9">
        <f t="shared" si="361"/>
        <v>3</v>
      </c>
      <c r="N3866" s="5">
        <f>+VLOOKUP(B3866,'[17]TT 2023'!F$3915:K$3979,6,0)</f>
        <v>45862</v>
      </c>
      <c r="O3866" t="s">
        <v>4021</v>
      </c>
    </row>
    <row r="3867" spans="1:15" hidden="1" x14ac:dyDescent="0.2">
      <c r="A3867" s="5">
        <v>45828</v>
      </c>
      <c r="B3867" s="6">
        <v>38383</v>
      </c>
      <c r="C3867" s="6" t="s">
        <v>3391</v>
      </c>
      <c r="D3867" s="6" t="s">
        <v>3960</v>
      </c>
      <c r="E3867" s="9">
        <v>1248320</v>
      </c>
      <c r="F3867" s="10" t="s">
        <v>1409</v>
      </c>
      <c r="G3867" s="9">
        <v>99866</v>
      </c>
      <c r="H3867" s="9">
        <f t="shared" si="362"/>
        <v>1348186</v>
      </c>
      <c r="I3867" s="6" t="s">
        <v>131</v>
      </c>
      <c r="J3867" s="6" t="s">
        <v>132</v>
      </c>
      <c r="K3867" s="5">
        <f t="shared" si="360"/>
        <v>45863</v>
      </c>
      <c r="L3867" s="9">
        <f>+VLOOKUP(B3867,'[17]TT 2023'!F$3915:K$3979,2,0)</f>
        <v>1348191</v>
      </c>
      <c r="M3867" s="9">
        <f t="shared" si="361"/>
        <v>5</v>
      </c>
      <c r="N3867" s="5">
        <f>+VLOOKUP(B3867,'[17]TT 2023'!F$3915:K$3979,6,0)</f>
        <v>45862</v>
      </c>
      <c r="O3867" t="s">
        <v>4021</v>
      </c>
    </row>
    <row r="3868" spans="1:15" hidden="1" x14ac:dyDescent="0.2">
      <c r="A3868" s="5">
        <v>45828</v>
      </c>
      <c r="B3868" s="6">
        <v>38384</v>
      </c>
      <c r="C3868" s="6" t="s">
        <v>3391</v>
      </c>
      <c r="D3868" s="6" t="s">
        <v>3961</v>
      </c>
      <c r="E3868" s="9">
        <v>888460</v>
      </c>
      <c r="F3868" s="10" t="s">
        <v>1409</v>
      </c>
      <c r="G3868" s="9">
        <v>71077</v>
      </c>
      <c r="H3868" s="9">
        <f t="shared" si="362"/>
        <v>959537</v>
      </c>
      <c r="I3868" s="6" t="s">
        <v>93</v>
      </c>
      <c r="J3868" s="6" t="s">
        <v>94</v>
      </c>
      <c r="K3868" s="5">
        <f t="shared" si="360"/>
        <v>45863</v>
      </c>
      <c r="L3868" s="9">
        <f>+VLOOKUP(B3868,'[17]TT 2023'!F$3915:K$3979,2,0)</f>
        <v>959540</v>
      </c>
      <c r="M3868" s="9">
        <f t="shared" si="361"/>
        <v>3</v>
      </c>
      <c r="N3868" s="5">
        <f>+VLOOKUP(B3868,'[17]TT 2023'!F$3915:K$3979,6,0)</f>
        <v>45862</v>
      </c>
      <c r="O3868" t="s">
        <v>4021</v>
      </c>
    </row>
    <row r="3869" spans="1:15" hidden="1" x14ac:dyDescent="0.2">
      <c r="A3869" s="5">
        <v>45828</v>
      </c>
      <c r="B3869" s="6">
        <v>38385</v>
      </c>
      <c r="C3869" s="6" t="s">
        <v>3391</v>
      </c>
      <c r="D3869" s="6" t="s">
        <v>3962</v>
      </c>
      <c r="E3869" s="9">
        <v>2496640</v>
      </c>
      <c r="F3869" s="10" t="s">
        <v>1409</v>
      </c>
      <c r="G3869" s="9">
        <v>199731</v>
      </c>
      <c r="H3869" s="9">
        <f t="shared" si="362"/>
        <v>2696371</v>
      </c>
      <c r="I3869" s="6" t="s">
        <v>175</v>
      </c>
      <c r="J3869" s="6" t="s">
        <v>176</v>
      </c>
      <c r="K3869" s="5">
        <f t="shared" si="360"/>
        <v>45863</v>
      </c>
      <c r="L3869" s="9">
        <f>+VLOOKUP(B3869,'[17]TT 2023'!F$3915:K$3979,2,0)</f>
        <v>2696369</v>
      </c>
      <c r="M3869" s="9">
        <f t="shared" si="361"/>
        <v>-2</v>
      </c>
      <c r="N3869" s="5">
        <f>+VLOOKUP(B3869,'[17]TT 2023'!F$3915:K$3979,6,0)</f>
        <v>45862</v>
      </c>
      <c r="O3869" t="s">
        <v>4021</v>
      </c>
    </row>
    <row r="3870" spans="1:15" hidden="1" x14ac:dyDescent="0.2">
      <c r="A3870" s="5">
        <v>45828</v>
      </c>
      <c r="B3870" s="6">
        <v>38608</v>
      </c>
      <c r="C3870" s="6" t="s">
        <v>3391</v>
      </c>
      <c r="D3870" s="6" t="s">
        <v>3963</v>
      </c>
      <c r="E3870" s="9">
        <v>5552900</v>
      </c>
      <c r="F3870" s="10" t="s">
        <v>1409</v>
      </c>
      <c r="G3870" s="9">
        <v>444232</v>
      </c>
      <c r="H3870" s="9">
        <f t="shared" si="362"/>
        <v>5997132</v>
      </c>
      <c r="I3870" s="6" t="s">
        <v>147</v>
      </c>
      <c r="J3870" s="6" t="s">
        <v>148</v>
      </c>
      <c r="K3870" s="5">
        <f t="shared" si="360"/>
        <v>45863</v>
      </c>
      <c r="L3870" s="9">
        <f>+VLOOKUP(B3870,'[17]TT 2023'!F$3852:K$3914,2,0)</f>
        <v>5997132</v>
      </c>
      <c r="M3870" s="9">
        <f t="shared" si="361"/>
        <v>0</v>
      </c>
      <c r="N3870" s="5">
        <f>+VLOOKUP(B3870,'[17]TT 2023'!F$3852:K$3914,6,0)</f>
        <v>45848</v>
      </c>
      <c r="O3870" t="s">
        <v>4014</v>
      </c>
    </row>
    <row r="3871" spans="1:15" hidden="1" x14ac:dyDescent="0.2">
      <c r="A3871" s="5">
        <v>45828</v>
      </c>
      <c r="B3871" s="6">
        <v>38665</v>
      </c>
      <c r="C3871" s="6" t="s">
        <v>3391</v>
      </c>
      <c r="D3871" s="6" t="s">
        <v>3964</v>
      </c>
      <c r="E3871" s="9">
        <v>888460</v>
      </c>
      <c r="F3871" s="10" t="s">
        <v>1409</v>
      </c>
      <c r="G3871" s="9">
        <v>71077</v>
      </c>
      <c r="H3871" s="9">
        <f t="shared" si="362"/>
        <v>959537</v>
      </c>
      <c r="I3871" s="6" t="s">
        <v>53</v>
      </c>
      <c r="J3871" s="6" t="s">
        <v>54</v>
      </c>
      <c r="K3871" s="5">
        <f t="shared" si="360"/>
        <v>45863</v>
      </c>
      <c r="L3871" s="9">
        <f>+VLOOKUP(B3871,'[17]TT 2023'!F$3980:K$4062,2,0)</f>
        <v>959540</v>
      </c>
      <c r="M3871" s="9">
        <f t="shared" si="361"/>
        <v>3</v>
      </c>
      <c r="N3871" s="5">
        <f>+VLOOKUP(B3871,'[17]TT 2023'!F$3980:K$4062,6,0)</f>
        <v>45880</v>
      </c>
      <c r="O3871" t="s">
        <v>4187</v>
      </c>
    </row>
    <row r="3872" spans="1:15" hidden="1" x14ac:dyDescent="0.2">
      <c r="A3872" s="5">
        <v>45828</v>
      </c>
      <c r="B3872" s="6">
        <v>38666</v>
      </c>
      <c r="C3872" s="6" t="s">
        <v>3391</v>
      </c>
      <c r="D3872" s="6" t="s">
        <v>3965</v>
      </c>
      <c r="E3872" s="9">
        <v>1776920</v>
      </c>
      <c r="F3872" s="10" t="s">
        <v>1409</v>
      </c>
      <c r="G3872" s="9">
        <v>142154</v>
      </c>
      <c r="H3872" s="9">
        <f t="shared" si="362"/>
        <v>1919074</v>
      </c>
      <c r="I3872" s="6" t="s">
        <v>53</v>
      </c>
      <c r="J3872" s="6" t="s">
        <v>54</v>
      </c>
      <c r="K3872" s="5">
        <f t="shared" si="360"/>
        <v>45863</v>
      </c>
      <c r="L3872" s="9">
        <f>+VLOOKUP(B3872,'[17]TT 2023'!F$3980:K$4062,2,0)</f>
        <v>1919079</v>
      </c>
      <c r="M3872" s="9">
        <f t="shared" si="361"/>
        <v>5</v>
      </c>
      <c r="N3872" s="5">
        <f>+VLOOKUP(B3872,'[17]TT 2023'!F$3980:K$4062,6,0)</f>
        <v>45880</v>
      </c>
      <c r="O3872" t="s">
        <v>4187</v>
      </c>
    </row>
    <row r="3873" spans="1:15" hidden="1" x14ac:dyDescent="0.2">
      <c r="A3873" s="5">
        <v>45828</v>
      </c>
      <c r="B3873" s="6">
        <v>38667</v>
      </c>
      <c r="C3873" s="6" t="s">
        <v>3391</v>
      </c>
      <c r="D3873" s="6" t="s">
        <v>3966</v>
      </c>
      <c r="E3873" s="9">
        <v>1776920</v>
      </c>
      <c r="F3873" s="10" t="s">
        <v>1409</v>
      </c>
      <c r="G3873" s="9">
        <v>142154</v>
      </c>
      <c r="H3873" s="9">
        <f t="shared" si="362"/>
        <v>1919074</v>
      </c>
      <c r="I3873" s="6" t="s">
        <v>83</v>
      </c>
      <c r="J3873" s="6" t="s">
        <v>84</v>
      </c>
      <c r="K3873" s="5">
        <f t="shared" si="360"/>
        <v>45863</v>
      </c>
      <c r="L3873" s="9">
        <f>+VLOOKUP(B3873,'[17]TT 2023'!F$3980:K$4062,2,0)</f>
        <v>1919079</v>
      </c>
      <c r="M3873" s="9">
        <f t="shared" si="361"/>
        <v>5</v>
      </c>
      <c r="N3873" s="5">
        <f>+VLOOKUP(B3873,'[17]TT 2023'!F$3980:K$4062,6,0)</f>
        <v>45880</v>
      </c>
      <c r="O3873" t="s">
        <v>4187</v>
      </c>
    </row>
    <row r="3874" spans="1:15" hidden="1" x14ac:dyDescent="0.2">
      <c r="A3874" s="5">
        <v>45828</v>
      </c>
      <c r="B3874" s="6">
        <v>38668</v>
      </c>
      <c r="C3874" s="6" t="s">
        <v>3391</v>
      </c>
      <c r="D3874" s="6" t="s">
        <v>3967</v>
      </c>
      <c r="E3874" s="9">
        <v>1139375</v>
      </c>
      <c r="F3874" s="10" t="s">
        <v>1409</v>
      </c>
      <c r="G3874" s="9">
        <v>91150</v>
      </c>
      <c r="H3874" s="9">
        <f t="shared" si="362"/>
        <v>1230525</v>
      </c>
      <c r="I3874" s="6" t="s">
        <v>139</v>
      </c>
      <c r="J3874" s="6" t="s">
        <v>140</v>
      </c>
      <c r="K3874" s="5">
        <f t="shared" si="360"/>
        <v>45863</v>
      </c>
      <c r="L3874" s="9">
        <f>+VLOOKUP(B3874,'[17]TT 2023'!F$3915:K$3979,2,0)</f>
        <v>1230525</v>
      </c>
      <c r="M3874" s="9">
        <f t="shared" si="361"/>
        <v>0</v>
      </c>
      <c r="N3874" s="5">
        <f>+VLOOKUP(B3874,'[17]TT 2023'!F$3915:K$3979,6,0)</f>
        <v>45862</v>
      </c>
      <c r="O3874" t="s">
        <v>4021</v>
      </c>
    </row>
    <row r="3875" spans="1:15" hidden="1" x14ac:dyDescent="0.2">
      <c r="A3875" s="5">
        <v>45828</v>
      </c>
      <c r="B3875" s="6">
        <v>38669</v>
      </c>
      <c r="C3875" s="6" t="s">
        <v>3391</v>
      </c>
      <c r="D3875" s="6" t="s">
        <v>3968</v>
      </c>
      <c r="E3875" s="9">
        <v>2665380</v>
      </c>
      <c r="F3875" s="10" t="s">
        <v>1409</v>
      </c>
      <c r="G3875" s="9">
        <v>213230</v>
      </c>
      <c r="H3875" s="9">
        <f t="shared" si="362"/>
        <v>2878610</v>
      </c>
      <c r="I3875" s="6" t="s">
        <v>139</v>
      </c>
      <c r="J3875" s="6" t="s">
        <v>140</v>
      </c>
      <c r="K3875" s="5">
        <f t="shared" si="360"/>
        <v>45863</v>
      </c>
      <c r="L3875" s="9">
        <f>+VLOOKUP(B3875,'[17]TT 2023'!F$3915:K$3979,2,0)</f>
        <v>2878605</v>
      </c>
      <c r="M3875" s="9">
        <f t="shared" si="361"/>
        <v>-5</v>
      </c>
      <c r="N3875" s="5">
        <f>+VLOOKUP(B3875,'[17]TT 2023'!F$3915:K$3979,6,0)</f>
        <v>45862</v>
      </c>
      <c r="O3875" t="s">
        <v>4021</v>
      </c>
    </row>
    <row r="3876" spans="1:15" hidden="1" x14ac:dyDescent="0.2">
      <c r="A3876" s="5">
        <v>45832</v>
      </c>
      <c r="B3876" s="6">
        <v>1178</v>
      </c>
      <c r="C3876" s="6" t="s">
        <v>3386</v>
      </c>
      <c r="D3876" s="6" t="s">
        <v>727</v>
      </c>
      <c r="E3876" s="9">
        <v>-750435</v>
      </c>
      <c r="F3876" s="10" t="s">
        <v>1409</v>
      </c>
      <c r="G3876" s="9">
        <v>-60035</v>
      </c>
      <c r="H3876" s="9">
        <f t="shared" si="362"/>
        <v>-810470</v>
      </c>
      <c r="I3876" s="6" t="s">
        <v>107</v>
      </c>
      <c r="J3876" s="6" t="s">
        <v>108</v>
      </c>
      <c r="K3876" s="5">
        <f t="shared" si="360"/>
        <v>45867</v>
      </c>
      <c r="L3876" s="9">
        <f>+VLOOKUP(B3876,'[17]TT 2023'!F$3852:K$3914,2,0)</f>
        <v>-810472</v>
      </c>
      <c r="M3876" s="9">
        <f t="shared" si="361"/>
        <v>-2</v>
      </c>
      <c r="N3876" s="5">
        <f>+VLOOKUP(B3876,'[17]TT 2023'!F$3852:K$3914,6,0)</f>
        <v>45848</v>
      </c>
      <c r="O3876" t="s">
        <v>4014</v>
      </c>
    </row>
    <row r="3877" spans="1:15" hidden="1" x14ac:dyDescent="0.2">
      <c r="A3877" s="5">
        <v>45832</v>
      </c>
      <c r="B3877" s="6">
        <v>38902</v>
      </c>
      <c r="C3877" s="6" t="s">
        <v>3391</v>
      </c>
      <c r="D3877" s="6" t="s">
        <v>3969</v>
      </c>
      <c r="E3877" s="9">
        <v>2136780</v>
      </c>
      <c r="F3877" s="10" t="s">
        <v>1409</v>
      </c>
      <c r="G3877" s="9">
        <v>170942</v>
      </c>
      <c r="H3877" s="9">
        <f t="shared" si="362"/>
        <v>2307722</v>
      </c>
      <c r="I3877" s="6" t="s">
        <v>117</v>
      </c>
      <c r="J3877" s="6" t="s">
        <v>118</v>
      </c>
      <c r="K3877" s="5">
        <f t="shared" si="360"/>
        <v>45867</v>
      </c>
      <c r="L3877" s="9">
        <f>+VLOOKUP(B3877,'[17]TT 2023'!F$3915:K$3979,2,0)</f>
        <v>2307717</v>
      </c>
      <c r="M3877" s="9">
        <f t="shared" si="361"/>
        <v>-5</v>
      </c>
      <c r="N3877" s="5">
        <f>+VLOOKUP(B3877,'[17]TT 2023'!F$3915:K$3979,6,0)</f>
        <v>45862</v>
      </c>
      <c r="O3877" t="s">
        <v>4021</v>
      </c>
    </row>
    <row r="3878" spans="1:15" hidden="1" x14ac:dyDescent="0.2">
      <c r="A3878" s="5">
        <v>45832</v>
      </c>
      <c r="B3878" s="6">
        <v>38904</v>
      </c>
      <c r="C3878" s="6" t="s">
        <v>3391</v>
      </c>
      <c r="D3878" s="6" t="s">
        <v>3970</v>
      </c>
      <c r="E3878" s="9">
        <v>5585280</v>
      </c>
      <c r="F3878" s="10" t="s">
        <v>1409</v>
      </c>
      <c r="G3878" s="9">
        <v>446822</v>
      </c>
      <c r="H3878" s="9">
        <f t="shared" si="362"/>
        <v>6032102</v>
      </c>
      <c r="I3878" s="6" t="s">
        <v>117</v>
      </c>
      <c r="J3878" s="6" t="s">
        <v>118</v>
      </c>
      <c r="K3878" s="5">
        <f t="shared" si="360"/>
        <v>45867</v>
      </c>
      <c r="L3878" s="9">
        <f>+VLOOKUP(B3878,'[17]TT 2023'!F$3915:K$3979,2,0)</f>
        <v>6032097</v>
      </c>
      <c r="M3878" s="9">
        <f t="shared" si="361"/>
        <v>-5</v>
      </c>
      <c r="N3878" s="5">
        <f>+VLOOKUP(B3878,'[17]TT 2023'!F$3915:K$3979,6,0)</f>
        <v>45862</v>
      </c>
      <c r="O3878" t="s">
        <v>4021</v>
      </c>
    </row>
    <row r="3879" spans="1:15" hidden="1" x14ac:dyDescent="0.2">
      <c r="A3879" s="5">
        <v>45832</v>
      </c>
      <c r="B3879" s="6">
        <v>38905</v>
      </c>
      <c r="C3879" s="6" t="s">
        <v>3391</v>
      </c>
      <c r="D3879" s="6" t="s">
        <v>3971</v>
      </c>
      <c r="E3879" s="9">
        <v>888460</v>
      </c>
      <c r="F3879" s="10" t="s">
        <v>1409</v>
      </c>
      <c r="G3879" s="9">
        <v>71077</v>
      </c>
      <c r="H3879" s="9">
        <f t="shared" si="362"/>
        <v>959537</v>
      </c>
      <c r="I3879" s="6" t="s">
        <v>101</v>
      </c>
      <c r="J3879" s="6" t="s">
        <v>102</v>
      </c>
      <c r="K3879" s="5">
        <f t="shared" ref="K3879:K3924" si="363">35+A3879</f>
        <v>45867</v>
      </c>
      <c r="L3879" s="9">
        <f>+VLOOKUP(B3879,'[17]TT 2023'!F$3915:K$3979,2,0)</f>
        <v>959540</v>
      </c>
      <c r="M3879" s="9">
        <f t="shared" ref="M3879:M3924" si="364">+L3879-H3879</f>
        <v>3</v>
      </c>
      <c r="N3879" s="5">
        <f>+VLOOKUP(B3879,'[17]TT 2023'!F$3915:K$3979,6,0)</f>
        <v>45862</v>
      </c>
      <c r="O3879" t="s">
        <v>4021</v>
      </c>
    </row>
    <row r="3880" spans="1:15" hidden="1" x14ac:dyDescent="0.2">
      <c r="A3880" s="5">
        <v>45832</v>
      </c>
      <c r="B3880" s="6">
        <v>38906</v>
      </c>
      <c r="C3880" s="6" t="s">
        <v>3391</v>
      </c>
      <c r="D3880" s="6" t="s">
        <v>3972</v>
      </c>
      <c r="E3880" s="9">
        <v>2144100</v>
      </c>
      <c r="F3880" s="10" t="s">
        <v>1409</v>
      </c>
      <c r="G3880" s="9">
        <v>171528</v>
      </c>
      <c r="H3880" s="9">
        <f t="shared" si="362"/>
        <v>2315628</v>
      </c>
      <c r="I3880" s="6" t="s">
        <v>101</v>
      </c>
      <c r="J3880" s="6" t="s">
        <v>102</v>
      </c>
      <c r="K3880" s="5">
        <f t="shared" si="363"/>
        <v>45867</v>
      </c>
      <c r="L3880" s="9">
        <f>+VLOOKUP(B3880,'[17]TT 2023'!F$3915:K$3979,2,0)</f>
        <v>2315628</v>
      </c>
      <c r="M3880" s="9">
        <f t="shared" si="364"/>
        <v>0</v>
      </c>
      <c r="N3880" s="5">
        <f>+VLOOKUP(B3880,'[17]TT 2023'!F$3915:K$3979,6,0)</f>
        <v>45862</v>
      </c>
      <c r="O3880" t="s">
        <v>4021</v>
      </c>
    </row>
    <row r="3881" spans="1:15" hidden="1" x14ac:dyDescent="0.2">
      <c r="A3881" s="5">
        <v>45832</v>
      </c>
      <c r="B3881" s="6">
        <v>38907</v>
      </c>
      <c r="C3881" s="6" t="s">
        <v>3391</v>
      </c>
      <c r="D3881" s="6" t="s">
        <v>3973</v>
      </c>
      <c r="E3881" s="9">
        <v>2262254</v>
      </c>
      <c r="F3881" s="10" t="s">
        <v>1409</v>
      </c>
      <c r="G3881" s="9">
        <v>180980</v>
      </c>
      <c r="H3881" s="9">
        <f t="shared" si="362"/>
        <v>2443234</v>
      </c>
      <c r="I3881" s="6" t="s">
        <v>101</v>
      </c>
      <c r="J3881" s="6" t="s">
        <v>102</v>
      </c>
      <c r="K3881" s="5">
        <f t="shared" si="363"/>
        <v>45867</v>
      </c>
      <c r="L3881" s="9">
        <f>+VLOOKUP(B3881,'[17]TT 2023'!F$3915:K$3979,2,0)</f>
        <v>2443230</v>
      </c>
      <c r="M3881" s="9">
        <f t="shared" si="364"/>
        <v>-4</v>
      </c>
      <c r="N3881" s="5">
        <f>+VLOOKUP(B3881,'[17]TT 2023'!F$3915:K$3979,6,0)</f>
        <v>45862</v>
      </c>
      <c r="O3881" t="s">
        <v>4021</v>
      </c>
    </row>
    <row r="3882" spans="1:15" hidden="1" x14ac:dyDescent="0.2">
      <c r="A3882" s="5">
        <v>45832</v>
      </c>
      <c r="B3882" s="6">
        <v>38908</v>
      </c>
      <c r="C3882" s="6" t="s">
        <v>3391</v>
      </c>
      <c r="D3882" s="6" t="s">
        <v>3974</v>
      </c>
      <c r="E3882" s="9">
        <v>8640040</v>
      </c>
      <c r="F3882" s="10" t="s">
        <v>1409</v>
      </c>
      <c r="G3882" s="9">
        <v>691203</v>
      </c>
      <c r="H3882" s="9">
        <f t="shared" si="362"/>
        <v>9331243</v>
      </c>
      <c r="I3882" s="6" t="s">
        <v>13</v>
      </c>
      <c r="J3882" s="6" t="s">
        <v>14</v>
      </c>
      <c r="K3882" s="5">
        <f t="shared" si="363"/>
        <v>45867</v>
      </c>
      <c r="L3882" s="9">
        <f>+VLOOKUP(B3882,'[17]TT 2023'!F$3980:K$4062,2,0)</f>
        <v>9331241</v>
      </c>
      <c r="M3882" s="9">
        <f t="shared" si="364"/>
        <v>-2</v>
      </c>
      <c r="N3882" s="5">
        <f>+VLOOKUP(B3882,'[17]TT 2023'!F$3980:K$4062,6,0)</f>
        <v>45880</v>
      </c>
      <c r="O3882" t="s">
        <v>4187</v>
      </c>
    </row>
    <row r="3883" spans="1:15" hidden="1" x14ac:dyDescent="0.2">
      <c r="A3883" s="5">
        <v>45832</v>
      </c>
      <c r="B3883" s="6">
        <v>38909</v>
      </c>
      <c r="C3883" s="6" t="s">
        <v>3391</v>
      </c>
      <c r="D3883" s="6" t="s">
        <v>3975</v>
      </c>
      <c r="E3883" s="9">
        <v>2496640</v>
      </c>
      <c r="F3883" s="10" t="s">
        <v>1409</v>
      </c>
      <c r="G3883" s="9">
        <v>199731</v>
      </c>
      <c r="H3883" s="9">
        <f t="shared" si="362"/>
        <v>2696371</v>
      </c>
      <c r="I3883" s="6" t="s">
        <v>13</v>
      </c>
      <c r="J3883" s="6" t="s">
        <v>14</v>
      </c>
      <c r="K3883" s="5">
        <f t="shared" si="363"/>
        <v>45867</v>
      </c>
      <c r="L3883" s="9">
        <f>+VLOOKUP(B3883,'[17]TT 2023'!F$3980:K$4062,2,0)</f>
        <v>2696369</v>
      </c>
      <c r="M3883" s="9">
        <f t="shared" si="364"/>
        <v>-2</v>
      </c>
      <c r="N3883" s="5">
        <f>+VLOOKUP(B3883,'[17]TT 2023'!F$3980:K$4062,6,0)</f>
        <v>45880</v>
      </c>
      <c r="O3883" t="s">
        <v>4187</v>
      </c>
    </row>
    <row r="3884" spans="1:15" hidden="1" x14ac:dyDescent="0.2">
      <c r="A3884" s="5">
        <v>45832</v>
      </c>
      <c r="B3884" s="6">
        <v>38910</v>
      </c>
      <c r="C3884" s="6" t="s">
        <v>3391</v>
      </c>
      <c r="D3884" s="6" t="s">
        <v>3976</v>
      </c>
      <c r="E3884" s="9">
        <v>888460</v>
      </c>
      <c r="F3884" s="10" t="s">
        <v>1409</v>
      </c>
      <c r="G3884" s="9">
        <v>71077</v>
      </c>
      <c r="H3884" s="9">
        <f t="shared" si="362"/>
        <v>959537</v>
      </c>
      <c r="I3884" s="6" t="s">
        <v>13</v>
      </c>
      <c r="J3884" s="6" t="s">
        <v>14</v>
      </c>
      <c r="K3884" s="5">
        <f t="shared" si="363"/>
        <v>45867</v>
      </c>
      <c r="L3884" s="9">
        <f>+VLOOKUP(B3884,'[17]TT 2023'!F$3915:K$3979,2,0)</f>
        <v>959540</v>
      </c>
      <c r="M3884" s="9">
        <f t="shared" si="364"/>
        <v>3</v>
      </c>
      <c r="N3884" s="5">
        <f>+VLOOKUP(B3884,'[17]TT 2023'!F$3915:K$3979,6,0)</f>
        <v>45862</v>
      </c>
      <c r="O3884" t="s">
        <v>4021</v>
      </c>
    </row>
    <row r="3885" spans="1:15" hidden="1" x14ac:dyDescent="0.2">
      <c r="A3885" s="5">
        <v>45832</v>
      </c>
      <c r="B3885" s="6">
        <v>38911</v>
      </c>
      <c r="C3885" s="6" t="s">
        <v>3391</v>
      </c>
      <c r="D3885" s="6" t="s">
        <v>3977</v>
      </c>
      <c r="E3885" s="9">
        <v>501830</v>
      </c>
      <c r="F3885" s="10" t="s">
        <v>1409</v>
      </c>
      <c r="G3885" s="9">
        <v>40146</v>
      </c>
      <c r="H3885" s="9">
        <f t="shared" si="362"/>
        <v>541976</v>
      </c>
      <c r="I3885" s="6" t="s">
        <v>13</v>
      </c>
      <c r="J3885" s="6" t="s">
        <v>14</v>
      </c>
      <c r="K3885" s="5">
        <f t="shared" si="363"/>
        <v>45867</v>
      </c>
      <c r="L3885" s="9">
        <f>+VLOOKUP(B3885,'[17]TT 2023'!F$3980:K$4062,2,0)</f>
        <v>541971</v>
      </c>
      <c r="M3885" s="9">
        <f t="shared" si="364"/>
        <v>-5</v>
      </c>
      <c r="N3885" s="5">
        <f>+VLOOKUP(B3885,'[17]TT 2023'!F$3980:K$4062,6,0)</f>
        <v>45880</v>
      </c>
      <c r="O3885" t="s">
        <v>4187</v>
      </c>
    </row>
    <row r="3886" spans="1:15" hidden="1" x14ac:dyDescent="0.2">
      <c r="A3886" s="5">
        <v>45832</v>
      </c>
      <c r="B3886" s="6">
        <v>38912</v>
      </c>
      <c r="C3886" s="6" t="s">
        <v>3391</v>
      </c>
      <c r="D3886" s="6" t="s">
        <v>3978</v>
      </c>
      <c r="E3886" s="9">
        <v>888460</v>
      </c>
      <c r="F3886" s="10" t="s">
        <v>1409</v>
      </c>
      <c r="G3886" s="9">
        <v>71077</v>
      </c>
      <c r="H3886" s="9">
        <f t="shared" si="362"/>
        <v>959537</v>
      </c>
      <c r="I3886" s="6" t="s">
        <v>131</v>
      </c>
      <c r="J3886" s="6" t="s">
        <v>132</v>
      </c>
      <c r="K3886" s="5">
        <f t="shared" si="363"/>
        <v>45867</v>
      </c>
      <c r="L3886" s="9">
        <f>+VLOOKUP(B3886,'[17]TT 2023'!F$3980:K$4062,2,0)</f>
        <v>959540</v>
      </c>
      <c r="M3886" s="9">
        <f t="shared" si="364"/>
        <v>3</v>
      </c>
      <c r="N3886" s="5">
        <f>+VLOOKUP(B3886,'[17]TT 2023'!F$3980:K$4062,6,0)</f>
        <v>45880</v>
      </c>
      <c r="O3886" t="s">
        <v>4187</v>
      </c>
    </row>
    <row r="3887" spans="1:15" hidden="1" x14ac:dyDescent="0.2">
      <c r="A3887" s="5">
        <v>45832</v>
      </c>
      <c r="B3887" s="6">
        <v>38913</v>
      </c>
      <c r="C3887" s="6" t="s">
        <v>3391</v>
      </c>
      <c r="D3887" s="6" t="s">
        <v>3979</v>
      </c>
      <c r="E3887" s="9">
        <v>558030</v>
      </c>
      <c r="F3887" s="10" t="s">
        <v>1409</v>
      </c>
      <c r="G3887" s="9">
        <v>44642</v>
      </c>
      <c r="H3887" s="9">
        <f t="shared" si="362"/>
        <v>602672</v>
      </c>
      <c r="I3887" s="6" t="s">
        <v>53</v>
      </c>
      <c r="J3887" s="6" t="s">
        <v>54</v>
      </c>
      <c r="K3887" s="5">
        <f t="shared" si="363"/>
        <v>45867</v>
      </c>
      <c r="L3887" s="9">
        <f>+VLOOKUP(B3887,'[17]TT 2023'!F$3980:K$4062,2,0)</f>
        <v>602667</v>
      </c>
      <c r="M3887" s="9">
        <f t="shared" si="364"/>
        <v>-5</v>
      </c>
      <c r="N3887" s="5">
        <f>+VLOOKUP(B3887,'[17]TT 2023'!F$3980:K$4062,6,0)</f>
        <v>45880</v>
      </c>
      <c r="O3887" t="s">
        <v>4187</v>
      </c>
    </row>
    <row r="3888" spans="1:15" hidden="1" x14ac:dyDescent="0.2">
      <c r="A3888" s="5">
        <v>45832</v>
      </c>
      <c r="B3888" s="6">
        <v>38914</v>
      </c>
      <c r="C3888" s="6" t="s">
        <v>3391</v>
      </c>
      <c r="D3888" s="6" t="s">
        <v>3980</v>
      </c>
      <c r="E3888" s="9">
        <v>1072050</v>
      </c>
      <c r="F3888" s="10" t="s">
        <v>1409</v>
      </c>
      <c r="G3888" s="9">
        <v>85764</v>
      </c>
      <c r="H3888" s="9">
        <f t="shared" si="362"/>
        <v>1157814</v>
      </c>
      <c r="I3888" s="6" t="s">
        <v>107</v>
      </c>
      <c r="J3888" s="6" t="s">
        <v>108</v>
      </c>
      <c r="K3888" s="5">
        <f t="shared" si="363"/>
        <v>45867</v>
      </c>
      <c r="L3888" s="9">
        <f>+VLOOKUP(B3888,'[17]TT 2023'!F$3980:K$4062,2,0)</f>
        <v>1157814</v>
      </c>
      <c r="M3888" s="9">
        <f t="shared" si="364"/>
        <v>0</v>
      </c>
      <c r="N3888" s="5">
        <f>+VLOOKUP(B3888,'[17]TT 2023'!F$3980:K$4062,6,0)</f>
        <v>45880</v>
      </c>
      <c r="O3888" t="s">
        <v>4187</v>
      </c>
    </row>
    <row r="3889" spans="1:15" hidden="1" x14ac:dyDescent="0.2">
      <c r="A3889" s="5">
        <v>45832</v>
      </c>
      <c r="B3889" s="6">
        <v>38915</v>
      </c>
      <c r="C3889" s="6" t="s">
        <v>3391</v>
      </c>
      <c r="D3889" s="6" t="s">
        <v>3981</v>
      </c>
      <c r="E3889" s="9">
        <v>2381320</v>
      </c>
      <c r="F3889" s="10" t="s">
        <v>1409</v>
      </c>
      <c r="G3889" s="9">
        <v>190506</v>
      </c>
      <c r="H3889" s="9">
        <f t="shared" si="362"/>
        <v>2571826</v>
      </c>
      <c r="I3889" s="6" t="s">
        <v>83</v>
      </c>
      <c r="J3889" s="6" t="s">
        <v>84</v>
      </c>
      <c r="K3889" s="5">
        <f t="shared" si="363"/>
        <v>45867</v>
      </c>
      <c r="L3889" s="9">
        <f>+VLOOKUP(B3889,'[17]TT 2023'!F$3980:K$4062,2,0)</f>
        <v>2571831</v>
      </c>
      <c r="M3889" s="9">
        <f t="shared" si="364"/>
        <v>5</v>
      </c>
      <c r="N3889" s="5">
        <f>+VLOOKUP(B3889,'[17]TT 2023'!F$3980:K$4062,6,0)</f>
        <v>45880</v>
      </c>
      <c r="O3889" t="s">
        <v>4187</v>
      </c>
    </row>
    <row r="3890" spans="1:15" hidden="1" x14ac:dyDescent="0.2">
      <c r="A3890" s="5">
        <v>45832</v>
      </c>
      <c r="B3890" s="6">
        <v>38916</v>
      </c>
      <c r="C3890" s="6" t="s">
        <v>3391</v>
      </c>
      <c r="D3890" s="6" t="s">
        <v>3982</v>
      </c>
      <c r="E3890" s="9">
        <v>1248320</v>
      </c>
      <c r="F3890" s="10" t="s">
        <v>1409</v>
      </c>
      <c r="G3890" s="9">
        <v>99866</v>
      </c>
      <c r="H3890" s="9">
        <f t="shared" si="362"/>
        <v>1348186</v>
      </c>
      <c r="I3890" s="6" t="s">
        <v>175</v>
      </c>
      <c r="J3890" s="6" t="s">
        <v>176</v>
      </c>
      <c r="K3890" s="5">
        <f t="shared" si="363"/>
        <v>45867</v>
      </c>
      <c r="L3890" s="9">
        <f>+VLOOKUP(B3890,'[17]TT 2023'!F$3980:K$4062,2,0)</f>
        <v>1348191</v>
      </c>
      <c r="M3890" s="9">
        <f t="shared" si="364"/>
        <v>5</v>
      </c>
      <c r="N3890" s="5">
        <f>+VLOOKUP(B3890,'[17]TT 2023'!F$3980:K$4062,6,0)</f>
        <v>45880</v>
      </c>
      <c r="O3890" t="s">
        <v>4187</v>
      </c>
    </row>
    <row r="3891" spans="1:15" hidden="1" x14ac:dyDescent="0.2">
      <c r="A3891" s="5">
        <v>45832</v>
      </c>
      <c r="B3891" s="6">
        <v>38917</v>
      </c>
      <c r="C3891" s="6" t="s">
        <v>3391</v>
      </c>
      <c r="D3891" s="6" t="s">
        <v>3983</v>
      </c>
      <c r="E3891" s="9">
        <v>2381320</v>
      </c>
      <c r="F3891" s="10" t="s">
        <v>1409</v>
      </c>
      <c r="G3891" s="9">
        <v>190506</v>
      </c>
      <c r="H3891" s="9">
        <f t="shared" si="362"/>
        <v>2571826</v>
      </c>
      <c r="I3891" s="6" t="s">
        <v>175</v>
      </c>
      <c r="J3891" s="6" t="s">
        <v>176</v>
      </c>
      <c r="K3891" s="5">
        <f t="shared" si="363"/>
        <v>45867</v>
      </c>
      <c r="L3891" s="9">
        <f>+VLOOKUP(B3891,'[17]TT 2023'!F$3980:K$4062,2,0)</f>
        <v>2571831</v>
      </c>
      <c r="M3891" s="9">
        <f t="shared" si="364"/>
        <v>5</v>
      </c>
      <c r="N3891" s="5">
        <f>+VLOOKUP(B3891,'[17]TT 2023'!F$3980:K$4062,6,0)</f>
        <v>45880</v>
      </c>
      <c r="O3891" t="s">
        <v>4187</v>
      </c>
    </row>
    <row r="3892" spans="1:15" hidden="1" x14ac:dyDescent="0.2">
      <c r="A3892" s="5">
        <v>45832</v>
      </c>
      <c r="B3892" s="6">
        <v>38918</v>
      </c>
      <c r="C3892" s="6" t="s">
        <v>3391</v>
      </c>
      <c r="D3892" s="6" t="s">
        <v>3984</v>
      </c>
      <c r="E3892" s="9">
        <v>888460</v>
      </c>
      <c r="F3892" s="10" t="s">
        <v>1409</v>
      </c>
      <c r="G3892" s="9">
        <v>71077</v>
      </c>
      <c r="H3892" s="9">
        <f t="shared" si="362"/>
        <v>959537</v>
      </c>
      <c r="I3892" s="6" t="s">
        <v>113</v>
      </c>
      <c r="J3892" s="6" t="s">
        <v>114</v>
      </c>
      <c r="K3892" s="5">
        <f t="shared" si="363"/>
        <v>45867</v>
      </c>
      <c r="L3892" s="9">
        <f>+VLOOKUP(B3892,'[17]TT 2023'!F$3980:K$4062,2,0)</f>
        <v>959540</v>
      </c>
      <c r="M3892" s="9">
        <f t="shared" si="364"/>
        <v>3</v>
      </c>
      <c r="N3892" s="5">
        <f>+VLOOKUP(B3892,'[17]TT 2023'!F$3980:K$4062,6,0)</f>
        <v>45880</v>
      </c>
      <c r="O3892" t="s">
        <v>4187</v>
      </c>
    </row>
    <row r="3893" spans="1:15" hidden="1" x14ac:dyDescent="0.2">
      <c r="A3893" s="5">
        <v>45832</v>
      </c>
      <c r="B3893" s="6">
        <v>38919</v>
      </c>
      <c r="C3893" s="6" t="s">
        <v>3391</v>
      </c>
      <c r="D3893" s="6" t="s">
        <v>3985</v>
      </c>
      <c r="E3893" s="9">
        <v>888460</v>
      </c>
      <c r="F3893" s="10" t="s">
        <v>1409</v>
      </c>
      <c r="G3893" s="9">
        <v>71077</v>
      </c>
      <c r="H3893" s="9">
        <f t="shared" si="362"/>
        <v>959537</v>
      </c>
      <c r="I3893" s="6" t="s">
        <v>73</v>
      </c>
      <c r="J3893" s="6" t="s">
        <v>74</v>
      </c>
      <c r="K3893" s="5">
        <f t="shared" si="363"/>
        <v>45867</v>
      </c>
      <c r="L3893" s="9">
        <f>+VLOOKUP(B3893,'[17]TT 2023'!F$3980:K$4062,2,0)</f>
        <v>959540</v>
      </c>
      <c r="M3893" s="9">
        <f t="shared" si="364"/>
        <v>3</v>
      </c>
      <c r="N3893" s="5">
        <f>+VLOOKUP(B3893,'[17]TT 2023'!F$3980:K$4062,6,0)</f>
        <v>45880</v>
      </c>
      <c r="O3893" t="s">
        <v>4187</v>
      </c>
    </row>
    <row r="3894" spans="1:15" hidden="1" x14ac:dyDescent="0.2">
      <c r="A3894" s="5">
        <v>45834</v>
      </c>
      <c r="B3894" s="6">
        <v>1179</v>
      </c>
      <c r="C3894" s="6" t="s">
        <v>3386</v>
      </c>
      <c r="D3894" s="6" t="s">
        <v>727</v>
      </c>
      <c r="E3894" s="9">
        <v>-50183</v>
      </c>
      <c r="F3894" s="10" t="s">
        <v>1409</v>
      </c>
      <c r="G3894" s="9">
        <v>-4015</v>
      </c>
      <c r="H3894" s="9">
        <f t="shared" si="362"/>
        <v>-54198</v>
      </c>
      <c r="I3894" s="6" t="s">
        <v>101</v>
      </c>
      <c r="J3894" s="6" t="s">
        <v>102</v>
      </c>
      <c r="K3894" s="5">
        <f t="shared" si="363"/>
        <v>45869</v>
      </c>
      <c r="L3894" s="9">
        <f>+VLOOKUP(B3894,'[17]TT 2023'!F$3852:K$3914,2,0)</f>
        <v>-54202</v>
      </c>
      <c r="M3894" s="9">
        <f t="shared" si="364"/>
        <v>-4</v>
      </c>
      <c r="N3894" s="5">
        <f>+VLOOKUP(B3894,'[17]TT 2023'!F$3852:K$3914,6,0)</f>
        <v>45848</v>
      </c>
      <c r="O3894" t="s">
        <v>4014</v>
      </c>
    </row>
    <row r="3895" spans="1:15" hidden="1" x14ac:dyDescent="0.2">
      <c r="A3895" s="5">
        <v>45834</v>
      </c>
      <c r="B3895" s="6">
        <v>1180</v>
      </c>
      <c r="C3895" s="6" t="s">
        <v>3386</v>
      </c>
      <c r="D3895" s="6" t="s">
        <v>727</v>
      </c>
      <c r="E3895" s="9">
        <v>-88846</v>
      </c>
      <c r="F3895" s="10" t="s">
        <v>1409</v>
      </c>
      <c r="G3895" s="9">
        <v>-7108</v>
      </c>
      <c r="H3895" s="9">
        <f t="shared" ref="H3895:H3924" si="365">+E3895+G3895</f>
        <v>-95954</v>
      </c>
      <c r="I3895" s="6" t="s">
        <v>101</v>
      </c>
      <c r="J3895" s="6" t="s">
        <v>102</v>
      </c>
      <c r="K3895" s="5">
        <f t="shared" si="363"/>
        <v>45869</v>
      </c>
      <c r="L3895" s="9">
        <f>+VLOOKUP(B3895,'[17]TT 2023'!F$3852:K$3914,2,0)</f>
        <v>-95958</v>
      </c>
      <c r="M3895" s="9">
        <f t="shared" si="364"/>
        <v>-4</v>
      </c>
      <c r="N3895" s="5">
        <f>+VLOOKUP(B3895,'[17]TT 2023'!F$3852:K$3914,6,0)</f>
        <v>45848</v>
      </c>
      <c r="O3895" t="s">
        <v>4014</v>
      </c>
    </row>
    <row r="3896" spans="1:15" hidden="1" x14ac:dyDescent="0.2">
      <c r="A3896" s="5">
        <v>45834</v>
      </c>
      <c r="B3896" s="6">
        <v>1181</v>
      </c>
      <c r="C3896" s="6" t="s">
        <v>3386</v>
      </c>
      <c r="D3896" s="6" t="s">
        <v>727</v>
      </c>
      <c r="E3896" s="9">
        <v>-62416</v>
      </c>
      <c r="F3896" s="10" t="s">
        <v>1409</v>
      </c>
      <c r="G3896" s="9">
        <v>-4993</v>
      </c>
      <c r="H3896" s="9">
        <f t="shared" si="365"/>
        <v>-67409</v>
      </c>
      <c r="I3896" s="6" t="s">
        <v>101</v>
      </c>
      <c r="J3896" s="6" t="s">
        <v>102</v>
      </c>
      <c r="K3896" s="5">
        <f t="shared" si="363"/>
        <v>45869</v>
      </c>
      <c r="L3896" s="9">
        <f>+VLOOKUP(B3896,'[17]TT 2023'!F$3852:K$3914,2,0)</f>
        <v>-67405</v>
      </c>
      <c r="M3896" s="9">
        <f t="shared" si="364"/>
        <v>4</v>
      </c>
      <c r="N3896" s="5">
        <f>+VLOOKUP(B3896,'[17]TT 2023'!F$3852:K$3914,6,0)</f>
        <v>45848</v>
      </c>
      <c r="O3896" t="s">
        <v>4014</v>
      </c>
    </row>
    <row r="3897" spans="1:15" hidden="1" x14ac:dyDescent="0.2">
      <c r="A3897" s="5">
        <v>45834</v>
      </c>
      <c r="B3897" s="6">
        <v>40119</v>
      </c>
      <c r="C3897" s="6" t="s">
        <v>3391</v>
      </c>
      <c r="D3897" s="6" t="s">
        <v>3986</v>
      </c>
      <c r="E3897" s="9">
        <v>1003660</v>
      </c>
      <c r="F3897" s="10" t="s">
        <v>1409</v>
      </c>
      <c r="G3897" s="9">
        <v>80293</v>
      </c>
      <c r="H3897" s="9">
        <f t="shared" si="365"/>
        <v>1083953</v>
      </c>
      <c r="I3897" s="6" t="s">
        <v>13</v>
      </c>
      <c r="J3897" s="6" t="s">
        <v>14</v>
      </c>
      <c r="K3897" s="5">
        <f t="shared" si="363"/>
        <v>45869</v>
      </c>
      <c r="L3897" s="9">
        <f>+VLOOKUP(B3897,'[17]TT 2023'!F$3980:K$4062,2,0)</f>
        <v>1083956</v>
      </c>
      <c r="M3897" s="9">
        <f t="shared" si="364"/>
        <v>3</v>
      </c>
      <c r="N3897" s="5">
        <f>+VLOOKUP(B3897,'[17]TT 2023'!F$3980:K$4062,6,0)</f>
        <v>45880</v>
      </c>
      <c r="O3897" t="s">
        <v>4187</v>
      </c>
    </row>
    <row r="3898" spans="1:15" hidden="1" x14ac:dyDescent="0.2">
      <c r="A3898" s="5">
        <v>45834</v>
      </c>
      <c r="B3898" s="6">
        <v>40120</v>
      </c>
      <c r="C3898" s="6" t="s">
        <v>3391</v>
      </c>
      <c r="D3898" s="6" t="s">
        <v>3987</v>
      </c>
      <c r="E3898" s="9">
        <v>2665380</v>
      </c>
      <c r="F3898" s="10" t="s">
        <v>1409</v>
      </c>
      <c r="G3898" s="9">
        <v>213230</v>
      </c>
      <c r="H3898" s="9">
        <f t="shared" si="365"/>
        <v>2878610</v>
      </c>
      <c r="I3898" s="6" t="s">
        <v>13</v>
      </c>
      <c r="J3898" s="6" t="s">
        <v>14</v>
      </c>
      <c r="K3898" s="5">
        <f t="shared" si="363"/>
        <v>45869</v>
      </c>
      <c r="L3898" s="9">
        <f>+VLOOKUP(B3898,'[17]TT 2023'!F$3980:K$4062,2,0)</f>
        <v>2878605</v>
      </c>
      <c r="M3898" s="9">
        <f t="shared" si="364"/>
        <v>-5</v>
      </c>
      <c r="N3898" s="5">
        <f>+VLOOKUP(B3898,'[17]TT 2023'!F$3980:K$4062,6,0)</f>
        <v>45880</v>
      </c>
      <c r="O3898" t="s">
        <v>4187</v>
      </c>
    </row>
    <row r="3899" spans="1:15" hidden="1" x14ac:dyDescent="0.2">
      <c r="A3899" s="5">
        <v>45834</v>
      </c>
      <c r="B3899" s="6">
        <v>40121</v>
      </c>
      <c r="C3899" s="6" t="s">
        <v>3391</v>
      </c>
      <c r="D3899" s="6" t="s">
        <v>3988</v>
      </c>
      <c r="E3899" s="9">
        <v>2381320</v>
      </c>
      <c r="F3899" s="10" t="s">
        <v>1409</v>
      </c>
      <c r="G3899" s="9">
        <v>190506</v>
      </c>
      <c r="H3899" s="9">
        <f t="shared" si="365"/>
        <v>2571826</v>
      </c>
      <c r="I3899" s="6" t="s">
        <v>139</v>
      </c>
      <c r="J3899" s="6" t="s">
        <v>140</v>
      </c>
      <c r="K3899" s="5">
        <f t="shared" si="363"/>
        <v>45869</v>
      </c>
      <c r="L3899" s="9">
        <f>+VLOOKUP(B3899,'[17]TT 2023'!F$3980:K$4062,2,0)</f>
        <v>2571831</v>
      </c>
      <c r="M3899" s="9">
        <f t="shared" si="364"/>
        <v>5</v>
      </c>
      <c r="N3899" s="5">
        <f>+VLOOKUP(B3899,'[17]TT 2023'!F$3980:K$4062,6,0)</f>
        <v>45880</v>
      </c>
      <c r="O3899" t="s">
        <v>4187</v>
      </c>
    </row>
    <row r="3900" spans="1:15" hidden="1" x14ac:dyDescent="0.2">
      <c r="A3900" s="5">
        <v>45834</v>
      </c>
      <c r="B3900" s="6">
        <v>40122</v>
      </c>
      <c r="C3900" s="6" t="s">
        <v>3391</v>
      </c>
      <c r="D3900" s="6" t="s">
        <v>3989</v>
      </c>
      <c r="E3900" s="9">
        <v>3190265</v>
      </c>
      <c r="F3900" s="10" t="s">
        <v>1409</v>
      </c>
      <c r="G3900" s="9">
        <v>255221</v>
      </c>
      <c r="H3900" s="9">
        <f t="shared" si="365"/>
        <v>3445486</v>
      </c>
      <c r="I3900" s="6" t="s">
        <v>131</v>
      </c>
      <c r="J3900" s="6" t="s">
        <v>132</v>
      </c>
      <c r="K3900" s="5">
        <f t="shared" si="363"/>
        <v>45869</v>
      </c>
      <c r="L3900" s="9">
        <f>+VLOOKUP(B3900,'[17]TT 2023'!F$3980:K$4062,2,0)</f>
        <v>3445484</v>
      </c>
      <c r="M3900" s="9">
        <f t="shared" si="364"/>
        <v>-2</v>
      </c>
      <c r="N3900" s="5">
        <f>+VLOOKUP(B3900,'[17]TT 2023'!F$3980:K$4062,6,0)</f>
        <v>45880</v>
      </c>
      <c r="O3900" t="s">
        <v>4187</v>
      </c>
    </row>
    <row r="3901" spans="1:15" hidden="1" x14ac:dyDescent="0.2">
      <c r="A3901" s="5">
        <v>45835</v>
      </c>
      <c r="B3901" s="6">
        <v>40631</v>
      </c>
      <c r="C3901" s="6" t="s">
        <v>3391</v>
      </c>
      <c r="D3901" s="6" t="s">
        <v>3990</v>
      </c>
      <c r="E3901" s="9">
        <v>2665380</v>
      </c>
      <c r="F3901" s="10" t="s">
        <v>1409</v>
      </c>
      <c r="G3901" s="9">
        <v>213230</v>
      </c>
      <c r="H3901" s="9">
        <f t="shared" si="365"/>
        <v>2878610</v>
      </c>
      <c r="I3901" s="6" t="s">
        <v>147</v>
      </c>
      <c r="J3901" s="6" t="s">
        <v>148</v>
      </c>
      <c r="K3901" s="5">
        <f t="shared" si="363"/>
        <v>45870</v>
      </c>
      <c r="L3901" s="9">
        <f>+VLOOKUP(B3901,'[17]TT 2023'!F$3915:K$3979,2,0)</f>
        <v>2878605</v>
      </c>
      <c r="M3901" s="9">
        <f t="shared" si="364"/>
        <v>-5</v>
      </c>
      <c r="N3901" s="5">
        <f>+VLOOKUP(B3901,'[17]TT 2023'!F$3915:K$3979,6,0)</f>
        <v>45862</v>
      </c>
      <c r="O3901" t="s">
        <v>4021</v>
      </c>
    </row>
    <row r="3902" spans="1:15" hidden="1" x14ac:dyDescent="0.2">
      <c r="A3902" s="5">
        <v>45835</v>
      </c>
      <c r="B3902" s="6">
        <v>40632</v>
      </c>
      <c r="C3902" s="6" t="s">
        <v>3391</v>
      </c>
      <c r="D3902" s="6" t="s">
        <v>3991</v>
      </c>
      <c r="E3902" s="9">
        <v>4592745</v>
      </c>
      <c r="F3902" s="10" t="s">
        <v>1409</v>
      </c>
      <c r="G3902" s="9">
        <v>367420</v>
      </c>
      <c r="H3902" s="9">
        <f t="shared" si="365"/>
        <v>4960165</v>
      </c>
      <c r="I3902" s="6" t="s">
        <v>147</v>
      </c>
      <c r="J3902" s="6" t="s">
        <v>148</v>
      </c>
      <c r="K3902" s="5">
        <f t="shared" si="363"/>
        <v>45870</v>
      </c>
      <c r="L3902" s="9">
        <f>+VLOOKUP(B3902,'[17]TT 2023'!F$3915:K$3979,2,0)</f>
        <v>4960170</v>
      </c>
      <c r="M3902" s="9">
        <f t="shared" si="364"/>
        <v>5</v>
      </c>
      <c r="N3902" s="5">
        <f>+VLOOKUP(B3902,'[17]TT 2023'!F$3915:K$3979,6,0)</f>
        <v>45862</v>
      </c>
      <c r="O3902" t="s">
        <v>4021</v>
      </c>
    </row>
    <row r="3903" spans="1:15" hidden="1" x14ac:dyDescent="0.2">
      <c r="A3903" s="5">
        <v>45835</v>
      </c>
      <c r="B3903" s="6">
        <v>40633</v>
      </c>
      <c r="C3903" s="6" t="s">
        <v>3391</v>
      </c>
      <c r="D3903" s="6" t="s">
        <v>3992</v>
      </c>
      <c r="E3903" s="9">
        <v>624160</v>
      </c>
      <c r="F3903" s="10" t="s">
        <v>1409</v>
      </c>
      <c r="G3903" s="9">
        <v>49933</v>
      </c>
      <c r="H3903" s="9">
        <f t="shared" si="365"/>
        <v>674093</v>
      </c>
      <c r="I3903" s="6" t="s">
        <v>147</v>
      </c>
      <c r="J3903" s="6" t="s">
        <v>148</v>
      </c>
      <c r="K3903" s="5">
        <f t="shared" si="363"/>
        <v>45870</v>
      </c>
      <c r="L3903" s="9">
        <f>+VLOOKUP(B3903,'[17]TT 2023'!F$3915:K$3979,2,0)</f>
        <v>674096</v>
      </c>
      <c r="M3903" s="9">
        <f t="shared" si="364"/>
        <v>3</v>
      </c>
      <c r="N3903" s="5">
        <f>+VLOOKUP(B3903,'[17]TT 2023'!F$3915:K$3979,6,0)</f>
        <v>45862</v>
      </c>
      <c r="O3903" t="s">
        <v>4021</v>
      </c>
    </row>
    <row r="3904" spans="1:15" hidden="1" x14ac:dyDescent="0.2">
      <c r="A3904" s="5">
        <v>45835</v>
      </c>
      <c r="B3904" s="6">
        <v>40634</v>
      </c>
      <c r="C3904" s="6" t="s">
        <v>3391</v>
      </c>
      <c r="D3904" s="6" t="s">
        <v>3993</v>
      </c>
      <c r="E3904" s="9">
        <v>4442300</v>
      </c>
      <c r="F3904" s="10" t="s">
        <v>1409</v>
      </c>
      <c r="G3904" s="9">
        <v>355384</v>
      </c>
      <c r="H3904" s="9">
        <f t="shared" si="365"/>
        <v>4797684</v>
      </c>
      <c r="I3904" s="6" t="s">
        <v>147</v>
      </c>
      <c r="J3904" s="6" t="s">
        <v>148</v>
      </c>
      <c r="K3904" s="5">
        <f t="shared" si="363"/>
        <v>45870</v>
      </c>
      <c r="L3904" s="9">
        <f>+VLOOKUP(B3904,'[17]TT 2023'!F$3915:K$3979,2,0)</f>
        <v>4797684</v>
      </c>
      <c r="M3904" s="9">
        <f t="shared" si="364"/>
        <v>0</v>
      </c>
      <c r="N3904" s="5">
        <f>+VLOOKUP(B3904,'[17]TT 2023'!F$3915:K$3979,6,0)</f>
        <v>45862</v>
      </c>
      <c r="O3904" t="s">
        <v>4021</v>
      </c>
    </row>
    <row r="3905" spans="1:15" hidden="1" x14ac:dyDescent="0.2">
      <c r="A3905" s="5">
        <v>45835</v>
      </c>
      <c r="B3905" s="6">
        <v>40635</v>
      </c>
      <c r="C3905" s="6" t="s">
        <v>3391</v>
      </c>
      <c r="D3905" s="6" t="s">
        <v>3994</v>
      </c>
      <c r="E3905" s="9">
        <v>558030</v>
      </c>
      <c r="F3905" s="10" t="s">
        <v>1409</v>
      </c>
      <c r="G3905" s="9">
        <v>44642</v>
      </c>
      <c r="H3905" s="9">
        <f t="shared" si="365"/>
        <v>602672</v>
      </c>
      <c r="I3905" s="6" t="s">
        <v>147</v>
      </c>
      <c r="J3905" s="6" t="s">
        <v>148</v>
      </c>
      <c r="K3905" s="5">
        <f t="shared" si="363"/>
        <v>45870</v>
      </c>
      <c r="L3905" s="9">
        <f>+VLOOKUP(B3905,'[17]TT 2023'!F$3915:K$3979,2,0)</f>
        <v>602667</v>
      </c>
      <c r="M3905" s="9">
        <f t="shared" si="364"/>
        <v>-5</v>
      </c>
      <c r="N3905" s="5">
        <f>+VLOOKUP(B3905,'[17]TT 2023'!F$3915:K$3979,6,0)</f>
        <v>45862</v>
      </c>
      <c r="O3905" t="s">
        <v>4021</v>
      </c>
    </row>
    <row r="3906" spans="1:15" hidden="1" x14ac:dyDescent="0.2">
      <c r="A3906" s="5">
        <v>45835</v>
      </c>
      <c r="B3906" s="6">
        <v>40636</v>
      </c>
      <c r="C3906" s="6" t="s">
        <v>3391</v>
      </c>
      <c r="D3906" s="6" t="s">
        <v>3995</v>
      </c>
      <c r="E3906" s="9">
        <v>888460</v>
      </c>
      <c r="F3906" s="10" t="s">
        <v>1409</v>
      </c>
      <c r="G3906" s="9">
        <v>71077</v>
      </c>
      <c r="H3906" s="9">
        <f t="shared" si="365"/>
        <v>959537</v>
      </c>
      <c r="I3906" s="6" t="s">
        <v>147</v>
      </c>
      <c r="J3906" s="6" t="s">
        <v>148</v>
      </c>
      <c r="K3906" s="5">
        <f t="shared" si="363"/>
        <v>45870</v>
      </c>
      <c r="L3906" s="9">
        <f>+VLOOKUP(B3906,'[17]TT 2023'!F$3915:K$3979,2,0)</f>
        <v>959540</v>
      </c>
      <c r="M3906" s="9">
        <f t="shared" si="364"/>
        <v>3</v>
      </c>
      <c r="N3906" s="5">
        <f>+VLOOKUP(B3906,'[17]TT 2023'!F$3915:K$3979,6,0)</f>
        <v>45862</v>
      </c>
      <c r="O3906" t="s">
        <v>4021</v>
      </c>
    </row>
    <row r="3907" spans="1:15" hidden="1" x14ac:dyDescent="0.2">
      <c r="A3907" s="5">
        <v>45835</v>
      </c>
      <c r="B3907" s="6">
        <v>40637</v>
      </c>
      <c r="C3907" s="6" t="s">
        <v>3391</v>
      </c>
      <c r="D3907" s="6" t="s">
        <v>3996</v>
      </c>
      <c r="E3907" s="9">
        <v>964845</v>
      </c>
      <c r="F3907" s="10" t="s">
        <v>1409</v>
      </c>
      <c r="G3907" s="9">
        <v>77188</v>
      </c>
      <c r="H3907" s="9">
        <f t="shared" si="365"/>
        <v>1042033</v>
      </c>
      <c r="I3907" s="6" t="s">
        <v>147</v>
      </c>
      <c r="J3907" s="6" t="s">
        <v>148</v>
      </c>
      <c r="K3907" s="5">
        <f t="shared" si="363"/>
        <v>45870</v>
      </c>
      <c r="L3907" s="9">
        <f>+VLOOKUP(B3907,'[17]TT 2023'!F$3852:K$3914,2,0)</f>
        <v>1042038</v>
      </c>
      <c r="M3907" s="9">
        <f t="shared" si="364"/>
        <v>5</v>
      </c>
      <c r="N3907" s="5">
        <f>+VLOOKUP(B3907,'[17]TT 2023'!F$3852:K$3914,6,0)</f>
        <v>45848</v>
      </c>
      <c r="O3907" t="s">
        <v>4014</v>
      </c>
    </row>
    <row r="3908" spans="1:15" hidden="1" x14ac:dyDescent="0.2">
      <c r="A3908" s="5">
        <v>45835</v>
      </c>
      <c r="B3908" s="6">
        <v>40638</v>
      </c>
      <c r="C3908" s="6" t="s">
        <v>3391</v>
      </c>
      <c r="D3908" s="6" t="s">
        <v>3997</v>
      </c>
      <c r="E3908" s="9">
        <v>2579200</v>
      </c>
      <c r="F3908" s="10" t="s">
        <v>1409</v>
      </c>
      <c r="G3908" s="9">
        <v>206336</v>
      </c>
      <c r="H3908" s="9">
        <f t="shared" si="365"/>
        <v>2785536</v>
      </c>
      <c r="I3908" s="6" t="s">
        <v>147</v>
      </c>
      <c r="J3908" s="6" t="s">
        <v>148</v>
      </c>
      <c r="K3908" s="5">
        <f t="shared" si="363"/>
        <v>45870</v>
      </c>
      <c r="L3908" s="9">
        <f>+VLOOKUP(B3908,'[17]TT 2023'!F$3852:K$3914,2,0)</f>
        <v>2785536</v>
      </c>
      <c r="M3908" s="9">
        <f t="shared" si="364"/>
        <v>0</v>
      </c>
      <c r="N3908" s="5">
        <f>+VLOOKUP(B3908,'[17]TT 2023'!F$3852:K$3914,6,0)</f>
        <v>45848</v>
      </c>
      <c r="O3908" t="s">
        <v>4014</v>
      </c>
    </row>
    <row r="3909" spans="1:15" hidden="1" x14ac:dyDescent="0.2">
      <c r="A3909" s="5">
        <v>45838</v>
      </c>
      <c r="B3909" s="6">
        <v>40751</v>
      </c>
      <c r="C3909" s="6" t="s">
        <v>3391</v>
      </c>
      <c r="D3909" s="6" t="s">
        <v>3998</v>
      </c>
      <c r="E3909" s="9">
        <v>1116060</v>
      </c>
      <c r="F3909" s="10" t="s">
        <v>1409</v>
      </c>
      <c r="G3909" s="9">
        <v>89285</v>
      </c>
      <c r="H3909" s="9">
        <f t="shared" si="365"/>
        <v>1205345</v>
      </c>
      <c r="I3909" s="6" t="s">
        <v>147</v>
      </c>
      <c r="J3909" s="6" t="s">
        <v>148</v>
      </c>
      <c r="K3909" s="5">
        <f t="shared" si="363"/>
        <v>45873</v>
      </c>
      <c r="L3909" s="9">
        <f>+VLOOKUP(B3909,'[17]TT 2023'!F$3980:K$4062,2,0)</f>
        <v>1205348</v>
      </c>
      <c r="M3909" s="9">
        <f t="shared" si="364"/>
        <v>3</v>
      </c>
      <c r="N3909" s="5">
        <f>+VLOOKUP(B3909,'[17]TT 2023'!F$3980:K$4062,6,0)</f>
        <v>45880</v>
      </c>
      <c r="O3909" t="s">
        <v>4187</v>
      </c>
    </row>
    <row r="3910" spans="1:15" hidden="1" x14ac:dyDescent="0.2">
      <c r="A3910" s="5">
        <v>45838</v>
      </c>
      <c r="B3910" s="6">
        <v>40752</v>
      </c>
      <c r="C3910" s="6" t="s">
        <v>3391</v>
      </c>
      <c r="D3910" s="6" t="s">
        <v>3999</v>
      </c>
      <c r="E3910" s="9">
        <v>3190265</v>
      </c>
      <c r="F3910" s="10" t="s">
        <v>1409</v>
      </c>
      <c r="G3910" s="9">
        <v>255221</v>
      </c>
      <c r="H3910" s="9">
        <f t="shared" si="365"/>
        <v>3445486</v>
      </c>
      <c r="I3910" s="6" t="s">
        <v>147</v>
      </c>
      <c r="J3910" s="6" t="s">
        <v>148</v>
      </c>
      <c r="K3910" s="5">
        <f t="shared" si="363"/>
        <v>45873</v>
      </c>
      <c r="L3910" s="9">
        <f>+VLOOKUP(B3910,'[17]TT 2023'!F$3980:K$4062,2,0)</f>
        <v>3445484</v>
      </c>
      <c r="M3910" s="9">
        <f t="shared" si="364"/>
        <v>-2</v>
      </c>
      <c r="N3910" s="5">
        <f>+VLOOKUP(B3910,'[17]TT 2023'!F$3980:K$4062,6,0)</f>
        <v>45880</v>
      </c>
      <c r="O3910" t="s">
        <v>4187</v>
      </c>
    </row>
    <row r="3911" spans="1:15" hidden="1" x14ac:dyDescent="0.2">
      <c r="A3911" s="5">
        <v>45838</v>
      </c>
      <c r="B3911" s="6">
        <v>40753</v>
      </c>
      <c r="C3911" s="6" t="s">
        <v>3391</v>
      </c>
      <c r="D3911" s="6" t="s">
        <v>4000</v>
      </c>
      <c r="E3911" s="9">
        <v>1248320</v>
      </c>
      <c r="F3911" s="10" t="s">
        <v>1409</v>
      </c>
      <c r="G3911" s="9">
        <v>99866</v>
      </c>
      <c r="H3911" s="9">
        <f t="shared" si="365"/>
        <v>1348186</v>
      </c>
      <c r="I3911" s="6" t="s">
        <v>147</v>
      </c>
      <c r="J3911" s="6" t="s">
        <v>148</v>
      </c>
      <c r="K3911" s="5">
        <f t="shared" si="363"/>
        <v>45873</v>
      </c>
      <c r="L3911" s="9">
        <f>+VLOOKUP(B3911,'[17]TT 2023'!F$3980:K$4062,2,0)</f>
        <v>1348191</v>
      </c>
      <c r="M3911" s="9">
        <f t="shared" si="364"/>
        <v>5</v>
      </c>
      <c r="N3911" s="5">
        <f>+VLOOKUP(B3911,'[17]TT 2023'!F$3980:K$4062,6,0)</f>
        <v>45880</v>
      </c>
      <c r="O3911" t="s">
        <v>4187</v>
      </c>
    </row>
    <row r="3912" spans="1:15" hidden="1" x14ac:dyDescent="0.2">
      <c r="A3912" s="5">
        <v>45838</v>
      </c>
      <c r="B3912" s="6">
        <v>40754</v>
      </c>
      <c r="C3912" s="6" t="s">
        <v>3391</v>
      </c>
      <c r="D3912" s="6" t="s">
        <v>4001</v>
      </c>
      <c r="E3912" s="9">
        <v>4442300</v>
      </c>
      <c r="F3912" s="10" t="s">
        <v>1409</v>
      </c>
      <c r="G3912" s="9">
        <v>355384</v>
      </c>
      <c r="H3912" s="9">
        <f t="shared" si="365"/>
        <v>4797684</v>
      </c>
      <c r="I3912" s="6" t="s">
        <v>147</v>
      </c>
      <c r="J3912" s="6" t="s">
        <v>148</v>
      </c>
      <c r="K3912" s="5">
        <f t="shared" si="363"/>
        <v>45873</v>
      </c>
      <c r="L3912" s="9">
        <f>+VLOOKUP(B3912,'[17]TT 2023'!F$3980:K$4062,2,0)</f>
        <v>4797684</v>
      </c>
      <c r="M3912" s="9">
        <f t="shared" si="364"/>
        <v>0</v>
      </c>
      <c r="N3912" s="5">
        <f>+VLOOKUP(B3912,'[17]TT 2023'!F$3980:K$4062,6,0)</f>
        <v>45880</v>
      </c>
      <c r="O3912" t="s">
        <v>4187</v>
      </c>
    </row>
    <row r="3913" spans="1:15" hidden="1" x14ac:dyDescent="0.2">
      <c r="A3913" s="5">
        <v>45838</v>
      </c>
      <c r="B3913" s="6">
        <v>40755</v>
      </c>
      <c r="C3913" s="6" t="s">
        <v>3391</v>
      </c>
      <c r="D3913" s="6" t="s">
        <v>4002</v>
      </c>
      <c r="E3913" s="9">
        <v>4542666</v>
      </c>
      <c r="F3913" s="10" t="s">
        <v>1409</v>
      </c>
      <c r="G3913" s="9">
        <v>363413</v>
      </c>
      <c r="H3913" s="9">
        <f t="shared" si="365"/>
        <v>4906079</v>
      </c>
      <c r="I3913" s="6" t="s">
        <v>147</v>
      </c>
      <c r="J3913" s="6" t="s">
        <v>148</v>
      </c>
      <c r="K3913" s="5">
        <f t="shared" si="363"/>
        <v>45873</v>
      </c>
      <c r="L3913" s="9">
        <f>+VLOOKUP(B3913,'[17]TT 2023'!F$3980:K$4062,2,0)</f>
        <v>4906076</v>
      </c>
      <c r="M3913" s="9">
        <f t="shared" si="364"/>
        <v>-3</v>
      </c>
      <c r="N3913" s="5">
        <f>+VLOOKUP(B3913,'[17]TT 2023'!F$3980:K$4062,6,0)</f>
        <v>45880</v>
      </c>
      <c r="O3913" t="s">
        <v>4187</v>
      </c>
    </row>
    <row r="3914" spans="1:15" hidden="1" x14ac:dyDescent="0.2">
      <c r="A3914" s="5">
        <v>45838</v>
      </c>
      <c r="B3914" s="6">
        <v>40757</v>
      </c>
      <c r="C3914" s="6" t="s">
        <v>3391</v>
      </c>
      <c r="D3914" s="6" t="s">
        <v>4003</v>
      </c>
      <c r="E3914" s="9">
        <v>4442300</v>
      </c>
      <c r="F3914" s="10" t="s">
        <v>1409</v>
      </c>
      <c r="G3914" s="9">
        <v>355384</v>
      </c>
      <c r="H3914" s="9">
        <f t="shared" si="365"/>
        <v>4797684</v>
      </c>
      <c r="I3914" s="6" t="s">
        <v>147</v>
      </c>
      <c r="J3914" s="6" t="s">
        <v>148</v>
      </c>
      <c r="K3914" s="5">
        <f t="shared" si="363"/>
        <v>45873</v>
      </c>
      <c r="L3914" s="9">
        <f>+VLOOKUP(B3914,'[17]TT 2023'!F$3980:K$4062,2,0)</f>
        <v>4797684</v>
      </c>
      <c r="M3914" s="9">
        <f t="shared" si="364"/>
        <v>0</v>
      </c>
      <c r="N3914" s="5">
        <f>+VLOOKUP(B3914,'[17]TT 2023'!F$3980:K$4062,6,0)</f>
        <v>45880</v>
      </c>
      <c r="O3914" t="s">
        <v>4187</v>
      </c>
    </row>
    <row r="3915" spans="1:15" hidden="1" x14ac:dyDescent="0.2">
      <c r="A3915" s="5">
        <v>45838</v>
      </c>
      <c r="B3915" s="6">
        <v>40763</v>
      </c>
      <c r="C3915" s="6" t="s">
        <v>3391</v>
      </c>
      <c r="D3915" s="6" t="s">
        <v>4004</v>
      </c>
      <c r="E3915" s="9">
        <v>8336440</v>
      </c>
      <c r="F3915" s="10" t="s">
        <v>1409</v>
      </c>
      <c r="G3915" s="9">
        <v>666915</v>
      </c>
      <c r="H3915" s="9">
        <f t="shared" si="365"/>
        <v>9003355</v>
      </c>
      <c r="I3915" s="6" t="s">
        <v>13</v>
      </c>
      <c r="J3915" s="6" t="s">
        <v>14</v>
      </c>
      <c r="K3915" s="5">
        <f t="shared" si="363"/>
        <v>45873</v>
      </c>
      <c r="L3915" s="9">
        <f>+VLOOKUP(B3915,'[17]TT 2023'!F$3980:K$4062,2,0)</f>
        <v>9003353</v>
      </c>
      <c r="M3915" s="9">
        <f t="shared" si="364"/>
        <v>-2</v>
      </c>
      <c r="N3915" s="5">
        <f>+VLOOKUP(B3915,'[17]TT 2023'!F$3980:K$4062,6,0)</f>
        <v>45880</v>
      </c>
      <c r="O3915" t="s">
        <v>4187</v>
      </c>
    </row>
    <row r="3916" spans="1:15" hidden="1" x14ac:dyDescent="0.2">
      <c r="A3916" s="5">
        <v>45838</v>
      </c>
      <c r="B3916" s="6">
        <v>40764</v>
      </c>
      <c r="C3916" s="6" t="s">
        <v>3391</v>
      </c>
      <c r="D3916" s="6" t="s">
        <v>4005</v>
      </c>
      <c r="E3916" s="9">
        <v>10421920</v>
      </c>
      <c r="F3916" s="10" t="s">
        <v>1409</v>
      </c>
      <c r="G3916" s="9">
        <v>833754</v>
      </c>
      <c r="H3916" s="9">
        <f t="shared" si="365"/>
        <v>11255674</v>
      </c>
      <c r="I3916" s="6" t="s">
        <v>13</v>
      </c>
      <c r="J3916" s="6" t="s">
        <v>14</v>
      </c>
      <c r="K3916" s="5">
        <f t="shared" si="363"/>
        <v>45873</v>
      </c>
      <c r="L3916" s="9">
        <f>+VLOOKUP(B3916,'[17]TT 2023'!F$3980:K$4062,2,0)</f>
        <v>11255679</v>
      </c>
      <c r="M3916" s="9">
        <f t="shared" si="364"/>
        <v>5</v>
      </c>
      <c r="N3916" s="5">
        <f>+VLOOKUP(B3916,'[17]TT 2023'!F$3980:K$4062,6,0)</f>
        <v>45880</v>
      </c>
      <c r="O3916" t="s">
        <v>4187</v>
      </c>
    </row>
    <row r="3917" spans="1:15" hidden="1" x14ac:dyDescent="0.2">
      <c r="A3917" s="5">
        <v>45838</v>
      </c>
      <c r="B3917" s="6">
        <v>40765</v>
      </c>
      <c r="C3917" s="6" t="s">
        <v>3391</v>
      </c>
      <c r="D3917" s="6" t="s">
        <v>4006</v>
      </c>
      <c r="E3917" s="9">
        <v>501830</v>
      </c>
      <c r="F3917" s="10" t="s">
        <v>1409</v>
      </c>
      <c r="G3917" s="9">
        <v>40146</v>
      </c>
      <c r="H3917" s="9">
        <f t="shared" si="365"/>
        <v>541976</v>
      </c>
      <c r="I3917" s="6" t="s">
        <v>117</v>
      </c>
      <c r="J3917" s="6" t="s">
        <v>118</v>
      </c>
      <c r="K3917" s="5">
        <f t="shared" si="363"/>
        <v>45873</v>
      </c>
      <c r="L3917" s="9">
        <f>+VLOOKUP(B3917,'[17]TT 2023'!F$3980:K$4062,2,0)</f>
        <v>541971</v>
      </c>
      <c r="M3917" s="9">
        <f t="shared" si="364"/>
        <v>-5</v>
      </c>
      <c r="N3917" s="5">
        <f>+VLOOKUP(B3917,'[17]TT 2023'!F$3980:K$4062,6,0)</f>
        <v>45880</v>
      </c>
      <c r="O3917" t="s">
        <v>4187</v>
      </c>
    </row>
    <row r="3918" spans="1:15" hidden="1" x14ac:dyDescent="0.2">
      <c r="A3918" s="5">
        <v>45838</v>
      </c>
      <c r="B3918" s="6">
        <v>40766</v>
      </c>
      <c r="C3918" s="6" t="s">
        <v>3391</v>
      </c>
      <c r="D3918" s="6" t="s">
        <v>4007</v>
      </c>
      <c r="E3918" s="9">
        <v>558030</v>
      </c>
      <c r="F3918" s="10" t="s">
        <v>1409</v>
      </c>
      <c r="G3918" s="9">
        <v>44642</v>
      </c>
      <c r="H3918" s="9">
        <f t="shared" si="365"/>
        <v>602672</v>
      </c>
      <c r="I3918" s="6" t="s">
        <v>101</v>
      </c>
      <c r="J3918" s="6" t="s">
        <v>102</v>
      </c>
      <c r="K3918" s="5">
        <f t="shared" si="363"/>
        <v>45873</v>
      </c>
      <c r="L3918" s="9">
        <f>+VLOOKUP(B3918,'[17]TT 2023'!F$3980:K$4062,2,0)</f>
        <v>602667</v>
      </c>
      <c r="M3918" s="9">
        <f t="shared" si="364"/>
        <v>-5</v>
      </c>
      <c r="N3918" s="5">
        <f>+VLOOKUP(B3918,'[17]TT 2023'!F$3980:K$4062,6,0)</f>
        <v>45880</v>
      </c>
      <c r="O3918" t="s">
        <v>4187</v>
      </c>
    </row>
    <row r="3919" spans="1:15" hidden="1" x14ac:dyDescent="0.2">
      <c r="A3919" s="5">
        <v>45838</v>
      </c>
      <c r="B3919" s="6">
        <v>40767</v>
      </c>
      <c r="C3919" s="6" t="s">
        <v>3391</v>
      </c>
      <c r="D3919" s="6" t="s">
        <v>4008</v>
      </c>
      <c r="E3919" s="9">
        <v>4442300</v>
      </c>
      <c r="F3919" s="10" t="s">
        <v>1409</v>
      </c>
      <c r="G3919" s="9">
        <v>355384</v>
      </c>
      <c r="H3919" s="9">
        <f t="shared" si="365"/>
        <v>4797684</v>
      </c>
      <c r="I3919" s="6" t="s">
        <v>13</v>
      </c>
      <c r="J3919" s="6" t="s">
        <v>14</v>
      </c>
      <c r="K3919" s="5">
        <f t="shared" si="363"/>
        <v>45873</v>
      </c>
      <c r="L3919" s="9">
        <f>+VLOOKUP(B3919,'[17]TT 2023'!F$3980:K$4062,2,0)</f>
        <v>4797684</v>
      </c>
      <c r="M3919" s="9">
        <f t="shared" si="364"/>
        <v>0</v>
      </c>
      <c r="N3919" s="5">
        <f>+VLOOKUP(B3919,'[17]TT 2023'!F$3980:K$4062,6,0)</f>
        <v>45880</v>
      </c>
      <c r="O3919" t="s">
        <v>4187</v>
      </c>
    </row>
    <row r="3920" spans="1:15" hidden="1" x14ac:dyDescent="0.2">
      <c r="A3920" s="5">
        <v>45838</v>
      </c>
      <c r="B3920" s="6">
        <v>40768</v>
      </c>
      <c r="C3920" s="6" t="s">
        <v>3391</v>
      </c>
      <c r="D3920" s="6" t="s">
        <v>4009</v>
      </c>
      <c r="E3920" s="9">
        <v>2496640</v>
      </c>
      <c r="F3920" s="10" t="s">
        <v>1409</v>
      </c>
      <c r="G3920" s="9">
        <v>199731</v>
      </c>
      <c r="H3920" s="9">
        <f t="shared" si="365"/>
        <v>2696371</v>
      </c>
      <c r="I3920" s="6" t="s">
        <v>13</v>
      </c>
      <c r="J3920" s="6" t="s">
        <v>14</v>
      </c>
      <c r="K3920" s="5">
        <f t="shared" si="363"/>
        <v>45873</v>
      </c>
      <c r="L3920" s="9">
        <f>+VLOOKUP(B3920,'[17]TT 2023'!F$3980:K$4062,2,0)</f>
        <v>2696369</v>
      </c>
      <c r="M3920" s="9">
        <f t="shared" si="364"/>
        <v>-2</v>
      </c>
      <c r="N3920" s="5">
        <f>+VLOOKUP(B3920,'[17]TT 2023'!F$3980:K$4062,6,0)</f>
        <v>45880</v>
      </c>
      <c r="O3920" t="s">
        <v>4187</v>
      </c>
    </row>
    <row r="3921" spans="1:15" hidden="1" x14ac:dyDescent="0.2">
      <c r="A3921" s="5">
        <v>45838</v>
      </c>
      <c r="B3921" s="6">
        <v>40769</v>
      </c>
      <c r="C3921" s="6" t="s">
        <v>3391</v>
      </c>
      <c r="D3921" s="6" t="s">
        <v>4010</v>
      </c>
      <c r="E3921" s="9">
        <v>17658794</v>
      </c>
      <c r="F3921" s="10" t="s">
        <v>1409</v>
      </c>
      <c r="G3921" s="9">
        <v>1412704</v>
      </c>
      <c r="H3921" s="9">
        <f t="shared" si="365"/>
        <v>19071498</v>
      </c>
      <c r="I3921" s="6" t="s">
        <v>13</v>
      </c>
      <c r="J3921" s="6" t="s">
        <v>14</v>
      </c>
      <c r="K3921" s="5">
        <f t="shared" si="363"/>
        <v>45873</v>
      </c>
      <c r="L3921" s="9">
        <f>+VLOOKUP(B3921,'[17]TT 2023'!F$3980:K$4062,2,0)</f>
        <v>19071504</v>
      </c>
      <c r="M3921" s="9">
        <f t="shared" si="364"/>
        <v>6</v>
      </c>
      <c r="N3921" s="5">
        <f>+VLOOKUP(B3921,'[17]TT 2023'!F$3980:K$4062,6,0)</f>
        <v>45880</v>
      </c>
      <c r="O3921" t="s">
        <v>4187</v>
      </c>
    </row>
    <row r="3922" spans="1:15" hidden="1" x14ac:dyDescent="0.2">
      <c r="A3922" s="5">
        <v>45838</v>
      </c>
      <c r="B3922" s="6">
        <v>40770</v>
      </c>
      <c r="C3922" s="6" t="s">
        <v>3391</v>
      </c>
      <c r="D3922" s="6" t="s">
        <v>4011</v>
      </c>
      <c r="E3922" s="9">
        <v>888460</v>
      </c>
      <c r="F3922" s="10" t="s">
        <v>1409</v>
      </c>
      <c r="G3922" s="9">
        <v>71077</v>
      </c>
      <c r="H3922" s="9">
        <f t="shared" si="365"/>
        <v>959537</v>
      </c>
      <c r="I3922" s="6" t="s">
        <v>131</v>
      </c>
      <c r="J3922" s="6" t="s">
        <v>132</v>
      </c>
      <c r="K3922" s="5">
        <f t="shared" si="363"/>
        <v>45873</v>
      </c>
      <c r="L3922" s="9">
        <f>+VLOOKUP(B3922,'[17]TT 2023'!F$3980:K$4062,2,0)</f>
        <v>959540</v>
      </c>
      <c r="M3922" s="9">
        <f t="shared" si="364"/>
        <v>3</v>
      </c>
      <c r="N3922" s="5">
        <f>+VLOOKUP(B3922,'[17]TT 2023'!F$3980:K$4062,6,0)</f>
        <v>45880</v>
      </c>
      <c r="O3922" t="s">
        <v>4187</v>
      </c>
    </row>
    <row r="3923" spans="1:15" hidden="1" x14ac:dyDescent="0.2">
      <c r="A3923" s="5">
        <v>45838</v>
      </c>
      <c r="B3923" s="6">
        <v>40771</v>
      </c>
      <c r="C3923" s="6" t="s">
        <v>3391</v>
      </c>
      <c r="D3923" s="6" t="s">
        <v>4012</v>
      </c>
      <c r="E3923" s="9">
        <v>1248320</v>
      </c>
      <c r="F3923" s="10" t="s">
        <v>1409</v>
      </c>
      <c r="G3923" s="9">
        <v>99866</v>
      </c>
      <c r="H3923" s="9">
        <f t="shared" si="365"/>
        <v>1348186</v>
      </c>
      <c r="I3923" s="6" t="s">
        <v>53</v>
      </c>
      <c r="J3923" s="6" t="s">
        <v>54</v>
      </c>
      <c r="K3923" s="5">
        <f t="shared" si="363"/>
        <v>45873</v>
      </c>
      <c r="L3923" s="9">
        <f>+VLOOKUP(B3923,'[17]TT 2023'!F$3980:K$4062,2,0)</f>
        <v>1348191</v>
      </c>
      <c r="M3923" s="9">
        <f t="shared" si="364"/>
        <v>5</v>
      </c>
      <c r="N3923" s="5">
        <f>+VLOOKUP(B3923,'[17]TT 2023'!F$3980:K$4062,6,0)</f>
        <v>45880</v>
      </c>
      <c r="O3923" t="s">
        <v>4187</v>
      </c>
    </row>
    <row r="3924" spans="1:15" hidden="1" x14ac:dyDescent="0.2">
      <c r="A3924" s="5">
        <v>45838</v>
      </c>
      <c r="B3924" s="6">
        <v>40772</v>
      </c>
      <c r="C3924" s="6" t="s">
        <v>3391</v>
      </c>
      <c r="D3924" s="6" t="s">
        <v>4013</v>
      </c>
      <c r="E3924" s="9">
        <v>888460</v>
      </c>
      <c r="F3924" s="10" t="s">
        <v>1409</v>
      </c>
      <c r="G3924" s="9">
        <v>71077</v>
      </c>
      <c r="H3924" s="9">
        <f t="shared" si="365"/>
        <v>959537</v>
      </c>
      <c r="I3924" s="6" t="s">
        <v>139</v>
      </c>
      <c r="J3924" s="6" t="s">
        <v>140</v>
      </c>
      <c r="K3924" s="5">
        <f t="shared" si="363"/>
        <v>45873</v>
      </c>
      <c r="L3924" s="9">
        <f>+VLOOKUP(B3924,'[17]TT 2023'!F$3980:K$4062,2,0)</f>
        <v>959540</v>
      </c>
      <c r="M3924" s="9">
        <f t="shared" si="364"/>
        <v>3</v>
      </c>
      <c r="N3924" s="5">
        <f>+VLOOKUP(B3924,'[17]TT 2023'!F$3980:K$4062,6,0)</f>
        <v>45880</v>
      </c>
      <c r="O3924" t="s">
        <v>4187</v>
      </c>
    </row>
    <row r="3925" spans="1:15" hidden="1" x14ac:dyDescent="0.2">
      <c r="A3925" s="5">
        <v>45840</v>
      </c>
      <c r="B3925" s="6" t="s">
        <v>4019</v>
      </c>
      <c r="C3925" s="6" t="s">
        <v>727</v>
      </c>
      <c r="D3925" s="6" t="s">
        <v>4015</v>
      </c>
      <c r="E3925" s="9">
        <v>-2477861</v>
      </c>
      <c r="F3925" s="50" t="s">
        <v>2419</v>
      </c>
      <c r="G3925" s="9">
        <v>0</v>
      </c>
      <c r="H3925" s="9">
        <v>-2477861</v>
      </c>
      <c r="I3925" s="6" t="s">
        <v>13</v>
      </c>
      <c r="J3925" s="6" t="s">
        <v>14</v>
      </c>
      <c r="K3925" s="5">
        <f t="shared" ref="K3925:K3952" si="366">35+A3925</f>
        <v>45875</v>
      </c>
      <c r="L3925" s="9">
        <f>+VLOOKUP(B3925,'[17]TT 2023'!F$3915:K$3979,2,0)</f>
        <v>-2477861</v>
      </c>
      <c r="M3925" s="9">
        <f t="shared" ref="M3925:M3952" si="367">+L3925-H3925</f>
        <v>0</v>
      </c>
      <c r="N3925" s="5">
        <f>+VLOOKUP(B3925,'[17]TT 2023'!F$3915:K$3979,6,0)</f>
        <v>45862</v>
      </c>
      <c r="O3925" t="s">
        <v>4021</v>
      </c>
    </row>
    <row r="3926" spans="1:15" hidden="1" x14ac:dyDescent="0.2">
      <c r="A3926" s="5">
        <v>45841</v>
      </c>
      <c r="B3926" s="6">
        <v>8119</v>
      </c>
      <c r="C3926" s="6" t="s">
        <v>3388</v>
      </c>
      <c r="D3926" s="6" t="s">
        <v>3411</v>
      </c>
      <c r="E3926" s="9">
        <v>-2345049</v>
      </c>
      <c r="F3926" s="50">
        <v>0.08</v>
      </c>
      <c r="G3926" s="9">
        <v>-187604</v>
      </c>
      <c r="H3926" s="9">
        <v>-2532653</v>
      </c>
      <c r="I3926" s="6" t="s">
        <v>13</v>
      </c>
      <c r="J3926" s="6" t="s">
        <v>14</v>
      </c>
      <c r="K3926" s="5">
        <f t="shared" si="366"/>
        <v>45876</v>
      </c>
      <c r="L3926" s="9">
        <f>+VLOOKUP(B3926,'[17]TT 2023'!F$3915:K$3979,2,0)</f>
        <v>-2532653</v>
      </c>
      <c r="M3926" s="9">
        <f t="shared" si="367"/>
        <v>0</v>
      </c>
      <c r="N3926" s="5">
        <f>+VLOOKUP(B3926,'[17]TT 2023'!F$3915:K$3979,6,0)</f>
        <v>45862</v>
      </c>
      <c r="O3926" t="s">
        <v>4021</v>
      </c>
    </row>
    <row r="3927" spans="1:15" hidden="1" x14ac:dyDescent="0.2">
      <c r="A3927" s="5">
        <v>45841</v>
      </c>
      <c r="B3927" s="6">
        <v>8124</v>
      </c>
      <c r="C3927" s="6" t="s">
        <v>3388</v>
      </c>
      <c r="D3927" s="6" t="s">
        <v>3410</v>
      </c>
      <c r="E3927" s="9">
        <v>-4690098</v>
      </c>
      <c r="F3927" s="50">
        <v>0.08</v>
      </c>
      <c r="G3927" s="9">
        <v>-375208</v>
      </c>
      <c r="H3927" s="9">
        <v>-5065306</v>
      </c>
      <c r="I3927" s="6" t="s">
        <v>13</v>
      </c>
      <c r="J3927" s="6" t="s">
        <v>14</v>
      </c>
      <c r="K3927" s="5">
        <f t="shared" si="366"/>
        <v>45876</v>
      </c>
      <c r="L3927" s="9">
        <f>+VLOOKUP(B3927,'[17]TT 2023'!F$3915:K$3979,2,0)</f>
        <v>-5065306</v>
      </c>
      <c r="M3927" s="9">
        <f t="shared" si="367"/>
        <v>0</v>
      </c>
      <c r="N3927" s="5">
        <f>+VLOOKUP(B3927,'[17]TT 2023'!F$3915:K$3979,6,0)</f>
        <v>45862</v>
      </c>
      <c r="O3927" t="s">
        <v>4021</v>
      </c>
    </row>
    <row r="3928" spans="1:15" hidden="1" x14ac:dyDescent="0.2">
      <c r="A3928" s="5">
        <v>45841</v>
      </c>
      <c r="B3928" s="6">
        <v>8166</v>
      </c>
      <c r="C3928" s="6" t="s">
        <v>3388</v>
      </c>
      <c r="D3928" s="6" t="s">
        <v>3413</v>
      </c>
      <c r="E3928" s="9">
        <v>-5276361</v>
      </c>
      <c r="F3928" s="50">
        <v>0.08</v>
      </c>
      <c r="G3928" s="9">
        <v>-422109</v>
      </c>
      <c r="H3928" s="9">
        <v>-5698470</v>
      </c>
      <c r="I3928" s="6" t="s">
        <v>13</v>
      </c>
      <c r="J3928" s="6" t="s">
        <v>14</v>
      </c>
      <c r="K3928" s="5">
        <f t="shared" si="366"/>
        <v>45876</v>
      </c>
      <c r="L3928" s="9">
        <f>+VLOOKUP(B3928,'[17]TT 2023'!F$3915:K$3979,2,0)</f>
        <v>-5698470</v>
      </c>
      <c r="M3928" s="9">
        <f t="shared" si="367"/>
        <v>0</v>
      </c>
      <c r="N3928" s="5">
        <f>+VLOOKUP(B3928,'[17]TT 2023'!F$3915:K$3979,6,0)</f>
        <v>45862</v>
      </c>
      <c r="O3928" t="s">
        <v>4021</v>
      </c>
    </row>
    <row r="3929" spans="1:15" hidden="1" x14ac:dyDescent="0.2">
      <c r="A3929" s="5">
        <v>45841</v>
      </c>
      <c r="B3929" s="6">
        <v>8185</v>
      </c>
      <c r="C3929" s="6" t="s">
        <v>3388</v>
      </c>
      <c r="D3929" s="6" t="s">
        <v>3409</v>
      </c>
      <c r="E3929" s="9">
        <v>-9380197</v>
      </c>
      <c r="F3929" s="50">
        <v>0.08</v>
      </c>
      <c r="G3929" s="9">
        <v>-750416</v>
      </c>
      <c r="H3929" s="9">
        <v>-10130613</v>
      </c>
      <c r="I3929" s="6" t="s">
        <v>13</v>
      </c>
      <c r="J3929" s="6" t="s">
        <v>14</v>
      </c>
      <c r="K3929" s="5">
        <f t="shared" si="366"/>
        <v>45876</v>
      </c>
      <c r="L3929" s="9">
        <f>+VLOOKUP(B3929,'[17]TT 2023'!F$3915:K$3979,2,0)</f>
        <v>-10130613</v>
      </c>
      <c r="M3929" s="9">
        <f t="shared" si="367"/>
        <v>0</v>
      </c>
      <c r="N3929" s="5">
        <f>+VLOOKUP(B3929,'[17]TT 2023'!F$3915:K$3979,6,0)</f>
        <v>45862</v>
      </c>
      <c r="O3929" t="s">
        <v>4021</v>
      </c>
    </row>
    <row r="3930" spans="1:15" hidden="1" x14ac:dyDescent="0.2">
      <c r="A3930" s="5">
        <v>45841</v>
      </c>
      <c r="B3930" s="6">
        <v>8230</v>
      </c>
      <c r="C3930" s="6" t="s">
        <v>3388</v>
      </c>
      <c r="D3930" s="6" t="s">
        <v>3412</v>
      </c>
      <c r="E3930" s="9">
        <v>-1172525</v>
      </c>
      <c r="F3930" s="50">
        <v>0.08</v>
      </c>
      <c r="G3930" s="9">
        <v>-93802</v>
      </c>
      <c r="H3930" s="9">
        <v>-1266327</v>
      </c>
      <c r="I3930" s="6" t="s">
        <v>13</v>
      </c>
      <c r="J3930" s="6" t="s">
        <v>14</v>
      </c>
      <c r="K3930" s="5">
        <f t="shared" si="366"/>
        <v>45876</v>
      </c>
      <c r="L3930" s="9">
        <f>+VLOOKUP(B3930,'[17]TT 2023'!F$3915:K$3979,2,0)</f>
        <v>-1266327</v>
      </c>
      <c r="M3930" s="9">
        <f t="shared" si="367"/>
        <v>0</v>
      </c>
      <c r="N3930" s="5">
        <f>+VLOOKUP(B3930,'[17]TT 2023'!F$3915:K$3979,6,0)</f>
        <v>45862</v>
      </c>
      <c r="O3930" t="s">
        <v>4021</v>
      </c>
    </row>
    <row r="3931" spans="1:15" hidden="1" x14ac:dyDescent="0.2">
      <c r="A3931" s="5">
        <v>45841</v>
      </c>
      <c r="B3931" s="6">
        <v>8253</v>
      </c>
      <c r="C3931" s="6" t="s">
        <v>3388</v>
      </c>
      <c r="D3931" s="6" t="s">
        <v>3414</v>
      </c>
      <c r="E3931" s="9">
        <v>-5393613</v>
      </c>
      <c r="F3931" s="50">
        <v>0.08</v>
      </c>
      <c r="G3931" s="9">
        <v>-431489</v>
      </c>
      <c r="H3931" s="9">
        <v>-5825102</v>
      </c>
      <c r="I3931" s="6" t="s">
        <v>13</v>
      </c>
      <c r="J3931" s="6" t="s">
        <v>14</v>
      </c>
      <c r="K3931" s="5">
        <f t="shared" si="366"/>
        <v>45876</v>
      </c>
      <c r="L3931" s="9">
        <f>+VLOOKUP(B3931,'[17]TT 2023'!F$3915:K$3979,2,0)</f>
        <v>-5825102</v>
      </c>
      <c r="M3931" s="9">
        <f t="shared" si="367"/>
        <v>0</v>
      </c>
      <c r="N3931" s="5">
        <f>+VLOOKUP(B3931,'[17]TT 2023'!F$3915:K$3979,6,0)</f>
        <v>45862</v>
      </c>
      <c r="O3931" t="s">
        <v>4021</v>
      </c>
    </row>
    <row r="3932" spans="1:15" hidden="1" x14ac:dyDescent="0.2">
      <c r="A3932" s="5">
        <v>45854</v>
      </c>
      <c r="B3932" s="6">
        <v>1205</v>
      </c>
      <c r="C3932" s="6" t="s">
        <v>3386</v>
      </c>
      <c r="D3932" s="6" t="s">
        <v>4016</v>
      </c>
      <c r="E3932" s="9">
        <v>-404824</v>
      </c>
      <c r="F3932" s="10" t="s">
        <v>1409</v>
      </c>
      <c r="G3932" s="9">
        <v>-32386</v>
      </c>
      <c r="H3932" s="9">
        <v>-437210</v>
      </c>
      <c r="I3932" s="6" t="s">
        <v>175</v>
      </c>
      <c r="J3932" s="6" t="s">
        <v>176</v>
      </c>
      <c r="K3932" s="5">
        <f t="shared" si="366"/>
        <v>45889</v>
      </c>
      <c r="L3932" s="9">
        <f>+VLOOKUP(B3932,'[17]TT 2023'!F$3980:K$4062,2,0)</f>
        <v>-437210</v>
      </c>
      <c r="M3932" s="9">
        <f t="shared" si="367"/>
        <v>0</v>
      </c>
      <c r="N3932" s="5">
        <f>+VLOOKUP(B3932,'[17]TT 2023'!F$3980:K$4062,6,0)</f>
        <v>45880</v>
      </c>
      <c r="O3932" t="s">
        <v>4187</v>
      </c>
    </row>
    <row r="3933" spans="1:15" hidden="1" x14ac:dyDescent="0.2">
      <c r="A3933" s="5">
        <v>45854</v>
      </c>
      <c r="B3933" s="6">
        <v>1206</v>
      </c>
      <c r="C3933" s="6" t="s">
        <v>3386</v>
      </c>
      <c r="D3933" s="6" t="s">
        <v>4016</v>
      </c>
      <c r="E3933" s="9">
        <v>-404824</v>
      </c>
      <c r="F3933" s="10" t="s">
        <v>1409</v>
      </c>
      <c r="G3933" s="9">
        <v>-32386</v>
      </c>
      <c r="H3933" s="9">
        <v>-437210</v>
      </c>
      <c r="I3933" s="6" t="s">
        <v>175</v>
      </c>
      <c r="J3933" s="6" t="s">
        <v>176</v>
      </c>
      <c r="K3933" s="5">
        <f t="shared" si="366"/>
        <v>45889</v>
      </c>
      <c r="L3933" s="9">
        <f>+VLOOKUP(B3933,'[17]TT 2023'!F$3915:K$3979,2,0)</f>
        <v>-437211</v>
      </c>
      <c r="M3933" s="9">
        <f t="shared" si="367"/>
        <v>-1</v>
      </c>
      <c r="N3933" s="5">
        <f>+VLOOKUP(B3933,'[17]TT 2023'!F$3915:K$3979,6,0)</f>
        <v>45862</v>
      </c>
      <c r="O3933" t="s">
        <v>4021</v>
      </c>
    </row>
    <row r="3934" spans="1:15" hidden="1" x14ac:dyDescent="0.2">
      <c r="A3934" s="5">
        <v>45854</v>
      </c>
      <c r="B3934" s="6">
        <v>1207</v>
      </c>
      <c r="C3934" s="6" t="s">
        <v>3386</v>
      </c>
      <c r="D3934" s="6" t="s">
        <v>4016</v>
      </c>
      <c r="E3934" s="9">
        <v>-223212</v>
      </c>
      <c r="F3934" s="10" t="s">
        <v>1409</v>
      </c>
      <c r="G3934" s="9">
        <v>-17857</v>
      </c>
      <c r="H3934" s="9">
        <v>-241069</v>
      </c>
      <c r="I3934" s="6" t="s">
        <v>113</v>
      </c>
      <c r="J3934" s="6" t="s">
        <v>114</v>
      </c>
      <c r="K3934" s="5">
        <f t="shared" si="366"/>
        <v>45889</v>
      </c>
      <c r="L3934" s="9">
        <f>+VLOOKUP(B3934,'[17]TT 2023'!F$3915:K$3979,2,0)</f>
        <v>-241069</v>
      </c>
      <c r="M3934" s="9">
        <f t="shared" si="367"/>
        <v>0</v>
      </c>
      <c r="N3934" s="5">
        <f>+VLOOKUP(B3934,'[17]TT 2023'!F$3915:K$3979,6,0)</f>
        <v>45862</v>
      </c>
      <c r="O3934" t="s">
        <v>4021</v>
      </c>
    </row>
    <row r="3935" spans="1:15" hidden="1" x14ac:dyDescent="0.2">
      <c r="A3935" s="5">
        <v>45854</v>
      </c>
      <c r="B3935" s="6">
        <v>1208</v>
      </c>
      <c r="C3935" s="6" t="s">
        <v>3386</v>
      </c>
      <c r="D3935" s="6" t="s">
        <v>4016</v>
      </c>
      <c r="E3935" s="9">
        <v>-62416</v>
      </c>
      <c r="F3935" s="10" t="s">
        <v>1409</v>
      </c>
      <c r="G3935" s="9">
        <v>-4993</v>
      </c>
      <c r="H3935" s="9">
        <v>-67409</v>
      </c>
      <c r="I3935" s="6" t="s">
        <v>139</v>
      </c>
      <c r="J3935" s="6" t="s">
        <v>140</v>
      </c>
      <c r="K3935" s="5">
        <f t="shared" si="366"/>
        <v>45889</v>
      </c>
      <c r="L3935" s="9">
        <f>+VLOOKUP(B3935,'[17]TT 2023'!F$3915:K$3979,2,0)</f>
        <v>-67405</v>
      </c>
      <c r="M3935" s="9">
        <f t="shared" si="367"/>
        <v>4</v>
      </c>
      <c r="N3935" s="5">
        <f>+VLOOKUP(B3935,'[17]TT 2023'!F$3915:K$3979,6,0)</f>
        <v>45862</v>
      </c>
      <c r="O3935" t="s">
        <v>4021</v>
      </c>
    </row>
    <row r="3936" spans="1:15" hidden="1" x14ac:dyDescent="0.2">
      <c r="A3936" s="5">
        <v>45854</v>
      </c>
      <c r="B3936" s="6">
        <v>1209</v>
      </c>
      <c r="C3936" s="6" t="s">
        <v>3386</v>
      </c>
      <c r="D3936" s="6" t="s">
        <v>4016</v>
      </c>
      <c r="E3936" s="9">
        <v>-355384</v>
      </c>
      <c r="F3936" s="10" t="s">
        <v>1409</v>
      </c>
      <c r="G3936" s="9">
        <v>-28431</v>
      </c>
      <c r="H3936" s="9">
        <v>-383815</v>
      </c>
      <c r="I3936" s="6" t="s">
        <v>139</v>
      </c>
      <c r="J3936" s="6" t="s">
        <v>140</v>
      </c>
      <c r="K3936" s="5">
        <f t="shared" si="366"/>
        <v>45889</v>
      </c>
      <c r="L3936" s="9">
        <f>+VLOOKUP(B3936,'[17]TT 2023'!F$3915:K$3979,2,0)</f>
        <v>-383818</v>
      </c>
      <c r="M3936" s="9">
        <f t="shared" si="367"/>
        <v>-3</v>
      </c>
      <c r="N3936" s="5">
        <f>+VLOOKUP(B3936,'[17]TT 2023'!F$3915:K$3979,6,0)</f>
        <v>45862</v>
      </c>
      <c r="O3936" t="s">
        <v>4021</v>
      </c>
    </row>
    <row r="3937" spans="1:15" hidden="1" x14ac:dyDescent="0.2">
      <c r="A3937" s="5">
        <v>45854</v>
      </c>
      <c r="B3937" s="6">
        <v>1210</v>
      </c>
      <c r="C3937" s="6" t="s">
        <v>3386</v>
      </c>
      <c r="D3937" s="6" t="s">
        <v>4016</v>
      </c>
      <c r="E3937" s="9">
        <v>-1086458</v>
      </c>
      <c r="F3937" s="10" t="s">
        <v>1409</v>
      </c>
      <c r="G3937" s="9">
        <v>-86917</v>
      </c>
      <c r="H3937" s="9">
        <v>-1173375</v>
      </c>
      <c r="I3937" s="6" t="s">
        <v>139</v>
      </c>
      <c r="J3937" s="6" t="s">
        <v>140</v>
      </c>
      <c r="K3937" s="5">
        <f t="shared" si="366"/>
        <v>45889</v>
      </c>
      <c r="L3937" s="9">
        <f>+VLOOKUP(B3937,'[17]TT 2023'!F$3915:K$3979,2,0)</f>
        <v>-1173379</v>
      </c>
      <c r="M3937" s="9">
        <f t="shared" si="367"/>
        <v>-4</v>
      </c>
      <c r="N3937" s="5">
        <f>+VLOOKUP(B3937,'[17]TT 2023'!F$3915:K$3979,6,0)</f>
        <v>45862</v>
      </c>
      <c r="O3937" t="s">
        <v>4021</v>
      </c>
    </row>
    <row r="3938" spans="1:15" hidden="1" x14ac:dyDescent="0.2">
      <c r="A3938" s="5">
        <v>45854</v>
      </c>
      <c r="B3938" s="6">
        <v>1211</v>
      </c>
      <c r="C3938" s="6" t="s">
        <v>3386</v>
      </c>
      <c r="D3938" s="6" t="s">
        <v>4016</v>
      </c>
      <c r="E3938" s="9">
        <v>-334818</v>
      </c>
      <c r="F3938" s="10" t="s">
        <v>1409</v>
      </c>
      <c r="G3938" s="9">
        <v>-26785</v>
      </c>
      <c r="H3938" s="9">
        <v>-361603</v>
      </c>
      <c r="I3938" s="6" t="s">
        <v>73</v>
      </c>
      <c r="J3938" s="6" t="s">
        <v>74</v>
      </c>
      <c r="K3938" s="5">
        <f t="shared" si="366"/>
        <v>45889</v>
      </c>
      <c r="L3938" s="9">
        <f>+VLOOKUP(B3938,'[17]TT 2023'!F$3915:K$3979,2,0)</f>
        <v>-361597</v>
      </c>
      <c r="M3938" s="9">
        <f t="shared" si="367"/>
        <v>6</v>
      </c>
      <c r="N3938" s="5">
        <f>+VLOOKUP(B3938,'[17]TT 2023'!F$3915:K$3979,6,0)</f>
        <v>45862</v>
      </c>
      <c r="O3938" t="s">
        <v>4021</v>
      </c>
    </row>
    <row r="3939" spans="1:15" hidden="1" x14ac:dyDescent="0.2">
      <c r="A3939" s="5">
        <v>45854</v>
      </c>
      <c r="B3939" s="6">
        <v>1212</v>
      </c>
      <c r="C3939" s="6" t="s">
        <v>3386</v>
      </c>
      <c r="D3939" s="6" t="s">
        <v>4016</v>
      </c>
      <c r="E3939" s="9">
        <v>-177692</v>
      </c>
      <c r="F3939" s="10" t="s">
        <v>1409</v>
      </c>
      <c r="G3939" s="9">
        <v>-14215</v>
      </c>
      <c r="H3939" s="9">
        <v>-191907</v>
      </c>
      <c r="I3939" s="6" t="s">
        <v>131</v>
      </c>
      <c r="J3939" s="6" t="s">
        <v>132</v>
      </c>
      <c r="K3939" s="5">
        <f t="shared" si="366"/>
        <v>45889</v>
      </c>
      <c r="L3939" s="9">
        <f>+VLOOKUP(B3939,'[17]TT 2023'!F$3915:K$3979,2,0)</f>
        <v>-191902</v>
      </c>
      <c r="M3939" s="9">
        <f t="shared" si="367"/>
        <v>5</v>
      </c>
      <c r="N3939" s="5">
        <f>+VLOOKUP(B3939,'[17]TT 2023'!F$3915:K$3979,6,0)</f>
        <v>45862</v>
      </c>
      <c r="O3939" t="s">
        <v>4021</v>
      </c>
    </row>
    <row r="3940" spans="1:15" hidden="1" x14ac:dyDescent="0.2">
      <c r="A3940" s="5">
        <v>45854</v>
      </c>
      <c r="B3940" s="6">
        <v>1213</v>
      </c>
      <c r="C3940" s="6" t="s">
        <v>3386</v>
      </c>
      <c r="D3940" s="6" t="s">
        <v>4016</v>
      </c>
      <c r="E3940" s="9">
        <v>-223212</v>
      </c>
      <c r="F3940" s="10" t="s">
        <v>1409</v>
      </c>
      <c r="G3940" s="9">
        <v>-17857</v>
      </c>
      <c r="H3940" s="9">
        <v>-241069</v>
      </c>
      <c r="I3940" s="6" t="s">
        <v>101</v>
      </c>
      <c r="J3940" s="6" t="s">
        <v>102</v>
      </c>
      <c r="K3940" s="5">
        <f t="shared" si="366"/>
        <v>45889</v>
      </c>
      <c r="L3940" s="9">
        <f>+VLOOKUP(B3940,'[17]TT 2023'!F$3915:K$3979,2,0)</f>
        <v>-241069</v>
      </c>
      <c r="M3940" s="9">
        <f t="shared" si="367"/>
        <v>0</v>
      </c>
      <c r="N3940" s="5">
        <f>+VLOOKUP(B3940,'[17]TT 2023'!F$3915:K$3979,6,0)</f>
        <v>45862</v>
      </c>
      <c r="O3940" t="s">
        <v>4021</v>
      </c>
    </row>
    <row r="3941" spans="1:15" hidden="1" x14ac:dyDescent="0.2">
      <c r="A3941" s="5">
        <v>45854</v>
      </c>
      <c r="B3941" s="6">
        <v>1214</v>
      </c>
      <c r="C3941" s="6" t="s">
        <v>3386</v>
      </c>
      <c r="D3941" s="6" t="s">
        <v>4016</v>
      </c>
      <c r="E3941" s="9">
        <v>-101206</v>
      </c>
      <c r="F3941" s="10" t="s">
        <v>1409</v>
      </c>
      <c r="G3941" s="9">
        <v>-8096</v>
      </c>
      <c r="H3941" s="9">
        <v>-109302</v>
      </c>
      <c r="I3941" s="6" t="s">
        <v>101</v>
      </c>
      <c r="J3941" s="6" t="s">
        <v>102</v>
      </c>
      <c r="K3941" s="5">
        <f t="shared" si="366"/>
        <v>45889</v>
      </c>
      <c r="L3941" s="9">
        <f>+VLOOKUP(B3941,'[17]TT 2023'!F$3915:K$3979,2,0)</f>
        <v>-109296</v>
      </c>
      <c r="M3941" s="9">
        <f t="shared" si="367"/>
        <v>6</v>
      </c>
      <c r="N3941" s="5">
        <f>+VLOOKUP(B3941,'[17]TT 2023'!F$3915:K$3979,6,0)</f>
        <v>45862</v>
      </c>
      <c r="O3941" t="s">
        <v>4021</v>
      </c>
    </row>
    <row r="3942" spans="1:15" hidden="1" x14ac:dyDescent="0.2">
      <c r="A3942" s="5">
        <v>45854</v>
      </c>
      <c r="B3942" s="6">
        <v>1215</v>
      </c>
      <c r="C3942" s="6" t="s">
        <v>3386</v>
      </c>
      <c r="D3942" s="6" t="s">
        <v>4016</v>
      </c>
      <c r="E3942" s="9">
        <v>-111058</v>
      </c>
      <c r="F3942" s="10" t="s">
        <v>1409</v>
      </c>
      <c r="G3942" s="9">
        <v>-8885</v>
      </c>
      <c r="H3942" s="9">
        <v>-119943</v>
      </c>
      <c r="I3942" s="6" t="s">
        <v>101</v>
      </c>
      <c r="J3942" s="6" t="s">
        <v>102</v>
      </c>
      <c r="K3942" s="5">
        <f t="shared" si="366"/>
        <v>45889</v>
      </c>
      <c r="L3942" s="9">
        <f>+VLOOKUP(B3942,'[17]TT 2023'!F$3915:K$3979,2,0)</f>
        <v>-119947</v>
      </c>
      <c r="M3942" s="9">
        <f t="shared" si="367"/>
        <v>-4</v>
      </c>
      <c r="N3942" s="5">
        <f>+VLOOKUP(B3942,'[17]TT 2023'!F$3915:K$3979,6,0)</f>
        <v>45862</v>
      </c>
      <c r="O3942" t="s">
        <v>4021</v>
      </c>
    </row>
    <row r="3943" spans="1:15" hidden="1" x14ac:dyDescent="0.2">
      <c r="A3943" s="5">
        <v>45854</v>
      </c>
      <c r="B3943" s="6">
        <v>1216</v>
      </c>
      <c r="C3943" s="6" t="s">
        <v>3386</v>
      </c>
      <c r="D3943" s="6" t="s">
        <v>4016</v>
      </c>
      <c r="E3943" s="9">
        <v>-444230</v>
      </c>
      <c r="F3943" s="10" t="s">
        <v>1409</v>
      </c>
      <c r="G3943" s="9">
        <v>-35538</v>
      </c>
      <c r="H3943" s="9">
        <v>-479768</v>
      </c>
      <c r="I3943" s="6" t="s">
        <v>93</v>
      </c>
      <c r="J3943" s="6" t="s">
        <v>94</v>
      </c>
      <c r="K3943" s="5">
        <f t="shared" si="366"/>
        <v>45889</v>
      </c>
      <c r="L3943" s="9">
        <f>+VLOOKUP(B3943,'[17]TT 2023'!F$3915:K$3979,2,0)</f>
        <v>-479763</v>
      </c>
      <c r="M3943" s="9">
        <f t="shared" si="367"/>
        <v>5</v>
      </c>
      <c r="N3943" s="5">
        <f>+VLOOKUP(B3943,'[17]TT 2023'!F$3915:K$3979,6,0)</f>
        <v>45862</v>
      </c>
      <c r="O3943" t="s">
        <v>4021</v>
      </c>
    </row>
    <row r="3944" spans="1:15" hidden="1" x14ac:dyDescent="0.2">
      <c r="A3944" s="5">
        <v>45854</v>
      </c>
      <c r="B3944" s="6">
        <v>1217</v>
      </c>
      <c r="C3944" s="6" t="s">
        <v>3386</v>
      </c>
      <c r="D3944" s="6" t="s">
        <v>4016</v>
      </c>
      <c r="E3944" s="9">
        <v>-446424</v>
      </c>
      <c r="F3944" s="10" t="s">
        <v>1409</v>
      </c>
      <c r="G3944" s="9">
        <v>-35714</v>
      </c>
      <c r="H3944" s="9">
        <v>-482138</v>
      </c>
      <c r="I3944" s="6" t="s">
        <v>93</v>
      </c>
      <c r="J3944" s="6" t="s">
        <v>94</v>
      </c>
      <c r="K3944" s="5">
        <f t="shared" si="366"/>
        <v>45889</v>
      </c>
      <c r="L3944" s="9">
        <f>+VLOOKUP(B3944,'[17]TT 2023'!F$3915:K$3979,2,0)</f>
        <v>-482139</v>
      </c>
      <c r="M3944" s="9">
        <f t="shared" si="367"/>
        <v>-1</v>
      </c>
      <c r="N3944" s="5">
        <f>+VLOOKUP(B3944,'[17]TT 2023'!F$3915:K$3979,6,0)</f>
        <v>45862</v>
      </c>
      <c r="O3944" t="s">
        <v>4021</v>
      </c>
    </row>
    <row r="3945" spans="1:15" hidden="1" x14ac:dyDescent="0.2">
      <c r="A3945" s="5">
        <v>45854</v>
      </c>
      <c r="B3945" s="6">
        <v>1218</v>
      </c>
      <c r="C3945" s="6" t="s">
        <v>3386</v>
      </c>
      <c r="D3945" s="6" t="s">
        <v>4016</v>
      </c>
      <c r="E3945" s="9">
        <v>-303618</v>
      </c>
      <c r="F3945" s="10" t="s">
        <v>1409</v>
      </c>
      <c r="G3945" s="9">
        <v>-24289</v>
      </c>
      <c r="H3945" s="9">
        <v>-327907</v>
      </c>
      <c r="I3945" s="6" t="s">
        <v>13</v>
      </c>
      <c r="J3945" s="6" t="s">
        <v>14</v>
      </c>
      <c r="K3945" s="5">
        <f t="shared" si="366"/>
        <v>45889</v>
      </c>
      <c r="L3945" s="9">
        <f>+VLOOKUP(B3945,'[17]TT 2023'!F$3980:K$4062,2,0)</f>
        <v>-327907</v>
      </c>
      <c r="M3945" s="9">
        <f t="shared" si="367"/>
        <v>0</v>
      </c>
      <c r="N3945" s="5">
        <f>+VLOOKUP(B3945,'[17]TT 2023'!F$3980:K$4062,6,0)</f>
        <v>45880</v>
      </c>
      <c r="O3945" t="s">
        <v>4187</v>
      </c>
    </row>
    <row r="3946" spans="1:15" hidden="1" x14ac:dyDescent="0.2">
      <c r="A3946" s="5">
        <v>45855</v>
      </c>
      <c r="B3946" s="6">
        <v>2282</v>
      </c>
      <c r="C3946" s="6" t="s">
        <v>3819</v>
      </c>
      <c r="D3946" s="6" t="s">
        <v>3512</v>
      </c>
      <c r="E3946" s="9">
        <v>-2119920</v>
      </c>
      <c r="F3946" s="50">
        <v>0.08</v>
      </c>
      <c r="G3946" s="9">
        <v>-169595</v>
      </c>
      <c r="H3946" s="9">
        <v>-2289515</v>
      </c>
      <c r="I3946" s="6" t="s">
        <v>13</v>
      </c>
      <c r="J3946" s="6" t="s">
        <v>14</v>
      </c>
      <c r="K3946" s="5">
        <f t="shared" si="366"/>
        <v>45890</v>
      </c>
      <c r="L3946" s="9">
        <f>+VLOOKUP(B3946,'[17]TT 2023'!F$3915:K$3979,2,0)</f>
        <v>-2289514</v>
      </c>
      <c r="M3946" s="9">
        <f t="shared" si="367"/>
        <v>1</v>
      </c>
      <c r="N3946" s="5">
        <f>+VLOOKUP(B3946,'[17]TT 2023'!F$3915:K$3979,6,0)</f>
        <v>45862</v>
      </c>
      <c r="O3946" t="s">
        <v>4021</v>
      </c>
    </row>
    <row r="3947" spans="1:15" hidden="1" x14ac:dyDescent="0.2">
      <c r="A3947" s="5">
        <v>45861</v>
      </c>
      <c r="B3947" s="6">
        <v>1244</v>
      </c>
      <c r="C3947" s="6" t="s">
        <v>3386</v>
      </c>
      <c r="D3947" s="6" t="s">
        <v>4016</v>
      </c>
      <c r="E3947" s="9">
        <v>-428820</v>
      </c>
      <c r="F3947" s="10" t="s">
        <v>1409</v>
      </c>
      <c r="G3947" s="9">
        <v>-34306</v>
      </c>
      <c r="H3947" s="9">
        <v>-463126</v>
      </c>
      <c r="I3947" s="6" t="s">
        <v>107</v>
      </c>
      <c r="J3947" s="6" t="s">
        <v>108</v>
      </c>
      <c r="K3947" s="5">
        <f t="shared" si="366"/>
        <v>45896</v>
      </c>
      <c r="L3947" s="9">
        <f>+VLOOKUP(B3947,'[17]TT 2023'!F$3980:K$4062,2,0)</f>
        <v>-463131</v>
      </c>
      <c r="M3947" s="9">
        <f t="shared" si="367"/>
        <v>-5</v>
      </c>
      <c r="N3947" s="5">
        <f>+VLOOKUP(B3947,'[17]TT 2023'!F$3980:K$4062,6,0)</f>
        <v>45880</v>
      </c>
      <c r="O3947" t="s">
        <v>4187</v>
      </c>
    </row>
    <row r="3948" spans="1:15" hidden="1" x14ac:dyDescent="0.2">
      <c r="A3948" s="5">
        <v>45861</v>
      </c>
      <c r="B3948" s="6">
        <v>1245</v>
      </c>
      <c r="C3948" s="6" t="s">
        <v>3386</v>
      </c>
      <c r="D3948" s="6" t="s">
        <v>4016</v>
      </c>
      <c r="E3948" s="9">
        <v>-88846</v>
      </c>
      <c r="F3948" s="10" t="s">
        <v>1409</v>
      </c>
      <c r="G3948" s="9">
        <v>-7108</v>
      </c>
      <c r="H3948" s="9">
        <v>-95954</v>
      </c>
      <c r="I3948" s="6" t="s">
        <v>73</v>
      </c>
      <c r="J3948" s="6" t="s">
        <v>74</v>
      </c>
      <c r="K3948" s="5">
        <f t="shared" si="366"/>
        <v>45896</v>
      </c>
      <c r="L3948" s="9">
        <f>+VLOOKUP(B3948,'[17]TT 2023'!F$3980:K$4062,2,0)</f>
        <v>-95958</v>
      </c>
      <c r="M3948" s="9">
        <f t="shared" si="367"/>
        <v>-4</v>
      </c>
      <c r="N3948" s="5">
        <f>+VLOOKUP(B3948,'[17]TT 2023'!F$3980:K$4062,6,0)</f>
        <v>45880</v>
      </c>
      <c r="O3948" t="s">
        <v>4187</v>
      </c>
    </row>
    <row r="3949" spans="1:15" hidden="1" x14ac:dyDescent="0.2">
      <c r="A3949" s="5">
        <v>45861</v>
      </c>
      <c r="B3949" s="6">
        <v>1246</v>
      </c>
      <c r="C3949" s="6" t="s">
        <v>3386</v>
      </c>
      <c r="D3949" s="6" t="s">
        <v>4016</v>
      </c>
      <c r="E3949" s="9">
        <v>-1072050</v>
      </c>
      <c r="F3949" s="10" t="s">
        <v>1409</v>
      </c>
      <c r="G3949" s="9">
        <v>-85764</v>
      </c>
      <c r="H3949" s="9">
        <v>-1157814</v>
      </c>
      <c r="I3949" s="6" t="s">
        <v>73</v>
      </c>
      <c r="J3949" s="6" t="s">
        <v>74</v>
      </c>
      <c r="K3949" s="5">
        <f t="shared" si="366"/>
        <v>45896</v>
      </c>
      <c r="L3949" s="9">
        <f>+VLOOKUP(B3949,'[17]TT 2023'!F$3980:K$4062,2,0)</f>
        <v>-1157814</v>
      </c>
      <c r="M3949" s="9">
        <f t="shared" si="367"/>
        <v>0</v>
      </c>
      <c r="N3949" s="5">
        <f>+VLOOKUP(B3949,'[17]TT 2023'!F$3980:K$4062,6,0)</f>
        <v>45880</v>
      </c>
      <c r="O3949" t="s">
        <v>4187</v>
      </c>
    </row>
    <row r="3950" spans="1:15" hidden="1" x14ac:dyDescent="0.2">
      <c r="A3950" s="5">
        <v>45861</v>
      </c>
      <c r="B3950" s="6">
        <v>1247</v>
      </c>
      <c r="C3950" s="6" t="s">
        <v>3386</v>
      </c>
      <c r="D3950" s="6" t="s">
        <v>4016</v>
      </c>
      <c r="E3950" s="9">
        <v>-107205</v>
      </c>
      <c r="F3950" s="10" t="s">
        <v>1409</v>
      </c>
      <c r="G3950" s="9">
        <v>-8576</v>
      </c>
      <c r="H3950" s="9">
        <v>-115781</v>
      </c>
      <c r="I3950" s="6" t="s">
        <v>101</v>
      </c>
      <c r="J3950" s="6" t="s">
        <v>102</v>
      </c>
      <c r="K3950" s="5">
        <f t="shared" si="366"/>
        <v>45896</v>
      </c>
      <c r="L3950" s="9">
        <f>+VLOOKUP(B3950,'[17]TT 2023'!F$3980:K$4062,2,0)</f>
        <v>-115781</v>
      </c>
      <c r="M3950" s="9">
        <f t="shared" si="367"/>
        <v>0</v>
      </c>
      <c r="N3950" s="5">
        <f>+VLOOKUP(B3950,'[17]TT 2023'!F$3980:K$4062,6,0)</f>
        <v>45880</v>
      </c>
      <c r="O3950" t="s">
        <v>4187</v>
      </c>
    </row>
    <row r="3951" spans="1:15" hidden="1" x14ac:dyDescent="0.2">
      <c r="A3951" s="5">
        <v>45861</v>
      </c>
      <c r="B3951" s="6">
        <v>1248</v>
      </c>
      <c r="C3951" s="6" t="s">
        <v>3386</v>
      </c>
      <c r="D3951" s="6" t="s">
        <v>4016</v>
      </c>
      <c r="E3951" s="9">
        <v>-161789</v>
      </c>
      <c r="F3951" s="10" t="s">
        <v>1409</v>
      </c>
      <c r="G3951" s="9">
        <v>-12943</v>
      </c>
      <c r="H3951" s="9">
        <v>-174732</v>
      </c>
      <c r="I3951" s="6" t="s">
        <v>101</v>
      </c>
      <c r="J3951" s="6" t="s">
        <v>102</v>
      </c>
      <c r="K3951" s="5">
        <f t="shared" si="366"/>
        <v>45896</v>
      </c>
      <c r="L3951" s="9">
        <f>+VLOOKUP(B3951,'[17]TT 2023'!F$3980:K$4062,2,0)</f>
        <v>-174732</v>
      </c>
      <c r="M3951" s="9">
        <f t="shared" si="367"/>
        <v>0</v>
      </c>
      <c r="N3951" s="5">
        <f>+VLOOKUP(B3951,'[17]TT 2023'!F$3980:K$4062,6,0)</f>
        <v>45880</v>
      </c>
      <c r="O3951" t="s">
        <v>4187</v>
      </c>
    </row>
    <row r="3952" spans="1:15" hidden="1" x14ac:dyDescent="0.2">
      <c r="A3952" s="5">
        <v>45868</v>
      </c>
      <c r="B3952" s="6">
        <v>102</v>
      </c>
      <c r="C3952" s="6" t="s">
        <v>4017</v>
      </c>
      <c r="D3952" s="6" t="s">
        <v>4018</v>
      </c>
      <c r="E3952" s="9">
        <v>-533076</v>
      </c>
      <c r="F3952" s="10" t="s">
        <v>1409</v>
      </c>
      <c r="G3952" s="9">
        <v>-42646</v>
      </c>
      <c r="H3952" s="9">
        <v>-575722</v>
      </c>
      <c r="I3952" s="6" t="s">
        <v>73</v>
      </c>
      <c r="J3952" s="6" t="s">
        <v>74</v>
      </c>
      <c r="K3952" s="5">
        <f t="shared" si="366"/>
        <v>45903</v>
      </c>
      <c r="L3952" s="9">
        <f>+VLOOKUP(B3952,'[17]TT 2023'!F$3980:K$4062,2,0)</f>
        <v>-575722</v>
      </c>
      <c r="M3952" s="9">
        <f t="shared" si="367"/>
        <v>0</v>
      </c>
      <c r="N3952" s="5">
        <f>+VLOOKUP(B3952,'[17]TT 2023'!F$3980:K$4062,6,0)</f>
        <v>45880</v>
      </c>
      <c r="O3952" t="s">
        <v>4187</v>
      </c>
    </row>
    <row r="3953" spans="1:15" hidden="1" x14ac:dyDescent="0.2">
      <c r="A3953" s="5">
        <v>45853</v>
      </c>
      <c r="B3953" s="6">
        <v>44082</v>
      </c>
      <c r="C3953" s="6" t="s">
        <v>3391</v>
      </c>
      <c r="D3953" s="6" t="s">
        <v>4020</v>
      </c>
      <c r="E3953" s="9">
        <v>536025</v>
      </c>
      <c r="F3953" s="10" t="s">
        <v>1409</v>
      </c>
      <c r="G3953" s="9">
        <v>42882</v>
      </c>
      <c r="H3953" s="9">
        <f t="shared" ref="H3953" si="368">+E3953+G3953</f>
        <v>578907</v>
      </c>
      <c r="I3953" s="6" t="s">
        <v>147</v>
      </c>
      <c r="J3953" s="6" t="s">
        <v>148</v>
      </c>
      <c r="K3953" s="5">
        <f t="shared" ref="K3953:K4016" si="369">35+A3953</f>
        <v>45888</v>
      </c>
      <c r="L3953" s="9">
        <f>+VLOOKUP(B3953,'[17]TT 2023'!F$3915:K$3979,2,0)</f>
        <v>578907</v>
      </c>
      <c r="M3953" s="9">
        <f t="shared" ref="M3953:M4016" si="370">+L3953-H3953</f>
        <v>0</v>
      </c>
      <c r="N3953" s="5">
        <f>+VLOOKUP(B3953,'[17]TT 2023'!F$3915:K$3979,6,0)</f>
        <v>45862</v>
      </c>
      <c r="O3953" t="s">
        <v>4021</v>
      </c>
    </row>
    <row r="3954" spans="1:15" hidden="1" x14ac:dyDescent="0.2">
      <c r="A3954" s="5">
        <v>45852</v>
      </c>
      <c r="B3954" s="6">
        <v>44001</v>
      </c>
      <c r="C3954" s="6" t="s">
        <v>3391</v>
      </c>
      <c r="D3954" s="6" t="s">
        <v>4022</v>
      </c>
      <c r="E3954" s="9">
        <v>1840000</v>
      </c>
      <c r="F3954" s="10" t="s">
        <v>1409</v>
      </c>
      <c r="G3954" s="9">
        <v>147200</v>
      </c>
      <c r="H3954" s="9">
        <v>1987200</v>
      </c>
      <c r="I3954" s="6" t="s">
        <v>117</v>
      </c>
      <c r="J3954" s="6" t="s">
        <v>118</v>
      </c>
      <c r="K3954" s="5">
        <f t="shared" si="369"/>
        <v>45887</v>
      </c>
      <c r="L3954" s="9">
        <f>+VLOOKUP(B3954,'[17]TT 2023'!F$4063:K$4157,2,0)</f>
        <v>1987200</v>
      </c>
      <c r="M3954" s="9">
        <f t="shared" si="370"/>
        <v>0</v>
      </c>
      <c r="N3954" s="5">
        <f>+VLOOKUP(B3954,'[17]TT 2023'!F$4063:K$4157,6,0)</f>
        <v>45894</v>
      </c>
      <c r="O3954" t="s">
        <v>4198</v>
      </c>
    </row>
    <row r="3955" spans="1:15" hidden="1" x14ac:dyDescent="0.2">
      <c r="A3955" s="5">
        <v>45852</v>
      </c>
      <c r="B3955" s="6">
        <v>44017</v>
      </c>
      <c r="C3955" s="6" t="s">
        <v>3391</v>
      </c>
      <c r="D3955" s="6" t="s">
        <v>4023</v>
      </c>
      <c r="E3955" s="9">
        <v>2024120</v>
      </c>
      <c r="F3955" s="10" t="s">
        <v>1409</v>
      </c>
      <c r="G3955" s="9">
        <v>161930</v>
      </c>
      <c r="H3955" s="9">
        <v>2186050</v>
      </c>
      <c r="I3955" s="6" t="s">
        <v>117</v>
      </c>
      <c r="J3955" s="6" t="s">
        <v>118</v>
      </c>
      <c r="K3955" s="5">
        <f t="shared" si="369"/>
        <v>45887</v>
      </c>
      <c r="L3955" s="9">
        <f>+VLOOKUP(B3955,'[17]TT 2023'!F$4063:K$4157,2,0)</f>
        <v>2186055</v>
      </c>
      <c r="M3955" s="9">
        <f t="shared" si="370"/>
        <v>5</v>
      </c>
      <c r="N3955" s="5">
        <f>+VLOOKUP(B3955,'[17]TT 2023'!F$4063:K$4157,6,0)</f>
        <v>45894</v>
      </c>
      <c r="O3955" t="s">
        <v>4198</v>
      </c>
    </row>
    <row r="3956" spans="1:15" hidden="1" x14ac:dyDescent="0.2">
      <c r="A3956" s="5">
        <v>45852</v>
      </c>
      <c r="B3956" s="6">
        <v>44019</v>
      </c>
      <c r="C3956" s="6" t="s">
        <v>3391</v>
      </c>
      <c r="D3956" s="6" t="s">
        <v>4024</v>
      </c>
      <c r="E3956" s="9">
        <v>1248320</v>
      </c>
      <c r="F3956" s="10" t="s">
        <v>1409</v>
      </c>
      <c r="G3956" s="9">
        <v>99866</v>
      </c>
      <c r="H3956" s="9">
        <v>1348186</v>
      </c>
      <c r="I3956" s="6" t="s">
        <v>117</v>
      </c>
      <c r="J3956" s="6" t="s">
        <v>118</v>
      </c>
      <c r="K3956" s="5">
        <f t="shared" si="369"/>
        <v>45887</v>
      </c>
      <c r="L3956" s="9">
        <f>+VLOOKUP(B3956,'[17]TT 2023'!F$4063:K$4157,2,0)</f>
        <v>1348191</v>
      </c>
      <c r="M3956" s="9">
        <f t="shared" si="370"/>
        <v>5</v>
      </c>
      <c r="N3956" s="5">
        <f>+VLOOKUP(B3956,'[17]TT 2023'!F$4063:K$4157,6,0)</f>
        <v>45894</v>
      </c>
      <c r="O3956" t="s">
        <v>4198</v>
      </c>
    </row>
    <row r="3957" spans="1:15" hidden="1" x14ac:dyDescent="0.2">
      <c r="A3957" s="5">
        <v>45852</v>
      </c>
      <c r="B3957" s="6">
        <v>44022</v>
      </c>
      <c r="C3957" s="6" t="s">
        <v>3391</v>
      </c>
      <c r="D3957" s="6" t="s">
        <v>4025</v>
      </c>
      <c r="E3957" s="9">
        <v>4048240</v>
      </c>
      <c r="F3957" s="10" t="s">
        <v>1409</v>
      </c>
      <c r="G3957" s="9">
        <v>323859</v>
      </c>
      <c r="H3957" s="9">
        <v>4372099</v>
      </c>
      <c r="I3957" s="6" t="s">
        <v>13</v>
      </c>
      <c r="J3957" s="6" t="s">
        <v>14</v>
      </c>
      <c r="K3957" s="5">
        <f t="shared" si="369"/>
        <v>45887</v>
      </c>
      <c r="L3957" s="9">
        <f>+VLOOKUP(B3957,'[17]TT 2023'!F$4063:K$4157,2,0)</f>
        <v>4372097</v>
      </c>
      <c r="M3957" s="9">
        <f t="shared" si="370"/>
        <v>-2</v>
      </c>
      <c r="N3957" s="5">
        <f>+VLOOKUP(B3957,'[17]TT 2023'!F$4063:K$4157,6,0)</f>
        <v>45894</v>
      </c>
      <c r="O3957" t="s">
        <v>4198</v>
      </c>
    </row>
    <row r="3958" spans="1:15" hidden="1" x14ac:dyDescent="0.2">
      <c r="A3958" s="5">
        <v>45852</v>
      </c>
      <c r="B3958" s="6">
        <v>44025</v>
      </c>
      <c r="C3958" s="6" t="s">
        <v>3391</v>
      </c>
      <c r="D3958" s="6" t="s">
        <v>4026</v>
      </c>
      <c r="E3958" s="9">
        <v>1561690</v>
      </c>
      <c r="F3958" s="10" t="s">
        <v>1409</v>
      </c>
      <c r="G3958" s="9">
        <v>124935</v>
      </c>
      <c r="H3958" s="9">
        <v>1686625</v>
      </c>
      <c r="I3958" s="6" t="s">
        <v>13</v>
      </c>
      <c r="J3958" s="6" t="s">
        <v>14</v>
      </c>
      <c r="K3958" s="5">
        <f t="shared" si="369"/>
        <v>45887</v>
      </c>
      <c r="L3958" s="9">
        <f>+VLOOKUP(B3958,'[17]TT 2023'!F$4063:K$4157,2,0)</f>
        <v>1686623</v>
      </c>
      <c r="M3958" s="9">
        <f t="shared" si="370"/>
        <v>-2</v>
      </c>
      <c r="N3958" s="5">
        <f>+VLOOKUP(B3958,'[17]TT 2023'!F$4063:K$4157,6,0)</f>
        <v>45894</v>
      </c>
      <c r="O3958" t="s">
        <v>4198</v>
      </c>
    </row>
    <row r="3959" spans="1:15" hidden="1" x14ac:dyDescent="0.2">
      <c r="A3959" s="5">
        <v>45852</v>
      </c>
      <c r="B3959" s="6">
        <v>44028</v>
      </c>
      <c r="C3959" s="6" t="s">
        <v>3391</v>
      </c>
      <c r="D3959" s="6" t="s">
        <v>4027</v>
      </c>
      <c r="E3959" s="9">
        <v>1248320</v>
      </c>
      <c r="F3959" s="10" t="s">
        <v>1409</v>
      </c>
      <c r="G3959" s="9">
        <v>99866</v>
      </c>
      <c r="H3959" s="9">
        <v>1348186</v>
      </c>
      <c r="I3959" s="6" t="s">
        <v>13</v>
      </c>
      <c r="J3959" s="6" t="s">
        <v>14</v>
      </c>
      <c r="K3959" s="5">
        <f t="shared" si="369"/>
        <v>45887</v>
      </c>
      <c r="L3959" s="9">
        <f>+VLOOKUP(B3959,'[17]TT 2023'!F$4063:K$4157,2,0)</f>
        <v>1348191</v>
      </c>
      <c r="M3959" s="9">
        <f t="shared" si="370"/>
        <v>5</v>
      </c>
      <c r="N3959" s="5">
        <f>+VLOOKUP(B3959,'[17]TT 2023'!F$4063:K$4157,6,0)</f>
        <v>45894</v>
      </c>
      <c r="O3959" t="s">
        <v>4198</v>
      </c>
    </row>
    <row r="3960" spans="1:15" hidden="1" x14ac:dyDescent="0.2">
      <c r="A3960" s="5">
        <v>45852</v>
      </c>
      <c r="B3960" s="6">
        <v>44030</v>
      </c>
      <c r="C3960" s="6" t="s">
        <v>3391</v>
      </c>
      <c r="D3960" s="6" t="s">
        <v>4028</v>
      </c>
      <c r="E3960" s="9">
        <v>1003660</v>
      </c>
      <c r="F3960" s="10" t="s">
        <v>1409</v>
      </c>
      <c r="G3960" s="9">
        <v>80293</v>
      </c>
      <c r="H3960" s="9">
        <v>1083953</v>
      </c>
      <c r="I3960" s="6" t="s">
        <v>13</v>
      </c>
      <c r="J3960" s="6" t="s">
        <v>14</v>
      </c>
      <c r="K3960" s="5">
        <f t="shared" si="369"/>
        <v>45887</v>
      </c>
      <c r="L3960" s="9">
        <f>+VLOOKUP(B3960,'[17]TT 2023'!F$4063:K$4157,2,0)</f>
        <v>1083956</v>
      </c>
      <c r="M3960" s="9">
        <f t="shared" si="370"/>
        <v>3</v>
      </c>
      <c r="N3960" s="5">
        <f>+VLOOKUP(B3960,'[17]TT 2023'!F$4063:K$4157,6,0)</f>
        <v>45894</v>
      </c>
      <c r="O3960" t="s">
        <v>4198</v>
      </c>
    </row>
    <row r="3961" spans="1:15" hidden="1" x14ac:dyDescent="0.2">
      <c r="A3961" s="5">
        <v>45852</v>
      </c>
      <c r="B3961" s="6">
        <v>44033</v>
      </c>
      <c r="C3961" s="6" t="s">
        <v>3391</v>
      </c>
      <c r="D3961" s="6" t="s">
        <v>4029</v>
      </c>
      <c r="E3961" s="9">
        <v>1840000</v>
      </c>
      <c r="F3961" s="10" t="s">
        <v>1409</v>
      </c>
      <c r="G3961" s="9">
        <v>147200</v>
      </c>
      <c r="H3961" s="9">
        <v>1987200</v>
      </c>
      <c r="I3961" s="6" t="s">
        <v>13</v>
      </c>
      <c r="J3961" s="6" t="s">
        <v>14</v>
      </c>
      <c r="K3961" s="5">
        <f t="shared" si="369"/>
        <v>45887</v>
      </c>
      <c r="L3961" s="9">
        <f>+VLOOKUP(B3961,'[17]TT 2023'!F$4063:K$4157,2,0)</f>
        <v>1987200</v>
      </c>
      <c r="M3961" s="9">
        <f t="shared" si="370"/>
        <v>0</v>
      </c>
      <c r="N3961" s="5">
        <f>+VLOOKUP(B3961,'[17]TT 2023'!F$4063:K$4157,6,0)</f>
        <v>45894</v>
      </c>
      <c r="O3961" t="s">
        <v>4198</v>
      </c>
    </row>
    <row r="3962" spans="1:15" hidden="1" x14ac:dyDescent="0.2">
      <c r="A3962" s="5">
        <v>45852</v>
      </c>
      <c r="B3962" s="6">
        <v>44036</v>
      </c>
      <c r="C3962" s="6" t="s">
        <v>3391</v>
      </c>
      <c r="D3962" s="6" t="s">
        <v>4030</v>
      </c>
      <c r="E3962" s="9">
        <v>1248320</v>
      </c>
      <c r="F3962" s="10" t="s">
        <v>1409</v>
      </c>
      <c r="G3962" s="9">
        <v>99866</v>
      </c>
      <c r="H3962" s="9">
        <v>1348186</v>
      </c>
      <c r="I3962" s="6" t="s">
        <v>131</v>
      </c>
      <c r="J3962" s="6" t="s">
        <v>132</v>
      </c>
      <c r="K3962" s="5">
        <f t="shared" si="369"/>
        <v>45887</v>
      </c>
      <c r="L3962" s="9">
        <f>+VLOOKUP(B3962,'[17]TT 2023'!F$4063:K$4157,2,0)</f>
        <v>1348191</v>
      </c>
      <c r="M3962" s="9">
        <f t="shared" si="370"/>
        <v>5</v>
      </c>
      <c r="N3962" s="5">
        <f>+VLOOKUP(B3962,'[17]TT 2023'!F$4063:K$4157,6,0)</f>
        <v>45894</v>
      </c>
      <c r="O3962" t="s">
        <v>4198</v>
      </c>
    </row>
    <row r="3963" spans="1:15" hidden="1" x14ac:dyDescent="0.2">
      <c r="A3963" s="5">
        <v>45852</v>
      </c>
      <c r="B3963" s="6">
        <v>44037</v>
      </c>
      <c r="C3963" s="6" t="s">
        <v>3391</v>
      </c>
      <c r="D3963" s="6" t="s">
        <v>4031</v>
      </c>
      <c r="E3963" s="9">
        <v>1840000</v>
      </c>
      <c r="F3963" s="10" t="s">
        <v>1409</v>
      </c>
      <c r="G3963" s="9">
        <v>147200</v>
      </c>
      <c r="H3963" s="9">
        <v>1987200</v>
      </c>
      <c r="I3963" s="6" t="s">
        <v>53</v>
      </c>
      <c r="J3963" s="6" t="s">
        <v>54</v>
      </c>
      <c r="K3963" s="5">
        <f t="shared" si="369"/>
        <v>45887</v>
      </c>
      <c r="L3963" s="9">
        <f>+VLOOKUP(B3963,'[17]TT 2023'!F$4063:K$4157,2,0)</f>
        <v>1987200</v>
      </c>
      <c r="M3963" s="9">
        <f t="shared" si="370"/>
        <v>0</v>
      </c>
      <c r="N3963" s="5">
        <f>+VLOOKUP(B3963,'[17]TT 2023'!F$4063:K$4157,6,0)</f>
        <v>45894</v>
      </c>
      <c r="O3963" t="s">
        <v>4198</v>
      </c>
    </row>
    <row r="3964" spans="1:15" hidden="1" x14ac:dyDescent="0.2">
      <c r="A3964" s="5">
        <v>45852</v>
      </c>
      <c r="B3964" s="6">
        <v>44038</v>
      </c>
      <c r="C3964" s="6" t="s">
        <v>3391</v>
      </c>
      <c r="D3964" s="6" t="s">
        <v>4032</v>
      </c>
      <c r="E3964" s="9">
        <v>2136780</v>
      </c>
      <c r="F3964" s="10" t="s">
        <v>1409</v>
      </c>
      <c r="G3964" s="9">
        <v>170942</v>
      </c>
      <c r="H3964" s="9">
        <v>2307722</v>
      </c>
      <c r="I3964" s="6" t="s">
        <v>53</v>
      </c>
      <c r="J3964" s="6" t="s">
        <v>54</v>
      </c>
      <c r="K3964" s="5">
        <f t="shared" si="369"/>
        <v>45887</v>
      </c>
      <c r="L3964" s="9">
        <f>+VLOOKUP(B3964,'[17]TT 2023'!F$4063:K$4157,2,0)</f>
        <v>2307717</v>
      </c>
      <c r="M3964" s="9">
        <f t="shared" si="370"/>
        <v>-5</v>
      </c>
      <c r="N3964" s="5">
        <f>+VLOOKUP(B3964,'[17]TT 2023'!F$4063:K$4157,6,0)</f>
        <v>45894</v>
      </c>
      <c r="O3964" t="s">
        <v>4198</v>
      </c>
    </row>
    <row r="3965" spans="1:15" hidden="1" x14ac:dyDescent="0.2">
      <c r="A3965" s="5">
        <v>45852</v>
      </c>
      <c r="B3965" s="6">
        <v>44039</v>
      </c>
      <c r="C3965" s="6" t="s">
        <v>3391</v>
      </c>
      <c r="D3965" s="6" t="s">
        <v>4033</v>
      </c>
      <c r="E3965" s="9">
        <v>2525950</v>
      </c>
      <c r="F3965" s="10" t="s">
        <v>1409</v>
      </c>
      <c r="G3965" s="9">
        <v>202076</v>
      </c>
      <c r="H3965" s="9">
        <v>2728026</v>
      </c>
      <c r="I3965" s="6" t="s">
        <v>139</v>
      </c>
      <c r="J3965" s="6" t="s">
        <v>140</v>
      </c>
      <c r="K3965" s="5">
        <f t="shared" si="369"/>
        <v>45887</v>
      </c>
      <c r="L3965" s="9">
        <f>+VLOOKUP(B3965,'[17]TT 2023'!F$4063:K$4157,2,0)</f>
        <v>2728026</v>
      </c>
      <c r="M3965" s="9">
        <f t="shared" si="370"/>
        <v>0</v>
      </c>
      <c r="N3965" s="5">
        <f>+VLOOKUP(B3965,'[17]TT 2023'!F$4063:K$4157,6,0)</f>
        <v>45894</v>
      </c>
      <c r="O3965" t="s">
        <v>4198</v>
      </c>
    </row>
    <row r="3966" spans="1:15" hidden="1" x14ac:dyDescent="0.2">
      <c r="A3966" s="5">
        <v>45852</v>
      </c>
      <c r="B3966" s="6">
        <v>44040</v>
      </c>
      <c r="C3966" s="6" t="s">
        <v>3391</v>
      </c>
      <c r="D3966" s="6" t="s">
        <v>4034</v>
      </c>
      <c r="E3966" s="9">
        <v>1248320</v>
      </c>
      <c r="F3966" s="10" t="s">
        <v>1409</v>
      </c>
      <c r="G3966" s="9">
        <v>99866</v>
      </c>
      <c r="H3966" s="9">
        <v>1348186</v>
      </c>
      <c r="I3966" s="6" t="s">
        <v>291</v>
      </c>
      <c r="J3966" s="6" t="s">
        <v>292</v>
      </c>
      <c r="K3966" s="5">
        <f t="shared" si="369"/>
        <v>45887</v>
      </c>
      <c r="L3966" s="9">
        <f>+VLOOKUP(B3966,'[17]TT 2023'!F$4063:K$4157,2,0)</f>
        <v>1348191</v>
      </c>
      <c r="M3966" s="9">
        <f t="shared" si="370"/>
        <v>5</v>
      </c>
      <c r="N3966" s="5">
        <f>+VLOOKUP(B3966,'[17]TT 2023'!F$4063:K$4157,6,0)</f>
        <v>45894</v>
      </c>
      <c r="O3966" t="s">
        <v>4198</v>
      </c>
    </row>
    <row r="3967" spans="1:15" hidden="1" x14ac:dyDescent="0.2">
      <c r="A3967" s="5">
        <v>45852</v>
      </c>
      <c r="B3967" s="6">
        <v>44041</v>
      </c>
      <c r="C3967" s="6" t="s">
        <v>3391</v>
      </c>
      <c r="D3967" s="6" t="s">
        <v>4035</v>
      </c>
      <c r="E3967" s="9">
        <v>4048240</v>
      </c>
      <c r="F3967" s="10" t="s">
        <v>1409</v>
      </c>
      <c r="G3967" s="9">
        <v>323859</v>
      </c>
      <c r="H3967" s="9">
        <v>4372099</v>
      </c>
      <c r="I3967" s="6" t="s">
        <v>175</v>
      </c>
      <c r="J3967" s="6" t="s">
        <v>176</v>
      </c>
      <c r="K3967" s="5">
        <f t="shared" si="369"/>
        <v>45887</v>
      </c>
      <c r="L3967" s="9">
        <f>+VLOOKUP(B3967,'[17]TT 2023'!F$4063:K$4157,2,0)</f>
        <v>4372097</v>
      </c>
      <c r="M3967" s="9">
        <f t="shared" si="370"/>
        <v>-2</v>
      </c>
      <c r="N3967" s="5">
        <f>+VLOOKUP(B3967,'[17]TT 2023'!F$4063:K$4157,6,0)</f>
        <v>45894</v>
      </c>
      <c r="O3967" t="s">
        <v>4198</v>
      </c>
    </row>
    <row r="3968" spans="1:15" hidden="1" x14ac:dyDescent="0.2">
      <c r="A3968" s="5">
        <v>45852</v>
      </c>
      <c r="B3968" s="6">
        <v>44042</v>
      </c>
      <c r="C3968" s="6" t="s">
        <v>3391</v>
      </c>
      <c r="D3968" s="6" t="s">
        <v>4036</v>
      </c>
      <c r="E3968" s="9">
        <v>658396</v>
      </c>
      <c r="F3968" s="10" t="s">
        <v>1409</v>
      </c>
      <c r="G3968" s="9">
        <v>52672</v>
      </c>
      <c r="H3968" s="9">
        <v>711068</v>
      </c>
      <c r="I3968" s="6" t="s">
        <v>175</v>
      </c>
      <c r="J3968" s="6" t="s">
        <v>176</v>
      </c>
      <c r="K3968" s="5">
        <f t="shared" si="369"/>
        <v>45887</v>
      </c>
      <c r="L3968" s="9">
        <f>+VLOOKUP(B3968,'[17]TT 2023'!F$4063:K$4157,2,0)</f>
        <v>711072</v>
      </c>
      <c r="M3968" s="9">
        <f t="shared" si="370"/>
        <v>4</v>
      </c>
      <c r="N3968" s="5">
        <f>+VLOOKUP(B3968,'[17]TT 2023'!F$4063:K$4157,6,0)</f>
        <v>45894</v>
      </c>
      <c r="O3968" t="s">
        <v>4198</v>
      </c>
    </row>
    <row r="3969" spans="1:15" hidden="1" x14ac:dyDescent="0.2">
      <c r="A3969" s="5">
        <v>45852</v>
      </c>
      <c r="B3969" s="6">
        <v>44043</v>
      </c>
      <c r="C3969" s="6" t="s">
        <v>3391</v>
      </c>
      <c r="D3969" s="6" t="s">
        <v>4037</v>
      </c>
      <c r="E3969" s="9">
        <v>1499235</v>
      </c>
      <c r="F3969" s="10" t="s">
        <v>1409</v>
      </c>
      <c r="G3969" s="9">
        <v>119939</v>
      </c>
      <c r="H3969" s="9">
        <v>1619174</v>
      </c>
      <c r="I3969" s="6" t="s">
        <v>113</v>
      </c>
      <c r="J3969" s="6" t="s">
        <v>114</v>
      </c>
      <c r="K3969" s="5">
        <f t="shared" si="369"/>
        <v>45887</v>
      </c>
      <c r="L3969" s="9">
        <f>+VLOOKUP(B3969,'[17]TT 2023'!F$4063:K$4157,2,0)</f>
        <v>1619177</v>
      </c>
      <c r="M3969" s="9">
        <f t="shared" si="370"/>
        <v>3</v>
      </c>
      <c r="N3969" s="5">
        <f>+VLOOKUP(B3969,'[17]TT 2023'!F$4063:K$4157,6,0)</f>
        <v>45894</v>
      </c>
      <c r="O3969" t="s">
        <v>4198</v>
      </c>
    </row>
    <row r="3970" spans="1:15" hidden="1" x14ac:dyDescent="0.2">
      <c r="A3970" s="5">
        <v>45852</v>
      </c>
      <c r="B3970" s="6">
        <v>44044</v>
      </c>
      <c r="C3970" s="6" t="s">
        <v>3391</v>
      </c>
      <c r="D3970" s="6" t="s">
        <v>4038</v>
      </c>
      <c r="E3970" s="9">
        <v>888460</v>
      </c>
      <c r="F3970" s="10" t="s">
        <v>1409</v>
      </c>
      <c r="G3970" s="9">
        <v>71077</v>
      </c>
      <c r="H3970" s="9">
        <v>959537</v>
      </c>
      <c r="I3970" s="6" t="s">
        <v>13</v>
      </c>
      <c r="J3970" s="6" t="s">
        <v>14</v>
      </c>
      <c r="K3970" s="5">
        <f t="shared" si="369"/>
        <v>45887</v>
      </c>
      <c r="L3970" s="9">
        <f>+VLOOKUP(B3970,'[17]TT 2023'!F$3980:K$4062,2,0)</f>
        <v>959540</v>
      </c>
      <c r="M3970" s="9">
        <f t="shared" si="370"/>
        <v>3</v>
      </c>
      <c r="N3970" s="5">
        <f>+VLOOKUP(B3970,'[17]TT 2023'!F$3980:K$4062,6,0)</f>
        <v>45880</v>
      </c>
      <c r="O3970" t="s">
        <v>4187</v>
      </c>
    </row>
    <row r="3971" spans="1:15" hidden="1" x14ac:dyDescent="0.2">
      <c r="A3971" s="5">
        <v>45852</v>
      </c>
      <c r="B3971" s="6">
        <v>44045</v>
      </c>
      <c r="C3971" s="6" t="s">
        <v>3391</v>
      </c>
      <c r="D3971" s="6" t="s">
        <v>4039</v>
      </c>
      <c r="E3971" s="9">
        <v>13579680</v>
      </c>
      <c r="F3971" s="10" t="s">
        <v>1409</v>
      </c>
      <c r="G3971" s="9">
        <v>1086374</v>
      </c>
      <c r="H3971" s="9">
        <v>14666054</v>
      </c>
      <c r="I3971" s="6" t="s">
        <v>13</v>
      </c>
      <c r="J3971" s="6" t="s">
        <v>14</v>
      </c>
      <c r="K3971" s="5">
        <f t="shared" si="369"/>
        <v>45887</v>
      </c>
      <c r="L3971" s="9">
        <f>+VLOOKUP(B3971,'[17]TT 2023'!F$3980:K$4062,2,0)</f>
        <v>14666049</v>
      </c>
      <c r="M3971" s="9">
        <f t="shared" si="370"/>
        <v>-5</v>
      </c>
      <c r="N3971" s="5">
        <f>+VLOOKUP(B3971,'[17]TT 2023'!F$3980:K$4062,6,0)</f>
        <v>45880</v>
      </c>
      <c r="O3971" t="s">
        <v>4187</v>
      </c>
    </row>
    <row r="3972" spans="1:15" hidden="1" x14ac:dyDescent="0.2">
      <c r="A3972" s="5">
        <v>45852</v>
      </c>
      <c r="B3972" s="6">
        <v>44046</v>
      </c>
      <c r="C3972" s="6" t="s">
        <v>3391</v>
      </c>
      <c r="D3972" s="6" t="s">
        <v>4040</v>
      </c>
      <c r="E3972" s="9">
        <v>2496640</v>
      </c>
      <c r="F3972" s="10" t="s">
        <v>1409</v>
      </c>
      <c r="G3972" s="9">
        <v>199731</v>
      </c>
      <c r="H3972" s="9">
        <v>2696371</v>
      </c>
      <c r="I3972" s="6" t="s">
        <v>13</v>
      </c>
      <c r="J3972" s="6" t="s">
        <v>14</v>
      </c>
      <c r="K3972" s="5">
        <f t="shared" si="369"/>
        <v>45887</v>
      </c>
      <c r="L3972" s="9">
        <f>+VLOOKUP(B3972,'[17]TT 2023'!F$3980:K$4062,2,0)</f>
        <v>2696369</v>
      </c>
      <c r="M3972" s="9">
        <f t="shared" si="370"/>
        <v>-2</v>
      </c>
      <c r="N3972" s="5">
        <f>+VLOOKUP(B3972,'[17]TT 2023'!F$3980:K$4062,6,0)</f>
        <v>45880</v>
      </c>
      <c r="O3972" t="s">
        <v>4187</v>
      </c>
    </row>
    <row r="3973" spans="1:15" hidden="1" x14ac:dyDescent="0.2">
      <c r="A3973" s="5">
        <v>45852</v>
      </c>
      <c r="B3973" s="6">
        <v>44047</v>
      </c>
      <c r="C3973" s="6" t="s">
        <v>3391</v>
      </c>
      <c r="D3973" s="6" t="s">
        <v>4041</v>
      </c>
      <c r="E3973" s="9">
        <v>2445198</v>
      </c>
      <c r="F3973" s="10" t="s">
        <v>1409</v>
      </c>
      <c r="G3973" s="9">
        <v>195616</v>
      </c>
      <c r="H3973" s="9">
        <v>2640814</v>
      </c>
      <c r="I3973" s="6" t="s">
        <v>13</v>
      </c>
      <c r="J3973" s="6" t="s">
        <v>14</v>
      </c>
      <c r="K3973" s="5">
        <f t="shared" si="369"/>
        <v>45887</v>
      </c>
      <c r="L3973" s="9">
        <f>+VLOOKUP(B3973,'[17]TT 2023'!F$3980:K$4062,2,0)</f>
        <v>2640816</v>
      </c>
      <c r="M3973" s="9">
        <f t="shared" si="370"/>
        <v>2</v>
      </c>
      <c r="N3973" s="5">
        <f>+VLOOKUP(B3973,'[17]TT 2023'!F$3980:K$4062,6,0)</f>
        <v>45880</v>
      </c>
      <c r="O3973" t="s">
        <v>4187</v>
      </c>
    </row>
    <row r="3974" spans="1:15" hidden="1" x14ac:dyDescent="0.2">
      <c r="A3974" s="5">
        <v>45852</v>
      </c>
      <c r="B3974" s="6">
        <v>44048</v>
      </c>
      <c r="C3974" s="6" t="s">
        <v>3391</v>
      </c>
      <c r="D3974" s="6" t="s">
        <v>4042</v>
      </c>
      <c r="E3974" s="9">
        <v>2810010</v>
      </c>
      <c r="F3974" s="10" t="s">
        <v>1409</v>
      </c>
      <c r="G3974" s="9">
        <v>224801</v>
      </c>
      <c r="H3974" s="9">
        <v>3034811</v>
      </c>
      <c r="I3974" s="6" t="s">
        <v>101</v>
      </c>
      <c r="J3974" s="6" t="s">
        <v>102</v>
      </c>
      <c r="K3974" s="5">
        <f t="shared" si="369"/>
        <v>45887</v>
      </c>
      <c r="L3974" s="9">
        <f>+VLOOKUP(B3974,'[17]TT 2023'!F$3980:K$4062,2,0)</f>
        <v>3034814</v>
      </c>
      <c r="M3974" s="9">
        <f t="shared" si="370"/>
        <v>3</v>
      </c>
      <c r="N3974" s="5">
        <f>+VLOOKUP(B3974,'[17]TT 2023'!F$3980:K$4062,6,0)</f>
        <v>45880</v>
      </c>
      <c r="O3974" t="s">
        <v>4187</v>
      </c>
    </row>
    <row r="3975" spans="1:15" hidden="1" x14ac:dyDescent="0.2">
      <c r="A3975" s="5">
        <v>45852</v>
      </c>
      <c r="B3975" s="6">
        <v>44049</v>
      </c>
      <c r="C3975" s="6" t="s">
        <v>3391</v>
      </c>
      <c r="D3975" s="6" t="s">
        <v>4043</v>
      </c>
      <c r="E3975" s="9">
        <v>2024120</v>
      </c>
      <c r="F3975" s="10" t="s">
        <v>1409</v>
      </c>
      <c r="G3975" s="9">
        <v>161930</v>
      </c>
      <c r="H3975" s="9">
        <v>2186050</v>
      </c>
      <c r="I3975" s="6" t="s">
        <v>101</v>
      </c>
      <c r="J3975" s="6" t="s">
        <v>102</v>
      </c>
      <c r="K3975" s="5">
        <f t="shared" si="369"/>
        <v>45887</v>
      </c>
      <c r="L3975" s="9">
        <f>+VLOOKUP(B3975,'[17]TT 2023'!F$3980:K$4062,2,0)</f>
        <v>2186055</v>
      </c>
      <c r="M3975" s="9">
        <f t="shared" si="370"/>
        <v>5</v>
      </c>
      <c r="N3975" s="5">
        <f>+VLOOKUP(B3975,'[17]TT 2023'!F$3980:K$4062,6,0)</f>
        <v>45880</v>
      </c>
      <c r="O3975" t="s">
        <v>4187</v>
      </c>
    </row>
    <row r="3976" spans="1:15" hidden="1" x14ac:dyDescent="0.2">
      <c r="A3976" s="5">
        <v>45852</v>
      </c>
      <c r="B3976" s="6">
        <v>44050</v>
      </c>
      <c r="C3976" s="6" t="s">
        <v>3391</v>
      </c>
      <c r="D3976" s="6" t="s">
        <v>4044</v>
      </c>
      <c r="E3976" s="9">
        <v>2119720</v>
      </c>
      <c r="F3976" s="10" t="s">
        <v>1409</v>
      </c>
      <c r="G3976" s="9">
        <v>169578</v>
      </c>
      <c r="H3976" s="9">
        <v>2289298</v>
      </c>
      <c r="I3976" s="6" t="s">
        <v>13</v>
      </c>
      <c r="J3976" s="6" t="s">
        <v>14</v>
      </c>
      <c r="K3976" s="5">
        <f t="shared" si="369"/>
        <v>45887</v>
      </c>
      <c r="L3976" s="9">
        <f>+VLOOKUP(B3976,'[17]TT 2023'!F$3980:K$4062,2,0)</f>
        <v>2289303</v>
      </c>
      <c r="M3976" s="9">
        <f t="shared" si="370"/>
        <v>5</v>
      </c>
      <c r="N3976" s="5">
        <f>+VLOOKUP(B3976,'[17]TT 2023'!F$3980:K$4062,6,0)</f>
        <v>45880</v>
      </c>
      <c r="O3976" t="s">
        <v>4187</v>
      </c>
    </row>
    <row r="3977" spans="1:15" hidden="1" x14ac:dyDescent="0.2">
      <c r="A3977" s="5">
        <v>45852</v>
      </c>
      <c r="B3977" s="6">
        <v>44051</v>
      </c>
      <c r="C3977" s="6" t="s">
        <v>3391</v>
      </c>
      <c r="D3977" s="6" t="s">
        <v>4045</v>
      </c>
      <c r="E3977" s="9">
        <v>2496640</v>
      </c>
      <c r="F3977" s="10" t="s">
        <v>1409</v>
      </c>
      <c r="G3977" s="9">
        <v>199731</v>
      </c>
      <c r="H3977" s="9">
        <v>2696371</v>
      </c>
      <c r="I3977" s="6" t="s">
        <v>13</v>
      </c>
      <c r="J3977" s="6" t="s">
        <v>14</v>
      </c>
      <c r="K3977" s="5">
        <f t="shared" si="369"/>
        <v>45887</v>
      </c>
      <c r="L3977" s="9">
        <f>+VLOOKUP(B3977,'[17]TT 2023'!F$3980:K$4062,2,0)</f>
        <v>2696369</v>
      </c>
      <c r="M3977" s="9">
        <f t="shared" si="370"/>
        <v>-2</v>
      </c>
      <c r="N3977" s="5">
        <f>+VLOOKUP(B3977,'[17]TT 2023'!F$3980:K$4062,6,0)</f>
        <v>45880</v>
      </c>
      <c r="O3977" t="s">
        <v>4187</v>
      </c>
    </row>
    <row r="3978" spans="1:15" hidden="1" x14ac:dyDescent="0.2">
      <c r="A3978" s="5">
        <v>45852</v>
      </c>
      <c r="B3978" s="6">
        <v>44052</v>
      </c>
      <c r="C3978" s="6" t="s">
        <v>3391</v>
      </c>
      <c r="D3978" s="6" t="s">
        <v>4046</v>
      </c>
      <c r="E3978" s="9">
        <v>9442900</v>
      </c>
      <c r="F3978" s="10" t="s">
        <v>1409</v>
      </c>
      <c r="G3978" s="9">
        <v>755432</v>
      </c>
      <c r="H3978" s="9">
        <v>10198332</v>
      </c>
      <c r="I3978" s="6" t="s">
        <v>13</v>
      </c>
      <c r="J3978" s="6" t="s">
        <v>14</v>
      </c>
      <c r="K3978" s="5">
        <f t="shared" si="369"/>
        <v>45887</v>
      </c>
      <c r="L3978" s="9">
        <f>+VLOOKUP(B3978,'[17]TT 2023'!F$3980:K$4062,2,0)</f>
        <v>10198332</v>
      </c>
      <c r="M3978" s="9">
        <f t="shared" si="370"/>
        <v>0</v>
      </c>
      <c r="N3978" s="5">
        <f>+VLOOKUP(B3978,'[17]TT 2023'!F$3980:K$4062,6,0)</f>
        <v>45880</v>
      </c>
      <c r="O3978" t="s">
        <v>4187</v>
      </c>
    </row>
    <row r="3979" spans="1:15" hidden="1" x14ac:dyDescent="0.2">
      <c r="A3979" s="5">
        <v>45852</v>
      </c>
      <c r="B3979" s="6">
        <v>44053</v>
      </c>
      <c r="C3979" s="6" t="s">
        <v>3391</v>
      </c>
      <c r="D3979" s="6" t="s">
        <v>4047</v>
      </c>
      <c r="E3979" s="9">
        <v>1922914</v>
      </c>
      <c r="F3979" s="10" t="s">
        <v>1409</v>
      </c>
      <c r="G3979" s="9">
        <v>153833</v>
      </c>
      <c r="H3979" s="9">
        <v>2076747</v>
      </c>
      <c r="I3979" s="6" t="s">
        <v>13</v>
      </c>
      <c r="J3979" s="6" t="s">
        <v>14</v>
      </c>
      <c r="K3979" s="5">
        <f t="shared" si="369"/>
        <v>45887</v>
      </c>
      <c r="L3979" s="9">
        <f>+VLOOKUP(B3979,'[17]TT 2023'!F$3980:K$4062,2,0)</f>
        <v>2076746</v>
      </c>
      <c r="M3979" s="9">
        <f t="shared" si="370"/>
        <v>-1</v>
      </c>
      <c r="N3979" s="5">
        <f>+VLOOKUP(B3979,'[17]TT 2023'!F$3980:K$4062,6,0)</f>
        <v>45880</v>
      </c>
      <c r="O3979" t="s">
        <v>4187</v>
      </c>
    </row>
    <row r="3980" spans="1:15" hidden="1" x14ac:dyDescent="0.2">
      <c r="A3980" s="5">
        <v>45852</v>
      </c>
      <c r="B3980" s="6">
        <v>44054</v>
      </c>
      <c r="C3980" s="6" t="s">
        <v>3391</v>
      </c>
      <c r="D3980" s="6" t="s">
        <v>4048</v>
      </c>
      <c r="E3980" s="9">
        <v>1499235</v>
      </c>
      <c r="F3980" s="10" t="s">
        <v>1409</v>
      </c>
      <c r="G3980" s="9">
        <v>119939</v>
      </c>
      <c r="H3980" s="9">
        <v>1619174</v>
      </c>
      <c r="I3980" s="6" t="s">
        <v>93</v>
      </c>
      <c r="J3980" s="6" t="s">
        <v>94</v>
      </c>
      <c r="K3980" s="5">
        <f t="shared" si="369"/>
        <v>45887</v>
      </c>
      <c r="L3980" s="9">
        <f>+VLOOKUP(B3980,'[17]TT 2023'!F$3980:K$4062,2,0)</f>
        <v>1619177</v>
      </c>
      <c r="M3980" s="9">
        <f t="shared" si="370"/>
        <v>3</v>
      </c>
      <c r="N3980" s="5">
        <f>+VLOOKUP(B3980,'[17]TT 2023'!F$3980:K$4062,6,0)</f>
        <v>45880</v>
      </c>
      <c r="O3980" t="s">
        <v>4187</v>
      </c>
    </row>
    <row r="3981" spans="1:15" hidden="1" x14ac:dyDescent="0.2">
      <c r="A3981" s="5">
        <v>45852</v>
      </c>
      <c r="B3981" s="6">
        <v>44055</v>
      </c>
      <c r="C3981" s="6" t="s">
        <v>3391</v>
      </c>
      <c r="D3981" s="6" t="s">
        <v>4049</v>
      </c>
      <c r="E3981" s="9">
        <v>1248320</v>
      </c>
      <c r="F3981" s="10" t="s">
        <v>1409</v>
      </c>
      <c r="G3981" s="9">
        <v>99866</v>
      </c>
      <c r="H3981" s="9">
        <v>1348186</v>
      </c>
      <c r="I3981" s="6" t="s">
        <v>107</v>
      </c>
      <c r="J3981" s="6" t="s">
        <v>108</v>
      </c>
      <c r="K3981" s="5">
        <f t="shared" si="369"/>
        <v>45887</v>
      </c>
      <c r="L3981" s="9">
        <f>+VLOOKUP(B3981,'[17]TT 2023'!F$3980:K$4062,2,0)</f>
        <v>1348191</v>
      </c>
      <c r="M3981" s="9">
        <f t="shared" si="370"/>
        <v>5</v>
      </c>
      <c r="N3981" s="5">
        <f>+VLOOKUP(B3981,'[17]TT 2023'!F$3980:K$4062,6,0)</f>
        <v>45880</v>
      </c>
      <c r="O3981" t="s">
        <v>4187</v>
      </c>
    </row>
    <row r="3982" spans="1:15" hidden="1" x14ac:dyDescent="0.2">
      <c r="A3982" s="5">
        <v>45852</v>
      </c>
      <c r="B3982" s="6">
        <v>44056</v>
      </c>
      <c r="C3982" s="6" t="s">
        <v>3391</v>
      </c>
      <c r="D3982" s="6" t="s">
        <v>4050</v>
      </c>
      <c r="E3982" s="9">
        <v>1072050</v>
      </c>
      <c r="F3982" s="10" t="s">
        <v>1409</v>
      </c>
      <c r="G3982" s="9">
        <v>85764</v>
      </c>
      <c r="H3982" s="9">
        <v>1157814</v>
      </c>
      <c r="I3982" s="6" t="s">
        <v>89</v>
      </c>
      <c r="J3982" s="6" t="s">
        <v>90</v>
      </c>
      <c r="K3982" s="5">
        <f t="shared" si="369"/>
        <v>45887</v>
      </c>
      <c r="L3982" s="9">
        <f>+VLOOKUP(B3982,'[17]TT 2023'!F$3980:K$4062,2,0)</f>
        <v>1157814</v>
      </c>
      <c r="M3982" s="9">
        <f t="shared" si="370"/>
        <v>0</v>
      </c>
      <c r="N3982" s="5">
        <f>+VLOOKUP(B3982,'[17]TT 2023'!F$3980:K$4062,6,0)</f>
        <v>45880</v>
      </c>
      <c r="O3982" t="s">
        <v>4187</v>
      </c>
    </row>
    <row r="3983" spans="1:15" hidden="1" x14ac:dyDescent="0.2">
      <c r="A3983" s="5">
        <v>45852</v>
      </c>
      <c r="B3983" s="6">
        <v>44057</v>
      </c>
      <c r="C3983" s="6" t="s">
        <v>3391</v>
      </c>
      <c r="D3983" s="6" t="s">
        <v>4051</v>
      </c>
      <c r="E3983" s="9">
        <v>888460</v>
      </c>
      <c r="F3983" s="10" t="s">
        <v>1409</v>
      </c>
      <c r="G3983" s="9">
        <v>71077</v>
      </c>
      <c r="H3983" s="9">
        <v>959537</v>
      </c>
      <c r="I3983" s="6" t="s">
        <v>53</v>
      </c>
      <c r="J3983" s="6" t="s">
        <v>54</v>
      </c>
      <c r="K3983" s="5">
        <f t="shared" si="369"/>
        <v>45887</v>
      </c>
      <c r="L3983" s="9">
        <f>+VLOOKUP(B3983,'[17]TT 2023'!F$4063:K$4157,2,0)</f>
        <v>959540</v>
      </c>
      <c r="M3983" s="9">
        <f t="shared" si="370"/>
        <v>3</v>
      </c>
      <c r="N3983" s="5">
        <f>+VLOOKUP(B3983,'[17]TT 2023'!F$4063:K$4157,6,0)</f>
        <v>45894</v>
      </c>
      <c r="O3983" t="s">
        <v>4198</v>
      </c>
    </row>
    <row r="3984" spans="1:15" hidden="1" x14ac:dyDescent="0.2">
      <c r="A3984" s="5">
        <v>45852</v>
      </c>
      <c r="B3984" s="6">
        <v>44058</v>
      </c>
      <c r="C3984" s="6" t="s">
        <v>3391</v>
      </c>
      <c r="D3984" s="6" t="s">
        <v>4052</v>
      </c>
      <c r="E3984" s="9">
        <v>558030</v>
      </c>
      <c r="F3984" s="10" t="s">
        <v>1409</v>
      </c>
      <c r="G3984" s="9">
        <v>44642</v>
      </c>
      <c r="H3984" s="9">
        <v>602672</v>
      </c>
      <c r="I3984" s="6" t="s">
        <v>147</v>
      </c>
      <c r="J3984" s="6" t="s">
        <v>148</v>
      </c>
      <c r="K3984" s="5">
        <f t="shared" si="369"/>
        <v>45887</v>
      </c>
      <c r="L3984" s="9">
        <f>+VLOOKUP(B3984,'[17]TT 2023'!F$3980:K$4062,2,0)</f>
        <v>602667</v>
      </c>
      <c r="M3984" s="9">
        <f t="shared" si="370"/>
        <v>-5</v>
      </c>
      <c r="N3984" s="5">
        <f>+VLOOKUP(B3984,'[17]TT 2023'!F$3980:K$4062,6,0)</f>
        <v>45880</v>
      </c>
      <c r="O3984" t="s">
        <v>4187</v>
      </c>
    </row>
    <row r="3985" spans="1:15" hidden="1" x14ac:dyDescent="0.2">
      <c r="A3985" s="5">
        <v>45852</v>
      </c>
      <c r="B3985" s="6">
        <v>44059</v>
      </c>
      <c r="C3985" s="6" t="s">
        <v>3391</v>
      </c>
      <c r="D3985" s="6" t="s">
        <v>4053</v>
      </c>
      <c r="E3985" s="9">
        <v>1012060</v>
      </c>
      <c r="F3985" s="10" t="s">
        <v>1409</v>
      </c>
      <c r="G3985" s="9">
        <v>80965</v>
      </c>
      <c r="H3985" s="9">
        <v>1093025</v>
      </c>
      <c r="I3985" s="6" t="s">
        <v>147</v>
      </c>
      <c r="J3985" s="6" t="s">
        <v>148</v>
      </c>
      <c r="K3985" s="5">
        <f t="shared" si="369"/>
        <v>45887</v>
      </c>
      <c r="L3985" s="9">
        <f>+VLOOKUP(B3985,'[17]TT 2023'!F$3980:K$4062,2,0)</f>
        <v>1093028</v>
      </c>
      <c r="M3985" s="9">
        <f t="shared" si="370"/>
        <v>3</v>
      </c>
      <c r="N3985" s="5">
        <f>+VLOOKUP(B3985,'[17]TT 2023'!F$3980:K$4062,6,0)</f>
        <v>45880</v>
      </c>
      <c r="O3985" t="s">
        <v>4187</v>
      </c>
    </row>
    <row r="3986" spans="1:15" hidden="1" x14ac:dyDescent="0.2">
      <c r="A3986" s="5">
        <v>45852</v>
      </c>
      <c r="B3986" s="6">
        <v>44060</v>
      </c>
      <c r="C3986" s="6" t="s">
        <v>3391</v>
      </c>
      <c r="D3986" s="6" t="s">
        <v>4054</v>
      </c>
      <c r="E3986" s="9">
        <v>501830</v>
      </c>
      <c r="F3986" s="10" t="s">
        <v>1409</v>
      </c>
      <c r="G3986" s="9">
        <v>40146</v>
      </c>
      <c r="H3986" s="9">
        <v>541976</v>
      </c>
      <c r="I3986" s="6" t="s">
        <v>147</v>
      </c>
      <c r="J3986" s="6" t="s">
        <v>148</v>
      </c>
      <c r="K3986" s="5">
        <f t="shared" si="369"/>
        <v>45887</v>
      </c>
      <c r="L3986" s="9">
        <f>+VLOOKUP(B3986,'[17]TT 2023'!F$3980:K$4062,2,0)</f>
        <v>541971</v>
      </c>
      <c r="M3986" s="9">
        <f t="shared" si="370"/>
        <v>-5</v>
      </c>
      <c r="N3986" s="5">
        <f>+VLOOKUP(B3986,'[17]TT 2023'!F$3980:K$4062,6,0)</f>
        <v>45880</v>
      </c>
      <c r="O3986" t="s">
        <v>4187</v>
      </c>
    </row>
    <row r="3987" spans="1:15" hidden="1" x14ac:dyDescent="0.2">
      <c r="A3987" s="5">
        <v>45852</v>
      </c>
      <c r="B3987" s="6">
        <v>44061</v>
      </c>
      <c r="C3987" s="6" t="s">
        <v>3391</v>
      </c>
      <c r="D3987" s="6" t="s">
        <v>4055</v>
      </c>
      <c r="E3987" s="9">
        <v>2024120</v>
      </c>
      <c r="F3987" s="10" t="s">
        <v>1409</v>
      </c>
      <c r="G3987" s="9">
        <v>161930</v>
      </c>
      <c r="H3987" s="9">
        <v>2186050</v>
      </c>
      <c r="I3987" s="6" t="s">
        <v>147</v>
      </c>
      <c r="J3987" s="6" t="s">
        <v>148</v>
      </c>
      <c r="K3987" s="5">
        <f t="shared" si="369"/>
        <v>45887</v>
      </c>
      <c r="L3987" s="9">
        <f>+VLOOKUP(B3987,'[17]TT 2023'!F$3980:K$4062,2,0)</f>
        <v>2186055</v>
      </c>
      <c r="M3987" s="9">
        <f t="shared" si="370"/>
        <v>5</v>
      </c>
      <c r="N3987" s="5">
        <f>+VLOOKUP(B3987,'[17]TT 2023'!F$3980:K$4062,6,0)</f>
        <v>45880</v>
      </c>
      <c r="O3987" t="s">
        <v>4187</v>
      </c>
    </row>
    <row r="3988" spans="1:15" hidden="1" x14ac:dyDescent="0.2">
      <c r="A3988" s="5">
        <v>45853</v>
      </c>
      <c r="B3988" s="6">
        <v>44083</v>
      </c>
      <c r="C3988" s="6" t="s">
        <v>3391</v>
      </c>
      <c r="D3988" s="6" t="s">
        <v>4056</v>
      </c>
      <c r="E3988" s="9">
        <v>8884600</v>
      </c>
      <c r="F3988" s="10" t="s">
        <v>1409</v>
      </c>
      <c r="G3988" s="9">
        <v>710768</v>
      </c>
      <c r="H3988" s="9">
        <v>9595368</v>
      </c>
      <c r="I3988" s="6" t="s">
        <v>147</v>
      </c>
      <c r="J3988" s="6" t="s">
        <v>148</v>
      </c>
      <c r="K3988" s="5">
        <f t="shared" si="369"/>
        <v>45888</v>
      </c>
      <c r="L3988" s="9">
        <f>+VLOOKUP(B3988,'[17]TT 2023'!F$3980:K$4062,2,0)</f>
        <v>9595368</v>
      </c>
      <c r="M3988" s="9">
        <f t="shared" si="370"/>
        <v>0</v>
      </c>
      <c r="N3988" s="5">
        <f>+VLOOKUP(B3988,'[17]TT 2023'!F$3980:K$4062,6,0)</f>
        <v>45880</v>
      </c>
      <c r="O3988" t="s">
        <v>4187</v>
      </c>
    </row>
    <row r="3989" spans="1:15" hidden="1" x14ac:dyDescent="0.2">
      <c r="A3989" s="5">
        <v>45853</v>
      </c>
      <c r="B3989" s="6">
        <v>44084</v>
      </c>
      <c r="C3989" s="6" t="s">
        <v>3391</v>
      </c>
      <c r="D3989" s="6" t="s">
        <v>4057</v>
      </c>
      <c r="E3989" s="9">
        <v>558030</v>
      </c>
      <c r="F3989" s="10" t="s">
        <v>1409</v>
      </c>
      <c r="G3989" s="9">
        <v>44642</v>
      </c>
      <c r="H3989" s="9">
        <v>602672</v>
      </c>
      <c r="I3989" s="6" t="s">
        <v>147</v>
      </c>
      <c r="J3989" s="6" t="s">
        <v>148</v>
      </c>
      <c r="K3989" s="5">
        <f t="shared" si="369"/>
        <v>45888</v>
      </c>
      <c r="L3989" s="9">
        <f>+VLOOKUP(B3989,'[17]TT 2023'!F$3980:K$4062,2,0)</f>
        <v>602667</v>
      </c>
      <c r="M3989" s="9">
        <f t="shared" si="370"/>
        <v>-5</v>
      </c>
      <c r="N3989" s="5">
        <f>+VLOOKUP(B3989,'[17]TT 2023'!F$3980:K$4062,6,0)</f>
        <v>45880</v>
      </c>
      <c r="O3989" t="s">
        <v>4187</v>
      </c>
    </row>
    <row r="3990" spans="1:15" hidden="1" x14ac:dyDescent="0.2">
      <c r="A3990" s="5">
        <v>45853</v>
      </c>
      <c r="B3990" s="6">
        <v>44085</v>
      </c>
      <c r="C3990" s="6" t="s">
        <v>3391</v>
      </c>
      <c r="D3990" s="6" t="s">
        <v>4058</v>
      </c>
      <c r="E3990" s="9">
        <v>888460</v>
      </c>
      <c r="F3990" s="10" t="s">
        <v>1409</v>
      </c>
      <c r="G3990" s="9">
        <v>71077</v>
      </c>
      <c r="H3990" s="9">
        <v>959537</v>
      </c>
      <c r="I3990" s="6" t="s">
        <v>147</v>
      </c>
      <c r="J3990" s="6" t="s">
        <v>148</v>
      </c>
      <c r="K3990" s="5">
        <f t="shared" si="369"/>
        <v>45888</v>
      </c>
      <c r="L3990" s="9">
        <f>+VLOOKUP(B3990,'[17]TT 2023'!F$3980:K$4062,2,0)</f>
        <v>959540</v>
      </c>
      <c r="M3990" s="9">
        <f t="shared" si="370"/>
        <v>3</v>
      </c>
      <c r="N3990" s="5">
        <f>+VLOOKUP(B3990,'[17]TT 2023'!F$3980:K$4062,6,0)</f>
        <v>45880</v>
      </c>
      <c r="O3990" t="s">
        <v>4187</v>
      </c>
    </row>
    <row r="3991" spans="1:15" hidden="1" x14ac:dyDescent="0.2">
      <c r="A3991" s="5">
        <v>45853</v>
      </c>
      <c r="B3991" s="6">
        <v>44086</v>
      </c>
      <c r="C3991" s="6" t="s">
        <v>3391</v>
      </c>
      <c r="D3991" s="6" t="s">
        <v>4059</v>
      </c>
      <c r="E3991" s="9">
        <v>2136780</v>
      </c>
      <c r="F3991" s="10" t="s">
        <v>1409</v>
      </c>
      <c r="G3991" s="9">
        <v>170942</v>
      </c>
      <c r="H3991" s="9">
        <v>2307722</v>
      </c>
      <c r="I3991" s="6" t="s">
        <v>147</v>
      </c>
      <c r="J3991" s="6" t="s">
        <v>148</v>
      </c>
      <c r="K3991" s="5">
        <f t="shared" si="369"/>
        <v>45888</v>
      </c>
      <c r="L3991" s="9">
        <f>+VLOOKUP(B3991,'[17]TT 2023'!F$3980:K$4062,2,0)</f>
        <v>2307717</v>
      </c>
      <c r="M3991" s="9">
        <f t="shared" si="370"/>
        <v>-5</v>
      </c>
      <c r="N3991" s="5">
        <f>+VLOOKUP(B3991,'[17]TT 2023'!F$3980:K$4062,6,0)</f>
        <v>45880</v>
      </c>
      <c r="O3991" t="s">
        <v>4187</v>
      </c>
    </row>
    <row r="3992" spans="1:15" hidden="1" x14ac:dyDescent="0.2">
      <c r="A3992" s="5">
        <v>45853</v>
      </c>
      <c r="B3992" s="6">
        <v>44087</v>
      </c>
      <c r="C3992" s="6" t="s">
        <v>3391</v>
      </c>
      <c r="D3992" s="6" t="s">
        <v>4060</v>
      </c>
      <c r="E3992" s="9">
        <v>2024120</v>
      </c>
      <c r="F3992" s="10" t="s">
        <v>1409</v>
      </c>
      <c r="G3992" s="9">
        <v>161930</v>
      </c>
      <c r="H3992" s="9">
        <v>2186050</v>
      </c>
      <c r="I3992" s="6" t="s">
        <v>13</v>
      </c>
      <c r="J3992" s="6" t="s">
        <v>14</v>
      </c>
      <c r="K3992" s="5">
        <f t="shared" si="369"/>
        <v>45888</v>
      </c>
      <c r="L3992" s="9">
        <f>+VLOOKUP(B3992,'[17]TT 2023'!F$3980:K$4062,2,0)</f>
        <v>2186055</v>
      </c>
      <c r="M3992" s="9">
        <f t="shared" si="370"/>
        <v>5</v>
      </c>
      <c r="N3992" s="5">
        <f>+VLOOKUP(B3992,'[17]TT 2023'!F$3980:K$4062,6,0)</f>
        <v>45880</v>
      </c>
      <c r="O3992" t="s">
        <v>4187</v>
      </c>
    </row>
    <row r="3993" spans="1:15" hidden="1" x14ac:dyDescent="0.2">
      <c r="A3993" s="5">
        <v>45853</v>
      </c>
      <c r="B3993" s="6">
        <v>44088</v>
      </c>
      <c r="C3993" s="6" t="s">
        <v>3391</v>
      </c>
      <c r="D3993" s="6" t="s">
        <v>4061</v>
      </c>
      <c r="E3993" s="9">
        <v>2024120</v>
      </c>
      <c r="F3993" s="10" t="s">
        <v>1409</v>
      </c>
      <c r="G3993" s="9">
        <v>161930</v>
      </c>
      <c r="H3993" s="9">
        <v>2186050</v>
      </c>
      <c r="I3993" s="6" t="s">
        <v>13</v>
      </c>
      <c r="J3993" s="6" t="s">
        <v>14</v>
      </c>
      <c r="K3993" s="5">
        <f t="shared" si="369"/>
        <v>45888</v>
      </c>
      <c r="L3993" s="9">
        <f>+VLOOKUP(B3993,'[17]TT 2023'!F$3980:K$4062,2,0)</f>
        <v>2186055</v>
      </c>
      <c r="M3993" s="9">
        <f t="shared" si="370"/>
        <v>5</v>
      </c>
      <c r="N3993" s="5">
        <f>+VLOOKUP(B3993,'[17]TT 2023'!F$3980:K$4062,6,0)</f>
        <v>45880</v>
      </c>
      <c r="O3993" t="s">
        <v>4187</v>
      </c>
    </row>
    <row r="3994" spans="1:15" hidden="1" x14ac:dyDescent="0.2">
      <c r="A3994" s="5">
        <v>45853</v>
      </c>
      <c r="B3994" s="6">
        <v>44089</v>
      </c>
      <c r="C3994" s="6" t="s">
        <v>3391</v>
      </c>
      <c r="D3994" s="6" t="s">
        <v>4062</v>
      </c>
      <c r="E3994" s="9">
        <v>2024120</v>
      </c>
      <c r="F3994" s="10" t="s">
        <v>1409</v>
      </c>
      <c r="G3994" s="9">
        <v>161930</v>
      </c>
      <c r="H3994" s="9">
        <v>2186050</v>
      </c>
      <c r="I3994" s="6" t="s">
        <v>101</v>
      </c>
      <c r="J3994" s="6" t="s">
        <v>102</v>
      </c>
      <c r="K3994" s="5">
        <f t="shared" si="369"/>
        <v>45888</v>
      </c>
      <c r="L3994" s="9">
        <f>+VLOOKUP(B3994,'[17]TT 2023'!F$3980:K$4062,2,0)</f>
        <v>2186055</v>
      </c>
      <c r="M3994" s="9">
        <f t="shared" si="370"/>
        <v>5</v>
      </c>
      <c r="N3994" s="5">
        <f>+VLOOKUP(B3994,'[17]TT 2023'!F$3980:K$4062,6,0)</f>
        <v>45880</v>
      </c>
      <c r="O3994" t="s">
        <v>4187</v>
      </c>
    </row>
    <row r="3995" spans="1:15" hidden="1" x14ac:dyDescent="0.2">
      <c r="A3995" s="5">
        <v>45853</v>
      </c>
      <c r="B3995" s="6">
        <v>44090</v>
      </c>
      <c r="C3995" s="6" t="s">
        <v>3391</v>
      </c>
      <c r="D3995" s="6" t="s">
        <v>4063</v>
      </c>
      <c r="E3995" s="9">
        <v>1248320</v>
      </c>
      <c r="F3995" s="10" t="s">
        <v>1409</v>
      </c>
      <c r="G3995" s="9">
        <v>99866</v>
      </c>
      <c r="H3995" s="9">
        <v>1348186</v>
      </c>
      <c r="I3995" s="6" t="s">
        <v>101</v>
      </c>
      <c r="J3995" s="6" t="s">
        <v>102</v>
      </c>
      <c r="K3995" s="5">
        <f t="shared" si="369"/>
        <v>45888</v>
      </c>
      <c r="L3995" s="9">
        <f>+VLOOKUP(B3995,'[17]TT 2023'!F$3980:K$4062,2,0)</f>
        <v>1348191</v>
      </c>
      <c r="M3995" s="9">
        <f t="shared" si="370"/>
        <v>5</v>
      </c>
      <c r="N3995" s="5">
        <f>+VLOOKUP(B3995,'[17]TT 2023'!F$3980:K$4062,6,0)</f>
        <v>45880</v>
      </c>
      <c r="O3995" t="s">
        <v>4187</v>
      </c>
    </row>
    <row r="3996" spans="1:15" hidden="1" x14ac:dyDescent="0.2">
      <c r="A3996" s="5">
        <v>45853</v>
      </c>
      <c r="B3996" s="6">
        <v>44091</v>
      </c>
      <c r="C3996" s="6" t="s">
        <v>3391</v>
      </c>
      <c r="D3996" s="6" t="s">
        <v>4064</v>
      </c>
      <c r="E3996" s="9">
        <v>1573880</v>
      </c>
      <c r="F3996" s="10" t="s">
        <v>1409</v>
      </c>
      <c r="G3996" s="9">
        <v>125910</v>
      </c>
      <c r="H3996" s="9">
        <v>1699790</v>
      </c>
      <c r="I3996" s="6" t="s">
        <v>101</v>
      </c>
      <c r="J3996" s="6" t="s">
        <v>102</v>
      </c>
      <c r="K3996" s="5">
        <f t="shared" si="369"/>
        <v>45888</v>
      </c>
      <c r="L3996" s="9">
        <f>+VLOOKUP(B3996,'[17]TT 2023'!F$3980:K$4062,2,0)</f>
        <v>1699785</v>
      </c>
      <c r="M3996" s="9">
        <f t="shared" si="370"/>
        <v>-5</v>
      </c>
      <c r="N3996" s="5">
        <f>+VLOOKUP(B3996,'[17]TT 2023'!F$3980:K$4062,6,0)</f>
        <v>45880</v>
      </c>
      <c r="O3996" t="s">
        <v>4187</v>
      </c>
    </row>
    <row r="3997" spans="1:15" hidden="1" x14ac:dyDescent="0.2">
      <c r="A3997" s="5">
        <v>45853</v>
      </c>
      <c r="B3997" s="6">
        <v>44092</v>
      </c>
      <c r="C3997" s="6" t="s">
        <v>3391</v>
      </c>
      <c r="D3997" s="6" t="s">
        <v>4065</v>
      </c>
      <c r="E3997" s="9">
        <v>2024120</v>
      </c>
      <c r="F3997" s="10" t="s">
        <v>1409</v>
      </c>
      <c r="G3997" s="9">
        <v>161930</v>
      </c>
      <c r="H3997" s="9">
        <v>2186050</v>
      </c>
      <c r="I3997" s="6" t="s">
        <v>73</v>
      </c>
      <c r="J3997" s="6" t="s">
        <v>74</v>
      </c>
      <c r="K3997" s="5">
        <f t="shared" si="369"/>
        <v>45888</v>
      </c>
      <c r="L3997" s="9">
        <f>+VLOOKUP(B3997,'[17]TT 2023'!F$3980:K$4062,2,0)</f>
        <v>2186055</v>
      </c>
      <c r="M3997" s="9">
        <f t="shared" si="370"/>
        <v>5</v>
      </c>
      <c r="N3997" s="5">
        <f>+VLOOKUP(B3997,'[17]TT 2023'!F$3980:K$4062,6,0)</f>
        <v>45880</v>
      </c>
      <c r="O3997" t="s">
        <v>4187</v>
      </c>
    </row>
    <row r="3998" spans="1:15" hidden="1" x14ac:dyDescent="0.2">
      <c r="A3998" s="5">
        <v>45853</v>
      </c>
      <c r="B3998" s="6">
        <v>44093</v>
      </c>
      <c r="C3998" s="6" t="s">
        <v>3391</v>
      </c>
      <c r="D3998" s="6" t="s">
        <v>4066</v>
      </c>
      <c r="E3998" s="9">
        <v>2024120</v>
      </c>
      <c r="F3998" s="10" t="s">
        <v>1409</v>
      </c>
      <c r="G3998" s="9">
        <v>161930</v>
      </c>
      <c r="H3998" s="9">
        <v>2186050</v>
      </c>
      <c r="I3998" s="6" t="s">
        <v>175</v>
      </c>
      <c r="J3998" s="6" t="s">
        <v>176</v>
      </c>
      <c r="K3998" s="5">
        <f t="shared" si="369"/>
        <v>45888</v>
      </c>
      <c r="L3998" s="9">
        <f>+VLOOKUP(B3998,'[17]TT 2023'!F$3980:K$4062,2,0)</f>
        <v>2186055</v>
      </c>
      <c r="M3998" s="9">
        <f t="shared" si="370"/>
        <v>5</v>
      </c>
      <c r="N3998" s="5">
        <f>+VLOOKUP(B3998,'[17]TT 2023'!F$3980:K$4062,6,0)</f>
        <v>45880</v>
      </c>
      <c r="O3998" t="s">
        <v>4187</v>
      </c>
    </row>
    <row r="3999" spans="1:15" hidden="1" x14ac:dyDescent="0.2">
      <c r="A3999" s="5">
        <v>45853</v>
      </c>
      <c r="B3999" s="6">
        <v>44094</v>
      </c>
      <c r="C3999" s="6" t="s">
        <v>3391</v>
      </c>
      <c r="D3999" s="6" t="s">
        <v>4067</v>
      </c>
      <c r="E3999" s="9">
        <v>4544574</v>
      </c>
      <c r="F3999" s="10" t="s">
        <v>1409</v>
      </c>
      <c r="G3999" s="9">
        <v>363566</v>
      </c>
      <c r="H3999" s="9">
        <v>4908140</v>
      </c>
      <c r="I3999" s="6" t="s">
        <v>175</v>
      </c>
      <c r="J3999" s="6" t="s">
        <v>176</v>
      </c>
      <c r="K3999" s="5">
        <f t="shared" si="369"/>
        <v>45888</v>
      </c>
      <c r="L3999" s="9">
        <f>+VLOOKUP(B3999,'[17]TT 2023'!F$3980:K$4062,2,0)</f>
        <v>4908141</v>
      </c>
      <c r="M3999" s="9">
        <f t="shared" si="370"/>
        <v>1</v>
      </c>
      <c r="N3999" s="5">
        <f>+VLOOKUP(B3999,'[17]TT 2023'!F$3980:K$4062,6,0)</f>
        <v>45880</v>
      </c>
      <c r="O3999" t="s">
        <v>4187</v>
      </c>
    </row>
    <row r="4000" spans="1:15" hidden="1" x14ac:dyDescent="0.2">
      <c r="A4000" s="5">
        <v>45853</v>
      </c>
      <c r="B4000" s="6">
        <v>44095</v>
      </c>
      <c r="C4000" s="6" t="s">
        <v>3391</v>
      </c>
      <c r="D4000" s="6" t="s">
        <v>4068</v>
      </c>
      <c r="E4000" s="9">
        <v>2024120</v>
      </c>
      <c r="F4000" s="10" t="s">
        <v>1409</v>
      </c>
      <c r="G4000" s="9">
        <v>161930</v>
      </c>
      <c r="H4000" s="9">
        <v>2186050</v>
      </c>
      <c r="I4000" s="6" t="s">
        <v>83</v>
      </c>
      <c r="J4000" s="6" t="s">
        <v>84</v>
      </c>
      <c r="K4000" s="5">
        <f t="shared" si="369"/>
        <v>45888</v>
      </c>
      <c r="L4000" s="9">
        <f>+VLOOKUP(B4000,'[17]TT 2023'!F$3980:K$4062,2,0)</f>
        <v>2186055</v>
      </c>
      <c r="M4000" s="9">
        <f t="shared" si="370"/>
        <v>5</v>
      </c>
      <c r="N4000" s="5">
        <f>+VLOOKUP(B4000,'[17]TT 2023'!F$3980:K$4062,6,0)</f>
        <v>45880</v>
      </c>
      <c r="O4000" t="s">
        <v>4187</v>
      </c>
    </row>
    <row r="4001" spans="1:15" hidden="1" x14ac:dyDescent="0.2">
      <c r="A4001" s="5">
        <v>45853</v>
      </c>
      <c r="B4001" s="6">
        <v>44097</v>
      </c>
      <c r="C4001" s="6" t="s">
        <v>3391</v>
      </c>
      <c r="D4001" s="6" t="s">
        <v>4069</v>
      </c>
      <c r="E4001" s="9">
        <v>4048240</v>
      </c>
      <c r="F4001" s="10" t="s">
        <v>1409</v>
      </c>
      <c r="G4001" s="9">
        <v>323859</v>
      </c>
      <c r="H4001" s="9">
        <v>4372099</v>
      </c>
      <c r="I4001" s="6" t="s">
        <v>93</v>
      </c>
      <c r="J4001" s="6" t="s">
        <v>94</v>
      </c>
      <c r="K4001" s="5">
        <f t="shared" si="369"/>
        <v>45888</v>
      </c>
      <c r="L4001" s="9">
        <f>+VLOOKUP(B4001,'[17]TT 2023'!F$3980:K$4062,2,0)</f>
        <v>4372097</v>
      </c>
      <c r="M4001" s="9">
        <f t="shared" si="370"/>
        <v>-2</v>
      </c>
      <c r="N4001" s="5">
        <f>+VLOOKUP(B4001,'[17]TT 2023'!F$3980:K$4062,6,0)</f>
        <v>45880</v>
      </c>
      <c r="O4001" t="s">
        <v>4187</v>
      </c>
    </row>
    <row r="4002" spans="1:15" hidden="1" x14ac:dyDescent="0.2">
      <c r="A4002" s="5">
        <v>45853</v>
      </c>
      <c r="B4002" s="6">
        <v>44099</v>
      </c>
      <c r="C4002" s="6" t="s">
        <v>3391</v>
      </c>
      <c r="D4002" s="6" t="s">
        <v>4070</v>
      </c>
      <c r="E4002" s="9">
        <v>2024120</v>
      </c>
      <c r="F4002" s="10" t="s">
        <v>1409</v>
      </c>
      <c r="G4002" s="9">
        <v>161930</v>
      </c>
      <c r="H4002" s="9">
        <v>2186050</v>
      </c>
      <c r="I4002" s="6" t="s">
        <v>89</v>
      </c>
      <c r="J4002" s="6" t="s">
        <v>90</v>
      </c>
      <c r="K4002" s="5">
        <f t="shared" si="369"/>
        <v>45888</v>
      </c>
      <c r="L4002" s="9">
        <f>+VLOOKUP(B4002,'[17]TT 2023'!F$3980:K$4062,2,0)</f>
        <v>2186055</v>
      </c>
      <c r="M4002" s="9">
        <f t="shared" si="370"/>
        <v>5</v>
      </c>
      <c r="N4002" s="5">
        <f>+VLOOKUP(B4002,'[17]TT 2023'!F$3980:K$4062,6,0)</f>
        <v>45880</v>
      </c>
      <c r="O4002" t="s">
        <v>4187</v>
      </c>
    </row>
    <row r="4003" spans="1:15" hidden="1" x14ac:dyDescent="0.2">
      <c r="A4003" s="5">
        <v>45853</v>
      </c>
      <c r="B4003" s="6">
        <v>44100</v>
      </c>
      <c r="C4003" s="6" t="s">
        <v>3391</v>
      </c>
      <c r="D4003" s="6" t="s">
        <v>4071</v>
      </c>
      <c r="E4003" s="9">
        <v>2024120</v>
      </c>
      <c r="F4003" s="10" t="s">
        <v>1409</v>
      </c>
      <c r="G4003" s="9">
        <v>161930</v>
      </c>
      <c r="H4003" s="9">
        <v>2186050</v>
      </c>
      <c r="I4003" s="6" t="s">
        <v>139</v>
      </c>
      <c r="J4003" s="6" t="s">
        <v>140</v>
      </c>
      <c r="K4003" s="5">
        <f t="shared" si="369"/>
        <v>45888</v>
      </c>
      <c r="L4003" s="9">
        <f>+VLOOKUP(B4003,'[17]TT 2023'!F$3980:K$4062,2,0)</f>
        <v>2186055</v>
      </c>
      <c r="M4003" s="9">
        <f t="shared" si="370"/>
        <v>5</v>
      </c>
      <c r="N4003" s="5">
        <f>+VLOOKUP(B4003,'[17]TT 2023'!F$3980:K$4062,6,0)</f>
        <v>45880</v>
      </c>
      <c r="O4003" t="s">
        <v>4187</v>
      </c>
    </row>
    <row r="4004" spans="1:15" hidden="1" x14ac:dyDescent="0.2">
      <c r="A4004" s="5">
        <v>45853</v>
      </c>
      <c r="B4004" s="6">
        <v>44103</v>
      </c>
      <c r="C4004" s="6" t="s">
        <v>3391</v>
      </c>
      <c r="D4004" s="6" t="s">
        <v>4072</v>
      </c>
      <c r="E4004" s="9">
        <v>1366975</v>
      </c>
      <c r="F4004" s="10" t="s">
        <v>1409</v>
      </c>
      <c r="G4004" s="9">
        <v>109358</v>
      </c>
      <c r="H4004" s="9">
        <v>1476333</v>
      </c>
      <c r="I4004" s="6" t="s">
        <v>139</v>
      </c>
      <c r="J4004" s="6" t="s">
        <v>140</v>
      </c>
      <c r="K4004" s="5">
        <f t="shared" si="369"/>
        <v>45888</v>
      </c>
      <c r="L4004" s="9">
        <f>+VLOOKUP(B4004,'[17]TT 2023'!F$3980:K$4062,2,0)</f>
        <v>1476333</v>
      </c>
      <c r="M4004" s="9">
        <f t="shared" si="370"/>
        <v>0</v>
      </c>
      <c r="N4004" s="5">
        <f>+VLOOKUP(B4004,'[17]TT 2023'!F$3980:K$4062,6,0)</f>
        <v>45880</v>
      </c>
      <c r="O4004" t="s">
        <v>4187</v>
      </c>
    </row>
    <row r="4005" spans="1:15" hidden="1" x14ac:dyDescent="0.2">
      <c r="A4005" s="5">
        <v>45853</v>
      </c>
      <c r="B4005" s="6">
        <v>44108</v>
      </c>
      <c r="C4005" s="6" t="s">
        <v>3391</v>
      </c>
      <c r="D4005" s="6" t="s">
        <v>4073</v>
      </c>
      <c r="E4005" s="9">
        <v>2024120</v>
      </c>
      <c r="F4005" s="10" t="s">
        <v>1409</v>
      </c>
      <c r="G4005" s="9">
        <v>161930</v>
      </c>
      <c r="H4005" s="9">
        <v>2186050</v>
      </c>
      <c r="I4005" s="6" t="s">
        <v>53</v>
      </c>
      <c r="J4005" s="6" t="s">
        <v>54</v>
      </c>
      <c r="K4005" s="5">
        <f t="shared" si="369"/>
        <v>45888</v>
      </c>
      <c r="L4005" s="9">
        <f>+VLOOKUP(B4005,'[17]TT 2023'!F$3980:K$4062,2,0)</f>
        <v>2186055</v>
      </c>
      <c r="M4005" s="9">
        <f t="shared" si="370"/>
        <v>5</v>
      </c>
      <c r="N4005" s="5">
        <f>+VLOOKUP(B4005,'[17]TT 2023'!F$3980:K$4062,6,0)</f>
        <v>45880</v>
      </c>
      <c r="O4005" t="s">
        <v>4187</v>
      </c>
    </row>
    <row r="4006" spans="1:15" hidden="1" x14ac:dyDescent="0.2">
      <c r="A4006" s="5">
        <v>45853</v>
      </c>
      <c r="B4006" s="6">
        <v>44111</v>
      </c>
      <c r="C4006" s="6" t="s">
        <v>3391</v>
      </c>
      <c r="D4006" s="6" t="s">
        <v>4074</v>
      </c>
      <c r="E4006" s="9">
        <v>4048240</v>
      </c>
      <c r="F4006" s="10" t="s">
        <v>1409</v>
      </c>
      <c r="G4006" s="9">
        <v>323859</v>
      </c>
      <c r="H4006" s="9">
        <v>4372099</v>
      </c>
      <c r="I4006" s="6" t="s">
        <v>131</v>
      </c>
      <c r="J4006" s="6" t="s">
        <v>132</v>
      </c>
      <c r="K4006" s="5">
        <f t="shared" si="369"/>
        <v>45888</v>
      </c>
      <c r="L4006" s="9">
        <f>+VLOOKUP(B4006,'[17]TT 2023'!F$3980:K$4062,2,0)</f>
        <v>4372097</v>
      </c>
      <c r="M4006" s="9">
        <f t="shared" si="370"/>
        <v>-2</v>
      </c>
      <c r="N4006" s="5">
        <f>+VLOOKUP(B4006,'[17]TT 2023'!F$3980:K$4062,6,0)</f>
        <v>45880</v>
      </c>
      <c r="O4006" t="s">
        <v>4187</v>
      </c>
    </row>
    <row r="4007" spans="1:15" hidden="1" x14ac:dyDescent="0.2">
      <c r="A4007" s="5">
        <v>45856</v>
      </c>
      <c r="B4007" s="6">
        <v>45448</v>
      </c>
      <c r="C4007" s="6" t="s">
        <v>3391</v>
      </c>
      <c r="D4007" s="6" t="s">
        <v>4075</v>
      </c>
      <c r="E4007" s="9">
        <v>1194421</v>
      </c>
      <c r="F4007" s="10" t="s">
        <v>1409</v>
      </c>
      <c r="G4007" s="9">
        <v>95554</v>
      </c>
      <c r="H4007" s="9">
        <v>1289975</v>
      </c>
      <c r="I4007" s="6" t="s">
        <v>147</v>
      </c>
      <c r="J4007" s="6" t="s">
        <v>148</v>
      </c>
      <c r="K4007" s="5">
        <f t="shared" si="369"/>
        <v>45891</v>
      </c>
      <c r="L4007" s="9">
        <f>+VLOOKUP(B4007,'[17]TT 2023'!F$4063:K$4157,2,0)</f>
        <v>1289979</v>
      </c>
      <c r="M4007" s="9">
        <f t="shared" si="370"/>
        <v>4</v>
      </c>
      <c r="N4007" s="5">
        <f>+VLOOKUP(B4007,'[17]TT 2023'!F$4063:K$4157,6,0)</f>
        <v>45894</v>
      </c>
      <c r="O4007" t="s">
        <v>4198</v>
      </c>
    </row>
    <row r="4008" spans="1:15" hidden="1" x14ac:dyDescent="0.2">
      <c r="A4008" s="5">
        <v>45856</v>
      </c>
      <c r="B4008" s="6">
        <v>45449</v>
      </c>
      <c r="C4008" s="6" t="s">
        <v>3391</v>
      </c>
      <c r="D4008" s="6" t="s">
        <v>4076</v>
      </c>
      <c r="E4008" s="9">
        <v>1248320</v>
      </c>
      <c r="F4008" s="10" t="s">
        <v>1409</v>
      </c>
      <c r="G4008" s="9">
        <v>99866</v>
      </c>
      <c r="H4008" s="9">
        <v>1348186</v>
      </c>
      <c r="I4008" s="6" t="s">
        <v>147</v>
      </c>
      <c r="J4008" s="6" t="s">
        <v>148</v>
      </c>
      <c r="K4008" s="5">
        <f t="shared" si="369"/>
        <v>45891</v>
      </c>
      <c r="L4008" s="9">
        <f>+VLOOKUP(B4008,'[17]TT 2023'!F$3980:K$4062,2,0)</f>
        <v>1348191</v>
      </c>
      <c r="M4008" s="9">
        <f t="shared" si="370"/>
        <v>5</v>
      </c>
      <c r="N4008" s="5">
        <f>+VLOOKUP(B4008,'[17]TT 2023'!F$3980:K$4062,6,0)</f>
        <v>45880</v>
      </c>
      <c r="O4008" t="s">
        <v>4187</v>
      </c>
    </row>
    <row r="4009" spans="1:15" hidden="1" x14ac:dyDescent="0.2">
      <c r="A4009" s="5">
        <v>45856</v>
      </c>
      <c r="B4009" s="6">
        <v>45450</v>
      </c>
      <c r="C4009" s="6" t="s">
        <v>3391</v>
      </c>
      <c r="D4009" s="6" t="s">
        <v>4077</v>
      </c>
      <c r="E4009" s="9">
        <v>2024120</v>
      </c>
      <c r="F4009" s="10" t="s">
        <v>1409</v>
      </c>
      <c r="G4009" s="9">
        <v>161930</v>
      </c>
      <c r="H4009" s="9">
        <v>2186050</v>
      </c>
      <c r="I4009" s="6" t="s">
        <v>147</v>
      </c>
      <c r="J4009" s="6" t="s">
        <v>148</v>
      </c>
      <c r="K4009" s="5">
        <f t="shared" si="369"/>
        <v>45891</v>
      </c>
      <c r="L4009" s="9">
        <f>+VLOOKUP(B4009,'[17]TT 2023'!F$3980:K$4062,2,0)</f>
        <v>2186055</v>
      </c>
      <c r="M4009" s="9">
        <f t="shared" si="370"/>
        <v>5</v>
      </c>
      <c r="N4009" s="5">
        <f>+VLOOKUP(B4009,'[17]TT 2023'!F$3980:K$4062,6,0)</f>
        <v>45880</v>
      </c>
      <c r="O4009" t="s">
        <v>4187</v>
      </c>
    </row>
    <row r="4010" spans="1:15" hidden="1" x14ac:dyDescent="0.2">
      <c r="A4010" s="5">
        <v>45856</v>
      </c>
      <c r="B4010" s="6">
        <v>45451</v>
      </c>
      <c r="C4010" s="6" t="s">
        <v>3391</v>
      </c>
      <c r="D4010" s="6" t="s">
        <v>4078</v>
      </c>
      <c r="E4010" s="9">
        <v>8884600</v>
      </c>
      <c r="F4010" s="10" t="s">
        <v>1409</v>
      </c>
      <c r="G4010" s="9">
        <v>710768</v>
      </c>
      <c r="H4010" s="9">
        <v>9595368</v>
      </c>
      <c r="I4010" s="6" t="s">
        <v>147</v>
      </c>
      <c r="J4010" s="6" t="s">
        <v>148</v>
      </c>
      <c r="K4010" s="5">
        <f t="shared" si="369"/>
        <v>45891</v>
      </c>
      <c r="L4010" s="9">
        <f>+VLOOKUP(B4010,'[17]TT 2023'!F$3980:K$4062,2,0)</f>
        <v>9595368</v>
      </c>
      <c r="M4010" s="9">
        <f t="shared" si="370"/>
        <v>0</v>
      </c>
      <c r="N4010" s="5">
        <f>+VLOOKUP(B4010,'[17]TT 2023'!F$3980:K$4062,6,0)</f>
        <v>45880</v>
      </c>
      <c r="O4010" t="s">
        <v>4187</v>
      </c>
    </row>
    <row r="4011" spans="1:15" hidden="1" x14ac:dyDescent="0.2">
      <c r="A4011" s="5">
        <v>45856</v>
      </c>
      <c r="B4011" s="6">
        <v>45452</v>
      </c>
      <c r="C4011" s="6" t="s">
        <v>3391</v>
      </c>
      <c r="D4011" s="6" t="s">
        <v>4079</v>
      </c>
      <c r="E4011" s="9">
        <v>506030</v>
      </c>
      <c r="F4011" s="10" t="s">
        <v>1409</v>
      </c>
      <c r="G4011" s="9">
        <v>40482</v>
      </c>
      <c r="H4011" s="9">
        <v>546512</v>
      </c>
      <c r="I4011" s="6" t="s">
        <v>147</v>
      </c>
      <c r="J4011" s="6" t="s">
        <v>148</v>
      </c>
      <c r="K4011" s="5">
        <f t="shared" si="369"/>
        <v>45891</v>
      </c>
      <c r="L4011" s="9">
        <f>+VLOOKUP(B4011,'[17]TT 2023'!F$4063:K$4157,2,0)</f>
        <v>546507</v>
      </c>
      <c r="M4011" s="9">
        <f t="shared" si="370"/>
        <v>-5</v>
      </c>
      <c r="N4011" s="5">
        <f>+VLOOKUP(B4011,'[17]TT 2023'!F$4063:K$4157,6,0)</f>
        <v>45894</v>
      </c>
      <c r="O4011" t="s">
        <v>4198</v>
      </c>
    </row>
    <row r="4012" spans="1:15" hidden="1" x14ac:dyDescent="0.2">
      <c r="A4012" s="5">
        <v>45856</v>
      </c>
      <c r="B4012" s="6">
        <v>45453</v>
      </c>
      <c r="C4012" s="6" t="s">
        <v>3391</v>
      </c>
      <c r="D4012" s="6" t="s">
        <v>4080</v>
      </c>
      <c r="E4012" s="9">
        <v>697340</v>
      </c>
      <c r="F4012" s="10" t="s">
        <v>1409</v>
      </c>
      <c r="G4012" s="9">
        <v>55787</v>
      </c>
      <c r="H4012" s="9">
        <v>753127</v>
      </c>
      <c r="I4012" s="6" t="s">
        <v>147</v>
      </c>
      <c r="J4012" s="6" t="s">
        <v>148</v>
      </c>
      <c r="K4012" s="5">
        <f t="shared" si="369"/>
        <v>45891</v>
      </c>
      <c r="L4012" s="9">
        <f>+VLOOKUP(B4012,'[17]TT 2023'!F$4063:K$4157,2,0)</f>
        <v>753125</v>
      </c>
      <c r="M4012" s="9">
        <f t="shared" si="370"/>
        <v>-2</v>
      </c>
      <c r="N4012" s="5">
        <f>+VLOOKUP(B4012,'[17]TT 2023'!F$4063:K$4157,6,0)</f>
        <v>45894</v>
      </c>
      <c r="O4012" t="s">
        <v>4198</v>
      </c>
    </row>
    <row r="4013" spans="1:15" hidden="1" x14ac:dyDescent="0.2">
      <c r="A4013" s="5">
        <v>45856</v>
      </c>
      <c r="B4013" s="6">
        <v>45454</v>
      </c>
      <c r="C4013" s="6" t="s">
        <v>3391</v>
      </c>
      <c r="D4013" s="6" t="s">
        <v>4081</v>
      </c>
      <c r="E4013" s="9">
        <v>4442300</v>
      </c>
      <c r="F4013" s="10" t="s">
        <v>1409</v>
      </c>
      <c r="G4013" s="9">
        <v>355384</v>
      </c>
      <c r="H4013" s="9">
        <v>4797684</v>
      </c>
      <c r="I4013" s="6" t="s">
        <v>147</v>
      </c>
      <c r="J4013" s="6" t="s">
        <v>148</v>
      </c>
      <c r="K4013" s="5">
        <f t="shared" si="369"/>
        <v>45891</v>
      </c>
      <c r="L4013" s="9">
        <f>+VLOOKUP(B4013,'[17]TT 2023'!F$4063:K$4157,2,0)</f>
        <v>4797684</v>
      </c>
      <c r="M4013" s="9">
        <f t="shared" si="370"/>
        <v>0</v>
      </c>
      <c r="N4013" s="5">
        <f>+VLOOKUP(B4013,'[17]TT 2023'!F$4063:K$4157,6,0)</f>
        <v>45894</v>
      </c>
      <c r="O4013" t="s">
        <v>4198</v>
      </c>
    </row>
    <row r="4014" spans="1:15" hidden="1" x14ac:dyDescent="0.2">
      <c r="A4014" s="5">
        <v>45856</v>
      </c>
      <c r="B4014" s="6">
        <v>45455</v>
      </c>
      <c r="C4014" s="6" t="s">
        <v>3391</v>
      </c>
      <c r="D4014" s="6" t="s">
        <v>4082</v>
      </c>
      <c r="E4014" s="9">
        <v>892850</v>
      </c>
      <c r="F4014" s="10" t="s">
        <v>1409</v>
      </c>
      <c r="G4014" s="9">
        <v>71428</v>
      </c>
      <c r="H4014" s="9">
        <v>964278</v>
      </c>
      <c r="I4014" s="6" t="s">
        <v>147</v>
      </c>
      <c r="J4014" s="6" t="s">
        <v>148</v>
      </c>
      <c r="K4014" s="5">
        <f t="shared" si="369"/>
        <v>45891</v>
      </c>
      <c r="L4014" s="9">
        <f>+VLOOKUP(B4014,'[17]TT 2023'!F$4063:K$4157,2,0)</f>
        <v>964278</v>
      </c>
      <c r="M4014" s="9">
        <f t="shared" si="370"/>
        <v>0</v>
      </c>
      <c r="N4014" s="5">
        <f>+VLOOKUP(B4014,'[17]TT 2023'!F$4063:K$4157,6,0)</f>
        <v>45894</v>
      </c>
      <c r="O4014" t="s">
        <v>4198</v>
      </c>
    </row>
    <row r="4015" spans="1:15" hidden="1" x14ac:dyDescent="0.2">
      <c r="A4015" s="5">
        <v>45856</v>
      </c>
      <c r="B4015" s="6">
        <v>45456</v>
      </c>
      <c r="C4015" s="6" t="s">
        <v>3391</v>
      </c>
      <c r="D4015" s="6" t="s">
        <v>4083</v>
      </c>
      <c r="E4015" s="9">
        <v>250915</v>
      </c>
      <c r="F4015" s="10" t="s">
        <v>1409</v>
      </c>
      <c r="G4015" s="9">
        <v>20073</v>
      </c>
      <c r="H4015" s="9">
        <v>270988</v>
      </c>
      <c r="I4015" s="6" t="s">
        <v>147</v>
      </c>
      <c r="J4015" s="6" t="s">
        <v>148</v>
      </c>
      <c r="K4015" s="5">
        <f t="shared" si="369"/>
        <v>45891</v>
      </c>
      <c r="L4015" s="9">
        <f>+VLOOKUP(B4015,'[17]TT 2023'!F$4063:K$4157,2,0)</f>
        <v>270986</v>
      </c>
      <c r="M4015" s="9">
        <f t="shared" si="370"/>
        <v>-2</v>
      </c>
      <c r="N4015" s="5">
        <f>+VLOOKUP(B4015,'[17]TT 2023'!F$4063:K$4157,6,0)</f>
        <v>45894</v>
      </c>
      <c r="O4015" t="s">
        <v>4198</v>
      </c>
    </row>
    <row r="4016" spans="1:15" hidden="1" x14ac:dyDescent="0.2">
      <c r="A4016" s="5">
        <v>45856</v>
      </c>
      <c r="B4016" s="6">
        <v>45457</v>
      </c>
      <c r="C4016" s="6" t="s">
        <v>3391</v>
      </c>
      <c r="D4016" s="6" t="s">
        <v>4084</v>
      </c>
      <c r="E4016" s="9">
        <v>1248320</v>
      </c>
      <c r="F4016" s="10" t="s">
        <v>1409</v>
      </c>
      <c r="G4016" s="9">
        <v>99866</v>
      </c>
      <c r="H4016" s="9">
        <v>1348186</v>
      </c>
      <c r="I4016" s="6" t="s">
        <v>147</v>
      </c>
      <c r="J4016" s="6" t="s">
        <v>148</v>
      </c>
      <c r="K4016" s="5">
        <f t="shared" si="369"/>
        <v>45891</v>
      </c>
      <c r="L4016" s="9">
        <f>+VLOOKUP(B4016,'[17]TT 2023'!F$4063:K$4157,2,0)</f>
        <v>1348191</v>
      </c>
      <c r="M4016" s="9">
        <f t="shared" si="370"/>
        <v>5</v>
      </c>
      <c r="N4016" s="5">
        <f>+VLOOKUP(B4016,'[17]TT 2023'!F$4063:K$4157,6,0)</f>
        <v>45894</v>
      </c>
      <c r="O4016" t="s">
        <v>4198</v>
      </c>
    </row>
    <row r="4017" spans="1:15" hidden="1" x14ac:dyDescent="0.2">
      <c r="A4017" s="5">
        <v>45856</v>
      </c>
      <c r="B4017" s="6">
        <v>45458</v>
      </c>
      <c r="C4017" s="6" t="s">
        <v>3391</v>
      </c>
      <c r="D4017" s="6" t="s">
        <v>4085</v>
      </c>
      <c r="E4017" s="9">
        <v>2136780</v>
      </c>
      <c r="F4017" s="10" t="s">
        <v>1409</v>
      </c>
      <c r="G4017" s="9">
        <v>170942</v>
      </c>
      <c r="H4017" s="9">
        <v>2307722</v>
      </c>
      <c r="I4017" s="6" t="s">
        <v>147</v>
      </c>
      <c r="J4017" s="6" t="s">
        <v>148</v>
      </c>
      <c r="K4017" s="5">
        <f t="shared" ref="K4017:K4080" si="371">35+A4017</f>
        <v>45891</v>
      </c>
      <c r="L4017" s="9">
        <f>+VLOOKUP(B4017,'[17]TT 2023'!F$4063:K$4157,2,0)</f>
        <v>2307717</v>
      </c>
      <c r="M4017" s="9">
        <f t="shared" ref="M4017:M4080" si="372">+L4017-H4017</f>
        <v>-5</v>
      </c>
      <c r="N4017" s="5">
        <f>+VLOOKUP(B4017,'[17]TT 2023'!F$4063:K$4157,6,0)</f>
        <v>45894</v>
      </c>
      <c r="O4017" t="s">
        <v>4198</v>
      </c>
    </row>
    <row r="4018" spans="1:15" hidden="1" x14ac:dyDescent="0.2">
      <c r="A4018" s="5">
        <v>45856</v>
      </c>
      <c r="B4018" s="6">
        <v>45459</v>
      </c>
      <c r="C4018" s="6" t="s">
        <v>3391</v>
      </c>
      <c r="D4018" s="6" t="s">
        <v>4086</v>
      </c>
      <c r="E4018" s="9">
        <v>4442300</v>
      </c>
      <c r="F4018" s="10" t="s">
        <v>1409</v>
      </c>
      <c r="G4018" s="9">
        <v>355384</v>
      </c>
      <c r="H4018" s="9">
        <v>4797684</v>
      </c>
      <c r="I4018" s="6" t="s">
        <v>147</v>
      </c>
      <c r="J4018" s="6" t="s">
        <v>148</v>
      </c>
      <c r="K4018" s="5">
        <f t="shared" si="371"/>
        <v>45891</v>
      </c>
      <c r="L4018" s="9">
        <f>+VLOOKUP(B4018,'[17]TT 2023'!F$4063:K$4157,2,0)</f>
        <v>4797684</v>
      </c>
      <c r="M4018" s="9">
        <f t="shared" si="372"/>
        <v>0</v>
      </c>
      <c r="N4018" s="5">
        <f>+VLOOKUP(B4018,'[17]TT 2023'!F$4063:K$4157,6,0)</f>
        <v>45894</v>
      </c>
      <c r="O4018" t="s">
        <v>4198</v>
      </c>
    </row>
    <row r="4019" spans="1:15" hidden="1" x14ac:dyDescent="0.2">
      <c r="A4019" s="5">
        <v>45856</v>
      </c>
      <c r="B4019" s="6">
        <v>45460</v>
      </c>
      <c r="C4019" s="6" t="s">
        <v>3391</v>
      </c>
      <c r="D4019" s="6" t="s">
        <v>4087</v>
      </c>
      <c r="E4019" s="9">
        <v>2024120</v>
      </c>
      <c r="F4019" s="10" t="s">
        <v>1409</v>
      </c>
      <c r="G4019" s="9">
        <v>161930</v>
      </c>
      <c r="H4019" s="9">
        <v>2186050</v>
      </c>
      <c r="I4019" s="6" t="s">
        <v>117</v>
      </c>
      <c r="J4019" s="6" t="s">
        <v>118</v>
      </c>
      <c r="K4019" s="5">
        <f t="shared" si="371"/>
        <v>45891</v>
      </c>
      <c r="L4019" s="9">
        <f>+VLOOKUP(B4019,'[17]TT 2023'!F$4063:K$4157,2,0)</f>
        <v>2186055</v>
      </c>
      <c r="M4019" s="9">
        <f t="shared" si="372"/>
        <v>5</v>
      </c>
      <c r="N4019" s="5">
        <f>+VLOOKUP(B4019,'[17]TT 2023'!F$4063:K$4157,6,0)</f>
        <v>45894</v>
      </c>
      <c r="O4019" t="s">
        <v>4198</v>
      </c>
    </row>
    <row r="4020" spans="1:15" hidden="1" x14ac:dyDescent="0.2">
      <c r="A4020" s="5">
        <v>45856</v>
      </c>
      <c r="B4020" s="6">
        <v>45461</v>
      </c>
      <c r="C4020" s="6" t="s">
        <v>3391</v>
      </c>
      <c r="D4020" s="6" t="s">
        <v>4088</v>
      </c>
      <c r="E4020" s="9">
        <v>1840000</v>
      </c>
      <c r="F4020" s="10" t="s">
        <v>1409</v>
      </c>
      <c r="G4020" s="9">
        <v>147200</v>
      </c>
      <c r="H4020" s="9">
        <v>1987200</v>
      </c>
      <c r="I4020" s="6" t="s">
        <v>101</v>
      </c>
      <c r="J4020" s="6" t="s">
        <v>102</v>
      </c>
      <c r="K4020" s="5">
        <f t="shared" si="371"/>
        <v>45891</v>
      </c>
      <c r="L4020" s="9">
        <f>+VLOOKUP(B4020,'[17]TT 2023'!F$4063:K$4157,2,0)</f>
        <v>1987200</v>
      </c>
      <c r="M4020" s="9">
        <f t="shared" si="372"/>
        <v>0</v>
      </c>
      <c r="N4020" s="5">
        <f>+VLOOKUP(B4020,'[17]TT 2023'!F$4063:K$4157,6,0)</f>
        <v>45894</v>
      </c>
      <c r="O4020" t="s">
        <v>4198</v>
      </c>
    </row>
    <row r="4021" spans="1:15" hidden="1" x14ac:dyDescent="0.2">
      <c r="A4021" s="5">
        <v>45856</v>
      </c>
      <c r="B4021" s="6">
        <v>45462</v>
      </c>
      <c r="C4021" s="6" t="s">
        <v>3391</v>
      </c>
      <c r="D4021" s="6" t="s">
        <v>4089</v>
      </c>
      <c r="E4021" s="9">
        <v>1110580</v>
      </c>
      <c r="F4021" s="10" t="s">
        <v>1409</v>
      </c>
      <c r="G4021" s="9">
        <v>88846</v>
      </c>
      <c r="H4021" s="9">
        <v>1199426</v>
      </c>
      <c r="I4021" s="6" t="s">
        <v>101</v>
      </c>
      <c r="J4021" s="6" t="s">
        <v>102</v>
      </c>
      <c r="K4021" s="5">
        <f t="shared" si="371"/>
        <v>45891</v>
      </c>
      <c r="L4021" s="9">
        <f>+VLOOKUP(B4021,'[17]TT 2023'!F$4063:K$4157,2,0)</f>
        <v>1199421</v>
      </c>
      <c r="M4021" s="9">
        <f t="shared" si="372"/>
        <v>-5</v>
      </c>
      <c r="N4021" s="5">
        <f>+VLOOKUP(B4021,'[17]TT 2023'!F$4063:K$4157,6,0)</f>
        <v>45894</v>
      </c>
      <c r="O4021" t="s">
        <v>4198</v>
      </c>
    </row>
    <row r="4022" spans="1:15" hidden="1" x14ac:dyDescent="0.2">
      <c r="A4022" s="5">
        <v>45856</v>
      </c>
      <c r="B4022" s="6">
        <v>45463</v>
      </c>
      <c r="C4022" s="6" t="s">
        <v>3391</v>
      </c>
      <c r="D4022" s="6" t="s">
        <v>4090</v>
      </c>
      <c r="E4022" s="9">
        <v>2136780</v>
      </c>
      <c r="F4022" s="10" t="s">
        <v>1409</v>
      </c>
      <c r="G4022" s="9">
        <v>170942</v>
      </c>
      <c r="H4022" s="9">
        <v>2307722</v>
      </c>
      <c r="I4022" s="6" t="s">
        <v>83</v>
      </c>
      <c r="J4022" s="6" t="s">
        <v>84</v>
      </c>
      <c r="K4022" s="5">
        <f t="shared" si="371"/>
        <v>45891</v>
      </c>
      <c r="L4022" s="9">
        <f>+VLOOKUP(B4022,'[17]TT 2023'!F$4063:K$4157,2,0)</f>
        <v>2307717</v>
      </c>
      <c r="M4022" s="9">
        <f t="shared" si="372"/>
        <v>-5</v>
      </c>
      <c r="N4022" s="5">
        <f>+VLOOKUP(B4022,'[17]TT 2023'!F$4063:K$4157,6,0)</f>
        <v>45894</v>
      </c>
      <c r="O4022" t="s">
        <v>4198</v>
      </c>
    </row>
    <row r="4023" spans="1:15" hidden="1" x14ac:dyDescent="0.2">
      <c r="A4023" s="5">
        <v>45856</v>
      </c>
      <c r="B4023" s="6">
        <v>45464</v>
      </c>
      <c r="C4023" s="6" t="s">
        <v>3391</v>
      </c>
      <c r="D4023" s="6" t="s">
        <v>4091</v>
      </c>
      <c r="E4023" s="9">
        <v>2024120</v>
      </c>
      <c r="F4023" s="10" t="s">
        <v>1409</v>
      </c>
      <c r="G4023" s="9">
        <v>161930</v>
      </c>
      <c r="H4023" s="9">
        <v>2186050</v>
      </c>
      <c r="I4023" s="6" t="s">
        <v>53</v>
      </c>
      <c r="J4023" s="6" t="s">
        <v>54</v>
      </c>
      <c r="K4023" s="5">
        <f t="shared" si="371"/>
        <v>45891</v>
      </c>
      <c r="L4023" s="9">
        <f>+VLOOKUP(B4023,'[17]TT 2023'!F$4063:K$4157,2,0)</f>
        <v>2186055</v>
      </c>
      <c r="M4023" s="9">
        <f t="shared" si="372"/>
        <v>5</v>
      </c>
      <c r="N4023" s="5">
        <f>+VLOOKUP(B4023,'[17]TT 2023'!F$4063:K$4157,6,0)</f>
        <v>45894</v>
      </c>
      <c r="O4023" t="s">
        <v>4198</v>
      </c>
    </row>
    <row r="4024" spans="1:15" hidden="1" x14ac:dyDescent="0.2">
      <c r="A4024" s="5">
        <v>45856</v>
      </c>
      <c r="B4024" s="6">
        <v>45465</v>
      </c>
      <c r="C4024" s="6" t="s">
        <v>3391</v>
      </c>
      <c r="D4024" s="6" t="s">
        <v>4092</v>
      </c>
      <c r="E4024" s="9">
        <v>1248320</v>
      </c>
      <c r="F4024" s="10" t="s">
        <v>1409</v>
      </c>
      <c r="G4024" s="9">
        <v>99866</v>
      </c>
      <c r="H4024" s="9">
        <v>1348186</v>
      </c>
      <c r="I4024" s="6" t="s">
        <v>53</v>
      </c>
      <c r="J4024" s="6" t="s">
        <v>54</v>
      </c>
      <c r="K4024" s="5">
        <f t="shared" si="371"/>
        <v>45891</v>
      </c>
      <c r="L4024" s="9">
        <f>+VLOOKUP(B4024,'[17]TT 2023'!F$4063:K$4157,2,0)</f>
        <v>1348191</v>
      </c>
      <c r="M4024" s="9">
        <f t="shared" si="372"/>
        <v>5</v>
      </c>
      <c r="N4024" s="5">
        <f>+VLOOKUP(B4024,'[17]TT 2023'!F$4063:K$4157,6,0)</f>
        <v>45894</v>
      </c>
      <c r="O4024" t="s">
        <v>4198</v>
      </c>
    </row>
    <row r="4025" spans="1:15" hidden="1" x14ac:dyDescent="0.2">
      <c r="A4025" s="5">
        <v>45856</v>
      </c>
      <c r="B4025" s="6">
        <v>45466</v>
      </c>
      <c r="C4025" s="6" t="s">
        <v>3391</v>
      </c>
      <c r="D4025" s="6" t="s">
        <v>4093</v>
      </c>
      <c r="E4025" s="9">
        <v>2024120</v>
      </c>
      <c r="F4025" s="10" t="s">
        <v>1409</v>
      </c>
      <c r="G4025" s="9">
        <v>161930</v>
      </c>
      <c r="H4025" s="9">
        <v>2186050</v>
      </c>
      <c r="I4025" s="6" t="s">
        <v>53</v>
      </c>
      <c r="J4025" s="6" t="s">
        <v>54</v>
      </c>
      <c r="K4025" s="5">
        <f t="shared" si="371"/>
        <v>45891</v>
      </c>
      <c r="L4025" s="9">
        <f>+VLOOKUP(B4025,'[17]TT 2023'!F$4063:K$4157,2,0)</f>
        <v>2186055</v>
      </c>
      <c r="M4025" s="9">
        <f t="shared" si="372"/>
        <v>5</v>
      </c>
      <c r="N4025" s="5">
        <f>+VLOOKUP(B4025,'[17]TT 2023'!F$4063:K$4157,6,0)</f>
        <v>45894</v>
      </c>
      <c r="O4025" t="s">
        <v>4198</v>
      </c>
    </row>
    <row r="4026" spans="1:15" hidden="1" x14ac:dyDescent="0.2">
      <c r="A4026" s="5">
        <v>45856</v>
      </c>
      <c r="B4026" s="6">
        <v>45467</v>
      </c>
      <c r="C4026" s="6" t="s">
        <v>3391</v>
      </c>
      <c r="D4026" s="6" t="s">
        <v>4094</v>
      </c>
      <c r="E4026" s="9">
        <v>1248320</v>
      </c>
      <c r="F4026" s="10" t="s">
        <v>1409</v>
      </c>
      <c r="G4026" s="9">
        <v>99866</v>
      </c>
      <c r="H4026" s="9">
        <v>1348186</v>
      </c>
      <c r="I4026" s="6" t="s">
        <v>139</v>
      </c>
      <c r="J4026" s="6" t="s">
        <v>140</v>
      </c>
      <c r="K4026" s="5">
        <f t="shared" si="371"/>
        <v>45891</v>
      </c>
      <c r="L4026" s="9">
        <f>+VLOOKUP(B4026,'[17]TT 2023'!F$4063:K$4157,2,0)</f>
        <v>1348191</v>
      </c>
      <c r="M4026" s="9">
        <f t="shared" si="372"/>
        <v>5</v>
      </c>
      <c r="N4026" s="5">
        <f>+VLOOKUP(B4026,'[17]TT 2023'!F$4063:K$4157,6,0)</f>
        <v>45894</v>
      </c>
      <c r="O4026" t="s">
        <v>4198</v>
      </c>
    </row>
    <row r="4027" spans="1:15" hidden="1" x14ac:dyDescent="0.2">
      <c r="A4027" s="5">
        <v>45856</v>
      </c>
      <c r="B4027" s="6">
        <v>45468</v>
      </c>
      <c r="C4027" s="6" t="s">
        <v>3391</v>
      </c>
      <c r="D4027" s="6" t="s">
        <v>4095</v>
      </c>
      <c r="E4027" s="9">
        <v>2024120</v>
      </c>
      <c r="F4027" s="10" t="s">
        <v>1409</v>
      </c>
      <c r="G4027" s="9">
        <v>161930</v>
      </c>
      <c r="H4027" s="9">
        <v>2186050</v>
      </c>
      <c r="I4027" s="6" t="s">
        <v>93</v>
      </c>
      <c r="J4027" s="6" t="s">
        <v>94</v>
      </c>
      <c r="K4027" s="5">
        <f t="shared" si="371"/>
        <v>45891</v>
      </c>
      <c r="L4027" s="9">
        <f>+VLOOKUP(B4027,'[17]TT 2023'!F$4063:K$4157,2,0)</f>
        <v>2186055</v>
      </c>
      <c r="M4027" s="9">
        <f t="shared" si="372"/>
        <v>5</v>
      </c>
      <c r="N4027" s="5">
        <f>+VLOOKUP(B4027,'[17]TT 2023'!F$4063:K$4157,6,0)</f>
        <v>45894</v>
      </c>
      <c r="O4027" t="s">
        <v>4198</v>
      </c>
    </row>
    <row r="4028" spans="1:15" hidden="1" x14ac:dyDescent="0.2">
      <c r="A4028" s="5">
        <v>45856</v>
      </c>
      <c r="B4028" s="6">
        <v>45469</v>
      </c>
      <c r="C4028" s="6" t="s">
        <v>3391</v>
      </c>
      <c r="D4028" s="6" t="s">
        <v>4096</v>
      </c>
      <c r="E4028" s="9">
        <v>2024120</v>
      </c>
      <c r="F4028" s="10" t="s">
        <v>1409</v>
      </c>
      <c r="G4028" s="9">
        <v>161930</v>
      </c>
      <c r="H4028" s="9">
        <v>2186050</v>
      </c>
      <c r="I4028" s="6" t="s">
        <v>83</v>
      </c>
      <c r="J4028" s="6" t="s">
        <v>84</v>
      </c>
      <c r="K4028" s="5">
        <f t="shared" si="371"/>
        <v>45891</v>
      </c>
      <c r="L4028" s="9">
        <f>+VLOOKUP(B4028,'[17]TT 2023'!F$4063:K$4157,2,0)</f>
        <v>2186055</v>
      </c>
      <c r="M4028" s="9">
        <f t="shared" si="372"/>
        <v>5</v>
      </c>
      <c r="N4028" s="5">
        <f>+VLOOKUP(B4028,'[17]TT 2023'!F$4063:K$4157,6,0)</f>
        <v>45894</v>
      </c>
      <c r="O4028" t="s">
        <v>4198</v>
      </c>
    </row>
    <row r="4029" spans="1:15" hidden="1" x14ac:dyDescent="0.2">
      <c r="A4029" s="5">
        <v>45856</v>
      </c>
      <c r="B4029" s="6">
        <v>45470</v>
      </c>
      <c r="C4029" s="6" t="s">
        <v>3391</v>
      </c>
      <c r="D4029" s="6" t="s">
        <v>4097</v>
      </c>
      <c r="E4029" s="9">
        <v>1840000</v>
      </c>
      <c r="F4029" s="10" t="s">
        <v>1409</v>
      </c>
      <c r="G4029" s="9">
        <v>147200</v>
      </c>
      <c r="H4029" s="9">
        <v>1987200</v>
      </c>
      <c r="I4029" s="6" t="s">
        <v>13</v>
      </c>
      <c r="J4029" s="6" t="s">
        <v>14</v>
      </c>
      <c r="K4029" s="5">
        <f t="shared" si="371"/>
        <v>45891</v>
      </c>
      <c r="L4029" s="9">
        <f>+VLOOKUP(B4029,'[17]TT 2023'!F$4063:K$4157,2,0)</f>
        <v>1987200</v>
      </c>
      <c r="M4029" s="9">
        <f t="shared" si="372"/>
        <v>0</v>
      </c>
      <c r="N4029" s="5">
        <f>+VLOOKUP(B4029,'[17]TT 2023'!F$4063:K$4157,6,0)</f>
        <v>45894</v>
      </c>
      <c r="O4029" t="s">
        <v>4198</v>
      </c>
    </row>
    <row r="4030" spans="1:15" hidden="1" x14ac:dyDescent="0.2">
      <c r="A4030" s="5">
        <v>45856</v>
      </c>
      <c r="B4030" s="6">
        <v>45471</v>
      </c>
      <c r="C4030" s="6" t="s">
        <v>3391</v>
      </c>
      <c r="D4030" s="6" t="s">
        <v>4098</v>
      </c>
      <c r="E4030" s="9">
        <v>7793200</v>
      </c>
      <c r="F4030" s="10" t="s">
        <v>1409</v>
      </c>
      <c r="G4030" s="9">
        <v>623456</v>
      </c>
      <c r="H4030" s="9">
        <v>8416656</v>
      </c>
      <c r="I4030" s="6" t="s">
        <v>13</v>
      </c>
      <c r="J4030" s="6" t="s">
        <v>14</v>
      </c>
      <c r="K4030" s="5">
        <f t="shared" si="371"/>
        <v>45891</v>
      </c>
      <c r="L4030" s="9">
        <f>+VLOOKUP(B4030,'[17]TT 2023'!F$4063:K$4157,2,0)</f>
        <v>8416656</v>
      </c>
      <c r="M4030" s="9">
        <f t="shared" si="372"/>
        <v>0</v>
      </c>
      <c r="N4030" s="5">
        <f>+VLOOKUP(B4030,'[17]TT 2023'!F$4063:K$4157,6,0)</f>
        <v>45894</v>
      </c>
      <c r="O4030" t="s">
        <v>4198</v>
      </c>
    </row>
    <row r="4031" spans="1:15" hidden="1" x14ac:dyDescent="0.2">
      <c r="A4031" s="5">
        <v>45856</v>
      </c>
      <c r="B4031" s="6">
        <v>45472</v>
      </c>
      <c r="C4031" s="6" t="s">
        <v>3391</v>
      </c>
      <c r="D4031" s="6" t="s">
        <v>4099</v>
      </c>
      <c r="E4031" s="9">
        <v>6432300</v>
      </c>
      <c r="F4031" s="10" t="s">
        <v>1409</v>
      </c>
      <c r="G4031" s="9">
        <v>514584</v>
      </c>
      <c r="H4031" s="9">
        <v>6946884</v>
      </c>
      <c r="I4031" s="6" t="s">
        <v>13</v>
      </c>
      <c r="J4031" s="6" t="s">
        <v>14</v>
      </c>
      <c r="K4031" s="5">
        <f t="shared" si="371"/>
        <v>45891</v>
      </c>
      <c r="L4031" s="9">
        <f>+VLOOKUP(B4031,'[17]TT 2023'!F$4063:K$4157,2,0)</f>
        <v>6946884</v>
      </c>
      <c r="M4031" s="9">
        <f t="shared" si="372"/>
        <v>0</v>
      </c>
      <c r="N4031" s="5">
        <f>+VLOOKUP(B4031,'[17]TT 2023'!F$4063:K$4157,6,0)</f>
        <v>45894</v>
      </c>
      <c r="O4031" t="s">
        <v>4198</v>
      </c>
    </row>
    <row r="4032" spans="1:15" hidden="1" x14ac:dyDescent="0.2">
      <c r="A4032" s="5">
        <v>45856</v>
      </c>
      <c r="B4032" s="6">
        <v>45473</v>
      </c>
      <c r="C4032" s="6" t="s">
        <v>3391</v>
      </c>
      <c r="D4032" s="6" t="s">
        <v>4100</v>
      </c>
      <c r="E4032" s="9">
        <v>1840000</v>
      </c>
      <c r="F4032" s="10" t="s">
        <v>1409</v>
      </c>
      <c r="G4032" s="9">
        <v>147200</v>
      </c>
      <c r="H4032" s="9">
        <v>1987200</v>
      </c>
      <c r="I4032" s="6" t="s">
        <v>13</v>
      </c>
      <c r="J4032" s="6" t="s">
        <v>14</v>
      </c>
      <c r="K4032" s="5">
        <f t="shared" si="371"/>
        <v>45891</v>
      </c>
      <c r="L4032" s="9">
        <f>+VLOOKUP(B4032,'[17]TT 2023'!F$4063:K$4157,2,0)</f>
        <v>1987200</v>
      </c>
      <c r="M4032" s="9">
        <f t="shared" si="372"/>
        <v>0</v>
      </c>
      <c r="N4032" s="5">
        <f>+VLOOKUP(B4032,'[17]TT 2023'!F$4063:K$4157,6,0)</f>
        <v>45894</v>
      </c>
      <c r="O4032" t="s">
        <v>4198</v>
      </c>
    </row>
    <row r="4033" spans="1:15" hidden="1" x14ac:dyDescent="0.2">
      <c r="A4033" s="5">
        <v>45856</v>
      </c>
      <c r="B4033" s="6">
        <v>45474</v>
      </c>
      <c r="C4033" s="6" t="s">
        <v>3391</v>
      </c>
      <c r="D4033" s="6" t="s">
        <v>4101</v>
      </c>
      <c r="E4033" s="9">
        <v>1394680</v>
      </c>
      <c r="F4033" s="10" t="s">
        <v>1409</v>
      </c>
      <c r="G4033" s="9">
        <v>111574</v>
      </c>
      <c r="H4033" s="9">
        <v>1506254</v>
      </c>
      <c r="I4033" s="6" t="s">
        <v>83</v>
      </c>
      <c r="J4033" s="6" t="s">
        <v>84</v>
      </c>
      <c r="K4033" s="5">
        <f t="shared" si="371"/>
        <v>45891</v>
      </c>
      <c r="L4033" s="9">
        <f>+VLOOKUP(B4033,'[17]TT 2023'!F$4063:K$4157,2,0)</f>
        <v>1506249</v>
      </c>
      <c r="M4033" s="9">
        <f t="shared" si="372"/>
        <v>-5</v>
      </c>
      <c r="N4033" s="5">
        <f>+VLOOKUP(B4033,'[17]TT 2023'!F$4063:K$4157,6,0)</f>
        <v>45894</v>
      </c>
      <c r="O4033" t="s">
        <v>4198</v>
      </c>
    </row>
    <row r="4034" spans="1:15" hidden="1" x14ac:dyDescent="0.2">
      <c r="A4034" s="5">
        <v>45856</v>
      </c>
      <c r="B4034" s="6">
        <v>45475</v>
      </c>
      <c r="C4034" s="6" t="s">
        <v>3391</v>
      </c>
      <c r="D4034" s="6" t="s">
        <v>4102</v>
      </c>
      <c r="E4034" s="9">
        <v>446425</v>
      </c>
      <c r="F4034" s="10" t="s">
        <v>1409</v>
      </c>
      <c r="G4034" s="9">
        <v>35714</v>
      </c>
      <c r="H4034" s="9">
        <v>482139</v>
      </c>
      <c r="I4034" s="6" t="s">
        <v>113</v>
      </c>
      <c r="J4034" s="6" t="s">
        <v>114</v>
      </c>
      <c r="K4034" s="5">
        <f t="shared" si="371"/>
        <v>45891</v>
      </c>
      <c r="L4034" s="9">
        <f>+VLOOKUP(B4034,'[17]TT 2023'!F$4063:K$4157,2,0)</f>
        <v>482139</v>
      </c>
      <c r="M4034" s="9">
        <f t="shared" si="372"/>
        <v>0</v>
      </c>
      <c r="N4034" s="5">
        <f>+VLOOKUP(B4034,'[17]TT 2023'!F$4063:K$4157,6,0)</f>
        <v>45894</v>
      </c>
      <c r="O4034" t="s">
        <v>4198</v>
      </c>
    </row>
    <row r="4035" spans="1:15" hidden="1" x14ac:dyDescent="0.2">
      <c r="A4035" s="5">
        <v>45857</v>
      </c>
      <c r="B4035" s="6">
        <v>45574</v>
      </c>
      <c r="C4035" s="6" t="s">
        <v>3391</v>
      </c>
      <c r="D4035" s="6" t="s">
        <v>4103</v>
      </c>
      <c r="E4035" s="9">
        <v>1840000</v>
      </c>
      <c r="F4035" s="10" t="s">
        <v>1409</v>
      </c>
      <c r="G4035" s="9">
        <v>147200</v>
      </c>
      <c r="H4035" s="9">
        <v>1987200</v>
      </c>
      <c r="I4035" s="6" t="s">
        <v>73</v>
      </c>
      <c r="J4035" s="6" t="s">
        <v>74</v>
      </c>
      <c r="K4035" s="5">
        <f t="shared" si="371"/>
        <v>45892</v>
      </c>
      <c r="L4035" s="9">
        <f>+VLOOKUP(B4035,'[17]TT 2023'!F$4063:K$4157,2,0)</f>
        <v>1987200</v>
      </c>
      <c r="M4035" s="9">
        <f t="shared" si="372"/>
        <v>0</v>
      </c>
      <c r="N4035" s="5">
        <f>+VLOOKUP(B4035,'[17]TT 2023'!F$4063:K$4157,6,0)</f>
        <v>45894</v>
      </c>
      <c r="O4035" t="s">
        <v>4198</v>
      </c>
    </row>
    <row r="4036" spans="1:15" hidden="1" x14ac:dyDescent="0.2">
      <c r="A4036" s="5">
        <v>45857</v>
      </c>
      <c r="B4036" s="6">
        <v>45575</v>
      </c>
      <c r="C4036" s="6" t="s">
        <v>3391</v>
      </c>
      <c r="D4036" s="6" t="s">
        <v>4104</v>
      </c>
      <c r="E4036" s="9">
        <v>1840000</v>
      </c>
      <c r="F4036" s="10" t="s">
        <v>1409</v>
      </c>
      <c r="G4036" s="9">
        <v>147200</v>
      </c>
      <c r="H4036" s="9">
        <v>1987200</v>
      </c>
      <c r="I4036" s="6" t="s">
        <v>113</v>
      </c>
      <c r="J4036" s="6" t="s">
        <v>114</v>
      </c>
      <c r="K4036" s="5">
        <f t="shared" si="371"/>
        <v>45892</v>
      </c>
      <c r="L4036" s="9">
        <f>+VLOOKUP(B4036,'[17]TT 2023'!F$4063:K$4157,2,0)</f>
        <v>1987200</v>
      </c>
      <c r="M4036" s="9">
        <f t="shared" si="372"/>
        <v>0</v>
      </c>
      <c r="N4036" s="5">
        <f>+VLOOKUP(B4036,'[17]TT 2023'!F$4063:K$4157,6,0)</f>
        <v>45894</v>
      </c>
      <c r="O4036" t="s">
        <v>4198</v>
      </c>
    </row>
    <row r="4037" spans="1:15" hidden="1" x14ac:dyDescent="0.2">
      <c r="A4037" s="5">
        <v>45857</v>
      </c>
      <c r="B4037" s="6">
        <v>45576</v>
      </c>
      <c r="C4037" s="6" t="s">
        <v>3391</v>
      </c>
      <c r="D4037" s="6" t="s">
        <v>4105</v>
      </c>
      <c r="E4037" s="9">
        <v>1840000</v>
      </c>
      <c r="F4037" s="10" t="s">
        <v>1409</v>
      </c>
      <c r="G4037" s="9">
        <v>147200</v>
      </c>
      <c r="H4037" s="9">
        <v>1987200</v>
      </c>
      <c r="I4037" s="6" t="s">
        <v>175</v>
      </c>
      <c r="J4037" s="6" t="s">
        <v>176</v>
      </c>
      <c r="K4037" s="5">
        <f t="shared" si="371"/>
        <v>45892</v>
      </c>
      <c r="L4037" s="9">
        <f>+VLOOKUP(B4037,'[17]TT 2023'!F$4063:K$4157,2,0)</f>
        <v>1987200</v>
      </c>
      <c r="M4037" s="9">
        <f t="shared" si="372"/>
        <v>0</v>
      </c>
      <c r="N4037" s="5">
        <f>+VLOOKUP(B4037,'[17]TT 2023'!F$4063:K$4157,6,0)</f>
        <v>45894</v>
      </c>
      <c r="O4037" t="s">
        <v>4198</v>
      </c>
    </row>
    <row r="4038" spans="1:15" hidden="1" x14ac:dyDescent="0.2">
      <c r="A4038" s="5">
        <v>45857</v>
      </c>
      <c r="B4038" s="6">
        <v>45577</v>
      </c>
      <c r="C4038" s="6" t="s">
        <v>3391</v>
      </c>
      <c r="D4038" s="6" t="s">
        <v>4106</v>
      </c>
      <c r="E4038" s="9">
        <v>1840000</v>
      </c>
      <c r="F4038" s="10" t="s">
        <v>1409</v>
      </c>
      <c r="G4038" s="9">
        <v>147200</v>
      </c>
      <c r="H4038" s="9">
        <v>1987200</v>
      </c>
      <c r="I4038" s="6" t="s">
        <v>83</v>
      </c>
      <c r="J4038" s="6" t="s">
        <v>84</v>
      </c>
      <c r="K4038" s="5">
        <f t="shared" si="371"/>
        <v>45892</v>
      </c>
      <c r="L4038" s="9">
        <f>+VLOOKUP(B4038,'[17]TT 2023'!F$4063:K$4157,2,0)</f>
        <v>1987200</v>
      </c>
      <c r="M4038" s="9">
        <f t="shared" si="372"/>
        <v>0</v>
      </c>
      <c r="N4038" s="5">
        <f>+VLOOKUP(B4038,'[17]TT 2023'!F$4063:K$4157,6,0)</f>
        <v>45894</v>
      </c>
      <c r="O4038" t="s">
        <v>4198</v>
      </c>
    </row>
    <row r="4039" spans="1:15" hidden="1" x14ac:dyDescent="0.2">
      <c r="A4039" s="5">
        <v>45857</v>
      </c>
      <c r="B4039" s="6">
        <v>45578</v>
      </c>
      <c r="C4039" s="6" t="s">
        <v>3391</v>
      </c>
      <c r="D4039" s="6" t="s">
        <v>4107</v>
      </c>
      <c r="E4039" s="9">
        <v>1840000</v>
      </c>
      <c r="F4039" s="10" t="s">
        <v>1409</v>
      </c>
      <c r="G4039" s="9">
        <v>147200</v>
      </c>
      <c r="H4039" s="9">
        <v>1987200</v>
      </c>
      <c r="I4039" s="6" t="s">
        <v>93</v>
      </c>
      <c r="J4039" s="6" t="s">
        <v>94</v>
      </c>
      <c r="K4039" s="5">
        <f t="shared" si="371"/>
        <v>45892</v>
      </c>
      <c r="L4039" s="9">
        <f>+VLOOKUP(B4039,'[17]TT 2023'!F$4063:K$4157,2,0)</f>
        <v>1987200</v>
      </c>
      <c r="M4039" s="9">
        <f t="shared" si="372"/>
        <v>0</v>
      </c>
      <c r="N4039" s="5">
        <f>+VLOOKUP(B4039,'[17]TT 2023'!F$4063:K$4157,6,0)</f>
        <v>45894</v>
      </c>
      <c r="O4039" t="s">
        <v>4198</v>
      </c>
    </row>
    <row r="4040" spans="1:15" hidden="1" x14ac:dyDescent="0.2">
      <c r="A4040" s="5">
        <v>45857</v>
      </c>
      <c r="B4040" s="6">
        <v>45579</v>
      </c>
      <c r="C4040" s="6" t="s">
        <v>3391</v>
      </c>
      <c r="D4040" s="6" t="s">
        <v>4108</v>
      </c>
      <c r="E4040" s="9">
        <v>1840000</v>
      </c>
      <c r="F4040" s="10" t="s">
        <v>1409</v>
      </c>
      <c r="G4040" s="9">
        <v>147200</v>
      </c>
      <c r="H4040" s="9">
        <v>1987200</v>
      </c>
      <c r="I4040" s="6" t="s">
        <v>89</v>
      </c>
      <c r="J4040" s="6" t="s">
        <v>90</v>
      </c>
      <c r="K4040" s="5">
        <f t="shared" si="371"/>
        <v>45892</v>
      </c>
      <c r="L4040" s="9">
        <f>+VLOOKUP(B4040,'[17]TT 2023'!F$4063:K$4157,2,0)</f>
        <v>1987200</v>
      </c>
      <c r="M4040" s="9">
        <f t="shared" si="372"/>
        <v>0</v>
      </c>
      <c r="N4040" s="5">
        <f>+VLOOKUP(B4040,'[17]TT 2023'!F$4063:K$4157,6,0)</f>
        <v>45894</v>
      </c>
      <c r="O4040" t="s">
        <v>4198</v>
      </c>
    </row>
    <row r="4041" spans="1:15" hidden="1" x14ac:dyDescent="0.2">
      <c r="A4041" s="5">
        <v>45857</v>
      </c>
      <c r="B4041" s="6">
        <v>45580</v>
      </c>
      <c r="C4041" s="6" t="s">
        <v>3391</v>
      </c>
      <c r="D4041" s="6" t="s">
        <v>4109</v>
      </c>
      <c r="E4041" s="9">
        <v>1840000</v>
      </c>
      <c r="F4041" s="10" t="s">
        <v>1409</v>
      </c>
      <c r="G4041" s="9">
        <v>147200</v>
      </c>
      <c r="H4041" s="9">
        <v>1987200</v>
      </c>
      <c r="I4041" s="6" t="s">
        <v>139</v>
      </c>
      <c r="J4041" s="6" t="s">
        <v>140</v>
      </c>
      <c r="K4041" s="5">
        <f t="shared" si="371"/>
        <v>45892</v>
      </c>
      <c r="L4041" s="9">
        <f>+VLOOKUP(B4041,'[17]TT 2023'!F$4063:K$4157,2,0)</f>
        <v>1987200</v>
      </c>
      <c r="M4041" s="9">
        <f t="shared" si="372"/>
        <v>0</v>
      </c>
      <c r="N4041" s="5">
        <f>+VLOOKUP(B4041,'[17]TT 2023'!F$4063:K$4157,6,0)</f>
        <v>45894</v>
      </c>
      <c r="O4041" t="s">
        <v>4198</v>
      </c>
    </row>
    <row r="4042" spans="1:15" hidden="1" x14ac:dyDescent="0.2">
      <c r="A4042" s="5">
        <v>45857</v>
      </c>
      <c r="B4042" s="6">
        <v>45581</v>
      </c>
      <c r="C4042" s="6" t="s">
        <v>3391</v>
      </c>
      <c r="D4042" s="6" t="s">
        <v>4110</v>
      </c>
      <c r="E4042" s="9">
        <v>1840000</v>
      </c>
      <c r="F4042" s="10" t="s">
        <v>1409</v>
      </c>
      <c r="G4042" s="9">
        <v>147200</v>
      </c>
      <c r="H4042" s="9">
        <v>1987200</v>
      </c>
      <c r="I4042" s="6" t="s">
        <v>131</v>
      </c>
      <c r="J4042" s="6" t="s">
        <v>132</v>
      </c>
      <c r="K4042" s="5">
        <f t="shared" si="371"/>
        <v>45892</v>
      </c>
      <c r="L4042" s="9">
        <f>+VLOOKUP(B4042,'[17]TT 2023'!F$4063:K$4157,2,0)</f>
        <v>1987200</v>
      </c>
      <c r="M4042" s="9">
        <f t="shared" si="372"/>
        <v>0</v>
      </c>
      <c r="N4042" s="5">
        <f>+VLOOKUP(B4042,'[17]TT 2023'!F$4063:K$4157,6,0)</f>
        <v>45894</v>
      </c>
      <c r="O4042" t="s">
        <v>4198</v>
      </c>
    </row>
    <row r="4043" spans="1:15" hidden="1" x14ac:dyDescent="0.2">
      <c r="A4043" s="5">
        <v>45857</v>
      </c>
      <c r="B4043" s="6">
        <v>45582</v>
      </c>
      <c r="C4043" s="6" t="s">
        <v>3391</v>
      </c>
      <c r="D4043" s="6" t="s">
        <v>4111</v>
      </c>
      <c r="E4043" s="9">
        <v>2024120</v>
      </c>
      <c r="F4043" s="10" t="s">
        <v>1409</v>
      </c>
      <c r="G4043" s="9">
        <v>161930</v>
      </c>
      <c r="H4043" s="9">
        <v>2186050</v>
      </c>
      <c r="I4043" s="6" t="s">
        <v>83</v>
      </c>
      <c r="J4043" s="6" t="s">
        <v>84</v>
      </c>
      <c r="K4043" s="5">
        <f t="shared" si="371"/>
        <v>45892</v>
      </c>
      <c r="L4043" s="9">
        <f>+VLOOKUP(B4043,'[17]TT 2023'!F$4063:K$4157,2,0)</f>
        <v>2186055</v>
      </c>
      <c r="M4043" s="9">
        <f t="shared" si="372"/>
        <v>5</v>
      </c>
      <c r="N4043" s="5">
        <f>+VLOOKUP(B4043,'[17]TT 2023'!F$4063:K$4157,6,0)</f>
        <v>45894</v>
      </c>
      <c r="O4043" t="s">
        <v>4198</v>
      </c>
    </row>
    <row r="4044" spans="1:15" hidden="1" x14ac:dyDescent="0.2">
      <c r="A4044" s="5">
        <v>45857</v>
      </c>
      <c r="B4044" s="6">
        <v>45583</v>
      </c>
      <c r="C4044" s="6" t="s">
        <v>3391</v>
      </c>
      <c r="D4044" s="6" t="s">
        <v>4112</v>
      </c>
      <c r="E4044" s="9">
        <v>2830115</v>
      </c>
      <c r="F4044" s="10" t="s">
        <v>1409</v>
      </c>
      <c r="G4044" s="9">
        <v>226409</v>
      </c>
      <c r="H4044" s="9">
        <v>3056524</v>
      </c>
      <c r="I4044" s="6" t="s">
        <v>131</v>
      </c>
      <c r="J4044" s="6" t="s">
        <v>132</v>
      </c>
      <c r="K4044" s="5">
        <f t="shared" si="371"/>
        <v>45892</v>
      </c>
      <c r="L4044" s="9">
        <f>+VLOOKUP(B4044,'[17]TT 2023'!F$4063:K$4157,2,0)</f>
        <v>3056522</v>
      </c>
      <c r="M4044" s="9">
        <f t="shared" si="372"/>
        <v>-2</v>
      </c>
      <c r="N4044" s="5">
        <f>+VLOOKUP(B4044,'[17]TT 2023'!F$4063:K$4157,6,0)</f>
        <v>45894</v>
      </c>
      <c r="O4044" t="s">
        <v>4198</v>
      </c>
    </row>
    <row r="4045" spans="1:15" hidden="1" x14ac:dyDescent="0.2">
      <c r="A4045" s="5">
        <v>45857</v>
      </c>
      <c r="B4045" s="6">
        <v>45584</v>
      </c>
      <c r="C4045" s="6" t="s">
        <v>3391</v>
      </c>
      <c r="D4045" s="6" t="s">
        <v>4113</v>
      </c>
      <c r="E4045" s="9">
        <v>3706327</v>
      </c>
      <c r="F4045" s="10" t="s">
        <v>1409</v>
      </c>
      <c r="G4045" s="9">
        <v>296506</v>
      </c>
      <c r="H4045" s="9">
        <v>4002833</v>
      </c>
      <c r="I4045" s="6" t="s">
        <v>53</v>
      </c>
      <c r="J4045" s="6" t="s">
        <v>54</v>
      </c>
      <c r="K4045" s="5">
        <f t="shared" si="371"/>
        <v>45892</v>
      </c>
      <c r="L4045" s="9">
        <f>+VLOOKUP(B4045,'[17]TT 2023'!F$4063:K$4157,2,0)</f>
        <v>4002831</v>
      </c>
      <c r="M4045" s="9">
        <f t="shared" si="372"/>
        <v>-2</v>
      </c>
      <c r="N4045" s="5">
        <f>+VLOOKUP(B4045,'[17]TT 2023'!F$4063:K$4157,6,0)</f>
        <v>45894</v>
      </c>
      <c r="O4045" t="s">
        <v>4198</v>
      </c>
    </row>
    <row r="4046" spans="1:15" hidden="1" x14ac:dyDescent="0.2">
      <c r="A4046" s="5">
        <v>45857</v>
      </c>
      <c r="B4046" s="6">
        <v>45585</v>
      </c>
      <c r="C4046" s="6" t="s">
        <v>3391</v>
      </c>
      <c r="D4046" s="6" t="s">
        <v>4114</v>
      </c>
      <c r="E4046" s="9">
        <v>2645930</v>
      </c>
      <c r="F4046" s="10" t="s">
        <v>1409</v>
      </c>
      <c r="G4046" s="9">
        <v>211674</v>
      </c>
      <c r="H4046" s="9">
        <v>2857604</v>
      </c>
      <c r="I4046" s="6" t="s">
        <v>117</v>
      </c>
      <c r="J4046" s="6" t="s">
        <v>118</v>
      </c>
      <c r="K4046" s="5">
        <f t="shared" si="371"/>
        <v>45892</v>
      </c>
      <c r="L4046" s="9">
        <f>+VLOOKUP(B4046,'[17]TT 2023'!F$4063:K$4157,2,0)</f>
        <v>2857599</v>
      </c>
      <c r="M4046" s="9">
        <f t="shared" si="372"/>
        <v>-5</v>
      </c>
      <c r="N4046" s="5">
        <f>+VLOOKUP(B4046,'[17]TT 2023'!F$4063:K$4157,6,0)</f>
        <v>45894</v>
      </c>
      <c r="O4046" t="s">
        <v>4198</v>
      </c>
    </row>
    <row r="4047" spans="1:15" hidden="1" x14ac:dyDescent="0.2">
      <c r="A4047" s="5">
        <v>45857</v>
      </c>
      <c r="B4047" s="6">
        <v>45586</v>
      </c>
      <c r="C4047" s="6" t="s">
        <v>3391</v>
      </c>
      <c r="D4047" s="6" t="s">
        <v>4115</v>
      </c>
      <c r="E4047" s="9">
        <v>446425</v>
      </c>
      <c r="F4047" s="10" t="s">
        <v>1409</v>
      </c>
      <c r="G4047" s="9">
        <v>35714</v>
      </c>
      <c r="H4047" s="9">
        <v>482139</v>
      </c>
      <c r="I4047" s="6" t="s">
        <v>117</v>
      </c>
      <c r="J4047" s="6" t="s">
        <v>118</v>
      </c>
      <c r="K4047" s="5">
        <f t="shared" si="371"/>
        <v>45892</v>
      </c>
      <c r="L4047" s="9">
        <f>+VLOOKUP(B4047,'[17]TT 2023'!F$4063:K$4157,2,0)</f>
        <v>482139</v>
      </c>
      <c r="M4047" s="9">
        <f t="shared" si="372"/>
        <v>0</v>
      </c>
      <c r="N4047" s="5">
        <f>+VLOOKUP(B4047,'[17]TT 2023'!F$4063:K$4157,6,0)</f>
        <v>45894</v>
      </c>
      <c r="O4047" t="s">
        <v>4198</v>
      </c>
    </row>
    <row r="4048" spans="1:15" hidden="1" x14ac:dyDescent="0.2">
      <c r="A4048" s="5">
        <v>45857</v>
      </c>
      <c r="B4048" s="6">
        <v>45587</v>
      </c>
      <c r="C4048" s="6" t="s">
        <v>3391</v>
      </c>
      <c r="D4048" s="6" t="s">
        <v>4116</v>
      </c>
      <c r="E4048" s="9">
        <v>446425</v>
      </c>
      <c r="F4048" s="10" t="s">
        <v>1409</v>
      </c>
      <c r="G4048" s="9">
        <v>35714</v>
      </c>
      <c r="H4048" s="9">
        <v>482139</v>
      </c>
      <c r="I4048" s="6" t="s">
        <v>53</v>
      </c>
      <c r="J4048" s="6" t="s">
        <v>54</v>
      </c>
      <c r="K4048" s="5">
        <f t="shared" si="371"/>
        <v>45892</v>
      </c>
      <c r="L4048" s="9">
        <f>+VLOOKUP(B4048,'[17]TT 2023'!F$4063:K$4157,2,0)</f>
        <v>482139</v>
      </c>
      <c r="M4048" s="9">
        <f t="shared" si="372"/>
        <v>0</v>
      </c>
      <c r="N4048" s="5">
        <f>+VLOOKUP(B4048,'[17]TT 2023'!F$4063:K$4157,6,0)</f>
        <v>45894</v>
      </c>
      <c r="O4048" t="s">
        <v>4198</v>
      </c>
    </row>
    <row r="4049" spans="1:15" hidden="1" x14ac:dyDescent="0.2">
      <c r="A4049" s="5">
        <v>45857</v>
      </c>
      <c r="B4049" s="6">
        <v>45588</v>
      </c>
      <c r="C4049" s="6" t="s">
        <v>3391</v>
      </c>
      <c r="D4049" s="6" t="s">
        <v>4117</v>
      </c>
      <c r="E4049" s="9">
        <v>892850</v>
      </c>
      <c r="F4049" s="10" t="s">
        <v>1409</v>
      </c>
      <c r="G4049" s="9">
        <v>71428</v>
      </c>
      <c r="H4049" s="9">
        <v>964278</v>
      </c>
      <c r="I4049" s="6" t="s">
        <v>139</v>
      </c>
      <c r="J4049" s="6" t="s">
        <v>140</v>
      </c>
      <c r="K4049" s="5">
        <f t="shared" si="371"/>
        <v>45892</v>
      </c>
      <c r="L4049" s="9">
        <f>+VLOOKUP(B4049,'[17]TT 2023'!F$4063:K$4157,2,0)</f>
        <v>964278</v>
      </c>
      <c r="M4049" s="9">
        <f t="shared" si="372"/>
        <v>0</v>
      </c>
      <c r="N4049" s="5">
        <f>+VLOOKUP(B4049,'[17]TT 2023'!F$4063:K$4157,6,0)</f>
        <v>45894</v>
      </c>
      <c r="O4049" t="s">
        <v>4198</v>
      </c>
    </row>
    <row r="4050" spans="1:15" hidden="1" x14ac:dyDescent="0.2">
      <c r="A4050" s="5">
        <v>45857</v>
      </c>
      <c r="B4050" s="6">
        <v>45589</v>
      </c>
      <c r="C4050" s="6" t="s">
        <v>3391</v>
      </c>
      <c r="D4050" s="6" t="s">
        <v>4118</v>
      </c>
      <c r="E4050" s="9">
        <v>446425</v>
      </c>
      <c r="F4050" s="10" t="s">
        <v>1409</v>
      </c>
      <c r="G4050" s="9">
        <v>35714</v>
      </c>
      <c r="H4050" s="9">
        <v>482139</v>
      </c>
      <c r="I4050" s="6" t="s">
        <v>89</v>
      </c>
      <c r="J4050" s="6" t="s">
        <v>90</v>
      </c>
      <c r="K4050" s="5">
        <f t="shared" si="371"/>
        <v>45892</v>
      </c>
      <c r="L4050" s="9">
        <f>+VLOOKUP(B4050,'[17]TT 2023'!F$4063:K$4157,2,0)</f>
        <v>482139</v>
      </c>
      <c r="M4050" s="9">
        <f t="shared" si="372"/>
        <v>0</v>
      </c>
      <c r="N4050" s="5">
        <f>+VLOOKUP(B4050,'[17]TT 2023'!F$4063:K$4157,6,0)</f>
        <v>45894</v>
      </c>
      <c r="O4050" t="s">
        <v>4198</v>
      </c>
    </row>
    <row r="4051" spans="1:15" hidden="1" x14ac:dyDescent="0.2">
      <c r="A4051" s="5">
        <v>45857</v>
      </c>
      <c r="B4051" s="6">
        <v>45590</v>
      </c>
      <c r="C4051" s="6" t="s">
        <v>3391</v>
      </c>
      <c r="D4051" s="6" t="s">
        <v>4119</v>
      </c>
      <c r="E4051" s="9">
        <v>446425</v>
      </c>
      <c r="F4051" s="10" t="s">
        <v>1409</v>
      </c>
      <c r="G4051" s="9">
        <v>35714</v>
      </c>
      <c r="H4051" s="9">
        <v>482139</v>
      </c>
      <c r="I4051" s="6" t="s">
        <v>73</v>
      </c>
      <c r="J4051" s="6" t="s">
        <v>74</v>
      </c>
      <c r="K4051" s="5">
        <f t="shared" si="371"/>
        <v>45892</v>
      </c>
      <c r="L4051" s="9">
        <f>+VLOOKUP(B4051,'[17]TT 2023'!F$4063:K$4157,2,0)</f>
        <v>482139</v>
      </c>
      <c r="M4051" s="9">
        <f t="shared" si="372"/>
        <v>0</v>
      </c>
      <c r="N4051" s="5">
        <f>+VLOOKUP(B4051,'[17]TT 2023'!F$4063:K$4157,6,0)</f>
        <v>45894</v>
      </c>
      <c r="O4051" t="s">
        <v>4198</v>
      </c>
    </row>
    <row r="4052" spans="1:15" hidden="1" x14ac:dyDescent="0.2">
      <c r="A4052" s="5">
        <v>45857</v>
      </c>
      <c r="B4052" s="6">
        <v>45591</v>
      </c>
      <c r="C4052" s="6" t="s">
        <v>3391</v>
      </c>
      <c r="D4052" s="6" t="s">
        <v>4120</v>
      </c>
      <c r="E4052" s="9">
        <v>2916970</v>
      </c>
      <c r="F4052" s="10" t="s">
        <v>1409</v>
      </c>
      <c r="G4052" s="9">
        <v>233358</v>
      </c>
      <c r="H4052" s="9">
        <v>3150328</v>
      </c>
      <c r="I4052" s="6" t="s">
        <v>175</v>
      </c>
      <c r="J4052" s="6" t="s">
        <v>176</v>
      </c>
      <c r="K4052" s="5">
        <f t="shared" si="371"/>
        <v>45892</v>
      </c>
      <c r="L4052" s="9">
        <f>+VLOOKUP(B4052,'[17]TT 2023'!F$4063:K$4157,2,0)</f>
        <v>3150333</v>
      </c>
      <c r="M4052" s="9">
        <f t="shared" si="372"/>
        <v>5</v>
      </c>
      <c r="N4052" s="5">
        <f>+VLOOKUP(B4052,'[17]TT 2023'!F$4063:K$4157,6,0)</f>
        <v>45894</v>
      </c>
      <c r="O4052" t="s">
        <v>4198</v>
      </c>
    </row>
    <row r="4053" spans="1:15" hidden="1" x14ac:dyDescent="0.2">
      <c r="A4053" s="5">
        <v>45862</v>
      </c>
      <c r="B4053" s="6">
        <v>46810</v>
      </c>
      <c r="C4053" s="6" t="s">
        <v>3391</v>
      </c>
      <c r="D4053" s="6" t="s">
        <v>4121</v>
      </c>
      <c r="E4053" s="9">
        <v>4048240</v>
      </c>
      <c r="F4053" s="10" t="s">
        <v>1409</v>
      </c>
      <c r="G4053" s="9">
        <v>323859</v>
      </c>
      <c r="H4053" s="9">
        <v>4372099</v>
      </c>
      <c r="I4053" s="6" t="s">
        <v>175</v>
      </c>
      <c r="J4053" s="6" t="s">
        <v>176</v>
      </c>
      <c r="K4053" s="5">
        <f t="shared" si="371"/>
        <v>45897</v>
      </c>
      <c r="L4053" s="9">
        <f>+VLOOKUP(B4053,'[17]TT 2023'!F$4063:K$4157,2,0)</f>
        <v>4372097</v>
      </c>
      <c r="M4053" s="9">
        <f t="shared" si="372"/>
        <v>-2</v>
      </c>
      <c r="N4053" s="5">
        <f>+VLOOKUP(B4053,'[17]TT 2023'!F$4063:K$4157,6,0)</f>
        <v>45894</v>
      </c>
      <c r="O4053" t="s">
        <v>4198</v>
      </c>
    </row>
    <row r="4054" spans="1:15" hidden="1" x14ac:dyDescent="0.2">
      <c r="A4054" s="5">
        <v>45862</v>
      </c>
      <c r="B4054" s="6">
        <v>46811</v>
      </c>
      <c r="C4054" s="6" t="s">
        <v>3391</v>
      </c>
      <c r="D4054" s="6" t="s">
        <v>4122</v>
      </c>
      <c r="E4054" s="9">
        <v>1719535</v>
      </c>
      <c r="F4054" s="10" t="s">
        <v>1409</v>
      </c>
      <c r="G4054" s="9">
        <v>137563</v>
      </c>
      <c r="H4054" s="9">
        <v>1857098</v>
      </c>
      <c r="I4054" s="6" t="s">
        <v>175</v>
      </c>
      <c r="J4054" s="6" t="s">
        <v>176</v>
      </c>
      <c r="K4054" s="5">
        <f t="shared" si="371"/>
        <v>45897</v>
      </c>
      <c r="L4054" s="9">
        <f>+VLOOKUP(B4054,'[17]TT 2023'!F$4063:K$4157,2,0)</f>
        <v>1857101</v>
      </c>
      <c r="M4054" s="9">
        <f t="shared" si="372"/>
        <v>3</v>
      </c>
      <c r="N4054" s="5">
        <f>+VLOOKUP(B4054,'[17]TT 2023'!F$4063:K$4157,6,0)</f>
        <v>45894</v>
      </c>
      <c r="O4054" t="s">
        <v>4198</v>
      </c>
    </row>
    <row r="4055" spans="1:15" hidden="1" x14ac:dyDescent="0.2">
      <c r="A4055" s="5">
        <v>45862</v>
      </c>
      <c r="B4055" s="6">
        <v>46812</v>
      </c>
      <c r="C4055" s="6" t="s">
        <v>3391</v>
      </c>
      <c r="D4055" s="6" t="s">
        <v>4123</v>
      </c>
      <c r="E4055" s="9">
        <v>1468620</v>
      </c>
      <c r="F4055" s="10" t="s">
        <v>1409</v>
      </c>
      <c r="G4055" s="9">
        <v>117490</v>
      </c>
      <c r="H4055" s="9">
        <v>1586110</v>
      </c>
      <c r="I4055" s="6" t="s">
        <v>13</v>
      </c>
      <c r="J4055" s="6" t="s">
        <v>14</v>
      </c>
      <c r="K4055" s="5">
        <f t="shared" si="371"/>
        <v>45897</v>
      </c>
      <c r="L4055" s="9">
        <f>+VLOOKUP(B4055,'[17]TT 2023'!F$4063:K$4157,2,0)</f>
        <v>1586115</v>
      </c>
      <c r="M4055" s="9">
        <f t="shared" si="372"/>
        <v>5</v>
      </c>
      <c r="N4055" s="5">
        <f>+VLOOKUP(B4055,'[17]TT 2023'!F$4063:K$4157,6,0)</f>
        <v>45894</v>
      </c>
      <c r="O4055" t="s">
        <v>4198</v>
      </c>
    </row>
    <row r="4056" spans="1:15" hidden="1" x14ac:dyDescent="0.2">
      <c r="A4056" s="5">
        <v>45862</v>
      </c>
      <c r="B4056" s="6">
        <v>46813</v>
      </c>
      <c r="C4056" s="6" t="s">
        <v>3391</v>
      </c>
      <c r="D4056" s="6" t="s">
        <v>4124</v>
      </c>
      <c r="E4056" s="9">
        <v>2472280</v>
      </c>
      <c r="F4056" s="10" t="s">
        <v>1409</v>
      </c>
      <c r="G4056" s="9">
        <v>197782</v>
      </c>
      <c r="H4056" s="9">
        <v>2670062</v>
      </c>
      <c r="I4056" s="6" t="s">
        <v>13</v>
      </c>
      <c r="J4056" s="6" t="s">
        <v>14</v>
      </c>
      <c r="K4056" s="5">
        <f t="shared" si="371"/>
        <v>45897</v>
      </c>
      <c r="L4056" s="9">
        <f>+VLOOKUP(B4056,'[17]TT 2023'!F$4063:K$4157,2,0)</f>
        <v>2670057</v>
      </c>
      <c r="M4056" s="9">
        <f t="shared" si="372"/>
        <v>-5</v>
      </c>
      <c r="N4056" s="5">
        <f>+VLOOKUP(B4056,'[17]TT 2023'!F$4063:K$4157,6,0)</f>
        <v>45894</v>
      </c>
      <c r="O4056" t="s">
        <v>4198</v>
      </c>
    </row>
    <row r="4057" spans="1:15" hidden="1" x14ac:dyDescent="0.2">
      <c r="A4057" s="5">
        <v>45862</v>
      </c>
      <c r="B4057" s="6">
        <v>46814</v>
      </c>
      <c r="C4057" s="6" t="s">
        <v>3391</v>
      </c>
      <c r="D4057" s="6" t="s">
        <v>4125</v>
      </c>
      <c r="E4057" s="9">
        <v>8750910</v>
      </c>
      <c r="F4057" s="10" t="s">
        <v>1409</v>
      </c>
      <c r="G4057" s="9">
        <v>700073</v>
      </c>
      <c r="H4057" s="9">
        <v>9450983</v>
      </c>
      <c r="I4057" s="6" t="s">
        <v>13</v>
      </c>
      <c r="J4057" s="6" t="s">
        <v>14</v>
      </c>
      <c r="K4057" s="5">
        <f t="shared" si="371"/>
        <v>45897</v>
      </c>
      <c r="L4057" s="9">
        <f>+VLOOKUP(B4057,'[17]TT 2023'!F$4063:K$4157,2,0)</f>
        <v>9450986</v>
      </c>
      <c r="M4057" s="9">
        <f t="shared" si="372"/>
        <v>3</v>
      </c>
      <c r="N4057" s="5">
        <f>+VLOOKUP(B4057,'[17]TT 2023'!F$4063:K$4157,6,0)</f>
        <v>45894</v>
      </c>
      <c r="O4057" t="s">
        <v>4198</v>
      </c>
    </row>
    <row r="4058" spans="1:15" hidden="1" x14ac:dyDescent="0.2">
      <c r="A4058" s="5">
        <v>45862</v>
      </c>
      <c r="B4058" s="6">
        <v>46815</v>
      </c>
      <c r="C4058" s="6" t="s">
        <v>3391</v>
      </c>
      <c r="D4058" s="6" t="s">
        <v>4126</v>
      </c>
      <c r="E4058" s="9">
        <v>7804535</v>
      </c>
      <c r="F4058" s="10" t="s">
        <v>1409</v>
      </c>
      <c r="G4058" s="9">
        <v>624363</v>
      </c>
      <c r="H4058" s="9">
        <v>8428898</v>
      </c>
      <c r="I4058" s="6" t="s">
        <v>13</v>
      </c>
      <c r="J4058" s="6" t="s">
        <v>14</v>
      </c>
      <c r="K4058" s="5">
        <f t="shared" si="371"/>
        <v>45897</v>
      </c>
      <c r="L4058" s="9">
        <f>+VLOOKUP(B4058,'[17]TT 2023'!F$4063:K$4157,2,0)</f>
        <v>8428901</v>
      </c>
      <c r="M4058" s="9">
        <f t="shared" si="372"/>
        <v>3</v>
      </c>
      <c r="N4058" s="5">
        <f>+VLOOKUP(B4058,'[17]TT 2023'!F$4063:K$4157,6,0)</f>
        <v>45894</v>
      </c>
      <c r="O4058" t="s">
        <v>4198</v>
      </c>
    </row>
    <row r="4059" spans="1:15" hidden="1" x14ac:dyDescent="0.2">
      <c r="A4059" s="5">
        <v>45862</v>
      </c>
      <c r="B4059" s="6">
        <v>46816</v>
      </c>
      <c r="C4059" s="6" t="s">
        <v>3391</v>
      </c>
      <c r="D4059" s="6" t="s">
        <v>4127</v>
      </c>
      <c r="E4059" s="9">
        <v>1612410</v>
      </c>
      <c r="F4059" s="10" t="s">
        <v>1409</v>
      </c>
      <c r="G4059" s="9">
        <v>128993</v>
      </c>
      <c r="H4059" s="9">
        <v>1741403</v>
      </c>
      <c r="I4059" s="6" t="s">
        <v>131</v>
      </c>
      <c r="J4059" s="6" t="s">
        <v>132</v>
      </c>
      <c r="K4059" s="5">
        <f t="shared" si="371"/>
        <v>45897</v>
      </c>
      <c r="L4059" s="9">
        <f>+VLOOKUP(B4059,'[17]TT 2023'!F$4063:K$4157,2,0)</f>
        <v>1741406</v>
      </c>
      <c r="M4059" s="9">
        <f t="shared" si="372"/>
        <v>3</v>
      </c>
      <c r="N4059" s="5">
        <f>+VLOOKUP(B4059,'[17]TT 2023'!F$4063:K$4157,6,0)</f>
        <v>45894</v>
      </c>
      <c r="O4059" t="s">
        <v>4198</v>
      </c>
    </row>
    <row r="4060" spans="1:15" hidden="1" x14ac:dyDescent="0.2">
      <c r="A4060" s="5">
        <v>45862</v>
      </c>
      <c r="B4060" s="6">
        <v>46817</v>
      </c>
      <c r="C4060" s="6" t="s">
        <v>3391</v>
      </c>
      <c r="D4060" s="6" t="s">
        <v>4128</v>
      </c>
      <c r="E4060" s="9">
        <v>1468620</v>
      </c>
      <c r="F4060" s="10" t="s">
        <v>1409</v>
      </c>
      <c r="G4060" s="9">
        <v>117490</v>
      </c>
      <c r="H4060" s="9">
        <v>1586110</v>
      </c>
      <c r="I4060" s="6" t="s">
        <v>53</v>
      </c>
      <c r="J4060" s="6" t="s">
        <v>54</v>
      </c>
      <c r="K4060" s="5">
        <f t="shared" si="371"/>
        <v>45897</v>
      </c>
      <c r="L4060" s="9">
        <f>+VLOOKUP(B4060,'[17]TT 2023'!F$4158:K$4228,2,0)</f>
        <v>1586115</v>
      </c>
      <c r="M4060" s="9">
        <f t="shared" si="372"/>
        <v>5</v>
      </c>
      <c r="N4060" s="5">
        <f>+VLOOKUP(B4060,'[17]TT 2023'!F$4158:K$4228,6,0)</f>
        <v>45910</v>
      </c>
      <c r="O4060" t="s">
        <v>4332</v>
      </c>
    </row>
    <row r="4061" spans="1:15" hidden="1" x14ac:dyDescent="0.2">
      <c r="A4061" s="5">
        <v>45862</v>
      </c>
      <c r="B4061" s="6">
        <v>46818</v>
      </c>
      <c r="C4061" s="6" t="s">
        <v>3391</v>
      </c>
      <c r="D4061" s="6" t="s">
        <v>4129</v>
      </c>
      <c r="E4061" s="9">
        <v>3492740</v>
      </c>
      <c r="F4061" s="10" t="s">
        <v>1409</v>
      </c>
      <c r="G4061" s="9">
        <v>279419</v>
      </c>
      <c r="H4061" s="9">
        <v>3772159</v>
      </c>
      <c r="I4061" s="6" t="s">
        <v>139</v>
      </c>
      <c r="J4061" s="6" t="s">
        <v>140</v>
      </c>
      <c r="K4061" s="5">
        <f t="shared" si="371"/>
        <v>45897</v>
      </c>
      <c r="L4061" s="9">
        <f>+VLOOKUP(B4061,'[17]TT 2023'!F$4063:K$4157,2,0)</f>
        <v>3772157</v>
      </c>
      <c r="M4061" s="9">
        <f t="shared" si="372"/>
        <v>-2</v>
      </c>
      <c r="N4061" s="5">
        <f>+VLOOKUP(B4061,'[17]TT 2023'!F$4063:K$4157,6,0)</f>
        <v>45894</v>
      </c>
      <c r="O4061" t="s">
        <v>4198</v>
      </c>
    </row>
    <row r="4062" spans="1:15" hidden="1" x14ac:dyDescent="0.2">
      <c r="A4062" s="5">
        <v>45862</v>
      </c>
      <c r="B4062" s="6">
        <v>46819</v>
      </c>
      <c r="C4062" s="6" t="s">
        <v>3391</v>
      </c>
      <c r="D4062" s="6" t="s">
        <v>4130</v>
      </c>
      <c r="E4062" s="9">
        <v>1468620</v>
      </c>
      <c r="F4062" s="10" t="s">
        <v>1409</v>
      </c>
      <c r="G4062" s="9">
        <v>117490</v>
      </c>
      <c r="H4062" s="9">
        <v>1586110</v>
      </c>
      <c r="I4062" s="6" t="s">
        <v>89</v>
      </c>
      <c r="J4062" s="6" t="s">
        <v>90</v>
      </c>
      <c r="K4062" s="5">
        <f t="shared" si="371"/>
        <v>45897</v>
      </c>
      <c r="L4062" s="9">
        <f>+VLOOKUP(B4062,'[17]TT 2023'!F$4063:K$4157,2,0)</f>
        <v>1586115</v>
      </c>
      <c r="M4062" s="9">
        <f t="shared" si="372"/>
        <v>5</v>
      </c>
      <c r="N4062" s="5">
        <f>+VLOOKUP(B4062,'[17]TT 2023'!F$4063:K$4157,6,0)</f>
        <v>45894</v>
      </c>
      <c r="O4062" t="s">
        <v>4198</v>
      </c>
    </row>
    <row r="4063" spans="1:15" hidden="1" x14ac:dyDescent="0.2">
      <c r="A4063" s="5">
        <v>45863</v>
      </c>
      <c r="B4063" s="6">
        <v>47399</v>
      </c>
      <c r="C4063" s="6" t="s">
        <v>3391</v>
      </c>
      <c r="D4063" s="6" t="s">
        <v>4131</v>
      </c>
      <c r="E4063" s="9">
        <v>920000</v>
      </c>
      <c r="F4063" s="10" t="s">
        <v>1409</v>
      </c>
      <c r="G4063" s="9">
        <v>73600</v>
      </c>
      <c r="H4063" s="9">
        <v>993600</v>
      </c>
      <c r="I4063" s="6" t="s">
        <v>147</v>
      </c>
      <c r="J4063" s="6" t="s">
        <v>148</v>
      </c>
      <c r="K4063" s="5">
        <f t="shared" si="371"/>
        <v>45898</v>
      </c>
      <c r="L4063" s="9">
        <f>+VLOOKUP(B4063,'[17]TT 2023'!F$4063:K$4157,2,0)</f>
        <v>993600</v>
      </c>
      <c r="M4063" s="9">
        <f t="shared" si="372"/>
        <v>0</v>
      </c>
      <c r="N4063" s="5">
        <f>+VLOOKUP(B4063,'[17]TT 2023'!F$4063:K$4157,6,0)</f>
        <v>45894</v>
      </c>
      <c r="O4063" t="s">
        <v>4198</v>
      </c>
    </row>
    <row r="4064" spans="1:15" hidden="1" x14ac:dyDescent="0.2">
      <c r="A4064" s="5">
        <v>45863</v>
      </c>
      <c r="B4064" s="6">
        <v>47400</v>
      </c>
      <c r="C4064" s="6" t="s">
        <v>3391</v>
      </c>
      <c r="D4064" s="6" t="s">
        <v>4132</v>
      </c>
      <c r="E4064" s="9">
        <v>1012060</v>
      </c>
      <c r="F4064" s="10" t="s">
        <v>1409</v>
      </c>
      <c r="G4064" s="9">
        <v>80965</v>
      </c>
      <c r="H4064" s="9">
        <v>1093025</v>
      </c>
      <c r="I4064" s="6" t="s">
        <v>147</v>
      </c>
      <c r="J4064" s="6" t="s">
        <v>148</v>
      </c>
      <c r="K4064" s="5">
        <f t="shared" si="371"/>
        <v>45898</v>
      </c>
      <c r="L4064" s="9">
        <f>+VLOOKUP(B4064,'[17]TT 2023'!F$4063:K$4157,2,0)</f>
        <v>1093028</v>
      </c>
      <c r="M4064" s="9">
        <f t="shared" si="372"/>
        <v>3</v>
      </c>
      <c r="N4064" s="5">
        <f>+VLOOKUP(B4064,'[17]TT 2023'!F$4063:K$4157,6,0)</f>
        <v>45894</v>
      </c>
      <c r="O4064" t="s">
        <v>4198</v>
      </c>
    </row>
    <row r="4065" spans="1:15" hidden="1" x14ac:dyDescent="0.2">
      <c r="A4065" s="5">
        <v>45863</v>
      </c>
      <c r="B4065" s="6">
        <v>47401</v>
      </c>
      <c r="C4065" s="6" t="s">
        <v>3391</v>
      </c>
      <c r="D4065" s="6" t="s">
        <v>4133</v>
      </c>
      <c r="E4065" s="9">
        <v>1468620</v>
      </c>
      <c r="F4065" s="10" t="s">
        <v>1409</v>
      </c>
      <c r="G4065" s="9">
        <v>117490</v>
      </c>
      <c r="H4065" s="9">
        <v>1586110</v>
      </c>
      <c r="I4065" s="6" t="s">
        <v>147</v>
      </c>
      <c r="J4065" s="6" t="s">
        <v>148</v>
      </c>
      <c r="K4065" s="5">
        <f t="shared" si="371"/>
        <v>45898</v>
      </c>
      <c r="L4065" s="9">
        <f>+VLOOKUP(B4065,'[17]TT 2023'!F$4063:K$4157,2,0)</f>
        <v>1586115</v>
      </c>
      <c r="M4065" s="9">
        <f t="shared" si="372"/>
        <v>5</v>
      </c>
      <c r="N4065" s="5">
        <f>+VLOOKUP(B4065,'[17]TT 2023'!F$4063:K$4157,6,0)</f>
        <v>45894</v>
      </c>
      <c r="O4065" t="s">
        <v>4198</v>
      </c>
    </row>
    <row r="4066" spans="1:15" hidden="1" x14ac:dyDescent="0.2">
      <c r="A4066" s="5">
        <v>45863</v>
      </c>
      <c r="B4066" s="6">
        <v>47402</v>
      </c>
      <c r="C4066" s="6" t="s">
        <v>3391</v>
      </c>
      <c r="D4066" s="6" t="s">
        <v>4134</v>
      </c>
      <c r="E4066" s="9">
        <v>920000</v>
      </c>
      <c r="F4066" s="10" t="s">
        <v>1409</v>
      </c>
      <c r="G4066" s="9">
        <v>73600</v>
      </c>
      <c r="H4066" s="9">
        <v>993600</v>
      </c>
      <c r="I4066" s="6" t="s">
        <v>147</v>
      </c>
      <c r="J4066" s="6" t="s">
        <v>148</v>
      </c>
      <c r="K4066" s="5">
        <f t="shared" si="371"/>
        <v>45898</v>
      </c>
      <c r="L4066" s="9">
        <f>+VLOOKUP(B4066,'[17]TT 2023'!F$4063:K$4157,2,0)</f>
        <v>993600</v>
      </c>
      <c r="M4066" s="9">
        <f t="shared" si="372"/>
        <v>0</v>
      </c>
      <c r="N4066" s="5">
        <f>+VLOOKUP(B4066,'[17]TT 2023'!F$4063:K$4157,6,0)</f>
        <v>45894</v>
      </c>
      <c r="O4066" t="s">
        <v>4198</v>
      </c>
    </row>
    <row r="4067" spans="1:15" hidden="1" x14ac:dyDescent="0.2">
      <c r="A4067" s="5">
        <v>45863</v>
      </c>
      <c r="B4067" s="6">
        <v>47403</v>
      </c>
      <c r="C4067" s="6" t="s">
        <v>3391</v>
      </c>
      <c r="D4067" s="6" t="s">
        <v>4135</v>
      </c>
      <c r="E4067" s="9">
        <v>11105800</v>
      </c>
      <c r="F4067" s="10" t="s">
        <v>1409</v>
      </c>
      <c r="G4067" s="9">
        <v>888464</v>
      </c>
      <c r="H4067" s="9">
        <v>11994264</v>
      </c>
      <c r="I4067" s="6" t="s">
        <v>147</v>
      </c>
      <c r="J4067" s="6" t="s">
        <v>148</v>
      </c>
      <c r="K4067" s="5">
        <f t="shared" si="371"/>
        <v>45898</v>
      </c>
      <c r="L4067" s="9">
        <f>+VLOOKUP(B4067,'[17]TT 2023'!F$4063:K$4157,2,0)</f>
        <v>11994264</v>
      </c>
      <c r="M4067" s="9">
        <f t="shared" si="372"/>
        <v>0</v>
      </c>
      <c r="N4067" s="5">
        <f>+VLOOKUP(B4067,'[17]TT 2023'!F$4063:K$4157,6,0)</f>
        <v>45894</v>
      </c>
      <c r="O4067" t="s">
        <v>4198</v>
      </c>
    </row>
    <row r="4068" spans="1:15" hidden="1" x14ac:dyDescent="0.2">
      <c r="A4068" s="5">
        <v>45863</v>
      </c>
      <c r="B4068" s="6">
        <v>47404</v>
      </c>
      <c r="C4068" s="6" t="s">
        <v>3391</v>
      </c>
      <c r="D4068" s="6" t="s">
        <v>4136</v>
      </c>
      <c r="E4068" s="9">
        <v>3331740</v>
      </c>
      <c r="F4068" s="10" t="s">
        <v>1409</v>
      </c>
      <c r="G4068" s="9">
        <v>266539</v>
      </c>
      <c r="H4068" s="9">
        <v>3598279</v>
      </c>
      <c r="I4068" s="6" t="s">
        <v>147</v>
      </c>
      <c r="J4068" s="6" t="s">
        <v>148</v>
      </c>
      <c r="K4068" s="5">
        <f t="shared" si="371"/>
        <v>45898</v>
      </c>
      <c r="L4068" s="9">
        <f>+VLOOKUP(B4068,'[17]TT 2023'!F$4063:K$4157,2,0)</f>
        <v>3598277</v>
      </c>
      <c r="M4068" s="9">
        <f t="shared" si="372"/>
        <v>-2</v>
      </c>
      <c r="N4068" s="5">
        <f>+VLOOKUP(B4068,'[17]TT 2023'!F$4063:K$4157,6,0)</f>
        <v>45894</v>
      </c>
      <c r="O4068" t="s">
        <v>4198</v>
      </c>
    </row>
    <row r="4069" spans="1:15" hidden="1" x14ac:dyDescent="0.2">
      <c r="A4069" s="5">
        <v>45863</v>
      </c>
      <c r="B4069" s="6">
        <v>47405</v>
      </c>
      <c r="C4069" s="6" t="s">
        <v>3391</v>
      </c>
      <c r="D4069" s="6" t="s">
        <v>4137</v>
      </c>
      <c r="E4069" s="9">
        <v>5552900</v>
      </c>
      <c r="F4069" s="10" t="s">
        <v>1409</v>
      </c>
      <c r="G4069" s="9">
        <v>444232</v>
      </c>
      <c r="H4069" s="9">
        <v>5997132</v>
      </c>
      <c r="I4069" s="6" t="s">
        <v>147</v>
      </c>
      <c r="J4069" s="6" t="s">
        <v>148</v>
      </c>
      <c r="K4069" s="5">
        <f t="shared" si="371"/>
        <v>45898</v>
      </c>
      <c r="L4069" s="9">
        <f>+VLOOKUP(B4069,'[17]TT 2023'!F$4063:K$4157,2,0)</f>
        <v>5997132</v>
      </c>
      <c r="M4069" s="9">
        <f t="shared" si="372"/>
        <v>0</v>
      </c>
      <c r="N4069" s="5">
        <f>+VLOOKUP(B4069,'[17]TT 2023'!F$4063:K$4157,6,0)</f>
        <v>45894</v>
      </c>
      <c r="O4069" t="s">
        <v>4198</v>
      </c>
    </row>
    <row r="4070" spans="1:15" hidden="1" x14ac:dyDescent="0.2">
      <c r="A4070" s="5">
        <v>45863</v>
      </c>
      <c r="B4070" s="6">
        <v>47406</v>
      </c>
      <c r="C4070" s="6" t="s">
        <v>3391</v>
      </c>
      <c r="D4070" s="6" t="s">
        <v>4138</v>
      </c>
      <c r="E4070" s="9">
        <v>1970450</v>
      </c>
      <c r="F4070" s="10" t="s">
        <v>1409</v>
      </c>
      <c r="G4070" s="9">
        <v>157636</v>
      </c>
      <c r="H4070" s="9">
        <v>2128086</v>
      </c>
      <c r="I4070" s="6" t="s">
        <v>117</v>
      </c>
      <c r="J4070" s="6" t="s">
        <v>118</v>
      </c>
      <c r="K4070" s="5">
        <f t="shared" si="371"/>
        <v>45898</v>
      </c>
      <c r="L4070" s="9">
        <f>+VLOOKUP(B4070,'[17]TT 2023'!F$4158:K$4228,2,0)</f>
        <v>2128086</v>
      </c>
      <c r="M4070" s="9">
        <f t="shared" si="372"/>
        <v>0</v>
      </c>
      <c r="N4070" s="5">
        <f>+VLOOKUP(B4070,'[17]TT 2023'!F$4158:K$4228,6,0)</f>
        <v>45910</v>
      </c>
      <c r="O4070" t="s">
        <v>4332</v>
      </c>
    </row>
    <row r="4071" spans="1:15" hidden="1" x14ac:dyDescent="0.2">
      <c r="A4071" s="5">
        <v>45863</v>
      </c>
      <c r="B4071" s="6">
        <v>47407</v>
      </c>
      <c r="C4071" s="6" t="s">
        <v>3391</v>
      </c>
      <c r="D4071" s="6" t="s">
        <v>4139</v>
      </c>
      <c r="E4071" s="9">
        <v>1003660</v>
      </c>
      <c r="F4071" s="10" t="s">
        <v>1409</v>
      </c>
      <c r="G4071" s="9">
        <v>80293</v>
      </c>
      <c r="H4071" s="9">
        <v>1083953</v>
      </c>
      <c r="I4071" s="6" t="s">
        <v>13</v>
      </c>
      <c r="J4071" s="6" t="s">
        <v>14</v>
      </c>
      <c r="K4071" s="5">
        <f t="shared" si="371"/>
        <v>45898</v>
      </c>
      <c r="L4071" s="9">
        <f>+VLOOKUP(B4071,'[17]TT 2023'!F$4158:K$4228,2,0)</f>
        <v>1083956</v>
      </c>
      <c r="M4071" s="9">
        <f t="shared" si="372"/>
        <v>3</v>
      </c>
      <c r="N4071" s="5">
        <f>+VLOOKUP(B4071,'[17]TT 2023'!F$4158:K$4228,6,0)</f>
        <v>45910</v>
      </c>
      <c r="O4071" t="s">
        <v>4332</v>
      </c>
    </row>
    <row r="4072" spans="1:15" hidden="1" x14ac:dyDescent="0.2">
      <c r="A4072" s="5">
        <v>45863</v>
      </c>
      <c r="B4072" s="6">
        <v>47408</v>
      </c>
      <c r="C4072" s="6" t="s">
        <v>3391</v>
      </c>
      <c r="D4072" s="6" t="s">
        <v>4140</v>
      </c>
      <c r="E4072" s="9">
        <v>10634300</v>
      </c>
      <c r="F4072" s="10" t="s">
        <v>1409</v>
      </c>
      <c r="G4072" s="9">
        <v>850744</v>
      </c>
      <c r="H4072" s="9">
        <v>11485044</v>
      </c>
      <c r="I4072" s="6" t="s">
        <v>13</v>
      </c>
      <c r="J4072" s="6" t="s">
        <v>14</v>
      </c>
      <c r="K4072" s="5">
        <f t="shared" si="371"/>
        <v>45898</v>
      </c>
      <c r="L4072" s="9">
        <f>+VLOOKUP(B4072,'[17]TT 2023'!F$4158:K$4228,2,0)</f>
        <v>11485044</v>
      </c>
      <c r="M4072" s="9">
        <f t="shared" si="372"/>
        <v>0</v>
      </c>
      <c r="N4072" s="5">
        <f>+VLOOKUP(B4072,'[17]TT 2023'!F$4158:K$4228,6,0)</f>
        <v>45910</v>
      </c>
      <c r="O4072" t="s">
        <v>4332</v>
      </c>
    </row>
    <row r="4073" spans="1:15" hidden="1" x14ac:dyDescent="0.2">
      <c r="A4073" s="5">
        <v>45863</v>
      </c>
      <c r="B4073" s="6">
        <v>47409</v>
      </c>
      <c r="C4073" s="6" t="s">
        <v>3391</v>
      </c>
      <c r="D4073" s="6" t="s">
        <v>4141</v>
      </c>
      <c r="E4073" s="9">
        <v>8512490</v>
      </c>
      <c r="F4073" s="10" t="s">
        <v>1409</v>
      </c>
      <c r="G4073" s="9">
        <v>680999</v>
      </c>
      <c r="H4073" s="9">
        <v>9193489</v>
      </c>
      <c r="I4073" s="6" t="s">
        <v>13</v>
      </c>
      <c r="J4073" s="6" t="s">
        <v>14</v>
      </c>
      <c r="K4073" s="5">
        <f t="shared" si="371"/>
        <v>45898</v>
      </c>
      <c r="L4073" s="9">
        <f>+VLOOKUP(B4073,'[17]TT 2023'!F$4158:K$4228,2,0)</f>
        <v>9193487</v>
      </c>
      <c r="M4073" s="9">
        <f t="shared" si="372"/>
        <v>-2</v>
      </c>
      <c r="N4073" s="5">
        <f>+VLOOKUP(B4073,'[17]TT 2023'!F$4158:K$4228,6,0)</f>
        <v>45910</v>
      </c>
      <c r="O4073" t="s">
        <v>4332</v>
      </c>
    </row>
    <row r="4074" spans="1:15" hidden="1" x14ac:dyDescent="0.2">
      <c r="A4074" s="5">
        <v>45863</v>
      </c>
      <c r="B4074" s="6">
        <v>47410</v>
      </c>
      <c r="C4074" s="6" t="s">
        <v>3391</v>
      </c>
      <c r="D4074" s="6" t="s">
        <v>4142</v>
      </c>
      <c r="E4074" s="9">
        <v>5118210</v>
      </c>
      <c r="F4074" s="10" t="s">
        <v>1409</v>
      </c>
      <c r="G4074" s="9">
        <v>409457</v>
      </c>
      <c r="H4074" s="9">
        <v>5527667</v>
      </c>
      <c r="I4074" s="6" t="s">
        <v>13</v>
      </c>
      <c r="J4074" s="6" t="s">
        <v>14</v>
      </c>
      <c r="K4074" s="5">
        <f t="shared" si="371"/>
        <v>45898</v>
      </c>
      <c r="L4074" s="9">
        <f>+VLOOKUP(B4074,'[17]TT 2023'!F$4158:K$4228,2,0)</f>
        <v>5527670</v>
      </c>
      <c r="M4074" s="9">
        <f t="shared" si="372"/>
        <v>3</v>
      </c>
      <c r="N4074" s="5">
        <f>+VLOOKUP(B4074,'[17]TT 2023'!F$4158:K$4228,6,0)</f>
        <v>45910</v>
      </c>
      <c r="O4074" t="s">
        <v>4332</v>
      </c>
    </row>
    <row r="4075" spans="1:15" hidden="1" x14ac:dyDescent="0.2">
      <c r="A4075" s="5">
        <v>45863</v>
      </c>
      <c r="B4075" s="6">
        <v>47411</v>
      </c>
      <c r="C4075" s="6" t="s">
        <v>3391</v>
      </c>
      <c r="D4075" s="6" t="s">
        <v>4143</v>
      </c>
      <c r="E4075" s="9">
        <v>2024120</v>
      </c>
      <c r="F4075" s="10" t="s">
        <v>1409</v>
      </c>
      <c r="G4075" s="9">
        <v>161930</v>
      </c>
      <c r="H4075" s="9">
        <v>2186050</v>
      </c>
      <c r="I4075" s="6" t="s">
        <v>13</v>
      </c>
      <c r="J4075" s="6" t="s">
        <v>14</v>
      </c>
      <c r="K4075" s="5">
        <f t="shared" si="371"/>
        <v>45898</v>
      </c>
      <c r="L4075" s="9">
        <f>+VLOOKUP(B4075,'[17]TT 2023'!F$4158:K$4228,2,0)</f>
        <v>2186055</v>
      </c>
      <c r="M4075" s="9">
        <f t="shared" si="372"/>
        <v>5</v>
      </c>
      <c r="N4075" s="5">
        <f>+VLOOKUP(B4075,'[17]TT 2023'!F$4158:K$4228,6,0)</f>
        <v>45910</v>
      </c>
      <c r="O4075" t="s">
        <v>4332</v>
      </c>
    </row>
    <row r="4076" spans="1:15" hidden="1" x14ac:dyDescent="0.2">
      <c r="A4076" s="5">
        <v>45863</v>
      </c>
      <c r="B4076" s="6">
        <v>47412</v>
      </c>
      <c r="C4076" s="6" t="s">
        <v>3391</v>
      </c>
      <c r="D4076" s="6" t="s">
        <v>4144</v>
      </c>
      <c r="E4076" s="9">
        <v>1468620</v>
      </c>
      <c r="F4076" s="10" t="s">
        <v>1409</v>
      </c>
      <c r="G4076" s="9">
        <v>117490</v>
      </c>
      <c r="H4076" s="9">
        <v>1586110</v>
      </c>
      <c r="I4076" s="6" t="s">
        <v>13</v>
      </c>
      <c r="J4076" s="6" t="s">
        <v>14</v>
      </c>
      <c r="K4076" s="5">
        <f t="shared" si="371"/>
        <v>45898</v>
      </c>
      <c r="L4076" s="9">
        <f>+VLOOKUP(B4076,'[17]TT 2023'!F$4158:K$4228,2,0)</f>
        <v>1586115</v>
      </c>
      <c r="M4076" s="9">
        <f t="shared" si="372"/>
        <v>5</v>
      </c>
      <c r="N4076" s="5">
        <f>+VLOOKUP(B4076,'[17]TT 2023'!F$4158:K$4228,6,0)</f>
        <v>45910</v>
      </c>
      <c r="O4076" t="s">
        <v>4332</v>
      </c>
    </row>
    <row r="4077" spans="1:15" hidden="1" x14ac:dyDescent="0.2">
      <c r="A4077" s="5">
        <v>45863</v>
      </c>
      <c r="B4077" s="6">
        <v>47413</v>
      </c>
      <c r="C4077" s="6" t="s">
        <v>3391</v>
      </c>
      <c r="D4077" s="6" t="s">
        <v>4145</v>
      </c>
      <c r="E4077" s="9">
        <v>3137972</v>
      </c>
      <c r="F4077" s="10" t="s">
        <v>1409</v>
      </c>
      <c r="G4077" s="9">
        <v>251038</v>
      </c>
      <c r="H4077" s="9">
        <v>3389010</v>
      </c>
      <c r="I4077" s="6" t="s">
        <v>175</v>
      </c>
      <c r="J4077" s="6" t="s">
        <v>176</v>
      </c>
      <c r="K4077" s="5">
        <f t="shared" si="371"/>
        <v>45898</v>
      </c>
      <c r="L4077" s="9">
        <f>+VLOOKUP(B4077,'[17]TT 2023'!F$4158:K$4228,2,0)</f>
        <v>3389013</v>
      </c>
      <c r="M4077" s="9">
        <f t="shared" si="372"/>
        <v>3</v>
      </c>
      <c r="N4077" s="5">
        <f>+VLOOKUP(B4077,'[17]TT 2023'!F$4158:K$4228,6,0)</f>
        <v>45910</v>
      </c>
      <c r="O4077" t="s">
        <v>4332</v>
      </c>
    </row>
    <row r="4078" spans="1:15" hidden="1" x14ac:dyDescent="0.2">
      <c r="A4078" s="5">
        <v>45863</v>
      </c>
      <c r="B4078" s="6">
        <v>47414</v>
      </c>
      <c r="C4078" s="6" t="s">
        <v>3391</v>
      </c>
      <c r="D4078" s="6" t="s">
        <v>4146</v>
      </c>
      <c r="E4078" s="9">
        <v>446425</v>
      </c>
      <c r="F4078" s="10" t="s">
        <v>1409</v>
      </c>
      <c r="G4078" s="9">
        <v>35714</v>
      </c>
      <c r="H4078" s="9">
        <v>482139</v>
      </c>
      <c r="I4078" s="6" t="s">
        <v>93</v>
      </c>
      <c r="J4078" s="6" t="s">
        <v>94</v>
      </c>
      <c r="K4078" s="5">
        <f t="shared" si="371"/>
        <v>45898</v>
      </c>
      <c r="L4078" s="9">
        <f>+VLOOKUP(B4078,'[17]TT 2023'!F$4158:K$4228,2,0)</f>
        <v>482139</v>
      </c>
      <c r="M4078" s="9">
        <f t="shared" si="372"/>
        <v>0</v>
      </c>
      <c r="N4078" s="5">
        <f>+VLOOKUP(B4078,'[17]TT 2023'!F$4158:K$4228,6,0)</f>
        <v>45910</v>
      </c>
      <c r="O4078" t="s">
        <v>4332</v>
      </c>
    </row>
    <row r="4079" spans="1:15" hidden="1" x14ac:dyDescent="0.2">
      <c r="A4079" s="5">
        <v>45863</v>
      </c>
      <c r="B4079" s="6">
        <v>47416</v>
      </c>
      <c r="C4079" s="6" t="s">
        <v>3391</v>
      </c>
      <c r="D4079" s="6" t="s">
        <v>4147</v>
      </c>
      <c r="E4079" s="9">
        <v>1015950</v>
      </c>
      <c r="F4079" s="10" t="s">
        <v>1409</v>
      </c>
      <c r="G4079" s="9">
        <v>81276</v>
      </c>
      <c r="H4079" s="9">
        <v>1097226</v>
      </c>
      <c r="I4079" s="6" t="s">
        <v>147</v>
      </c>
      <c r="J4079" s="6" t="s">
        <v>148</v>
      </c>
      <c r="K4079" s="5">
        <f t="shared" si="371"/>
        <v>45898</v>
      </c>
      <c r="L4079" s="9">
        <f>+VLOOKUP(B4079,'[17]TT 2023'!F$4063:K$4157,2,0)</f>
        <v>1097226</v>
      </c>
      <c r="M4079" s="9">
        <f t="shared" si="372"/>
        <v>0</v>
      </c>
      <c r="N4079" s="5">
        <f>+VLOOKUP(B4079,'[17]TT 2023'!F$4063:K$4157,6,0)</f>
        <v>45894</v>
      </c>
      <c r="O4079" t="s">
        <v>4198</v>
      </c>
    </row>
    <row r="4080" spans="1:15" hidden="1" x14ac:dyDescent="0.2">
      <c r="A4080" s="5">
        <v>45863</v>
      </c>
      <c r="B4080" s="6">
        <v>47417</v>
      </c>
      <c r="C4080" s="6" t="s">
        <v>3391</v>
      </c>
      <c r="D4080" s="6" t="s">
        <v>4148</v>
      </c>
      <c r="E4080" s="9">
        <v>920000</v>
      </c>
      <c r="F4080" s="10" t="s">
        <v>1409</v>
      </c>
      <c r="G4080" s="9">
        <v>73600</v>
      </c>
      <c r="H4080" s="9">
        <v>993600</v>
      </c>
      <c r="I4080" s="6" t="s">
        <v>147</v>
      </c>
      <c r="J4080" s="6" t="s">
        <v>148</v>
      </c>
      <c r="K4080" s="5">
        <f t="shared" si="371"/>
        <v>45898</v>
      </c>
      <c r="L4080" s="9">
        <f>+VLOOKUP(B4080,'[17]TT 2023'!F$4063:K$4157,2,0)</f>
        <v>993600</v>
      </c>
      <c r="M4080" s="9">
        <f t="shared" si="372"/>
        <v>0</v>
      </c>
      <c r="N4080" s="5">
        <f>+VLOOKUP(B4080,'[17]TT 2023'!F$4063:K$4157,6,0)</f>
        <v>45894</v>
      </c>
      <c r="O4080" t="s">
        <v>4198</v>
      </c>
    </row>
    <row r="4081" spans="1:15" hidden="1" x14ac:dyDescent="0.2">
      <c r="A4081" s="5">
        <v>45864</v>
      </c>
      <c r="B4081" s="6">
        <v>47442</v>
      </c>
      <c r="C4081" s="6" t="s">
        <v>3391</v>
      </c>
      <c r="D4081" s="6" t="s">
        <v>4149</v>
      </c>
      <c r="E4081" s="9">
        <v>892850</v>
      </c>
      <c r="F4081" s="10" t="s">
        <v>1409</v>
      </c>
      <c r="G4081" s="9">
        <v>71428</v>
      </c>
      <c r="H4081" s="9">
        <v>964278</v>
      </c>
      <c r="I4081" s="6" t="s">
        <v>53</v>
      </c>
      <c r="J4081" s="6" t="s">
        <v>54</v>
      </c>
      <c r="K4081" s="5">
        <f t="shared" ref="K4081:K4117" si="373">35+A4081</f>
        <v>45899</v>
      </c>
      <c r="L4081" s="9">
        <f>+VLOOKUP(B4081,'[17]TT 2023'!F$4158:K$4228,2,0)</f>
        <v>964278</v>
      </c>
      <c r="M4081" s="9">
        <f t="shared" ref="M4081:M4117" si="374">+L4081-H4081</f>
        <v>0</v>
      </c>
      <c r="N4081" s="5">
        <f>+VLOOKUP(B4081,'[17]TT 2023'!F$4158:K$4228,6,0)</f>
        <v>45910</v>
      </c>
      <c r="O4081" t="s">
        <v>4332</v>
      </c>
    </row>
    <row r="4082" spans="1:15" hidden="1" x14ac:dyDescent="0.2">
      <c r="A4082" s="5">
        <v>45864</v>
      </c>
      <c r="B4082" s="6">
        <v>47443</v>
      </c>
      <c r="C4082" s="6" t="s">
        <v>3391</v>
      </c>
      <c r="D4082" s="6" t="s">
        <v>4150</v>
      </c>
      <c r="E4082" s="9">
        <v>1110580</v>
      </c>
      <c r="F4082" s="10" t="s">
        <v>1409</v>
      </c>
      <c r="G4082" s="9">
        <v>88846</v>
      </c>
      <c r="H4082" s="9">
        <v>1199426</v>
      </c>
      <c r="I4082" s="6" t="s">
        <v>53</v>
      </c>
      <c r="J4082" s="6" t="s">
        <v>54</v>
      </c>
      <c r="K4082" s="5">
        <f t="shared" si="373"/>
        <v>45899</v>
      </c>
      <c r="L4082" s="9">
        <f>+VLOOKUP(B4082,'[17]TT 2023'!F$4158:K$4228,2,0)</f>
        <v>1199421</v>
      </c>
      <c r="M4082" s="9">
        <f t="shared" si="374"/>
        <v>-5</v>
      </c>
      <c r="N4082" s="5">
        <f>+VLOOKUP(B4082,'[17]TT 2023'!F$4158:K$4228,6,0)</f>
        <v>45910</v>
      </c>
      <c r="O4082" t="s">
        <v>4332</v>
      </c>
    </row>
    <row r="4083" spans="1:15" hidden="1" x14ac:dyDescent="0.2">
      <c r="A4083" s="5">
        <v>45864</v>
      </c>
      <c r="B4083" s="6">
        <v>47444</v>
      </c>
      <c r="C4083" s="6" t="s">
        <v>3391</v>
      </c>
      <c r="D4083" s="6" t="s">
        <v>4151</v>
      </c>
      <c r="E4083" s="9">
        <v>1110580</v>
      </c>
      <c r="F4083" s="10" t="s">
        <v>1409</v>
      </c>
      <c r="G4083" s="9">
        <v>88846</v>
      </c>
      <c r="H4083" s="9">
        <v>1199426</v>
      </c>
      <c r="I4083" s="6" t="s">
        <v>139</v>
      </c>
      <c r="J4083" s="6" t="s">
        <v>140</v>
      </c>
      <c r="K4083" s="5">
        <f t="shared" si="373"/>
        <v>45899</v>
      </c>
      <c r="L4083" s="9">
        <f>+VLOOKUP(B4083,'[17]TT 2023'!F$4158:K$4228,2,0)</f>
        <v>1199421</v>
      </c>
      <c r="M4083" s="9">
        <f t="shared" si="374"/>
        <v>-5</v>
      </c>
      <c r="N4083" s="5">
        <f>+VLOOKUP(B4083,'[17]TT 2023'!F$4158:K$4228,6,0)</f>
        <v>45910</v>
      </c>
      <c r="O4083" t="s">
        <v>4332</v>
      </c>
    </row>
    <row r="4084" spans="1:15" hidden="1" x14ac:dyDescent="0.2">
      <c r="A4084" s="5">
        <v>45864</v>
      </c>
      <c r="B4084" s="6">
        <v>47445</v>
      </c>
      <c r="C4084" s="6" t="s">
        <v>3391</v>
      </c>
      <c r="D4084" s="6" t="s">
        <v>4152</v>
      </c>
      <c r="E4084" s="9">
        <v>1072050</v>
      </c>
      <c r="F4084" s="10" t="s">
        <v>1409</v>
      </c>
      <c r="G4084" s="9">
        <v>85764</v>
      </c>
      <c r="H4084" s="9">
        <v>1157814</v>
      </c>
      <c r="I4084" s="6" t="s">
        <v>107</v>
      </c>
      <c r="J4084" s="6" t="s">
        <v>108</v>
      </c>
      <c r="K4084" s="5">
        <f t="shared" si="373"/>
        <v>45899</v>
      </c>
      <c r="L4084" s="9">
        <f>+VLOOKUP(B4084,'[17]TT 2023'!F$4158:K$4228,2,0)</f>
        <v>1157814</v>
      </c>
      <c r="M4084" s="9">
        <f t="shared" si="374"/>
        <v>0</v>
      </c>
      <c r="N4084" s="5">
        <f>+VLOOKUP(B4084,'[17]TT 2023'!F$4158:K$4228,6,0)</f>
        <v>45910</v>
      </c>
      <c r="O4084" t="s">
        <v>4332</v>
      </c>
    </row>
    <row r="4085" spans="1:15" hidden="1" x14ac:dyDescent="0.2">
      <c r="A4085" s="5">
        <v>45864</v>
      </c>
      <c r="B4085" s="6">
        <v>47447</v>
      </c>
      <c r="C4085" s="6" t="s">
        <v>3391</v>
      </c>
      <c r="D4085" s="6" t="s">
        <v>4153</v>
      </c>
      <c r="E4085" s="9">
        <v>2024120</v>
      </c>
      <c r="F4085" s="10" t="s">
        <v>1409</v>
      </c>
      <c r="G4085" s="9">
        <v>161930</v>
      </c>
      <c r="H4085" s="9">
        <v>2186050</v>
      </c>
      <c r="I4085" s="6" t="s">
        <v>83</v>
      </c>
      <c r="J4085" s="6" t="s">
        <v>84</v>
      </c>
      <c r="K4085" s="5">
        <f t="shared" si="373"/>
        <v>45899</v>
      </c>
      <c r="L4085" s="9">
        <f>+VLOOKUP(B4085,'[17]TT 2023'!F$4158:K$4228,2,0)</f>
        <v>2186055</v>
      </c>
      <c r="M4085" s="9">
        <f t="shared" si="374"/>
        <v>5</v>
      </c>
      <c r="N4085" s="5">
        <f>+VLOOKUP(B4085,'[17]TT 2023'!F$4158:K$4228,6,0)</f>
        <v>45910</v>
      </c>
      <c r="O4085" t="s">
        <v>4332</v>
      </c>
    </row>
    <row r="4086" spans="1:15" hidden="1" x14ac:dyDescent="0.2">
      <c r="A4086" s="5">
        <v>45864</v>
      </c>
      <c r="B4086" s="6">
        <v>47491</v>
      </c>
      <c r="C4086" s="6" t="s">
        <v>3391</v>
      </c>
      <c r="D4086" s="6" t="s">
        <v>4154</v>
      </c>
      <c r="E4086" s="9">
        <v>1468620</v>
      </c>
      <c r="F4086" s="10" t="s">
        <v>1409</v>
      </c>
      <c r="G4086" s="9">
        <v>117490</v>
      </c>
      <c r="H4086" s="9">
        <v>1586110</v>
      </c>
      <c r="I4086" s="6" t="s">
        <v>13</v>
      </c>
      <c r="J4086" s="6" t="s">
        <v>14</v>
      </c>
      <c r="K4086" s="5">
        <f t="shared" si="373"/>
        <v>45899</v>
      </c>
      <c r="L4086" s="9">
        <f>+VLOOKUP(B4086,'[17]TT 2023'!F$4158:K$4228,2,0)</f>
        <v>1586115</v>
      </c>
      <c r="M4086" s="9">
        <f t="shared" si="374"/>
        <v>5</v>
      </c>
      <c r="N4086" s="5">
        <f>+VLOOKUP(B4086,'[17]TT 2023'!F$4158:K$4228,6,0)</f>
        <v>45910</v>
      </c>
      <c r="O4086" t="s">
        <v>4332</v>
      </c>
    </row>
    <row r="4087" spans="1:15" hidden="1" x14ac:dyDescent="0.2">
      <c r="A4087" s="5">
        <v>45867</v>
      </c>
      <c r="B4087" s="6">
        <v>47615</v>
      </c>
      <c r="C4087" s="6" t="s">
        <v>3391</v>
      </c>
      <c r="D4087" s="6" t="s">
        <v>4155</v>
      </c>
      <c r="E4087" s="9">
        <v>1564000</v>
      </c>
      <c r="F4087" s="10" t="s">
        <v>1409</v>
      </c>
      <c r="G4087" s="9">
        <v>125120</v>
      </c>
      <c r="H4087" s="9">
        <v>1689120</v>
      </c>
      <c r="I4087" s="6" t="s">
        <v>13</v>
      </c>
      <c r="J4087" s="6" t="s">
        <v>14</v>
      </c>
      <c r="K4087" s="5">
        <f t="shared" si="373"/>
        <v>45902</v>
      </c>
      <c r="L4087" s="9">
        <f>+VLOOKUP(B4087,'[17]TT 2023'!F$4158:K$4228,2,0)</f>
        <v>1689120</v>
      </c>
      <c r="M4087" s="9">
        <f t="shared" si="374"/>
        <v>0</v>
      </c>
      <c r="N4087" s="5">
        <f>+VLOOKUP(B4087,'[17]TT 2023'!F$4158:K$4228,6,0)</f>
        <v>45910</v>
      </c>
      <c r="O4087" t="s">
        <v>4332</v>
      </c>
    </row>
    <row r="4088" spans="1:15" hidden="1" x14ac:dyDescent="0.2">
      <c r="A4088" s="5">
        <v>45867</v>
      </c>
      <c r="B4088" s="6">
        <v>47616</v>
      </c>
      <c r="C4088" s="6" t="s">
        <v>3391</v>
      </c>
      <c r="D4088" s="6" t="s">
        <v>4156</v>
      </c>
      <c r="E4088" s="9">
        <v>2395015</v>
      </c>
      <c r="F4088" s="10" t="s">
        <v>1409</v>
      </c>
      <c r="G4088" s="9">
        <v>191601</v>
      </c>
      <c r="H4088" s="9">
        <v>2586616</v>
      </c>
      <c r="I4088" s="6" t="s">
        <v>113</v>
      </c>
      <c r="J4088" s="6" t="s">
        <v>114</v>
      </c>
      <c r="K4088" s="5">
        <f t="shared" si="373"/>
        <v>45902</v>
      </c>
      <c r="L4088" s="9">
        <f>+VLOOKUP(B4088,'[17]TT 2023'!F$4158:K$4228,2,0)</f>
        <v>2586614</v>
      </c>
      <c r="M4088" s="9">
        <f t="shared" si="374"/>
        <v>-2</v>
      </c>
      <c r="N4088" s="5">
        <f>+VLOOKUP(B4088,'[17]TT 2023'!F$4158:K$4228,6,0)</f>
        <v>45910</v>
      </c>
      <c r="O4088" t="s">
        <v>4332</v>
      </c>
    </row>
    <row r="4089" spans="1:15" hidden="1" x14ac:dyDescent="0.2">
      <c r="A4089" s="5">
        <v>45867</v>
      </c>
      <c r="B4089" s="6">
        <v>47617</v>
      </c>
      <c r="C4089" s="6" t="s">
        <v>3391</v>
      </c>
      <c r="D4089" s="6" t="s">
        <v>4157</v>
      </c>
      <c r="E4089" s="9">
        <v>2779932</v>
      </c>
      <c r="F4089" s="10" t="s">
        <v>1409</v>
      </c>
      <c r="G4089" s="9">
        <v>222395</v>
      </c>
      <c r="H4089" s="9">
        <v>3002327</v>
      </c>
      <c r="I4089" s="6" t="s">
        <v>175</v>
      </c>
      <c r="J4089" s="6" t="s">
        <v>176</v>
      </c>
      <c r="K4089" s="5">
        <f t="shared" si="373"/>
        <v>45902</v>
      </c>
      <c r="L4089" s="9">
        <f>+VLOOKUP(B4089,'[17]TT 2023'!F$4158:K$4228,2,0)</f>
        <v>3002333</v>
      </c>
      <c r="M4089" s="9">
        <f t="shared" si="374"/>
        <v>6</v>
      </c>
      <c r="N4089" s="5">
        <f>+VLOOKUP(B4089,'[17]TT 2023'!F$4158:K$4228,6,0)</f>
        <v>45910</v>
      </c>
      <c r="O4089" t="s">
        <v>4332</v>
      </c>
    </row>
    <row r="4090" spans="1:15" hidden="1" x14ac:dyDescent="0.2">
      <c r="A4090" s="5">
        <v>45867</v>
      </c>
      <c r="B4090" s="6">
        <v>47618</v>
      </c>
      <c r="C4090" s="6" t="s">
        <v>3391</v>
      </c>
      <c r="D4090" s="6" t="s">
        <v>4158</v>
      </c>
      <c r="E4090" s="9">
        <v>446425</v>
      </c>
      <c r="F4090" s="10" t="s">
        <v>1409</v>
      </c>
      <c r="G4090" s="9">
        <v>35714</v>
      </c>
      <c r="H4090" s="9">
        <v>482139</v>
      </c>
      <c r="I4090" s="6" t="s">
        <v>89</v>
      </c>
      <c r="J4090" s="6" t="s">
        <v>90</v>
      </c>
      <c r="K4090" s="5">
        <f t="shared" si="373"/>
        <v>45902</v>
      </c>
      <c r="L4090" s="9">
        <f>+VLOOKUP(B4090,'[17]TT 2023'!F$4158:K$4228,2,0)</f>
        <v>482139</v>
      </c>
      <c r="M4090" s="9">
        <f t="shared" si="374"/>
        <v>0</v>
      </c>
      <c r="N4090" s="5">
        <f>+VLOOKUP(B4090,'[17]TT 2023'!F$4158:K$4228,6,0)</f>
        <v>45910</v>
      </c>
      <c r="O4090" t="s">
        <v>4332</v>
      </c>
    </row>
    <row r="4091" spans="1:15" hidden="1" x14ac:dyDescent="0.2">
      <c r="A4091" s="5">
        <v>45867</v>
      </c>
      <c r="B4091" s="6">
        <v>47619</v>
      </c>
      <c r="C4091" s="6" t="s">
        <v>3391</v>
      </c>
      <c r="D4091" s="6" t="s">
        <v>4159</v>
      </c>
      <c r="E4091" s="9">
        <v>1468620</v>
      </c>
      <c r="F4091" s="10" t="s">
        <v>1409</v>
      </c>
      <c r="G4091" s="9">
        <v>117490</v>
      </c>
      <c r="H4091" s="9">
        <v>1586110</v>
      </c>
      <c r="I4091" s="6" t="s">
        <v>131</v>
      </c>
      <c r="J4091" s="6" t="s">
        <v>132</v>
      </c>
      <c r="K4091" s="5">
        <f t="shared" si="373"/>
        <v>45902</v>
      </c>
      <c r="L4091" s="9">
        <f>+VLOOKUP(B4091,'[17]TT 2023'!F$4158:K$4228,2,0)</f>
        <v>1586115</v>
      </c>
      <c r="M4091" s="9">
        <f t="shared" si="374"/>
        <v>5</v>
      </c>
      <c r="N4091" s="5">
        <f>+VLOOKUP(B4091,'[17]TT 2023'!F$4158:K$4228,6,0)</f>
        <v>45910</v>
      </c>
      <c r="O4091" t="s">
        <v>4332</v>
      </c>
    </row>
    <row r="4092" spans="1:15" hidden="1" x14ac:dyDescent="0.2">
      <c r="A4092" s="5">
        <v>45867</v>
      </c>
      <c r="B4092" s="6">
        <v>47620</v>
      </c>
      <c r="C4092" s="6" t="s">
        <v>3391</v>
      </c>
      <c r="D4092" s="6" t="s">
        <v>4160</v>
      </c>
      <c r="E4092" s="9">
        <v>2024120</v>
      </c>
      <c r="F4092" s="10" t="s">
        <v>1409</v>
      </c>
      <c r="G4092" s="9">
        <v>161930</v>
      </c>
      <c r="H4092" s="9">
        <v>2186050</v>
      </c>
      <c r="I4092" s="6" t="s">
        <v>175</v>
      </c>
      <c r="J4092" s="6" t="s">
        <v>176</v>
      </c>
      <c r="K4092" s="5">
        <f t="shared" si="373"/>
        <v>45902</v>
      </c>
      <c r="L4092" s="9">
        <f>+VLOOKUP(B4092,'[17]TT 2023'!F$4158:K$4228,2,0)</f>
        <v>2186055</v>
      </c>
      <c r="M4092" s="9">
        <f t="shared" si="374"/>
        <v>5</v>
      </c>
      <c r="N4092" s="5">
        <f>+VLOOKUP(B4092,'[17]TT 2023'!F$4158:K$4228,6,0)</f>
        <v>45910</v>
      </c>
      <c r="O4092" t="s">
        <v>4332</v>
      </c>
    </row>
    <row r="4093" spans="1:15" hidden="1" x14ac:dyDescent="0.2">
      <c r="A4093" s="5">
        <v>45867</v>
      </c>
      <c r="B4093" s="6">
        <v>47621</v>
      </c>
      <c r="C4093" s="6" t="s">
        <v>3391</v>
      </c>
      <c r="D4093" s="6" t="s">
        <v>4161</v>
      </c>
      <c r="E4093" s="9">
        <v>3939165</v>
      </c>
      <c r="F4093" s="10" t="s">
        <v>1409</v>
      </c>
      <c r="G4093" s="9">
        <v>315133</v>
      </c>
      <c r="H4093" s="9">
        <v>4254298</v>
      </c>
      <c r="I4093" s="6" t="s">
        <v>147</v>
      </c>
      <c r="J4093" s="6" t="s">
        <v>148</v>
      </c>
      <c r="K4093" s="5">
        <f t="shared" si="373"/>
        <v>45902</v>
      </c>
      <c r="L4093" s="9">
        <f>+VLOOKUP(B4093,'[17]TT 2023'!F$4063:K$4157,2,0)</f>
        <v>4254296</v>
      </c>
      <c r="M4093" s="9">
        <f t="shared" si="374"/>
        <v>-2</v>
      </c>
      <c r="N4093" s="5">
        <f>+VLOOKUP(B4093,'[17]TT 2023'!F$4063:K$4157,6,0)</f>
        <v>45894</v>
      </c>
      <c r="O4093" t="s">
        <v>4198</v>
      </c>
    </row>
    <row r="4094" spans="1:15" hidden="1" x14ac:dyDescent="0.2">
      <c r="A4094" s="5">
        <v>45867</v>
      </c>
      <c r="B4094" s="6">
        <v>47622</v>
      </c>
      <c r="C4094" s="6" t="s">
        <v>3391</v>
      </c>
      <c r="D4094" s="6" t="s">
        <v>4162</v>
      </c>
      <c r="E4094" s="9">
        <v>5653266</v>
      </c>
      <c r="F4094" s="10" t="s">
        <v>1409</v>
      </c>
      <c r="G4094" s="9">
        <v>452261</v>
      </c>
      <c r="H4094" s="9">
        <v>6105527</v>
      </c>
      <c r="I4094" s="6" t="s">
        <v>147</v>
      </c>
      <c r="J4094" s="6" t="s">
        <v>148</v>
      </c>
      <c r="K4094" s="5">
        <f t="shared" si="373"/>
        <v>45902</v>
      </c>
      <c r="L4094" s="9">
        <f>+VLOOKUP(B4094,'[17]TT 2023'!F$4063:K$4157,2,0)</f>
        <v>6105524</v>
      </c>
      <c r="M4094" s="9">
        <f t="shared" si="374"/>
        <v>-3</v>
      </c>
      <c r="N4094" s="5">
        <f>+VLOOKUP(B4094,'[17]TT 2023'!F$4063:K$4157,6,0)</f>
        <v>45894</v>
      </c>
      <c r="O4094" t="s">
        <v>4198</v>
      </c>
    </row>
    <row r="4095" spans="1:15" hidden="1" x14ac:dyDescent="0.2">
      <c r="A4095" s="5">
        <v>45867</v>
      </c>
      <c r="B4095" s="6">
        <v>47623</v>
      </c>
      <c r="C4095" s="6" t="s">
        <v>3391</v>
      </c>
      <c r="D4095" s="6" t="s">
        <v>4163</v>
      </c>
      <c r="E4095" s="9">
        <v>2192795</v>
      </c>
      <c r="F4095" s="10" t="s">
        <v>1409</v>
      </c>
      <c r="G4095" s="9">
        <v>175424</v>
      </c>
      <c r="H4095" s="9">
        <v>2368219</v>
      </c>
      <c r="I4095" s="6" t="s">
        <v>147</v>
      </c>
      <c r="J4095" s="6" t="s">
        <v>148</v>
      </c>
      <c r="K4095" s="5">
        <f t="shared" si="373"/>
        <v>45902</v>
      </c>
      <c r="L4095" s="9">
        <f>+VLOOKUP(B4095,'[17]TT 2023'!F$4158:K$4228,2,0)</f>
        <v>2368224</v>
      </c>
      <c r="M4095" s="9">
        <f t="shared" si="374"/>
        <v>5</v>
      </c>
      <c r="N4095" s="5">
        <f>+VLOOKUP(B4095,'[17]TT 2023'!F$4158:K$4228,6,0)</f>
        <v>45910</v>
      </c>
      <c r="O4095" t="s">
        <v>4332</v>
      </c>
    </row>
    <row r="4096" spans="1:15" hidden="1" x14ac:dyDescent="0.2">
      <c r="A4096" s="5">
        <v>45867</v>
      </c>
      <c r="B4096" s="6">
        <v>47624</v>
      </c>
      <c r="C4096" s="6" t="s">
        <v>3391</v>
      </c>
      <c r="D4096" s="6" t="s">
        <v>4164</v>
      </c>
      <c r="E4096" s="9">
        <v>5552900</v>
      </c>
      <c r="F4096" s="10" t="s">
        <v>1409</v>
      </c>
      <c r="G4096" s="9">
        <v>444232</v>
      </c>
      <c r="H4096" s="9">
        <v>5997132</v>
      </c>
      <c r="I4096" s="6" t="s">
        <v>147</v>
      </c>
      <c r="J4096" s="6" t="s">
        <v>148</v>
      </c>
      <c r="K4096" s="5">
        <f t="shared" si="373"/>
        <v>45902</v>
      </c>
      <c r="L4096" s="9">
        <f>+VLOOKUP(B4096,'[17]TT 2023'!F$4158:K$4228,2,0)</f>
        <v>5997132</v>
      </c>
      <c r="M4096" s="9">
        <f t="shared" si="374"/>
        <v>0</v>
      </c>
      <c r="N4096" s="5">
        <f>+VLOOKUP(B4096,'[17]TT 2023'!F$4158:K$4228,6,0)</f>
        <v>45910</v>
      </c>
      <c r="O4096" t="s">
        <v>4332</v>
      </c>
    </row>
    <row r="4097" spans="1:15" hidden="1" x14ac:dyDescent="0.2">
      <c r="A4097" s="5">
        <v>45867</v>
      </c>
      <c r="B4097" s="6">
        <v>47625</v>
      </c>
      <c r="C4097" s="6" t="s">
        <v>3391</v>
      </c>
      <c r="D4097" s="6" t="s">
        <v>4165</v>
      </c>
      <c r="E4097" s="9">
        <v>5552900</v>
      </c>
      <c r="F4097" s="10" t="s">
        <v>1409</v>
      </c>
      <c r="G4097" s="9">
        <v>444232</v>
      </c>
      <c r="H4097" s="9">
        <v>5997132</v>
      </c>
      <c r="I4097" s="6" t="s">
        <v>147</v>
      </c>
      <c r="J4097" s="6" t="s">
        <v>148</v>
      </c>
      <c r="K4097" s="5">
        <f t="shared" si="373"/>
        <v>45902</v>
      </c>
      <c r="L4097" s="9">
        <f>+VLOOKUP(B4097,'[17]TT 2023'!F$4158:K$4228,2,0)</f>
        <v>5997132</v>
      </c>
      <c r="M4097" s="9">
        <f t="shared" si="374"/>
        <v>0</v>
      </c>
      <c r="N4097" s="5">
        <f>+VLOOKUP(B4097,'[17]TT 2023'!F$4158:K$4228,6,0)</f>
        <v>45910</v>
      </c>
      <c r="O4097" t="s">
        <v>4332</v>
      </c>
    </row>
    <row r="4098" spans="1:15" hidden="1" x14ac:dyDescent="0.2">
      <c r="A4098" s="5">
        <v>45867</v>
      </c>
      <c r="B4098" s="6">
        <v>47626</v>
      </c>
      <c r="C4098" s="6" t="s">
        <v>3391</v>
      </c>
      <c r="D4098" s="6" t="s">
        <v>4166</v>
      </c>
      <c r="E4098" s="9">
        <v>1468620</v>
      </c>
      <c r="F4098" s="10" t="s">
        <v>1409</v>
      </c>
      <c r="G4098" s="9">
        <v>117490</v>
      </c>
      <c r="H4098" s="9">
        <v>1586110</v>
      </c>
      <c r="I4098" s="6" t="s">
        <v>147</v>
      </c>
      <c r="J4098" s="6" t="s">
        <v>148</v>
      </c>
      <c r="K4098" s="5">
        <f t="shared" si="373"/>
        <v>45902</v>
      </c>
      <c r="L4098" s="9">
        <f>+VLOOKUP(B4098,'[17]TT 2023'!F$4063:K$4157,2,0)</f>
        <v>1586115</v>
      </c>
      <c r="M4098" s="9">
        <f t="shared" si="374"/>
        <v>5</v>
      </c>
      <c r="N4098" s="5">
        <f>+VLOOKUP(B4098,'[17]TT 2023'!F$4063:K$4157,6,0)</f>
        <v>45894</v>
      </c>
      <c r="O4098" t="s">
        <v>4198</v>
      </c>
    </row>
    <row r="4099" spans="1:15" hidden="1" x14ac:dyDescent="0.2">
      <c r="A4099" s="5">
        <v>45867</v>
      </c>
      <c r="B4099" s="6">
        <v>47627</v>
      </c>
      <c r="C4099" s="6" t="s">
        <v>3391</v>
      </c>
      <c r="D4099" s="6" t="s">
        <v>4167</v>
      </c>
      <c r="E4099" s="9">
        <v>3643289</v>
      </c>
      <c r="F4099" s="10" t="s">
        <v>1409</v>
      </c>
      <c r="G4099" s="9">
        <v>291463</v>
      </c>
      <c r="H4099" s="9">
        <v>3934752</v>
      </c>
      <c r="I4099" s="6" t="s">
        <v>73</v>
      </c>
      <c r="J4099" s="6" t="s">
        <v>74</v>
      </c>
      <c r="K4099" s="5">
        <f t="shared" si="373"/>
        <v>45902</v>
      </c>
      <c r="L4099" s="9">
        <f>+VLOOKUP(B4099,'[17]TT 2023'!F$4158:K$4228,2,0)</f>
        <v>3934751</v>
      </c>
      <c r="M4099" s="9">
        <f t="shared" si="374"/>
        <v>-1</v>
      </c>
      <c r="N4099" s="5">
        <f>+VLOOKUP(B4099,'[17]TT 2023'!F$4158:K$4228,6,0)</f>
        <v>45910</v>
      </c>
      <c r="O4099" t="s">
        <v>4332</v>
      </c>
    </row>
    <row r="4100" spans="1:15" hidden="1" x14ac:dyDescent="0.2">
      <c r="A4100" s="5">
        <v>45867</v>
      </c>
      <c r="B4100" s="6">
        <v>47628</v>
      </c>
      <c r="C4100" s="6" t="s">
        <v>3391</v>
      </c>
      <c r="D4100" s="6" t="s">
        <v>4168</v>
      </c>
      <c r="E4100" s="9">
        <v>2275035</v>
      </c>
      <c r="F4100" s="10" t="s">
        <v>1409</v>
      </c>
      <c r="G4100" s="9">
        <v>182003</v>
      </c>
      <c r="H4100" s="9">
        <v>2457038</v>
      </c>
      <c r="I4100" s="6" t="s">
        <v>93</v>
      </c>
      <c r="J4100" s="6" t="s">
        <v>94</v>
      </c>
      <c r="K4100" s="5">
        <f t="shared" si="373"/>
        <v>45902</v>
      </c>
      <c r="L4100" s="9">
        <f>+VLOOKUP(B4100,'[17]TT 2023'!F$4158:K$4228,2,0)</f>
        <v>2457041</v>
      </c>
      <c r="M4100" s="9">
        <f t="shared" si="374"/>
        <v>3</v>
      </c>
      <c r="N4100" s="5">
        <f>+VLOOKUP(B4100,'[17]TT 2023'!F$4158:K$4228,6,0)</f>
        <v>45910</v>
      </c>
      <c r="O4100" t="s">
        <v>4332</v>
      </c>
    </row>
    <row r="4101" spans="1:15" hidden="1" x14ac:dyDescent="0.2">
      <c r="A4101" s="5">
        <v>45869</v>
      </c>
      <c r="B4101" s="6">
        <v>48742</v>
      </c>
      <c r="C4101" s="6" t="s">
        <v>3391</v>
      </c>
      <c r="D4101" s="6" t="s">
        <v>4169</v>
      </c>
      <c r="E4101" s="9">
        <v>2472280</v>
      </c>
      <c r="F4101" s="10" t="s">
        <v>1409</v>
      </c>
      <c r="G4101" s="9">
        <v>197782</v>
      </c>
      <c r="H4101" s="9">
        <v>2670062</v>
      </c>
      <c r="I4101" s="6" t="s">
        <v>13</v>
      </c>
      <c r="J4101" s="6" t="s">
        <v>14</v>
      </c>
      <c r="K4101" s="5">
        <f t="shared" si="373"/>
        <v>45904</v>
      </c>
      <c r="L4101" s="9">
        <f>+VLOOKUP(B4101,'[17]TT 2023'!F$4158:K$4228,2,0)</f>
        <v>2670057</v>
      </c>
      <c r="M4101" s="9">
        <f t="shared" si="374"/>
        <v>-5</v>
      </c>
      <c r="N4101" s="5">
        <f>+VLOOKUP(B4101,'[17]TT 2023'!F$4158:K$4228,6,0)</f>
        <v>45910</v>
      </c>
      <c r="O4101" t="s">
        <v>4332</v>
      </c>
    </row>
    <row r="4102" spans="1:15" hidden="1" x14ac:dyDescent="0.2">
      <c r="A4102" s="5">
        <v>45869</v>
      </c>
      <c r="B4102" s="6">
        <v>48743</v>
      </c>
      <c r="C4102" s="6" t="s">
        <v>3391</v>
      </c>
      <c r="D4102" s="6" t="s">
        <v>4170</v>
      </c>
      <c r="E4102" s="9">
        <v>2381320</v>
      </c>
      <c r="F4102" s="10" t="s">
        <v>1409</v>
      </c>
      <c r="G4102" s="9">
        <v>190506</v>
      </c>
      <c r="H4102" s="9">
        <v>2571826</v>
      </c>
      <c r="I4102" s="6" t="s">
        <v>139</v>
      </c>
      <c r="J4102" s="6" t="s">
        <v>140</v>
      </c>
      <c r="K4102" s="5">
        <f t="shared" si="373"/>
        <v>45904</v>
      </c>
      <c r="L4102" s="9">
        <f>+VLOOKUP(B4102,'[17]TT 2023'!F$4158:K$4228,2,0)</f>
        <v>2571831</v>
      </c>
      <c r="M4102" s="9">
        <f t="shared" si="374"/>
        <v>5</v>
      </c>
      <c r="N4102" s="5">
        <f>+VLOOKUP(B4102,'[17]TT 2023'!F$4158:K$4228,6,0)</f>
        <v>45910</v>
      </c>
      <c r="O4102" t="s">
        <v>4332</v>
      </c>
    </row>
    <row r="4103" spans="1:15" hidden="1" x14ac:dyDescent="0.2">
      <c r="A4103" s="5">
        <v>45869</v>
      </c>
      <c r="B4103" s="6">
        <v>48744</v>
      </c>
      <c r="C4103" s="6" t="s">
        <v>3391</v>
      </c>
      <c r="D4103" s="6" t="s">
        <v>4171</v>
      </c>
      <c r="E4103" s="9">
        <v>1564000</v>
      </c>
      <c r="F4103" s="10" t="s">
        <v>1409</v>
      </c>
      <c r="G4103" s="9">
        <v>125120</v>
      </c>
      <c r="H4103" s="9">
        <v>1689120</v>
      </c>
      <c r="I4103" s="6" t="s">
        <v>83</v>
      </c>
      <c r="J4103" s="6" t="s">
        <v>84</v>
      </c>
      <c r="K4103" s="5">
        <f t="shared" si="373"/>
        <v>45904</v>
      </c>
      <c r="L4103" s="9">
        <f>+VLOOKUP(B4103,'[17]TT 2023'!F$4158:K$4228,2,0)</f>
        <v>1689120</v>
      </c>
      <c r="M4103" s="9">
        <f t="shared" si="374"/>
        <v>0</v>
      </c>
      <c r="N4103" s="5">
        <f>+VLOOKUP(B4103,'[17]TT 2023'!F$4158:K$4228,6,0)</f>
        <v>45910</v>
      </c>
      <c r="O4103" t="s">
        <v>4332</v>
      </c>
    </row>
    <row r="4104" spans="1:15" hidden="1" x14ac:dyDescent="0.2">
      <c r="A4104" s="5">
        <v>45869</v>
      </c>
      <c r="B4104" s="6">
        <v>48745</v>
      </c>
      <c r="C4104" s="6" t="s">
        <v>3391</v>
      </c>
      <c r="D4104" s="6" t="s">
        <v>4172</v>
      </c>
      <c r="E4104" s="9">
        <v>1970450</v>
      </c>
      <c r="F4104" s="10" t="s">
        <v>1409</v>
      </c>
      <c r="G4104" s="9">
        <v>157636</v>
      </c>
      <c r="H4104" s="9">
        <v>2128086</v>
      </c>
      <c r="I4104" s="6" t="s">
        <v>53</v>
      </c>
      <c r="J4104" s="6" t="s">
        <v>54</v>
      </c>
      <c r="K4104" s="5">
        <f t="shared" si="373"/>
        <v>45904</v>
      </c>
      <c r="L4104" s="9">
        <f>+VLOOKUP(B4104,'[17]TT 2023'!F$4158:K$4228,2,0)</f>
        <v>2128086</v>
      </c>
      <c r="M4104" s="9">
        <f t="shared" si="374"/>
        <v>0</v>
      </c>
      <c r="N4104" s="5">
        <f>+VLOOKUP(B4104,'[17]TT 2023'!F$4158:K$4228,6,0)</f>
        <v>45910</v>
      </c>
      <c r="O4104" t="s">
        <v>4332</v>
      </c>
    </row>
    <row r="4105" spans="1:15" hidden="1" x14ac:dyDescent="0.2">
      <c r="A4105" s="5">
        <v>45869</v>
      </c>
      <c r="B4105" s="6">
        <v>48746</v>
      </c>
      <c r="C4105" s="6" t="s">
        <v>3391</v>
      </c>
      <c r="D4105" s="6" t="s">
        <v>4173</v>
      </c>
      <c r="E4105" s="9">
        <v>2144100</v>
      </c>
      <c r="F4105" s="10" t="s">
        <v>1409</v>
      </c>
      <c r="G4105" s="9">
        <v>171528</v>
      </c>
      <c r="H4105" s="9">
        <v>2315628</v>
      </c>
      <c r="I4105" s="6" t="s">
        <v>73</v>
      </c>
      <c r="J4105" s="6" t="s">
        <v>74</v>
      </c>
      <c r="K4105" s="5">
        <f t="shared" si="373"/>
        <v>45904</v>
      </c>
      <c r="L4105" s="9">
        <f>+VLOOKUP(B4105,'[17]TT 2023'!F$4158:K$4228,2,0)</f>
        <v>2315628</v>
      </c>
      <c r="M4105" s="9">
        <f t="shared" si="374"/>
        <v>0</v>
      </c>
      <c r="N4105" s="5">
        <f>+VLOOKUP(B4105,'[17]TT 2023'!F$4158:K$4228,6,0)</f>
        <v>45910</v>
      </c>
      <c r="O4105" t="s">
        <v>4332</v>
      </c>
    </row>
    <row r="4106" spans="1:15" hidden="1" x14ac:dyDescent="0.2">
      <c r="A4106" s="5">
        <v>45869</v>
      </c>
      <c r="B4106" s="6">
        <v>48747</v>
      </c>
      <c r="C4106" s="6" t="s">
        <v>3391</v>
      </c>
      <c r="D4106" s="6" t="s">
        <v>4174</v>
      </c>
      <c r="E4106" s="9">
        <v>2381320</v>
      </c>
      <c r="F4106" s="10" t="s">
        <v>1409</v>
      </c>
      <c r="G4106" s="9">
        <v>190506</v>
      </c>
      <c r="H4106" s="9">
        <v>2571826</v>
      </c>
      <c r="I4106" s="6" t="s">
        <v>101</v>
      </c>
      <c r="J4106" s="6" t="s">
        <v>102</v>
      </c>
      <c r="K4106" s="5">
        <f t="shared" si="373"/>
        <v>45904</v>
      </c>
      <c r="L4106" s="9">
        <f>+VLOOKUP(B4106,'[17]TT 2023'!F$4158:K$4228,2,0)</f>
        <v>2571831</v>
      </c>
      <c r="M4106" s="9">
        <f t="shared" si="374"/>
        <v>5</v>
      </c>
      <c r="N4106" s="5">
        <f>+VLOOKUP(B4106,'[17]TT 2023'!F$4158:K$4228,6,0)</f>
        <v>45910</v>
      </c>
      <c r="O4106" t="s">
        <v>4332</v>
      </c>
    </row>
    <row r="4107" spans="1:15" hidden="1" x14ac:dyDescent="0.2">
      <c r="A4107" s="5">
        <v>45869</v>
      </c>
      <c r="B4107" s="6">
        <v>48748</v>
      </c>
      <c r="C4107" s="6" t="s">
        <v>3391</v>
      </c>
      <c r="D4107" s="6" t="s">
        <v>4175</v>
      </c>
      <c r="E4107" s="9">
        <v>446425</v>
      </c>
      <c r="F4107" s="10" t="s">
        <v>1409</v>
      </c>
      <c r="G4107" s="9">
        <v>35714</v>
      </c>
      <c r="H4107" s="9">
        <v>482139</v>
      </c>
      <c r="I4107" s="6" t="s">
        <v>101</v>
      </c>
      <c r="J4107" s="6" t="s">
        <v>102</v>
      </c>
      <c r="K4107" s="5">
        <f t="shared" si="373"/>
        <v>45904</v>
      </c>
      <c r="L4107" s="9">
        <f>+VLOOKUP(B4107,'[17]TT 2023'!F$4158:K$4228,2,0)</f>
        <v>482139</v>
      </c>
      <c r="M4107" s="9">
        <f t="shared" si="374"/>
        <v>0</v>
      </c>
      <c r="N4107" s="5">
        <f>+VLOOKUP(B4107,'[17]TT 2023'!F$4158:K$4228,6,0)</f>
        <v>45910</v>
      </c>
      <c r="O4107" t="s">
        <v>4332</v>
      </c>
    </row>
    <row r="4108" spans="1:15" hidden="1" x14ac:dyDescent="0.2">
      <c r="A4108" s="5">
        <v>45869</v>
      </c>
      <c r="B4108" s="6">
        <v>48749</v>
      </c>
      <c r="C4108" s="6" t="s">
        <v>3391</v>
      </c>
      <c r="D4108" s="6" t="s">
        <v>4176</v>
      </c>
      <c r="E4108" s="9">
        <v>1110580</v>
      </c>
      <c r="F4108" s="10" t="s">
        <v>1409</v>
      </c>
      <c r="G4108" s="9">
        <v>88846</v>
      </c>
      <c r="H4108" s="9">
        <v>1199426</v>
      </c>
      <c r="I4108" s="6" t="s">
        <v>117</v>
      </c>
      <c r="J4108" s="6" t="s">
        <v>118</v>
      </c>
      <c r="K4108" s="5">
        <f t="shared" si="373"/>
        <v>45904</v>
      </c>
      <c r="L4108" s="9">
        <f>+VLOOKUP(B4108,'[17]TT 2023'!F$4158:K$4228,2,0)</f>
        <v>1199421</v>
      </c>
      <c r="M4108" s="9">
        <f t="shared" si="374"/>
        <v>-5</v>
      </c>
      <c r="N4108" s="5">
        <f>+VLOOKUP(B4108,'[17]TT 2023'!F$4158:K$4228,6,0)</f>
        <v>45910</v>
      </c>
      <c r="O4108" t="s">
        <v>4332</v>
      </c>
    </row>
    <row r="4109" spans="1:15" hidden="1" x14ac:dyDescent="0.2">
      <c r="A4109" s="5">
        <v>45869</v>
      </c>
      <c r="B4109" s="6">
        <v>48750</v>
      </c>
      <c r="C4109" s="6" t="s">
        <v>3391</v>
      </c>
      <c r="D4109" s="6" t="s">
        <v>4177</v>
      </c>
      <c r="E4109" s="9">
        <v>446425</v>
      </c>
      <c r="F4109" s="10" t="s">
        <v>1409</v>
      </c>
      <c r="G4109" s="9">
        <v>35714</v>
      </c>
      <c r="H4109" s="9">
        <v>482139</v>
      </c>
      <c r="I4109" s="6" t="s">
        <v>117</v>
      </c>
      <c r="J4109" s="6" t="s">
        <v>118</v>
      </c>
      <c r="K4109" s="5">
        <f t="shared" si="373"/>
        <v>45904</v>
      </c>
      <c r="L4109" s="9">
        <f>+VLOOKUP(B4109,'[17]TT 2023'!F$4158:K$4228,2,0)</f>
        <v>482139</v>
      </c>
      <c r="M4109" s="9">
        <f t="shared" si="374"/>
        <v>0</v>
      </c>
      <c r="N4109" s="5">
        <f>+VLOOKUP(B4109,'[17]TT 2023'!F$4158:K$4228,6,0)</f>
        <v>45910</v>
      </c>
      <c r="O4109" t="s">
        <v>4332</v>
      </c>
    </row>
    <row r="4110" spans="1:15" hidden="1" x14ac:dyDescent="0.2">
      <c r="A4110" s="5">
        <v>45869</v>
      </c>
      <c r="B4110" s="6">
        <v>48761</v>
      </c>
      <c r="C4110" s="6" t="s">
        <v>3391</v>
      </c>
      <c r="D4110" s="6" t="s">
        <v>4178</v>
      </c>
      <c r="E4110" s="9">
        <v>3993730</v>
      </c>
      <c r="F4110" s="10" t="s">
        <v>1409</v>
      </c>
      <c r="G4110" s="9">
        <v>319498</v>
      </c>
      <c r="H4110" s="9">
        <v>4313228</v>
      </c>
      <c r="I4110" s="6" t="s">
        <v>147</v>
      </c>
      <c r="J4110" s="6" t="s">
        <v>148</v>
      </c>
      <c r="K4110" s="5">
        <f t="shared" si="373"/>
        <v>45904</v>
      </c>
      <c r="L4110" s="9">
        <f>+VLOOKUP(B4110,'[17]TT 2023'!F$4158:K$4228,2,0)</f>
        <v>4313223</v>
      </c>
      <c r="M4110" s="9">
        <f t="shared" si="374"/>
        <v>-5</v>
      </c>
      <c r="N4110" s="5">
        <f>+VLOOKUP(B4110,'[17]TT 2023'!F$4158:K$4228,6,0)</f>
        <v>45910</v>
      </c>
      <c r="O4110" t="s">
        <v>4332</v>
      </c>
    </row>
    <row r="4111" spans="1:15" hidden="1" x14ac:dyDescent="0.2">
      <c r="A4111" s="5">
        <v>45869</v>
      </c>
      <c r="B4111" s="6">
        <v>48762</v>
      </c>
      <c r="C4111" s="6" t="s">
        <v>3391</v>
      </c>
      <c r="D4111" s="6" t="s">
        <v>4179</v>
      </c>
      <c r="E4111" s="9">
        <v>11105800</v>
      </c>
      <c r="F4111" s="10" t="s">
        <v>1409</v>
      </c>
      <c r="G4111" s="9">
        <v>888464</v>
      </c>
      <c r="H4111" s="9">
        <v>11994264</v>
      </c>
      <c r="I4111" s="6" t="s">
        <v>147</v>
      </c>
      <c r="J4111" s="6" t="s">
        <v>148</v>
      </c>
      <c r="K4111" s="5">
        <f t="shared" si="373"/>
        <v>45904</v>
      </c>
      <c r="L4111" s="9">
        <f>+VLOOKUP(B4111,'[17]TT 2023'!F$4158:K$4228,2,0)</f>
        <v>11994264</v>
      </c>
      <c r="M4111" s="9">
        <f t="shared" si="374"/>
        <v>0</v>
      </c>
      <c r="N4111" s="5">
        <f>+VLOOKUP(B4111,'[17]TT 2023'!F$4158:K$4228,6,0)</f>
        <v>45910</v>
      </c>
      <c r="O4111" t="s">
        <v>4332</v>
      </c>
    </row>
    <row r="4112" spans="1:15" hidden="1" x14ac:dyDescent="0.2">
      <c r="A4112" s="5">
        <v>45869</v>
      </c>
      <c r="B4112" s="6">
        <v>48763</v>
      </c>
      <c r="C4112" s="6" t="s">
        <v>3391</v>
      </c>
      <c r="D4112" s="6" t="s">
        <v>4180</v>
      </c>
      <c r="E4112" s="9">
        <v>11105800</v>
      </c>
      <c r="F4112" s="10" t="s">
        <v>1409</v>
      </c>
      <c r="G4112" s="9">
        <v>888464</v>
      </c>
      <c r="H4112" s="9">
        <v>11994264</v>
      </c>
      <c r="I4112" s="6" t="s">
        <v>147</v>
      </c>
      <c r="J4112" s="6" t="s">
        <v>148</v>
      </c>
      <c r="K4112" s="5">
        <f t="shared" si="373"/>
        <v>45904</v>
      </c>
      <c r="L4112" s="9">
        <f>+VLOOKUP(B4112,'[17]TT 2023'!F$4158:K$4228,2,0)</f>
        <v>11994264</v>
      </c>
      <c r="M4112" s="9">
        <f t="shared" si="374"/>
        <v>0</v>
      </c>
      <c r="N4112" s="5">
        <f>+VLOOKUP(B4112,'[17]TT 2023'!F$4158:K$4228,6,0)</f>
        <v>45910</v>
      </c>
      <c r="O4112" t="s">
        <v>4332</v>
      </c>
    </row>
    <row r="4113" spans="1:15" hidden="1" x14ac:dyDescent="0.2">
      <c r="A4113" s="5">
        <v>45869</v>
      </c>
      <c r="B4113" s="6">
        <v>48764</v>
      </c>
      <c r="C4113" s="6" t="s">
        <v>3391</v>
      </c>
      <c r="D4113" s="6" t="s">
        <v>4181</v>
      </c>
      <c r="E4113" s="9">
        <v>100366</v>
      </c>
      <c r="F4113" s="10" t="s">
        <v>1409</v>
      </c>
      <c r="G4113" s="9">
        <v>8029</v>
      </c>
      <c r="H4113" s="9">
        <v>108395</v>
      </c>
      <c r="I4113" s="6" t="s">
        <v>147</v>
      </c>
      <c r="J4113" s="6" t="s">
        <v>148</v>
      </c>
      <c r="K4113" s="5">
        <f t="shared" si="373"/>
        <v>45904</v>
      </c>
      <c r="L4113" s="9">
        <f>+VLOOKUP(B4113,'[17]TT 2023'!F$4158:K$4228,2,0)</f>
        <v>108392</v>
      </c>
      <c r="M4113" s="9">
        <f t="shared" si="374"/>
        <v>-3</v>
      </c>
      <c r="N4113" s="5">
        <f>+VLOOKUP(B4113,'[17]TT 2023'!F$4158:K$4228,6,0)</f>
        <v>45910</v>
      </c>
      <c r="O4113" t="s">
        <v>4332</v>
      </c>
    </row>
    <row r="4114" spans="1:15" hidden="1" x14ac:dyDescent="0.2">
      <c r="A4114" s="5">
        <v>45869</v>
      </c>
      <c r="B4114" s="6">
        <v>48765</v>
      </c>
      <c r="C4114" s="6" t="s">
        <v>3391</v>
      </c>
      <c r="D4114" s="6" t="s">
        <v>4182</v>
      </c>
      <c r="E4114" s="9">
        <v>446425</v>
      </c>
      <c r="F4114" s="10" t="s">
        <v>1409</v>
      </c>
      <c r="G4114" s="9">
        <v>35714</v>
      </c>
      <c r="H4114" s="9">
        <v>482139</v>
      </c>
      <c r="I4114" s="6" t="s">
        <v>147</v>
      </c>
      <c r="J4114" s="6" t="s">
        <v>148</v>
      </c>
      <c r="K4114" s="5">
        <f t="shared" si="373"/>
        <v>45904</v>
      </c>
      <c r="L4114" s="9">
        <f>+VLOOKUP(B4114,'[17]TT 2023'!F$4158:K$4228,2,0)</f>
        <v>482139</v>
      </c>
      <c r="M4114" s="9">
        <f t="shared" si="374"/>
        <v>0</v>
      </c>
      <c r="N4114" s="5">
        <f>+VLOOKUP(B4114,'[17]TT 2023'!F$4158:K$4228,6,0)</f>
        <v>45910</v>
      </c>
      <c r="O4114" t="s">
        <v>4332</v>
      </c>
    </row>
    <row r="4115" spans="1:15" hidden="1" x14ac:dyDescent="0.2">
      <c r="A4115" s="5">
        <v>45869</v>
      </c>
      <c r="B4115" s="6">
        <v>48766</v>
      </c>
      <c r="C4115" s="6" t="s">
        <v>3391</v>
      </c>
      <c r="D4115" s="6" t="s">
        <v>4183</v>
      </c>
      <c r="E4115" s="9">
        <v>782000</v>
      </c>
      <c r="F4115" s="10" t="s">
        <v>1409</v>
      </c>
      <c r="G4115" s="9">
        <v>62560</v>
      </c>
      <c r="H4115" s="9">
        <v>844560</v>
      </c>
      <c r="I4115" s="6" t="s">
        <v>147</v>
      </c>
      <c r="J4115" s="6" t="s">
        <v>148</v>
      </c>
      <c r="K4115" s="5">
        <f t="shared" si="373"/>
        <v>45904</v>
      </c>
      <c r="L4115" s="9">
        <f>+VLOOKUP(B4115,'[17]TT 2023'!F$4158:K$4228,2,0)</f>
        <v>844560</v>
      </c>
      <c r="M4115" s="9">
        <f t="shared" si="374"/>
        <v>0</v>
      </c>
      <c r="N4115" s="5">
        <f>+VLOOKUP(B4115,'[17]TT 2023'!F$4158:K$4228,6,0)</f>
        <v>45910</v>
      </c>
      <c r="O4115" t="s">
        <v>4332</v>
      </c>
    </row>
    <row r="4116" spans="1:15" hidden="1" x14ac:dyDescent="0.2">
      <c r="A4116" s="5">
        <v>45874</v>
      </c>
      <c r="B4116" s="6">
        <v>33</v>
      </c>
      <c r="C4116" s="6" t="s">
        <v>4184</v>
      </c>
      <c r="D4116" s="6" t="s">
        <v>4185</v>
      </c>
      <c r="E4116" s="9">
        <v>-472164</v>
      </c>
      <c r="F4116" s="10" t="s">
        <v>1409</v>
      </c>
      <c r="G4116" s="9">
        <v>-37773</v>
      </c>
      <c r="H4116" s="9">
        <f>+E4116+G4116</f>
        <v>-509937</v>
      </c>
      <c r="I4116" s="6" t="s">
        <v>13</v>
      </c>
      <c r="J4116" s="6" t="s">
        <v>14</v>
      </c>
      <c r="K4116" s="5">
        <f t="shared" si="373"/>
        <v>45909</v>
      </c>
      <c r="L4116" s="9">
        <f>+VLOOKUP(B4116,'[17]TT 2023'!F$3980:K$4062,2,0)</f>
        <v>-509937</v>
      </c>
      <c r="M4116" s="9">
        <f t="shared" si="374"/>
        <v>0</v>
      </c>
      <c r="N4116" s="5">
        <f>+VLOOKUP(B4116,'[17]TT 2023'!F$3980:K$4062,6,0)</f>
        <v>45880</v>
      </c>
      <c r="O4116" t="s">
        <v>4187</v>
      </c>
    </row>
    <row r="4117" spans="1:15" hidden="1" x14ac:dyDescent="0.2">
      <c r="A4117" s="5">
        <v>45875</v>
      </c>
      <c r="B4117" s="6">
        <v>75</v>
      </c>
      <c r="C4117" s="6" t="s">
        <v>4186</v>
      </c>
      <c r="D4117" s="6" t="s">
        <v>589</v>
      </c>
      <c r="E4117" s="9">
        <v>-1727792</v>
      </c>
      <c r="F4117" s="10" t="s">
        <v>1409</v>
      </c>
      <c r="G4117" s="9">
        <v>-138223</v>
      </c>
      <c r="H4117" s="9">
        <f>+E4117+G4117</f>
        <v>-1866015</v>
      </c>
      <c r="I4117" s="6" t="s">
        <v>175</v>
      </c>
      <c r="J4117" s="6" t="s">
        <v>176</v>
      </c>
      <c r="K4117" s="5">
        <f t="shared" si="373"/>
        <v>45910</v>
      </c>
      <c r="L4117" s="9">
        <f>+VLOOKUP(B4117,'[17]TT 2023'!F$3980:K$4062,2,0)</f>
        <v>-1866015</v>
      </c>
      <c r="M4117" s="9">
        <f t="shared" si="374"/>
        <v>0</v>
      </c>
      <c r="N4117" s="5">
        <f>+VLOOKUP(B4117,'[17]TT 2023'!F$3980:K$4062,6,0)</f>
        <v>45880</v>
      </c>
      <c r="O4117" t="s">
        <v>4187</v>
      </c>
    </row>
    <row r="4118" spans="1:15" hidden="1" x14ac:dyDescent="0.2">
      <c r="A4118" s="5">
        <v>45877</v>
      </c>
      <c r="B4118" s="6">
        <v>93</v>
      </c>
      <c r="C4118" s="6" t="s">
        <v>4186</v>
      </c>
      <c r="D4118" s="6" t="s">
        <v>4188</v>
      </c>
      <c r="E4118" s="9">
        <v>-1643756</v>
      </c>
      <c r="F4118" s="10" t="s">
        <v>1409</v>
      </c>
      <c r="G4118" s="9">
        <v>-131500</v>
      </c>
      <c r="H4118" s="9">
        <f>+E4118+G4118</f>
        <v>-1775256</v>
      </c>
      <c r="I4118" s="6" t="s">
        <v>175</v>
      </c>
      <c r="J4118" s="6" t="s">
        <v>176</v>
      </c>
      <c r="K4118" s="5">
        <f t="shared" ref="K4118:K4126" si="375">35+A4118</f>
        <v>45912</v>
      </c>
      <c r="L4118" s="9">
        <f>+VLOOKUP(B4118,'[17]TT 2023'!F$4063:K$4157,2,0)</f>
        <v>-1775256</v>
      </c>
      <c r="M4118" s="9">
        <f t="shared" ref="M4118:M4126" si="376">+L4118-H4118</f>
        <v>0</v>
      </c>
      <c r="N4118" s="5">
        <f>+VLOOKUP(B4118,'[17]TT 2023'!F$4063:K$4157,6,0)</f>
        <v>45894</v>
      </c>
      <c r="O4118" t="s">
        <v>4198</v>
      </c>
    </row>
    <row r="4119" spans="1:15" hidden="1" x14ac:dyDescent="0.2">
      <c r="A4119" s="5">
        <v>45882</v>
      </c>
      <c r="B4119" s="6">
        <v>105</v>
      </c>
      <c r="C4119" s="6" t="s">
        <v>4189</v>
      </c>
      <c r="D4119" s="6" t="s">
        <v>589</v>
      </c>
      <c r="E4119" s="9">
        <v>-448411</v>
      </c>
      <c r="F4119" s="10" t="s">
        <v>1409</v>
      </c>
      <c r="G4119" s="9">
        <v>-35873</v>
      </c>
      <c r="H4119" s="9">
        <f t="shared" ref="H4119:H4134" si="377">+E4119+G4119</f>
        <v>-484284</v>
      </c>
      <c r="I4119" s="6" t="s">
        <v>117</v>
      </c>
      <c r="J4119" s="6" t="s">
        <v>118</v>
      </c>
      <c r="K4119" s="5">
        <f t="shared" si="375"/>
        <v>45917</v>
      </c>
      <c r="L4119" s="9">
        <f>+VLOOKUP(B4119,'[17]TT 2023'!F$4063:K$4157,2,0)</f>
        <v>-484284</v>
      </c>
      <c r="M4119" s="9">
        <f t="shared" si="376"/>
        <v>0</v>
      </c>
      <c r="N4119" s="5">
        <f>+VLOOKUP(B4119,'[17]TT 2023'!F$4063:K$4157,6,0)</f>
        <v>45894</v>
      </c>
      <c r="O4119" t="s">
        <v>4198</v>
      </c>
    </row>
    <row r="4120" spans="1:15" hidden="1" x14ac:dyDescent="0.2">
      <c r="A4120" s="5">
        <v>45882</v>
      </c>
      <c r="B4120" s="6">
        <v>129</v>
      </c>
      <c r="C4120" s="6" t="s">
        <v>4190</v>
      </c>
      <c r="D4120" s="6" t="s">
        <v>4191</v>
      </c>
      <c r="E4120" s="9">
        <v>-324023</v>
      </c>
      <c r="F4120" s="10" t="s">
        <v>1409</v>
      </c>
      <c r="G4120" s="9">
        <v>-25922</v>
      </c>
      <c r="H4120" s="9">
        <f t="shared" si="377"/>
        <v>-349945</v>
      </c>
      <c r="I4120" s="6" t="s">
        <v>101</v>
      </c>
      <c r="J4120" s="6" t="s">
        <v>102</v>
      </c>
      <c r="K4120" s="5">
        <f t="shared" si="375"/>
        <v>45917</v>
      </c>
      <c r="L4120" s="9">
        <f>+VLOOKUP(B4120,'[17]TT 2023'!F$4063:K$4157,2,0)</f>
        <v>-349945</v>
      </c>
      <c r="M4120" s="9">
        <f t="shared" si="376"/>
        <v>0</v>
      </c>
      <c r="N4120" s="5">
        <f>+VLOOKUP(B4120,'[17]TT 2023'!F$4063:K$4157,6,0)</f>
        <v>45894</v>
      </c>
      <c r="O4120" t="s">
        <v>4198</v>
      </c>
    </row>
    <row r="4121" spans="1:15" hidden="1" x14ac:dyDescent="0.2">
      <c r="A4121" s="5">
        <v>45882</v>
      </c>
      <c r="B4121" s="6">
        <v>137</v>
      </c>
      <c r="C4121" s="6" t="s">
        <v>4192</v>
      </c>
      <c r="D4121" s="6" t="s">
        <v>589</v>
      </c>
      <c r="E4121" s="9">
        <v>-327417</v>
      </c>
      <c r="F4121" s="10" t="s">
        <v>1409</v>
      </c>
      <c r="G4121" s="9">
        <v>-26194</v>
      </c>
      <c r="H4121" s="9">
        <f t="shared" si="377"/>
        <v>-353611</v>
      </c>
      <c r="I4121" s="6" t="s">
        <v>131</v>
      </c>
      <c r="J4121" s="6" t="s">
        <v>132</v>
      </c>
      <c r="K4121" s="5">
        <f t="shared" si="375"/>
        <v>45917</v>
      </c>
      <c r="L4121" s="9">
        <f>+VLOOKUP(B4121,'[17]TT 2023'!F$4063:K$4157,2,0)</f>
        <v>-353610</v>
      </c>
      <c r="M4121" s="9">
        <f t="shared" si="376"/>
        <v>1</v>
      </c>
      <c r="N4121" s="5">
        <f>+VLOOKUP(B4121,'[17]TT 2023'!F$4063:K$4157,6,0)</f>
        <v>45894</v>
      </c>
      <c r="O4121" t="s">
        <v>4198</v>
      </c>
    </row>
    <row r="4122" spans="1:15" hidden="1" x14ac:dyDescent="0.2">
      <c r="A4122" s="5">
        <v>45882</v>
      </c>
      <c r="B4122" s="6">
        <v>140</v>
      </c>
      <c r="C4122" s="6" t="s">
        <v>4192</v>
      </c>
      <c r="D4122" s="6" t="s">
        <v>589</v>
      </c>
      <c r="E4122" s="9">
        <v>-111058</v>
      </c>
      <c r="F4122" s="10" t="s">
        <v>1409</v>
      </c>
      <c r="G4122" s="9">
        <v>-8885</v>
      </c>
      <c r="H4122" s="9">
        <f t="shared" si="377"/>
        <v>-119943</v>
      </c>
      <c r="I4122" s="6" t="s">
        <v>131</v>
      </c>
      <c r="J4122" s="6" t="s">
        <v>132</v>
      </c>
      <c r="K4122" s="5">
        <f t="shared" si="375"/>
        <v>45917</v>
      </c>
      <c r="L4122" s="9">
        <f>+VLOOKUP(B4122,'[17]TT 2023'!F$4063:K$4157,2,0)</f>
        <v>-119943</v>
      </c>
      <c r="M4122" s="9">
        <f t="shared" si="376"/>
        <v>0</v>
      </c>
      <c r="N4122" s="5">
        <f>+VLOOKUP(B4122,'[17]TT 2023'!F$4063:K$4157,6,0)</f>
        <v>45894</v>
      </c>
      <c r="O4122" t="s">
        <v>4198</v>
      </c>
    </row>
    <row r="4123" spans="1:15" hidden="1" x14ac:dyDescent="0.2">
      <c r="A4123" s="5">
        <v>45888</v>
      </c>
      <c r="B4123" s="6">
        <v>69</v>
      </c>
      <c r="C4123" s="6" t="s">
        <v>4193</v>
      </c>
      <c r="D4123" s="6" t="s">
        <v>589</v>
      </c>
      <c r="E4123" s="9">
        <v>-1268463</v>
      </c>
      <c r="F4123" s="10" t="s">
        <v>1409</v>
      </c>
      <c r="G4123" s="9">
        <v>-101477</v>
      </c>
      <c r="H4123" s="9">
        <f t="shared" si="377"/>
        <v>-1369940</v>
      </c>
      <c r="I4123" s="6" t="s">
        <v>113</v>
      </c>
      <c r="J4123" s="6" t="s">
        <v>114</v>
      </c>
      <c r="K4123" s="5">
        <f t="shared" si="375"/>
        <v>45923</v>
      </c>
      <c r="L4123" s="9">
        <f>+VLOOKUP(B4123,'[17]TT 2023'!F$4063:K$4157,2,0)</f>
        <v>-1369940</v>
      </c>
      <c r="M4123" s="9">
        <f t="shared" si="376"/>
        <v>0</v>
      </c>
      <c r="N4123" s="5">
        <f>+VLOOKUP(B4123,'[17]TT 2023'!F$4063:K$4157,6,0)</f>
        <v>45894</v>
      </c>
      <c r="O4123" t="s">
        <v>4198</v>
      </c>
    </row>
    <row r="4124" spans="1:15" hidden="1" x14ac:dyDescent="0.2">
      <c r="A4124" s="5">
        <v>45895</v>
      </c>
      <c r="B4124" s="6">
        <v>139</v>
      </c>
      <c r="C4124" s="6" t="s">
        <v>4017</v>
      </c>
      <c r="D4124" s="6" t="s">
        <v>589</v>
      </c>
      <c r="E4124" s="9">
        <v>-146862</v>
      </c>
      <c r="F4124" s="10" t="s">
        <v>1409</v>
      </c>
      <c r="G4124" s="9">
        <v>-11749</v>
      </c>
      <c r="H4124" s="9">
        <f t="shared" si="377"/>
        <v>-158611</v>
      </c>
      <c r="I4124" s="6" t="s">
        <v>73</v>
      </c>
      <c r="J4124" s="6" t="s">
        <v>74</v>
      </c>
      <c r="K4124" s="5">
        <f t="shared" si="375"/>
        <v>45930</v>
      </c>
      <c r="L4124" s="9">
        <f>+VLOOKUP(B4124,'[17]TT 2023'!F$4158:K$4228,2,0)</f>
        <v>-158611</v>
      </c>
      <c r="M4124" s="9">
        <f t="shared" si="376"/>
        <v>0</v>
      </c>
      <c r="N4124" s="5">
        <f>+VLOOKUP(B4124,'[17]TT 2023'!F$4158:K$4228,6,0)</f>
        <v>45910</v>
      </c>
      <c r="O4124" t="s">
        <v>4332</v>
      </c>
    </row>
    <row r="4125" spans="1:15" hidden="1" x14ac:dyDescent="0.2">
      <c r="A4125" s="5">
        <v>45895</v>
      </c>
      <c r="B4125" s="6">
        <v>155</v>
      </c>
      <c r="C4125" s="6" t="s">
        <v>4190</v>
      </c>
      <c r="D4125" s="6" t="s">
        <v>1583</v>
      </c>
      <c r="E4125" s="9">
        <v>-1316850</v>
      </c>
      <c r="F4125" s="10" t="s">
        <v>1409</v>
      </c>
      <c r="G4125" s="9">
        <v>-105347</v>
      </c>
      <c r="H4125" s="9">
        <f t="shared" si="377"/>
        <v>-1422197</v>
      </c>
      <c r="I4125" s="6" t="s">
        <v>101</v>
      </c>
      <c r="J4125" s="6" t="s">
        <v>102</v>
      </c>
      <c r="K4125" s="5">
        <f t="shared" si="375"/>
        <v>45930</v>
      </c>
      <c r="L4125" s="9">
        <f>+VLOOKUP(B4125,'[17]TT 2023'!F$4158:K$4228,2,0)</f>
        <v>-1422198</v>
      </c>
      <c r="M4125" s="9">
        <f t="shared" si="376"/>
        <v>-1</v>
      </c>
      <c r="N4125" s="5">
        <f>+VLOOKUP(B4125,'[17]TT 2023'!F$4158:K$4228,6,0)</f>
        <v>45910</v>
      </c>
      <c r="O4125" t="s">
        <v>4332</v>
      </c>
    </row>
    <row r="4126" spans="1:15" hidden="1" x14ac:dyDescent="0.2">
      <c r="A4126" s="5">
        <v>45895</v>
      </c>
      <c r="B4126" s="6">
        <v>160</v>
      </c>
      <c r="C4126" s="6" t="s">
        <v>4192</v>
      </c>
      <c r="D4126" s="6" t="s">
        <v>4194</v>
      </c>
      <c r="E4126" s="9">
        <v>-92000</v>
      </c>
      <c r="F4126" s="10" t="s">
        <v>1409</v>
      </c>
      <c r="G4126" s="9">
        <v>-7360</v>
      </c>
      <c r="H4126" s="9">
        <f t="shared" si="377"/>
        <v>-99360</v>
      </c>
      <c r="I4126" s="6" t="s">
        <v>131</v>
      </c>
      <c r="J4126" s="6" t="s">
        <v>132</v>
      </c>
      <c r="K4126" s="5">
        <f t="shared" si="375"/>
        <v>45930</v>
      </c>
      <c r="L4126" s="9">
        <f>+VLOOKUP(B4126,'[17]TT 2023'!F$4158:K$4228,2,0)</f>
        <v>-99360</v>
      </c>
      <c r="M4126" s="9">
        <f t="shared" si="376"/>
        <v>0</v>
      </c>
      <c r="N4126" s="5">
        <f>+VLOOKUP(B4126,'[17]TT 2023'!F$4158:K$4228,6,0)</f>
        <v>45910</v>
      </c>
      <c r="O4126" t="s">
        <v>4332</v>
      </c>
    </row>
    <row r="4127" spans="1:15" hidden="1" x14ac:dyDescent="0.2">
      <c r="A4127" s="5">
        <v>45874</v>
      </c>
      <c r="B4127" s="6">
        <v>12395</v>
      </c>
      <c r="C4127" s="6" t="s">
        <v>3388</v>
      </c>
      <c r="D4127" s="6" t="s">
        <v>3411</v>
      </c>
      <c r="E4127" s="9">
        <v>-4285302</v>
      </c>
      <c r="F4127" s="10" t="s">
        <v>1409</v>
      </c>
      <c r="G4127" s="9">
        <v>-342824</v>
      </c>
      <c r="H4127" s="9">
        <f t="shared" si="377"/>
        <v>-4628126</v>
      </c>
      <c r="I4127" s="6" t="s">
        <v>13</v>
      </c>
      <c r="J4127" s="6" t="s">
        <v>14</v>
      </c>
      <c r="K4127" s="5">
        <f t="shared" ref="K4127:K4190" si="378">35+A4127</f>
        <v>45909</v>
      </c>
      <c r="L4127" s="9">
        <f>+VLOOKUP(B4127,'[17]TT 2023'!F$4063:K$4157,2,0)</f>
        <v>-4628126</v>
      </c>
      <c r="M4127" s="9">
        <f t="shared" ref="M4127:M4190" si="379">+L4127-H4127</f>
        <v>0</v>
      </c>
      <c r="N4127" s="5">
        <f>+VLOOKUP(B4127,'[17]TT 2023'!F$4063:K$4157,6,0)</f>
        <v>45894</v>
      </c>
      <c r="O4127" t="s">
        <v>4198</v>
      </c>
    </row>
    <row r="4128" spans="1:15" hidden="1" x14ac:dyDescent="0.2">
      <c r="A4128" s="5">
        <v>45874</v>
      </c>
      <c r="B4128" s="6">
        <v>12406</v>
      </c>
      <c r="C4128" s="6" t="s">
        <v>3388</v>
      </c>
      <c r="D4128" s="6" t="s">
        <v>3414</v>
      </c>
      <c r="E4128" s="9">
        <v>-9856195</v>
      </c>
      <c r="F4128" s="10" t="s">
        <v>1409</v>
      </c>
      <c r="G4128" s="9">
        <v>-788496</v>
      </c>
      <c r="H4128" s="9">
        <f t="shared" si="377"/>
        <v>-10644691</v>
      </c>
      <c r="I4128" s="6" t="s">
        <v>13</v>
      </c>
      <c r="J4128" s="6" t="s">
        <v>14</v>
      </c>
      <c r="K4128" s="5">
        <f t="shared" si="378"/>
        <v>45909</v>
      </c>
      <c r="L4128" s="9">
        <f>+VLOOKUP(B4128,'[17]TT 2023'!F$4063:K$4157,2,0)</f>
        <v>-10644691</v>
      </c>
      <c r="M4128" s="9">
        <f t="shared" si="379"/>
        <v>0</v>
      </c>
      <c r="N4128" s="5">
        <f>+VLOOKUP(B4128,'[17]TT 2023'!F$4063:K$4157,6,0)</f>
        <v>45894</v>
      </c>
      <c r="O4128" t="s">
        <v>4198</v>
      </c>
    </row>
    <row r="4129" spans="1:15" hidden="1" x14ac:dyDescent="0.2">
      <c r="A4129" s="5">
        <v>45874</v>
      </c>
      <c r="B4129" s="6">
        <v>12425</v>
      </c>
      <c r="C4129" s="6" t="s">
        <v>3388</v>
      </c>
      <c r="D4129" s="6" t="s">
        <v>3413</v>
      </c>
      <c r="E4129" s="9">
        <v>-9641930</v>
      </c>
      <c r="F4129" s="10" t="s">
        <v>1409</v>
      </c>
      <c r="G4129" s="9">
        <v>-771354</v>
      </c>
      <c r="H4129" s="9">
        <f t="shared" si="377"/>
        <v>-10413284</v>
      </c>
      <c r="I4129" s="6" t="s">
        <v>13</v>
      </c>
      <c r="J4129" s="6" t="s">
        <v>14</v>
      </c>
      <c r="K4129" s="5">
        <f t="shared" si="378"/>
        <v>45909</v>
      </c>
      <c r="L4129" s="9">
        <f>+VLOOKUP(B4129,'[17]TT 2023'!F$4063:K$4157,2,0)</f>
        <v>-10413284</v>
      </c>
      <c r="M4129" s="9">
        <f t="shared" si="379"/>
        <v>0</v>
      </c>
      <c r="N4129" s="5">
        <f>+VLOOKUP(B4129,'[17]TT 2023'!F$4063:K$4157,6,0)</f>
        <v>45894</v>
      </c>
      <c r="O4129" t="s">
        <v>4198</v>
      </c>
    </row>
    <row r="4130" spans="1:15" hidden="1" x14ac:dyDescent="0.2">
      <c r="A4130" s="5">
        <v>45874</v>
      </c>
      <c r="B4130" s="6">
        <v>12432</v>
      </c>
      <c r="C4130" s="6" t="s">
        <v>3388</v>
      </c>
      <c r="D4130" s="6" t="s">
        <v>3410</v>
      </c>
      <c r="E4130" s="9">
        <v>-8570604</v>
      </c>
      <c r="F4130" s="10" t="s">
        <v>1409</v>
      </c>
      <c r="G4130" s="9">
        <v>-685648</v>
      </c>
      <c r="H4130" s="9">
        <f t="shared" si="377"/>
        <v>-9256252</v>
      </c>
      <c r="I4130" s="6" t="s">
        <v>13</v>
      </c>
      <c r="J4130" s="6" t="s">
        <v>14</v>
      </c>
      <c r="K4130" s="5">
        <f t="shared" si="378"/>
        <v>45909</v>
      </c>
      <c r="L4130" s="9">
        <f>+VLOOKUP(B4130,'[17]TT 2023'!F$4063:K$4157,2,0)</f>
        <v>-9256252</v>
      </c>
      <c r="M4130" s="9">
        <f t="shared" si="379"/>
        <v>0</v>
      </c>
      <c r="N4130" s="5">
        <f>+VLOOKUP(B4130,'[17]TT 2023'!F$4063:K$4157,6,0)</f>
        <v>45894</v>
      </c>
      <c r="O4130" t="s">
        <v>4198</v>
      </c>
    </row>
    <row r="4131" spans="1:15" hidden="1" x14ac:dyDescent="0.2">
      <c r="A4131" s="5">
        <v>45874</v>
      </c>
      <c r="B4131" s="6">
        <v>12456</v>
      </c>
      <c r="C4131" s="6" t="s">
        <v>3388</v>
      </c>
      <c r="D4131" s="6" t="s">
        <v>3409</v>
      </c>
      <c r="E4131" s="9">
        <v>-17141209</v>
      </c>
      <c r="F4131" s="10" t="s">
        <v>1409</v>
      </c>
      <c r="G4131" s="9">
        <v>-1371297</v>
      </c>
      <c r="H4131" s="9">
        <f t="shared" si="377"/>
        <v>-18512506</v>
      </c>
      <c r="I4131" s="6" t="s">
        <v>13</v>
      </c>
      <c r="J4131" s="6" t="s">
        <v>14</v>
      </c>
      <c r="K4131" s="5">
        <f t="shared" si="378"/>
        <v>45909</v>
      </c>
      <c r="L4131" s="9">
        <f>+VLOOKUP(B4131,'[17]TT 2023'!F$4063:K$4157,2,0)</f>
        <v>-18512506</v>
      </c>
      <c r="M4131" s="9">
        <f t="shared" si="379"/>
        <v>0</v>
      </c>
      <c r="N4131" s="5">
        <f>+VLOOKUP(B4131,'[17]TT 2023'!F$4063:K$4157,6,0)</f>
        <v>45894</v>
      </c>
      <c r="O4131" t="s">
        <v>4198</v>
      </c>
    </row>
    <row r="4132" spans="1:15" hidden="1" x14ac:dyDescent="0.2">
      <c r="A4132" s="5">
        <v>45874</v>
      </c>
      <c r="B4132" s="6">
        <v>12471</v>
      </c>
      <c r="C4132" s="6" t="s">
        <v>3388</v>
      </c>
      <c r="D4132" s="6" t="s">
        <v>3412</v>
      </c>
      <c r="E4132" s="9">
        <v>-2142651</v>
      </c>
      <c r="F4132" s="10" t="s">
        <v>1409</v>
      </c>
      <c r="G4132" s="9">
        <v>-171412</v>
      </c>
      <c r="H4132" s="9">
        <f t="shared" si="377"/>
        <v>-2314063</v>
      </c>
      <c r="I4132" s="6" t="s">
        <v>13</v>
      </c>
      <c r="J4132" s="6" t="s">
        <v>14</v>
      </c>
      <c r="K4132" s="5">
        <f t="shared" si="378"/>
        <v>45909</v>
      </c>
      <c r="L4132" s="9">
        <f>+VLOOKUP(B4132,'[17]TT 2023'!F$4063:K$4157,2,0)</f>
        <v>-2314063</v>
      </c>
      <c r="M4132" s="9">
        <f t="shared" si="379"/>
        <v>0</v>
      </c>
      <c r="N4132" s="5">
        <f>+VLOOKUP(B4132,'[17]TT 2023'!F$4063:K$4157,6,0)</f>
        <v>45894</v>
      </c>
      <c r="O4132" t="s">
        <v>4198</v>
      </c>
    </row>
    <row r="4133" spans="1:15" hidden="1" x14ac:dyDescent="0.2">
      <c r="A4133" s="5">
        <v>45887</v>
      </c>
      <c r="B4133" s="6">
        <v>3357</v>
      </c>
      <c r="C4133" s="6" t="s">
        <v>3819</v>
      </c>
      <c r="D4133" s="6" t="s">
        <v>4196</v>
      </c>
      <c r="E4133" s="9">
        <v>-3655236</v>
      </c>
      <c r="F4133" s="10" t="s">
        <v>1409</v>
      </c>
      <c r="G4133" s="9">
        <v>-292418</v>
      </c>
      <c r="H4133" s="9">
        <f t="shared" si="377"/>
        <v>-3947654</v>
      </c>
      <c r="I4133" s="6" t="s">
        <v>13</v>
      </c>
      <c r="J4133" s="6" t="s">
        <v>14</v>
      </c>
      <c r="K4133" s="5">
        <f t="shared" si="378"/>
        <v>45922</v>
      </c>
      <c r="L4133" s="9">
        <f>+VLOOKUP(B4133,'[17]TT 2023'!F$4063:K$4157,2,0)</f>
        <v>-3947655</v>
      </c>
      <c r="M4133" s="9">
        <f t="shared" si="379"/>
        <v>-1</v>
      </c>
      <c r="N4133" s="5">
        <f>+VLOOKUP(B4133,'[17]TT 2023'!F$4063:K$4157,6,0)</f>
        <v>45894</v>
      </c>
      <c r="O4133" t="s">
        <v>4198</v>
      </c>
    </row>
    <row r="4134" spans="1:15" hidden="1" x14ac:dyDescent="0.2">
      <c r="A4134" s="5">
        <v>45873</v>
      </c>
      <c r="B4134" s="6" t="s">
        <v>4195</v>
      </c>
      <c r="C4134" s="6" t="s">
        <v>727</v>
      </c>
      <c r="D4134" s="6" t="s">
        <v>4197</v>
      </c>
      <c r="E4134" s="9">
        <v>-14141497</v>
      </c>
      <c r="F4134" s="6" t="s">
        <v>2419</v>
      </c>
      <c r="G4134" s="9">
        <v>0</v>
      </c>
      <c r="H4134" s="9">
        <f t="shared" si="377"/>
        <v>-14141497</v>
      </c>
      <c r="I4134" s="6" t="s">
        <v>13</v>
      </c>
      <c r="J4134" s="6" t="s">
        <v>14</v>
      </c>
      <c r="K4134" s="5">
        <f t="shared" si="378"/>
        <v>45908</v>
      </c>
      <c r="L4134" s="9">
        <f>+VLOOKUP(B4134,'[17]TT 2023'!F$4063:K$4157,2,0)</f>
        <v>-14141497</v>
      </c>
      <c r="M4134" s="9">
        <f t="shared" si="379"/>
        <v>0</v>
      </c>
      <c r="N4134" s="5">
        <f>+VLOOKUP(B4134,'[17]TT 2023'!F$4063:K$4157,6,0)</f>
        <v>45894</v>
      </c>
      <c r="O4134" t="s">
        <v>4198</v>
      </c>
    </row>
    <row r="4135" spans="1:15" hidden="1" x14ac:dyDescent="0.2">
      <c r="A4135" s="5">
        <v>45871</v>
      </c>
      <c r="B4135" s="6">
        <v>49119</v>
      </c>
      <c r="C4135" s="6" t="s">
        <v>3391</v>
      </c>
      <c r="D4135" s="6" t="s">
        <v>4199</v>
      </c>
      <c r="E4135" s="9">
        <v>1190660</v>
      </c>
      <c r="F4135" s="10" t="s">
        <v>1409</v>
      </c>
      <c r="G4135" s="9">
        <v>95253</v>
      </c>
      <c r="H4135" s="9">
        <v>1285913</v>
      </c>
      <c r="I4135" s="6" t="s">
        <v>101</v>
      </c>
      <c r="J4135" s="6" t="s">
        <v>102</v>
      </c>
      <c r="K4135" s="5">
        <f t="shared" si="378"/>
        <v>45906</v>
      </c>
      <c r="L4135" s="9">
        <f>+VLOOKUP(B4135,'[17]TT 2023'!F$4158:K$4228,2,0)</f>
        <v>1285916</v>
      </c>
      <c r="M4135" s="9">
        <f t="shared" si="379"/>
        <v>3</v>
      </c>
      <c r="N4135" s="5">
        <f>+VLOOKUP(B4135,'[17]TT 2023'!F$4158:K$4228,6,0)</f>
        <v>45910</v>
      </c>
      <c r="O4135" t="s">
        <v>4332</v>
      </c>
    </row>
    <row r="4136" spans="1:15" hidden="1" x14ac:dyDescent="0.2">
      <c r="A4136" s="5">
        <v>45871</v>
      </c>
      <c r="B4136" s="6">
        <v>49120</v>
      </c>
      <c r="C4136" s="6" t="s">
        <v>3391</v>
      </c>
      <c r="D4136" s="6" t="s">
        <v>4200</v>
      </c>
      <c r="E4136" s="9">
        <v>3491900</v>
      </c>
      <c r="F4136" s="10" t="s">
        <v>1409</v>
      </c>
      <c r="G4136" s="9">
        <v>279352</v>
      </c>
      <c r="H4136" s="9">
        <v>3771252</v>
      </c>
      <c r="I4136" s="6" t="s">
        <v>93</v>
      </c>
      <c r="J4136" s="6" t="s">
        <v>94</v>
      </c>
      <c r="K4136" s="5">
        <f t="shared" si="378"/>
        <v>45906</v>
      </c>
      <c r="L4136" s="9">
        <f>+VLOOKUP(B4136,'[17]TT 2023'!F$4158:K$4228,2,0)</f>
        <v>3771252</v>
      </c>
      <c r="M4136" s="9">
        <f t="shared" si="379"/>
        <v>0</v>
      </c>
      <c r="N4136" s="5">
        <f>+VLOOKUP(B4136,'[17]TT 2023'!F$4158:K$4228,6,0)</f>
        <v>45910</v>
      </c>
      <c r="O4136" t="s">
        <v>4332</v>
      </c>
    </row>
    <row r="4137" spans="1:15" hidden="1" x14ac:dyDescent="0.2">
      <c r="A4137" s="5">
        <v>45871</v>
      </c>
      <c r="B4137" s="6">
        <v>49121</v>
      </c>
      <c r="C4137" s="6" t="s">
        <v>3391</v>
      </c>
      <c r="D4137" s="6" t="s">
        <v>4201</v>
      </c>
      <c r="E4137" s="9">
        <v>9525280</v>
      </c>
      <c r="F4137" s="10" t="s">
        <v>1409</v>
      </c>
      <c r="G4137" s="9">
        <v>762022</v>
      </c>
      <c r="H4137" s="9">
        <v>10287302</v>
      </c>
      <c r="I4137" s="6" t="s">
        <v>93</v>
      </c>
      <c r="J4137" s="6" t="s">
        <v>94</v>
      </c>
      <c r="K4137" s="5">
        <f t="shared" si="378"/>
        <v>45906</v>
      </c>
      <c r="L4137" s="9">
        <f>+VLOOKUP(B4137,'[17]TT 2023'!F$4158:K$4228,2,0)</f>
        <v>10287297</v>
      </c>
      <c r="M4137" s="9">
        <f t="shared" si="379"/>
        <v>-5</v>
      </c>
      <c r="N4137" s="5">
        <f>+VLOOKUP(B4137,'[17]TT 2023'!F$4158:K$4228,6,0)</f>
        <v>45910</v>
      </c>
      <c r="O4137" t="s">
        <v>4332</v>
      </c>
    </row>
    <row r="4138" spans="1:15" hidden="1" x14ac:dyDescent="0.2">
      <c r="A4138" s="5">
        <v>45871</v>
      </c>
      <c r="B4138" s="6">
        <v>49122</v>
      </c>
      <c r="C4138" s="6" t="s">
        <v>3391</v>
      </c>
      <c r="D4138" s="6" t="s">
        <v>4202</v>
      </c>
      <c r="E4138" s="9">
        <v>5423820</v>
      </c>
      <c r="F4138" s="10" t="s">
        <v>1409</v>
      </c>
      <c r="G4138" s="9">
        <v>433906</v>
      </c>
      <c r="H4138" s="9">
        <v>5857726</v>
      </c>
      <c r="I4138" s="6" t="s">
        <v>131</v>
      </c>
      <c r="J4138" s="6" t="s">
        <v>132</v>
      </c>
      <c r="K4138" s="5">
        <f t="shared" si="378"/>
        <v>45906</v>
      </c>
      <c r="L4138" s="9">
        <f>+VLOOKUP(B4138,'[17]TT 2023'!F$4158:K$4228,2,0)</f>
        <v>5857731</v>
      </c>
      <c r="M4138" s="9">
        <f t="shared" si="379"/>
        <v>5</v>
      </c>
      <c r="N4138" s="5">
        <f>+VLOOKUP(B4138,'[17]TT 2023'!F$4158:K$4228,6,0)</f>
        <v>45910</v>
      </c>
      <c r="O4138" t="s">
        <v>4332</v>
      </c>
    </row>
    <row r="4139" spans="1:15" hidden="1" x14ac:dyDescent="0.2">
      <c r="A4139" s="5">
        <v>45874</v>
      </c>
      <c r="B4139" s="6">
        <v>49315</v>
      </c>
      <c r="C4139" s="6" t="s">
        <v>3391</v>
      </c>
      <c r="D4139" s="6" t="s">
        <v>4203</v>
      </c>
      <c r="E4139" s="9">
        <v>7143960</v>
      </c>
      <c r="F4139" s="10" t="s">
        <v>1409</v>
      </c>
      <c r="G4139" s="9">
        <v>571517</v>
      </c>
      <c r="H4139" s="9">
        <v>7715477</v>
      </c>
      <c r="I4139" s="6" t="s">
        <v>175</v>
      </c>
      <c r="J4139" s="6" t="s">
        <v>176</v>
      </c>
      <c r="K4139" s="5">
        <f t="shared" si="378"/>
        <v>45909</v>
      </c>
      <c r="L4139" s="9">
        <f>+VLOOKUP(B4139,'[17]TT 2023'!F$4158:K$4228,2,0)</f>
        <v>7715480</v>
      </c>
      <c r="M4139" s="9">
        <f t="shared" si="379"/>
        <v>3</v>
      </c>
      <c r="N4139" s="5">
        <f>+VLOOKUP(B4139,'[17]TT 2023'!F$4158:K$4228,6,0)</f>
        <v>45910</v>
      </c>
      <c r="O4139" t="s">
        <v>4332</v>
      </c>
    </row>
    <row r="4140" spans="1:15" hidden="1" x14ac:dyDescent="0.2">
      <c r="A4140" s="5">
        <v>45874</v>
      </c>
      <c r="B4140" s="6">
        <v>49316</v>
      </c>
      <c r="C4140" s="6" t="s">
        <v>3391</v>
      </c>
      <c r="D4140" s="6" t="s">
        <v>4204</v>
      </c>
      <c r="E4140" s="9">
        <v>4960520</v>
      </c>
      <c r="F4140" s="10" t="s">
        <v>1409</v>
      </c>
      <c r="G4140" s="9">
        <v>396842</v>
      </c>
      <c r="H4140" s="9">
        <v>5357362</v>
      </c>
      <c r="I4140" s="6" t="s">
        <v>113</v>
      </c>
      <c r="J4140" s="6" t="s">
        <v>114</v>
      </c>
      <c r="K4140" s="5">
        <f t="shared" si="378"/>
        <v>45909</v>
      </c>
      <c r="L4140" s="9">
        <f>+VLOOKUP(B4140,'[17]TT 2023'!F$4158:K$4228,2,0)</f>
        <v>5357367</v>
      </c>
      <c r="M4140" s="9">
        <f t="shared" si="379"/>
        <v>5</v>
      </c>
      <c r="N4140" s="5">
        <f>+VLOOKUP(B4140,'[17]TT 2023'!F$4158:K$4228,6,0)</f>
        <v>45910</v>
      </c>
      <c r="O4140" t="s">
        <v>4332</v>
      </c>
    </row>
    <row r="4141" spans="1:15" hidden="1" x14ac:dyDescent="0.2">
      <c r="A4141" s="5">
        <v>45874</v>
      </c>
      <c r="B4141" s="6">
        <v>49317</v>
      </c>
      <c r="C4141" s="6" t="s">
        <v>3391</v>
      </c>
      <c r="D4141" s="6" t="s">
        <v>4205</v>
      </c>
      <c r="E4141" s="9">
        <v>1468620</v>
      </c>
      <c r="F4141" s="10" t="s">
        <v>1409</v>
      </c>
      <c r="G4141" s="9">
        <v>117490</v>
      </c>
      <c r="H4141" s="9">
        <v>1586110</v>
      </c>
      <c r="I4141" s="6" t="s">
        <v>175</v>
      </c>
      <c r="J4141" s="6" t="s">
        <v>176</v>
      </c>
      <c r="K4141" s="5">
        <f t="shared" si="378"/>
        <v>45909</v>
      </c>
      <c r="L4141" s="9">
        <f>+VLOOKUP(B4141,'[17]TT 2023'!F$4158:K$4228,2,0)</f>
        <v>1586115</v>
      </c>
      <c r="M4141" s="9">
        <f t="shared" si="379"/>
        <v>5</v>
      </c>
      <c r="N4141" s="5">
        <f>+VLOOKUP(B4141,'[17]TT 2023'!F$4158:K$4228,6,0)</f>
        <v>45910</v>
      </c>
      <c r="O4141" t="s">
        <v>4332</v>
      </c>
    </row>
    <row r="4142" spans="1:15" hidden="1" x14ac:dyDescent="0.2">
      <c r="A4142" s="5">
        <v>45874</v>
      </c>
      <c r="B4142" s="6">
        <v>49318</v>
      </c>
      <c r="C4142" s="6" t="s">
        <v>3391</v>
      </c>
      <c r="D4142" s="6" t="s">
        <v>4206</v>
      </c>
      <c r="E4142" s="9">
        <v>8452420</v>
      </c>
      <c r="F4142" s="10" t="s">
        <v>1409</v>
      </c>
      <c r="G4142" s="9">
        <v>676194</v>
      </c>
      <c r="H4142" s="9">
        <v>9128614</v>
      </c>
      <c r="I4142" s="6" t="s">
        <v>83</v>
      </c>
      <c r="J4142" s="6" t="s">
        <v>84</v>
      </c>
      <c r="K4142" s="5">
        <f t="shared" si="378"/>
        <v>45909</v>
      </c>
      <c r="L4142" s="9">
        <f>+VLOOKUP(B4142,'[17]TT 2023'!F$4158:K$4228,2,0)</f>
        <v>9128619</v>
      </c>
      <c r="M4142" s="9">
        <f t="shared" si="379"/>
        <v>5</v>
      </c>
      <c r="N4142" s="5">
        <f>+VLOOKUP(B4142,'[17]TT 2023'!F$4158:K$4228,6,0)</f>
        <v>45910</v>
      </c>
      <c r="O4142" t="s">
        <v>4332</v>
      </c>
    </row>
    <row r="4143" spans="1:15" hidden="1" x14ac:dyDescent="0.2">
      <c r="A4143" s="5">
        <v>45874</v>
      </c>
      <c r="B4143" s="6">
        <v>49319</v>
      </c>
      <c r="C4143" s="6" t="s">
        <v>3391</v>
      </c>
      <c r="D4143" s="6" t="s">
        <v>4207</v>
      </c>
      <c r="E4143" s="9">
        <v>6944460</v>
      </c>
      <c r="F4143" s="10" t="s">
        <v>1409</v>
      </c>
      <c r="G4143" s="9">
        <v>555557</v>
      </c>
      <c r="H4143" s="9">
        <v>7500017</v>
      </c>
      <c r="I4143" s="6" t="s">
        <v>53</v>
      </c>
      <c r="J4143" s="6" t="s">
        <v>54</v>
      </c>
      <c r="K4143" s="5">
        <f t="shared" si="378"/>
        <v>45909</v>
      </c>
      <c r="L4143" s="9">
        <f>+VLOOKUP(B4143,'[17]TT 2023'!F$4158:K$4228,2,0)</f>
        <v>7500020</v>
      </c>
      <c r="M4143" s="9">
        <f t="shared" si="379"/>
        <v>3</v>
      </c>
      <c r="N4143" s="5">
        <f>+VLOOKUP(B4143,'[17]TT 2023'!F$4158:K$4228,6,0)</f>
        <v>45910</v>
      </c>
      <c r="O4143" t="s">
        <v>4332</v>
      </c>
    </row>
    <row r="4144" spans="1:15" hidden="1" x14ac:dyDescent="0.2">
      <c r="A4144" s="5">
        <v>45876</v>
      </c>
      <c r="B4144" s="6">
        <v>50214</v>
      </c>
      <c r="C4144" s="6" t="s">
        <v>3391</v>
      </c>
      <c r="D4144" s="6" t="s">
        <v>4208</v>
      </c>
      <c r="E4144" s="9">
        <v>5318560</v>
      </c>
      <c r="F4144" s="10" t="s">
        <v>1409</v>
      </c>
      <c r="G4144" s="9">
        <v>425485</v>
      </c>
      <c r="H4144" s="9">
        <v>5744045</v>
      </c>
      <c r="I4144" s="6" t="s">
        <v>13</v>
      </c>
      <c r="J4144" s="6" t="s">
        <v>14</v>
      </c>
      <c r="K4144" s="5">
        <f t="shared" si="378"/>
        <v>45911</v>
      </c>
      <c r="L4144" s="9">
        <f>+VLOOKUP(B4144,'[17]TT 2023'!F$4158:K$4228,2,0)</f>
        <v>5744048</v>
      </c>
      <c r="M4144" s="9">
        <f t="shared" si="379"/>
        <v>3</v>
      </c>
      <c r="N4144" s="5">
        <f>+VLOOKUP(B4144,'[17]TT 2023'!F$4158:K$4228,6,0)</f>
        <v>45910</v>
      </c>
      <c r="O4144" t="s">
        <v>4332</v>
      </c>
    </row>
    <row r="4145" spans="1:15" hidden="1" x14ac:dyDescent="0.2">
      <c r="A4145" s="5">
        <v>45876</v>
      </c>
      <c r="B4145" s="6">
        <v>50215</v>
      </c>
      <c r="C4145" s="6" t="s">
        <v>3391</v>
      </c>
      <c r="D4145" s="6" t="s">
        <v>4209</v>
      </c>
      <c r="E4145" s="9">
        <v>1657371</v>
      </c>
      <c r="F4145" s="10" t="s">
        <v>1409</v>
      </c>
      <c r="G4145" s="9">
        <v>132590</v>
      </c>
      <c r="H4145" s="9">
        <v>1789961</v>
      </c>
      <c r="I4145" s="6" t="s">
        <v>73</v>
      </c>
      <c r="J4145" s="6" t="s">
        <v>74</v>
      </c>
      <c r="K4145" s="5">
        <f t="shared" si="378"/>
        <v>45911</v>
      </c>
      <c r="L4145" s="9">
        <f>+VLOOKUP(B4145,'[17]TT 2023'!F$4158:K$4228,2,0)</f>
        <v>1789965</v>
      </c>
      <c r="M4145" s="9">
        <f t="shared" si="379"/>
        <v>4</v>
      </c>
      <c r="N4145" s="5">
        <f>+VLOOKUP(B4145,'[17]TT 2023'!F$4158:K$4228,6,0)</f>
        <v>45910</v>
      </c>
      <c r="O4145" t="s">
        <v>4332</v>
      </c>
    </row>
    <row r="4146" spans="1:15" hidden="1" x14ac:dyDescent="0.2">
      <c r="A4146" s="5">
        <v>45876</v>
      </c>
      <c r="B4146" s="6">
        <v>50216</v>
      </c>
      <c r="C4146" s="6" t="s">
        <v>3391</v>
      </c>
      <c r="D4146" s="6" t="s">
        <v>4210</v>
      </c>
      <c r="E4146" s="9">
        <v>446425</v>
      </c>
      <c r="F4146" s="10" t="s">
        <v>1409</v>
      </c>
      <c r="G4146" s="9">
        <v>35714</v>
      </c>
      <c r="H4146" s="9">
        <v>482139</v>
      </c>
      <c r="I4146" s="6" t="s">
        <v>175</v>
      </c>
      <c r="J4146" s="6" t="s">
        <v>176</v>
      </c>
      <c r="K4146" s="5">
        <f t="shared" si="378"/>
        <v>45911</v>
      </c>
      <c r="L4146" s="9">
        <f>+VLOOKUP(B4146,'[17]TT 2023'!F$4158:K$4228,2,0)</f>
        <v>482139</v>
      </c>
      <c r="M4146" s="9">
        <f t="shared" si="379"/>
        <v>0</v>
      </c>
      <c r="N4146" s="5">
        <f>+VLOOKUP(B4146,'[17]TT 2023'!F$4158:K$4228,6,0)</f>
        <v>45910</v>
      </c>
      <c r="O4146" t="s">
        <v>4332</v>
      </c>
    </row>
    <row r="4147" spans="1:15" hidden="1" x14ac:dyDescent="0.2">
      <c r="A4147" s="5">
        <v>45876</v>
      </c>
      <c r="B4147" s="6">
        <v>50217</v>
      </c>
      <c r="C4147" s="6" t="s">
        <v>3391</v>
      </c>
      <c r="D4147" s="6" t="s">
        <v>4211</v>
      </c>
      <c r="E4147" s="9">
        <v>10081200</v>
      </c>
      <c r="F4147" s="10" t="s">
        <v>1409</v>
      </c>
      <c r="G4147" s="9">
        <v>806496</v>
      </c>
      <c r="H4147" s="9">
        <v>10887696</v>
      </c>
      <c r="I4147" s="6" t="s">
        <v>175</v>
      </c>
      <c r="J4147" s="6" t="s">
        <v>176</v>
      </c>
      <c r="K4147" s="5">
        <f t="shared" si="378"/>
        <v>45911</v>
      </c>
      <c r="L4147" s="9">
        <f>+VLOOKUP(B4147,'[17]TT 2023'!F$4158:K$4228,2,0)</f>
        <v>10887696</v>
      </c>
      <c r="M4147" s="9">
        <f t="shared" si="379"/>
        <v>0</v>
      </c>
      <c r="N4147" s="5">
        <f>+VLOOKUP(B4147,'[17]TT 2023'!F$4158:K$4228,6,0)</f>
        <v>45910</v>
      </c>
      <c r="O4147" t="s">
        <v>4332</v>
      </c>
    </row>
    <row r="4148" spans="1:15" hidden="1" x14ac:dyDescent="0.2">
      <c r="A4148" s="5">
        <v>45876</v>
      </c>
      <c r="B4148" s="6">
        <v>50218</v>
      </c>
      <c r="C4148" s="6" t="s">
        <v>3391</v>
      </c>
      <c r="D4148" s="6" t="s">
        <v>4212</v>
      </c>
      <c r="E4148" s="9">
        <v>2579200</v>
      </c>
      <c r="F4148" s="10" t="s">
        <v>1409</v>
      </c>
      <c r="G4148" s="9">
        <v>206336</v>
      </c>
      <c r="H4148" s="9">
        <v>2785536</v>
      </c>
      <c r="I4148" s="6" t="s">
        <v>139</v>
      </c>
      <c r="J4148" s="6" t="s">
        <v>140</v>
      </c>
      <c r="K4148" s="5">
        <f t="shared" si="378"/>
        <v>45911</v>
      </c>
      <c r="L4148" s="9">
        <f>+VLOOKUP(B4148,'[17]TT 2023'!F$4158:K$4228,2,0)</f>
        <v>2785536</v>
      </c>
      <c r="M4148" s="9">
        <f t="shared" si="379"/>
        <v>0</v>
      </c>
      <c r="N4148" s="5">
        <f>+VLOOKUP(B4148,'[17]TT 2023'!F$4158:K$4228,6,0)</f>
        <v>45910</v>
      </c>
      <c r="O4148" t="s">
        <v>4332</v>
      </c>
    </row>
    <row r="4149" spans="1:15" hidden="1" x14ac:dyDescent="0.2">
      <c r="A4149" s="5">
        <v>45878</v>
      </c>
      <c r="B4149" s="6">
        <v>50705</v>
      </c>
      <c r="C4149" s="6" t="s">
        <v>3391</v>
      </c>
      <c r="D4149" s="6" t="s">
        <v>4213</v>
      </c>
      <c r="E4149" s="9">
        <v>1322965</v>
      </c>
      <c r="F4149" s="10" t="s">
        <v>1409</v>
      </c>
      <c r="G4149" s="9">
        <v>105837</v>
      </c>
      <c r="H4149" s="9">
        <v>1428802</v>
      </c>
      <c r="I4149" s="6" t="s">
        <v>13</v>
      </c>
      <c r="J4149" s="6" t="s">
        <v>14</v>
      </c>
      <c r="K4149" s="5">
        <f t="shared" si="378"/>
        <v>45913</v>
      </c>
      <c r="L4149" s="9">
        <f>+VLOOKUP(B4149,'[17]TT 2023'!F$4158:K$4228,2,0)</f>
        <v>1428800</v>
      </c>
      <c r="M4149" s="9">
        <f t="shared" si="379"/>
        <v>-2</v>
      </c>
      <c r="N4149" s="5">
        <f>+VLOOKUP(B4149,'[17]TT 2023'!F$4158:K$4228,6,0)</f>
        <v>45910</v>
      </c>
      <c r="O4149" t="s">
        <v>4332</v>
      </c>
    </row>
    <row r="4150" spans="1:15" hidden="1" x14ac:dyDescent="0.2">
      <c r="A4150" s="5">
        <v>45878</v>
      </c>
      <c r="B4150" s="6">
        <v>50706</v>
      </c>
      <c r="C4150" s="6" t="s">
        <v>3391</v>
      </c>
      <c r="D4150" s="6" t="s">
        <v>4214</v>
      </c>
      <c r="E4150" s="9">
        <v>1003660</v>
      </c>
      <c r="F4150" s="10" t="s">
        <v>1409</v>
      </c>
      <c r="G4150" s="9">
        <v>80293</v>
      </c>
      <c r="H4150" s="9">
        <v>1083953</v>
      </c>
      <c r="I4150" s="6" t="s">
        <v>13</v>
      </c>
      <c r="J4150" s="6" t="s">
        <v>14</v>
      </c>
      <c r="K4150" s="5">
        <f t="shared" si="378"/>
        <v>45913</v>
      </c>
      <c r="L4150" s="9">
        <f>+VLOOKUP(B4150,'[17]TT 2023'!F$4158:K$4228,2,0)</f>
        <v>1083956</v>
      </c>
      <c r="M4150" s="9">
        <f t="shared" si="379"/>
        <v>3</v>
      </c>
      <c r="N4150" s="5">
        <f>+VLOOKUP(B4150,'[17]TT 2023'!F$4158:K$4228,6,0)</f>
        <v>45910</v>
      </c>
      <c r="O4150" t="s">
        <v>4332</v>
      </c>
    </row>
    <row r="4151" spans="1:15" hidden="1" x14ac:dyDescent="0.2">
      <c r="A4151" s="5">
        <v>45880</v>
      </c>
      <c r="B4151" s="6">
        <v>50842</v>
      </c>
      <c r="C4151" s="6" t="s">
        <v>3391</v>
      </c>
      <c r="D4151" s="6" t="s">
        <v>4215</v>
      </c>
      <c r="E4151" s="9">
        <v>1746610</v>
      </c>
      <c r="F4151" s="10" t="s">
        <v>1409</v>
      </c>
      <c r="G4151" s="9">
        <v>139729</v>
      </c>
      <c r="H4151" s="9">
        <v>1886339</v>
      </c>
      <c r="I4151" s="6" t="s">
        <v>147</v>
      </c>
      <c r="J4151" s="6" t="s">
        <v>148</v>
      </c>
      <c r="K4151" s="5">
        <f t="shared" si="378"/>
        <v>45915</v>
      </c>
      <c r="L4151" s="9">
        <f>+VLOOKUP(B4151,'[17]TT 2023'!F$4158:K$4228,2,0)</f>
        <v>1886342</v>
      </c>
      <c r="M4151" s="9">
        <f t="shared" si="379"/>
        <v>3</v>
      </c>
      <c r="N4151" s="5">
        <f>+VLOOKUP(B4151,'[17]TT 2023'!F$4158:K$4228,6,0)</f>
        <v>45910</v>
      </c>
      <c r="O4151" t="s">
        <v>4332</v>
      </c>
    </row>
    <row r="4152" spans="1:15" hidden="1" x14ac:dyDescent="0.2">
      <c r="A4152" s="5">
        <v>45880</v>
      </c>
      <c r="B4152" s="6">
        <v>50843</v>
      </c>
      <c r="C4152" s="6" t="s">
        <v>3391</v>
      </c>
      <c r="D4152" s="6" t="s">
        <v>4216</v>
      </c>
      <c r="E4152" s="9">
        <v>460000</v>
      </c>
      <c r="F4152" s="10" t="s">
        <v>1409</v>
      </c>
      <c r="G4152" s="9">
        <v>36800</v>
      </c>
      <c r="H4152" s="9">
        <v>496800</v>
      </c>
      <c r="I4152" s="6" t="s">
        <v>147</v>
      </c>
      <c r="J4152" s="6" t="s">
        <v>148</v>
      </c>
      <c r="K4152" s="5">
        <f t="shared" si="378"/>
        <v>45915</v>
      </c>
      <c r="L4152" s="9">
        <f>+VLOOKUP(B4152,'[17]TT 2023'!F$4158:K$4228,2,0)</f>
        <v>496800</v>
      </c>
      <c r="M4152" s="9">
        <f t="shared" si="379"/>
        <v>0</v>
      </c>
      <c r="N4152" s="5">
        <f>+VLOOKUP(B4152,'[17]TT 2023'!F$4158:K$4228,6,0)</f>
        <v>45910</v>
      </c>
      <c r="O4152" t="s">
        <v>4332</v>
      </c>
    </row>
    <row r="4153" spans="1:15" hidden="1" x14ac:dyDescent="0.2">
      <c r="A4153" s="5">
        <v>45880</v>
      </c>
      <c r="B4153" s="6">
        <v>50844</v>
      </c>
      <c r="C4153" s="6" t="s">
        <v>3391</v>
      </c>
      <c r="D4153" s="6" t="s">
        <v>4217</v>
      </c>
      <c r="E4153" s="9">
        <v>1807920</v>
      </c>
      <c r="F4153" s="10" t="s">
        <v>1409</v>
      </c>
      <c r="G4153" s="9">
        <v>144634</v>
      </c>
      <c r="H4153" s="9">
        <v>1952554</v>
      </c>
      <c r="I4153" s="6" t="s">
        <v>147</v>
      </c>
      <c r="J4153" s="6" t="s">
        <v>148</v>
      </c>
      <c r="K4153" s="5">
        <f t="shared" si="378"/>
        <v>45915</v>
      </c>
      <c r="L4153" s="9">
        <f>+VLOOKUP(B4153,'[17]TT 2023'!F$4158:K$4228,2,0)</f>
        <v>1952559</v>
      </c>
      <c r="M4153" s="9">
        <f t="shared" si="379"/>
        <v>5</v>
      </c>
      <c r="N4153" s="5">
        <f>+VLOOKUP(B4153,'[17]TT 2023'!F$4158:K$4228,6,0)</f>
        <v>45910</v>
      </c>
      <c r="O4153" t="s">
        <v>4332</v>
      </c>
    </row>
    <row r="4154" spans="1:15" hidden="1" x14ac:dyDescent="0.2">
      <c r="A4154" s="5">
        <v>45880</v>
      </c>
      <c r="B4154" s="6">
        <v>50845</v>
      </c>
      <c r="C4154" s="6" t="s">
        <v>3391</v>
      </c>
      <c r="D4154" s="6" t="s">
        <v>4218</v>
      </c>
      <c r="E4154" s="9">
        <v>11105800</v>
      </c>
      <c r="F4154" s="10" t="s">
        <v>1409</v>
      </c>
      <c r="G4154" s="9">
        <v>888464</v>
      </c>
      <c r="H4154" s="9">
        <v>11994264</v>
      </c>
      <c r="I4154" s="6" t="s">
        <v>147</v>
      </c>
      <c r="J4154" s="6" t="s">
        <v>148</v>
      </c>
      <c r="K4154" s="5">
        <f t="shared" si="378"/>
        <v>45915</v>
      </c>
      <c r="L4154" s="9">
        <f>+VLOOKUP(B4154,'[17]TT 2023'!F$4229:K$4298,2,0)</f>
        <v>11994264</v>
      </c>
      <c r="M4154" s="9">
        <f t="shared" si="379"/>
        <v>0</v>
      </c>
      <c r="N4154" s="5">
        <f>+VLOOKUP(B4154,'[17]TT 2023'!F$4229:K$4298,6,0)</f>
        <v>45924</v>
      </c>
      <c r="O4154" t="s">
        <v>4338</v>
      </c>
    </row>
    <row r="4155" spans="1:15" hidden="1" x14ac:dyDescent="0.2">
      <c r="A4155" s="5">
        <v>45880</v>
      </c>
      <c r="B4155" s="6">
        <v>50846</v>
      </c>
      <c r="C4155" s="6" t="s">
        <v>3391</v>
      </c>
      <c r="D4155" s="6" t="s">
        <v>4219</v>
      </c>
      <c r="E4155" s="9">
        <v>697340</v>
      </c>
      <c r="F4155" s="10" t="s">
        <v>1409</v>
      </c>
      <c r="G4155" s="9">
        <v>55787</v>
      </c>
      <c r="H4155" s="9">
        <v>753127</v>
      </c>
      <c r="I4155" s="6" t="s">
        <v>147</v>
      </c>
      <c r="J4155" s="6" t="s">
        <v>148</v>
      </c>
      <c r="K4155" s="5">
        <f t="shared" si="378"/>
        <v>45915</v>
      </c>
      <c r="L4155" s="9">
        <f>+VLOOKUP(B4155,'[17]TT 2023'!F$4158:K$4228,2,0)</f>
        <v>753125</v>
      </c>
      <c r="M4155" s="9">
        <f t="shared" si="379"/>
        <v>-2</v>
      </c>
      <c r="N4155" s="5">
        <f>+VLOOKUP(B4155,'[17]TT 2023'!F$4158:K$4228,6,0)</f>
        <v>45910</v>
      </c>
      <c r="O4155" t="s">
        <v>4332</v>
      </c>
    </row>
    <row r="4156" spans="1:15" hidden="1" x14ac:dyDescent="0.2">
      <c r="A4156" s="5">
        <v>45887</v>
      </c>
      <c r="B4156" s="6">
        <v>52411</v>
      </c>
      <c r="C4156" s="6" t="s">
        <v>3391</v>
      </c>
      <c r="D4156" s="6" t="s">
        <v>4220</v>
      </c>
      <c r="E4156" s="9">
        <v>501830</v>
      </c>
      <c r="F4156" s="10" t="s">
        <v>1409</v>
      </c>
      <c r="G4156" s="9">
        <v>40146</v>
      </c>
      <c r="H4156" s="9">
        <v>541976</v>
      </c>
      <c r="I4156" s="6" t="s">
        <v>89</v>
      </c>
      <c r="J4156" s="6" t="s">
        <v>90</v>
      </c>
      <c r="K4156" s="5">
        <f t="shared" si="378"/>
        <v>45922</v>
      </c>
      <c r="L4156" s="9">
        <f>+VLOOKUP(B4156,'[17]TT 2023'!F$4229:K$4298,2,0)</f>
        <v>541971</v>
      </c>
      <c r="M4156" s="9">
        <f t="shared" si="379"/>
        <v>-5</v>
      </c>
      <c r="N4156" s="5">
        <f>+VLOOKUP(B4156,'[17]TT 2023'!F$4229:K$4298,6,0)</f>
        <v>45924</v>
      </c>
      <c r="O4156" t="s">
        <v>4338</v>
      </c>
    </row>
    <row r="4157" spans="1:15" hidden="1" x14ac:dyDescent="0.2">
      <c r="A4157" s="5">
        <v>45887</v>
      </c>
      <c r="B4157" s="6">
        <v>52412</v>
      </c>
      <c r="C4157" s="6" t="s">
        <v>3391</v>
      </c>
      <c r="D4157" s="6" t="s">
        <v>4221</v>
      </c>
      <c r="E4157" s="9">
        <v>782000</v>
      </c>
      <c r="F4157" s="10" t="s">
        <v>1409</v>
      </c>
      <c r="G4157" s="9">
        <v>62560</v>
      </c>
      <c r="H4157" s="9">
        <v>844560</v>
      </c>
      <c r="I4157" s="6" t="s">
        <v>13</v>
      </c>
      <c r="J4157" s="6" t="s">
        <v>14</v>
      </c>
      <c r="K4157" s="5">
        <f t="shared" si="378"/>
        <v>45922</v>
      </c>
      <c r="L4157" s="9">
        <f>+VLOOKUP(B4157,'[17]TT 2023'!F$4229:K$4298,2,0)</f>
        <v>844560</v>
      </c>
      <c r="M4157" s="9">
        <f t="shared" si="379"/>
        <v>0</v>
      </c>
      <c r="N4157" s="5">
        <f>+VLOOKUP(B4157,'[17]TT 2023'!F$4229:K$4298,6,0)</f>
        <v>45924</v>
      </c>
      <c r="O4157" t="s">
        <v>4338</v>
      </c>
    </row>
    <row r="4158" spans="1:15" hidden="1" x14ac:dyDescent="0.2">
      <c r="A4158" s="5">
        <v>45887</v>
      </c>
      <c r="B4158" s="6">
        <v>52413</v>
      </c>
      <c r="C4158" s="6" t="s">
        <v>3391</v>
      </c>
      <c r="D4158" s="6" t="s">
        <v>4222</v>
      </c>
      <c r="E4158" s="9">
        <v>752745</v>
      </c>
      <c r="F4158" s="10" t="s">
        <v>1409</v>
      </c>
      <c r="G4158" s="9">
        <v>60220</v>
      </c>
      <c r="H4158" s="9">
        <v>812965</v>
      </c>
      <c r="I4158" s="6" t="s">
        <v>13</v>
      </c>
      <c r="J4158" s="6" t="s">
        <v>14</v>
      </c>
      <c r="K4158" s="5">
        <f t="shared" si="378"/>
        <v>45922</v>
      </c>
      <c r="L4158" s="9">
        <f>+VLOOKUP(B4158,'[17]TT 2023'!F$4229:K$4298,2,0)</f>
        <v>812970</v>
      </c>
      <c r="M4158" s="9">
        <f t="shared" si="379"/>
        <v>5</v>
      </c>
      <c r="N4158" s="5">
        <f>+VLOOKUP(B4158,'[17]TT 2023'!F$4229:K$4298,6,0)</f>
        <v>45924</v>
      </c>
      <c r="O4158" t="s">
        <v>4338</v>
      </c>
    </row>
    <row r="4159" spans="1:15" hidden="1" x14ac:dyDescent="0.2">
      <c r="A4159" s="5">
        <v>45887</v>
      </c>
      <c r="B4159" s="6">
        <v>52422</v>
      </c>
      <c r="C4159" s="6" t="s">
        <v>3391</v>
      </c>
      <c r="D4159" s="6" t="s">
        <v>4223</v>
      </c>
      <c r="E4159" s="9">
        <v>12607088</v>
      </c>
      <c r="F4159" s="10" t="s">
        <v>1409</v>
      </c>
      <c r="G4159" s="9">
        <v>1008567</v>
      </c>
      <c r="H4159" s="9">
        <v>13615655</v>
      </c>
      <c r="I4159" s="6" t="s">
        <v>13</v>
      </c>
      <c r="J4159" s="6" t="s">
        <v>14</v>
      </c>
      <c r="K4159" s="5">
        <f t="shared" si="378"/>
        <v>45922</v>
      </c>
      <c r="L4159" s="9">
        <f>+VLOOKUP(B4159,'[17]TT 2023'!F$4229:K$4298,2,0)</f>
        <v>13615655</v>
      </c>
      <c r="M4159" s="9">
        <f t="shared" si="379"/>
        <v>0</v>
      </c>
      <c r="N4159" s="5">
        <f>+VLOOKUP(B4159,'[17]TT 2023'!F$4229:K$4298,6,0)</f>
        <v>45924</v>
      </c>
      <c r="O4159" t="s">
        <v>4338</v>
      </c>
    </row>
    <row r="4160" spans="1:15" hidden="1" x14ac:dyDescent="0.2">
      <c r="A4160" s="5">
        <v>45887</v>
      </c>
      <c r="B4160" s="6">
        <v>52423</v>
      </c>
      <c r="C4160" s="6" t="s">
        <v>3391</v>
      </c>
      <c r="D4160" s="6" t="s">
        <v>4224</v>
      </c>
      <c r="E4160" s="9">
        <v>4048240</v>
      </c>
      <c r="F4160" s="10" t="s">
        <v>1409</v>
      </c>
      <c r="G4160" s="9">
        <v>323859</v>
      </c>
      <c r="H4160" s="9">
        <v>4372099</v>
      </c>
      <c r="I4160" s="6" t="s">
        <v>13</v>
      </c>
      <c r="J4160" s="6" t="s">
        <v>14</v>
      </c>
      <c r="K4160" s="5">
        <f t="shared" si="378"/>
        <v>45922</v>
      </c>
      <c r="L4160" s="9">
        <f>+VLOOKUP(B4160,'[17]TT 2023'!F$4229:K$4298,2,0)</f>
        <v>4372097</v>
      </c>
      <c r="M4160" s="9">
        <f t="shared" si="379"/>
        <v>-2</v>
      </c>
      <c r="N4160" s="5">
        <f>+VLOOKUP(B4160,'[17]TT 2023'!F$4229:K$4298,6,0)</f>
        <v>45924</v>
      </c>
      <c r="O4160" t="s">
        <v>4338</v>
      </c>
    </row>
    <row r="4161" spans="1:15" hidden="1" x14ac:dyDescent="0.2">
      <c r="A4161" s="5">
        <v>45887</v>
      </c>
      <c r="B4161" s="6">
        <v>52424</v>
      </c>
      <c r="C4161" s="6" t="s">
        <v>3391</v>
      </c>
      <c r="D4161" s="6" t="s">
        <v>4225</v>
      </c>
      <c r="E4161" s="9">
        <v>8459160</v>
      </c>
      <c r="F4161" s="10" t="s">
        <v>1409</v>
      </c>
      <c r="G4161" s="9">
        <v>676733</v>
      </c>
      <c r="H4161" s="9">
        <v>9135893</v>
      </c>
      <c r="I4161" s="6" t="s">
        <v>13</v>
      </c>
      <c r="J4161" s="6" t="s">
        <v>14</v>
      </c>
      <c r="K4161" s="5">
        <f t="shared" si="378"/>
        <v>45922</v>
      </c>
      <c r="L4161" s="9">
        <f>+VLOOKUP(B4161,'[17]TT 2023'!F$4229:K$4298,2,0)</f>
        <v>9135896</v>
      </c>
      <c r="M4161" s="9">
        <f t="shared" si="379"/>
        <v>3</v>
      </c>
      <c r="N4161" s="5">
        <f>+VLOOKUP(B4161,'[17]TT 2023'!F$4229:K$4298,6,0)</f>
        <v>45924</v>
      </c>
      <c r="O4161" t="s">
        <v>4338</v>
      </c>
    </row>
    <row r="4162" spans="1:15" hidden="1" x14ac:dyDescent="0.2">
      <c r="A4162" s="5">
        <v>45887</v>
      </c>
      <c r="B4162" s="6">
        <v>52425</v>
      </c>
      <c r="C4162" s="6" t="s">
        <v>3391</v>
      </c>
      <c r="D4162" s="6" t="s">
        <v>4226</v>
      </c>
      <c r="E4162" s="9">
        <v>2024120</v>
      </c>
      <c r="F4162" s="10" t="s">
        <v>1409</v>
      </c>
      <c r="G4162" s="9">
        <v>161930</v>
      </c>
      <c r="H4162" s="9">
        <v>2186050</v>
      </c>
      <c r="I4162" s="6" t="s">
        <v>13</v>
      </c>
      <c r="J4162" s="6" t="s">
        <v>14</v>
      </c>
      <c r="K4162" s="5">
        <f t="shared" si="378"/>
        <v>45922</v>
      </c>
      <c r="L4162" s="9">
        <f>+VLOOKUP(B4162,'[17]TT 2023'!F$4229:K$4298,2,0)</f>
        <v>2186055</v>
      </c>
      <c r="M4162" s="9">
        <f t="shared" si="379"/>
        <v>5</v>
      </c>
      <c r="N4162" s="5">
        <f>+VLOOKUP(B4162,'[17]TT 2023'!F$4229:K$4298,6,0)</f>
        <v>45924</v>
      </c>
      <c r="O4162" t="s">
        <v>4338</v>
      </c>
    </row>
    <row r="4163" spans="1:15" hidden="1" x14ac:dyDescent="0.2">
      <c r="A4163" s="5">
        <v>45887</v>
      </c>
      <c r="B4163" s="6">
        <v>52426</v>
      </c>
      <c r="C4163" s="6" t="s">
        <v>3391</v>
      </c>
      <c r="D4163" s="6" t="s">
        <v>4227</v>
      </c>
      <c r="E4163" s="9">
        <v>446425</v>
      </c>
      <c r="F4163" s="10" t="s">
        <v>1409</v>
      </c>
      <c r="G4163" s="9">
        <v>35714</v>
      </c>
      <c r="H4163" s="9">
        <v>482139</v>
      </c>
      <c r="I4163" s="6" t="s">
        <v>131</v>
      </c>
      <c r="J4163" s="6" t="s">
        <v>132</v>
      </c>
      <c r="K4163" s="5">
        <f t="shared" si="378"/>
        <v>45922</v>
      </c>
      <c r="L4163" s="9">
        <f>+VLOOKUP(B4163,'[17]TT 2023'!F$4229:K$4298,2,0)</f>
        <v>482139</v>
      </c>
      <c r="M4163" s="9">
        <f t="shared" si="379"/>
        <v>0</v>
      </c>
      <c r="N4163" s="5">
        <f>+VLOOKUP(B4163,'[17]TT 2023'!F$4229:K$4298,6,0)</f>
        <v>45924</v>
      </c>
      <c r="O4163" t="s">
        <v>4338</v>
      </c>
    </row>
    <row r="4164" spans="1:15" hidden="1" x14ac:dyDescent="0.2">
      <c r="A4164" s="5">
        <v>45887</v>
      </c>
      <c r="B4164" s="6">
        <v>52427</v>
      </c>
      <c r="C4164" s="6" t="s">
        <v>3391</v>
      </c>
      <c r="D4164" s="6" t="s">
        <v>4228</v>
      </c>
      <c r="E4164" s="9">
        <v>2525950</v>
      </c>
      <c r="F4164" s="10" t="s">
        <v>1409</v>
      </c>
      <c r="G4164" s="9">
        <v>202076</v>
      </c>
      <c r="H4164" s="9">
        <v>2728026</v>
      </c>
      <c r="I4164" s="6" t="s">
        <v>131</v>
      </c>
      <c r="J4164" s="6" t="s">
        <v>132</v>
      </c>
      <c r="K4164" s="5">
        <f t="shared" si="378"/>
        <v>45922</v>
      </c>
      <c r="L4164" s="9">
        <f>+VLOOKUP(B4164,'[17]TT 2023'!F$4229:K$4298,2,0)</f>
        <v>2728026</v>
      </c>
      <c r="M4164" s="9">
        <f t="shared" si="379"/>
        <v>0</v>
      </c>
      <c r="N4164" s="5">
        <f>+VLOOKUP(B4164,'[17]TT 2023'!F$4229:K$4298,6,0)</f>
        <v>45924</v>
      </c>
      <c r="O4164" t="s">
        <v>4338</v>
      </c>
    </row>
    <row r="4165" spans="1:15" hidden="1" x14ac:dyDescent="0.2">
      <c r="A4165" s="5">
        <v>45887</v>
      </c>
      <c r="B4165" s="6">
        <v>52428</v>
      </c>
      <c r="C4165" s="6" t="s">
        <v>3391</v>
      </c>
      <c r="D4165" s="6" t="s">
        <v>4229</v>
      </c>
      <c r="E4165" s="9">
        <v>2024120</v>
      </c>
      <c r="F4165" s="10" t="s">
        <v>1409</v>
      </c>
      <c r="G4165" s="9">
        <v>161930</v>
      </c>
      <c r="H4165" s="9">
        <v>2186050</v>
      </c>
      <c r="I4165" s="6" t="s">
        <v>139</v>
      </c>
      <c r="J4165" s="6" t="s">
        <v>140</v>
      </c>
      <c r="K4165" s="5">
        <f t="shared" si="378"/>
        <v>45922</v>
      </c>
      <c r="L4165" s="9">
        <f>+VLOOKUP(B4165,'[17]TT 2023'!F$4229:K$4298,2,0)</f>
        <v>2186055</v>
      </c>
      <c r="M4165" s="9">
        <f t="shared" si="379"/>
        <v>5</v>
      </c>
      <c r="N4165" s="5">
        <f>+VLOOKUP(B4165,'[17]TT 2023'!F$4229:K$4298,6,0)</f>
        <v>45924</v>
      </c>
      <c r="O4165" t="s">
        <v>4338</v>
      </c>
    </row>
    <row r="4166" spans="1:15" hidden="1" x14ac:dyDescent="0.2">
      <c r="A4166" s="5">
        <v>45887</v>
      </c>
      <c r="B4166" s="6">
        <v>52429</v>
      </c>
      <c r="C4166" s="6" t="s">
        <v>3391</v>
      </c>
      <c r="D4166" s="6" t="s">
        <v>4230</v>
      </c>
      <c r="E4166" s="9">
        <v>3492740</v>
      </c>
      <c r="F4166" s="10" t="s">
        <v>1409</v>
      </c>
      <c r="G4166" s="9">
        <v>279419</v>
      </c>
      <c r="H4166" s="9">
        <v>3772159</v>
      </c>
      <c r="I4166" s="6" t="s">
        <v>89</v>
      </c>
      <c r="J4166" s="6" t="s">
        <v>90</v>
      </c>
      <c r="K4166" s="5">
        <f t="shared" si="378"/>
        <v>45922</v>
      </c>
      <c r="L4166" s="9">
        <f>+VLOOKUP(B4166,'[17]TT 2023'!F$4229:K$4298,2,0)</f>
        <v>3772157</v>
      </c>
      <c r="M4166" s="9">
        <f t="shared" si="379"/>
        <v>-2</v>
      </c>
      <c r="N4166" s="5">
        <f>+VLOOKUP(B4166,'[17]TT 2023'!F$4229:K$4298,6,0)</f>
        <v>45924</v>
      </c>
      <c r="O4166" t="s">
        <v>4338</v>
      </c>
    </row>
    <row r="4167" spans="1:15" hidden="1" x14ac:dyDescent="0.2">
      <c r="A4167" s="5">
        <v>45887</v>
      </c>
      <c r="B4167" s="6">
        <v>52430</v>
      </c>
      <c r="C4167" s="6" t="s">
        <v>3391</v>
      </c>
      <c r="D4167" s="6" t="s">
        <v>4231</v>
      </c>
      <c r="E4167" s="9">
        <v>1468620</v>
      </c>
      <c r="F4167" s="10" t="s">
        <v>1409</v>
      </c>
      <c r="G4167" s="9">
        <v>117490</v>
      </c>
      <c r="H4167" s="9">
        <v>1586110</v>
      </c>
      <c r="I4167" s="6" t="s">
        <v>93</v>
      </c>
      <c r="J4167" s="6" t="s">
        <v>94</v>
      </c>
      <c r="K4167" s="5">
        <f t="shared" si="378"/>
        <v>45922</v>
      </c>
      <c r="L4167" s="9">
        <f>+VLOOKUP(B4167,'[17]TT 2023'!F$4229:K$4298,2,0)</f>
        <v>1586115</v>
      </c>
      <c r="M4167" s="9">
        <f t="shared" si="379"/>
        <v>5</v>
      </c>
      <c r="N4167" s="5">
        <f>+VLOOKUP(B4167,'[17]TT 2023'!F$4229:K$4298,6,0)</f>
        <v>45924</v>
      </c>
      <c r="O4167" t="s">
        <v>4338</v>
      </c>
    </row>
    <row r="4168" spans="1:15" hidden="1" x14ac:dyDescent="0.2">
      <c r="A4168" s="5">
        <v>45887</v>
      </c>
      <c r="B4168" s="6">
        <v>52431</v>
      </c>
      <c r="C4168" s="6" t="s">
        <v>3391</v>
      </c>
      <c r="D4168" s="6" t="s">
        <v>4232</v>
      </c>
      <c r="E4168" s="9">
        <v>892850</v>
      </c>
      <c r="F4168" s="10" t="s">
        <v>1409</v>
      </c>
      <c r="G4168" s="9">
        <v>71428</v>
      </c>
      <c r="H4168" s="9">
        <v>964278</v>
      </c>
      <c r="I4168" s="6" t="s">
        <v>83</v>
      </c>
      <c r="J4168" s="6" t="s">
        <v>84</v>
      </c>
      <c r="K4168" s="5">
        <f t="shared" si="378"/>
        <v>45922</v>
      </c>
      <c r="L4168" s="9">
        <f>+VLOOKUP(B4168,'[17]TT 2023'!F$4229:K$4298,2,0)</f>
        <v>964278</v>
      </c>
      <c r="M4168" s="9">
        <f t="shared" si="379"/>
        <v>0</v>
      </c>
      <c r="N4168" s="5">
        <f>+VLOOKUP(B4168,'[17]TT 2023'!F$4229:K$4298,6,0)</f>
        <v>45924</v>
      </c>
      <c r="O4168" t="s">
        <v>4338</v>
      </c>
    </row>
    <row r="4169" spans="1:15" hidden="1" x14ac:dyDescent="0.2">
      <c r="A4169" s="5">
        <v>45887</v>
      </c>
      <c r="B4169" s="6">
        <v>52432</v>
      </c>
      <c r="C4169" s="6" t="s">
        <v>3391</v>
      </c>
      <c r="D4169" s="6" t="s">
        <v>4233</v>
      </c>
      <c r="E4169" s="9">
        <v>2024120</v>
      </c>
      <c r="F4169" s="10" t="s">
        <v>1409</v>
      </c>
      <c r="G4169" s="9">
        <v>161930</v>
      </c>
      <c r="H4169" s="9">
        <v>2186050</v>
      </c>
      <c r="I4169" s="6" t="s">
        <v>13</v>
      </c>
      <c r="J4169" s="6" t="s">
        <v>14</v>
      </c>
      <c r="K4169" s="5">
        <f t="shared" si="378"/>
        <v>45922</v>
      </c>
      <c r="L4169" s="9">
        <f>+VLOOKUP(B4169,'[17]TT 2023'!F$4229:K$4298,2,0)</f>
        <v>2186055</v>
      </c>
      <c r="M4169" s="9">
        <f t="shared" si="379"/>
        <v>5</v>
      </c>
      <c r="N4169" s="5">
        <f>+VLOOKUP(B4169,'[17]TT 2023'!F$4229:K$4298,6,0)</f>
        <v>45924</v>
      </c>
      <c r="O4169" t="s">
        <v>4338</v>
      </c>
    </row>
    <row r="4170" spans="1:15" hidden="1" x14ac:dyDescent="0.2">
      <c r="A4170" s="5">
        <v>45888</v>
      </c>
      <c r="B4170" s="6">
        <v>52489</v>
      </c>
      <c r="C4170" s="6" t="s">
        <v>3391</v>
      </c>
      <c r="D4170" s="6" t="s">
        <v>4234</v>
      </c>
      <c r="E4170" s="9">
        <v>5870750</v>
      </c>
      <c r="F4170" s="10" t="s">
        <v>1409</v>
      </c>
      <c r="G4170" s="9">
        <v>469660</v>
      </c>
      <c r="H4170" s="9">
        <v>6340410</v>
      </c>
      <c r="I4170" s="6" t="s">
        <v>13</v>
      </c>
      <c r="J4170" s="6" t="s">
        <v>14</v>
      </c>
      <c r="K4170" s="5">
        <f t="shared" si="378"/>
        <v>45923</v>
      </c>
      <c r="L4170" s="9">
        <f>+VLOOKUP(B4170,'[17]TT 2023'!F$4229:K$4298,2,0)</f>
        <v>6340410</v>
      </c>
      <c r="M4170" s="9">
        <f t="shared" si="379"/>
        <v>0</v>
      </c>
      <c r="N4170" s="5">
        <f>+VLOOKUP(B4170,'[17]TT 2023'!F$4229:K$4298,6,0)</f>
        <v>45924</v>
      </c>
      <c r="O4170" t="s">
        <v>4338</v>
      </c>
    </row>
    <row r="4171" spans="1:15" hidden="1" x14ac:dyDescent="0.2">
      <c r="A4171" s="5">
        <v>45888</v>
      </c>
      <c r="B4171" s="6">
        <v>52490</v>
      </c>
      <c r="C4171" s="6" t="s">
        <v>3391</v>
      </c>
      <c r="D4171" s="6" t="s">
        <v>4235</v>
      </c>
      <c r="E4171" s="9">
        <v>4048240</v>
      </c>
      <c r="F4171" s="10" t="s">
        <v>1409</v>
      </c>
      <c r="G4171" s="9">
        <v>323859</v>
      </c>
      <c r="H4171" s="9">
        <v>4372099</v>
      </c>
      <c r="I4171" s="6" t="s">
        <v>101</v>
      </c>
      <c r="J4171" s="6" t="s">
        <v>102</v>
      </c>
      <c r="K4171" s="5">
        <f t="shared" si="378"/>
        <v>45923</v>
      </c>
      <c r="L4171" s="9">
        <f>+VLOOKUP(B4171,'[17]TT 2023'!F$4229:K$4298,2,0)</f>
        <v>4372097</v>
      </c>
      <c r="M4171" s="9">
        <f t="shared" si="379"/>
        <v>-2</v>
      </c>
      <c r="N4171" s="5">
        <f>+VLOOKUP(B4171,'[17]TT 2023'!F$4229:K$4298,6,0)</f>
        <v>45924</v>
      </c>
      <c r="O4171" t="s">
        <v>4338</v>
      </c>
    </row>
    <row r="4172" spans="1:15" hidden="1" x14ac:dyDescent="0.2">
      <c r="A4172" s="5">
        <v>45888</v>
      </c>
      <c r="B4172" s="6">
        <v>52491</v>
      </c>
      <c r="C4172" s="6" t="s">
        <v>3391</v>
      </c>
      <c r="D4172" s="6" t="s">
        <v>4236</v>
      </c>
      <c r="E4172" s="9">
        <v>2024120</v>
      </c>
      <c r="F4172" s="10" t="s">
        <v>1409</v>
      </c>
      <c r="G4172" s="9">
        <v>161930</v>
      </c>
      <c r="H4172" s="9">
        <v>2186050</v>
      </c>
      <c r="I4172" s="6" t="s">
        <v>13</v>
      </c>
      <c r="J4172" s="6" t="s">
        <v>14</v>
      </c>
      <c r="K4172" s="5">
        <f t="shared" si="378"/>
        <v>45923</v>
      </c>
      <c r="L4172" s="9">
        <f>+VLOOKUP(B4172,'[17]TT 2023'!F$4229:K$4298,2,0)</f>
        <v>2186055</v>
      </c>
      <c r="M4172" s="9">
        <f t="shared" si="379"/>
        <v>5</v>
      </c>
      <c r="N4172" s="5">
        <f>+VLOOKUP(B4172,'[17]TT 2023'!F$4229:K$4298,6,0)</f>
        <v>45924</v>
      </c>
      <c r="O4172" t="s">
        <v>4338</v>
      </c>
    </row>
    <row r="4173" spans="1:15" hidden="1" x14ac:dyDescent="0.2">
      <c r="A4173" s="5">
        <v>45888</v>
      </c>
      <c r="B4173" s="6">
        <v>52492</v>
      </c>
      <c r="C4173" s="6" t="s">
        <v>3391</v>
      </c>
      <c r="D4173" s="6" t="s">
        <v>4237</v>
      </c>
      <c r="E4173" s="9">
        <v>8096480</v>
      </c>
      <c r="F4173" s="10" t="s">
        <v>1409</v>
      </c>
      <c r="G4173" s="9">
        <v>647718</v>
      </c>
      <c r="H4173" s="9">
        <v>8744198</v>
      </c>
      <c r="I4173" s="6" t="s">
        <v>13</v>
      </c>
      <c r="J4173" s="6" t="s">
        <v>14</v>
      </c>
      <c r="K4173" s="5">
        <f t="shared" si="378"/>
        <v>45923</v>
      </c>
      <c r="L4173" s="9">
        <f>+VLOOKUP(B4173,'[17]TT 2023'!F$4229:K$4298,2,0)</f>
        <v>8744193</v>
      </c>
      <c r="M4173" s="9">
        <f t="shared" si="379"/>
        <v>-5</v>
      </c>
      <c r="N4173" s="5">
        <f>+VLOOKUP(B4173,'[17]TT 2023'!F$4229:K$4298,6,0)</f>
        <v>45924</v>
      </c>
      <c r="O4173" t="s">
        <v>4338</v>
      </c>
    </row>
    <row r="4174" spans="1:15" hidden="1" x14ac:dyDescent="0.2">
      <c r="A4174" s="5">
        <v>45888</v>
      </c>
      <c r="B4174" s="6">
        <v>52493</v>
      </c>
      <c r="C4174" s="6" t="s">
        <v>3391</v>
      </c>
      <c r="D4174" s="6" t="s">
        <v>4238</v>
      </c>
      <c r="E4174" s="9">
        <v>2024120</v>
      </c>
      <c r="F4174" s="10" t="s">
        <v>1409</v>
      </c>
      <c r="G4174" s="9">
        <v>161930</v>
      </c>
      <c r="H4174" s="9">
        <v>2186050</v>
      </c>
      <c r="I4174" s="6" t="s">
        <v>101</v>
      </c>
      <c r="J4174" s="6" t="s">
        <v>102</v>
      </c>
      <c r="K4174" s="5">
        <f t="shared" si="378"/>
        <v>45923</v>
      </c>
      <c r="L4174" s="9">
        <f>+VLOOKUP(B4174,'[17]TT 2023'!F$4229:K$4298,2,0)</f>
        <v>2186055</v>
      </c>
      <c r="M4174" s="9">
        <f t="shared" si="379"/>
        <v>5</v>
      </c>
      <c r="N4174" s="5">
        <f>+VLOOKUP(B4174,'[17]TT 2023'!F$4229:K$4298,6,0)</f>
        <v>45924</v>
      </c>
      <c r="O4174" t="s">
        <v>4338</v>
      </c>
    </row>
    <row r="4175" spans="1:15" hidden="1" x14ac:dyDescent="0.2">
      <c r="A4175" s="5">
        <v>45888</v>
      </c>
      <c r="B4175" s="6">
        <v>52494</v>
      </c>
      <c r="C4175" s="6" t="s">
        <v>3391</v>
      </c>
      <c r="D4175" s="6" t="s">
        <v>4239</v>
      </c>
      <c r="E4175" s="9">
        <v>3693472</v>
      </c>
      <c r="F4175" s="10" t="s">
        <v>1409</v>
      </c>
      <c r="G4175" s="9">
        <v>295478</v>
      </c>
      <c r="H4175" s="9">
        <v>3988950</v>
      </c>
      <c r="I4175" s="6" t="s">
        <v>175</v>
      </c>
      <c r="J4175" s="6" t="s">
        <v>176</v>
      </c>
      <c r="K4175" s="5">
        <f t="shared" si="378"/>
        <v>45923</v>
      </c>
      <c r="L4175" s="9">
        <f>+VLOOKUP(B4175,'[17]TT 2023'!F$4229:K$4298,2,0)</f>
        <v>3988953</v>
      </c>
      <c r="M4175" s="9">
        <f t="shared" si="379"/>
        <v>3</v>
      </c>
      <c r="N4175" s="5">
        <f>+VLOOKUP(B4175,'[17]TT 2023'!F$4229:K$4298,6,0)</f>
        <v>45924</v>
      </c>
      <c r="O4175" t="s">
        <v>4338</v>
      </c>
    </row>
    <row r="4176" spans="1:15" hidden="1" x14ac:dyDescent="0.2">
      <c r="A4176" s="5">
        <v>45888</v>
      </c>
      <c r="B4176" s="6">
        <v>52495</v>
      </c>
      <c r="C4176" s="6" t="s">
        <v>3391</v>
      </c>
      <c r="D4176" s="6" t="s">
        <v>4240</v>
      </c>
      <c r="E4176" s="9">
        <v>2024120</v>
      </c>
      <c r="F4176" s="10" t="s">
        <v>1409</v>
      </c>
      <c r="G4176" s="9">
        <v>161930</v>
      </c>
      <c r="H4176" s="9">
        <v>2186050</v>
      </c>
      <c r="I4176" s="6" t="s">
        <v>53</v>
      </c>
      <c r="J4176" s="6" t="s">
        <v>54</v>
      </c>
      <c r="K4176" s="5">
        <f t="shared" si="378"/>
        <v>45923</v>
      </c>
      <c r="L4176" s="9">
        <f>+VLOOKUP(B4176,'[17]TT 2023'!F$4229:K$4298,2,0)</f>
        <v>2186055</v>
      </c>
      <c r="M4176" s="9">
        <f t="shared" si="379"/>
        <v>5</v>
      </c>
      <c r="N4176" s="5">
        <f>+VLOOKUP(B4176,'[17]TT 2023'!F$4229:K$4298,6,0)</f>
        <v>45924</v>
      </c>
      <c r="O4176" t="s">
        <v>4338</v>
      </c>
    </row>
    <row r="4177" spans="1:15" hidden="1" x14ac:dyDescent="0.2">
      <c r="A4177" s="5">
        <v>45888</v>
      </c>
      <c r="B4177" s="6">
        <v>52496</v>
      </c>
      <c r="C4177" s="6" t="s">
        <v>3391</v>
      </c>
      <c r="D4177" s="6" t="s">
        <v>4241</v>
      </c>
      <c r="E4177" s="9">
        <v>6072360</v>
      </c>
      <c r="F4177" s="10" t="s">
        <v>1409</v>
      </c>
      <c r="G4177" s="9">
        <v>485789</v>
      </c>
      <c r="H4177" s="9">
        <v>6558149</v>
      </c>
      <c r="I4177" s="6" t="s">
        <v>139</v>
      </c>
      <c r="J4177" s="6" t="s">
        <v>140</v>
      </c>
      <c r="K4177" s="5">
        <f t="shared" si="378"/>
        <v>45923</v>
      </c>
      <c r="L4177" s="9">
        <f>+VLOOKUP(B4177,'[17]TT 2023'!F$4229:K$4298,2,0)</f>
        <v>6558152</v>
      </c>
      <c r="M4177" s="9">
        <f t="shared" si="379"/>
        <v>3</v>
      </c>
      <c r="N4177" s="5">
        <f>+VLOOKUP(B4177,'[17]TT 2023'!F$4229:K$4298,6,0)</f>
        <v>45924</v>
      </c>
      <c r="O4177" t="s">
        <v>4338</v>
      </c>
    </row>
    <row r="4178" spans="1:15" hidden="1" x14ac:dyDescent="0.2">
      <c r="A4178" s="5">
        <v>45888</v>
      </c>
      <c r="B4178" s="6">
        <v>52497</v>
      </c>
      <c r="C4178" s="6" t="s">
        <v>3391</v>
      </c>
      <c r="D4178" s="6" t="s">
        <v>4242</v>
      </c>
      <c r="E4178" s="9">
        <v>2024120</v>
      </c>
      <c r="F4178" s="10" t="s">
        <v>1409</v>
      </c>
      <c r="G4178" s="9">
        <v>161930</v>
      </c>
      <c r="H4178" s="9">
        <v>2186050</v>
      </c>
      <c r="I4178" s="6" t="s">
        <v>113</v>
      </c>
      <c r="J4178" s="6" t="s">
        <v>114</v>
      </c>
      <c r="K4178" s="5">
        <f t="shared" si="378"/>
        <v>45923</v>
      </c>
      <c r="L4178" s="9">
        <f>+VLOOKUP(B4178,'[17]TT 2023'!F$4229:K$4298,2,0)</f>
        <v>2186055</v>
      </c>
      <c r="M4178" s="9">
        <f t="shared" si="379"/>
        <v>5</v>
      </c>
      <c r="N4178" s="5">
        <f>+VLOOKUP(B4178,'[17]TT 2023'!F$4229:K$4298,6,0)</f>
        <v>45924</v>
      </c>
      <c r="O4178" t="s">
        <v>4338</v>
      </c>
    </row>
    <row r="4179" spans="1:15" hidden="1" x14ac:dyDescent="0.2">
      <c r="A4179" s="5">
        <v>45888</v>
      </c>
      <c r="B4179" s="6">
        <v>52498</v>
      </c>
      <c r="C4179" s="6" t="s">
        <v>3391</v>
      </c>
      <c r="D4179" s="6" t="s">
        <v>4243</v>
      </c>
      <c r="E4179" s="9">
        <v>1468620</v>
      </c>
      <c r="F4179" s="10" t="s">
        <v>1409</v>
      </c>
      <c r="G4179" s="9">
        <v>117490</v>
      </c>
      <c r="H4179" s="9">
        <v>1586110</v>
      </c>
      <c r="I4179" s="6" t="s">
        <v>175</v>
      </c>
      <c r="J4179" s="6" t="s">
        <v>176</v>
      </c>
      <c r="K4179" s="5">
        <f t="shared" si="378"/>
        <v>45923</v>
      </c>
      <c r="L4179" s="9">
        <f>+VLOOKUP(B4179,'[17]TT 2023'!F$4229:K$4298,2,0)</f>
        <v>1586115</v>
      </c>
      <c r="M4179" s="9">
        <f t="shared" si="379"/>
        <v>5</v>
      </c>
      <c r="N4179" s="5">
        <f>+VLOOKUP(B4179,'[17]TT 2023'!F$4229:K$4298,6,0)</f>
        <v>45924</v>
      </c>
      <c r="O4179" t="s">
        <v>4338</v>
      </c>
    </row>
    <row r="4180" spans="1:15" hidden="1" x14ac:dyDescent="0.2">
      <c r="A4180" s="5">
        <v>45888</v>
      </c>
      <c r="B4180" s="6">
        <v>52499</v>
      </c>
      <c r="C4180" s="6" t="s">
        <v>3391</v>
      </c>
      <c r="D4180" s="6" t="s">
        <v>4244</v>
      </c>
      <c r="E4180" s="9">
        <v>2024120</v>
      </c>
      <c r="F4180" s="10" t="s">
        <v>1409</v>
      </c>
      <c r="G4180" s="9">
        <v>161930</v>
      </c>
      <c r="H4180" s="9">
        <v>2186050</v>
      </c>
      <c r="I4180" s="6" t="s">
        <v>131</v>
      </c>
      <c r="J4180" s="6" t="s">
        <v>132</v>
      </c>
      <c r="K4180" s="5">
        <f t="shared" si="378"/>
        <v>45923</v>
      </c>
      <c r="L4180" s="9">
        <f>+VLOOKUP(B4180,'[17]TT 2023'!F$4229:K$4298,2,0)</f>
        <v>2186055</v>
      </c>
      <c r="M4180" s="9">
        <f t="shared" si="379"/>
        <v>5</v>
      </c>
      <c r="N4180" s="5">
        <f>+VLOOKUP(B4180,'[17]TT 2023'!F$4229:K$4298,6,0)</f>
        <v>45924</v>
      </c>
      <c r="O4180" t="s">
        <v>4338</v>
      </c>
    </row>
    <row r="4181" spans="1:15" hidden="1" x14ac:dyDescent="0.2">
      <c r="A4181" s="5">
        <v>45888</v>
      </c>
      <c r="B4181" s="6">
        <v>52500</v>
      </c>
      <c r="C4181" s="6" t="s">
        <v>3391</v>
      </c>
      <c r="D4181" s="6" t="s">
        <v>4245</v>
      </c>
      <c r="E4181" s="9">
        <v>1564000</v>
      </c>
      <c r="F4181" s="10" t="s">
        <v>1409</v>
      </c>
      <c r="G4181" s="9">
        <v>125120</v>
      </c>
      <c r="H4181" s="9">
        <v>1689120</v>
      </c>
      <c r="I4181" s="6" t="s">
        <v>53</v>
      </c>
      <c r="J4181" s="6" t="s">
        <v>54</v>
      </c>
      <c r="K4181" s="5">
        <f t="shared" si="378"/>
        <v>45923</v>
      </c>
      <c r="L4181" s="9">
        <f>+VLOOKUP(B4181,'[17]TT 2023'!F$4229:K$4298,2,0)</f>
        <v>1689120</v>
      </c>
      <c r="M4181" s="9">
        <f t="shared" si="379"/>
        <v>0</v>
      </c>
      <c r="N4181" s="5">
        <f>+VLOOKUP(B4181,'[17]TT 2023'!F$4229:K$4298,6,0)</f>
        <v>45924</v>
      </c>
      <c r="O4181" t="s">
        <v>4338</v>
      </c>
    </row>
    <row r="4182" spans="1:15" hidden="1" x14ac:dyDescent="0.2">
      <c r="A4182" s="5">
        <v>45888</v>
      </c>
      <c r="B4182" s="6">
        <v>52501</v>
      </c>
      <c r="C4182" s="6" t="s">
        <v>3391</v>
      </c>
      <c r="D4182" s="6" t="s">
        <v>4246</v>
      </c>
      <c r="E4182" s="9">
        <v>2024120</v>
      </c>
      <c r="F4182" s="10" t="s">
        <v>1409</v>
      </c>
      <c r="G4182" s="9">
        <v>161930</v>
      </c>
      <c r="H4182" s="9">
        <v>2186050</v>
      </c>
      <c r="I4182" s="6" t="s">
        <v>131</v>
      </c>
      <c r="J4182" s="6" t="s">
        <v>132</v>
      </c>
      <c r="K4182" s="5">
        <f t="shared" si="378"/>
        <v>45923</v>
      </c>
      <c r="L4182" s="9">
        <f>+VLOOKUP(B4182,'[17]TT 2023'!F$4229:K$4298,2,0)</f>
        <v>2186055</v>
      </c>
      <c r="M4182" s="9">
        <f t="shared" si="379"/>
        <v>5</v>
      </c>
      <c r="N4182" s="5">
        <f>+VLOOKUP(B4182,'[17]TT 2023'!F$4229:K$4298,6,0)</f>
        <v>45924</v>
      </c>
      <c r="O4182" t="s">
        <v>4338</v>
      </c>
    </row>
    <row r="4183" spans="1:15" hidden="1" x14ac:dyDescent="0.2">
      <c r="A4183" s="5">
        <v>45888</v>
      </c>
      <c r="B4183" s="6">
        <v>52502</v>
      </c>
      <c r="C4183" s="6" t="s">
        <v>3391</v>
      </c>
      <c r="D4183" s="6" t="s">
        <v>4247</v>
      </c>
      <c r="E4183" s="9">
        <v>2024120</v>
      </c>
      <c r="F4183" s="10" t="s">
        <v>1409</v>
      </c>
      <c r="G4183" s="9">
        <v>161930</v>
      </c>
      <c r="H4183" s="9">
        <v>2186050</v>
      </c>
      <c r="I4183" s="6" t="s">
        <v>131</v>
      </c>
      <c r="J4183" s="6" t="s">
        <v>132</v>
      </c>
      <c r="K4183" s="5">
        <f t="shared" si="378"/>
        <v>45923</v>
      </c>
      <c r="L4183" s="9">
        <f>+VLOOKUP(B4183,'[17]TT 2023'!F$4229:K$4298,2,0)</f>
        <v>2186055</v>
      </c>
      <c r="M4183" s="9">
        <f t="shared" si="379"/>
        <v>5</v>
      </c>
      <c r="N4183" s="5">
        <f>+VLOOKUP(B4183,'[17]TT 2023'!F$4229:K$4298,6,0)</f>
        <v>45924</v>
      </c>
      <c r="O4183" t="s">
        <v>4338</v>
      </c>
    </row>
    <row r="4184" spans="1:15" hidden="1" x14ac:dyDescent="0.2">
      <c r="A4184" s="5">
        <v>45888</v>
      </c>
      <c r="B4184" s="6">
        <v>52503</v>
      </c>
      <c r="C4184" s="6" t="s">
        <v>3391</v>
      </c>
      <c r="D4184" s="6" t="s">
        <v>4248</v>
      </c>
      <c r="E4184" s="9">
        <v>808945</v>
      </c>
      <c r="F4184" s="10" t="s">
        <v>1409</v>
      </c>
      <c r="G4184" s="9">
        <v>64716</v>
      </c>
      <c r="H4184" s="9">
        <v>873661</v>
      </c>
      <c r="I4184" s="6" t="s">
        <v>53</v>
      </c>
      <c r="J4184" s="6" t="s">
        <v>54</v>
      </c>
      <c r="K4184" s="5">
        <f t="shared" si="378"/>
        <v>45923</v>
      </c>
      <c r="L4184" s="9">
        <f>+VLOOKUP(B4184,'[17]TT 2023'!F$4229:K$4298,2,0)</f>
        <v>873666</v>
      </c>
      <c r="M4184" s="9">
        <f t="shared" si="379"/>
        <v>5</v>
      </c>
      <c r="N4184" s="5">
        <f>+VLOOKUP(B4184,'[17]TT 2023'!F$4229:K$4298,6,0)</f>
        <v>45924</v>
      </c>
      <c r="O4184" t="s">
        <v>4338</v>
      </c>
    </row>
    <row r="4185" spans="1:15" hidden="1" x14ac:dyDescent="0.2">
      <c r="A4185" s="5">
        <v>45888</v>
      </c>
      <c r="B4185" s="6">
        <v>52504</v>
      </c>
      <c r="C4185" s="6" t="s">
        <v>3391</v>
      </c>
      <c r="D4185" s="6" t="s">
        <v>4249</v>
      </c>
      <c r="E4185" s="9">
        <v>2579200</v>
      </c>
      <c r="F4185" s="10" t="s">
        <v>1409</v>
      </c>
      <c r="G4185" s="9">
        <v>206336</v>
      </c>
      <c r="H4185" s="9">
        <v>2785536</v>
      </c>
      <c r="I4185" s="6" t="s">
        <v>89</v>
      </c>
      <c r="J4185" s="6" t="s">
        <v>90</v>
      </c>
      <c r="K4185" s="5">
        <f t="shared" si="378"/>
        <v>45923</v>
      </c>
      <c r="L4185" s="9">
        <f>+VLOOKUP(B4185,'[17]TT 2023'!F$4229:K$4298,2,0)</f>
        <v>2785536</v>
      </c>
      <c r="M4185" s="9">
        <f t="shared" si="379"/>
        <v>0</v>
      </c>
      <c r="N4185" s="5">
        <f>+VLOOKUP(B4185,'[17]TT 2023'!F$4229:K$4298,6,0)</f>
        <v>45924</v>
      </c>
      <c r="O4185" t="s">
        <v>4338</v>
      </c>
    </row>
    <row r="4186" spans="1:15" hidden="1" x14ac:dyDescent="0.2">
      <c r="A4186" s="5">
        <v>45888</v>
      </c>
      <c r="B4186" s="6">
        <v>52505</v>
      </c>
      <c r="C4186" s="6" t="s">
        <v>3391</v>
      </c>
      <c r="D4186" s="6" t="s">
        <v>4250</v>
      </c>
      <c r="E4186" s="9">
        <v>13117480</v>
      </c>
      <c r="F4186" s="10" t="s">
        <v>1409</v>
      </c>
      <c r="G4186" s="9">
        <v>1049398</v>
      </c>
      <c r="H4186" s="9">
        <v>14166878</v>
      </c>
      <c r="I4186" s="6" t="s">
        <v>13</v>
      </c>
      <c r="J4186" s="6" t="s">
        <v>14</v>
      </c>
      <c r="K4186" s="5">
        <f t="shared" si="378"/>
        <v>45923</v>
      </c>
      <c r="L4186" s="9">
        <f>+VLOOKUP(B4186,'[17]TT 2023'!F$4229:K$4298,2,0)</f>
        <v>14166873</v>
      </c>
      <c r="M4186" s="9">
        <f t="shared" si="379"/>
        <v>-5</v>
      </c>
      <c r="N4186" s="5">
        <f>+VLOOKUP(B4186,'[17]TT 2023'!F$4229:K$4298,6,0)</f>
        <v>45924</v>
      </c>
      <c r="O4186" t="s">
        <v>4338</v>
      </c>
    </row>
    <row r="4187" spans="1:15" hidden="1" x14ac:dyDescent="0.2">
      <c r="A4187" s="5">
        <v>45888</v>
      </c>
      <c r="B4187" s="6">
        <v>52506</v>
      </c>
      <c r="C4187" s="6" t="s">
        <v>3391</v>
      </c>
      <c r="D4187" s="6" t="s">
        <v>4251</v>
      </c>
      <c r="E4187" s="9">
        <v>1468620</v>
      </c>
      <c r="F4187" s="10" t="s">
        <v>1409</v>
      </c>
      <c r="G4187" s="9">
        <v>117490</v>
      </c>
      <c r="H4187" s="9">
        <v>1586110</v>
      </c>
      <c r="I4187" s="6" t="s">
        <v>291</v>
      </c>
      <c r="J4187" s="6" t="s">
        <v>292</v>
      </c>
      <c r="K4187" s="5">
        <f t="shared" si="378"/>
        <v>45923</v>
      </c>
      <c r="L4187" s="9">
        <f>+VLOOKUP(B4187,'[17]TT 2023'!F$4229:K$4298,2,0)</f>
        <v>1586115</v>
      </c>
      <c r="M4187" s="9">
        <f t="shared" si="379"/>
        <v>5</v>
      </c>
      <c r="N4187" s="5">
        <f>+VLOOKUP(B4187,'[17]TT 2023'!F$4229:K$4298,6,0)</f>
        <v>45924</v>
      </c>
      <c r="O4187" t="s">
        <v>4338</v>
      </c>
    </row>
    <row r="4188" spans="1:15" hidden="1" x14ac:dyDescent="0.2">
      <c r="A4188" s="5">
        <v>45888</v>
      </c>
      <c r="B4188" s="6">
        <v>52507</v>
      </c>
      <c r="C4188" s="6" t="s">
        <v>3391</v>
      </c>
      <c r="D4188" s="6" t="s">
        <v>4252</v>
      </c>
      <c r="E4188" s="9">
        <v>2026650</v>
      </c>
      <c r="F4188" s="10" t="s">
        <v>1409</v>
      </c>
      <c r="G4188" s="9">
        <v>162132</v>
      </c>
      <c r="H4188" s="9">
        <v>2188782</v>
      </c>
      <c r="I4188" s="6" t="s">
        <v>131</v>
      </c>
      <c r="J4188" s="6" t="s">
        <v>132</v>
      </c>
      <c r="K4188" s="5">
        <f t="shared" si="378"/>
        <v>45923</v>
      </c>
      <c r="L4188" s="9">
        <f>+VLOOKUP(B4188,'[17]TT 2023'!F$4229:K$4298,2,0)</f>
        <v>2188782</v>
      </c>
      <c r="M4188" s="9">
        <f t="shared" si="379"/>
        <v>0</v>
      </c>
      <c r="N4188" s="5">
        <f>+VLOOKUP(B4188,'[17]TT 2023'!F$4229:K$4298,6,0)</f>
        <v>45924</v>
      </c>
      <c r="O4188" t="s">
        <v>4338</v>
      </c>
    </row>
    <row r="4189" spans="1:15" hidden="1" x14ac:dyDescent="0.2">
      <c r="A4189" s="5">
        <v>45888</v>
      </c>
      <c r="B4189" s="6">
        <v>52508</v>
      </c>
      <c r="C4189" s="6" t="s">
        <v>3391</v>
      </c>
      <c r="D4189" s="6" t="s">
        <v>4253</v>
      </c>
      <c r="E4189" s="9">
        <v>2024120</v>
      </c>
      <c r="F4189" s="10" t="s">
        <v>1409</v>
      </c>
      <c r="G4189" s="9">
        <v>161930</v>
      </c>
      <c r="H4189" s="9">
        <v>2186050</v>
      </c>
      <c r="I4189" s="6" t="s">
        <v>139</v>
      </c>
      <c r="J4189" s="6" t="s">
        <v>140</v>
      </c>
      <c r="K4189" s="5">
        <f t="shared" si="378"/>
        <v>45923</v>
      </c>
      <c r="L4189" s="9">
        <f>+VLOOKUP(B4189,'[17]TT 2023'!F$4229:K$4298,2,0)</f>
        <v>2186055</v>
      </c>
      <c r="M4189" s="9">
        <f t="shared" si="379"/>
        <v>5</v>
      </c>
      <c r="N4189" s="5">
        <f>+VLOOKUP(B4189,'[17]TT 2023'!F$4229:K$4298,6,0)</f>
        <v>45924</v>
      </c>
      <c r="O4189" t="s">
        <v>4338</v>
      </c>
    </row>
    <row r="4190" spans="1:15" hidden="1" x14ac:dyDescent="0.2">
      <c r="A4190" s="5">
        <v>45888</v>
      </c>
      <c r="B4190" s="6">
        <v>52509</v>
      </c>
      <c r="C4190" s="6" t="s">
        <v>3391</v>
      </c>
      <c r="D4190" s="6" t="s">
        <v>4254</v>
      </c>
      <c r="E4190" s="9">
        <v>2024120</v>
      </c>
      <c r="F4190" s="10" t="s">
        <v>1409</v>
      </c>
      <c r="G4190" s="9">
        <v>161930</v>
      </c>
      <c r="H4190" s="9">
        <v>2186050</v>
      </c>
      <c r="I4190" s="6" t="s">
        <v>73</v>
      </c>
      <c r="J4190" s="6" t="s">
        <v>74</v>
      </c>
      <c r="K4190" s="5">
        <f t="shared" si="378"/>
        <v>45923</v>
      </c>
      <c r="L4190" s="9">
        <f>+VLOOKUP(B4190,'[17]TT 2023'!F$4229:K$4298,2,0)</f>
        <v>2186055</v>
      </c>
      <c r="M4190" s="9">
        <f t="shared" si="379"/>
        <v>5</v>
      </c>
      <c r="N4190" s="5">
        <f>+VLOOKUP(B4190,'[17]TT 2023'!F$4229:K$4298,6,0)</f>
        <v>45924</v>
      </c>
      <c r="O4190" t="s">
        <v>4338</v>
      </c>
    </row>
    <row r="4191" spans="1:15" hidden="1" x14ac:dyDescent="0.2">
      <c r="A4191" s="5">
        <v>45889</v>
      </c>
      <c r="B4191" s="6">
        <v>52626</v>
      </c>
      <c r="C4191" s="6" t="s">
        <v>3391</v>
      </c>
      <c r="D4191" s="6" t="s">
        <v>4255</v>
      </c>
      <c r="E4191" s="9">
        <v>9958760</v>
      </c>
      <c r="F4191" s="10" t="s">
        <v>1409</v>
      </c>
      <c r="G4191" s="9">
        <v>796701</v>
      </c>
      <c r="H4191" s="9">
        <v>10755461</v>
      </c>
      <c r="I4191" s="6" t="s">
        <v>13</v>
      </c>
      <c r="J4191" s="6" t="s">
        <v>14</v>
      </c>
      <c r="K4191" s="5">
        <f t="shared" ref="K4191:K4254" si="380">35+A4191</f>
        <v>45924</v>
      </c>
      <c r="L4191" s="9">
        <f>+VLOOKUP(B4191,'[17]TT 2023'!F$4229:K$4298,2,0)</f>
        <v>10755464</v>
      </c>
      <c r="M4191" s="9">
        <f t="shared" ref="M4191:M4254" si="381">+L4191-H4191</f>
        <v>3</v>
      </c>
      <c r="N4191" s="5">
        <f>+VLOOKUP(B4191,'[17]TT 2023'!F$4229:K$4298,6,0)</f>
        <v>45924</v>
      </c>
      <c r="O4191" t="s">
        <v>4338</v>
      </c>
    </row>
    <row r="4192" spans="1:15" hidden="1" x14ac:dyDescent="0.2">
      <c r="A4192" s="5">
        <v>45889</v>
      </c>
      <c r="B4192" s="6">
        <v>52627</v>
      </c>
      <c r="C4192" s="6" t="s">
        <v>3391</v>
      </c>
      <c r="D4192" s="6" t="s">
        <v>4256</v>
      </c>
      <c r="E4192" s="9">
        <v>1719535</v>
      </c>
      <c r="F4192" s="10" t="s">
        <v>1409</v>
      </c>
      <c r="G4192" s="9">
        <v>137563</v>
      </c>
      <c r="H4192" s="9">
        <v>1857098</v>
      </c>
      <c r="I4192" s="6" t="s">
        <v>117</v>
      </c>
      <c r="J4192" s="6" t="s">
        <v>118</v>
      </c>
      <c r="K4192" s="5">
        <f t="shared" si="380"/>
        <v>45924</v>
      </c>
      <c r="L4192" s="9">
        <f>+VLOOKUP(B4192,'[17]TT 2023'!F$4229:K$4298,2,0)</f>
        <v>1857101</v>
      </c>
      <c r="M4192" s="9">
        <f t="shared" si="381"/>
        <v>3</v>
      </c>
      <c r="N4192" s="5">
        <f>+VLOOKUP(B4192,'[17]TT 2023'!F$4229:K$4298,6,0)</f>
        <v>45924</v>
      </c>
      <c r="O4192" t="s">
        <v>4338</v>
      </c>
    </row>
    <row r="4193" spans="1:15" hidden="1" x14ac:dyDescent="0.2">
      <c r="A4193" s="5">
        <v>45889</v>
      </c>
      <c r="B4193" s="6">
        <v>52628</v>
      </c>
      <c r="C4193" s="6" t="s">
        <v>3391</v>
      </c>
      <c r="D4193" s="6" t="s">
        <v>4257</v>
      </c>
      <c r="E4193" s="9">
        <v>2746296</v>
      </c>
      <c r="F4193" s="10" t="s">
        <v>1409</v>
      </c>
      <c r="G4193" s="9">
        <v>219704</v>
      </c>
      <c r="H4193" s="9">
        <v>2966000</v>
      </c>
      <c r="I4193" s="6" t="s">
        <v>117</v>
      </c>
      <c r="J4193" s="6" t="s">
        <v>118</v>
      </c>
      <c r="K4193" s="5">
        <f t="shared" si="380"/>
        <v>45924</v>
      </c>
      <c r="L4193" s="9">
        <f>+VLOOKUP(B4193,'[17]TT 2023'!F$4229:K$4298,2,0)</f>
        <v>2966004</v>
      </c>
      <c r="M4193" s="9">
        <f t="shared" si="381"/>
        <v>4</v>
      </c>
      <c r="N4193" s="5">
        <f>+VLOOKUP(B4193,'[17]TT 2023'!F$4229:K$4298,6,0)</f>
        <v>45924</v>
      </c>
      <c r="O4193" t="s">
        <v>4338</v>
      </c>
    </row>
    <row r="4194" spans="1:15" hidden="1" x14ac:dyDescent="0.2">
      <c r="A4194" s="5">
        <v>45889</v>
      </c>
      <c r="B4194" s="6">
        <v>52629</v>
      </c>
      <c r="C4194" s="6" t="s">
        <v>3391</v>
      </c>
      <c r="D4194" s="6" t="s">
        <v>4258</v>
      </c>
      <c r="E4194" s="9">
        <v>2024120</v>
      </c>
      <c r="F4194" s="10" t="s">
        <v>1409</v>
      </c>
      <c r="G4194" s="9">
        <v>161930</v>
      </c>
      <c r="H4194" s="9">
        <v>2186050</v>
      </c>
      <c r="I4194" s="6" t="s">
        <v>117</v>
      </c>
      <c r="J4194" s="6" t="s">
        <v>118</v>
      </c>
      <c r="K4194" s="5">
        <f t="shared" si="380"/>
        <v>45924</v>
      </c>
      <c r="L4194" s="9">
        <f>+VLOOKUP(B4194,'[17]TT 2023'!F$4229:K$4298,2,0)</f>
        <v>2186055</v>
      </c>
      <c r="M4194" s="9">
        <f t="shared" si="381"/>
        <v>5</v>
      </c>
      <c r="N4194" s="5">
        <f>+VLOOKUP(B4194,'[17]TT 2023'!F$4229:K$4298,6,0)</f>
        <v>45924</v>
      </c>
      <c r="O4194" t="s">
        <v>4338</v>
      </c>
    </row>
    <row r="4195" spans="1:15" hidden="1" x14ac:dyDescent="0.2">
      <c r="A4195" s="5">
        <v>45889</v>
      </c>
      <c r="B4195" s="6">
        <v>52640</v>
      </c>
      <c r="C4195" s="6" t="s">
        <v>3391</v>
      </c>
      <c r="D4195" s="6" t="s">
        <v>4259</v>
      </c>
      <c r="E4195" s="9">
        <v>11105800</v>
      </c>
      <c r="F4195" s="10" t="s">
        <v>1409</v>
      </c>
      <c r="G4195" s="9">
        <v>888464</v>
      </c>
      <c r="H4195" s="9">
        <v>11994264</v>
      </c>
      <c r="I4195" s="6" t="s">
        <v>147</v>
      </c>
      <c r="J4195" s="6" t="s">
        <v>148</v>
      </c>
      <c r="K4195" s="5">
        <f t="shared" si="380"/>
        <v>45924</v>
      </c>
      <c r="L4195" s="9">
        <f>+VLOOKUP(B4195,'[17]TT 2023'!F$4229:K$4298,2,0)</f>
        <v>11994264</v>
      </c>
      <c r="M4195" s="9">
        <f t="shared" si="381"/>
        <v>0</v>
      </c>
      <c r="N4195" s="5">
        <f>+VLOOKUP(B4195,'[17]TT 2023'!F$4229:K$4298,6,0)</f>
        <v>45924</v>
      </c>
      <c r="O4195" t="s">
        <v>4338</v>
      </c>
    </row>
    <row r="4196" spans="1:15" hidden="1" x14ac:dyDescent="0.2">
      <c r="A4196" s="5">
        <v>45889</v>
      </c>
      <c r="B4196" s="6">
        <v>52641</v>
      </c>
      <c r="C4196" s="6" t="s">
        <v>3391</v>
      </c>
      <c r="D4196" s="6" t="s">
        <v>4260</v>
      </c>
      <c r="E4196" s="9">
        <v>3816965</v>
      </c>
      <c r="F4196" s="10" t="s">
        <v>1409</v>
      </c>
      <c r="G4196" s="9">
        <v>305357</v>
      </c>
      <c r="H4196" s="9">
        <v>4122322</v>
      </c>
      <c r="I4196" s="6" t="s">
        <v>147</v>
      </c>
      <c r="J4196" s="6" t="s">
        <v>148</v>
      </c>
      <c r="K4196" s="5">
        <f t="shared" si="380"/>
        <v>45924</v>
      </c>
      <c r="L4196" s="9">
        <f>+VLOOKUP(B4196,'[17]TT 2023'!F$4229:K$4298,2,0)</f>
        <v>4122320</v>
      </c>
      <c r="M4196" s="9">
        <f t="shared" si="381"/>
        <v>-2</v>
      </c>
      <c r="N4196" s="5">
        <f>+VLOOKUP(B4196,'[17]TT 2023'!F$4229:K$4298,6,0)</f>
        <v>45924</v>
      </c>
      <c r="O4196" t="s">
        <v>4338</v>
      </c>
    </row>
    <row r="4197" spans="1:15" hidden="1" x14ac:dyDescent="0.2">
      <c r="A4197" s="5">
        <v>45889</v>
      </c>
      <c r="B4197" s="6">
        <v>52642</v>
      </c>
      <c r="C4197" s="6" t="s">
        <v>3391</v>
      </c>
      <c r="D4197" s="6" t="s">
        <v>4261</v>
      </c>
      <c r="E4197" s="9">
        <v>10994742</v>
      </c>
      <c r="F4197" s="10" t="s">
        <v>1409</v>
      </c>
      <c r="G4197" s="9">
        <v>879579</v>
      </c>
      <c r="H4197" s="9">
        <v>11874321</v>
      </c>
      <c r="I4197" s="6" t="s">
        <v>147</v>
      </c>
      <c r="J4197" s="6" t="s">
        <v>148</v>
      </c>
      <c r="K4197" s="5">
        <f t="shared" si="380"/>
        <v>45924</v>
      </c>
      <c r="L4197" s="9">
        <f>+VLOOKUP(B4197,'[17]TT 2023'!F$4229:K$4298,2,0)</f>
        <v>11874317</v>
      </c>
      <c r="M4197" s="9">
        <f t="shared" si="381"/>
        <v>-4</v>
      </c>
      <c r="N4197" s="5">
        <f>+VLOOKUP(B4197,'[17]TT 2023'!F$4229:K$4298,6,0)</f>
        <v>45924</v>
      </c>
      <c r="O4197" t="s">
        <v>4338</v>
      </c>
    </row>
    <row r="4198" spans="1:15" hidden="1" x14ac:dyDescent="0.2">
      <c r="A4198" s="5">
        <v>45889</v>
      </c>
      <c r="B4198" s="6">
        <v>52643</v>
      </c>
      <c r="C4198" s="6" t="s">
        <v>3391</v>
      </c>
      <c r="D4198" s="6" t="s">
        <v>4262</v>
      </c>
      <c r="E4198" s="9">
        <v>558030</v>
      </c>
      <c r="F4198" s="10" t="s">
        <v>1409</v>
      </c>
      <c r="G4198" s="9">
        <v>44642</v>
      </c>
      <c r="H4198" s="9">
        <v>602672</v>
      </c>
      <c r="I4198" s="6" t="s">
        <v>147</v>
      </c>
      <c r="J4198" s="6" t="s">
        <v>148</v>
      </c>
      <c r="K4198" s="5">
        <f t="shared" si="380"/>
        <v>45924</v>
      </c>
      <c r="L4198" s="9">
        <f>+VLOOKUP(B4198,'[17]TT 2023'!F$4229:K$4298,2,0)</f>
        <v>602667</v>
      </c>
      <c r="M4198" s="9">
        <f t="shared" si="381"/>
        <v>-5</v>
      </c>
      <c r="N4198" s="5">
        <f>+VLOOKUP(B4198,'[17]TT 2023'!F$4229:K$4298,6,0)</f>
        <v>45924</v>
      </c>
      <c r="O4198" t="s">
        <v>4338</v>
      </c>
    </row>
    <row r="4199" spans="1:15" hidden="1" x14ac:dyDescent="0.2">
      <c r="A4199" s="5">
        <v>45889</v>
      </c>
      <c r="B4199" s="6">
        <v>52644</v>
      </c>
      <c r="C4199" s="6" t="s">
        <v>3391</v>
      </c>
      <c r="D4199" s="6" t="s">
        <v>4263</v>
      </c>
      <c r="E4199" s="9">
        <v>1759290</v>
      </c>
      <c r="F4199" s="10" t="s">
        <v>1409</v>
      </c>
      <c r="G4199" s="9">
        <v>140743</v>
      </c>
      <c r="H4199" s="9">
        <v>1900033</v>
      </c>
      <c r="I4199" s="6" t="s">
        <v>147</v>
      </c>
      <c r="J4199" s="6" t="s">
        <v>148</v>
      </c>
      <c r="K4199" s="5">
        <f t="shared" si="380"/>
        <v>45924</v>
      </c>
      <c r="L4199" s="9">
        <f>+VLOOKUP(B4199,'[17]TT 2023'!F$4229:K$4298,2,0)</f>
        <v>1900031</v>
      </c>
      <c r="M4199" s="9">
        <f t="shared" si="381"/>
        <v>-2</v>
      </c>
      <c r="N4199" s="5">
        <f>+VLOOKUP(B4199,'[17]TT 2023'!F$4229:K$4298,6,0)</f>
        <v>45924</v>
      </c>
      <c r="O4199" t="s">
        <v>4338</v>
      </c>
    </row>
    <row r="4200" spans="1:15" hidden="1" x14ac:dyDescent="0.2">
      <c r="A4200" s="5">
        <v>45889</v>
      </c>
      <c r="B4200" s="6">
        <v>52645</v>
      </c>
      <c r="C4200" s="6" t="s">
        <v>3391</v>
      </c>
      <c r="D4200" s="6" t="s">
        <v>4264</v>
      </c>
      <c r="E4200" s="9">
        <v>1012060</v>
      </c>
      <c r="F4200" s="10" t="s">
        <v>1409</v>
      </c>
      <c r="G4200" s="9">
        <v>80965</v>
      </c>
      <c r="H4200" s="9">
        <v>1093025</v>
      </c>
      <c r="I4200" s="6" t="s">
        <v>147</v>
      </c>
      <c r="J4200" s="6" t="s">
        <v>148</v>
      </c>
      <c r="K4200" s="5">
        <f t="shared" si="380"/>
        <v>45924</v>
      </c>
      <c r="L4200" s="9">
        <f>+VLOOKUP(B4200,'[17]TT 2023'!F$4229:K$4298,2,0)</f>
        <v>1093028</v>
      </c>
      <c r="M4200" s="9">
        <f t="shared" si="381"/>
        <v>3</v>
      </c>
      <c r="N4200" s="5">
        <f>+VLOOKUP(B4200,'[17]TT 2023'!F$4229:K$4298,6,0)</f>
        <v>45924</v>
      </c>
      <c r="O4200" t="s">
        <v>4338</v>
      </c>
    </row>
    <row r="4201" spans="1:15" hidden="1" x14ac:dyDescent="0.2">
      <c r="A4201" s="5">
        <v>45889</v>
      </c>
      <c r="B4201" s="6">
        <v>52646</v>
      </c>
      <c r="C4201" s="6" t="s">
        <v>3391</v>
      </c>
      <c r="D4201" s="6" t="s">
        <v>4265</v>
      </c>
      <c r="E4201" s="9">
        <v>1518090</v>
      </c>
      <c r="F4201" s="10" t="s">
        <v>1409</v>
      </c>
      <c r="G4201" s="9">
        <v>121447</v>
      </c>
      <c r="H4201" s="9">
        <v>1639537</v>
      </c>
      <c r="I4201" s="6" t="s">
        <v>147</v>
      </c>
      <c r="J4201" s="6" t="s">
        <v>148</v>
      </c>
      <c r="K4201" s="5">
        <f t="shared" si="380"/>
        <v>45924</v>
      </c>
      <c r="L4201" s="9">
        <f>+VLOOKUP(B4201,'[17]TT 2023'!F$4229:K$4298,2,0)</f>
        <v>1639535</v>
      </c>
      <c r="M4201" s="9">
        <f t="shared" si="381"/>
        <v>-2</v>
      </c>
      <c r="N4201" s="5">
        <f>+VLOOKUP(B4201,'[17]TT 2023'!F$4229:K$4298,6,0)</f>
        <v>45924</v>
      </c>
      <c r="O4201" t="s">
        <v>4338</v>
      </c>
    </row>
    <row r="4202" spans="1:15" hidden="1" x14ac:dyDescent="0.2">
      <c r="A4202" s="5">
        <v>45889</v>
      </c>
      <c r="B4202" s="6">
        <v>52647</v>
      </c>
      <c r="C4202" s="6" t="s">
        <v>3391</v>
      </c>
      <c r="D4202" s="6" t="s">
        <v>4266</v>
      </c>
      <c r="E4202" s="9">
        <v>506030</v>
      </c>
      <c r="F4202" s="10" t="s">
        <v>1409</v>
      </c>
      <c r="G4202" s="9">
        <v>40482</v>
      </c>
      <c r="H4202" s="9">
        <v>546512</v>
      </c>
      <c r="I4202" s="6" t="s">
        <v>147</v>
      </c>
      <c r="J4202" s="6" t="s">
        <v>148</v>
      </c>
      <c r="K4202" s="5">
        <f t="shared" si="380"/>
        <v>45924</v>
      </c>
      <c r="L4202" s="9">
        <f>+VLOOKUP(B4202,'[17]TT 2023'!F$4229:K$4298,2,0)</f>
        <v>546507</v>
      </c>
      <c r="M4202" s="9">
        <f t="shared" si="381"/>
        <v>-5</v>
      </c>
      <c r="N4202" s="5">
        <f>+VLOOKUP(B4202,'[17]TT 2023'!F$4229:K$4298,6,0)</f>
        <v>45924</v>
      </c>
      <c r="O4202" t="s">
        <v>4338</v>
      </c>
    </row>
    <row r="4203" spans="1:15" hidden="1" x14ac:dyDescent="0.2">
      <c r="A4203" s="5">
        <v>45889</v>
      </c>
      <c r="B4203" s="6">
        <v>52648</v>
      </c>
      <c r="C4203" s="6" t="s">
        <v>3391</v>
      </c>
      <c r="D4203" s="6" t="s">
        <v>4267</v>
      </c>
      <c r="E4203" s="9">
        <v>1012060</v>
      </c>
      <c r="F4203" s="10" t="s">
        <v>1409</v>
      </c>
      <c r="G4203" s="9">
        <v>80965</v>
      </c>
      <c r="H4203" s="9">
        <v>1093025</v>
      </c>
      <c r="I4203" s="6" t="s">
        <v>147</v>
      </c>
      <c r="J4203" s="6" t="s">
        <v>148</v>
      </c>
      <c r="K4203" s="5">
        <f t="shared" si="380"/>
        <v>45924</v>
      </c>
      <c r="L4203" s="9">
        <f>+VLOOKUP(B4203,'[17]TT 2023'!F$4229:K$4298,2,0)</f>
        <v>1093028</v>
      </c>
      <c r="M4203" s="9">
        <f t="shared" si="381"/>
        <v>3</v>
      </c>
      <c r="N4203" s="5">
        <f>+VLOOKUP(B4203,'[17]TT 2023'!F$4229:K$4298,6,0)</f>
        <v>45924</v>
      </c>
      <c r="O4203" t="s">
        <v>4338</v>
      </c>
    </row>
    <row r="4204" spans="1:15" hidden="1" x14ac:dyDescent="0.2">
      <c r="A4204" s="5">
        <v>45889</v>
      </c>
      <c r="B4204" s="6">
        <v>52649</v>
      </c>
      <c r="C4204" s="6" t="s">
        <v>3391</v>
      </c>
      <c r="D4204" s="6" t="s">
        <v>4268</v>
      </c>
      <c r="E4204" s="9">
        <v>734310</v>
      </c>
      <c r="F4204" s="10" t="s">
        <v>1409</v>
      </c>
      <c r="G4204" s="9">
        <v>58745</v>
      </c>
      <c r="H4204" s="9">
        <v>793055</v>
      </c>
      <c r="I4204" s="6" t="s">
        <v>147</v>
      </c>
      <c r="J4204" s="6" t="s">
        <v>148</v>
      </c>
      <c r="K4204" s="5">
        <f t="shared" si="380"/>
        <v>45924</v>
      </c>
      <c r="L4204" s="9">
        <f>+VLOOKUP(B4204,'[17]TT 2023'!F$4229:K$4298,2,0)</f>
        <v>793058</v>
      </c>
      <c r="M4204" s="9">
        <f t="shared" si="381"/>
        <v>3</v>
      </c>
      <c r="N4204" s="5">
        <f>+VLOOKUP(B4204,'[17]TT 2023'!F$4229:K$4298,6,0)</f>
        <v>45924</v>
      </c>
      <c r="O4204" t="s">
        <v>4338</v>
      </c>
    </row>
    <row r="4205" spans="1:15" hidden="1" x14ac:dyDescent="0.2">
      <c r="A4205" s="5">
        <v>45889</v>
      </c>
      <c r="B4205" s="6">
        <v>52650</v>
      </c>
      <c r="C4205" s="6" t="s">
        <v>3391</v>
      </c>
      <c r="D4205" s="6" t="s">
        <v>4269</v>
      </c>
      <c r="E4205" s="9">
        <v>2024120</v>
      </c>
      <c r="F4205" s="10" t="s">
        <v>1409</v>
      </c>
      <c r="G4205" s="9">
        <v>161930</v>
      </c>
      <c r="H4205" s="9">
        <v>2186050</v>
      </c>
      <c r="I4205" s="6" t="s">
        <v>147</v>
      </c>
      <c r="J4205" s="6" t="s">
        <v>148</v>
      </c>
      <c r="K4205" s="5">
        <f t="shared" si="380"/>
        <v>45924</v>
      </c>
      <c r="L4205" s="9">
        <f>+VLOOKUP(B4205,'[17]TT 2023'!F$4229:K$4298,2,0)</f>
        <v>2186055</v>
      </c>
      <c r="M4205" s="9">
        <f t="shared" si="381"/>
        <v>5</v>
      </c>
      <c r="N4205" s="5">
        <f>+VLOOKUP(B4205,'[17]TT 2023'!F$4229:K$4298,6,0)</f>
        <v>45924</v>
      </c>
      <c r="O4205" t="s">
        <v>4338</v>
      </c>
    </row>
    <row r="4206" spans="1:15" hidden="1" x14ac:dyDescent="0.2">
      <c r="A4206" s="5">
        <v>45890</v>
      </c>
      <c r="B4206" s="6">
        <v>53697</v>
      </c>
      <c r="C4206" s="6" t="s">
        <v>3391</v>
      </c>
      <c r="D4206" s="6" t="s">
        <v>4270</v>
      </c>
      <c r="E4206" s="9">
        <v>4621655</v>
      </c>
      <c r="F4206" s="10" t="s">
        <v>1409</v>
      </c>
      <c r="G4206" s="9">
        <v>369732</v>
      </c>
      <c r="H4206" s="9">
        <v>4991387</v>
      </c>
      <c r="I4206" s="6" t="s">
        <v>139</v>
      </c>
      <c r="J4206" s="6" t="s">
        <v>140</v>
      </c>
      <c r="K4206" s="5">
        <f t="shared" si="380"/>
        <v>45925</v>
      </c>
      <c r="L4206" s="9">
        <f>+VLOOKUP(B4206,'[17]TT 2023'!F$4229:K$4298,2,0)</f>
        <v>4991382</v>
      </c>
      <c r="M4206" s="9">
        <f t="shared" si="381"/>
        <v>-5</v>
      </c>
      <c r="N4206" s="5">
        <f>+VLOOKUP(B4206,'[17]TT 2023'!F$4229:K$4298,6,0)</f>
        <v>45924</v>
      </c>
      <c r="O4206" t="s">
        <v>4338</v>
      </c>
    </row>
    <row r="4207" spans="1:15" hidden="1" x14ac:dyDescent="0.2">
      <c r="A4207" s="5">
        <v>45890</v>
      </c>
      <c r="B4207" s="6">
        <v>53698</v>
      </c>
      <c r="C4207" s="6" t="s">
        <v>3391</v>
      </c>
      <c r="D4207" s="6" t="s">
        <v>4271</v>
      </c>
      <c r="E4207" s="9">
        <v>1110580</v>
      </c>
      <c r="F4207" s="10" t="s">
        <v>1409</v>
      </c>
      <c r="G4207" s="9">
        <v>88846</v>
      </c>
      <c r="H4207" s="9">
        <v>1199426</v>
      </c>
      <c r="I4207" s="6" t="s">
        <v>53</v>
      </c>
      <c r="J4207" s="6" t="s">
        <v>54</v>
      </c>
      <c r="K4207" s="5">
        <f t="shared" si="380"/>
        <v>45925</v>
      </c>
      <c r="L4207" s="9">
        <f>+VLOOKUP(B4207,'[17]TT 2023'!F$4299:K$4460,2,0)</f>
        <v>1199421</v>
      </c>
      <c r="M4207" s="9">
        <f t="shared" si="381"/>
        <v>-5</v>
      </c>
      <c r="N4207" s="5">
        <f>+VLOOKUP(B4207,'[17]TT 2023'!F$4299:K$4460,6,0)</f>
        <v>45940</v>
      </c>
      <c r="O4207" t="s">
        <v>4620</v>
      </c>
    </row>
    <row r="4208" spans="1:15" hidden="1" x14ac:dyDescent="0.2">
      <c r="A4208" s="5">
        <v>45891</v>
      </c>
      <c r="B4208" s="6">
        <v>53733</v>
      </c>
      <c r="C4208" s="6" t="s">
        <v>3391</v>
      </c>
      <c r="D4208" s="6" t="s">
        <v>4272</v>
      </c>
      <c r="E4208" s="9">
        <v>1564000</v>
      </c>
      <c r="F4208" s="10" t="s">
        <v>1409</v>
      </c>
      <c r="G4208" s="9">
        <v>125120</v>
      </c>
      <c r="H4208" s="9">
        <v>1689120</v>
      </c>
      <c r="I4208" s="6" t="s">
        <v>13</v>
      </c>
      <c r="J4208" s="6" t="s">
        <v>14</v>
      </c>
      <c r="K4208" s="5">
        <f t="shared" si="380"/>
        <v>45926</v>
      </c>
      <c r="L4208" s="9">
        <f>+VLOOKUP(B4208,'[17]TT 2023'!F$4229:K$4298,2,0)</f>
        <v>1689120</v>
      </c>
      <c r="M4208" s="9">
        <f t="shared" si="381"/>
        <v>0</v>
      </c>
      <c r="N4208" s="5">
        <f>+VLOOKUP(B4208,'[17]TT 2023'!F$4229:K$4298,6,0)</f>
        <v>45924</v>
      </c>
      <c r="O4208" t="s">
        <v>4338</v>
      </c>
    </row>
    <row r="4209" spans="1:15" hidden="1" x14ac:dyDescent="0.2">
      <c r="A4209" s="5">
        <v>45891</v>
      </c>
      <c r="B4209" s="6">
        <v>54130</v>
      </c>
      <c r="C4209" s="6" t="s">
        <v>3391</v>
      </c>
      <c r="D4209" s="6" t="s">
        <v>4273</v>
      </c>
      <c r="E4209" s="9">
        <v>501830</v>
      </c>
      <c r="F4209" s="10" t="s">
        <v>1409</v>
      </c>
      <c r="G4209" s="9">
        <v>40146</v>
      </c>
      <c r="H4209" s="9">
        <v>541976</v>
      </c>
      <c r="I4209" s="6" t="s">
        <v>101</v>
      </c>
      <c r="J4209" s="6" t="s">
        <v>102</v>
      </c>
      <c r="K4209" s="5">
        <f t="shared" si="380"/>
        <v>45926</v>
      </c>
      <c r="L4209" s="9">
        <f>+VLOOKUP(B4209,'[17]TT 2023'!F$4229:K$4298,2,0)</f>
        <v>541971</v>
      </c>
      <c r="M4209" s="9">
        <f t="shared" si="381"/>
        <v>-5</v>
      </c>
      <c r="N4209" s="5">
        <f>+VLOOKUP(B4209,'[17]TT 2023'!F$4229:K$4298,6,0)</f>
        <v>45924</v>
      </c>
      <c r="O4209" t="s">
        <v>4338</v>
      </c>
    </row>
    <row r="4210" spans="1:15" hidden="1" x14ac:dyDescent="0.2">
      <c r="A4210" s="5">
        <v>45894</v>
      </c>
      <c r="B4210" s="6">
        <v>54325</v>
      </c>
      <c r="C4210" s="6" t="s">
        <v>3391</v>
      </c>
      <c r="D4210" s="6" t="s">
        <v>4274</v>
      </c>
      <c r="E4210" s="9">
        <v>2024120</v>
      </c>
      <c r="F4210" s="10" t="s">
        <v>1409</v>
      </c>
      <c r="G4210" s="9">
        <v>161930</v>
      </c>
      <c r="H4210" s="9">
        <v>2186050</v>
      </c>
      <c r="I4210" s="6" t="s">
        <v>147</v>
      </c>
      <c r="J4210" s="6" t="s">
        <v>148</v>
      </c>
      <c r="K4210" s="5">
        <f t="shared" si="380"/>
        <v>45929</v>
      </c>
      <c r="L4210" s="9">
        <f>+VLOOKUP(B4210,'[17]TT 2023'!F$4229:K$4298,2,0)</f>
        <v>2186055</v>
      </c>
      <c r="M4210" s="9">
        <f t="shared" si="381"/>
        <v>5</v>
      </c>
      <c r="N4210" s="5">
        <f>+VLOOKUP(B4210,'[17]TT 2023'!F$4229:K$4298,6,0)</f>
        <v>45924</v>
      </c>
      <c r="O4210" t="s">
        <v>4338</v>
      </c>
    </row>
    <row r="4211" spans="1:15" hidden="1" x14ac:dyDescent="0.2">
      <c r="A4211" s="5">
        <v>45894</v>
      </c>
      <c r="B4211" s="6">
        <v>54326</v>
      </c>
      <c r="C4211" s="6" t="s">
        <v>3391</v>
      </c>
      <c r="D4211" s="6" t="s">
        <v>4275</v>
      </c>
      <c r="E4211" s="9">
        <v>1612410</v>
      </c>
      <c r="F4211" s="10" t="s">
        <v>1409</v>
      </c>
      <c r="G4211" s="9">
        <v>128993</v>
      </c>
      <c r="H4211" s="9">
        <v>1741403</v>
      </c>
      <c r="I4211" s="6" t="s">
        <v>147</v>
      </c>
      <c r="J4211" s="6" t="s">
        <v>148</v>
      </c>
      <c r="K4211" s="5">
        <f t="shared" si="380"/>
        <v>45929</v>
      </c>
      <c r="L4211" s="9">
        <f>+VLOOKUP(B4211,'[17]TT 2023'!F$4229:K$4298,2,0)</f>
        <v>1741406</v>
      </c>
      <c r="M4211" s="9">
        <f t="shared" si="381"/>
        <v>3</v>
      </c>
      <c r="N4211" s="5">
        <f>+VLOOKUP(B4211,'[17]TT 2023'!F$4229:K$4298,6,0)</f>
        <v>45924</v>
      </c>
      <c r="O4211" t="s">
        <v>4338</v>
      </c>
    </row>
    <row r="4212" spans="1:15" hidden="1" x14ac:dyDescent="0.2">
      <c r="A4212" s="5">
        <v>45894</v>
      </c>
      <c r="B4212" s="6">
        <v>54328</v>
      </c>
      <c r="C4212" s="6" t="s">
        <v>3391</v>
      </c>
      <c r="D4212" s="6" t="s">
        <v>4276</v>
      </c>
      <c r="E4212" s="9">
        <v>12591050</v>
      </c>
      <c r="F4212" s="10" t="s">
        <v>1409</v>
      </c>
      <c r="G4212" s="9">
        <v>1007284</v>
      </c>
      <c r="H4212" s="9">
        <v>13598334</v>
      </c>
      <c r="I4212" s="6" t="s">
        <v>13</v>
      </c>
      <c r="J4212" s="6" t="s">
        <v>14</v>
      </c>
      <c r="K4212" s="5">
        <f t="shared" si="380"/>
        <v>45929</v>
      </c>
      <c r="L4212" s="9">
        <f>+VLOOKUP(B4212,'[17]TT 2023'!F$4299:K$4460,2,0)</f>
        <v>13598334</v>
      </c>
      <c r="M4212" s="9">
        <f t="shared" si="381"/>
        <v>0</v>
      </c>
      <c r="N4212" s="5">
        <f>+VLOOKUP(B4212,'[17]TT 2023'!F$4299:K$4460,6,0)</f>
        <v>45940</v>
      </c>
      <c r="O4212" t="s">
        <v>4620</v>
      </c>
    </row>
    <row r="4213" spans="1:15" hidden="1" x14ac:dyDescent="0.2">
      <c r="A4213" s="5">
        <v>45894</v>
      </c>
      <c r="B4213" s="6">
        <v>54329</v>
      </c>
      <c r="C4213" s="6" t="s">
        <v>3391</v>
      </c>
      <c r="D4213" s="6" t="s">
        <v>4277</v>
      </c>
      <c r="E4213" s="9">
        <v>2645930</v>
      </c>
      <c r="F4213" s="10" t="s">
        <v>1409</v>
      </c>
      <c r="G4213" s="9">
        <v>211674</v>
      </c>
      <c r="H4213" s="9">
        <v>2857604</v>
      </c>
      <c r="I4213" s="6" t="s">
        <v>13</v>
      </c>
      <c r="J4213" s="6" t="s">
        <v>14</v>
      </c>
      <c r="K4213" s="5">
        <f t="shared" si="380"/>
        <v>45929</v>
      </c>
      <c r="L4213" s="9">
        <f>+VLOOKUP(B4213,'[17]TT 2023'!F$4299:K$4460,2,0)</f>
        <v>2857599</v>
      </c>
      <c r="M4213" s="9">
        <f t="shared" si="381"/>
        <v>-5</v>
      </c>
      <c r="N4213" s="5">
        <f>+VLOOKUP(B4213,'[17]TT 2023'!F$4299:K$4460,6,0)</f>
        <v>45940</v>
      </c>
      <c r="O4213" t="s">
        <v>4620</v>
      </c>
    </row>
    <row r="4214" spans="1:15" hidden="1" x14ac:dyDescent="0.2">
      <c r="A4214" s="5">
        <v>45894</v>
      </c>
      <c r="B4214" s="6">
        <v>54330</v>
      </c>
      <c r="C4214" s="6" t="s">
        <v>3391</v>
      </c>
      <c r="D4214" s="6" t="s">
        <v>4278</v>
      </c>
      <c r="E4214" s="9">
        <v>501830</v>
      </c>
      <c r="F4214" s="10" t="s">
        <v>1409</v>
      </c>
      <c r="G4214" s="9">
        <v>40146</v>
      </c>
      <c r="H4214" s="9">
        <v>541976</v>
      </c>
      <c r="I4214" s="6" t="s">
        <v>113</v>
      </c>
      <c r="J4214" s="6" t="s">
        <v>114</v>
      </c>
      <c r="K4214" s="5">
        <f t="shared" si="380"/>
        <v>45929</v>
      </c>
      <c r="L4214" s="9">
        <f>+VLOOKUP(B4214,'[17]TT 2023'!F$4299:K$4460,2,0)</f>
        <v>541971</v>
      </c>
      <c r="M4214" s="9">
        <f t="shared" si="381"/>
        <v>-5</v>
      </c>
      <c r="N4214" s="5">
        <f>+VLOOKUP(B4214,'[17]TT 2023'!F$4299:K$4460,6,0)</f>
        <v>45940</v>
      </c>
      <c r="O4214" t="s">
        <v>4620</v>
      </c>
    </row>
    <row r="4215" spans="1:15" hidden="1" x14ac:dyDescent="0.2">
      <c r="A4215" s="5">
        <v>45895</v>
      </c>
      <c r="B4215" s="6">
        <v>54370</v>
      </c>
      <c r="C4215" s="6" t="s">
        <v>3391</v>
      </c>
      <c r="D4215" s="6" t="s">
        <v>4279</v>
      </c>
      <c r="E4215" s="9">
        <v>1366975</v>
      </c>
      <c r="F4215" s="10" t="s">
        <v>1409</v>
      </c>
      <c r="G4215" s="9">
        <v>109358</v>
      </c>
      <c r="H4215" s="9">
        <v>1476333</v>
      </c>
      <c r="I4215" s="6" t="s">
        <v>139</v>
      </c>
      <c r="J4215" s="6" t="s">
        <v>140</v>
      </c>
      <c r="K4215" s="5">
        <f t="shared" si="380"/>
        <v>45930</v>
      </c>
      <c r="L4215" s="9">
        <f>+VLOOKUP(B4215,'[17]TT 2023'!F$4299:K$4460,2,0)</f>
        <v>1476333</v>
      </c>
      <c r="M4215" s="9">
        <f t="shared" si="381"/>
        <v>0</v>
      </c>
      <c r="N4215" s="5">
        <f>+VLOOKUP(B4215,'[17]TT 2023'!F$4299:K$4460,6,0)</f>
        <v>45940</v>
      </c>
      <c r="O4215" t="s">
        <v>4620</v>
      </c>
    </row>
    <row r="4216" spans="1:15" hidden="1" x14ac:dyDescent="0.2">
      <c r="A4216" s="5">
        <v>45895</v>
      </c>
      <c r="B4216" s="6">
        <v>54371</v>
      </c>
      <c r="C4216" s="6" t="s">
        <v>3391</v>
      </c>
      <c r="D4216" s="6" t="s">
        <v>4280</v>
      </c>
      <c r="E4216" s="9">
        <v>501830</v>
      </c>
      <c r="F4216" s="10" t="s">
        <v>1409</v>
      </c>
      <c r="G4216" s="9">
        <v>40146</v>
      </c>
      <c r="H4216" s="9">
        <v>541976</v>
      </c>
      <c r="I4216" s="6" t="s">
        <v>131</v>
      </c>
      <c r="J4216" s="6" t="s">
        <v>132</v>
      </c>
      <c r="K4216" s="5">
        <f t="shared" si="380"/>
        <v>45930</v>
      </c>
      <c r="L4216" s="9">
        <f>+VLOOKUP(B4216,'[17]TT 2023'!F$4299:K$4460,2,0)</f>
        <v>541971</v>
      </c>
      <c r="M4216" s="9">
        <f t="shared" si="381"/>
        <v>-5</v>
      </c>
      <c r="N4216" s="5">
        <f>+VLOOKUP(B4216,'[17]TT 2023'!F$4299:K$4460,6,0)</f>
        <v>45940</v>
      </c>
      <c r="O4216" t="s">
        <v>4620</v>
      </c>
    </row>
    <row r="4217" spans="1:15" hidden="1" x14ac:dyDescent="0.2">
      <c r="A4217" s="5">
        <v>45895</v>
      </c>
      <c r="B4217" s="6">
        <v>54372</v>
      </c>
      <c r="C4217" s="6" t="s">
        <v>3391</v>
      </c>
      <c r="D4217" s="6" t="s">
        <v>4281</v>
      </c>
      <c r="E4217" s="9">
        <v>1468620</v>
      </c>
      <c r="F4217" s="10" t="s">
        <v>1409</v>
      </c>
      <c r="G4217" s="9">
        <v>117490</v>
      </c>
      <c r="H4217" s="9">
        <v>1586110</v>
      </c>
      <c r="I4217" s="6" t="s">
        <v>83</v>
      </c>
      <c r="J4217" s="6" t="s">
        <v>84</v>
      </c>
      <c r="K4217" s="5">
        <f t="shared" si="380"/>
        <v>45930</v>
      </c>
      <c r="L4217" s="9">
        <f>+VLOOKUP(B4217,'[17]TT 2023'!F$4299:K$4460,2,0)</f>
        <v>1586115</v>
      </c>
      <c r="M4217" s="9">
        <f t="shared" si="381"/>
        <v>5</v>
      </c>
      <c r="N4217" s="5">
        <f>+VLOOKUP(B4217,'[17]TT 2023'!F$4299:K$4460,6,0)</f>
        <v>45940</v>
      </c>
      <c r="O4217" t="s">
        <v>4620</v>
      </c>
    </row>
    <row r="4218" spans="1:15" hidden="1" x14ac:dyDescent="0.2">
      <c r="A4218" s="5">
        <v>45896</v>
      </c>
      <c r="B4218" s="6">
        <v>54511</v>
      </c>
      <c r="C4218" s="6" t="s">
        <v>3391</v>
      </c>
      <c r="D4218" s="6" t="s">
        <v>4282</v>
      </c>
      <c r="E4218" s="9">
        <v>1612410</v>
      </c>
      <c r="F4218" s="10" t="s">
        <v>1409</v>
      </c>
      <c r="G4218" s="9">
        <v>128993</v>
      </c>
      <c r="H4218" s="9">
        <v>1741403</v>
      </c>
      <c r="I4218" s="6" t="s">
        <v>147</v>
      </c>
      <c r="J4218" s="6" t="s">
        <v>148</v>
      </c>
      <c r="K4218" s="5">
        <f t="shared" si="380"/>
        <v>45931</v>
      </c>
      <c r="L4218" s="9">
        <f>+VLOOKUP(B4218,'[17]TT 2023'!F$4299:K$4460,2,0)</f>
        <v>1741406</v>
      </c>
      <c r="M4218" s="9">
        <f t="shared" si="381"/>
        <v>3</v>
      </c>
      <c r="N4218" s="5">
        <f>+VLOOKUP(B4218,'[17]TT 2023'!F$4299:K$4460,6,0)</f>
        <v>45940</v>
      </c>
      <c r="O4218" t="s">
        <v>4620</v>
      </c>
    </row>
    <row r="4219" spans="1:15" hidden="1" x14ac:dyDescent="0.2">
      <c r="A4219" s="5">
        <v>45896</v>
      </c>
      <c r="B4219" s="6">
        <v>54512</v>
      </c>
      <c r="C4219" s="6" t="s">
        <v>3391</v>
      </c>
      <c r="D4219" s="6" t="s">
        <v>4283</v>
      </c>
      <c r="E4219" s="9">
        <v>1564000</v>
      </c>
      <c r="F4219" s="10" t="s">
        <v>1409</v>
      </c>
      <c r="G4219" s="9">
        <v>125120</v>
      </c>
      <c r="H4219" s="9">
        <v>1689120</v>
      </c>
      <c r="I4219" s="6" t="s">
        <v>13</v>
      </c>
      <c r="J4219" s="6" t="s">
        <v>14</v>
      </c>
      <c r="K4219" s="5">
        <f t="shared" si="380"/>
        <v>45931</v>
      </c>
      <c r="L4219" s="9">
        <f>+VLOOKUP(B4219,'[17]TT 2023'!F$4299:K$4460,2,0)</f>
        <v>1689120</v>
      </c>
      <c r="M4219" s="9">
        <f t="shared" si="381"/>
        <v>0</v>
      </c>
      <c r="N4219" s="5">
        <f>+VLOOKUP(B4219,'[17]TT 2023'!F$4299:K$4460,6,0)</f>
        <v>45940</v>
      </c>
      <c r="O4219" t="s">
        <v>4620</v>
      </c>
    </row>
    <row r="4220" spans="1:15" hidden="1" x14ac:dyDescent="0.2">
      <c r="A4220" s="5">
        <v>45897</v>
      </c>
      <c r="B4220" s="6">
        <v>55737</v>
      </c>
      <c r="C4220" s="6" t="s">
        <v>3391</v>
      </c>
      <c r="D4220" s="6" t="s">
        <v>4284</v>
      </c>
      <c r="E4220" s="9">
        <v>1110580</v>
      </c>
      <c r="F4220" s="10" t="s">
        <v>1409</v>
      </c>
      <c r="G4220" s="9">
        <v>88846</v>
      </c>
      <c r="H4220" s="9">
        <v>1199426</v>
      </c>
      <c r="I4220" s="6" t="s">
        <v>117</v>
      </c>
      <c r="J4220" s="6" t="s">
        <v>118</v>
      </c>
      <c r="K4220" s="5">
        <f t="shared" si="380"/>
        <v>45932</v>
      </c>
      <c r="L4220" s="9">
        <f>+VLOOKUP(B4220,'[17]TT 2023'!F$4299:K$4460,2,0)</f>
        <v>1199421</v>
      </c>
      <c r="M4220" s="9">
        <f t="shared" si="381"/>
        <v>-5</v>
      </c>
      <c r="N4220" s="5">
        <f>+VLOOKUP(B4220,'[17]TT 2023'!F$4299:K$4460,6,0)</f>
        <v>45940</v>
      </c>
      <c r="O4220" t="s">
        <v>4620</v>
      </c>
    </row>
    <row r="4221" spans="1:15" hidden="1" x14ac:dyDescent="0.2">
      <c r="A4221" s="5">
        <v>45897</v>
      </c>
      <c r="B4221" s="6">
        <v>55738</v>
      </c>
      <c r="C4221" s="6" t="s">
        <v>3391</v>
      </c>
      <c r="D4221" s="6" t="s">
        <v>4285</v>
      </c>
      <c r="E4221" s="9">
        <v>501830</v>
      </c>
      <c r="F4221" s="10" t="s">
        <v>1409</v>
      </c>
      <c r="G4221" s="9">
        <v>40146</v>
      </c>
      <c r="H4221" s="9">
        <v>541976</v>
      </c>
      <c r="I4221" s="6" t="s">
        <v>117</v>
      </c>
      <c r="J4221" s="6" t="s">
        <v>118</v>
      </c>
      <c r="K4221" s="5">
        <f t="shared" si="380"/>
        <v>45932</v>
      </c>
      <c r="L4221" s="9">
        <f>+VLOOKUP(B4221,'[17]TT 2023'!F$4299:K$4460,2,0)</f>
        <v>541971</v>
      </c>
      <c r="M4221" s="9">
        <f t="shared" si="381"/>
        <v>-5</v>
      </c>
      <c r="N4221" s="5">
        <f>+VLOOKUP(B4221,'[17]TT 2023'!F$4299:K$4460,6,0)</f>
        <v>45940</v>
      </c>
      <c r="O4221" t="s">
        <v>4620</v>
      </c>
    </row>
    <row r="4222" spans="1:15" hidden="1" x14ac:dyDescent="0.2">
      <c r="A4222" s="5">
        <v>45897</v>
      </c>
      <c r="B4222" s="6">
        <v>55739</v>
      </c>
      <c r="C4222" s="6" t="s">
        <v>3391</v>
      </c>
      <c r="D4222" s="6" t="s">
        <v>4286</v>
      </c>
      <c r="E4222" s="9">
        <v>2582150</v>
      </c>
      <c r="F4222" s="10" t="s">
        <v>1409</v>
      </c>
      <c r="G4222" s="9">
        <v>206572</v>
      </c>
      <c r="H4222" s="9">
        <v>2788722</v>
      </c>
      <c r="I4222" s="6" t="s">
        <v>117</v>
      </c>
      <c r="J4222" s="6" t="s">
        <v>118</v>
      </c>
      <c r="K4222" s="5">
        <f t="shared" si="380"/>
        <v>45932</v>
      </c>
      <c r="L4222" s="9">
        <f>+VLOOKUP(B4222,'[17]TT 2023'!F$4299:K$4460,2,0)</f>
        <v>2788722</v>
      </c>
      <c r="M4222" s="9">
        <f t="shared" si="381"/>
        <v>0</v>
      </c>
      <c r="N4222" s="5">
        <f>+VLOOKUP(B4222,'[17]TT 2023'!F$4299:K$4460,6,0)</f>
        <v>45940</v>
      </c>
      <c r="O4222" t="s">
        <v>4620</v>
      </c>
    </row>
    <row r="4223" spans="1:15" hidden="1" x14ac:dyDescent="0.2">
      <c r="A4223" s="5">
        <v>45897</v>
      </c>
      <c r="B4223" s="6">
        <v>55740</v>
      </c>
      <c r="C4223" s="6" t="s">
        <v>3391</v>
      </c>
      <c r="D4223" s="6" t="s">
        <v>4287</v>
      </c>
      <c r="E4223" s="9">
        <v>1248320</v>
      </c>
      <c r="F4223" s="10" t="s">
        <v>1409</v>
      </c>
      <c r="G4223" s="9">
        <v>99866</v>
      </c>
      <c r="H4223" s="9">
        <v>1348186</v>
      </c>
      <c r="I4223" s="6" t="s">
        <v>139</v>
      </c>
      <c r="J4223" s="6" t="s">
        <v>140</v>
      </c>
      <c r="K4223" s="5">
        <f t="shared" si="380"/>
        <v>45932</v>
      </c>
      <c r="L4223" s="9">
        <f>+VLOOKUP(B4223,'[17]TT 2023'!F$4299:K$4460,2,0)</f>
        <v>1348191</v>
      </c>
      <c r="M4223" s="9">
        <f t="shared" si="381"/>
        <v>5</v>
      </c>
      <c r="N4223" s="5">
        <f>+VLOOKUP(B4223,'[17]TT 2023'!F$4299:K$4460,6,0)</f>
        <v>45940</v>
      </c>
      <c r="O4223" t="s">
        <v>4620</v>
      </c>
    </row>
    <row r="4224" spans="1:15" hidden="1" x14ac:dyDescent="0.2">
      <c r="A4224" s="5">
        <v>45897</v>
      </c>
      <c r="B4224" s="6">
        <v>55741</v>
      </c>
      <c r="C4224" s="6" t="s">
        <v>3391</v>
      </c>
      <c r="D4224" s="6" t="s">
        <v>4288</v>
      </c>
      <c r="E4224" s="9">
        <v>2136784</v>
      </c>
      <c r="F4224" s="10" t="s">
        <v>1409</v>
      </c>
      <c r="G4224" s="9">
        <v>170943</v>
      </c>
      <c r="H4224" s="9">
        <v>2307727</v>
      </c>
      <c r="I4224" s="6" t="s">
        <v>139</v>
      </c>
      <c r="J4224" s="6" t="s">
        <v>140</v>
      </c>
      <c r="K4224" s="5">
        <f t="shared" si="380"/>
        <v>45932</v>
      </c>
      <c r="L4224" s="9">
        <f>+VLOOKUP(B4224,'[17]TT 2023'!F$4299:K$4460,2,0)</f>
        <v>2307731</v>
      </c>
      <c r="M4224" s="9">
        <f t="shared" si="381"/>
        <v>4</v>
      </c>
      <c r="N4224" s="5">
        <f>+VLOOKUP(B4224,'[17]TT 2023'!F$4299:K$4460,6,0)</f>
        <v>45940</v>
      </c>
      <c r="O4224" t="s">
        <v>4620</v>
      </c>
    </row>
    <row r="4225" spans="1:15" hidden="1" x14ac:dyDescent="0.2">
      <c r="A4225" s="5">
        <v>45897</v>
      </c>
      <c r="B4225" s="6">
        <v>55742</v>
      </c>
      <c r="C4225" s="6" t="s">
        <v>3391</v>
      </c>
      <c r="D4225" s="6" t="s">
        <v>4289</v>
      </c>
      <c r="E4225" s="9">
        <v>2645930</v>
      </c>
      <c r="F4225" s="10" t="s">
        <v>1409</v>
      </c>
      <c r="G4225" s="9">
        <v>211674</v>
      </c>
      <c r="H4225" s="9">
        <v>2857604</v>
      </c>
      <c r="I4225" s="6" t="s">
        <v>131</v>
      </c>
      <c r="J4225" s="6" t="s">
        <v>132</v>
      </c>
      <c r="K4225" s="5">
        <f t="shared" si="380"/>
        <v>45932</v>
      </c>
      <c r="L4225" s="9">
        <f>+VLOOKUP(B4225,'[17]TT 2023'!F$4299:K$4460,2,0)</f>
        <v>2857599</v>
      </c>
      <c r="M4225" s="9">
        <f t="shared" si="381"/>
        <v>-5</v>
      </c>
      <c r="N4225" s="5">
        <f>+VLOOKUP(B4225,'[17]TT 2023'!F$4299:K$4460,6,0)</f>
        <v>45940</v>
      </c>
      <c r="O4225" t="s">
        <v>4620</v>
      </c>
    </row>
    <row r="4226" spans="1:15" hidden="1" x14ac:dyDescent="0.2">
      <c r="A4226" s="5">
        <v>45897</v>
      </c>
      <c r="B4226" s="6">
        <v>55743</v>
      </c>
      <c r="C4226" s="6" t="s">
        <v>3391</v>
      </c>
      <c r="D4226" s="6" t="s">
        <v>4290</v>
      </c>
      <c r="E4226" s="9">
        <v>7188540</v>
      </c>
      <c r="F4226" s="10" t="s">
        <v>1409</v>
      </c>
      <c r="G4226" s="9">
        <v>575084</v>
      </c>
      <c r="H4226" s="9">
        <v>7763624</v>
      </c>
      <c r="I4226" s="6" t="s">
        <v>13</v>
      </c>
      <c r="J4226" s="6" t="s">
        <v>14</v>
      </c>
      <c r="K4226" s="5">
        <f t="shared" si="380"/>
        <v>45932</v>
      </c>
      <c r="L4226" s="9">
        <f>+VLOOKUP(B4226,'[17]TT 2023'!F$4299:K$4460,2,0)</f>
        <v>7763634</v>
      </c>
      <c r="M4226" s="9">
        <f t="shared" si="381"/>
        <v>10</v>
      </c>
      <c r="N4226" s="5">
        <f>+VLOOKUP(B4226,'[17]TT 2023'!F$4299:K$4460,6,0)</f>
        <v>45940</v>
      </c>
      <c r="O4226" t="s">
        <v>4620</v>
      </c>
    </row>
    <row r="4227" spans="1:15" hidden="1" x14ac:dyDescent="0.2">
      <c r="A4227" s="5">
        <v>45899</v>
      </c>
      <c r="B4227" s="6">
        <v>56383</v>
      </c>
      <c r="C4227" s="6" t="s">
        <v>3391</v>
      </c>
      <c r="D4227" s="6" t="s">
        <v>4291</v>
      </c>
      <c r="E4227" s="9">
        <v>1425000</v>
      </c>
      <c r="F4227" s="10" t="s">
        <v>1409</v>
      </c>
      <c r="G4227" s="9">
        <v>114000</v>
      </c>
      <c r="H4227" s="9">
        <v>1539000</v>
      </c>
      <c r="I4227" s="6" t="s">
        <v>13</v>
      </c>
      <c r="J4227" s="6" t="s">
        <v>14</v>
      </c>
      <c r="K4227" s="5">
        <f t="shared" si="380"/>
        <v>45934</v>
      </c>
      <c r="L4227" s="9">
        <f>+VLOOKUP(B4227,'[17]TT 2023'!F$4299:K$4460,2,0)</f>
        <v>1539000</v>
      </c>
      <c r="M4227" s="9">
        <f t="shared" si="381"/>
        <v>0</v>
      </c>
      <c r="N4227" s="5">
        <f>+VLOOKUP(B4227,'[17]TT 2023'!F$4299:K$4460,6,0)</f>
        <v>45940</v>
      </c>
      <c r="O4227" t="s">
        <v>4620</v>
      </c>
    </row>
    <row r="4228" spans="1:15" hidden="1" x14ac:dyDescent="0.2">
      <c r="A4228" s="5">
        <v>45899</v>
      </c>
      <c r="B4228" s="6">
        <v>56384</v>
      </c>
      <c r="C4228" s="6" t="s">
        <v>3391</v>
      </c>
      <c r="D4228" s="6" t="s">
        <v>4292</v>
      </c>
      <c r="E4228" s="9">
        <v>4993280</v>
      </c>
      <c r="F4228" s="10" t="s">
        <v>1409</v>
      </c>
      <c r="G4228" s="9">
        <v>399462</v>
      </c>
      <c r="H4228" s="9">
        <v>5392742</v>
      </c>
      <c r="I4228" s="6" t="s">
        <v>13</v>
      </c>
      <c r="J4228" s="6" t="s">
        <v>14</v>
      </c>
      <c r="K4228" s="5">
        <f t="shared" si="380"/>
        <v>45934</v>
      </c>
      <c r="L4228" s="9">
        <f>+VLOOKUP(B4228,'[17]TT 2023'!F$4299:K$4460,2,0)</f>
        <v>5392737</v>
      </c>
      <c r="M4228" s="9">
        <f t="shared" si="381"/>
        <v>-5</v>
      </c>
      <c r="N4228" s="5">
        <f>+VLOOKUP(B4228,'[17]TT 2023'!F$4299:K$4460,6,0)</f>
        <v>45940</v>
      </c>
      <c r="O4228" t="s">
        <v>4620</v>
      </c>
    </row>
    <row r="4229" spans="1:15" hidden="1" x14ac:dyDescent="0.2">
      <c r="A4229" s="5">
        <v>45899</v>
      </c>
      <c r="B4229" s="6">
        <v>56385</v>
      </c>
      <c r="C4229" s="6" t="s">
        <v>3391</v>
      </c>
      <c r="D4229" s="6" t="s">
        <v>4293</v>
      </c>
      <c r="E4229" s="9">
        <v>3744960</v>
      </c>
      <c r="F4229" s="10" t="s">
        <v>1409</v>
      </c>
      <c r="G4229" s="9">
        <v>299597</v>
      </c>
      <c r="H4229" s="9">
        <v>4044557</v>
      </c>
      <c r="I4229" s="6" t="s">
        <v>13</v>
      </c>
      <c r="J4229" s="6" t="s">
        <v>14</v>
      </c>
      <c r="K4229" s="5">
        <f t="shared" si="380"/>
        <v>45934</v>
      </c>
      <c r="L4229" s="9">
        <f>+VLOOKUP(B4229,'[17]TT 2023'!F$4299:K$4460,2,0)</f>
        <v>4044560</v>
      </c>
      <c r="M4229" s="9">
        <f t="shared" si="381"/>
        <v>3</v>
      </c>
      <c r="N4229" s="5">
        <f>+VLOOKUP(B4229,'[17]TT 2023'!F$4299:K$4460,6,0)</f>
        <v>45940</v>
      </c>
      <c r="O4229" t="s">
        <v>4620</v>
      </c>
    </row>
    <row r="4230" spans="1:15" hidden="1" x14ac:dyDescent="0.2">
      <c r="A4230" s="5">
        <v>45899</v>
      </c>
      <c r="B4230" s="6">
        <v>56386</v>
      </c>
      <c r="C4230" s="6" t="s">
        <v>3391</v>
      </c>
      <c r="D4230" s="6" t="s">
        <v>4294</v>
      </c>
      <c r="E4230" s="9">
        <v>8949550</v>
      </c>
      <c r="F4230" s="10" t="s">
        <v>1409</v>
      </c>
      <c r="G4230" s="9">
        <v>715964</v>
      </c>
      <c r="H4230" s="9">
        <v>9665514</v>
      </c>
      <c r="I4230" s="6" t="s">
        <v>13</v>
      </c>
      <c r="J4230" s="6" t="s">
        <v>14</v>
      </c>
      <c r="K4230" s="5">
        <f t="shared" si="380"/>
        <v>45934</v>
      </c>
      <c r="L4230" s="9">
        <f>+VLOOKUP(B4230,'[17]TT 2023'!F$4299:K$4460,2,0)</f>
        <v>9665514</v>
      </c>
      <c r="M4230" s="9">
        <f t="shared" si="381"/>
        <v>0</v>
      </c>
      <c r="N4230" s="5">
        <f>+VLOOKUP(B4230,'[17]TT 2023'!F$4299:K$4460,6,0)</f>
        <v>45940</v>
      </c>
      <c r="O4230" t="s">
        <v>4620</v>
      </c>
    </row>
    <row r="4231" spans="1:15" hidden="1" x14ac:dyDescent="0.2">
      <c r="A4231" s="5">
        <v>45899</v>
      </c>
      <c r="B4231" s="6">
        <v>56387</v>
      </c>
      <c r="C4231" s="6" t="s">
        <v>3391</v>
      </c>
      <c r="D4231" s="6" t="s">
        <v>4295</v>
      </c>
      <c r="E4231" s="9">
        <v>1002500</v>
      </c>
      <c r="F4231" s="10" t="s">
        <v>1409</v>
      </c>
      <c r="G4231" s="9">
        <v>80200</v>
      </c>
      <c r="H4231" s="9">
        <v>1082700</v>
      </c>
      <c r="I4231" s="6" t="s">
        <v>117</v>
      </c>
      <c r="J4231" s="6" t="s">
        <v>118</v>
      </c>
      <c r="K4231" s="5">
        <f t="shared" si="380"/>
        <v>45934</v>
      </c>
      <c r="L4231" s="9">
        <f>+VLOOKUP(B4231,'[17]TT 2023'!F$4299:K$4460,2,0)</f>
        <v>1082700</v>
      </c>
      <c r="M4231" s="9">
        <f t="shared" si="381"/>
        <v>0</v>
      </c>
      <c r="N4231" s="5">
        <f>+VLOOKUP(B4231,'[17]TT 2023'!F$4299:K$4460,6,0)</f>
        <v>45940</v>
      </c>
      <c r="O4231" t="s">
        <v>4620</v>
      </c>
    </row>
    <row r="4232" spans="1:15" hidden="1" x14ac:dyDescent="0.2">
      <c r="A4232" s="5">
        <v>45899</v>
      </c>
      <c r="B4232" s="6">
        <v>56388</v>
      </c>
      <c r="C4232" s="6" t="s">
        <v>3391</v>
      </c>
      <c r="D4232" s="6" t="s">
        <v>4296</v>
      </c>
      <c r="E4232" s="9">
        <v>1248320</v>
      </c>
      <c r="F4232" s="10" t="s">
        <v>1409</v>
      </c>
      <c r="G4232" s="9">
        <v>99866</v>
      </c>
      <c r="H4232" s="9">
        <v>1348186</v>
      </c>
      <c r="I4232" s="6" t="s">
        <v>117</v>
      </c>
      <c r="J4232" s="6" t="s">
        <v>118</v>
      </c>
      <c r="K4232" s="5">
        <f t="shared" si="380"/>
        <v>45934</v>
      </c>
      <c r="L4232" s="9">
        <f>+VLOOKUP(B4232,'[17]TT 2023'!F$4299:K$4460,2,0)</f>
        <v>1348191</v>
      </c>
      <c r="M4232" s="9">
        <f t="shared" si="381"/>
        <v>5</v>
      </c>
      <c r="N4232" s="5">
        <f>+VLOOKUP(B4232,'[17]TT 2023'!F$4299:K$4460,6,0)</f>
        <v>45940</v>
      </c>
      <c r="O4232" t="s">
        <v>4620</v>
      </c>
    </row>
    <row r="4233" spans="1:15" hidden="1" x14ac:dyDescent="0.2">
      <c r="A4233" s="5">
        <v>45899</v>
      </c>
      <c r="B4233" s="6">
        <v>56389</v>
      </c>
      <c r="C4233" s="6" t="s">
        <v>3391</v>
      </c>
      <c r="D4233" s="6" t="s">
        <v>4297</v>
      </c>
      <c r="E4233" s="9">
        <v>1425000</v>
      </c>
      <c r="F4233" s="10" t="s">
        <v>1409</v>
      </c>
      <c r="G4233" s="9">
        <v>114000</v>
      </c>
      <c r="H4233" s="9">
        <v>1539000</v>
      </c>
      <c r="I4233" s="6" t="s">
        <v>131</v>
      </c>
      <c r="J4233" s="6" t="s">
        <v>132</v>
      </c>
      <c r="K4233" s="5">
        <f t="shared" si="380"/>
        <v>45934</v>
      </c>
      <c r="L4233" s="9">
        <f>+VLOOKUP(B4233,'[17]TT 2023'!F$4299:K$4460,2,0)</f>
        <v>1539000</v>
      </c>
      <c r="M4233" s="9">
        <f t="shared" si="381"/>
        <v>0</v>
      </c>
      <c r="N4233" s="5">
        <f>+VLOOKUP(B4233,'[17]TT 2023'!F$4299:K$4460,6,0)</f>
        <v>45940</v>
      </c>
      <c r="O4233" t="s">
        <v>4620</v>
      </c>
    </row>
    <row r="4234" spans="1:15" hidden="1" x14ac:dyDescent="0.2">
      <c r="A4234" s="5">
        <v>45899</v>
      </c>
      <c r="B4234" s="6">
        <v>56390</v>
      </c>
      <c r="C4234" s="6" t="s">
        <v>3391</v>
      </c>
      <c r="D4234" s="6" t="s">
        <v>4298</v>
      </c>
      <c r="E4234" s="9">
        <v>1248320</v>
      </c>
      <c r="F4234" s="10" t="s">
        <v>1409</v>
      </c>
      <c r="G4234" s="9">
        <v>99866</v>
      </c>
      <c r="H4234" s="9">
        <v>1348186</v>
      </c>
      <c r="I4234" s="6" t="s">
        <v>131</v>
      </c>
      <c r="J4234" s="6" t="s">
        <v>132</v>
      </c>
      <c r="K4234" s="5">
        <f t="shared" si="380"/>
        <v>45934</v>
      </c>
      <c r="L4234" s="9">
        <f>+VLOOKUP(B4234,'[17]TT 2023'!F$4299:K$4460,2,0)</f>
        <v>1348191</v>
      </c>
      <c r="M4234" s="9">
        <f t="shared" si="381"/>
        <v>5</v>
      </c>
      <c r="N4234" s="5">
        <f>+VLOOKUP(B4234,'[17]TT 2023'!F$4299:K$4460,6,0)</f>
        <v>45940</v>
      </c>
      <c r="O4234" t="s">
        <v>4620</v>
      </c>
    </row>
    <row r="4235" spans="1:15" hidden="1" x14ac:dyDescent="0.2">
      <c r="A4235" s="5">
        <v>45899</v>
      </c>
      <c r="B4235" s="6">
        <v>56391</v>
      </c>
      <c r="C4235" s="6" t="s">
        <v>3391</v>
      </c>
      <c r="D4235" s="6" t="s">
        <v>4299</v>
      </c>
      <c r="E4235" s="9">
        <v>1110580</v>
      </c>
      <c r="F4235" s="10" t="s">
        <v>1409</v>
      </c>
      <c r="G4235" s="9">
        <v>88846</v>
      </c>
      <c r="H4235" s="9">
        <v>1199426</v>
      </c>
      <c r="I4235" s="6" t="s">
        <v>131</v>
      </c>
      <c r="J4235" s="6" t="s">
        <v>132</v>
      </c>
      <c r="K4235" s="5">
        <f t="shared" si="380"/>
        <v>45934</v>
      </c>
      <c r="L4235" s="9">
        <f>+VLOOKUP(B4235,'[17]TT 2023'!F$4299:K$4460,2,0)</f>
        <v>1199421</v>
      </c>
      <c r="M4235" s="9">
        <f t="shared" si="381"/>
        <v>-5</v>
      </c>
      <c r="N4235" s="5">
        <f>+VLOOKUP(B4235,'[17]TT 2023'!F$4299:K$4460,6,0)</f>
        <v>45940</v>
      </c>
      <c r="O4235" t="s">
        <v>4620</v>
      </c>
    </row>
    <row r="4236" spans="1:15" hidden="1" x14ac:dyDescent="0.2">
      <c r="A4236" s="5">
        <v>45899</v>
      </c>
      <c r="B4236" s="6">
        <v>56392</v>
      </c>
      <c r="C4236" s="6" t="s">
        <v>3391</v>
      </c>
      <c r="D4236" s="6" t="s">
        <v>4300</v>
      </c>
      <c r="E4236" s="9">
        <v>1248320</v>
      </c>
      <c r="F4236" s="10" t="s">
        <v>1409</v>
      </c>
      <c r="G4236" s="9">
        <v>99866</v>
      </c>
      <c r="H4236" s="9">
        <v>1348186</v>
      </c>
      <c r="I4236" s="6" t="s">
        <v>131</v>
      </c>
      <c r="J4236" s="6" t="s">
        <v>132</v>
      </c>
      <c r="K4236" s="5">
        <f t="shared" si="380"/>
        <v>45934</v>
      </c>
      <c r="L4236" s="9">
        <f>+VLOOKUP(B4236,'[17]TT 2023'!F$4299:K$4460,2,0)</f>
        <v>1348191</v>
      </c>
      <c r="M4236" s="9">
        <f t="shared" si="381"/>
        <v>5</v>
      </c>
      <c r="N4236" s="5">
        <f>+VLOOKUP(B4236,'[17]TT 2023'!F$4299:K$4460,6,0)</f>
        <v>45940</v>
      </c>
      <c r="O4236" t="s">
        <v>4620</v>
      </c>
    </row>
    <row r="4237" spans="1:15" hidden="1" x14ac:dyDescent="0.2">
      <c r="A4237" s="5">
        <v>45899</v>
      </c>
      <c r="B4237" s="6">
        <v>56393</v>
      </c>
      <c r="C4237" s="6" t="s">
        <v>3391</v>
      </c>
      <c r="D4237" s="6" t="s">
        <v>4301</v>
      </c>
      <c r="E4237" s="9">
        <v>1315678</v>
      </c>
      <c r="F4237" s="10" t="s">
        <v>1409</v>
      </c>
      <c r="G4237" s="9">
        <v>105254</v>
      </c>
      <c r="H4237" s="9">
        <v>1420932</v>
      </c>
      <c r="I4237" s="6" t="s">
        <v>131</v>
      </c>
      <c r="J4237" s="6" t="s">
        <v>132</v>
      </c>
      <c r="K4237" s="5">
        <f t="shared" si="380"/>
        <v>45934</v>
      </c>
      <c r="L4237" s="9">
        <f>+VLOOKUP(B4237,'[17]TT 2023'!F$4299:K$4460,2,0)</f>
        <v>1420929</v>
      </c>
      <c r="M4237" s="9">
        <f t="shared" si="381"/>
        <v>-3</v>
      </c>
      <c r="N4237" s="5">
        <f>+VLOOKUP(B4237,'[17]TT 2023'!F$4299:K$4460,6,0)</f>
        <v>45940</v>
      </c>
      <c r="O4237" t="s">
        <v>4620</v>
      </c>
    </row>
    <row r="4238" spans="1:15" hidden="1" x14ac:dyDescent="0.2">
      <c r="A4238" s="5">
        <v>45899</v>
      </c>
      <c r="B4238" s="6">
        <v>56396</v>
      </c>
      <c r="C4238" s="6" t="s">
        <v>3391</v>
      </c>
      <c r="D4238" s="6" t="s">
        <v>4302</v>
      </c>
      <c r="E4238" s="9">
        <v>1425000</v>
      </c>
      <c r="F4238" s="10" t="s">
        <v>1409</v>
      </c>
      <c r="G4238" s="9">
        <v>114000</v>
      </c>
      <c r="H4238" s="9">
        <v>1539000</v>
      </c>
      <c r="I4238" s="6" t="s">
        <v>53</v>
      </c>
      <c r="J4238" s="6" t="s">
        <v>54</v>
      </c>
      <c r="K4238" s="5">
        <f t="shared" si="380"/>
        <v>45934</v>
      </c>
      <c r="L4238" s="9">
        <f>+VLOOKUP(B4238,'[17]TT 2023'!F$4299:K$4460,2,0)</f>
        <v>1539000</v>
      </c>
      <c r="M4238" s="9">
        <f t="shared" si="381"/>
        <v>0</v>
      </c>
      <c r="N4238" s="5">
        <f>+VLOOKUP(B4238,'[17]TT 2023'!F$4299:K$4460,6,0)</f>
        <v>45940</v>
      </c>
      <c r="O4238" t="s">
        <v>4620</v>
      </c>
    </row>
    <row r="4239" spans="1:15" hidden="1" x14ac:dyDescent="0.2">
      <c r="A4239" s="5">
        <v>45899</v>
      </c>
      <c r="B4239" s="6">
        <v>56398</v>
      </c>
      <c r="C4239" s="6" t="s">
        <v>3391</v>
      </c>
      <c r="D4239" s="6" t="s">
        <v>4303</v>
      </c>
      <c r="E4239" s="9">
        <v>2766410</v>
      </c>
      <c r="F4239" s="10" t="s">
        <v>1409</v>
      </c>
      <c r="G4239" s="9">
        <v>221313</v>
      </c>
      <c r="H4239" s="9">
        <v>2987723</v>
      </c>
      <c r="I4239" s="6" t="s">
        <v>53</v>
      </c>
      <c r="J4239" s="6" t="s">
        <v>54</v>
      </c>
      <c r="K4239" s="5">
        <f t="shared" si="380"/>
        <v>45934</v>
      </c>
      <c r="L4239" s="9">
        <f>+VLOOKUP(B4239,'[17]TT 2023'!F$4299:K$4460,2,0)</f>
        <v>2987726</v>
      </c>
      <c r="M4239" s="9">
        <f t="shared" si="381"/>
        <v>3</v>
      </c>
      <c r="N4239" s="5">
        <f>+VLOOKUP(B4239,'[17]TT 2023'!F$4299:K$4460,6,0)</f>
        <v>45940</v>
      </c>
      <c r="O4239" t="s">
        <v>4620</v>
      </c>
    </row>
    <row r="4240" spans="1:15" hidden="1" x14ac:dyDescent="0.2">
      <c r="A4240" s="5">
        <v>45899</v>
      </c>
      <c r="B4240" s="6">
        <v>56399</v>
      </c>
      <c r="C4240" s="6" t="s">
        <v>3391</v>
      </c>
      <c r="D4240" s="6" t="s">
        <v>4304</v>
      </c>
      <c r="E4240" s="9">
        <v>4061160</v>
      </c>
      <c r="F4240" s="10" t="s">
        <v>1409</v>
      </c>
      <c r="G4240" s="9">
        <v>324893</v>
      </c>
      <c r="H4240" s="9">
        <v>4386053</v>
      </c>
      <c r="I4240" s="6" t="s">
        <v>53</v>
      </c>
      <c r="J4240" s="6" t="s">
        <v>54</v>
      </c>
      <c r="K4240" s="5">
        <f t="shared" si="380"/>
        <v>45934</v>
      </c>
      <c r="L4240" s="9">
        <f>+VLOOKUP(B4240,'[17]TT 2023'!F$4299:K$4460,2,0)</f>
        <v>4386056</v>
      </c>
      <c r="M4240" s="9">
        <f t="shared" si="381"/>
        <v>3</v>
      </c>
      <c r="N4240" s="5">
        <f>+VLOOKUP(B4240,'[17]TT 2023'!F$4299:K$4460,6,0)</f>
        <v>45940</v>
      </c>
      <c r="O4240" t="s">
        <v>4620</v>
      </c>
    </row>
    <row r="4241" spans="1:15" hidden="1" x14ac:dyDescent="0.2">
      <c r="A4241" s="5">
        <v>45899</v>
      </c>
      <c r="B4241" s="6">
        <v>56400</v>
      </c>
      <c r="C4241" s="6" t="s">
        <v>3391</v>
      </c>
      <c r="D4241" s="6" t="s">
        <v>4305</v>
      </c>
      <c r="E4241" s="9">
        <v>2496640</v>
      </c>
      <c r="F4241" s="10" t="s">
        <v>1409</v>
      </c>
      <c r="G4241" s="9">
        <v>199731</v>
      </c>
      <c r="H4241" s="9">
        <v>2696371</v>
      </c>
      <c r="I4241" s="6" t="s">
        <v>53</v>
      </c>
      <c r="J4241" s="6" t="s">
        <v>54</v>
      </c>
      <c r="K4241" s="5">
        <f t="shared" si="380"/>
        <v>45934</v>
      </c>
      <c r="L4241" s="9">
        <f>+VLOOKUP(B4241,'[17]TT 2023'!F$4299:K$4460,2,0)</f>
        <v>2696369</v>
      </c>
      <c r="M4241" s="9">
        <f t="shared" si="381"/>
        <v>-2</v>
      </c>
      <c r="N4241" s="5">
        <f>+VLOOKUP(B4241,'[17]TT 2023'!F$4299:K$4460,6,0)</f>
        <v>45940</v>
      </c>
      <c r="O4241" t="s">
        <v>4620</v>
      </c>
    </row>
    <row r="4242" spans="1:15" hidden="1" x14ac:dyDescent="0.2">
      <c r="A4242" s="5">
        <v>45899</v>
      </c>
      <c r="B4242" s="6">
        <v>56401</v>
      </c>
      <c r="C4242" s="6" t="s">
        <v>3391</v>
      </c>
      <c r="D4242" s="6" t="s">
        <v>4306</v>
      </c>
      <c r="E4242" s="9">
        <v>1248320</v>
      </c>
      <c r="F4242" s="10" t="s">
        <v>1409</v>
      </c>
      <c r="G4242" s="9">
        <v>99866</v>
      </c>
      <c r="H4242" s="9">
        <v>1348186</v>
      </c>
      <c r="I4242" s="6" t="s">
        <v>93</v>
      </c>
      <c r="J4242" s="6" t="s">
        <v>94</v>
      </c>
      <c r="K4242" s="5">
        <f t="shared" si="380"/>
        <v>45934</v>
      </c>
      <c r="L4242" s="9">
        <f>+VLOOKUP(B4242,'[17]TT 2023'!F$4299:K$4460,2,0)</f>
        <v>1348191</v>
      </c>
      <c r="M4242" s="9">
        <f t="shared" si="381"/>
        <v>5</v>
      </c>
      <c r="N4242" s="5">
        <f>+VLOOKUP(B4242,'[17]TT 2023'!F$4299:K$4460,6,0)</f>
        <v>45940</v>
      </c>
      <c r="O4242" t="s">
        <v>4620</v>
      </c>
    </row>
    <row r="4243" spans="1:15" hidden="1" x14ac:dyDescent="0.2">
      <c r="A4243" s="5">
        <v>45899</v>
      </c>
      <c r="B4243" s="6">
        <v>56402</v>
      </c>
      <c r="C4243" s="6" t="s">
        <v>3391</v>
      </c>
      <c r="D4243" s="6" t="s">
        <v>4307</v>
      </c>
      <c r="E4243" s="9">
        <v>501830</v>
      </c>
      <c r="F4243" s="10" t="s">
        <v>1409</v>
      </c>
      <c r="G4243" s="9">
        <v>40146</v>
      </c>
      <c r="H4243" s="9">
        <v>541976</v>
      </c>
      <c r="I4243" s="6" t="s">
        <v>93</v>
      </c>
      <c r="J4243" s="6" t="s">
        <v>94</v>
      </c>
      <c r="K4243" s="5">
        <f t="shared" si="380"/>
        <v>45934</v>
      </c>
      <c r="L4243" s="9">
        <f>+VLOOKUP(B4243,'[17]TT 2023'!F$4299:K$4460,2,0)</f>
        <v>541971</v>
      </c>
      <c r="M4243" s="9">
        <f t="shared" si="381"/>
        <v>-5</v>
      </c>
      <c r="N4243" s="5">
        <f>+VLOOKUP(B4243,'[17]TT 2023'!F$4299:K$4460,6,0)</f>
        <v>45940</v>
      </c>
      <c r="O4243" t="s">
        <v>4620</v>
      </c>
    </row>
    <row r="4244" spans="1:15" hidden="1" x14ac:dyDescent="0.2">
      <c r="A4244" s="5">
        <v>45899</v>
      </c>
      <c r="B4244" s="6">
        <v>56403</v>
      </c>
      <c r="C4244" s="6" t="s">
        <v>3391</v>
      </c>
      <c r="D4244" s="6" t="s">
        <v>4308</v>
      </c>
      <c r="E4244" s="9">
        <v>1425000</v>
      </c>
      <c r="F4244" s="10" t="s">
        <v>1409</v>
      </c>
      <c r="G4244" s="9">
        <v>114000</v>
      </c>
      <c r="H4244" s="9">
        <v>1539000</v>
      </c>
      <c r="I4244" s="6" t="s">
        <v>139</v>
      </c>
      <c r="J4244" s="6" t="s">
        <v>140</v>
      </c>
      <c r="K4244" s="5">
        <f t="shared" si="380"/>
        <v>45934</v>
      </c>
      <c r="L4244" s="9">
        <f>+VLOOKUP(B4244,'[17]TT 2023'!F$4299:K$4460,2,0)</f>
        <v>1539000</v>
      </c>
      <c r="M4244" s="9">
        <f t="shared" si="381"/>
        <v>0</v>
      </c>
      <c r="N4244" s="5">
        <f>+VLOOKUP(B4244,'[17]TT 2023'!F$4299:K$4460,6,0)</f>
        <v>45940</v>
      </c>
      <c r="O4244" t="s">
        <v>4620</v>
      </c>
    </row>
    <row r="4245" spans="1:15" hidden="1" x14ac:dyDescent="0.2">
      <c r="A4245" s="5">
        <v>45899</v>
      </c>
      <c r="B4245" s="6">
        <v>56404</v>
      </c>
      <c r="C4245" s="6" t="s">
        <v>3391</v>
      </c>
      <c r="D4245" s="6" t="s">
        <v>4309</v>
      </c>
      <c r="E4245" s="9">
        <v>1425000</v>
      </c>
      <c r="F4245" s="10" t="s">
        <v>1409</v>
      </c>
      <c r="G4245" s="9">
        <v>114000</v>
      </c>
      <c r="H4245" s="9">
        <v>1539000</v>
      </c>
      <c r="I4245" s="6" t="s">
        <v>107</v>
      </c>
      <c r="J4245" s="6" t="s">
        <v>108</v>
      </c>
      <c r="K4245" s="5">
        <f t="shared" si="380"/>
        <v>45934</v>
      </c>
      <c r="L4245" s="9">
        <f>+VLOOKUP(B4245,'[17]TT 2023'!F$4299:K$4460,2,0)</f>
        <v>1539000</v>
      </c>
      <c r="M4245" s="9">
        <f t="shared" si="381"/>
        <v>0</v>
      </c>
      <c r="N4245" s="5">
        <f>+VLOOKUP(B4245,'[17]TT 2023'!F$4299:K$4460,6,0)</f>
        <v>45940</v>
      </c>
      <c r="O4245" t="s">
        <v>4620</v>
      </c>
    </row>
    <row r="4246" spans="1:15" hidden="1" x14ac:dyDescent="0.2">
      <c r="A4246" s="5">
        <v>45899</v>
      </c>
      <c r="B4246" s="6">
        <v>56405</v>
      </c>
      <c r="C4246" s="6" t="s">
        <v>3391</v>
      </c>
      <c r="D4246" s="6" t="s">
        <v>4310</v>
      </c>
      <c r="E4246" s="9">
        <v>1425000</v>
      </c>
      <c r="F4246" s="10" t="s">
        <v>1409</v>
      </c>
      <c r="G4246" s="9">
        <v>114000</v>
      </c>
      <c r="H4246" s="9">
        <v>1539000</v>
      </c>
      <c r="I4246" s="6" t="s">
        <v>93</v>
      </c>
      <c r="J4246" s="6" t="s">
        <v>94</v>
      </c>
      <c r="K4246" s="5">
        <f t="shared" si="380"/>
        <v>45934</v>
      </c>
      <c r="L4246" s="9">
        <f>+VLOOKUP(B4246,'[17]TT 2023'!F$4299:K$4460,2,0)</f>
        <v>1539000</v>
      </c>
      <c r="M4246" s="9">
        <f t="shared" si="381"/>
        <v>0</v>
      </c>
      <c r="N4246" s="5">
        <f>+VLOOKUP(B4246,'[17]TT 2023'!F$4299:K$4460,6,0)</f>
        <v>45940</v>
      </c>
      <c r="O4246" t="s">
        <v>4620</v>
      </c>
    </row>
    <row r="4247" spans="1:15" hidden="1" x14ac:dyDescent="0.2">
      <c r="A4247" s="5">
        <v>45899</v>
      </c>
      <c r="B4247" s="6">
        <v>56406</v>
      </c>
      <c r="C4247" s="6" t="s">
        <v>3391</v>
      </c>
      <c r="D4247" s="6" t="s">
        <v>4311</v>
      </c>
      <c r="E4247" s="9">
        <v>1425000</v>
      </c>
      <c r="F4247" s="10" t="s">
        <v>1409</v>
      </c>
      <c r="G4247" s="9">
        <v>114000</v>
      </c>
      <c r="H4247" s="9">
        <v>1539000</v>
      </c>
      <c r="I4247" s="6" t="s">
        <v>291</v>
      </c>
      <c r="J4247" s="6" t="s">
        <v>292</v>
      </c>
      <c r="K4247" s="5">
        <f t="shared" si="380"/>
        <v>45934</v>
      </c>
      <c r="L4247" s="9">
        <f>+VLOOKUP(B4247,'[17]TT 2023'!F$4299:K$4460,2,0)</f>
        <v>1539000</v>
      </c>
      <c r="M4247" s="9">
        <f t="shared" si="381"/>
        <v>0</v>
      </c>
      <c r="N4247" s="5">
        <f>+VLOOKUP(B4247,'[17]TT 2023'!F$4299:K$4460,6,0)</f>
        <v>45940</v>
      </c>
      <c r="O4247" t="s">
        <v>4620</v>
      </c>
    </row>
    <row r="4248" spans="1:15" hidden="1" x14ac:dyDescent="0.2">
      <c r="A4248" s="5">
        <v>45899</v>
      </c>
      <c r="B4248" s="6">
        <v>56407</v>
      </c>
      <c r="C4248" s="6" t="s">
        <v>3391</v>
      </c>
      <c r="D4248" s="6" t="s">
        <v>4312</v>
      </c>
      <c r="E4248" s="9">
        <v>1425000</v>
      </c>
      <c r="F4248" s="10" t="s">
        <v>1409</v>
      </c>
      <c r="G4248" s="9">
        <v>114000</v>
      </c>
      <c r="H4248" s="9">
        <v>1539000</v>
      </c>
      <c r="I4248" s="6" t="s">
        <v>291</v>
      </c>
      <c r="J4248" s="6" t="s">
        <v>292</v>
      </c>
      <c r="K4248" s="5">
        <f t="shared" si="380"/>
        <v>45934</v>
      </c>
      <c r="L4248" s="9">
        <f>+VLOOKUP(B4248,'[17]TT 2023'!F$4299:K$4460,2,0)</f>
        <v>1539000</v>
      </c>
      <c r="M4248" s="9">
        <f t="shared" si="381"/>
        <v>0</v>
      </c>
      <c r="N4248" s="5">
        <f>+VLOOKUP(B4248,'[17]TT 2023'!F$4299:K$4460,6,0)</f>
        <v>45940</v>
      </c>
      <c r="O4248" t="s">
        <v>4620</v>
      </c>
    </row>
    <row r="4249" spans="1:15" hidden="1" x14ac:dyDescent="0.2">
      <c r="A4249" s="5">
        <v>45899</v>
      </c>
      <c r="B4249" s="6">
        <v>56408</v>
      </c>
      <c r="C4249" s="6" t="s">
        <v>3391</v>
      </c>
      <c r="D4249" s="6" t="s">
        <v>4313</v>
      </c>
      <c r="E4249" s="9">
        <v>1425000</v>
      </c>
      <c r="F4249" s="10" t="s">
        <v>1409</v>
      </c>
      <c r="G4249" s="9">
        <v>114000</v>
      </c>
      <c r="H4249" s="9">
        <v>1539000</v>
      </c>
      <c r="I4249" s="6" t="s">
        <v>83</v>
      </c>
      <c r="J4249" s="6" t="s">
        <v>84</v>
      </c>
      <c r="K4249" s="5">
        <f t="shared" si="380"/>
        <v>45934</v>
      </c>
      <c r="L4249" s="9">
        <f>+VLOOKUP(B4249,'[17]TT 2023'!F$4299:K$4460,2,0)</f>
        <v>1539000</v>
      </c>
      <c r="M4249" s="9">
        <f t="shared" si="381"/>
        <v>0</v>
      </c>
      <c r="N4249" s="5">
        <f>+VLOOKUP(B4249,'[17]TT 2023'!F$4299:K$4460,6,0)</f>
        <v>45940</v>
      </c>
      <c r="O4249" t="s">
        <v>4620</v>
      </c>
    </row>
    <row r="4250" spans="1:15" hidden="1" x14ac:dyDescent="0.2">
      <c r="A4250" s="5">
        <v>45899</v>
      </c>
      <c r="B4250" s="6">
        <v>56409</v>
      </c>
      <c r="C4250" s="6" t="s">
        <v>3391</v>
      </c>
      <c r="D4250" s="6" t="s">
        <v>4314</v>
      </c>
      <c r="E4250" s="9">
        <v>1059860</v>
      </c>
      <c r="F4250" s="10" t="s">
        <v>1409</v>
      </c>
      <c r="G4250" s="9">
        <v>84789</v>
      </c>
      <c r="H4250" s="9">
        <v>1144649</v>
      </c>
      <c r="I4250" s="6" t="s">
        <v>83</v>
      </c>
      <c r="J4250" s="6" t="s">
        <v>84</v>
      </c>
      <c r="K4250" s="5">
        <f t="shared" si="380"/>
        <v>45934</v>
      </c>
      <c r="L4250" s="9">
        <f>+VLOOKUP(B4250,'[17]TT 2023'!F$4299:K$4460,2,0)</f>
        <v>1144652</v>
      </c>
      <c r="M4250" s="9">
        <f t="shared" si="381"/>
        <v>3</v>
      </c>
      <c r="N4250" s="5">
        <f>+VLOOKUP(B4250,'[17]TT 2023'!F$4299:K$4460,6,0)</f>
        <v>45940</v>
      </c>
      <c r="O4250" t="s">
        <v>4620</v>
      </c>
    </row>
    <row r="4251" spans="1:15" hidden="1" x14ac:dyDescent="0.2">
      <c r="A4251" s="5">
        <v>45899</v>
      </c>
      <c r="B4251" s="6">
        <v>56410</v>
      </c>
      <c r="C4251" s="6" t="s">
        <v>3391</v>
      </c>
      <c r="D4251" s="6" t="s">
        <v>4315</v>
      </c>
      <c r="E4251" s="9">
        <v>1425000</v>
      </c>
      <c r="F4251" s="10" t="s">
        <v>1409</v>
      </c>
      <c r="G4251" s="9">
        <v>114000</v>
      </c>
      <c r="H4251" s="9">
        <v>1539000</v>
      </c>
      <c r="I4251" s="6" t="s">
        <v>175</v>
      </c>
      <c r="J4251" s="6" t="s">
        <v>176</v>
      </c>
      <c r="K4251" s="5">
        <f t="shared" si="380"/>
        <v>45934</v>
      </c>
      <c r="L4251" s="9">
        <f>+VLOOKUP(B4251,'[17]TT 2023'!F$4299:K$4460,2,0)</f>
        <v>1539000</v>
      </c>
      <c r="M4251" s="9">
        <f t="shared" si="381"/>
        <v>0</v>
      </c>
      <c r="N4251" s="5">
        <f>+VLOOKUP(B4251,'[17]TT 2023'!F$4299:K$4460,6,0)</f>
        <v>45940</v>
      </c>
      <c r="O4251" t="s">
        <v>4620</v>
      </c>
    </row>
    <row r="4252" spans="1:15" hidden="1" x14ac:dyDescent="0.2">
      <c r="A4252" s="5">
        <v>45899</v>
      </c>
      <c r="B4252" s="6">
        <v>56411</v>
      </c>
      <c r="C4252" s="6" t="s">
        <v>3391</v>
      </c>
      <c r="D4252" s="6" t="s">
        <v>4316</v>
      </c>
      <c r="E4252" s="9">
        <v>1248320</v>
      </c>
      <c r="F4252" s="10" t="s">
        <v>1409</v>
      </c>
      <c r="G4252" s="9">
        <v>99866</v>
      </c>
      <c r="H4252" s="9">
        <v>1348186</v>
      </c>
      <c r="I4252" s="6" t="s">
        <v>175</v>
      </c>
      <c r="J4252" s="6" t="s">
        <v>176</v>
      </c>
      <c r="K4252" s="5">
        <f t="shared" si="380"/>
        <v>45934</v>
      </c>
      <c r="L4252" s="9">
        <f>+VLOOKUP(B4252,'[17]TT 2023'!F$4299:K$4460,2,0)</f>
        <v>1348191</v>
      </c>
      <c r="M4252" s="9">
        <f t="shared" si="381"/>
        <v>5</v>
      </c>
      <c r="N4252" s="5">
        <f>+VLOOKUP(B4252,'[17]TT 2023'!F$4299:K$4460,6,0)</f>
        <v>45940</v>
      </c>
      <c r="O4252" t="s">
        <v>4620</v>
      </c>
    </row>
    <row r="4253" spans="1:15" hidden="1" x14ac:dyDescent="0.2">
      <c r="A4253" s="5">
        <v>45899</v>
      </c>
      <c r="B4253" s="6">
        <v>56412</v>
      </c>
      <c r="C4253" s="6" t="s">
        <v>3391</v>
      </c>
      <c r="D4253" s="6" t="s">
        <v>4317</v>
      </c>
      <c r="E4253" s="9">
        <v>700000</v>
      </c>
      <c r="F4253" s="10" t="s">
        <v>1409</v>
      </c>
      <c r="G4253" s="9">
        <v>56000</v>
      </c>
      <c r="H4253" s="9">
        <v>756000</v>
      </c>
      <c r="I4253" s="6" t="s">
        <v>113</v>
      </c>
      <c r="J4253" s="6" t="s">
        <v>114</v>
      </c>
      <c r="K4253" s="5">
        <f t="shared" si="380"/>
        <v>45934</v>
      </c>
      <c r="L4253" s="9">
        <f>+VLOOKUP(B4253,'[17]TT 2023'!F$4299:K$4460,2,0)</f>
        <v>756000</v>
      </c>
      <c r="M4253" s="9">
        <f t="shared" si="381"/>
        <v>0</v>
      </c>
      <c r="N4253" s="5">
        <f>+VLOOKUP(B4253,'[17]TT 2023'!F$4299:K$4460,6,0)</f>
        <v>45940</v>
      </c>
      <c r="O4253" t="s">
        <v>4620</v>
      </c>
    </row>
    <row r="4254" spans="1:15" hidden="1" x14ac:dyDescent="0.2">
      <c r="A4254" s="5">
        <v>45899</v>
      </c>
      <c r="B4254" s="6">
        <v>56413</v>
      </c>
      <c r="C4254" s="6" t="s">
        <v>3391</v>
      </c>
      <c r="D4254" s="6" t="s">
        <v>4318</v>
      </c>
      <c r="E4254" s="9">
        <v>2916930</v>
      </c>
      <c r="F4254" s="10" t="s">
        <v>1409</v>
      </c>
      <c r="G4254" s="9">
        <v>233354</v>
      </c>
      <c r="H4254" s="9">
        <v>3150284</v>
      </c>
      <c r="I4254" s="6" t="s">
        <v>113</v>
      </c>
      <c r="J4254" s="6" t="s">
        <v>114</v>
      </c>
      <c r="K4254" s="5">
        <f t="shared" si="380"/>
        <v>45934</v>
      </c>
      <c r="L4254" s="9">
        <f>+VLOOKUP(B4254,'[17]TT 2023'!F$4299:K$4460,2,0)</f>
        <v>3150279</v>
      </c>
      <c r="M4254" s="9">
        <f t="shared" si="381"/>
        <v>-5</v>
      </c>
      <c r="N4254" s="5">
        <f>+VLOOKUP(B4254,'[17]TT 2023'!F$4299:K$4460,6,0)</f>
        <v>45940</v>
      </c>
      <c r="O4254" t="s">
        <v>4620</v>
      </c>
    </row>
    <row r="4255" spans="1:15" hidden="1" x14ac:dyDescent="0.2">
      <c r="A4255" s="5">
        <v>45899</v>
      </c>
      <c r="B4255" s="6">
        <v>56414</v>
      </c>
      <c r="C4255" s="6" t="s">
        <v>3391</v>
      </c>
      <c r="D4255" s="6" t="s">
        <v>4319</v>
      </c>
      <c r="E4255" s="9">
        <v>501830</v>
      </c>
      <c r="F4255" s="10" t="s">
        <v>1409</v>
      </c>
      <c r="G4255" s="9">
        <v>40146</v>
      </c>
      <c r="H4255" s="9">
        <v>541976</v>
      </c>
      <c r="I4255" s="6" t="s">
        <v>113</v>
      </c>
      <c r="J4255" s="6" t="s">
        <v>114</v>
      </c>
      <c r="K4255" s="5">
        <f t="shared" ref="K4255:K4256" si="382">35+A4255</f>
        <v>45934</v>
      </c>
      <c r="L4255" s="9">
        <f>+VLOOKUP(B4255,'[17]TT 2023'!F$4299:K$4460,2,0)</f>
        <v>541971</v>
      </c>
      <c r="M4255" s="9">
        <f t="shared" ref="M4255:M4256" si="383">+L4255-H4255</f>
        <v>-5</v>
      </c>
      <c r="N4255" s="5">
        <f>+VLOOKUP(B4255,'[17]TT 2023'!F$4299:K$4460,6,0)</f>
        <v>45940</v>
      </c>
      <c r="O4255" t="s">
        <v>4620</v>
      </c>
    </row>
    <row r="4256" spans="1:15" hidden="1" x14ac:dyDescent="0.2">
      <c r="A4256" s="5">
        <v>45899</v>
      </c>
      <c r="B4256" s="6">
        <v>56415</v>
      </c>
      <c r="C4256" s="6" t="s">
        <v>3391</v>
      </c>
      <c r="D4256" s="6" t="s">
        <v>4320</v>
      </c>
      <c r="E4256" s="9">
        <v>1425000</v>
      </c>
      <c r="F4256" s="10" t="s">
        <v>1409</v>
      </c>
      <c r="G4256" s="9">
        <v>114000</v>
      </c>
      <c r="H4256" s="9">
        <v>1539000</v>
      </c>
      <c r="I4256" s="6" t="s">
        <v>89</v>
      </c>
      <c r="J4256" s="6" t="s">
        <v>90</v>
      </c>
      <c r="K4256" s="5">
        <f t="shared" si="382"/>
        <v>45934</v>
      </c>
      <c r="L4256" s="9">
        <f>+VLOOKUP(B4256,'[17]TT 2023'!F$4299:K$4460,2,0)</f>
        <v>1539000</v>
      </c>
      <c r="M4256" s="9">
        <f t="shared" si="383"/>
        <v>0</v>
      </c>
      <c r="N4256" s="5">
        <f>+VLOOKUP(B4256,'[17]TT 2023'!F$4299:K$4460,6,0)</f>
        <v>45940</v>
      </c>
      <c r="O4256" t="s">
        <v>4620</v>
      </c>
    </row>
    <row r="4257" spans="1:15" hidden="1" x14ac:dyDescent="0.2">
      <c r="A4257" s="5">
        <v>45903</v>
      </c>
      <c r="B4257" s="6">
        <v>144</v>
      </c>
      <c r="C4257" s="6" t="s">
        <v>4321</v>
      </c>
      <c r="D4257" s="6" t="s">
        <v>4322</v>
      </c>
      <c r="E4257" s="9">
        <v>-411374</v>
      </c>
      <c r="F4257" s="10" t="s">
        <v>1409</v>
      </c>
      <c r="G4257" s="9">
        <v>-32910</v>
      </c>
      <c r="H4257" s="9">
        <f>+E4257+G4257</f>
        <v>-444284</v>
      </c>
      <c r="I4257" s="6" t="s">
        <v>53</v>
      </c>
      <c r="J4257" s="6" t="s">
        <v>54</v>
      </c>
      <c r="K4257" s="5">
        <f t="shared" ref="K4257:K4272" si="384">35+A4257</f>
        <v>45938</v>
      </c>
      <c r="L4257" s="9">
        <f>+VLOOKUP(B4257,'[17]TT 2023'!F$4158:K$4228,2,0)</f>
        <v>-444284</v>
      </c>
      <c r="M4257" s="9">
        <f t="shared" ref="M4257:M4272" si="385">+L4257-H4257</f>
        <v>0</v>
      </c>
      <c r="N4257" s="5">
        <f>+VLOOKUP(B4257,'[17]TT 2023'!F$4158:K$4228,6,0)</f>
        <v>45910</v>
      </c>
      <c r="O4257" t="s">
        <v>4332</v>
      </c>
    </row>
    <row r="4258" spans="1:15" hidden="1" x14ac:dyDescent="0.2">
      <c r="A4258" s="5">
        <v>45903</v>
      </c>
      <c r="B4258" s="6">
        <v>145</v>
      </c>
      <c r="C4258" s="6" t="s">
        <v>4321</v>
      </c>
      <c r="D4258" s="6" t="s">
        <v>4322</v>
      </c>
      <c r="E4258" s="9">
        <v>-111606</v>
      </c>
      <c r="F4258" s="10" t="s">
        <v>1409</v>
      </c>
      <c r="G4258" s="9">
        <v>-8928</v>
      </c>
      <c r="H4258" s="9">
        <f t="shared" ref="H4258:H4281" si="386">+E4258+G4258</f>
        <v>-120534</v>
      </c>
      <c r="I4258" s="6" t="s">
        <v>53</v>
      </c>
      <c r="J4258" s="6" t="s">
        <v>54</v>
      </c>
      <c r="K4258" s="5">
        <f t="shared" si="384"/>
        <v>45938</v>
      </c>
      <c r="L4258" s="9">
        <f>+VLOOKUP(B4258,'[17]TT 2023'!F$4158:K$4228,2,0)</f>
        <v>-120534</v>
      </c>
      <c r="M4258" s="9">
        <f t="shared" si="385"/>
        <v>0</v>
      </c>
      <c r="N4258" s="5">
        <f>+VLOOKUP(B4258,'[17]TT 2023'!F$4158:K$4228,6,0)</f>
        <v>45910</v>
      </c>
      <c r="O4258" t="s">
        <v>4332</v>
      </c>
    </row>
    <row r="4259" spans="1:15" hidden="1" x14ac:dyDescent="0.2">
      <c r="A4259" s="5">
        <v>45903</v>
      </c>
      <c r="B4259" s="6">
        <v>146</v>
      </c>
      <c r="C4259" s="6" t="s">
        <v>4321</v>
      </c>
      <c r="D4259" s="6" t="s">
        <v>4322</v>
      </c>
      <c r="E4259" s="9">
        <v>-111058</v>
      </c>
      <c r="F4259" s="10" t="s">
        <v>1409</v>
      </c>
      <c r="G4259" s="9">
        <v>-8885</v>
      </c>
      <c r="H4259" s="9">
        <f t="shared" si="386"/>
        <v>-119943</v>
      </c>
      <c r="I4259" s="6" t="s">
        <v>53</v>
      </c>
      <c r="J4259" s="6" t="s">
        <v>54</v>
      </c>
      <c r="K4259" s="5">
        <f t="shared" si="384"/>
        <v>45938</v>
      </c>
      <c r="L4259" s="9">
        <f>+VLOOKUP(B4259,'[17]TT 2023'!F$4158:K$4228,2,0)</f>
        <v>-119943</v>
      </c>
      <c r="M4259" s="9">
        <f t="shared" si="385"/>
        <v>0</v>
      </c>
      <c r="N4259" s="5">
        <f>+VLOOKUP(B4259,'[17]TT 2023'!F$4158:K$4228,6,0)</f>
        <v>45910</v>
      </c>
      <c r="O4259" t="s">
        <v>4332</v>
      </c>
    </row>
    <row r="4260" spans="1:15" hidden="1" x14ac:dyDescent="0.2">
      <c r="A4260" s="5">
        <v>45903</v>
      </c>
      <c r="B4260" s="6">
        <v>147</v>
      </c>
      <c r="C4260" s="6" t="s">
        <v>4321</v>
      </c>
      <c r="D4260" s="6" t="s">
        <v>4322</v>
      </c>
      <c r="E4260" s="9">
        <v>-111058</v>
      </c>
      <c r="F4260" s="10" t="s">
        <v>1409</v>
      </c>
      <c r="G4260" s="9">
        <v>-8885</v>
      </c>
      <c r="H4260" s="9">
        <f t="shared" si="386"/>
        <v>-119943</v>
      </c>
      <c r="I4260" s="6" t="s">
        <v>53</v>
      </c>
      <c r="J4260" s="6" t="s">
        <v>54</v>
      </c>
      <c r="K4260" s="5">
        <f t="shared" si="384"/>
        <v>45938</v>
      </c>
      <c r="L4260" s="9">
        <f>+VLOOKUP(B4260,'[17]TT 2023'!F$4158:K$4228,2,0)</f>
        <v>-119943</v>
      </c>
      <c r="M4260" s="9">
        <f t="shared" si="385"/>
        <v>0</v>
      </c>
      <c r="N4260" s="5">
        <f>+VLOOKUP(B4260,'[17]TT 2023'!F$4158:K$4228,6,0)</f>
        <v>45910</v>
      </c>
      <c r="O4260" t="s">
        <v>4332</v>
      </c>
    </row>
    <row r="4261" spans="1:15" hidden="1" x14ac:dyDescent="0.2">
      <c r="A4261" s="5">
        <v>45905</v>
      </c>
      <c r="B4261" s="6">
        <v>133</v>
      </c>
      <c r="C4261" s="6" t="s">
        <v>4323</v>
      </c>
      <c r="D4261" s="6" t="s">
        <v>4324</v>
      </c>
      <c r="E4261" s="9">
        <v>-648733</v>
      </c>
      <c r="F4261" s="10" t="s">
        <v>1409</v>
      </c>
      <c r="G4261" s="9">
        <v>-51898</v>
      </c>
      <c r="H4261" s="9">
        <f t="shared" si="386"/>
        <v>-700631</v>
      </c>
      <c r="I4261" s="6" t="s">
        <v>139</v>
      </c>
      <c r="J4261" s="6" t="s">
        <v>140</v>
      </c>
      <c r="K4261" s="5">
        <f t="shared" si="384"/>
        <v>45940</v>
      </c>
      <c r="L4261" s="9">
        <f>+VLOOKUP(B4261,'[17]TT 2023'!F$4158:K$4228,2,0)</f>
        <v>-700632</v>
      </c>
      <c r="M4261" s="9">
        <f t="shared" si="385"/>
        <v>-1</v>
      </c>
      <c r="N4261" s="5">
        <f>+VLOOKUP(B4261,'[17]TT 2023'!F$4158:K$4228,6,0)</f>
        <v>45910</v>
      </c>
      <c r="O4261" t="s">
        <v>4332</v>
      </c>
    </row>
    <row r="4262" spans="1:15" hidden="1" x14ac:dyDescent="0.2">
      <c r="A4262" s="5">
        <v>45908</v>
      </c>
      <c r="B4262" s="6" t="s">
        <v>4331</v>
      </c>
      <c r="C4262" s="6" t="s">
        <v>4017</v>
      </c>
      <c r="D4262" s="6" t="s">
        <v>4325</v>
      </c>
      <c r="E4262" s="9">
        <v>-311401</v>
      </c>
      <c r="F4262" s="10" t="s">
        <v>1409</v>
      </c>
      <c r="G4262" s="9">
        <v>-24912</v>
      </c>
      <c r="H4262" s="9">
        <f t="shared" si="386"/>
        <v>-336313</v>
      </c>
      <c r="I4262" s="6" t="s">
        <v>73</v>
      </c>
      <c r="J4262" s="6" t="s">
        <v>74</v>
      </c>
      <c r="K4262" s="5">
        <f t="shared" si="384"/>
        <v>45943</v>
      </c>
      <c r="L4262" s="9">
        <f>+VLOOKUP(B4262,'[17]TT 2023'!F$4158:K$4228,2,0)</f>
        <v>-336313</v>
      </c>
      <c r="M4262" s="9">
        <f t="shared" si="385"/>
        <v>0</v>
      </c>
      <c r="N4262" s="5">
        <f>+VLOOKUP(B4262,'[17]TT 2023'!F$4158:K$4228,6,0)</f>
        <v>45910</v>
      </c>
      <c r="O4262" t="s">
        <v>4332</v>
      </c>
    </row>
    <row r="4263" spans="1:15" hidden="1" x14ac:dyDescent="0.2">
      <c r="A4263" s="5">
        <v>45917</v>
      </c>
      <c r="B4263" s="6">
        <v>85</v>
      </c>
      <c r="C4263" s="6" t="s">
        <v>4193</v>
      </c>
      <c r="D4263" s="6" t="s">
        <v>4326</v>
      </c>
      <c r="E4263" s="9">
        <v>-334818</v>
      </c>
      <c r="F4263" s="10" t="s">
        <v>1409</v>
      </c>
      <c r="G4263" s="9">
        <v>-26785</v>
      </c>
      <c r="H4263" s="9">
        <f t="shared" si="386"/>
        <v>-361603</v>
      </c>
      <c r="I4263" s="6" t="s">
        <v>113</v>
      </c>
      <c r="J4263" s="6" t="s">
        <v>114</v>
      </c>
      <c r="K4263" s="5">
        <f t="shared" si="384"/>
        <v>45952</v>
      </c>
      <c r="L4263" s="9">
        <f>+VLOOKUP(B4263,'[17]TT 2023'!F$4229:K$4298,2,0)</f>
        <v>-361603</v>
      </c>
      <c r="M4263" s="9">
        <f t="shared" si="385"/>
        <v>0</v>
      </c>
      <c r="N4263" s="5">
        <f>+VLOOKUP(B4263,'[17]TT 2023'!F$4229:K$4298,6,0)</f>
        <v>45924</v>
      </c>
      <c r="O4263" t="s">
        <v>4338</v>
      </c>
    </row>
    <row r="4264" spans="1:15" hidden="1" x14ac:dyDescent="0.2">
      <c r="A4264" s="5">
        <v>45917</v>
      </c>
      <c r="B4264" s="6">
        <v>86</v>
      </c>
      <c r="C4264" s="6" t="s">
        <v>4193</v>
      </c>
      <c r="D4264" s="6" t="s">
        <v>4326</v>
      </c>
      <c r="E4264" s="9">
        <v>-184000</v>
      </c>
      <c r="F4264" s="10" t="s">
        <v>1409</v>
      </c>
      <c r="G4264" s="9">
        <v>-14720</v>
      </c>
      <c r="H4264" s="9">
        <f t="shared" si="386"/>
        <v>-198720</v>
      </c>
      <c r="I4264" s="6" t="s">
        <v>113</v>
      </c>
      <c r="J4264" s="6" t="s">
        <v>114</v>
      </c>
      <c r="K4264" s="5">
        <f t="shared" si="384"/>
        <v>45952</v>
      </c>
      <c r="L4264" s="9">
        <f>+VLOOKUP(B4264,'[17]TT 2023'!F$4229:K$4298,2,0)</f>
        <v>-198720</v>
      </c>
      <c r="M4264" s="9">
        <f t="shared" si="385"/>
        <v>0</v>
      </c>
      <c r="N4264" s="5">
        <f>+VLOOKUP(B4264,'[17]TT 2023'!F$4229:K$4298,6,0)</f>
        <v>45924</v>
      </c>
      <c r="O4264" t="s">
        <v>4338</v>
      </c>
    </row>
    <row r="4265" spans="1:15" hidden="1" x14ac:dyDescent="0.2">
      <c r="A4265" s="5">
        <v>45917</v>
      </c>
      <c r="B4265" s="6">
        <v>94</v>
      </c>
      <c r="C4265" s="6" t="s">
        <v>4327</v>
      </c>
      <c r="D4265" s="6" t="s">
        <v>4328</v>
      </c>
      <c r="E4265" s="9">
        <v>-750435</v>
      </c>
      <c r="F4265" s="10" t="s">
        <v>1409</v>
      </c>
      <c r="G4265" s="9">
        <v>-60035</v>
      </c>
      <c r="H4265" s="9">
        <f t="shared" si="386"/>
        <v>-810470</v>
      </c>
      <c r="I4265" s="6" t="s">
        <v>107</v>
      </c>
      <c r="J4265" s="6" t="s">
        <v>108</v>
      </c>
      <c r="K4265" s="5">
        <f t="shared" si="384"/>
        <v>45952</v>
      </c>
      <c r="L4265" s="9">
        <f>+VLOOKUP(B4265,'[17]TT 2023'!F$4229:K$4298,2,0)</f>
        <v>-810470</v>
      </c>
      <c r="M4265" s="9">
        <f t="shared" si="385"/>
        <v>0</v>
      </c>
      <c r="N4265" s="5">
        <f>+VLOOKUP(B4265,'[17]TT 2023'!F$4229:K$4298,6,0)</f>
        <v>45924</v>
      </c>
      <c r="O4265" t="s">
        <v>4338</v>
      </c>
    </row>
    <row r="4266" spans="1:15" hidden="1" x14ac:dyDescent="0.2">
      <c r="A4266" s="5">
        <v>45917</v>
      </c>
      <c r="B4266" s="6">
        <v>176</v>
      </c>
      <c r="C4266" s="6" t="s">
        <v>4192</v>
      </c>
      <c r="D4266" s="6" t="s">
        <v>4329</v>
      </c>
      <c r="E4266" s="9">
        <v>-111058</v>
      </c>
      <c r="F4266" s="10" t="s">
        <v>1409</v>
      </c>
      <c r="G4266" s="9">
        <v>-8885</v>
      </c>
      <c r="H4266" s="9">
        <f t="shared" si="386"/>
        <v>-119943</v>
      </c>
      <c r="I4266" s="6" t="s">
        <v>131</v>
      </c>
      <c r="J4266" s="6" t="s">
        <v>132</v>
      </c>
      <c r="K4266" s="5">
        <f t="shared" si="384"/>
        <v>45952</v>
      </c>
      <c r="L4266" s="9">
        <f>+VLOOKUP(B4266,'[17]TT 2023'!F$4229:K$4298,2,0)</f>
        <v>-119943</v>
      </c>
      <c r="M4266" s="9">
        <f t="shared" si="385"/>
        <v>0</v>
      </c>
      <c r="N4266" s="5">
        <f>+VLOOKUP(B4266,'[17]TT 2023'!F$4229:K$4298,6,0)</f>
        <v>45924</v>
      </c>
      <c r="O4266" t="s">
        <v>4338</v>
      </c>
    </row>
    <row r="4267" spans="1:15" hidden="1" x14ac:dyDescent="0.2">
      <c r="A4267" s="5">
        <v>45917</v>
      </c>
      <c r="B4267" s="6">
        <v>182</v>
      </c>
      <c r="C4267" s="6" t="s">
        <v>4192</v>
      </c>
      <c r="D4267" s="6" t="s">
        <v>4330</v>
      </c>
      <c r="E4267" s="9">
        <v>-1196000</v>
      </c>
      <c r="F4267" s="10" t="s">
        <v>1409</v>
      </c>
      <c r="G4267" s="9">
        <v>-95680</v>
      </c>
      <c r="H4267" s="9">
        <f t="shared" si="386"/>
        <v>-1291680</v>
      </c>
      <c r="I4267" s="6" t="s">
        <v>131</v>
      </c>
      <c r="J4267" s="6" t="s">
        <v>132</v>
      </c>
      <c r="K4267" s="5">
        <f t="shared" si="384"/>
        <v>45952</v>
      </c>
      <c r="L4267" s="9">
        <f>+VLOOKUP(B4267,'[17]TT 2023'!F$4229:K$4298,2,0)</f>
        <v>-1291680</v>
      </c>
      <c r="M4267" s="9">
        <f t="shared" si="385"/>
        <v>0</v>
      </c>
      <c r="N4267" s="5">
        <f>+VLOOKUP(B4267,'[17]TT 2023'!F$4229:K$4298,6,0)</f>
        <v>45924</v>
      </c>
      <c r="O4267" t="s">
        <v>4338</v>
      </c>
    </row>
    <row r="4268" spans="1:15" hidden="1" x14ac:dyDescent="0.2">
      <c r="A4268" s="5">
        <v>45924</v>
      </c>
      <c r="B4268" s="6">
        <v>164</v>
      </c>
      <c r="C4268" s="6" t="s">
        <v>4017</v>
      </c>
      <c r="D4268" s="6" t="s">
        <v>4325</v>
      </c>
      <c r="E4268" s="9">
        <v>-111606</v>
      </c>
      <c r="F4268" s="10" t="s">
        <v>1409</v>
      </c>
      <c r="G4268" s="9">
        <v>-8928</v>
      </c>
      <c r="H4268" s="9">
        <f t="shared" si="386"/>
        <v>-120534</v>
      </c>
      <c r="I4268" s="6" t="s">
        <v>73</v>
      </c>
      <c r="J4268" s="6" t="s">
        <v>74</v>
      </c>
      <c r="K4268" s="5">
        <f t="shared" si="384"/>
        <v>45959</v>
      </c>
      <c r="L4268" s="9">
        <f>+VLOOKUP(B4268,'[17]TT 2023'!F$4299:K$4460,2,0)</f>
        <v>-120534</v>
      </c>
      <c r="M4268" s="9">
        <f t="shared" si="385"/>
        <v>0</v>
      </c>
      <c r="N4268" s="5">
        <f>+VLOOKUP(B4268,'[17]TT 2023'!F$4299:K$4460,6,0)</f>
        <v>45940</v>
      </c>
      <c r="O4268" t="s">
        <v>4620</v>
      </c>
    </row>
    <row r="4269" spans="1:15" hidden="1" x14ac:dyDescent="0.2">
      <c r="A4269" s="5">
        <v>45930</v>
      </c>
      <c r="B4269" s="6">
        <v>49</v>
      </c>
      <c r="C4269" s="6" t="s">
        <v>4184</v>
      </c>
      <c r="D4269" s="6" t="s">
        <v>4185</v>
      </c>
      <c r="E4269" s="9">
        <v>-666348</v>
      </c>
      <c r="F4269" s="10" t="s">
        <v>1409</v>
      </c>
      <c r="G4269" s="9">
        <v>-53308</v>
      </c>
      <c r="H4269" s="9">
        <f t="shared" si="386"/>
        <v>-719656</v>
      </c>
      <c r="I4269" s="6" t="s">
        <v>13</v>
      </c>
      <c r="J4269" s="6" t="s">
        <v>14</v>
      </c>
      <c r="K4269" s="5">
        <f t="shared" si="384"/>
        <v>45965</v>
      </c>
      <c r="L4269" s="9">
        <f>+VLOOKUP(B4269,'[17]TT 2023'!F$4299:K$4460,2,0)</f>
        <v>-719656</v>
      </c>
      <c r="M4269" s="9">
        <f t="shared" si="385"/>
        <v>0</v>
      </c>
      <c r="N4269" s="5">
        <f>+VLOOKUP(B4269,'[17]TT 2023'!F$4299:K$4460,6,0)</f>
        <v>45940</v>
      </c>
      <c r="O4269" t="s">
        <v>4620</v>
      </c>
    </row>
    <row r="4270" spans="1:15" hidden="1" x14ac:dyDescent="0.2">
      <c r="A4270" s="5">
        <v>45930</v>
      </c>
      <c r="B4270" s="6">
        <v>155</v>
      </c>
      <c r="C4270" s="6" t="s">
        <v>4323</v>
      </c>
      <c r="D4270" s="6" t="s">
        <v>4324</v>
      </c>
      <c r="E4270" s="9">
        <v>-904682</v>
      </c>
      <c r="F4270" s="10" t="s">
        <v>1409</v>
      </c>
      <c r="G4270" s="9">
        <v>-72375</v>
      </c>
      <c r="H4270" s="9">
        <f t="shared" si="386"/>
        <v>-977057</v>
      </c>
      <c r="I4270" s="6" t="s">
        <v>139</v>
      </c>
      <c r="J4270" s="6" t="s">
        <v>140</v>
      </c>
      <c r="K4270" s="5">
        <f t="shared" si="384"/>
        <v>45965</v>
      </c>
      <c r="L4270" s="9">
        <f>+VLOOKUP(B4270,'[17]TT 2023'!F$4299:K$4460,2,0)</f>
        <v>-977057</v>
      </c>
      <c r="M4270" s="9">
        <f t="shared" si="385"/>
        <v>0</v>
      </c>
      <c r="N4270" s="5">
        <f>+VLOOKUP(B4270,'[17]TT 2023'!F$4299:K$4460,6,0)</f>
        <v>45940</v>
      </c>
      <c r="O4270" t="s">
        <v>4620</v>
      </c>
    </row>
    <row r="4271" spans="1:15" hidden="1" x14ac:dyDescent="0.2">
      <c r="A4271" s="5">
        <v>45930</v>
      </c>
      <c r="B4271" s="6">
        <v>187</v>
      </c>
      <c r="C4271" s="6" t="s">
        <v>4190</v>
      </c>
      <c r="D4271" s="6" t="s">
        <v>1583</v>
      </c>
      <c r="E4271" s="9">
        <v>-560000</v>
      </c>
      <c r="F4271" s="10" t="s">
        <v>1409</v>
      </c>
      <c r="G4271" s="9">
        <v>-44800</v>
      </c>
      <c r="H4271" s="9">
        <f t="shared" si="386"/>
        <v>-604800</v>
      </c>
      <c r="I4271" s="6" t="s">
        <v>101</v>
      </c>
      <c r="J4271" s="6" t="s">
        <v>102</v>
      </c>
      <c r="K4271" s="5">
        <f t="shared" si="384"/>
        <v>45965</v>
      </c>
      <c r="L4271" s="9">
        <f>+VLOOKUP(B4271,'[17]TT 2023'!F$4299:K$4460,2,0)</f>
        <v>-604800</v>
      </c>
      <c r="M4271" s="9">
        <f t="shared" si="385"/>
        <v>0</v>
      </c>
      <c r="N4271" s="5">
        <f>+VLOOKUP(B4271,'[17]TT 2023'!F$4299:K$4460,6,0)</f>
        <v>45940</v>
      </c>
      <c r="O4271" t="s">
        <v>4620</v>
      </c>
    </row>
    <row r="4272" spans="1:15" hidden="1" x14ac:dyDescent="0.2">
      <c r="A4272" s="5">
        <v>45930</v>
      </c>
      <c r="B4272" s="6">
        <v>188</v>
      </c>
      <c r="C4272" s="6" t="s">
        <v>4190</v>
      </c>
      <c r="D4272" s="6" t="s">
        <v>1583</v>
      </c>
      <c r="E4272" s="9">
        <v>-1627642</v>
      </c>
      <c r="F4272" s="10" t="s">
        <v>1409</v>
      </c>
      <c r="G4272" s="9">
        <v>-130211</v>
      </c>
      <c r="H4272" s="9">
        <f t="shared" si="386"/>
        <v>-1757853</v>
      </c>
      <c r="I4272" s="6" t="s">
        <v>101</v>
      </c>
      <c r="J4272" s="6" t="s">
        <v>102</v>
      </c>
      <c r="K4272" s="5">
        <f t="shared" si="384"/>
        <v>45965</v>
      </c>
      <c r="L4272" s="9">
        <f>+VLOOKUP(B4272,'[17]TT 2023'!F$4299:K$4460,2,0)</f>
        <v>-1757853</v>
      </c>
      <c r="M4272" s="9">
        <f t="shared" si="385"/>
        <v>0</v>
      </c>
      <c r="N4272" s="5">
        <f>+VLOOKUP(B4272,'[17]TT 2023'!F$4299:K$4460,6,0)</f>
        <v>45940</v>
      </c>
      <c r="O4272" t="s">
        <v>4620</v>
      </c>
    </row>
    <row r="4273" spans="1:15" hidden="1" x14ac:dyDescent="0.2">
      <c r="A4273" s="5">
        <v>45905</v>
      </c>
      <c r="B4273" s="6">
        <v>19797</v>
      </c>
      <c r="C4273" s="6" t="s">
        <v>4333</v>
      </c>
      <c r="D4273" s="6" t="s">
        <v>1610</v>
      </c>
      <c r="E4273" s="9">
        <v>-1753046</v>
      </c>
      <c r="F4273" s="10" t="s">
        <v>1409</v>
      </c>
      <c r="G4273" s="9">
        <v>-140244</v>
      </c>
      <c r="H4273" s="9">
        <f t="shared" si="386"/>
        <v>-1893290</v>
      </c>
      <c r="I4273" s="6" t="s">
        <v>13</v>
      </c>
      <c r="J4273" s="6" t="s">
        <v>14</v>
      </c>
      <c r="K4273" s="5">
        <f t="shared" ref="K4273:K4280" si="387">35+A4273</f>
        <v>45940</v>
      </c>
      <c r="L4273" s="9">
        <f>+VLOOKUP(B4273,'[17]TT 2023'!F$4229:K$4298,2,0)</f>
        <v>-1893290</v>
      </c>
      <c r="M4273" s="9">
        <f t="shared" ref="M4273:M4280" si="388">+L4273-H4273</f>
        <v>0</v>
      </c>
      <c r="N4273" s="5">
        <f>+VLOOKUP(B4273,'[17]TT 2023'!F$4229:K$4298,6,0)</f>
        <v>45924</v>
      </c>
      <c r="O4273" t="s">
        <v>4338</v>
      </c>
    </row>
    <row r="4274" spans="1:15" hidden="1" x14ac:dyDescent="0.2">
      <c r="A4274" s="5">
        <v>45905</v>
      </c>
      <c r="B4274" s="6">
        <v>19830</v>
      </c>
      <c r="C4274" s="6" t="s">
        <v>4333</v>
      </c>
      <c r="D4274" s="6" t="s">
        <v>1611</v>
      </c>
      <c r="E4274" s="9">
        <v>-14024366</v>
      </c>
      <c r="F4274" s="10" t="s">
        <v>1409</v>
      </c>
      <c r="G4274" s="9">
        <v>-1121949</v>
      </c>
      <c r="H4274" s="9">
        <f t="shared" si="386"/>
        <v>-15146315</v>
      </c>
      <c r="I4274" s="6" t="s">
        <v>13</v>
      </c>
      <c r="J4274" s="6" t="s">
        <v>14</v>
      </c>
      <c r="K4274" s="5">
        <f t="shared" si="387"/>
        <v>45940</v>
      </c>
      <c r="L4274" s="9">
        <f>+VLOOKUP(B4274,'[17]TT 2023'!F$4229:K$4298,2,0)</f>
        <v>-15146315</v>
      </c>
      <c r="M4274" s="9">
        <f t="shared" si="388"/>
        <v>0</v>
      </c>
      <c r="N4274" s="5">
        <f>+VLOOKUP(B4274,'[17]TT 2023'!F$4229:K$4298,6,0)</f>
        <v>45924</v>
      </c>
      <c r="O4274" t="s">
        <v>4338</v>
      </c>
    </row>
    <row r="4275" spans="1:15" hidden="1" x14ac:dyDescent="0.2">
      <c r="A4275" s="5">
        <v>45905</v>
      </c>
      <c r="B4275" s="6">
        <v>19846</v>
      </c>
      <c r="C4275" s="6" t="s">
        <v>4333</v>
      </c>
      <c r="D4275" s="6" t="s">
        <v>1612</v>
      </c>
      <c r="E4275" s="9">
        <v>-7888706</v>
      </c>
      <c r="F4275" s="10" t="s">
        <v>1409</v>
      </c>
      <c r="G4275" s="9">
        <v>-631096</v>
      </c>
      <c r="H4275" s="9">
        <f t="shared" si="386"/>
        <v>-8519802</v>
      </c>
      <c r="I4275" s="6" t="s">
        <v>13</v>
      </c>
      <c r="J4275" s="6" t="s">
        <v>14</v>
      </c>
      <c r="K4275" s="5">
        <f t="shared" si="387"/>
        <v>45940</v>
      </c>
      <c r="L4275" s="9">
        <f>+VLOOKUP(B4275,'[17]TT 2023'!F$4229:K$4298,2,0)</f>
        <v>-8519802</v>
      </c>
      <c r="M4275" s="9">
        <f t="shared" si="388"/>
        <v>0</v>
      </c>
      <c r="N4275" s="5">
        <f>+VLOOKUP(B4275,'[17]TT 2023'!F$4229:K$4298,6,0)</f>
        <v>45924</v>
      </c>
      <c r="O4275" t="s">
        <v>4338</v>
      </c>
    </row>
    <row r="4276" spans="1:15" hidden="1" x14ac:dyDescent="0.2">
      <c r="A4276" s="5">
        <v>45905</v>
      </c>
      <c r="B4276" s="6">
        <v>19874</v>
      </c>
      <c r="C4276" s="6" t="s">
        <v>4333</v>
      </c>
      <c r="D4276" s="6" t="s">
        <v>2974</v>
      </c>
      <c r="E4276" s="9">
        <v>-7012183</v>
      </c>
      <c r="F4276" s="10" t="s">
        <v>1409</v>
      </c>
      <c r="G4276" s="9">
        <v>-560975</v>
      </c>
      <c r="H4276" s="9">
        <f t="shared" si="386"/>
        <v>-7573158</v>
      </c>
      <c r="I4276" s="6" t="s">
        <v>13</v>
      </c>
      <c r="J4276" s="6" t="s">
        <v>14</v>
      </c>
      <c r="K4276" s="5">
        <f t="shared" si="387"/>
        <v>45940</v>
      </c>
      <c r="L4276" s="9">
        <f>+VLOOKUP(B4276,'[17]TT 2023'!F$4229:K$4298,2,0)</f>
        <v>-7573158</v>
      </c>
      <c r="M4276" s="9">
        <f t="shared" si="388"/>
        <v>0</v>
      </c>
      <c r="N4276" s="5">
        <f>+VLOOKUP(B4276,'[17]TT 2023'!F$4229:K$4298,6,0)</f>
        <v>45924</v>
      </c>
      <c r="O4276" t="s">
        <v>4338</v>
      </c>
    </row>
    <row r="4277" spans="1:15" hidden="1" x14ac:dyDescent="0.2">
      <c r="A4277" s="5">
        <v>45905</v>
      </c>
      <c r="B4277" s="6">
        <v>19911</v>
      </c>
      <c r="C4277" s="6" t="s">
        <v>4333</v>
      </c>
      <c r="D4277" s="6" t="s">
        <v>1609</v>
      </c>
      <c r="E4277" s="9">
        <v>-8064011</v>
      </c>
      <c r="F4277" s="10" t="s">
        <v>1409</v>
      </c>
      <c r="G4277" s="9">
        <v>-645121</v>
      </c>
      <c r="H4277" s="9">
        <f t="shared" si="386"/>
        <v>-8709132</v>
      </c>
      <c r="I4277" s="6" t="s">
        <v>13</v>
      </c>
      <c r="J4277" s="6" t="s">
        <v>14</v>
      </c>
      <c r="K4277" s="5">
        <f t="shared" si="387"/>
        <v>45940</v>
      </c>
      <c r="L4277" s="9">
        <f>+VLOOKUP(B4277,'[17]TT 2023'!F$4229:K$4298,2,0)</f>
        <v>-8709132</v>
      </c>
      <c r="M4277" s="9">
        <f t="shared" si="388"/>
        <v>0</v>
      </c>
      <c r="N4277" s="5">
        <f>+VLOOKUP(B4277,'[17]TT 2023'!F$4229:K$4298,6,0)</f>
        <v>45924</v>
      </c>
      <c r="O4277" t="s">
        <v>4338</v>
      </c>
    </row>
    <row r="4278" spans="1:15" hidden="1" x14ac:dyDescent="0.2">
      <c r="A4278" s="5">
        <v>45905</v>
      </c>
      <c r="B4278" s="6">
        <v>19918</v>
      </c>
      <c r="C4278" s="6" t="s">
        <v>4333</v>
      </c>
      <c r="D4278" s="6" t="s">
        <v>1613</v>
      </c>
      <c r="E4278" s="9">
        <v>-3506092</v>
      </c>
      <c r="F4278" s="10" t="s">
        <v>1409</v>
      </c>
      <c r="G4278" s="9">
        <v>-280487</v>
      </c>
      <c r="H4278" s="9">
        <f t="shared" si="386"/>
        <v>-3786579</v>
      </c>
      <c r="I4278" s="6" t="s">
        <v>13</v>
      </c>
      <c r="J4278" s="6" t="s">
        <v>14</v>
      </c>
      <c r="K4278" s="5">
        <f t="shared" si="387"/>
        <v>45940</v>
      </c>
      <c r="L4278" s="9">
        <f>+VLOOKUP(B4278,'[17]TT 2023'!F$4229:K$4298,2,0)</f>
        <v>-3786579</v>
      </c>
      <c r="M4278" s="9">
        <f t="shared" si="388"/>
        <v>0</v>
      </c>
      <c r="N4278" s="5">
        <f>+VLOOKUP(B4278,'[17]TT 2023'!F$4229:K$4298,6,0)</f>
        <v>45924</v>
      </c>
      <c r="O4278" t="s">
        <v>4338</v>
      </c>
    </row>
    <row r="4279" spans="1:15" hidden="1" x14ac:dyDescent="0.2">
      <c r="A4279" s="5">
        <v>45918</v>
      </c>
      <c r="B4279" s="6">
        <v>5072</v>
      </c>
      <c r="C4279" s="6" t="s">
        <v>3819</v>
      </c>
      <c r="D4279" s="6" t="s">
        <v>4334</v>
      </c>
      <c r="E4279" s="9">
        <v>-3438641</v>
      </c>
      <c r="F4279" s="10" t="s">
        <v>1409</v>
      </c>
      <c r="G4279" s="9">
        <v>-275092</v>
      </c>
      <c r="H4279" s="9">
        <f t="shared" si="386"/>
        <v>-3713733</v>
      </c>
      <c r="I4279" s="6" t="s">
        <v>13</v>
      </c>
      <c r="J4279" s="6" t="s">
        <v>14</v>
      </c>
      <c r="K4279" s="5">
        <f t="shared" si="387"/>
        <v>45953</v>
      </c>
      <c r="L4279" s="9">
        <f>+VLOOKUP(B4279,'[17]TT 2023'!F$4229:K$4298,2,0)</f>
        <v>-3713732</v>
      </c>
      <c r="M4279" s="9">
        <f t="shared" si="388"/>
        <v>1</v>
      </c>
      <c r="N4279" s="5">
        <f>+VLOOKUP(B4279,'[17]TT 2023'!F$4229:K$4298,6,0)</f>
        <v>45924</v>
      </c>
      <c r="O4279" t="s">
        <v>4338</v>
      </c>
    </row>
    <row r="4280" spans="1:15" hidden="1" x14ac:dyDescent="0.2">
      <c r="A4280" s="5">
        <v>45904</v>
      </c>
      <c r="B4280" s="6" t="s">
        <v>4195</v>
      </c>
      <c r="C4280" s="6" t="s">
        <v>727</v>
      </c>
      <c r="D4280" s="6" t="s">
        <v>4335</v>
      </c>
      <c r="E4280" s="9">
        <v>-11570102</v>
      </c>
      <c r="F4280" s="6" t="s">
        <v>2419</v>
      </c>
      <c r="G4280" s="9">
        <v>0</v>
      </c>
      <c r="H4280" s="9">
        <f t="shared" si="386"/>
        <v>-11570102</v>
      </c>
      <c r="I4280" s="6" t="s">
        <v>13</v>
      </c>
      <c r="J4280" s="6" t="s">
        <v>14</v>
      </c>
      <c r="K4280" s="5">
        <f t="shared" si="387"/>
        <v>45939</v>
      </c>
      <c r="L4280" s="9">
        <f>+VLOOKUP(B4280,'[17]TT 2023'!F$4229:K$4298,2,0)</f>
        <v>-11570102</v>
      </c>
      <c r="M4280" s="9">
        <f t="shared" si="388"/>
        <v>0</v>
      </c>
      <c r="N4280" s="5">
        <f>+VLOOKUP(B4280,'[17]TT 2023'!F$4229:K$4298,6,0)</f>
        <v>45924</v>
      </c>
      <c r="O4280" t="s">
        <v>4338</v>
      </c>
    </row>
    <row r="4281" spans="1:15" hidden="1" x14ac:dyDescent="0.2">
      <c r="A4281" s="5">
        <v>45917</v>
      </c>
      <c r="B4281" s="6">
        <v>124</v>
      </c>
      <c r="C4281" s="6" t="s">
        <v>4336</v>
      </c>
      <c r="D4281" s="6" t="s">
        <v>4337</v>
      </c>
      <c r="E4281" s="9">
        <v>-713622</v>
      </c>
      <c r="F4281" s="10" t="s">
        <v>1409</v>
      </c>
      <c r="G4281" s="9">
        <v>-57090</v>
      </c>
      <c r="H4281" s="9">
        <f t="shared" si="386"/>
        <v>-770712</v>
      </c>
      <c r="I4281" s="6" t="s">
        <v>147</v>
      </c>
      <c r="J4281" s="6" t="s">
        <v>148</v>
      </c>
      <c r="K4281" s="5">
        <f t="shared" ref="K4281:K4344" si="389">35+A4281</f>
        <v>45952</v>
      </c>
      <c r="L4281" s="9">
        <f>+VLOOKUP(B4281,'[17]TT 2023'!F$4229:K$4298,2,0)</f>
        <v>-770712</v>
      </c>
      <c r="M4281" s="9">
        <f t="shared" ref="M4281:M4344" si="390">+L4281-H4281</f>
        <v>0</v>
      </c>
      <c r="N4281" s="5">
        <f>+VLOOKUP(B4281,'[17]TT 2023'!F$4229:K$4298,6,0)</f>
        <v>45924</v>
      </c>
      <c r="O4281" t="s">
        <v>4338</v>
      </c>
    </row>
    <row r="4282" spans="1:15" hidden="1" x14ac:dyDescent="0.2">
      <c r="A4282" s="5">
        <v>45905</v>
      </c>
      <c r="B4282" s="6">
        <v>56714</v>
      </c>
      <c r="C4282" s="6" t="s">
        <v>3391</v>
      </c>
      <c r="D4282" s="6" t="s">
        <v>4339</v>
      </c>
      <c r="E4282" s="9">
        <v>10120600</v>
      </c>
      <c r="F4282" s="10" t="s">
        <v>1409</v>
      </c>
      <c r="G4282" s="9">
        <v>809648</v>
      </c>
      <c r="H4282" s="9">
        <v>10930248</v>
      </c>
      <c r="I4282" s="6" t="s">
        <v>175</v>
      </c>
      <c r="J4282" s="6" t="s">
        <v>176</v>
      </c>
      <c r="K4282" s="5">
        <f t="shared" si="389"/>
        <v>45940</v>
      </c>
      <c r="L4282" s="9">
        <f>+VLOOKUP(B4282,'[17]TT 2023'!F$4299:K$4460,2,0)</f>
        <v>10930248</v>
      </c>
      <c r="M4282" s="9">
        <f t="shared" si="390"/>
        <v>0</v>
      </c>
      <c r="N4282" s="5">
        <f>+VLOOKUP(B4282,'[17]TT 2023'!F$4299:K$4460,6,0)</f>
        <v>45940</v>
      </c>
      <c r="O4282" t="s">
        <v>4620</v>
      </c>
    </row>
    <row r="4283" spans="1:15" hidden="1" x14ac:dyDescent="0.2">
      <c r="A4283" s="5">
        <v>45905</v>
      </c>
      <c r="B4283" s="6">
        <v>56715</v>
      </c>
      <c r="C4283" s="6" t="s">
        <v>3391</v>
      </c>
      <c r="D4283" s="6" t="s">
        <v>4340</v>
      </c>
      <c r="E4283" s="9">
        <v>1425000</v>
      </c>
      <c r="F4283" s="10" t="s">
        <v>1409</v>
      </c>
      <c r="G4283" s="9">
        <v>114000</v>
      </c>
      <c r="H4283" s="9">
        <v>1539000</v>
      </c>
      <c r="I4283" s="6" t="s">
        <v>13</v>
      </c>
      <c r="J4283" s="6" t="s">
        <v>14</v>
      </c>
      <c r="K4283" s="5">
        <f t="shared" si="389"/>
        <v>45940</v>
      </c>
      <c r="L4283" s="9">
        <f>+VLOOKUP(B4283,'[17]TT 2023'!F$4299:K$4460,2,0)</f>
        <v>1539000</v>
      </c>
      <c r="M4283" s="9">
        <f t="shared" si="390"/>
        <v>0</v>
      </c>
      <c r="N4283" s="5">
        <f>+VLOOKUP(B4283,'[17]TT 2023'!F$4299:K$4460,6,0)</f>
        <v>45940</v>
      </c>
      <c r="O4283" t="s">
        <v>4620</v>
      </c>
    </row>
    <row r="4284" spans="1:15" hidden="1" x14ac:dyDescent="0.2">
      <c r="A4284" s="5">
        <v>45905</v>
      </c>
      <c r="B4284" s="6">
        <v>56716</v>
      </c>
      <c r="C4284" s="6" t="s">
        <v>3391</v>
      </c>
      <c r="D4284" s="6" t="s">
        <v>4341</v>
      </c>
      <c r="E4284" s="9">
        <v>3147760</v>
      </c>
      <c r="F4284" s="10" t="s">
        <v>1409</v>
      </c>
      <c r="G4284" s="9">
        <v>251821</v>
      </c>
      <c r="H4284" s="9">
        <v>3399581</v>
      </c>
      <c r="I4284" s="6" t="s">
        <v>13</v>
      </c>
      <c r="J4284" s="6" t="s">
        <v>14</v>
      </c>
      <c r="K4284" s="5">
        <f t="shared" si="389"/>
        <v>45940</v>
      </c>
      <c r="L4284" s="9">
        <f>+VLOOKUP(B4284,'[17]TT 2023'!F$4299:K$4460,2,0)</f>
        <v>3399584</v>
      </c>
      <c r="M4284" s="9">
        <f t="shared" si="390"/>
        <v>3</v>
      </c>
      <c r="N4284" s="5">
        <f>+VLOOKUP(B4284,'[17]TT 2023'!F$4299:K$4460,6,0)</f>
        <v>45940</v>
      </c>
      <c r="O4284" t="s">
        <v>4620</v>
      </c>
    </row>
    <row r="4285" spans="1:15" hidden="1" x14ac:dyDescent="0.2">
      <c r="A4285" s="5">
        <v>45905</v>
      </c>
      <c r="B4285" s="6">
        <v>56717</v>
      </c>
      <c r="C4285" s="6" t="s">
        <v>3391</v>
      </c>
      <c r="D4285" s="6" t="s">
        <v>4342</v>
      </c>
      <c r="E4285" s="9">
        <v>1425000</v>
      </c>
      <c r="F4285" s="10" t="s">
        <v>1409</v>
      </c>
      <c r="G4285" s="9">
        <v>114000</v>
      </c>
      <c r="H4285" s="9">
        <v>1539000</v>
      </c>
      <c r="I4285" s="6" t="s">
        <v>13</v>
      </c>
      <c r="J4285" s="6" t="s">
        <v>14</v>
      </c>
      <c r="K4285" s="5">
        <f t="shared" si="389"/>
        <v>45940</v>
      </c>
      <c r="L4285" s="9">
        <f>+VLOOKUP(B4285,'[17]TT 2023'!F$4299:K$4460,2,0)</f>
        <v>1539000</v>
      </c>
      <c r="M4285" s="9">
        <f t="shared" si="390"/>
        <v>0</v>
      </c>
      <c r="N4285" s="5">
        <f>+VLOOKUP(B4285,'[17]TT 2023'!F$4299:K$4460,6,0)</f>
        <v>45940</v>
      </c>
      <c r="O4285" t="s">
        <v>4620</v>
      </c>
    </row>
    <row r="4286" spans="1:15" hidden="1" x14ac:dyDescent="0.2">
      <c r="A4286" s="5">
        <v>45905</v>
      </c>
      <c r="B4286" s="6">
        <v>56718</v>
      </c>
      <c r="C4286" s="6" t="s">
        <v>3391</v>
      </c>
      <c r="D4286" s="6" t="s">
        <v>4343</v>
      </c>
      <c r="E4286" s="9">
        <v>1505490</v>
      </c>
      <c r="F4286" s="10" t="s">
        <v>1409</v>
      </c>
      <c r="G4286" s="9">
        <v>120439</v>
      </c>
      <c r="H4286" s="9">
        <v>1625929</v>
      </c>
      <c r="I4286" s="6" t="s">
        <v>13</v>
      </c>
      <c r="J4286" s="6" t="s">
        <v>14</v>
      </c>
      <c r="K4286" s="5">
        <f t="shared" si="389"/>
        <v>45940</v>
      </c>
      <c r="L4286" s="9">
        <f>+VLOOKUP(B4286,'[17]TT 2023'!F$4299:K$4460,2,0)</f>
        <v>1625927</v>
      </c>
      <c r="M4286" s="9">
        <f t="shared" si="390"/>
        <v>-2</v>
      </c>
      <c r="N4286" s="5">
        <f>+VLOOKUP(B4286,'[17]TT 2023'!F$4299:K$4460,6,0)</f>
        <v>45940</v>
      </c>
      <c r="O4286" t="s">
        <v>4620</v>
      </c>
    </row>
    <row r="4287" spans="1:15" hidden="1" x14ac:dyDescent="0.2">
      <c r="A4287" s="5">
        <v>45905</v>
      </c>
      <c r="B4287" s="6">
        <v>56719</v>
      </c>
      <c r="C4287" s="6" t="s">
        <v>3391</v>
      </c>
      <c r="D4287" s="6" t="s">
        <v>4344</v>
      </c>
      <c r="E4287" s="9">
        <v>4520760</v>
      </c>
      <c r="F4287" s="10" t="s">
        <v>1409</v>
      </c>
      <c r="G4287" s="9">
        <v>361661</v>
      </c>
      <c r="H4287" s="9">
        <v>4882421</v>
      </c>
      <c r="I4287" s="6" t="s">
        <v>13</v>
      </c>
      <c r="J4287" s="6" t="s">
        <v>14</v>
      </c>
      <c r="K4287" s="5">
        <f t="shared" si="389"/>
        <v>45940</v>
      </c>
      <c r="L4287" s="9">
        <f>+VLOOKUP(B4287,'[17]TT 2023'!F$4299:K$4460,2,0)</f>
        <v>4882424</v>
      </c>
      <c r="M4287" s="9">
        <f t="shared" si="390"/>
        <v>3</v>
      </c>
      <c r="N4287" s="5">
        <f>+VLOOKUP(B4287,'[17]TT 2023'!F$4299:K$4460,6,0)</f>
        <v>45940</v>
      </c>
      <c r="O4287" t="s">
        <v>4620</v>
      </c>
    </row>
    <row r="4288" spans="1:15" hidden="1" x14ac:dyDescent="0.2">
      <c r="A4288" s="5">
        <v>45905</v>
      </c>
      <c r="B4288" s="6">
        <v>56720</v>
      </c>
      <c r="C4288" s="6" t="s">
        <v>3391</v>
      </c>
      <c r="D4288" s="6" t="s">
        <v>4345</v>
      </c>
      <c r="E4288" s="9">
        <v>2496640</v>
      </c>
      <c r="F4288" s="10" t="s">
        <v>1409</v>
      </c>
      <c r="G4288" s="9">
        <v>199731</v>
      </c>
      <c r="H4288" s="9">
        <v>2696371</v>
      </c>
      <c r="I4288" s="6" t="s">
        <v>13</v>
      </c>
      <c r="J4288" s="6" t="s">
        <v>14</v>
      </c>
      <c r="K4288" s="5">
        <f t="shared" si="389"/>
        <v>45940</v>
      </c>
      <c r="L4288" s="9">
        <f>+VLOOKUP(B4288,'[17]TT 2023'!F$4299:K$4460,2,0)</f>
        <v>2696369</v>
      </c>
      <c r="M4288" s="9">
        <f t="shared" si="390"/>
        <v>-2</v>
      </c>
      <c r="N4288" s="5">
        <f>+VLOOKUP(B4288,'[17]TT 2023'!F$4299:K$4460,6,0)</f>
        <v>45940</v>
      </c>
      <c r="O4288" t="s">
        <v>4620</v>
      </c>
    </row>
    <row r="4289" spans="1:15" hidden="1" x14ac:dyDescent="0.2">
      <c r="A4289" s="5">
        <v>45905</v>
      </c>
      <c r="B4289" s="6">
        <v>56721</v>
      </c>
      <c r="C4289" s="6" t="s">
        <v>3391</v>
      </c>
      <c r="D4289" s="6" t="s">
        <v>4346</v>
      </c>
      <c r="E4289" s="9">
        <v>1248320</v>
      </c>
      <c r="F4289" s="10" t="s">
        <v>1409</v>
      </c>
      <c r="G4289" s="9">
        <v>99866</v>
      </c>
      <c r="H4289" s="9">
        <v>1348186</v>
      </c>
      <c r="I4289" s="6" t="s">
        <v>13</v>
      </c>
      <c r="J4289" s="6" t="s">
        <v>14</v>
      </c>
      <c r="K4289" s="5">
        <f t="shared" si="389"/>
        <v>45940</v>
      </c>
      <c r="L4289" s="9">
        <f>+VLOOKUP(B4289,'[17]TT 2023'!F$4299:K$4460,2,0)</f>
        <v>1348191</v>
      </c>
      <c r="M4289" s="9">
        <f t="shared" si="390"/>
        <v>5</v>
      </c>
      <c r="N4289" s="5">
        <f>+VLOOKUP(B4289,'[17]TT 2023'!F$4299:K$4460,6,0)</f>
        <v>45940</v>
      </c>
      <c r="O4289" t="s">
        <v>4620</v>
      </c>
    </row>
    <row r="4290" spans="1:15" hidden="1" x14ac:dyDescent="0.2">
      <c r="A4290" s="5">
        <v>45905</v>
      </c>
      <c r="B4290" s="6">
        <v>56722</v>
      </c>
      <c r="C4290" s="6" t="s">
        <v>3391</v>
      </c>
      <c r="D4290" s="6" t="s">
        <v>4347</v>
      </c>
      <c r="E4290" s="9">
        <v>1248320</v>
      </c>
      <c r="F4290" s="10" t="s">
        <v>1409</v>
      </c>
      <c r="G4290" s="9">
        <v>99866</v>
      </c>
      <c r="H4290" s="9">
        <v>1348186</v>
      </c>
      <c r="I4290" s="6" t="s">
        <v>117</v>
      </c>
      <c r="J4290" s="6" t="s">
        <v>118</v>
      </c>
      <c r="K4290" s="5">
        <f t="shared" si="389"/>
        <v>45940</v>
      </c>
      <c r="L4290" s="9">
        <f>+VLOOKUP(B4290,'[17]TT 2023'!F$4299:K$4460,2,0)</f>
        <v>1348191</v>
      </c>
      <c r="M4290" s="9">
        <f t="shared" si="390"/>
        <v>5</v>
      </c>
      <c r="N4290" s="5">
        <f>+VLOOKUP(B4290,'[17]TT 2023'!F$4299:K$4460,6,0)</f>
        <v>45940</v>
      </c>
      <c r="O4290" t="s">
        <v>4620</v>
      </c>
    </row>
    <row r="4291" spans="1:15" hidden="1" x14ac:dyDescent="0.2">
      <c r="A4291" s="5">
        <v>45905</v>
      </c>
      <c r="B4291" s="6">
        <v>56723</v>
      </c>
      <c r="C4291" s="6" t="s">
        <v>3391</v>
      </c>
      <c r="D4291" s="6" t="s">
        <v>4348</v>
      </c>
      <c r="E4291" s="9">
        <v>2959185</v>
      </c>
      <c r="F4291" s="10" t="s">
        <v>1409</v>
      </c>
      <c r="G4291" s="9">
        <v>236735</v>
      </c>
      <c r="H4291" s="9">
        <v>3195920</v>
      </c>
      <c r="I4291" s="6" t="s">
        <v>13</v>
      </c>
      <c r="J4291" s="6" t="s">
        <v>14</v>
      </c>
      <c r="K4291" s="5">
        <f t="shared" si="389"/>
        <v>45940</v>
      </c>
      <c r="L4291" s="9">
        <f>+VLOOKUP(B4291,'[17]TT 2023'!F$4299:K$4460,2,0)</f>
        <v>3195923</v>
      </c>
      <c r="M4291" s="9">
        <f t="shared" si="390"/>
        <v>3</v>
      </c>
      <c r="N4291" s="5">
        <f>+VLOOKUP(B4291,'[17]TT 2023'!F$4299:K$4460,6,0)</f>
        <v>45940</v>
      </c>
      <c r="O4291" t="s">
        <v>4620</v>
      </c>
    </row>
    <row r="4292" spans="1:15" hidden="1" x14ac:dyDescent="0.2">
      <c r="A4292" s="5">
        <v>45906</v>
      </c>
      <c r="B4292" s="6">
        <v>57759</v>
      </c>
      <c r="C4292" s="6" t="s">
        <v>3391</v>
      </c>
      <c r="D4292" s="6" t="s">
        <v>4349</v>
      </c>
      <c r="E4292" s="9">
        <v>2496640</v>
      </c>
      <c r="F4292" s="10" t="s">
        <v>1409</v>
      </c>
      <c r="G4292" s="9">
        <v>199731</v>
      </c>
      <c r="H4292" s="9">
        <v>2696371</v>
      </c>
      <c r="I4292" s="6" t="s">
        <v>147</v>
      </c>
      <c r="J4292" s="6" t="s">
        <v>148</v>
      </c>
      <c r="K4292" s="5">
        <f t="shared" si="389"/>
        <v>45941</v>
      </c>
      <c r="L4292" s="9">
        <f>+VLOOKUP(B4292,'[17]TT 2023'!F$4299:K$4460,2,0)</f>
        <v>2696369</v>
      </c>
      <c r="M4292" s="9">
        <f t="shared" si="390"/>
        <v>-2</v>
      </c>
      <c r="N4292" s="5">
        <f>+VLOOKUP(B4292,'[17]TT 2023'!F$4299:K$4460,6,0)</f>
        <v>45940</v>
      </c>
      <c r="O4292" t="s">
        <v>4620</v>
      </c>
    </row>
    <row r="4293" spans="1:15" hidden="1" x14ac:dyDescent="0.2">
      <c r="A4293" s="5">
        <v>45906</v>
      </c>
      <c r="B4293" s="6">
        <v>57760</v>
      </c>
      <c r="C4293" s="6" t="s">
        <v>3391</v>
      </c>
      <c r="D4293" s="6" t="s">
        <v>4350</v>
      </c>
      <c r="E4293" s="9">
        <v>782000</v>
      </c>
      <c r="F4293" s="10" t="s">
        <v>1409</v>
      </c>
      <c r="G4293" s="9">
        <v>62560</v>
      </c>
      <c r="H4293" s="9">
        <v>844560</v>
      </c>
      <c r="I4293" s="6" t="s">
        <v>147</v>
      </c>
      <c r="J4293" s="6" t="s">
        <v>148</v>
      </c>
      <c r="K4293" s="5">
        <f t="shared" si="389"/>
        <v>45941</v>
      </c>
      <c r="L4293" s="9">
        <f>+VLOOKUP(B4293,'[17]TT 2023'!F$4299:K$4460,2,0)</f>
        <v>844560</v>
      </c>
      <c r="M4293" s="9">
        <f t="shared" si="390"/>
        <v>0</v>
      </c>
      <c r="N4293" s="5">
        <f>+VLOOKUP(B4293,'[17]TT 2023'!F$4299:K$4460,6,0)</f>
        <v>45940</v>
      </c>
      <c r="O4293" t="s">
        <v>4620</v>
      </c>
    </row>
    <row r="4294" spans="1:15" hidden="1" x14ac:dyDescent="0.2">
      <c r="A4294" s="5">
        <v>45906</v>
      </c>
      <c r="B4294" s="6">
        <v>57761</v>
      </c>
      <c r="C4294" s="6" t="s">
        <v>3391</v>
      </c>
      <c r="D4294" s="6" t="s">
        <v>4351</v>
      </c>
      <c r="E4294" s="9">
        <v>5552900</v>
      </c>
      <c r="F4294" s="10" t="s">
        <v>1409</v>
      </c>
      <c r="G4294" s="9">
        <v>444232</v>
      </c>
      <c r="H4294" s="9">
        <v>5997132</v>
      </c>
      <c r="I4294" s="6" t="s">
        <v>147</v>
      </c>
      <c r="J4294" s="6" t="s">
        <v>148</v>
      </c>
      <c r="K4294" s="5">
        <f t="shared" si="389"/>
        <v>45941</v>
      </c>
      <c r="L4294" s="9">
        <f>+VLOOKUP(B4294,'[17]TT 2023'!F$4299:K$4460,2,0)</f>
        <v>5997132</v>
      </c>
      <c r="M4294" s="9">
        <f t="shared" si="390"/>
        <v>0</v>
      </c>
      <c r="N4294" s="5">
        <f>+VLOOKUP(B4294,'[17]TT 2023'!F$4299:K$4460,6,0)</f>
        <v>45940</v>
      </c>
      <c r="O4294" t="s">
        <v>4620</v>
      </c>
    </row>
    <row r="4295" spans="1:15" hidden="1" x14ac:dyDescent="0.2">
      <c r="A4295" s="5">
        <v>45906</v>
      </c>
      <c r="B4295" s="6">
        <v>57762</v>
      </c>
      <c r="C4295" s="6" t="s">
        <v>3391</v>
      </c>
      <c r="D4295" s="6" t="s">
        <v>4352</v>
      </c>
      <c r="E4295" s="9">
        <v>1425000</v>
      </c>
      <c r="F4295" s="10" t="s">
        <v>1409</v>
      </c>
      <c r="G4295" s="9">
        <v>114000</v>
      </c>
      <c r="H4295" s="9">
        <v>1539000</v>
      </c>
      <c r="I4295" s="6" t="s">
        <v>147</v>
      </c>
      <c r="J4295" s="6" t="s">
        <v>148</v>
      </c>
      <c r="K4295" s="5">
        <f t="shared" si="389"/>
        <v>45941</v>
      </c>
      <c r="L4295" s="9">
        <f>+VLOOKUP(B4295,'[17]TT 2023'!F$4299:K$4460,2,0)</f>
        <v>1539000</v>
      </c>
      <c r="M4295" s="9">
        <f t="shared" si="390"/>
        <v>0</v>
      </c>
      <c r="N4295" s="5">
        <f>+VLOOKUP(B4295,'[17]TT 2023'!F$4299:K$4460,6,0)</f>
        <v>45940</v>
      </c>
      <c r="O4295" t="s">
        <v>4620</v>
      </c>
    </row>
    <row r="4296" spans="1:15" hidden="1" x14ac:dyDescent="0.2">
      <c r="A4296" s="5">
        <v>45906</v>
      </c>
      <c r="B4296" s="6">
        <v>57763</v>
      </c>
      <c r="C4296" s="6" t="s">
        <v>3391</v>
      </c>
      <c r="D4296" s="6" t="s">
        <v>4353</v>
      </c>
      <c r="E4296" s="9">
        <v>725000</v>
      </c>
      <c r="F4296" s="10" t="s">
        <v>1409</v>
      </c>
      <c r="G4296" s="9">
        <v>58000</v>
      </c>
      <c r="H4296" s="9">
        <v>783000</v>
      </c>
      <c r="I4296" s="6" t="s">
        <v>147</v>
      </c>
      <c r="J4296" s="6" t="s">
        <v>148</v>
      </c>
      <c r="K4296" s="5">
        <f t="shared" si="389"/>
        <v>45941</v>
      </c>
      <c r="L4296" s="9">
        <f>+VLOOKUP(B4296,'[17]TT 2023'!F$4299:K$4460,2,0)</f>
        <v>783000</v>
      </c>
      <c r="M4296" s="9">
        <f t="shared" si="390"/>
        <v>0</v>
      </c>
      <c r="N4296" s="5">
        <f>+VLOOKUP(B4296,'[17]TT 2023'!F$4299:K$4460,6,0)</f>
        <v>45940</v>
      </c>
      <c r="O4296" t="s">
        <v>4620</v>
      </c>
    </row>
    <row r="4297" spans="1:15" hidden="1" x14ac:dyDescent="0.2">
      <c r="A4297" s="5">
        <v>45906</v>
      </c>
      <c r="B4297" s="6">
        <v>57764</v>
      </c>
      <c r="C4297" s="6" t="s">
        <v>3391</v>
      </c>
      <c r="D4297" s="6" t="s">
        <v>4354</v>
      </c>
      <c r="E4297" s="9">
        <v>624160</v>
      </c>
      <c r="F4297" s="10" t="s">
        <v>1409</v>
      </c>
      <c r="G4297" s="9">
        <v>49933</v>
      </c>
      <c r="H4297" s="9">
        <v>674093</v>
      </c>
      <c r="I4297" s="6" t="s">
        <v>147</v>
      </c>
      <c r="J4297" s="6" t="s">
        <v>148</v>
      </c>
      <c r="K4297" s="5">
        <f t="shared" si="389"/>
        <v>45941</v>
      </c>
      <c r="L4297" s="9">
        <f>+VLOOKUP(B4297,'[17]TT 2023'!F$4299:K$4460,2,0)</f>
        <v>674096</v>
      </c>
      <c r="M4297" s="9">
        <f t="shared" si="390"/>
        <v>3</v>
      </c>
      <c r="N4297" s="5">
        <f>+VLOOKUP(B4297,'[17]TT 2023'!F$4299:K$4460,6,0)</f>
        <v>45940</v>
      </c>
      <c r="O4297" t="s">
        <v>4620</v>
      </c>
    </row>
    <row r="4298" spans="1:15" hidden="1" x14ac:dyDescent="0.2">
      <c r="A4298" s="5">
        <v>45906</v>
      </c>
      <c r="B4298" s="6">
        <v>57765</v>
      </c>
      <c r="C4298" s="6" t="s">
        <v>3391</v>
      </c>
      <c r="D4298" s="6" t="s">
        <v>4355</v>
      </c>
      <c r="E4298" s="9">
        <v>5169960</v>
      </c>
      <c r="F4298" s="10" t="s">
        <v>1409</v>
      </c>
      <c r="G4298" s="9">
        <v>413597</v>
      </c>
      <c r="H4298" s="9">
        <v>5583557</v>
      </c>
      <c r="I4298" s="6" t="s">
        <v>147</v>
      </c>
      <c r="J4298" s="6" t="s">
        <v>148</v>
      </c>
      <c r="K4298" s="5">
        <f t="shared" si="389"/>
        <v>45941</v>
      </c>
      <c r="L4298" s="9">
        <f>+VLOOKUP(B4298,'[17]TT 2023'!F$4299:K$4460,2,0)</f>
        <v>5583560</v>
      </c>
      <c r="M4298" s="9">
        <f t="shared" si="390"/>
        <v>3</v>
      </c>
      <c r="N4298" s="5">
        <f>+VLOOKUP(B4298,'[17]TT 2023'!F$4299:K$4460,6,0)</f>
        <v>45940</v>
      </c>
      <c r="O4298" t="s">
        <v>4620</v>
      </c>
    </row>
    <row r="4299" spans="1:15" hidden="1" x14ac:dyDescent="0.2">
      <c r="A4299" s="5">
        <v>45906</v>
      </c>
      <c r="B4299" s="6">
        <v>57766</v>
      </c>
      <c r="C4299" s="6" t="s">
        <v>3391</v>
      </c>
      <c r="D4299" s="6" t="s">
        <v>4356</v>
      </c>
      <c r="E4299" s="9">
        <v>11105800</v>
      </c>
      <c r="F4299" s="10" t="s">
        <v>1409</v>
      </c>
      <c r="G4299" s="9">
        <v>888464</v>
      </c>
      <c r="H4299" s="9">
        <v>11994264</v>
      </c>
      <c r="I4299" s="6" t="s">
        <v>147</v>
      </c>
      <c r="J4299" s="6" t="s">
        <v>148</v>
      </c>
      <c r="K4299" s="5">
        <f t="shared" si="389"/>
        <v>45941</v>
      </c>
      <c r="L4299" s="9">
        <f>+VLOOKUP(B4299,'[17]TT 2023'!F$4299:K$4460,2,0)</f>
        <v>11994264</v>
      </c>
      <c r="M4299" s="9">
        <f t="shared" si="390"/>
        <v>0</v>
      </c>
      <c r="N4299" s="5">
        <f>+VLOOKUP(B4299,'[17]TT 2023'!F$4299:K$4460,6,0)</f>
        <v>45940</v>
      </c>
      <c r="O4299" t="s">
        <v>4620</v>
      </c>
    </row>
    <row r="4300" spans="1:15" hidden="1" x14ac:dyDescent="0.2">
      <c r="A4300" s="5">
        <v>45906</v>
      </c>
      <c r="B4300" s="6">
        <v>57767</v>
      </c>
      <c r="C4300" s="6" t="s">
        <v>3391</v>
      </c>
      <c r="D4300" s="6" t="s">
        <v>4357</v>
      </c>
      <c r="E4300" s="9">
        <v>536025</v>
      </c>
      <c r="F4300" s="10" t="s">
        <v>1409</v>
      </c>
      <c r="G4300" s="9">
        <v>42882</v>
      </c>
      <c r="H4300" s="9">
        <v>578907</v>
      </c>
      <c r="I4300" s="6" t="s">
        <v>147</v>
      </c>
      <c r="J4300" s="6" t="s">
        <v>148</v>
      </c>
      <c r="K4300" s="5">
        <f t="shared" si="389"/>
        <v>45941</v>
      </c>
      <c r="L4300" s="9">
        <f>+VLOOKUP(B4300,'[17]TT 2023'!F$4299:K$4460,2,0)</f>
        <v>578907</v>
      </c>
      <c r="M4300" s="9">
        <f t="shared" si="390"/>
        <v>0</v>
      </c>
      <c r="N4300" s="5">
        <f>+VLOOKUP(B4300,'[17]TT 2023'!F$4299:K$4460,6,0)</f>
        <v>45940</v>
      </c>
      <c r="O4300" t="s">
        <v>4620</v>
      </c>
    </row>
    <row r="4301" spans="1:15" hidden="1" x14ac:dyDescent="0.2">
      <c r="A4301" s="5">
        <v>45906</v>
      </c>
      <c r="B4301" s="6">
        <v>57768</v>
      </c>
      <c r="C4301" s="6" t="s">
        <v>3391</v>
      </c>
      <c r="D4301" s="6" t="s">
        <v>4358</v>
      </c>
      <c r="E4301" s="9">
        <v>16658700</v>
      </c>
      <c r="F4301" s="10" t="s">
        <v>1409</v>
      </c>
      <c r="G4301" s="9">
        <v>1332696</v>
      </c>
      <c r="H4301" s="9">
        <v>17991396</v>
      </c>
      <c r="I4301" s="6" t="s">
        <v>147</v>
      </c>
      <c r="J4301" s="6" t="s">
        <v>148</v>
      </c>
      <c r="K4301" s="5">
        <f t="shared" si="389"/>
        <v>45941</v>
      </c>
      <c r="L4301" s="9">
        <f>+VLOOKUP(B4301,'[17]TT 2023'!F$4299:K$4460,2,0)</f>
        <v>17991396</v>
      </c>
      <c r="M4301" s="9">
        <f t="shared" si="390"/>
        <v>0</v>
      </c>
      <c r="N4301" s="5">
        <f>+VLOOKUP(B4301,'[17]TT 2023'!F$4299:K$4460,6,0)</f>
        <v>45940</v>
      </c>
      <c r="O4301" t="s">
        <v>4620</v>
      </c>
    </row>
    <row r="4302" spans="1:15" hidden="1" x14ac:dyDescent="0.2">
      <c r="A4302" s="5">
        <v>45906</v>
      </c>
      <c r="B4302" s="6">
        <v>57769</v>
      </c>
      <c r="C4302" s="6" t="s">
        <v>3391</v>
      </c>
      <c r="D4302" s="6" t="s">
        <v>4359</v>
      </c>
      <c r="E4302" s="9">
        <v>2194740</v>
      </c>
      <c r="F4302" s="10" t="s">
        <v>1409</v>
      </c>
      <c r="G4302" s="9">
        <v>175579</v>
      </c>
      <c r="H4302" s="9">
        <v>2370319</v>
      </c>
      <c r="I4302" s="6" t="s">
        <v>147</v>
      </c>
      <c r="J4302" s="6" t="s">
        <v>148</v>
      </c>
      <c r="K4302" s="5">
        <f t="shared" si="389"/>
        <v>45941</v>
      </c>
      <c r="L4302" s="9">
        <f>+VLOOKUP(B4302,'[17]TT 2023'!F$4299:K$4460,2,0)</f>
        <v>2370317</v>
      </c>
      <c r="M4302" s="9">
        <f t="shared" si="390"/>
        <v>-2</v>
      </c>
      <c r="N4302" s="5">
        <f>+VLOOKUP(B4302,'[17]TT 2023'!F$4299:K$4460,6,0)</f>
        <v>45940</v>
      </c>
      <c r="O4302" t="s">
        <v>4620</v>
      </c>
    </row>
    <row r="4303" spans="1:15" hidden="1" x14ac:dyDescent="0.2">
      <c r="A4303" s="5">
        <v>45909</v>
      </c>
      <c r="B4303" s="6">
        <v>57906</v>
      </c>
      <c r="C4303" s="6" t="s">
        <v>3391</v>
      </c>
      <c r="D4303" s="6" t="s">
        <v>4360</v>
      </c>
      <c r="E4303" s="9">
        <v>1425000</v>
      </c>
      <c r="F4303" s="10" t="s">
        <v>1409</v>
      </c>
      <c r="G4303" s="9">
        <v>114000</v>
      </c>
      <c r="H4303" s="9">
        <v>1539000</v>
      </c>
      <c r="I4303" s="6" t="s">
        <v>101</v>
      </c>
      <c r="J4303" s="6" t="s">
        <v>102</v>
      </c>
      <c r="K4303" s="5">
        <f t="shared" si="389"/>
        <v>45944</v>
      </c>
      <c r="L4303" s="9">
        <f>+VLOOKUP(B4303,'[17]TT 2023'!F$4299:K$4460,2,0)</f>
        <v>1539000</v>
      </c>
      <c r="M4303" s="9">
        <f t="shared" si="390"/>
        <v>0</v>
      </c>
      <c r="N4303" s="5">
        <f>+VLOOKUP(B4303,'[17]TT 2023'!F$4299:K$4460,6,0)</f>
        <v>45940</v>
      </c>
      <c r="O4303" t="s">
        <v>4620</v>
      </c>
    </row>
    <row r="4304" spans="1:15" hidden="1" x14ac:dyDescent="0.2">
      <c r="A4304" s="5">
        <v>45909</v>
      </c>
      <c r="B4304" s="6">
        <v>57907</v>
      </c>
      <c r="C4304" s="6" t="s">
        <v>3391</v>
      </c>
      <c r="D4304" s="6" t="s">
        <v>4361</v>
      </c>
      <c r="E4304" s="9">
        <v>1248320</v>
      </c>
      <c r="F4304" s="10" t="s">
        <v>1409</v>
      </c>
      <c r="G4304" s="9">
        <v>99866</v>
      </c>
      <c r="H4304" s="9">
        <v>1348186</v>
      </c>
      <c r="I4304" s="6" t="s">
        <v>101</v>
      </c>
      <c r="J4304" s="6" t="s">
        <v>102</v>
      </c>
      <c r="K4304" s="5">
        <f t="shared" si="389"/>
        <v>45944</v>
      </c>
      <c r="L4304" s="9">
        <f>+VLOOKUP(B4304,'[17]TT 2023'!F$4299:K$4460,2,0)</f>
        <v>1348191</v>
      </c>
      <c r="M4304" s="9">
        <f t="shared" si="390"/>
        <v>5</v>
      </c>
      <c r="N4304" s="5">
        <f>+VLOOKUP(B4304,'[17]TT 2023'!F$4299:K$4460,6,0)</f>
        <v>45940</v>
      </c>
      <c r="O4304" t="s">
        <v>4620</v>
      </c>
    </row>
    <row r="4305" spans="1:15" hidden="1" x14ac:dyDescent="0.2">
      <c r="A4305" s="5">
        <v>45909</v>
      </c>
      <c r="B4305" s="6">
        <v>57908</v>
      </c>
      <c r="C4305" s="6" t="s">
        <v>3391</v>
      </c>
      <c r="D4305" s="6" t="s">
        <v>4362</v>
      </c>
      <c r="E4305" s="9">
        <v>1668610</v>
      </c>
      <c r="F4305" s="10" t="s">
        <v>1409</v>
      </c>
      <c r="G4305" s="9">
        <v>133489</v>
      </c>
      <c r="H4305" s="9">
        <v>1802099</v>
      </c>
      <c r="I4305" s="6" t="s">
        <v>101</v>
      </c>
      <c r="J4305" s="6" t="s">
        <v>102</v>
      </c>
      <c r="K4305" s="5">
        <f t="shared" si="389"/>
        <v>45944</v>
      </c>
      <c r="L4305" s="9">
        <f>+VLOOKUP(B4305,'[17]TT 2023'!F$4299:K$4460,2,0)</f>
        <v>1802102</v>
      </c>
      <c r="M4305" s="9">
        <f t="shared" si="390"/>
        <v>3</v>
      </c>
      <c r="N4305" s="5">
        <f>+VLOOKUP(B4305,'[17]TT 2023'!F$4299:K$4460,6,0)</f>
        <v>45940</v>
      </c>
      <c r="O4305" t="s">
        <v>4620</v>
      </c>
    </row>
    <row r="4306" spans="1:15" hidden="1" x14ac:dyDescent="0.2">
      <c r="A4306" s="5">
        <v>45909</v>
      </c>
      <c r="B4306" s="6">
        <v>57909</v>
      </c>
      <c r="C4306" s="6" t="s">
        <v>3391</v>
      </c>
      <c r="D4306" s="6" t="s">
        <v>4363</v>
      </c>
      <c r="E4306" s="9">
        <v>1425000</v>
      </c>
      <c r="F4306" s="10" t="s">
        <v>1409</v>
      </c>
      <c r="G4306" s="9">
        <v>114000</v>
      </c>
      <c r="H4306" s="9">
        <v>1539000</v>
      </c>
      <c r="I4306" s="6" t="s">
        <v>13</v>
      </c>
      <c r="J4306" s="6" t="s">
        <v>14</v>
      </c>
      <c r="K4306" s="5">
        <f t="shared" si="389"/>
        <v>45944</v>
      </c>
      <c r="L4306" s="9">
        <f>+VLOOKUP(B4306,'[17]TT 2023'!F$4299:K$4460,2,0)</f>
        <v>1539000</v>
      </c>
      <c r="M4306" s="9">
        <f t="shared" si="390"/>
        <v>0</v>
      </c>
      <c r="N4306" s="5">
        <f>+VLOOKUP(B4306,'[17]TT 2023'!F$4299:K$4460,6,0)</f>
        <v>45940</v>
      </c>
      <c r="O4306" t="s">
        <v>4620</v>
      </c>
    </row>
    <row r="4307" spans="1:15" hidden="1" x14ac:dyDescent="0.2">
      <c r="A4307" s="5">
        <v>45909</v>
      </c>
      <c r="B4307" s="6">
        <v>57910</v>
      </c>
      <c r="C4307" s="6" t="s">
        <v>3391</v>
      </c>
      <c r="D4307" s="6" t="s">
        <v>4364</v>
      </c>
      <c r="E4307" s="9">
        <v>2144100</v>
      </c>
      <c r="F4307" s="10" t="s">
        <v>1409</v>
      </c>
      <c r="G4307" s="9">
        <v>171528</v>
      </c>
      <c r="H4307" s="9">
        <v>2315628</v>
      </c>
      <c r="I4307" s="6" t="s">
        <v>113</v>
      </c>
      <c r="J4307" s="6" t="s">
        <v>114</v>
      </c>
      <c r="K4307" s="5">
        <f t="shared" si="389"/>
        <v>45944</v>
      </c>
      <c r="L4307" s="9">
        <f>+VLOOKUP(B4307,'[17]TT 2023'!F$4299:K$4460,2,0)</f>
        <v>2315628</v>
      </c>
      <c r="M4307" s="9">
        <f t="shared" si="390"/>
        <v>0</v>
      </c>
      <c r="N4307" s="5">
        <f>+VLOOKUP(B4307,'[17]TT 2023'!F$4299:K$4460,6,0)</f>
        <v>45954</v>
      </c>
      <c r="O4307" t="s">
        <v>4621</v>
      </c>
    </row>
    <row r="4308" spans="1:15" hidden="1" x14ac:dyDescent="0.2">
      <c r="A4308" s="5">
        <v>45909</v>
      </c>
      <c r="B4308" s="6">
        <v>57911</v>
      </c>
      <c r="C4308" s="6" t="s">
        <v>3391</v>
      </c>
      <c r="D4308" s="6" t="s">
        <v>4365</v>
      </c>
      <c r="E4308" s="9">
        <v>1248320</v>
      </c>
      <c r="F4308" s="10" t="s">
        <v>1409</v>
      </c>
      <c r="G4308" s="9">
        <v>99866</v>
      </c>
      <c r="H4308" s="9">
        <v>1348186</v>
      </c>
      <c r="I4308" s="6" t="s">
        <v>113</v>
      </c>
      <c r="J4308" s="6" t="s">
        <v>114</v>
      </c>
      <c r="K4308" s="5">
        <f t="shared" si="389"/>
        <v>45944</v>
      </c>
      <c r="L4308" s="9">
        <f>+VLOOKUP(B4308,'[17]TT 2023'!F$4299:K$4460,2,0)</f>
        <v>1348191</v>
      </c>
      <c r="M4308" s="9">
        <f t="shared" si="390"/>
        <v>5</v>
      </c>
      <c r="N4308" s="5">
        <f>+VLOOKUP(B4308,'[17]TT 2023'!F$4299:K$4460,6,0)</f>
        <v>45954</v>
      </c>
      <c r="O4308" t="s">
        <v>4621</v>
      </c>
    </row>
    <row r="4309" spans="1:15" hidden="1" x14ac:dyDescent="0.2">
      <c r="A4309" s="5">
        <v>45909</v>
      </c>
      <c r="B4309" s="6">
        <v>57912</v>
      </c>
      <c r="C4309" s="6" t="s">
        <v>3391</v>
      </c>
      <c r="D4309" s="6" t="s">
        <v>4366</v>
      </c>
      <c r="E4309" s="9">
        <v>1248320</v>
      </c>
      <c r="F4309" s="10" t="s">
        <v>1409</v>
      </c>
      <c r="G4309" s="9">
        <v>99866</v>
      </c>
      <c r="H4309" s="9">
        <v>1348186</v>
      </c>
      <c r="I4309" s="6" t="s">
        <v>175</v>
      </c>
      <c r="J4309" s="6" t="s">
        <v>176</v>
      </c>
      <c r="K4309" s="5">
        <f t="shared" si="389"/>
        <v>45944</v>
      </c>
      <c r="L4309" s="9">
        <f>+VLOOKUP(B4309,'[17]TT 2023'!F$4299:K$4460,2,0)</f>
        <v>1348191</v>
      </c>
      <c r="M4309" s="9">
        <f t="shared" si="390"/>
        <v>5</v>
      </c>
      <c r="N4309" s="5">
        <f>+VLOOKUP(B4309,'[17]TT 2023'!F$4299:K$4460,6,0)</f>
        <v>45940</v>
      </c>
      <c r="O4309" t="s">
        <v>4620</v>
      </c>
    </row>
    <row r="4310" spans="1:15" hidden="1" x14ac:dyDescent="0.2">
      <c r="A4310" s="5">
        <v>45909</v>
      </c>
      <c r="B4310" s="6">
        <v>57914</v>
      </c>
      <c r="C4310" s="6" t="s">
        <v>3391</v>
      </c>
      <c r="D4310" s="6" t="s">
        <v>4367</v>
      </c>
      <c r="E4310" s="9">
        <v>1248320</v>
      </c>
      <c r="F4310" s="10" t="s">
        <v>1409</v>
      </c>
      <c r="G4310" s="9">
        <v>99866</v>
      </c>
      <c r="H4310" s="9">
        <v>1348186</v>
      </c>
      <c r="I4310" s="6" t="s">
        <v>93</v>
      </c>
      <c r="J4310" s="6" t="s">
        <v>94</v>
      </c>
      <c r="K4310" s="5">
        <f t="shared" si="389"/>
        <v>45944</v>
      </c>
      <c r="L4310" s="9">
        <f>+VLOOKUP(B4310,'[17]TT 2023'!F$4299:K$4460,2,0)</f>
        <v>1348191</v>
      </c>
      <c r="M4310" s="9">
        <f t="shared" si="390"/>
        <v>5</v>
      </c>
      <c r="N4310" s="5">
        <f>+VLOOKUP(B4310,'[17]TT 2023'!F$4299:K$4460,6,0)</f>
        <v>45954</v>
      </c>
      <c r="O4310" t="s">
        <v>4621</v>
      </c>
    </row>
    <row r="4311" spans="1:15" hidden="1" x14ac:dyDescent="0.2">
      <c r="A4311" s="5">
        <v>45909</v>
      </c>
      <c r="B4311" s="6">
        <v>57916</v>
      </c>
      <c r="C4311" s="6" t="s">
        <v>3391</v>
      </c>
      <c r="D4311" s="6" t="s">
        <v>4368</v>
      </c>
      <c r="E4311" s="9">
        <v>1248320</v>
      </c>
      <c r="F4311" s="10" t="s">
        <v>1409</v>
      </c>
      <c r="G4311" s="9">
        <v>99866</v>
      </c>
      <c r="H4311" s="9">
        <v>1348186</v>
      </c>
      <c r="I4311" s="6" t="s">
        <v>93</v>
      </c>
      <c r="J4311" s="6" t="s">
        <v>94</v>
      </c>
      <c r="K4311" s="5">
        <f t="shared" si="389"/>
        <v>45944</v>
      </c>
      <c r="L4311" s="9">
        <f>+VLOOKUP(B4311,'[17]TT 2023'!F$4299:K$4460,2,0)</f>
        <v>1348191</v>
      </c>
      <c r="M4311" s="9">
        <f t="shared" si="390"/>
        <v>5</v>
      </c>
      <c r="N4311" s="5">
        <f>+VLOOKUP(B4311,'[17]TT 2023'!F$4299:K$4460,6,0)</f>
        <v>45954</v>
      </c>
      <c r="O4311" t="s">
        <v>4621</v>
      </c>
    </row>
    <row r="4312" spans="1:15" hidden="1" x14ac:dyDescent="0.2">
      <c r="A4312" s="5">
        <v>45909</v>
      </c>
      <c r="B4312" s="6">
        <v>57918</v>
      </c>
      <c r="C4312" s="6" t="s">
        <v>3391</v>
      </c>
      <c r="D4312" s="6" t="s">
        <v>4369</v>
      </c>
      <c r="E4312" s="9">
        <v>1248320</v>
      </c>
      <c r="F4312" s="10" t="s">
        <v>1409</v>
      </c>
      <c r="G4312" s="9">
        <v>99866</v>
      </c>
      <c r="H4312" s="9">
        <v>1348186</v>
      </c>
      <c r="I4312" s="6" t="s">
        <v>107</v>
      </c>
      <c r="J4312" s="6" t="s">
        <v>108</v>
      </c>
      <c r="K4312" s="5">
        <f t="shared" si="389"/>
        <v>45944</v>
      </c>
      <c r="L4312" s="9">
        <f>+VLOOKUP(B4312,'[17]TT 2023'!F$4299:K$4460,2,0)</f>
        <v>1348191</v>
      </c>
      <c r="M4312" s="9">
        <f t="shared" si="390"/>
        <v>5</v>
      </c>
      <c r="N4312" s="5">
        <f>+VLOOKUP(B4312,'[17]TT 2023'!F$4299:K$4460,6,0)</f>
        <v>45954</v>
      </c>
      <c r="O4312" t="s">
        <v>4621</v>
      </c>
    </row>
    <row r="4313" spans="1:15" hidden="1" x14ac:dyDescent="0.2">
      <c r="A4313" s="5">
        <v>45909</v>
      </c>
      <c r="B4313" s="6">
        <v>57926</v>
      </c>
      <c r="C4313" s="6" t="s">
        <v>3391</v>
      </c>
      <c r="D4313" s="6" t="s">
        <v>4370</v>
      </c>
      <c r="E4313" s="9">
        <v>501830</v>
      </c>
      <c r="F4313" s="10" t="s">
        <v>1409</v>
      </c>
      <c r="G4313" s="9">
        <v>40146</v>
      </c>
      <c r="H4313" s="9">
        <v>541976</v>
      </c>
      <c r="I4313" s="6" t="s">
        <v>89</v>
      </c>
      <c r="J4313" s="6" t="s">
        <v>90</v>
      </c>
      <c r="K4313" s="5">
        <f t="shared" si="389"/>
        <v>45944</v>
      </c>
      <c r="L4313" s="9">
        <f>+VLOOKUP(B4313,'[17]TT 2023'!F$4299:K$4460,2,0)</f>
        <v>541971</v>
      </c>
      <c r="M4313" s="9">
        <f t="shared" si="390"/>
        <v>-5</v>
      </c>
      <c r="N4313" s="5">
        <f>+VLOOKUP(B4313,'[17]TT 2023'!F$4299:K$4460,6,0)</f>
        <v>45954</v>
      </c>
      <c r="O4313" t="s">
        <v>4621</v>
      </c>
    </row>
    <row r="4314" spans="1:15" hidden="1" x14ac:dyDescent="0.2">
      <c r="A4314" s="5">
        <v>45909</v>
      </c>
      <c r="B4314" s="6">
        <v>57929</v>
      </c>
      <c r="C4314" s="6" t="s">
        <v>3391</v>
      </c>
      <c r="D4314" s="6" t="s">
        <v>4371</v>
      </c>
      <c r="E4314" s="9">
        <v>1361495</v>
      </c>
      <c r="F4314" s="10" t="s">
        <v>1409</v>
      </c>
      <c r="G4314" s="9">
        <v>108920</v>
      </c>
      <c r="H4314" s="9">
        <v>1470415</v>
      </c>
      <c r="I4314" s="6" t="s">
        <v>139</v>
      </c>
      <c r="J4314" s="6" t="s">
        <v>140</v>
      </c>
      <c r="K4314" s="5">
        <f t="shared" si="389"/>
        <v>45944</v>
      </c>
      <c r="L4314" s="9">
        <f>+VLOOKUP(B4314,'[17]TT 2023'!F$4299:K$4460,2,0)</f>
        <v>1470420</v>
      </c>
      <c r="M4314" s="9">
        <f t="shared" si="390"/>
        <v>5</v>
      </c>
      <c r="N4314" s="5">
        <f>+VLOOKUP(B4314,'[17]TT 2023'!F$4299:K$4460,6,0)</f>
        <v>45954</v>
      </c>
      <c r="O4314" t="s">
        <v>4621</v>
      </c>
    </row>
    <row r="4315" spans="1:15" hidden="1" x14ac:dyDescent="0.2">
      <c r="A4315" s="5">
        <v>45909</v>
      </c>
      <c r="B4315" s="6">
        <v>57931</v>
      </c>
      <c r="C4315" s="6" t="s">
        <v>3391</v>
      </c>
      <c r="D4315" s="6" t="s">
        <v>4372</v>
      </c>
      <c r="E4315" s="9">
        <v>1248320</v>
      </c>
      <c r="F4315" s="10" t="s">
        <v>1409</v>
      </c>
      <c r="G4315" s="9">
        <v>99866</v>
      </c>
      <c r="H4315" s="9">
        <v>1348186</v>
      </c>
      <c r="I4315" s="6" t="s">
        <v>139</v>
      </c>
      <c r="J4315" s="6" t="s">
        <v>140</v>
      </c>
      <c r="K4315" s="5">
        <f t="shared" si="389"/>
        <v>45944</v>
      </c>
      <c r="L4315" s="9">
        <f>+VLOOKUP(B4315,'[17]TT 2023'!F$4299:K$4460,2,0)</f>
        <v>1348191</v>
      </c>
      <c r="M4315" s="9">
        <f t="shared" si="390"/>
        <v>5</v>
      </c>
      <c r="N4315" s="5">
        <f>+VLOOKUP(B4315,'[17]TT 2023'!F$4299:K$4460,6,0)</f>
        <v>45954</v>
      </c>
      <c r="O4315" t="s">
        <v>4621</v>
      </c>
    </row>
    <row r="4316" spans="1:15" hidden="1" x14ac:dyDescent="0.2">
      <c r="A4316" s="5">
        <v>45909</v>
      </c>
      <c r="B4316" s="6">
        <v>57933</v>
      </c>
      <c r="C4316" s="6" t="s">
        <v>3391</v>
      </c>
      <c r="D4316" s="6" t="s">
        <v>4373</v>
      </c>
      <c r="E4316" s="9">
        <v>808945</v>
      </c>
      <c r="F4316" s="10" t="s">
        <v>1409</v>
      </c>
      <c r="G4316" s="9">
        <v>64716</v>
      </c>
      <c r="H4316" s="9">
        <v>873661</v>
      </c>
      <c r="I4316" s="6" t="s">
        <v>53</v>
      </c>
      <c r="J4316" s="6" t="s">
        <v>54</v>
      </c>
      <c r="K4316" s="5">
        <f t="shared" si="389"/>
        <v>45944</v>
      </c>
      <c r="L4316" s="9">
        <f>+VLOOKUP(B4316,'[17]TT 2023'!F$4299:K$4460,2,0)</f>
        <v>873666</v>
      </c>
      <c r="M4316" s="9">
        <f t="shared" si="390"/>
        <v>5</v>
      </c>
      <c r="N4316" s="5">
        <f>+VLOOKUP(B4316,'[17]TT 2023'!F$4299:K$4460,6,0)</f>
        <v>45954</v>
      </c>
      <c r="O4316" t="s">
        <v>4621</v>
      </c>
    </row>
    <row r="4317" spans="1:15" hidden="1" x14ac:dyDescent="0.2">
      <c r="A4317" s="5">
        <v>45912</v>
      </c>
      <c r="B4317" s="6">
        <v>59013</v>
      </c>
      <c r="C4317" s="6" t="s">
        <v>3391</v>
      </c>
      <c r="D4317" s="6" t="s">
        <v>4374</v>
      </c>
      <c r="E4317" s="9">
        <v>1003660</v>
      </c>
      <c r="F4317" s="10" t="s">
        <v>1409</v>
      </c>
      <c r="G4317" s="9">
        <v>80293</v>
      </c>
      <c r="H4317" s="9">
        <v>1083953</v>
      </c>
      <c r="I4317" s="6" t="s">
        <v>117</v>
      </c>
      <c r="J4317" s="6" t="s">
        <v>118</v>
      </c>
      <c r="K4317" s="5">
        <f t="shared" si="389"/>
        <v>45947</v>
      </c>
      <c r="L4317" s="9">
        <f>+VLOOKUP(B4317,'[17]TT 2023'!F$4299:K$4460,2,0)</f>
        <v>1083956</v>
      </c>
      <c r="M4317" s="9">
        <f t="shared" si="390"/>
        <v>3</v>
      </c>
      <c r="N4317" s="5">
        <f>+VLOOKUP(B4317,'[17]TT 2023'!F$4299:K$4460,6,0)</f>
        <v>45954</v>
      </c>
      <c r="O4317" t="s">
        <v>4621</v>
      </c>
    </row>
    <row r="4318" spans="1:15" hidden="1" x14ac:dyDescent="0.2">
      <c r="A4318" s="5">
        <v>45912</v>
      </c>
      <c r="B4318" s="6">
        <v>59014</v>
      </c>
      <c r="C4318" s="6" t="s">
        <v>3391</v>
      </c>
      <c r="D4318" s="6" t="s">
        <v>4375</v>
      </c>
      <c r="E4318" s="9">
        <v>1003660</v>
      </c>
      <c r="F4318" s="10" t="s">
        <v>1409</v>
      </c>
      <c r="G4318" s="9">
        <v>80293</v>
      </c>
      <c r="H4318" s="9">
        <v>1083953</v>
      </c>
      <c r="I4318" s="6" t="s">
        <v>13</v>
      </c>
      <c r="J4318" s="6" t="s">
        <v>14</v>
      </c>
      <c r="K4318" s="5">
        <f t="shared" si="389"/>
        <v>45947</v>
      </c>
      <c r="L4318" s="9">
        <f>+VLOOKUP(B4318,'[17]TT 2023'!F$4299:K$4460,2,0)</f>
        <v>1083956</v>
      </c>
      <c r="M4318" s="9">
        <f t="shared" si="390"/>
        <v>3</v>
      </c>
      <c r="N4318" s="5">
        <f>+VLOOKUP(B4318,'[17]TT 2023'!F$4299:K$4460,6,0)</f>
        <v>45954</v>
      </c>
      <c r="O4318" t="s">
        <v>4621</v>
      </c>
    </row>
    <row r="4319" spans="1:15" hidden="1" x14ac:dyDescent="0.2">
      <c r="A4319" s="5">
        <v>45912</v>
      </c>
      <c r="B4319" s="6">
        <v>59015</v>
      </c>
      <c r="C4319" s="6" t="s">
        <v>3391</v>
      </c>
      <c r="D4319" s="6" t="s">
        <v>4376</v>
      </c>
      <c r="E4319" s="9">
        <v>1003660</v>
      </c>
      <c r="F4319" s="10" t="s">
        <v>1409</v>
      </c>
      <c r="G4319" s="9">
        <v>80293</v>
      </c>
      <c r="H4319" s="9">
        <v>1083953</v>
      </c>
      <c r="I4319" s="6" t="s">
        <v>13</v>
      </c>
      <c r="J4319" s="6" t="s">
        <v>14</v>
      </c>
      <c r="K4319" s="5">
        <f t="shared" si="389"/>
        <v>45947</v>
      </c>
      <c r="L4319" s="9">
        <f>+VLOOKUP(B4319,'[17]TT 2023'!F$4299:K$4460,2,0)</f>
        <v>1083956</v>
      </c>
      <c r="M4319" s="9">
        <f t="shared" si="390"/>
        <v>3</v>
      </c>
      <c r="N4319" s="5">
        <f>+VLOOKUP(B4319,'[17]TT 2023'!F$4299:K$4460,6,0)</f>
        <v>45954</v>
      </c>
      <c r="O4319" t="s">
        <v>4621</v>
      </c>
    </row>
    <row r="4320" spans="1:15" hidden="1" x14ac:dyDescent="0.2">
      <c r="A4320" s="5">
        <v>45912</v>
      </c>
      <c r="B4320" s="6">
        <v>59016</v>
      </c>
      <c r="C4320" s="6" t="s">
        <v>3391</v>
      </c>
      <c r="D4320" s="6" t="s">
        <v>4377</v>
      </c>
      <c r="E4320" s="9">
        <v>3744960</v>
      </c>
      <c r="F4320" s="10" t="s">
        <v>1409</v>
      </c>
      <c r="G4320" s="9">
        <v>299597</v>
      </c>
      <c r="H4320" s="9">
        <v>4044557</v>
      </c>
      <c r="I4320" s="6" t="s">
        <v>13</v>
      </c>
      <c r="J4320" s="6" t="s">
        <v>14</v>
      </c>
      <c r="K4320" s="5">
        <f t="shared" si="389"/>
        <v>45947</v>
      </c>
      <c r="L4320" s="9">
        <f>+VLOOKUP(B4320,'[17]TT 2023'!F$4299:K$4460,2,0)</f>
        <v>4044560</v>
      </c>
      <c r="M4320" s="9">
        <f t="shared" si="390"/>
        <v>3</v>
      </c>
      <c r="N4320" s="5">
        <f>+VLOOKUP(B4320,'[17]TT 2023'!F$4299:K$4460,6,0)</f>
        <v>45954</v>
      </c>
      <c r="O4320" t="s">
        <v>4621</v>
      </c>
    </row>
    <row r="4321" spans="1:15" hidden="1" x14ac:dyDescent="0.2">
      <c r="A4321" s="5">
        <v>45912</v>
      </c>
      <c r="B4321" s="6">
        <v>59017</v>
      </c>
      <c r="C4321" s="6" t="s">
        <v>3391</v>
      </c>
      <c r="D4321" s="6" t="s">
        <v>4378</v>
      </c>
      <c r="E4321" s="9">
        <v>1923660</v>
      </c>
      <c r="F4321" s="10" t="s">
        <v>1409</v>
      </c>
      <c r="G4321" s="9">
        <v>153893</v>
      </c>
      <c r="H4321" s="9">
        <v>2077553</v>
      </c>
      <c r="I4321" s="6" t="s">
        <v>13</v>
      </c>
      <c r="J4321" s="6" t="s">
        <v>14</v>
      </c>
      <c r="K4321" s="5">
        <f t="shared" si="389"/>
        <v>45947</v>
      </c>
      <c r="L4321" s="9">
        <f>+VLOOKUP(B4321,'[17]TT 2023'!F$4299:K$4460,2,0)</f>
        <v>2077556</v>
      </c>
      <c r="M4321" s="9">
        <f t="shared" si="390"/>
        <v>3</v>
      </c>
      <c r="N4321" s="5">
        <f>+VLOOKUP(B4321,'[17]TT 2023'!F$4299:K$4460,6,0)</f>
        <v>45954</v>
      </c>
      <c r="O4321" t="s">
        <v>4621</v>
      </c>
    </row>
    <row r="4322" spans="1:15" hidden="1" x14ac:dyDescent="0.2">
      <c r="A4322" s="5">
        <v>45912</v>
      </c>
      <c r="B4322" s="6">
        <v>59018</v>
      </c>
      <c r="C4322" s="6" t="s">
        <v>3391</v>
      </c>
      <c r="D4322" s="6" t="s">
        <v>4379</v>
      </c>
      <c r="E4322" s="9">
        <v>2618810</v>
      </c>
      <c r="F4322" s="10" t="s">
        <v>1409</v>
      </c>
      <c r="G4322" s="9">
        <v>209505</v>
      </c>
      <c r="H4322" s="9">
        <v>2828315</v>
      </c>
      <c r="I4322" s="6" t="s">
        <v>13</v>
      </c>
      <c r="J4322" s="6" t="s">
        <v>14</v>
      </c>
      <c r="K4322" s="5">
        <f t="shared" si="389"/>
        <v>45947</v>
      </c>
      <c r="L4322" s="9">
        <f>+VLOOKUP(B4322,'[17]TT 2023'!F$4299:K$4460,2,0)</f>
        <v>2828318</v>
      </c>
      <c r="M4322" s="9">
        <f t="shared" si="390"/>
        <v>3</v>
      </c>
      <c r="N4322" s="5">
        <f>+VLOOKUP(B4322,'[17]TT 2023'!F$4299:K$4460,6,0)</f>
        <v>45954</v>
      </c>
      <c r="O4322" t="s">
        <v>4621</v>
      </c>
    </row>
    <row r="4323" spans="1:15" hidden="1" x14ac:dyDescent="0.2">
      <c r="A4323" s="5">
        <v>45912</v>
      </c>
      <c r="B4323" s="6">
        <v>59019</v>
      </c>
      <c r="C4323" s="6" t="s">
        <v>3391</v>
      </c>
      <c r="D4323" s="6" t="s">
        <v>4380</v>
      </c>
      <c r="E4323" s="9">
        <v>1248320</v>
      </c>
      <c r="F4323" s="10" t="s">
        <v>1409</v>
      </c>
      <c r="G4323" s="9">
        <v>99866</v>
      </c>
      <c r="H4323" s="9">
        <v>1348186</v>
      </c>
      <c r="I4323" s="6" t="s">
        <v>83</v>
      </c>
      <c r="J4323" s="6" t="s">
        <v>84</v>
      </c>
      <c r="K4323" s="5">
        <f t="shared" si="389"/>
        <v>45947</v>
      </c>
      <c r="L4323" s="9">
        <f>+VLOOKUP(B4323,'[17]TT 2023'!F$4299:K$4460,2,0)</f>
        <v>1348191</v>
      </c>
      <c r="M4323" s="9">
        <f t="shared" si="390"/>
        <v>5</v>
      </c>
      <c r="N4323" s="5">
        <f>+VLOOKUP(B4323,'[17]TT 2023'!F$4299:K$4460,6,0)</f>
        <v>45954</v>
      </c>
      <c r="O4323" t="s">
        <v>4621</v>
      </c>
    </row>
    <row r="4324" spans="1:15" hidden="1" x14ac:dyDescent="0.2">
      <c r="A4324" s="5">
        <v>45912</v>
      </c>
      <c r="B4324" s="6">
        <v>59020</v>
      </c>
      <c r="C4324" s="6" t="s">
        <v>3391</v>
      </c>
      <c r="D4324" s="6" t="s">
        <v>4381</v>
      </c>
      <c r="E4324" s="9">
        <v>1248320</v>
      </c>
      <c r="F4324" s="10" t="s">
        <v>1409</v>
      </c>
      <c r="G4324" s="9">
        <v>99866</v>
      </c>
      <c r="H4324" s="9">
        <v>1348186</v>
      </c>
      <c r="I4324" s="6" t="s">
        <v>53</v>
      </c>
      <c r="J4324" s="6" t="s">
        <v>54</v>
      </c>
      <c r="K4324" s="5">
        <f t="shared" si="389"/>
        <v>45947</v>
      </c>
      <c r="L4324" s="9">
        <f>+VLOOKUP(B4324,'[17]TT 2023'!F$4299:K$4460,2,0)</f>
        <v>1348191</v>
      </c>
      <c r="M4324" s="9">
        <f t="shared" si="390"/>
        <v>5</v>
      </c>
      <c r="N4324" s="5">
        <f>+VLOOKUP(B4324,'[17]TT 2023'!F$4299:K$4460,6,0)</f>
        <v>45954</v>
      </c>
      <c r="O4324" t="s">
        <v>4621</v>
      </c>
    </row>
    <row r="4325" spans="1:15" hidden="1" x14ac:dyDescent="0.2">
      <c r="A4325" s="5">
        <v>45912</v>
      </c>
      <c r="B4325" s="6">
        <v>59021</v>
      </c>
      <c r="C4325" s="6" t="s">
        <v>3391</v>
      </c>
      <c r="D4325" s="6" t="s">
        <v>4382</v>
      </c>
      <c r="E4325" s="9">
        <v>1248320</v>
      </c>
      <c r="F4325" s="10" t="s">
        <v>1409</v>
      </c>
      <c r="G4325" s="9">
        <v>99866</v>
      </c>
      <c r="H4325" s="9">
        <v>1348186</v>
      </c>
      <c r="I4325" s="6" t="s">
        <v>53</v>
      </c>
      <c r="J4325" s="6" t="s">
        <v>54</v>
      </c>
      <c r="K4325" s="5">
        <f t="shared" si="389"/>
        <v>45947</v>
      </c>
      <c r="L4325" s="9">
        <f>+VLOOKUP(B4325,'[17]TT 2023'!F$4299:K$4460,2,0)</f>
        <v>1348191</v>
      </c>
      <c r="M4325" s="9">
        <f t="shared" si="390"/>
        <v>5</v>
      </c>
      <c r="N4325" s="5">
        <f>+VLOOKUP(B4325,'[17]TT 2023'!F$4299:K$4460,6,0)</f>
        <v>45954</v>
      </c>
      <c r="O4325" t="s">
        <v>4621</v>
      </c>
    </row>
    <row r="4326" spans="1:15" hidden="1" x14ac:dyDescent="0.2">
      <c r="A4326" s="5">
        <v>45913</v>
      </c>
      <c r="B4326" s="6">
        <v>59473</v>
      </c>
      <c r="C4326" s="6" t="s">
        <v>3391</v>
      </c>
      <c r="D4326" s="6" t="s">
        <v>4383</v>
      </c>
      <c r="E4326" s="9">
        <v>558030</v>
      </c>
      <c r="F4326" s="10" t="s">
        <v>1409</v>
      </c>
      <c r="G4326" s="9">
        <v>44642</v>
      </c>
      <c r="H4326" s="9">
        <v>602672</v>
      </c>
      <c r="I4326" s="6" t="s">
        <v>89</v>
      </c>
      <c r="J4326" s="6" t="s">
        <v>90</v>
      </c>
      <c r="K4326" s="5">
        <f t="shared" si="389"/>
        <v>45948</v>
      </c>
      <c r="L4326" s="9">
        <f>+VLOOKUP(B4326,'[17]TT 2023'!F$4299:K$4460,2,0)</f>
        <v>602667</v>
      </c>
      <c r="M4326" s="9">
        <f t="shared" si="390"/>
        <v>-5</v>
      </c>
      <c r="N4326" s="5">
        <f>+VLOOKUP(B4326,'[17]TT 2023'!F$4299:K$4460,6,0)</f>
        <v>45954</v>
      </c>
      <c r="O4326" t="s">
        <v>4621</v>
      </c>
    </row>
    <row r="4327" spans="1:15" hidden="1" x14ac:dyDescent="0.2">
      <c r="A4327" s="5">
        <v>45913</v>
      </c>
      <c r="B4327" s="6">
        <v>59474</v>
      </c>
      <c r="C4327" s="6" t="s">
        <v>3391</v>
      </c>
      <c r="D4327" s="6" t="s">
        <v>4384</v>
      </c>
      <c r="E4327" s="9">
        <v>2702130</v>
      </c>
      <c r="F4327" s="10" t="s">
        <v>1409</v>
      </c>
      <c r="G4327" s="9">
        <v>216170</v>
      </c>
      <c r="H4327" s="9">
        <v>2918300</v>
      </c>
      <c r="I4327" s="6" t="s">
        <v>89</v>
      </c>
      <c r="J4327" s="6" t="s">
        <v>90</v>
      </c>
      <c r="K4327" s="5">
        <f t="shared" si="389"/>
        <v>45948</v>
      </c>
      <c r="L4327" s="9">
        <f>+VLOOKUP(B4327,'[17]TT 2023'!F$4299:K$4460,2,0)</f>
        <v>2918295</v>
      </c>
      <c r="M4327" s="9">
        <f t="shared" si="390"/>
        <v>-5</v>
      </c>
      <c r="N4327" s="5">
        <f>+VLOOKUP(B4327,'[17]TT 2023'!F$4299:K$4460,6,0)</f>
        <v>45954</v>
      </c>
      <c r="O4327" t="s">
        <v>4621</v>
      </c>
    </row>
    <row r="4328" spans="1:15" hidden="1" x14ac:dyDescent="0.2">
      <c r="A4328" s="5">
        <v>45915</v>
      </c>
      <c r="B4328" s="6">
        <v>59528</v>
      </c>
      <c r="C4328" s="6" t="s">
        <v>3391</v>
      </c>
      <c r="D4328" s="6" t="s">
        <v>4385</v>
      </c>
      <c r="E4328" s="9">
        <v>1840000</v>
      </c>
      <c r="F4328" s="10" t="s">
        <v>1409</v>
      </c>
      <c r="G4328" s="9">
        <v>147200</v>
      </c>
      <c r="H4328" s="9">
        <v>1987200</v>
      </c>
      <c r="I4328" s="6" t="s">
        <v>113</v>
      </c>
      <c r="J4328" s="6" t="s">
        <v>114</v>
      </c>
      <c r="K4328" s="5">
        <f t="shared" si="389"/>
        <v>45950</v>
      </c>
      <c r="L4328" s="9">
        <f>+VLOOKUP(B4328,'[17]TT 2023'!F$4299:K$4460,2,0)</f>
        <v>1987200</v>
      </c>
      <c r="M4328" s="9">
        <f t="shared" si="390"/>
        <v>0</v>
      </c>
      <c r="N4328" s="5">
        <f>+VLOOKUP(B4328,'[17]TT 2023'!F$4299:K$4460,6,0)</f>
        <v>45954</v>
      </c>
      <c r="O4328" t="s">
        <v>4621</v>
      </c>
    </row>
    <row r="4329" spans="1:15" hidden="1" x14ac:dyDescent="0.2">
      <c r="A4329" s="5">
        <v>45915</v>
      </c>
      <c r="B4329" s="6">
        <v>59529</v>
      </c>
      <c r="C4329" s="6" t="s">
        <v>3391</v>
      </c>
      <c r="D4329" s="6" t="s">
        <v>4386</v>
      </c>
      <c r="E4329" s="9">
        <v>1110580</v>
      </c>
      <c r="F4329" s="10" t="s">
        <v>1409</v>
      </c>
      <c r="G4329" s="9">
        <v>88846</v>
      </c>
      <c r="H4329" s="9">
        <v>1199426</v>
      </c>
      <c r="I4329" s="6" t="s">
        <v>175</v>
      </c>
      <c r="J4329" s="6" t="s">
        <v>176</v>
      </c>
      <c r="K4329" s="5">
        <f t="shared" si="389"/>
        <v>45950</v>
      </c>
      <c r="L4329" s="9">
        <f>+VLOOKUP(B4329,'[17]TT 2023'!F$4299:K$4460,2,0)</f>
        <v>1199421</v>
      </c>
      <c r="M4329" s="9">
        <f t="shared" si="390"/>
        <v>-5</v>
      </c>
      <c r="N4329" s="5">
        <f>+VLOOKUP(B4329,'[17]TT 2023'!F$4299:K$4460,6,0)</f>
        <v>45954</v>
      </c>
      <c r="O4329" t="s">
        <v>4621</v>
      </c>
    </row>
    <row r="4330" spans="1:15" hidden="1" x14ac:dyDescent="0.2">
      <c r="A4330" s="5">
        <v>45915</v>
      </c>
      <c r="B4330" s="6">
        <v>59530</v>
      </c>
      <c r="C4330" s="6" t="s">
        <v>3391</v>
      </c>
      <c r="D4330" s="6" t="s">
        <v>4387</v>
      </c>
      <c r="E4330" s="9">
        <v>1110580</v>
      </c>
      <c r="F4330" s="10" t="s">
        <v>1409</v>
      </c>
      <c r="G4330" s="9">
        <v>88846</v>
      </c>
      <c r="H4330" s="9">
        <v>1199426</v>
      </c>
      <c r="I4330" s="6" t="s">
        <v>53</v>
      </c>
      <c r="J4330" s="6" t="s">
        <v>54</v>
      </c>
      <c r="K4330" s="5">
        <f t="shared" si="389"/>
        <v>45950</v>
      </c>
      <c r="L4330" s="9">
        <f>+VLOOKUP(B4330,'[17]TT 2023'!F$4299:K$4460,2,0)</f>
        <v>1199421</v>
      </c>
      <c r="M4330" s="9">
        <f t="shared" si="390"/>
        <v>-5</v>
      </c>
      <c r="N4330" s="5">
        <f>+VLOOKUP(B4330,'[17]TT 2023'!F$4299:K$4460,6,0)</f>
        <v>45954</v>
      </c>
      <c r="O4330" t="s">
        <v>4621</v>
      </c>
    </row>
    <row r="4331" spans="1:15" hidden="1" x14ac:dyDescent="0.2">
      <c r="A4331" s="5">
        <v>45915</v>
      </c>
      <c r="B4331" s="6">
        <v>59580</v>
      </c>
      <c r="C4331" s="6" t="s">
        <v>3391</v>
      </c>
      <c r="D4331" s="6" t="s">
        <v>4388</v>
      </c>
      <c r="E4331" s="9">
        <v>725000</v>
      </c>
      <c r="F4331" s="10" t="s">
        <v>1409</v>
      </c>
      <c r="G4331" s="9">
        <v>58000</v>
      </c>
      <c r="H4331" s="9">
        <v>783000</v>
      </c>
      <c r="I4331" s="6" t="s">
        <v>139</v>
      </c>
      <c r="J4331" s="6" t="s">
        <v>140</v>
      </c>
      <c r="K4331" s="5">
        <f t="shared" si="389"/>
        <v>45950</v>
      </c>
      <c r="L4331" s="9">
        <f>+VLOOKUP(B4331,'[17]TT 2023'!F$4299:K$4460,2,0)</f>
        <v>783000</v>
      </c>
      <c r="M4331" s="9">
        <f t="shared" si="390"/>
        <v>0</v>
      </c>
      <c r="N4331" s="5">
        <f>+VLOOKUP(B4331,'[17]TT 2023'!F$4299:K$4460,6,0)</f>
        <v>45954</v>
      </c>
      <c r="O4331" t="s">
        <v>4621</v>
      </c>
    </row>
    <row r="4332" spans="1:15" hidden="1" x14ac:dyDescent="0.2">
      <c r="A4332" s="5">
        <v>45915</v>
      </c>
      <c r="B4332" s="6">
        <v>59581</v>
      </c>
      <c r="C4332" s="6" t="s">
        <v>3391</v>
      </c>
      <c r="D4332" s="6" t="s">
        <v>4389</v>
      </c>
      <c r="E4332" s="9">
        <v>1575549</v>
      </c>
      <c r="F4332" s="10" t="s">
        <v>1409</v>
      </c>
      <c r="G4332" s="9">
        <v>126044</v>
      </c>
      <c r="H4332" s="9">
        <v>1701593</v>
      </c>
      <c r="I4332" s="6" t="s">
        <v>73</v>
      </c>
      <c r="J4332" s="6" t="s">
        <v>74</v>
      </c>
      <c r="K4332" s="5">
        <f t="shared" si="389"/>
        <v>45950</v>
      </c>
      <c r="L4332" s="9">
        <f>+VLOOKUP(B4332,'[17]TT 2023'!F$4299:K$4460,2,0)</f>
        <v>1701594</v>
      </c>
      <c r="M4332" s="9">
        <f t="shared" si="390"/>
        <v>1</v>
      </c>
      <c r="N4332" s="5">
        <f>+VLOOKUP(B4332,'[17]TT 2023'!F$4299:K$4460,6,0)</f>
        <v>45954</v>
      </c>
      <c r="O4332" t="s">
        <v>4621</v>
      </c>
    </row>
    <row r="4333" spans="1:15" hidden="1" x14ac:dyDescent="0.2">
      <c r="A4333" s="5">
        <v>45915</v>
      </c>
      <c r="B4333" s="6">
        <v>59582</v>
      </c>
      <c r="C4333" s="6" t="s">
        <v>3391</v>
      </c>
      <c r="D4333" s="6" t="s">
        <v>4390</v>
      </c>
      <c r="E4333" s="9">
        <v>1425000</v>
      </c>
      <c r="F4333" s="10" t="s">
        <v>1409</v>
      </c>
      <c r="G4333" s="9">
        <v>114000</v>
      </c>
      <c r="H4333" s="9">
        <v>1539000</v>
      </c>
      <c r="I4333" s="6" t="s">
        <v>13</v>
      </c>
      <c r="J4333" s="6" t="s">
        <v>14</v>
      </c>
      <c r="K4333" s="5">
        <f t="shared" si="389"/>
        <v>45950</v>
      </c>
      <c r="L4333" s="9">
        <f>+VLOOKUP(B4333,'[17]TT 2023'!F$4299:K$4460,2,0)</f>
        <v>1539000</v>
      </c>
      <c r="M4333" s="9">
        <f t="shared" si="390"/>
        <v>0</v>
      </c>
      <c r="N4333" s="5">
        <f>+VLOOKUP(B4333,'[17]TT 2023'!F$4299:K$4460,6,0)</f>
        <v>45954</v>
      </c>
      <c r="O4333" t="s">
        <v>4621</v>
      </c>
    </row>
    <row r="4334" spans="1:15" hidden="1" x14ac:dyDescent="0.2">
      <c r="A4334" s="5">
        <v>45915</v>
      </c>
      <c r="B4334" s="6">
        <v>59583</v>
      </c>
      <c r="C4334" s="6" t="s">
        <v>3391</v>
      </c>
      <c r="D4334" s="6" t="s">
        <v>4391</v>
      </c>
      <c r="E4334" s="9">
        <v>2953045</v>
      </c>
      <c r="F4334" s="10" t="s">
        <v>1409</v>
      </c>
      <c r="G4334" s="9">
        <v>236244</v>
      </c>
      <c r="H4334" s="9">
        <v>3189289</v>
      </c>
      <c r="I4334" s="6" t="s">
        <v>53</v>
      </c>
      <c r="J4334" s="6" t="s">
        <v>54</v>
      </c>
      <c r="K4334" s="5">
        <f t="shared" si="389"/>
        <v>45950</v>
      </c>
      <c r="L4334" s="9">
        <f>+VLOOKUP(B4334,'[17]TT 2023'!F$4299:K$4460,2,0)</f>
        <v>3189294</v>
      </c>
      <c r="M4334" s="9">
        <f t="shared" si="390"/>
        <v>5</v>
      </c>
      <c r="N4334" s="5">
        <f>+VLOOKUP(B4334,'[17]TT 2023'!F$4299:K$4460,6,0)</f>
        <v>45954</v>
      </c>
      <c r="O4334" t="s">
        <v>4621</v>
      </c>
    </row>
    <row r="4335" spans="1:15" hidden="1" x14ac:dyDescent="0.2">
      <c r="A4335" s="5">
        <v>45915</v>
      </c>
      <c r="B4335" s="6">
        <v>59584</v>
      </c>
      <c r="C4335" s="6" t="s">
        <v>3391</v>
      </c>
      <c r="D4335" s="6" t="s">
        <v>4392</v>
      </c>
      <c r="E4335" s="9">
        <v>501830</v>
      </c>
      <c r="F4335" s="10" t="s">
        <v>1409</v>
      </c>
      <c r="G4335" s="9">
        <v>40146</v>
      </c>
      <c r="H4335" s="9">
        <v>541976</v>
      </c>
      <c r="I4335" s="6" t="s">
        <v>113</v>
      </c>
      <c r="J4335" s="6" t="s">
        <v>114</v>
      </c>
      <c r="K4335" s="5">
        <f t="shared" si="389"/>
        <v>45950</v>
      </c>
      <c r="L4335" s="9">
        <f>+VLOOKUP(B4335,'[17]TT 2023'!F$4299:K$4460,2,0)</f>
        <v>541971</v>
      </c>
      <c r="M4335" s="9">
        <f t="shared" si="390"/>
        <v>-5</v>
      </c>
      <c r="N4335" s="5">
        <f>+VLOOKUP(B4335,'[17]TT 2023'!F$4299:K$4460,6,0)</f>
        <v>45954</v>
      </c>
      <c r="O4335" t="s">
        <v>4621</v>
      </c>
    </row>
    <row r="4336" spans="1:15" hidden="1" x14ac:dyDescent="0.2">
      <c r="A4336" s="5">
        <v>45915</v>
      </c>
      <c r="B4336" s="6">
        <v>59585</v>
      </c>
      <c r="C4336" s="6" t="s">
        <v>3391</v>
      </c>
      <c r="D4336" s="6" t="s">
        <v>4393</v>
      </c>
      <c r="E4336" s="9">
        <v>2883150</v>
      </c>
      <c r="F4336" s="10" t="s">
        <v>1409</v>
      </c>
      <c r="G4336" s="9">
        <v>230652</v>
      </c>
      <c r="H4336" s="9">
        <v>3113802</v>
      </c>
      <c r="I4336" s="6" t="s">
        <v>101</v>
      </c>
      <c r="J4336" s="6" t="s">
        <v>102</v>
      </c>
      <c r="K4336" s="5">
        <f t="shared" si="389"/>
        <v>45950</v>
      </c>
      <c r="L4336" s="9">
        <f>+VLOOKUP(B4336,'[17]TT 2023'!F$4299:K$4460,2,0)</f>
        <v>3113802</v>
      </c>
      <c r="M4336" s="9">
        <f t="shared" si="390"/>
        <v>0</v>
      </c>
      <c r="N4336" s="5">
        <f>+VLOOKUP(B4336,'[17]TT 2023'!F$4299:K$4460,6,0)</f>
        <v>45954</v>
      </c>
      <c r="O4336" t="s">
        <v>4621</v>
      </c>
    </row>
    <row r="4337" spans="1:15" hidden="1" x14ac:dyDescent="0.2">
      <c r="A4337" s="5">
        <v>45916</v>
      </c>
      <c r="B4337" s="6">
        <v>59661</v>
      </c>
      <c r="C4337" s="6" t="s">
        <v>3391</v>
      </c>
      <c r="D4337" s="6" t="s">
        <v>4394</v>
      </c>
      <c r="E4337" s="9">
        <v>624160</v>
      </c>
      <c r="F4337" s="10" t="s">
        <v>1409</v>
      </c>
      <c r="G4337" s="9">
        <v>49933</v>
      </c>
      <c r="H4337" s="9">
        <v>674093</v>
      </c>
      <c r="I4337" s="6" t="s">
        <v>147</v>
      </c>
      <c r="J4337" s="6" t="s">
        <v>148</v>
      </c>
      <c r="K4337" s="5">
        <f t="shared" si="389"/>
        <v>45951</v>
      </c>
      <c r="L4337" s="9">
        <f>+VLOOKUP(B4337,'[17]TT 2023'!F$4299:K$4460,2,0)</f>
        <v>674096</v>
      </c>
      <c r="M4337" s="9">
        <f t="shared" si="390"/>
        <v>3</v>
      </c>
      <c r="N4337" s="5">
        <f>+VLOOKUP(B4337,'[17]TT 2023'!F$4299:K$4460,6,0)</f>
        <v>45940</v>
      </c>
      <c r="O4337" t="s">
        <v>4620</v>
      </c>
    </row>
    <row r="4338" spans="1:15" hidden="1" x14ac:dyDescent="0.2">
      <c r="A4338" s="5">
        <v>45916</v>
      </c>
      <c r="B4338" s="6">
        <v>59662</v>
      </c>
      <c r="C4338" s="6" t="s">
        <v>3391</v>
      </c>
      <c r="D4338" s="6" t="s">
        <v>4395</v>
      </c>
      <c r="E4338" s="9">
        <v>2535580</v>
      </c>
      <c r="F4338" s="10" t="s">
        <v>1409</v>
      </c>
      <c r="G4338" s="9">
        <v>202846</v>
      </c>
      <c r="H4338" s="9">
        <v>2738426</v>
      </c>
      <c r="I4338" s="6" t="s">
        <v>147</v>
      </c>
      <c r="J4338" s="6" t="s">
        <v>148</v>
      </c>
      <c r="K4338" s="5">
        <f t="shared" si="389"/>
        <v>45951</v>
      </c>
      <c r="L4338" s="9">
        <f>+VLOOKUP(B4338,'[17]TT 2023'!F$4299:K$4460,2,0)</f>
        <v>2738421</v>
      </c>
      <c r="M4338" s="9">
        <f t="shared" si="390"/>
        <v>-5</v>
      </c>
      <c r="N4338" s="5">
        <f>+VLOOKUP(B4338,'[17]TT 2023'!F$4299:K$4460,6,0)</f>
        <v>45940</v>
      </c>
      <c r="O4338" t="s">
        <v>4620</v>
      </c>
    </row>
    <row r="4339" spans="1:15" hidden="1" x14ac:dyDescent="0.2">
      <c r="A4339" s="5">
        <v>45916</v>
      </c>
      <c r="B4339" s="6">
        <v>59663</v>
      </c>
      <c r="C4339" s="6" t="s">
        <v>3391</v>
      </c>
      <c r="D4339" s="6" t="s">
        <v>4396</v>
      </c>
      <c r="E4339" s="9">
        <v>712500</v>
      </c>
      <c r="F4339" s="10" t="s">
        <v>1409</v>
      </c>
      <c r="G4339" s="9">
        <v>57000</v>
      </c>
      <c r="H4339" s="9">
        <v>769500</v>
      </c>
      <c r="I4339" s="6" t="s">
        <v>147</v>
      </c>
      <c r="J4339" s="6" t="s">
        <v>148</v>
      </c>
      <c r="K4339" s="5">
        <f t="shared" si="389"/>
        <v>45951</v>
      </c>
      <c r="L4339" s="9">
        <f>+VLOOKUP(B4339,'[17]TT 2023'!F$4299:K$4460,2,0)</f>
        <v>769500</v>
      </c>
      <c r="M4339" s="9">
        <f t="shared" si="390"/>
        <v>0</v>
      </c>
      <c r="N4339" s="5">
        <f>+VLOOKUP(B4339,'[17]TT 2023'!F$4299:K$4460,6,0)</f>
        <v>45954</v>
      </c>
      <c r="O4339" t="s">
        <v>4621</v>
      </c>
    </row>
    <row r="4340" spans="1:15" hidden="1" x14ac:dyDescent="0.2">
      <c r="A4340" s="5">
        <v>45916</v>
      </c>
      <c r="B4340" s="6">
        <v>59664</v>
      </c>
      <c r="C4340" s="6" t="s">
        <v>3391</v>
      </c>
      <c r="D4340" s="6" t="s">
        <v>4397</v>
      </c>
      <c r="E4340" s="9">
        <v>11105800</v>
      </c>
      <c r="F4340" s="10" t="s">
        <v>1409</v>
      </c>
      <c r="G4340" s="9">
        <v>888464</v>
      </c>
      <c r="H4340" s="9">
        <v>11994264</v>
      </c>
      <c r="I4340" s="6" t="s">
        <v>147</v>
      </c>
      <c r="J4340" s="6" t="s">
        <v>148</v>
      </c>
      <c r="K4340" s="5">
        <f t="shared" si="389"/>
        <v>45951</v>
      </c>
      <c r="L4340" s="9">
        <f>+VLOOKUP(B4340,'[17]TT 2023'!F$4299:K$4460,2,0)</f>
        <v>11994264</v>
      </c>
      <c r="M4340" s="9">
        <f t="shared" si="390"/>
        <v>0</v>
      </c>
      <c r="N4340" s="5">
        <f>+VLOOKUP(B4340,'[17]TT 2023'!F$4299:K$4460,6,0)</f>
        <v>45954</v>
      </c>
      <c r="O4340" t="s">
        <v>4621</v>
      </c>
    </row>
    <row r="4341" spans="1:15" hidden="1" x14ac:dyDescent="0.2">
      <c r="A4341" s="5">
        <v>45916</v>
      </c>
      <c r="B4341" s="6">
        <v>59665</v>
      </c>
      <c r="C4341" s="6" t="s">
        <v>3391</v>
      </c>
      <c r="D4341" s="6" t="s">
        <v>4398</v>
      </c>
      <c r="E4341" s="9">
        <v>5552900</v>
      </c>
      <c r="F4341" s="10" t="s">
        <v>1409</v>
      </c>
      <c r="G4341" s="9">
        <v>444232</v>
      </c>
      <c r="H4341" s="9">
        <v>5997132</v>
      </c>
      <c r="I4341" s="6" t="s">
        <v>147</v>
      </c>
      <c r="J4341" s="6" t="s">
        <v>148</v>
      </c>
      <c r="K4341" s="5">
        <f t="shared" si="389"/>
        <v>45951</v>
      </c>
      <c r="L4341" s="9">
        <f>+VLOOKUP(B4341,'[17]TT 2023'!F$4299:K$4460,2,0)</f>
        <v>5997132</v>
      </c>
      <c r="M4341" s="9">
        <f t="shared" si="390"/>
        <v>0</v>
      </c>
      <c r="N4341" s="5">
        <f>+VLOOKUP(B4341,'[17]TT 2023'!F$4299:K$4460,6,0)</f>
        <v>45954</v>
      </c>
      <c r="O4341" t="s">
        <v>4621</v>
      </c>
    </row>
    <row r="4342" spans="1:15" hidden="1" x14ac:dyDescent="0.2">
      <c r="A4342" s="5">
        <v>45916</v>
      </c>
      <c r="B4342" s="6">
        <v>59666</v>
      </c>
      <c r="C4342" s="6" t="s">
        <v>3391</v>
      </c>
      <c r="D4342" s="6" t="s">
        <v>4399</v>
      </c>
      <c r="E4342" s="9">
        <v>10994742</v>
      </c>
      <c r="F4342" s="10" t="s">
        <v>1409</v>
      </c>
      <c r="G4342" s="9">
        <v>879579</v>
      </c>
      <c r="H4342" s="9">
        <v>11874321</v>
      </c>
      <c r="I4342" s="6" t="s">
        <v>147</v>
      </c>
      <c r="J4342" s="6" t="s">
        <v>148</v>
      </c>
      <c r="K4342" s="5">
        <f t="shared" si="389"/>
        <v>45951</v>
      </c>
      <c r="L4342" s="9">
        <f>+VLOOKUP(B4342,'[17]TT 2023'!F$4299:K$4460,2,0)</f>
        <v>11874317</v>
      </c>
      <c r="M4342" s="9">
        <f t="shared" si="390"/>
        <v>-4</v>
      </c>
      <c r="N4342" s="5">
        <f>+VLOOKUP(B4342,'[17]TT 2023'!F$4299:K$4460,6,0)</f>
        <v>45954</v>
      </c>
      <c r="O4342" t="s">
        <v>4621</v>
      </c>
    </row>
    <row r="4343" spans="1:15" hidden="1" x14ac:dyDescent="0.2">
      <c r="A4343" s="5">
        <v>45916</v>
      </c>
      <c r="B4343" s="6">
        <v>59667</v>
      </c>
      <c r="C4343" s="6" t="s">
        <v>3391</v>
      </c>
      <c r="D4343" s="6" t="s">
        <v>4400</v>
      </c>
      <c r="E4343" s="9">
        <v>6110930</v>
      </c>
      <c r="F4343" s="10" t="s">
        <v>1409</v>
      </c>
      <c r="G4343" s="9">
        <v>488874</v>
      </c>
      <c r="H4343" s="9">
        <v>6599804</v>
      </c>
      <c r="I4343" s="6" t="s">
        <v>147</v>
      </c>
      <c r="J4343" s="6" t="s">
        <v>148</v>
      </c>
      <c r="K4343" s="5">
        <f t="shared" si="389"/>
        <v>45951</v>
      </c>
      <c r="L4343" s="9">
        <f>+VLOOKUP(B4343,'[17]TT 2023'!F$4299:K$4460,2,0)</f>
        <v>6599799</v>
      </c>
      <c r="M4343" s="9">
        <f t="shared" si="390"/>
        <v>-5</v>
      </c>
      <c r="N4343" s="5">
        <f>+VLOOKUP(B4343,'[17]TT 2023'!F$4299:K$4460,6,0)</f>
        <v>45940</v>
      </c>
      <c r="O4343" t="s">
        <v>4620</v>
      </c>
    </row>
    <row r="4344" spans="1:15" hidden="1" x14ac:dyDescent="0.2">
      <c r="A4344" s="5">
        <v>45916</v>
      </c>
      <c r="B4344" s="6">
        <v>59668</v>
      </c>
      <c r="C4344" s="6" t="s">
        <v>3391</v>
      </c>
      <c r="D4344" s="6" t="s">
        <v>4401</v>
      </c>
      <c r="E4344" s="9">
        <v>2112085</v>
      </c>
      <c r="F4344" s="10" t="s">
        <v>1409</v>
      </c>
      <c r="G4344" s="9">
        <v>168967</v>
      </c>
      <c r="H4344" s="9">
        <v>2281052</v>
      </c>
      <c r="I4344" s="6" t="s">
        <v>147</v>
      </c>
      <c r="J4344" s="6" t="s">
        <v>148</v>
      </c>
      <c r="K4344" s="5">
        <f t="shared" si="389"/>
        <v>45951</v>
      </c>
      <c r="L4344" s="9">
        <f>+VLOOKUP(B4344,'[17]TT 2023'!F$4299:K$4460,2,0)</f>
        <v>2281055</v>
      </c>
      <c r="M4344" s="9">
        <f t="shared" si="390"/>
        <v>3</v>
      </c>
      <c r="N4344" s="5">
        <f>+VLOOKUP(B4344,'[17]TT 2023'!F$4299:K$4460,6,0)</f>
        <v>45954</v>
      </c>
      <c r="O4344" t="s">
        <v>4621</v>
      </c>
    </row>
    <row r="4345" spans="1:15" hidden="1" x14ac:dyDescent="0.2">
      <c r="A4345" s="5">
        <v>45916</v>
      </c>
      <c r="B4345" s="6">
        <v>59669</v>
      </c>
      <c r="C4345" s="6" t="s">
        <v>3391</v>
      </c>
      <c r="D4345" s="6" t="s">
        <v>4402</v>
      </c>
      <c r="E4345" s="9">
        <v>712500</v>
      </c>
      <c r="F4345" s="10" t="s">
        <v>1409</v>
      </c>
      <c r="G4345" s="9">
        <v>57000</v>
      </c>
      <c r="H4345" s="9">
        <v>769500</v>
      </c>
      <c r="I4345" s="6" t="s">
        <v>147</v>
      </c>
      <c r="J4345" s="6" t="s">
        <v>148</v>
      </c>
      <c r="K4345" s="5">
        <f t="shared" ref="K4345:K4404" si="391">35+A4345</f>
        <v>45951</v>
      </c>
      <c r="L4345" s="9">
        <f>+VLOOKUP(B4345,'[17]TT 2023'!F$4299:K$4460,2,0)</f>
        <v>769500</v>
      </c>
      <c r="M4345" s="9">
        <f t="shared" ref="M4345:M4404" si="392">+L4345-H4345</f>
        <v>0</v>
      </c>
      <c r="N4345" s="5">
        <f>+VLOOKUP(B4345,'[17]TT 2023'!F$4299:K$4460,6,0)</f>
        <v>45954</v>
      </c>
      <c r="O4345" t="s">
        <v>4621</v>
      </c>
    </row>
    <row r="4346" spans="1:15" hidden="1" x14ac:dyDescent="0.2">
      <c r="A4346" s="5">
        <v>45916</v>
      </c>
      <c r="B4346" s="6">
        <v>59670</v>
      </c>
      <c r="C4346" s="6" t="s">
        <v>3391</v>
      </c>
      <c r="D4346" s="6" t="s">
        <v>4403</v>
      </c>
      <c r="E4346" s="9">
        <v>13901765</v>
      </c>
      <c r="F4346" s="10" t="s">
        <v>1409</v>
      </c>
      <c r="G4346" s="9">
        <v>1112141</v>
      </c>
      <c r="H4346" s="9">
        <v>15013906</v>
      </c>
      <c r="I4346" s="6" t="s">
        <v>13</v>
      </c>
      <c r="J4346" s="6" t="s">
        <v>14</v>
      </c>
      <c r="K4346" s="5">
        <f t="shared" si="391"/>
        <v>45951</v>
      </c>
      <c r="L4346" s="9">
        <f>+VLOOKUP(B4346,'[17]TT 2023'!F$4299:K$4460,2,0)</f>
        <v>15013904</v>
      </c>
      <c r="M4346" s="9">
        <f t="shared" si="392"/>
        <v>-2</v>
      </c>
      <c r="N4346" s="5">
        <f>+VLOOKUP(B4346,'[17]TT 2023'!F$4299:K$4460,6,0)</f>
        <v>45954</v>
      </c>
      <c r="O4346" t="s">
        <v>4621</v>
      </c>
    </row>
    <row r="4347" spans="1:15" hidden="1" x14ac:dyDescent="0.2">
      <c r="A4347" s="5">
        <v>45916</v>
      </c>
      <c r="B4347" s="6">
        <v>59671</v>
      </c>
      <c r="C4347" s="6" t="s">
        <v>3391</v>
      </c>
      <c r="D4347" s="6" t="s">
        <v>4404</v>
      </c>
      <c r="E4347" s="9">
        <v>3744960</v>
      </c>
      <c r="F4347" s="10" t="s">
        <v>1409</v>
      </c>
      <c r="G4347" s="9">
        <v>299597</v>
      </c>
      <c r="H4347" s="9">
        <v>4044557</v>
      </c>
      <c r="I4347" s="6" t="s">
        <v>13</v>
      </c>
      <c r="J4347" s="6" t="s">
        <v>14</v>
      </c>
      <c r="K4347" s="5">
        <f t="shared" si="391"/>
        <v>45951</v>
      </c>
      <c r="L4347" s="9">
        <f>+VLOOKUP(B4347,'[17]TT 2023'!F$4299:K$4460,2,0)</f>
        <v>4044560</v>
      </c>
      <c r="M4347" s="9">
        <f t="shared" si="392"/>
        <v>3</v>
      </c>
      <c r="N4347" s="5">
        <f>+VLOOKUP(B4347,'[17]TT 2023'!F$4299:K$4460,6,0)</f>
        <v>45954</v>
      </c>
      <c r="O4347" t="s">
        <v>4621</v>
      </c>
    </row>
    <row r="4348" spans="1:15" hidden="1" x14ac:dyDescent="0.2">
      <c r="A4348" s="5">
        <v>45917</v>
      </c>
      <c r="B4348" s="6">
        <v>59764</v>
      </c>
      <c r="C4348" s="6" t="s">
        <v>3391</v>
      </c>
      <c r="D4348" s="6" t="s">
        <v>4405</v>
      </c>
      <c r="E4348" s="9">
        <v>2950580</v>
      </c>
      <c r="F4348" s="10" t="s">
        <v>1409</v>
      </c>
      <c r="G4348" s="9">
        <v>236046</v>
      </c>
      <c r="H4348" s="9">
        <v>3186626</v>
      </c>
      <c r="I4348" s="6" t="s">
        <v>117</v>
      </c>
      <c r="J4348" s="6" t="s">
        <v>118</v>
      </c>
      <c r="K4348" s="5">
        <f t="shared" si="391"/>
        <v>45952</v>
      </c>
      <c r="L4348" s="9">
        <f>+VLOOKUP(B4348,'[17]TT 2023'!F$4299:K$4460,2,0)</f>
        <v>3186621</v>
      </c>
      <c r="M4348" s="9">
        <f t="shared" si="392"/>
        <v>-5</v>
      </c>
      <c r="N4348" s="5">
        <f>+VLOOKUP(B4348,'[17]TT 2023'!F$4299:K$4460,6,0)</f>
        <v>45954</v>
      </c>
      <c r="O4348" t="s">
        <v>4621</v>
      </c>
    </row>
    <row r="4349" spans="1:15" hidden="1" x14ac:dyDescent="0.2">
      <c r="A4349" s="5">
        <v>45919</v>
      </c>
      <c r="B4349" s="6">
        <v>60770</v>
      </c>
      <c r="C4349" s="6" t="s">
        <v>3391</v>
      </c>
      <c r="D4349" s="6" t="s">
        <v>4406</v>
      </c>
      <c r="E4349" s="9">
        <v>2144100</v>
      </c>
      <c r="F4349" s="10" t="s">
        <v>1409</v>
      </c>
      <c r="G4349" s="9">
        <v>171528</v>
      </c>
      <c r="H4349" s="9">
        <v>2315628</v>
      </c>
      <c r="I4349" s="6" t="s">
        <v>139</v>
      </c>
      <c r="J4349" s="6" t="s">
        <v>140</v>
      </c>
      <c r="K4349" s="5">
        <f t="shared" si="391"/>
        <v>45954</v>
      </c>
      <c r="L4349" s="9">
        <f>+VLOOKUP(B4349,'[17]TT 2023'!F$4299:K$4460,2,0)</f>
        <v>2315628</v>
      </c>
      <c r="M4349" s="9">
        <f t="shared" si="392"/>
        <v>0</v>
      </c>
      <c r="N4349" s="5">
        <f>+VLOOKUP(B4349,'[17]TT 2023'!F$4299:K$4460,6,0)</f>
        <v>45954</v>
      </c>
      <c r="O4349" t="s">
        <v>4621</v>
      </c>
    </row>
    <row r="4350" spans="1:15" hidden="1" x14ac:dyDescent="0.2">
      <c r="A4350" s="5">
        <v>45919</v>
      </c>
      <c r="B4350" s="6">
        <v>60771</v>
      </c>
      <c r="C4350" s="6" t="s">
        <v>3391</v>
      </c>
      <c r="D4350" s="6" t="s">
        <v>4407</v>
      </c>
      <c r="E4350" s="9">
        <v>4602480</v>
      </c>
      <c r="F4350" s="10" t="s">
        <v>1409</v>
      </c>
      <c r="G4350" s="9">
        <v>368198</v>
      </c>
      <c r="H4350" s="9">
        <v>4970678</v>
      </c>
      <c r="I4350" s="6" t="s">
        <v>83</v>
      </c>
      <c r="J4350" s="6" t="s">
        <v>84</v>
      </c>
      <c r="K4350" s="5">
        <f t="shared" si="391"/>
        <v>45954</v>
      </c>
      <c r="L4350" s="9">
        <f>+VLOOKUP(B4350,'[17]TT 2023'!F$4299:K$4460,2,0)</f>
        <v>4970673</v>
      </c>
      <c r="M4350" s="9">
        <f t="shared" si="392"/>
        <v>-5</v>
      </c>
      <c r="N4350" s="5">
        <f>+VLOOKUP(B4350,'[17]TT 2023'!F$4299:K$4460,6,0)</f>
        <v>45954</v>
      </c>
      <c r="O4350" t="s">
        <v>4621</v>
      </c>
    </row>
    <row r="4351" spans="1:15" hidden="1" x14ac:dyDescent="0.2">
      <c r="A4351" s="5">
        <v>45919</v>
      </c>
      <c r="B4351" s="6">
        <v>60772</v>
      </c>
      <c r="C4351" s="6" t="s">
        <v>3391</v>
      </c>
      <c r="D4351" s="6" t="s">
        <v>4408</v>
      </c>
      <c r="E4351" s="9">
        <v>1248320</v>
      </c>
      <c r="F4351" s="10" t="s">
        <v>1409</v>
      </c>
      <c r="G4351" s="9">
        <v>99866</v>
      </c>
      <c r="H4351" s="9">
        <v>1348186</v>
      </c>
      <c r="I4351" s="6" t="s">
        <v>175</v>
      </c>
      <c r="J4351" s="6" t="s">
        <v>176</v>
      </c>
      <c r="K4351" s="5">
        <f t="shared" si="391"/>
        <v>45954</v>
      </c>
      <c r="L4351" s="9">
        <f>+VLOOKUP(B4351,'[17]TT 2023'!F$4299:K$4460,2,0)</f>
        <v>1348191</v>
      </c>
      <c r="M4351" s="9">
        <f t="shared" si="392"/>
        <v>5</v>
      </c>
      <c r="N4351" s="5">
        <f>+VLOOKUP(B4351,'[17]TT 2023'!F$4299:K$4460,6,0)</f>
        <v>45954</v>
      </c>
      <c r="O4351" t="s">
        <v>4621</v>
      </c>
    </row>
    <row r="4352" spans="1:15" hidden="1" x14ac:dyDescent="0.2">
      <c r="A4352" s="5">
        <v>45919</v>
      </c>
      <c r="B4352" s="6">
        <v>60773</v>
      </c>
      <c r="C4352" s="6" t="s">
        <v>3391</v>
      </c>
      <c r="D4352" s="6" t="s">
        <v>4409</v>
      </c>
      <c r="E4352" s="9">
        <v>1819159</v>
      </c>
      <c r="F4352" s="10" t="s">
        <v>1409</v>
      </c>
      <c r="G4352" s="9">
        <v>145533</v>
      </c>
      <c r="H4352" s="9">
        <v>1964692</v>
      </c>
      <c r="I4352" s="6" t="s">
        <v>73</v>
      </c>
      <c r="J4352" s="6" t="s">
        <v>74</v>
      </c>
      <c r="K4352" s="5">
        <f t="shared" si="391"/>
        <v>45954</v>
      </c>
      <c r="L4352" s="9">
        <f>+VLOOKUP(B4352,'[17]TT 2023'!F$4299:K$4460,2,0)</f>
        <v>1964696</v>
      </c>
      <c r="M4352" s="9">
        <f t="shared" si="392"/>
        <v>4</v>
      </c>
      <c r="N4352" s="5">
        <f>+VLOOKUP(B4352,'[17]TT 2023'!F$4299:K$4460,6,0)</f>
        <v>45954</v>
      </c>
      <c r="O4352" t="s">
        <v>4621</v>
      </c>
    </row>
    <row r="4353" spans="1:15" hidden="1" x14ac:dyDescent="0.2">
      <c r="A4353" s="5">
        <v>45920</v>
      </c>
      <c r="B4353" s="6">
        <v>61219</v>
      </c>
      <c r="C4353" s="6" t="s">
        <v>3391</v>
      </c>
      <c r="D4353" s="6" t="s">
        <v>4410</v>
      </c>
      <c r="E4353" s="9">
        <v>150549</v>
      </c>
      <c r="F4353" s="10" t="s">
        <v>1409</v>
      </c>
      <c r="G4353" s="9">
        <v>12044</v>
      </c>
      <c r="H4353" s="9">
        <v>162593</v>
      </c>
      <c r="I4353" s="6" t="s">
        <v>175</v>
      </c>
      <c r="J4353" s="6" t="s">
        <v>176</v>
      </c>
      <c r="K4353" s="5">
        <f t="shared" si="391"/>
        <v>45955</v>
      </c>
      <c r="L4353" s="9">
        <f>+VLOOKUP(B4353,'[17]TT 2023'!F$4299:K$4460,2,0)</f>
        <v>162594</v>
      </c>
      <c r="M4353" s="9">
        <f t="shared" si="392"/>
        <v>1</v>
      </c>
      <c r="N4353" s="5">
        <f>+VLOOKUP(B4353,'[17]TT 2023'!F$4299:K$4460,6,0)</f>
        <v>45954</v>
      </c>
      <c r="O4353" t="s">
        <v>4621</v>
      </c>
    </row>
    <row r="4354" spans="1:15" hidden="1" x14ac:dyDescent="0.2">
      <c r="A4354" s="5">
        <v>45920</v>
      </c>
      <c r="B4354" s="6">
        <v>61232</v>
      </c>
      <c r="C4354" s="6" t="s">
        <v>3391</v>
      </c>
      <c r="D4354" s="6" t="s">
        <v>4411</v>
      </c>
      <c r="E4354" s="9">
        <v>4991135</v>
      </c>
      <c r="F4354" s="10" t="s">
        <v>1409</v>
      </c>
      <c r="G4354" s="9">
        <v>399291</v>
      </c>
      <c r="H4354" s="9">
        <v>5390426</v>
      </c>
      <c r="I4354" s="6" t="s">
        <v>13</v>
      </c>
      <c r="J4354" s="6" t="s">
        <v>14</v>
      </c>
      <c r="K4354" s="5">
        <f t="shared" si="391"/>
        <v>45955</v>
      </c>
      <c r="L4354" s="9">
        <f>+VLOOKUP(B4354,'[17]TT 2023'!F$4299:K$4460,2,0)</f>
        <v>5390429</v>
      </c>
      <c r="M4354" s="9">
        <f t="shared" si="392"/>
        <v>3</v>
      </c>
      <c r="N4354" s="5">
        <f>+VLOOKUP(B4354,'[17]TT 2023'!F$4299:K$4460,6,0)</f>
        <v>45954</v>
      </c>
      <c r="O4354" t="s">
        <v>4621</v>
      </c>
    </row>
    <row r="4355" spans="1:15" hidden="1" x14ac:dyDescent="0.2">
      <c r="A4355" s="5">
        <v>45924</v>
      </c>
      <c r="B4355" s="6">
        <v>29</v>
      </c>
      <c r="C4355" s="6" t="s">
        <v>4412</v>
      </c>
      <c r="D4355" s="6" t="s">
        <v>4413</v>
      </c>
      <c r="E4355" s="9">
        <v>-700000</v>
      </c>
      <c r="F4355" s="10" t="s">
        <v>1409</v>
      </c>
      <c r="G4355" s="9">
        <v>-56000</v>
      </c>
      <c r="H4355" s="9">
        <v>-756000</v>
      </c>
      <c r="I4355" s="6" t="s">
        <v>291</v>
      </c>
      <c r="J4355" s="6" t="s">
        <v>292</v>
      </c>
      <c r="K4355" s="5">
        <f t="shared" si="391"/>
        <v>45959</v>
      </c>
      <c r="L4355" s="9">
        <f>+VLOOKUP(B4355,'[17]TT 2023'!F$4299:K$4460,2,0)</f>
        <v>-756000</v>
      </c>
      <c r="M4355" s="9">
        <f t="shared" si="392"/>
        <v>0</v>
      </c>
      <c r="N4355" s="5">
        <f>+VLOOKUP(B4355,'[17]TT 2023'!F$4299:K$4460,6,0)</f>
        <v>45940</v>
      </c>
      <c r="O4355" t="s">
        <v>4620</v>
      </c>
    </row>
    <row r="4356" spans="1:15" hidden="1" x14ac:dyDescent="0.2">
      <c r="A4356" s="5">
        <v>45924</v>
      </c>
      <c r="B4356" s="6">
        <v>124</v>
      </c>
      <c r="C4356" s="6" t="s">
        <v>4186</v>
      </c>
      <c r="D4356" s="6" t="s">
        <v>4414</v>
      </c>
      <c r="E4356" s="9">
        <v>-3036180</v>
      </c>
      <c r="F4356" s="10" t="s">
        <v>1409</v>
      </c>
      <c r="G4356" s="9">
        <v>-242894</v>
      </c>
      <c r="H4356" s="9">
        <v>-3279074</v>
      </c>
      <c r="I4356" s="6" t="s">
        <v>175</v>
      </c>
      <c r="J4356" s="6" t="s">
        <v>176</v>
      </c>
      <c r="K4356" s="5">
        <f t="shared" si="391"/>
        <v>45959</v>
      </c>
      <c r="L4356" s="9">
        <f>+VLOOKUP(B4356,'[17]TT 2023'!F$4299:K$4460,2,0)</f>
        <v>-3279074</v>
      </c>
      <c r="M4356" s="9">
        <f t="shared" si="392"/>
        <v>0</v>
      </c>
      <c r="N4356" s="5">
        <f>+VLOOKUP(B4356,'[17]TT 2023'!F$4299:K$4460,6,0)</f>
        <v>45940</v>
      </c>
      <c r="O4356" t="s">
        <v>4620</v>
      </c>
    </row>
    <row r="4357" spans="1:15" hidden="1" x14ac:dyDescent="0.2">
      <c r="A4357" s="5">
        <v>45924</v>
      </c>
      <c r="B4357" s="6">
        <v>132</v>
      </c>
      <c r="C4357" s="6" t="s">
        <v>4415</v>
      </c>
      <c r="D4357" s="6" t="s">
        <v>4416</v>
      </c>
      <c r="E4357" s="9">
        <v>-2737110</v>
      </c>
      <c r="F4357" s="10" t="s">
        <v>1409</v>
      </c>
      <c r="G4357" s="9">
        <v>-218969</v>
      </c>
      <c r="H4357" s="9">
        <v>-2956079</v>
      </c>
      <c r="I4357" s="6" t="s">
        <v>89</v>
      </c>
      <c r="J4357" s="6" t="s">
        <v>90</v>
      </c>
      <c r="K4357" s="5">
        <f t="shared" si="391"/>
        <v>45959</v>
      </c>
      <c r="L4357" s="9">
        <f>+VLOOKUP(B4357,'[17]TT 2023'!F$4299:K$4460,2,0)</f>
        <v>-2956079</v>
      </c>
      <c r="M4357" s="9">
        <f t="shared" si="392"/>
        <v>0</v>
      </c>
      <c r="N4357" s="5">
        <f>+VLOOKUP(B4357,'[17]TT 2023'!F$4299:K$4460,6,0)</f>
        <v>45940</v>
      </c>
      <c r="O4357" t="s">
        <v>4620</v>
      </c>
    </row>
    <row r="4358" spans="1:15" hidden="1" x14ac:dyDescent="0.2">
      <c r="A4358" s="5">
        <v>45924</v>
      </c>
      <c r="B4358" s="6">
        <v>126</v>
      </c>
      <c r="C4358" s="6" t="s">
        <v>4186</v>
      </c>
      <c r="D4358" s="6" t="s">
        <v>4414</v>
      </c>
      <c r="E4358" s="9">
        <v>-2473715</v>
      </c>
      <c r="F4358" s="10" t="s">
        <v>1409</v>
      </c>
      <c r="G4358" s="9">
        <v>-197897</v>
      </c>
      <c r="H4358" s="9">
        <v>-2671612</v>
      </c>
      <c r="I4358" s="6" t="s">
        <v>175</v>
      </c>
      <c r="J4358" s="6" t="s">
        <v>176</v>
      </c>
      <c r="K4358" s="5">
        <f t="shared" si="391"/>
        <v>45959</v>
      </c>
      <c r="L4358" s="9">
        <f>+VLOOKUP(B4358,'[17]TT 2023'!F$4299:K$4460,2,0)</f>
        <v>-2671612</v>
      </c>
      <c r="M4358" s="9">
        <f t="shared" si="392"/>
        <v>0</v>
      </c>
      <c r="N4358" s="5">
        <f>+VLOOKUP(B4358,'[17]TT 2023'!F$4299:K$4460,6,0)</f>
        <v>45940</v>
      </c>
      <c r="O4358" t="s">
        <v>4620</v>
      </c>
    </row>
    <row r="4359" spans="1:15" hidden="1" x14ac:dyDescent="0.2">
      <c r="A4359" s="5">
        <v>45925</v>
      </c>
      <c r="B4359" s="6">
        <v>62711</v>
      </c>
      <c r="C4359" s="6" t="s">
        <v>3391</v>
      </c>
      <c r="D4359" s="6" t="s">
        <v>4417</v>
      </c>
      <c r="E4359" s="9">
        <v>1840000</v>
      </c>
      <c r="F4359" s="10" t="s">
        <v>1409</v>
      </c>
      <c r="G4359" s="9">
        <v>147200</v>
      </c>
      <c r="H4359" s="9">
        <v>1987200</v>
      </c>
      <c r="I4359" s="6" t="s">
        <v>83</v>
      </c>
      <c r="J4359" s="6" t="s">
        <v>84</v>
      </c>
      <c r="K4359" s="5">
        <f t="shared" si="391"/>
        <v>45960</v>
      </c>
      <c r="L4359" s="9">
        <f>+VLOOKUP(B4359,'[17]TT 2023'!F$4461:K$4521,2,0)</f>
        <v>1987200</v>
      </c>
      <c r="M4359" s="9">
        <f t="shared" si="392"/>
        <v>0</v>
      </c>
      <c r="N4359" s="5">
        <f>+VLOOKUP(B4359,'[17]TT 2023'!F$4461:K$4521,6,0)</f>
        <v>45971</v>
      </c>
      <c r="O4359" t="s">
        <v>4763</v>
      </c>
    </row>
    <row r="4360" spans="1:15" hidden="1" x14ac:dyDescent="0.2">
      <c r="A4360" s="5">
        <v>45925</v>
      </c>
      <c r="B4360" s="6">
        <v>62712</v>
      </c>
      <c r="C4360" s="6" t="s">
        <v>3391</v>
      </c>
      <c r="D4360" s="6" t="s">
        <v>4418</v>
      </c>
      <c r="E4360" s="9">
        <v>1248320</v>
      </c>
      <c r="F4360" s="10" t="s">
        <v>1409</v>
      </c>
      <c r="G4360" s="9">
        <v>99866</v>
      </c>
      <c r="H4360" s="9">
        <v>1348186</v>
      </c>
      <c r="I4360" s="6" t="s">
        <v>291</v>
      </c>
      <c r="J4360" s="6" t="s">
        <v>292</v>
      </c>
      <c r="K4360" s="5">
        <f t="shared" si="391"/>
        <v>45960</v>
      </c>
      <c r="L4360" s="9">
        <f>+VLOOKUP(B4360,'[17]TT 2023'!F$4461:K$4521,2,0)</f>
        <v>1348191</v>
      </c>
      <c r="M4360" s="9">
        <f t="shared" si="392"/>
        <v>5</v>
      </c>
      <c r="N4360" s="5">
        <f>+VLOOKUP(B4360,'[17]TT 2023'!F$4461:K$4521,6,0)</f>
        <v>45971</v>
      </c>
      <c r="O4360" t="s">
        <v>4763</v>
      </c>
    </row>
    <row r="4361" spans="1:15" hidden="1" x14ac:dyDescent="0.2">
      <c r="A4361" s="5">
        <v>45925</v>
      </c>
      <c r="B4361" s="6">
        <v>62713</v>
      </c>
      <c r="C4361" s="6" t="s">
        <v>3391</v>
      </c>
      <c r="D4361" s="6" t="s">
        <v>4419</v>
      </c>
      <c r="E4361" s="9">
        <v>920000</v>
      </c>
      <c r="F4361" s="10" t="s">
        <v>1409</v>
      </c>
      <c r="G4361" s="9">
        <v>73600</v>
      </c>
      <c r="H4361" s="9">
        <v>993600</v>
      </c>
      <c r="I4361" s="6" t="s">
        <v>89</v>
      </c>
      <c r="J4361" s="6" t="s">
        <v>90</v>
      </c>
      <c r="K4361" s="5">
        <f t="shared" si="391"/>
        <v>45960</v>
      </c>
      <c r="L4361" s="9">
        <f>+VLOOKUP(B4361,'[17]TT 2023'!F$4461:K$4521,2,0)</f>
        <v>993600</v>
      </c>
      <c r="M4361" s="9">
        <f t="shared" si="392"/>
        <v>0</v>
      </c>
      <c r="N4361" s="5">
        <f>+VLOOKUP(B4361,'[17]TT 2023'!F$4461:K$4521,6,0)</f>
        <v>45971</v>
      </c>
      <c r="O4361" t="s">
        <v>4763</v>
      </c>
    </row>
    <row r="4362" spans="1:15" hidden="1" x14ac:dyDescent="0.2">
      <c r="A4362" s="5">
        <v>45925</v>
      </c>
      <c r="B4362" s="6">
        <v>62714</v>
      </c>
      <c r="C4362" s="6" t="s">
        <v>3391</v>
      </c>
      <c r="D4362" s="6" t="s">
        <v>4420</v>
      </c>
      <c r="E4362" s="9">
        <v>2477555</v>
      </c>
      <c r="F4362" s="10" t="s">
        <v>1409</v>
      </c>
      <c r="G4362" s="9">
        <v>198204</v>
      </c>
      <c r="H4362" s="9">
        <v>2675759</v>
      </c>
      <c r="I4362" s="6" t="s">
        <v>139</v>
      </c>
      <c r="J4362" s="6" t="s">
        <v>140</v>
      </c>
      <c r="K4362" s="5">
        <f t="shared" si="391"/>
        <v>45960</v>
      </c>
      <c r="L4362" s="9">
        <f>+VLOOKUP(B4362,'[17]TT 2023'!F$4461:K$4521,2,0)</f>
        <v>2675754</v>
      </c>
      <c r="M4362" s="9">
        <f t="shared" si="392"/>
        <v>-5</v>
      </c>
      <c r="N4362" s="5">
        <f>+VLOOKUP(B4362,'[17]TT 2023'!F$4461:K$4521,6,0)</f>
        <v>45971</v>
      </c>
      <c r="O4362" t="s">
        <v>4763</v>
      </c>
    </row>
    <row r="4363" spans="1:15" hidden="1" x14ac:dyDescent="0.2">
      <c r="A4363" s="5">
        <v>45925</v>
      </c>
      <c r="B4363" s="6">
        <v>62715</v>
      </c>
      <c r="C4363" s="6" t="s">
        <v>3391</v>
      </c>
      <c r="D4363" s="6" t="s">
        <v>4421</v>
      </c>
      <c r="E4363" s="9">
        <v>558030</v>
      </c>
      <c r="F4363" s="10" t="s">
        <v>1409</v>
      </c>
      <c r="G4363" s="9">
        <v>44642</v>
      </c>
      <c r="H4363" s="9">
        <v>602672</v>
      </c>
      <c r="I4363" s="6" t="s">
        <v>113</v>
      </c>
      <c r="J4363" s="6" t="s">
        <v>114</v>
      </c>
      <c r="K4363" s="5">
        <f t="shared" si="391"/>
        <v>45960</v>
      </c>
      <c r="L4363" s="9">
        <f>+VLOOKUP(B4363,'[17]TT 2023'!F$4461:K$4521,2,0)</f>
        <v>602667</v>
      </c>
      <c r="M4363" s="9">
        <f t="shared" si="392"/>
        <v>-5</v>
      </c>
      <c r="N4363" s="5">
        <f>+VLOOKUP(B4363,'[17]TT 2023'!F$4461:K$4521,6,0)</f>
        <v>45971</v>
      </c>
      <c r="O4363" t="s">
        <v>4763</v>
      </c>
    </row>
    <row r="4364" spans="1:15" hidden="1" x14ac:dyDescent="0.2">
      <c r="A4364" s="5">
        <v>45925</v>
      </c>
      <c r="B4364" s="6">
        <v>62716</v>
      </c>
      <c r="C4364" s="6" t="s">
        <v>3391</v>
      </c>
      <c r="D4364" s="6" t="s">
        <v>4422</v>
      </c>
      <c r="E4364" s="9">
        <v>1840000</v>
      </c>
      <c r="F4364" s="10" t="s">
        <v>1409</v>
      </c>
      <c r="G4364" s="9">
        <v>147200</v>
      </c>
      <c r="H4364" s="9">
        <v>1987200</v>
      </c>
      <c r="I4364" s="6" t="s">
        <v>139</v>
      </c>
      <c r="J4364" s="6" t="s">
        <v>140</v>
      </c>
      <c r="K4364" s="5">
        <f t="shared" si="391"/>
        <v>45960</v>
      </c>
      <c r="L4364" s="9">
        <f>+VLOOKUP(B4364,'[17]TT 2023'!F$4461:K$4521,2,0)</f>
        <v>1987200</v>
      </c>
      <c r="M4364" s="9">
        <f t="shared" si="392"/>
        <v>0</v>
      </c>
      <c r="N4364" s="5">
        <f>+VLOOKUP(B4364,'[17]TT 2023'!F$4461:K$4521,6,0)</f>
        <v>45971</v>
      </c>
      <c r="O4364" t="s">
        <v>4763</v>
      </c>
    </row>
    <row r="4365" spans="1:15" hidden="1" x14ac:dyDescent="0.2">
      <c r="A4365" s="5">
        <v>45925</v>
      </c>
      <c r="B4365" s="6">
        <v>62717</v>
      </c>
      <c r="C4365" s="6" t="s">
        <v>3391</v>
      </c>
      <c r="D4365" s="6" t="s">
        <v>4423</v>
      </c>
      <c r="E4365" s="9">
        <v>1248320</v>
      </c>
      <c r="F4365" s="10" t="s">
        <v>1409</v>
      </c>
      <c r="G4365" s="9">
        <v>99866</v>
      </c>
      <c r="H4365" s="9">
        <v>1348186</v>
      </c>
      <c r="I4365" s="6" t="s">
        <v>53</v>
      </c>
      <c r="J4365" s="6" t="s">
        <v>54</v>
      </c>
      <c r="K4365" s="5">
        <f t="shared" si="391"/>
        <v>45960</v>
      </c>
      <c r="L4365" s="9">
        <f>+VLOOKUP(B4365,'[17]TT 2023'!F$4461:K$4521,2,0)</f>
        <v>1348191</v>
      </c>
      <c r="M4365" s="9">
        <f t="shared" si="392"/>
        <v>5</v>
      </c>
      <c r="N4365" s="5">
        <f>+VLOOKUP(B4365,'[17]TT 2023'!F$4461:K$4521,6,0)</f>
        <v>45971</v>
      </c>
      <c r="O4365" t="s">
        <v>4763</v>
      </c>
    </row>
    <row r="4366" spans="1:15" hidden="1" x14ac:dyDescent="0.2">
      <c r="A4366" s="5">
        <v>45925</v>
      </c>
      <c r="B4366" s="6">
        <v>62718</v>
      </c>
      <c r="C4366" s="6" t="s">
        <v>3391</v>
      </c>
      <c r="D4366" s="6" t="s">
        <v>4424</v>
      </c>
      <c r="E4366" s="9">
        <v>3508610</v>
      </c>
      <c r="F4366" s="10" t="s">
        <v>1409</v>
      </c>
      <c r="G4366" s="9">
        <v>280689</v>
      </c>
      <c r="H4366" s="9">
        <v>3789299</v>
      </c>
      <c r="I4366" s="6" t="s">
        <v>53</v>
      </c>
      <c r="J4366" s="6" t="s">
        <v>54</v>
      </c>
      <c r="K4366" s="5">
        <f t="shared" si="391"/>
        <v>45960</v>
      </c>
      <c r="L4366" s="9">
        <f>+VLOOKUP(B4366,'[17]TT 2023'!F$4461:K$4521,2,0)</f>
        <v>3789302</v>
      </c>
      <c r="M4366" s="9">
        <f t="shared" si="392"/>
        <v>3</v>
      </c>
      <c r="N4366" s="5">
        <f>+VLOOKUP(B4366,'[17]TT 2023'!F$4461:K$4521,6,0)</f>
        <v>45971</v>
      </c>
      <c r="O4366" t="s">
        <v>4763</v>
      </c>
    </row>
    <row r="4367" spans="1:15" hidden="1" x14ac:dyDescent="0.2">
      <c r="A4367" s="5">
        <v>45925</v>
      </c>
      <c r="B4367" s="6">
        <v>62719</v>
      </c>
      <c r="C4367" s="6" t="s">
        <v>3391</v>
      </c>
      <c r="D4367" s="6" t="s">
        <v>4425</v>
      </c>
      <c r="E4367" s="9">
        <v>920000</v>
      </c>
      <c r="F4367" s="10" t="s">
        <v>1409</v>
      </c>
      <c r="G4367" s="9">
        <v>73600</v>
      </c>
      <c r="H4367" s="9">
        <v>993600</v>
      </c>
      <c r="I4367" s="6" t="s">
        <v>131</v>
      </c>
      <c r="J4367" s="6" t="s">
        <v>132</v>
      </c>
      <c r="K4367" s="5">
        <f t="shared" si="391"/>
        <v>45960</v>
      </c>
      <c r="L4367" s="9">
        <f>+VLOOKUP(B4367,'[17]TT 2023'!F$4299:K$4460,2,0)</f>
        <v>993600</v>
      </c>
      <c r="M4367" s="9">
        <f t="shared" si="392"/>
        <v>0</v>
      </c>
      <c r="N4367" s="5">
        <f>+VLOOKUP(B4367,'[17]TT 2023'!F$4299:K$4460,6,0)</f>
        <v>45954</v>
      </c>
      <c r="O4367" t="s">
        <v>4621</v>
      </c>
    </row>
    <row r="4368" spans="1:15" hidden="1" x14ac:dyDescent="0.2">
      <c r="A4368" s="5">
        <v>45925</v>
      </c>
      <c r="B4368" s="6">
        <v>62720</v>
      </c>
      <c r="C4368" s="6" t="s">
        <v>3391</v>
      </c>
      <c r="D4368" s="6" t="s">
        <v>4426</v>
      </c>
      <c r="E4368" s="9">
        <v>5298250</v>
      </c>
      <c r="F4368" s="10" t="s">
        <v>1409</v>
      </c>
      <c r="G4368" s="9">
        <v>423860</v>
      </c>
      <c r="H4368" s="9">
        <v>5722110</v>
      </c>
      <c r="I4368" s="6" t="s">
        <v>131</v>
      </c>
      <c r="J4368" s="6" t="s">
        <v>132</v>
      </c>
      <c r="K4368" s="5">
        <f t="shared" si="391"/>
        <v>45960</v>
      </c>
      <c r="L4368" s="9">
        <f>+VLOOKUP(B4368,'[17]TT 2023'!F$4299:K$4460,2,0)</f>
        <v>5722110</v>
      </c>
      <c r="M4368" s="9">
        <f t="shared" si="392"/>
        <v>0</v>
      </c>
      <c r="N4368" s="5">
        <f>+VLOOKUP(B4368,'[17]TT 2023'!F$4299:K$4460,6,0)</f>
        <v>45954</v>
      </c>
      <c r="O4368" t="s">
        <v>4621</v>
      </c>
    </row>
    <row r="4369" spans="1:15" hidden="1" x14ac:dyDescent="0.2">
      <c r="A4369" s="5">
        <v>45927</v>
      </c>
      <c r="B4369" s="6">
        <v>63243</v>
      </c>
      <c r="C4369" s="6" t="s">
        <v>3391</v>
      </c>
      <c r="D4369" s="6" t="s">
        <v>4427</v>
      </c>
      <c r="E4369" s="9">
        <v>636391</v>
      </c>
      <c r="F4369" s="10" t="s">
        <v>1409</v>
      </c>
      <c r="G4369" s="9">
        <v>50911</v>
      </c>
      <c r="H4369" s="9">
        <v>687302</v>
      </c>
      <c r="I4369" s="6" t="s">
        <v>147</v>
      </c>
      <c r="J4369" s="6" t="s">
        <v>148</v>
      </c>
      <c r="K4369" s="5">
        <f t="shared" si="391"/>
        <v>45962</v>
      </c>
      <c r="L4369" s="9">
        <f>+VLOOKUP(B4369,'[17]TT 2023'!F$4299:K$4460,2,0)</f>
        <v>687299</v>
      </c>
      <c r="M4369" s="9">
        <f t="shared" si="392"/>
        <v>-3</v>
      </c>
      <c r="N4369" s="5">
        <f>+VLOOKUP(B4369,'[17]TT 2023'!F$4299:K$4460,6,0)</f>
        <v>45954</v>
      </c>
      <c r="O4369" t="s">
        <v>4621</v>
      </c>
    </row>
    <row r="4370" spans="1:15" hidden="1" x14ac:dyDescent="0.2">
      <c r="A4370" s="5">
        <v>45927</v>
      </c>
      <c r="B4370" s="6">
        <v>63244</v>
      </c>
      <c r="C4370" s="6" t="s">
        <v>3391</v>
      </c>
      <c r="D4370" s="6" t="s">
        <v>4428</v>
      </c>
      <c r="E4370" s="9">
        <v>312080</v>
      </c>
      <c r="F4370" s="10" t="s">
        <v>1409</v>
      </c>
      <c r="G4370" s="9">
        <v>24966</v>
      </c>
      <c r="H4370" s="9">
        <v>337046</v>
      </c>
      <c r="I4370" s="6" t="s">
        <v>147</v>
      </c>
      <c r="J4370" s="6" t="s">
        <v>148</v>
      </c>
      <c r="K4370" s="5">
        <f t="shared" si="391"/>
        <v>45962</v>
      </c>
      <c r="L4370" s="9">
        <f>+VLOOKUP(B4370,'[17]TT 2023'!F$4299:K$4460,2,0)</f>
        <v>337041</v>
      </c>
      <c r="M4370" s="9">
        <f t="shared" si="392"/>
        <v>-5</v>
      </c>
      <c r="N4370" s="5">
        <f>+VLOOKUP(B4370,'[17]TT 2023'!F$4299:K$4460,6,0)</f>
        <v>45954</v>
      </c>
      <c r="O4370" t="s">
        <v>4621</v>
      </c>
    </row>
    <row r="4371" spans="1:15" hidden="1" x14ac:dyDescent="0.2">
      <c r="A4371" s="5">
        <v>45927</v>
      </c>
      <c r="B4371" s="6">
        <v>63245</v>
      </c>
      <c r="C4371" s="6" t="s">
        <v>3391</v>
      </c>
      <c r="D4371" s="6" t="s">
        <v>4429</v>
      </c>
      <c r="E4371" s="9">
        <v>2818792</v>
      </c>
      <c r="F4371" s="10" t="s">
        <v>1409</v>
      </c>
      <c r="G4371" s="9">
        <v>225503</v>
      </c>
      <c r="H4371" s="9">
        <v>3044295</v>
      </c>
      <c r="I4371" s="6" t="s">
        <v>147</v>
      </c>
      <c r="J4371" s="6" t="s">
        <v>148</v>
      </c>
      <c r="K4371" s="5">
        <f t="shared" si="391"/>
        <v>45962</v>
      </c>
      <c r="L4371" s="9">
        <f>+VLOOKUP(B4371,'[17]TT 2023'!F$4299:K$4460,2,0)</f>
        <v>3044291</v>
      </c>
      <c r="M4371" s="9">
        <f t="shared" si="392"/>
        <v>-4</v>
      </c>
      <c r="N4371" s="5">
        <f>+VLOOKUP(B4371,'[17]TT 2023'!F$4299:K$4460,6,0)</f>
        <v>45954</v>
      </c>
      <c r="O4371" t="s">
        <v>4621</v>
      </c>
    </row>
    <row r="4372" spans="1:15" hidden="1" x14ac:dyDescent="0.2">
      <c r="A4372" s="5">
        <v>45927</v>
      </c>
      <c r="B4372" s="6">
        <v>63246</v>
      </c>
      <c r="C4372" s="6" t="s">
        <v>3391</v>
      </c>
      <c r="D4372" s="6" t="s">
        <v>4430</v>
      </c>
      <c r="E4372" s="9">
        <v>3384980</v>
      </c>
      <c r="F4372" s="10" t="s">
        <v>1409</v>
      </c>
      <c r="G4372" s="9">
        <v>270798</v>
      </c>
      <c r="H4372" s="9">
        <v>3655778</v>
      </c>
      <c r="I4372" s="6" t="s">
        <v>13</v>
      </c>
      <c r="J4372" s="6" t="s">
        <v>14</v>
      </c>
      <c r="K4372" s="5">
        <f t="shared" si="391"/>
        <v>45962</v>
      </c>
      <c r="L4372" s="9">
        <f>+VLOOKUP(B4372,'[17]TT 2023'!F$4299:K$4460,2,0)</f>
        <v>3655773</v>
      </c>
      <c r="M4372" s="9">
        <f t="shared" si="392"/>
        <v>-5</v>
      </c>
      <c r="N4372" s="5">
        <f>+VLOOKUP(B4372,'[17]TT 2023'!F$4299:K$4460,6,0)</f>
        <v>45954</v>
      </c>
      <c r="O4372" t="s">
        <v>4621</v>
      </c>
    </row>
    <row r="4373" spans="1:15" hidden="1" x14ac:dyDescent="0.2">
      <c r="A4373" s="5">
        <v>45927</v>
      </c>
      <c r="B4373" s="6">
        <v>63247</v>
      </c>
      <c r="C4373" s="6" t="s">
        <v>3391</v>
      </c>
      <c r="D4373" s="6" t="s">
        <v>4431</v>
      </c>
      <c r="E4373" s="9">
        <v>558030</v>
      </c>
      <c r="F4373" s="10" t="s">
        <v>1409</v>
      </c>
      <c r="G4373" s="9">
        <v>44642</v>
      </c>
      <c r="H4373" s="9">
        <v>602672</v>
      </c>
      <c r="I4373" s="6" t="s">
        <v>117</v>
      </c>
      <c r="J4373" s="6" t="s">
        <v>118</v>
      </c>
      <c r="K4373" s="5">
        <f t="shared" si="391"/>
        <v>45962</v>
      </c>
      <c r="L4373" s="9">
        <f>+VLOOKUP(B4373,'[17]TT 2023'!F$4299:K$4460,2,0)</f>
        <v>602667</v>
      </c>
      <c r="M4373" s="9">
        <f t="shared" si="392"/>
        <v>-5</v>
      </c>
      <c r="N4373" s="5">
        <f>+VLOOKUP(B4373,'[17]TT 2023'!F$4299:K$4460,6,0)</f>
        <v>45954</v>
      </c>
      <c r="O4373" t="s">
        <v>4621</v>
      </c>
    </row>
    <row r="4374" spans="1:15" hidden="1" x14ac:dyDescent="0.2">
      <c r="A4374" s="5">
        <v>45927</v>
      </c>
      <c r="B4374" s="6">
        <v>63248</v>
      </c>
      <c r="C4374" s="6" t="s">
        <v>3391</v>
      </c>
      <c r="D4374" s="6" t="s">
        <v>4432</v>
      </c>
      <c r="E4374" s="9">
        <v>250915</v>
      </c>
      <c r="F4374" s="10" t="s">
        <v>1409</v>
      </c>
      <c r="G4374" s="9">
        <v>20073</v>
      </c>
      <c r="H4374" s="9">
        <v>270988</v>
      </c>
      <c r="I4374" s="6" t="s">
        <v>113</v>
      </c>
      <c r="J4374" s="6" t="s">
        <v>114</v>
      </c>
      <c r="K4374" s="5">
        <f t="shared" si="391"/>
        <v>45962</v>
      </c>
      <c r="L4374" s="9">
        <f>+VLOOKUP(B4374,'[17]TT 2023'!F$4461:K$4521,2,0)</f>
        <v>270986</v>
      </c>
      <c r="M4374" s="9">
        <f t="shared" si="392"/>
        <v>-2</v>
      </c>
      <c r="N4374" s="5">
        <f>+VLOOKUP(B4374,'[17]TT 2023'!F$4461:K$4521,6,0)</f>
        <v>45971</v>
      </c>
      <c r="O4374" t="s">
        <v>4763</v>
      </c>
    </row>
    <row r="4375" spans="1:15" hidden="1" x14ac:dyDescent="0.2">
      <c r="A4375" s="5">
        <v>45927</v>
      </c>
      <c r="B4375" s="6">
        <v>63249</v>
      </c>
      <c r="C4375" s="6" t="s">
        <v>3391</v>
      </c>
      <c r="D4375" s="6" t="s">
        <v>4433</v>
      </c>
      <c r="E4375" s="9">
        <v>708579</v>
      </c>
      <c r="F4375" s="10" t="s">
        <v>1409</v>
      </c>
      <c r="G4375" s="9">
        <v>56686</v>
      </c>
      <c r="H4375" s="9">
        <v>765265</v>
      </c>
      <c r="I4375" s="6" t="s">
        <v>175</v>
      </c>
      <c r="J4375" s="6" t="s">
        <v>176</v>
      </c>
      <c r="K4375" s="5">
        <f t="shared" si="391"/>
        <v>45962</v>
      </c>
      <c r="L4375" s="9">
        <f>+VLOOKUP(B4375,'[17]TT 2023'!F$4461:K$4521,2,0)</f>
        <v>765261</v>
      </c>
      <c r="M4375" s="9">
        <f t="shared" si="392"/>
        <v>-4</v>
      </c>
      <c r="N4375" s="5">
        <f>+VLOOKUP(B4375,'[17]TT 2023'!F$4461:K$4521,6,0)</f>
        <v>45971</v>
      </c>
      <c r="O4375" t="s">
        <v>4763</v>
      </c>
    </row>
    <row r="4376" spans="1:15" hidden="1" x14ac:dyDescent="0.2">
      <c r="A4376" s="5">
        <v>45927</v>
      </c>
      <c r="B4376" s="6">
        <v>63250</v>
      </c>
      <c r="C4376" s="6" t="s">
        <v>3391</v>
      </c>
      <c r="D4376" s="6" t="s">
        <v>4434</v>
      </c>
      <c r="E4376" s="9">
        <v>1840000</v>
      </c>
      <c r="F4376" s="10" t="s">
        <v>1409</v>
      </c>
      <c r="G4376" s="9">
        <v>147200</v>
      </c>
      <c r="H4376" s="9">
        <v>1987200</v>
      </c>
      <c r="I4376" s="6" t="s">
        <v>175</v>
      </c>
      <c r="J4376" s="6" t="s">
        <v>176</v>
      </c>
      <c r="K4376" s="5">
        <f t="shared" si="391"/>
        <v>45962</v>
      </c>
      <c r="L4376" s="9">
        <f>+VLOOKUP(B4376,'[17]TT 2023'!F$4461:K$4521,2,0)</f>
        <v>1987200</v>
      </c>
      <c r="M4376" s="9">
        <f t="shared" si="392"/>
        <v>0</v>
      </c>
      <c r="N4376" s="5">
        <f>+VLOOKUP(B4376,'[17]TT 2023'!F$4461:K$4521,6,0)</f>
        <v>45971</v>
      </c>
      <c r="O4376" t="s">
        <v>4763</v>
      </c>
    </row>
    <row r="4377" spans="1:15" hidden="1" x14ac:dyDescent="0.2">
      <c r="A4377" s="5">
        <v>45927</v>
      </c>
      <c r="B4377" s="6">
        <v>63251</v>
      </c>
      <c r="C4377" s="6" t="s">
        <v>3391</v>
      </c>
      <c r="D4377" s="6" t="s">
        <v>4435</v>
      </c>
      <c r="E4377" s="9">
        <v>2609815</v>
      </c>
      <c r="F4377" s="10" t="s">
        <v>1409</v>
      </c>
      <c r="G4377" s="9">
        <v>208785</v>
      </c>
      <c r="H4377" s="9">
        <v>2818600</v>
      </c>
      <c r="I4377" s="6" t="s">
        <v>53</v>
      </c>
      <c r="J4377" s="6" t="s">
        <v>54</v>
      </c>
      <c r="K4377" s="5">
        <f t="shared" si="391"/>
        <v>45962</v>
      </c>
      <c r="L4377" s="9">
        <f>+VLOOKUP(B4377,'[17]TT 2023'!F$4461:K$4521,2,0)</f>
        <v>2818598</v>
      </c>
      <c r="M4377" s="9">
        <f t="shared" si="392"/>
        <v>-2</v>
      </c>
      <c r="N4377" s="5">
        <f>+VLOOKUP(B4377,'[17]TT 2023'!F$4461:K$4521,6,0)</f>
        <v>45971</v>
      </c>
      <c r="O4377" t="s">
        <v>4763</v>
      </c>
    </row>
    <row r="4378" spans="1:15" hidden="1" x14ac:dyDescent="0.2">
      <c r="A4378" s="5">
        <v>45927</v>
      </c>
      <c r="B4378" s="6">
        <v>63252</v>
      </c>
      <c r="C4378" s="6" t="s">
        <v>3391</v>
      </c>
      <c r="D4378" s="6" t="s">
        <v>4436</v>
      </c>
      <c r="E4378" s="9">
        <v>1248320</v>
      </c>
      <c r="F4378" s="10" t="s">
        <v>1409</v>
      </c>
      <c r="G4378" s="9">
        <v>99866</v>
      </c>
      <c r="H4378" s="9">
        <v>1348186</v>
      </c>
      <c r="I4378" s="6" t="s">
        <v>89</v>
      </c>
      <c r="J4378" s="6" t="s">
        <v>90</v>
      </c>
      <c r="K4378" s="5">
        <f t="shared" si="391"/>
        <v>45962</v>
      </c>
      <c r="L4378" s="9">
        <f>+VLOOKUP(B4378,'[17]TT 2023'!F$4461:K$4521,2,0)</f>
        <v>1348191</v>
      </c>
      <c r="M4378" s="9">
        <f t="shared" si="392"/>
        <v>5</v>
      </c>
      <c r="N4378" s="5">
        <f>+VLOOKUP(B4378,'[17]TT 2023'!F$4461:K$4521,6,0)</f>
        <v>45971</v>
      </c>
      <c r="O4378" t="s">
        <v>4763</v>
      </c>
    </row>
    <row r="4379" spans="1:15" hidden="1" x14ac:dyDescent="0.2">
      <c r="A4379" s="5">
        <v>45930</v>
      </c>
      <c r="B4379" s="6">
        <v>63330</v>
      </c>
      <c r="C4379" s="6" t="s">
        <v>3391</v>
      </c>
      <c r="D4379" s="6" t="s">
        <v>4437</v>
      </c>
      <c r="E4379" s="9">
        <v>2816490</v>
      </c>
      <c r="F4379" s="10" t="s">
        <v>1409</v>
      </c>
      <c r="G4379" s="9">
        <v>225319</v>
      </c>
      <c r="H4379" s="9">
        <v>3041809</v>
      </c>
      <c r="I4379" s="6" t="s">
        <v>147</v>
      </c>
      <c r="J4379" s="6" t="s">
        <v>148</v>
      </c>
      <c r="K4379" s="5">
        <f t="shared" si="391"/>
        <v>45965</v>
      </c>
      <c r="L4379" s="9">
        <f>+VLOOKUP(B4379,'[17]TT 2023'!F$4461:K$4521,2,0)</f>
        <v>3041807</v>
      </c>
      <c r="M4379" s="9">
        <f t="shared" si="392"/>
        <v>-2</v>
      </c>
      <c r="N4379" s="5">
        <f>+VLOOKUP(B4379,'[17]TT 2023'!F$4461:K$4521,6,0)</f>
        <v>45971</v>
      </c>
      <c r="O4379" t="s">
        <v>4763</v>
      </c>
    </row>
    <row r="4380" spans="1:15" hidden="1" x14ac:dyDescent="0.2">
      <c r="A4380" s="5">
        <v>45930</v>
      </c>
      <c r="B4380" s="6">
        <v>63331</v>
      </c>
      <c r="C4380" s="6" t="s">
        <v>3391</v>
      </c>
      <c r="D4380" s="6" t="s">
        <v>4438</v>
      </c>
      <c r="E4380" s="9">
        <v>658396</v>
      </c>
      <c r="F4380" s="10" t="s">
        <v>1409</v>
      </c>
      <c r="G4380" s="9">
        <v>52672</v>
      </c>
      <c r="H4380" s="9">
        <v>711068</v>
      </c>
      <c r="I4380" s="6" t="s">
        <v>147</v>
      </c>
      <c r="J4380" s="6" t="s">
        <v>148</v>
      </c>
      <c r="K4380" s="5">
        <f t="shared" si="391"/>
        <v>45965</v>
      </c>
      <c r="L4380" s="9">
        <f>+VLOOKUP(B4380,'[17]TT 2023'!F$4461:K$4521,2,0)</f>
        <v>711072</v>
      </c>
      <c r="M4380" s="9">
        <f t="shared" si="392"/>
        <v>4</v>
      </c>
      <c r="N4380" s="5">
        <f>+VLOOKUP(B4380,'[17]TT 2023'!F$4461:K$4521,6,0)</f>
        <v>45971</v>
      </c>
      <c r="O4380" t="s">
        <v>4763</v>
      </c>
    </row>
    <row r="4381" spans="1:15" hidden="1" x14ac:dyDescent="0.2">
      <c r="A4381" s="5">
        <v>45930</v>
      </c>
      <c r="B4381" s="6">
        <v>63332</v>
      </c>
      <c r="C4381" s="6" t="s">
        <v>3391</v>
      </c>
      <c r="D4381" s="6" t="s">
        <v>4439</v>
      </c>
      <c r="E4381" s="9">
        <v>11105800</v>
      </c>
      <c r="F4381" s="10" t="s">
        <v>1409</v>
      </c>
      <c r="G4381" s="9">
        <v>888464</v>
      </c>
      <c r="H4381" s="9">
        <v>11994264</v>
      </c>
      <c r="I4381" s="6" t="s">
        <v>147</v>
      </c>
      <c r="J4381" s="6" t="s">
        <v>148</v>
      </c>
      <c r="K4381" s="5">
        <f t="shared" si="391"/>
        <v>45965</v>
      </c>
      <c r="L4381" s="9">
        <f>+VLOOKUP(B4381,'[17]TT 2023'!F$4461:K$4521,2,0)</f>
        <v>11994264</v>
      </c>
      <c r="M4381" s="9">
        <f t="shared" si="392"/>
        <v>0</v>
      </c>
      <c r="N4381" s="5">
        <f>+VLOOKUP(B4381,'[17]TT 2023'!F$4461:K$4521,6,0)</f>
        <v>45971</v>
      </c>
      <c r="O4381" t="s">
        <v>4763</v>
      </c>
    </row>
    <row r="4382" spans="1:15" hidden="1" x14ac:dyDescent="0.2">
      <c r="A4382" s="5">
        <v>45930</v>
      </c>
      <c r="B4382" s="6">
        <v>63333</v>
      </c>
      <c r="C4382" s="6" t="s">
        <v>3391</v>
      </c>
      <c r="D4382" s="6" t="s">
        <v>4440</v>
      </c>
      <c r="E4382" s="9">
        <v>5552900</v>
      </c>
      <c r="F4382" s="10" t="s">
        <v>1409</v>
      </c>
      <c r="G4382" s="9">
        <v>444232</v>
      </c>
      <c r="H4382" s="9">
        <v>5997132</v>
      </c>
      <c r="I4382" s="6" t="s">
        <v>147</v>
      </c>
      <c r="J4382" s="6" t="s">
        <v>148</v>
      </c>
      <c r="K4382" s="5">
        <f t="shared" si="391"/>
        <v>45965</v>
      </c>
      <c r="L4382" s="9">
        <f>+VLOOKUP(B4382,'[17]TT 2023'!F$4461:K$4521,2,0)</f>
        <v>5997132</v>
      </c>
      <c r="M4382" s="9">
        <f t="shared" si="392"/>
        <v>0</v>
      </c>
      <c r="N4382" s="5">
        <f>+VLOOKUP(B4382,'[17]TT 2023'!F$4461:K$4521,6,0)</f>
        <v>45971</v>
      </c>
      <c r="O4382" t="s">
        <v>4763</v>
      </c>
    </row>
    <row r="4383" spans="1:15" hidden="1" x14ac:dyDescent="0.2">
      <c r="A4383" s="5">
        <v>45930</v>
      </c>
      <c r="B4383" s="6">
        <v>63334</v>
      </c>
      <c r="C4383" s="6" t="s">
        <v>3391</v>
      </c>
      <c r="D4383" s="6" t="s">
        <v>4441</v>
      </c>
      <c r="E4383" s="9">
        <v>312080</v>
      </c>
      <c r="F4383" s="10" t="s">
        <v>1409</v>
      </c>
      <c r="G4383" s="9">
        <v>24966</v>
      </c>
      <c r="H4383" s="9">
        <v>337046</v>
      </c>
      <c r="I4383" s="6" t="s">
        <v>147</v>
      </c>
      <c r="J4383" s="6" t="s">
        <v>148</v>
      </c>
      <c r="K4383" s="5">
        <f t="shared" si="391"/>
        <v>45965</v>
      </c>
      <c r="L4383" s="9">
        <f>+VLOOKUP(B4383,'[17]TT 2023'!F$4461:K$4521,2,0)</f>
        <v>337041</v>
      </c>
      <c r="M4383" s="9">
        <f t="shared" si="392"/>
        <v>-5</v>
      </c>
      <c r="N4383" s="5">
        <f>+VLOOKUP(B4383,'[17]TT 2023'!F$4461:K$4521,6,0)</f>
        <v>45971</v>
      </c>
      <c r="O4383" t="s">
        <v>4763</v>
      </c>
    </row>
    <row r="4384" spans="1:15" hidden="1" x14ac:dyDescent="0.2">
      <c r="A4384" s="5">
        <v>45930</v>
      </c>
      <c r="B4384" s="6">
        <v>63335</v>
      </c>
      <c r="C4384" s="6" t="s">
        <v>3391</v>
      </c>
      <c r="D4384" s="6" t="s">
        <v>4442</v>
      </c>
      <c r="E4384" s="9">
        <v>808945</v>
      </c>
      <c r="F4384" s="10" t="s">
        <v>1409</v>
      </c>
      <c r="G4384" s="9">
        <v>64716</v>
      </c>
      <c r="H4384" s="9">
        <v>873661</v>
      </c>
      <c r="I4384" s="6" t="s">
        <v>147</v>
      </c>
      <c r="J4384" s="6" t="s">
        <v>148</v>
      </c>
      <c r="K4384" s="5">
        <f t="shared" si="391"/>
        <v>45965</v>
      </c>
      <c r="L4384" s="9">
        <f>+VLOOKUP(B4384,'[17]TT 2023'!F$4461:K$4521,2,0)</f>
        <v>873666</v>
      </c>
      <c r="M4384" s="9">
        <f t="shared" si="392"/>
        <v>5</v>
      </c>
      <c r="N4384" s="5">
        <f>+VLOOKUP(B4384,'[17]TT 2023'!F$4461:K$4521,6,0)</f>
        <v>45971</v>
      </c>
      <c r="O4384" t="s">
        <v>4763</v>
      </c>
    </row>
    <row r="4385" spans="1:15" hidden="1" x14ac:dyDescent="0.2">
      <c r="A4385" s="5">
        <v>45930</v>
      </c>
      <c r="B4385" s="6">
        <v>63336</v>
      </c>
      <c r="C4385" s="6" t="s">
        <v>3391</v>
      </c>
      <c r="D4385" s="6" t="s">
        <v>4443</v>
      </c>
      <c r="E4385" s="9">
        <v>1110580</v>
      </c>
      <c r="F4385" s="10" t="s">
        <v>1409</v>
      </c>
      <c r="G4385" s="9">
        <v>88846</v>
      </c>
      <c r="H4385" s="9">
        <v>1199426</v>
      </c>
      <c r="I4385" s="6" t="s">
        <v>147</v>
      </c>
      <c r="J4385" s="6" t="s">
        <v>148</v>
      </c>
      <c r="K4385" s="5">
        <f t="shared" si="391"/>
        <v>45965</v>
      </c>
      <c r="L4385" s="9">
        <f>+VLOOKUP(B4385,'[17]TT 2023'!F$4461:K$4521,2,0)</f>
        <v>1199421</v>
      </c>
      <c r="M4385" s="9">
        <f t="shared" si="392"/>
        <v>-5</v>
      </c>
      <c r="N4385" s="5">
        <f>+VLOOKUP(B4385,'[17]TT 2023'!F$4461:K$4521,6,0)</f>
        <v>45971</v>
      </c>
      <c r="O4385" t="s">
        <v>4763</v>
      </c>
    </row>
    <row r="4386" spans="1:15" hidden="1" x14ac:dyDescent="0.2">
      <c r="A4386" s="5">
        <v>45930</v>
      </c>
      <c r="B4386" s="6">
        <v>63337</v>
      </c>
      <c r="C4386" s="6" t="s">
        <v>3391</v>
      </c>
      <c r="D4386" s="6" t="s">
        <v>4444</v>
      </c>
      <c r="E4386" s="9">
        <v>2595915</v>
      </c>
      <c r="F4386" s="10" t="s">
        <v>1409</v>
      </c>
      <c r="G4386" s="9">
        <v>207673</v>
      </c>
      <c r="H4386" s="9">
        <v>2803588</v>
      </c>
      <c r="I4386" s="6" t="s">
        <v>147</v>
      </c>
      <c r="J4386" s="6" t="s">
        <v>148</v>
      </c>
      <c r="K4386" s="5">
        <f t="shared" si="391"/>
        <v>45965</v>
      </c>
      <c r="L4386" s="9">
        <f>+VLOOKUP(B4386,'[17]TT 2023'!F$4461:K$4521,2,0)</f>
        <v>2803586</v>
      </c>
      <c r="M4386" s="9">
        <f t="shared" si="392"/>
        <v>-2</v>
      </c>
      <c r="N4386" s="5">
        <f>+VLOOKUP(B4386,'[17]TT 2023'!F$4461:K$4521,6,0)</f>
        <v>45971</v>
      </c>
      <c r="O4386" t="s">
        <v>4763</v>
      </c>
    </row>
    <row r="4387" spans="1:15" hidden="1" x14ac:dyDescent="0.2">
      <c r="A4387" s="5">
        <v>45930</v>
      </c>
      <c r="B4387" s="6">
        <v>63341</v>
      </c>
      <c r="C4387" s="6" t="s">
        <v>3391</v>
      </c>
      <c r="D4387" s="6" t="s">
        <v>4445</v>
      </c>
      <c r="E4387" s="9">
        <v>1248320</v>
      </c>
      <c r="F4387" s="10" t="s">
        <v>1409</v>
      </c>
      <c r="G4387" s="9">
        <v>99866</v>
      </c>
      <c r="H4387" s="9">
        <v>1348186</v>
      </c>
      <c r="I4387" s="6" t="s">
        <v>117</v>
      </c>
      <c r="J4387" s="6" t="s">
        <v>118</v>
      </c>
      <c r="K4387" s="5">
        <f t="shared" si="391"/>
        <v>45965</v>
      </c>
      <c r="L4387" s="9">
        <f>+VLOOKUP(B4387,'[17]TT 2023'!F$4461:K$4521,2,0)</f>
        <v>1348191</v>
      </c>
      <c r="M4387" s="9">
        <f t="shared" si="392"/>
        <v>5</v>
      </c>
      <c r="N4387" s="5">
        <f>+VLOOKUP(B4387,'[17]TT 2023'!F$4461:K$4521,6,0)</f>
        <v>45971</v>
      </c>
      <c r="O4387" t="s">
        <v>4763</v>
      </c>
    </row>
    <row r="4388" spans="1:15" hidden="1" x14ac:dyDescent="0.2">
      <c r="A4388" s="5">
        <v>45930</v>
      </c>
      <c r="B4388" s="6">
        <v>63342</v>
      </c>
      <c r="C4388" s="6" t="s">
        <v>3391</v>
      </c>
      <c r="D4388" s="6" t="s">
        <v>4446</v>
      </c>
      <c r="E4388" s="9">
        <v>2381320</v>
      </c>
      <c r="F4388" s="10" t="s">
        <v>1409</v>
      </c>
      <c r="G4388" s="9">
        <v>190506</v>
      </c>
      <c r="H4388" s="9">
        <v>2571826</v>
      </c>
      <c r="I4388" s="6" t="s">
        <v>117</v>
      </c>
      <c r="J4388" s="6" t="s">
        <v>118</v>
      </c>
      <c r="K4388" s="5">
        <f t="shared" si="391"/>
        <v>45965</v>
      </c>
      <c r="L4388" s="9">
        <f>+VLOOKUP(B4388,'[17]TT 2023'!F$4461:K$4521,2,0)</f>
        <v>2571831</v>
      </c>
      <c r="M4388" s="9">
        <f t="shared" si="392"/>
        <v>5</v>
      </c>
      <c r="N4388" s="5">
        <f>+VLOOKUP(B4388,'[17]TT 2023'!F$4461:K$4521,6,0)</f>
        <v>45971</v>
      </c>
      <c r="O4388" t="s">
        <v>4763</v>
      </c>
    </row>
    <row r="4389" spans="1:15" hidden="1" x14ac:dyDescent="0.2">
      <c r="A4389" s="5">
        <v>45930</v>
      </c>
      <c r="B4389" s="6">
        <v>63343</v>
      </c>
      <c r="C4389" s="6" t="s">
        <v>3391</v>
      </c>
      <c r="D4389" s="6" t="s">
        <v>4447</v>
      </c>
      <c r="E4389" s="9">
        <v>2883150</v>
      </c>
      <c r="F4389" s="10" t="s">
        <v>1409</v>
      </c>
      <c r="G4389" s="9">
        <v>230652</v>
      </c>
      <c r="H4389" s="9">
        <v>3113802</v>
      </c>
      <c r="I4389" s="6" t="s">
        <v>101</v>
      </c>
      <c r="J4389" s="6" t="s">
        <v>102</v>
      </c>
      <c r="K4389" s="5">
        <f t="shared" si="391"/>
        <v>45965</v>
      </c>
      <c r="L4389" s="9">
        <f>+VLOOKUP(B4389,'[17]TT 2023'!F$4461:K$4521,2,0)</f>
        <v>3113802</v>
      </c>
      <c r="M4389" s="9">
        <f t="shared" si="392"/>
        <v>0</v>
      </c>
      <c r="N4389" s="5">
        <f>+VLOOKUP(B4389,'[17]TT 2023'!F$4461:K$4521,6,0)</f>
        <v>45971</v>
      </c>
      <c r="O4389" t="s">
        <v>4763</v>
      </c>
    </row>
    <row r="4390" spans="1:15" hidden="1" x14ac:dyDescent="0.2">
      <c r="A4390" s="5">
        <v>45930</v>
      </c>
      <c r="B4390" s="6">
        <v>63344</v>
      </c>
      <c r="C4390" s="6" t="s">
        <v>3391</v>
      </c>
      <c r="D4390" s="6" t="s">
        <v>4448</v>
      </c>
      <c r="E4390" s="9">
        <v>1248320</v>
      </c>
      <c r="F4390" s="10" t="s">
        <v>1409</v>
      </c>
      <c r="G4390" s="9">
        <v>99866</v>
      </c>
      <c r="H4390" s="9">
        <v>1348186</v>
      </c>
      <c r="I4390" s="6" t="s">
        <v>175</v>
      </c>
      <c r="J4390" s="6" t="s">
        <v>176</v>
      </c>
      <c r="K4390" s="5">
        <f t="shared" si="391"/>
        <v>45965</v>
      </c>
      <c r="L4390" s="9">
        <f>+VLOOKUP(B4390,'[17]TT 2023'!F$4461:K$4521,2,0)</f>
        <v>1348191</v>
      </c>
      <c r="M4390" s="9">
        <f t="shared" si="392"/>
        <v>5</v>
      </c>
      <c r="N4390" s="5">
        <f>+VLOOKUP(B4390,'[17]TT 2023'!F$4461:K$4521,6,0)</f>
        <v>45971</v>
      </c>
      <c r="O4390" t="s">
        <v>4763</v>
      </c>
    </row>
    <row r="4391" spans="1:15" hidden="1" x14ac:dyDescent="0.2">
      <c r="A4391" s="5">
        <v>45930</v>
      </c>
      <c r="B4391" s="6">
        <v>63345</v>
      </c>
      <c r="C4391" s="6" t="s">
        <v>3391</v>
      </c>
      <c r="D4391" s="6" t="s">
        <v>4449</v>
      </c>
      <c r="E4391" s="9">
        <v>501830</v>
      </c>
      <c r="F4391" s="10" t="s">
        <v>1409</v>
      </c>
      <c r="G4391" s="9">
        <v>40146</v>
      </c>
      <c r="H4391" s="9">
        <v>541976</v>
      </c>
      <c r="I4391" s="6" t="s">
        <v>83</v>
      </c>
      <c r="J4391" s="6" t="s">
        <v>84</v>
      </c>
      <c r="K4391" s="5">
        <f t="shared" si="391"/>
        <v>45965</v>
      </c>
      <c r="L4391" s="9">
        <f>+VLOOKUP(B4391,'[17]TT 2023'!F$4461:K$4521,2,0)</f>
        <v>541971</v>
      </c>
      <c r="M4391" s="9">
        <f t="shared" si="392"/>
        <v>-5</v>
      </c>
      <c r="N4391" s="5">
        <f>+VLOOKUP(B4391,'[17]TT 2023'!F$4461:K$4521,6,0)</f>
        <v>45971</v>
      </c>
      <c r="O4391" t="s">
        <v>4763</v>
      </c>
    </row>
    <row r="4392" spans="1:15" hidden="1" x14ac:dyDescent="0.2">
      <c r="A4392" s="5">
        <v>45930</v>
      </c>
      <c r="B4392" s="6">
        <v>95</v>
      </c>
      <c r="C4392" s="6" t="s">
        <v>4193</v>
      </c>
      <c r="D4392" s="6" t="s">
        <v>4326</v>
      </c>
      <c r="E4392" s="9">
        <v>-460000</v>
      </c>
      <c r="F4392" s="10" t="s">
        <v>1409</v>
      </c>
      <c r="G4392" s="9">
        <v>-36800</v>
      </c>
      <c r="H4392" s="9">
        <v>-496800</v>
      </c>
      <c r="I4392" s="6" t="s">
        <v>113</v>
      </c>
      <c r="J4392" s="6" t="s">
        <v>114</v>
      </c>
      <c r="K4392" s="5">
        <f t="shared" si="391"/>
        <v>45965</v>
      </c>
      <c r="L4392" s="9">
        <f>+VLOOKUP(B4392,'[17]TT 2023'!F$4299:K$4460,2,0)</f>
        <v>-496800</v>
      </c>
      <c r="M4392" s="9">
        <f t="shared" si="392"/>
        <v>0</v>
      </c>
      <c r="N4392" s="5">
        <f>+VLOOKUP(B4392,'[17]TT 2023'!F$4299:K$4460,6,0)</f>
        <v>45940</v>
      </c>
      <c r="O4392" t="s">
        <v>4620</v>
      </c>
    </row>
    <row r="4393" spans="1:15" hidden="1" x14ac:dyDescent="0.2">
      <c r="A4393" s="5">
        <v>45930</v>
      </c>
      <c r="B4393" s="6" t="s">
        <v>4617</v>
      </c>
      <c r="C4393" s="6" t="s">
        <v>4190</v>
      </c>
      <c r="D4393" s="6" t="s">
        <v>1583</v>
      </c>
      <c r="E4393" s="9">
        <v>-1743783</v>
      </c>
      <c r="F4393" s="10" t="s">
        <v>1409</v>
      </c>
      <c r="G4393" s="9">
        <v>-139502</v>
      </c>
      <c r="H4393" s="9">
        <v>-1883285</v>
      </c>
      <c r="I4393" s="6" t="s">
        <v>101</v>
      </c>
      <c r="J4393" s="6" t="s">
        <v>102</v>
      </c>
      <c r="K4393" s="5">
        <f t="shared" si="391"/>
        <v>45965</v>
      </c>
      <c r="L4393" s="9">
        <f>+VLOOKUP(B4393,'[17]TT 2023'!F$4299:K$4460,2,0)</f>
        <v>-1883286</v>
      </c>
      <c r="M4393" s="9">
        <f t="shared" si="392"/>
        <v>-1</v>
      </c>
      <c r="N4393" s="5">
        <f>+VLOOKUP(B4393,'[17]TT 2023'!F$4299:K$4460,6,0)</f>
        <v>45940</v>
      </c>
      <c r="O4393" t="s">
        <v>4620</v>
      </c>
    </row>
    <row r="4394" spans="1:15" hidden="1" x14ac:dyDescent="0.2">
      <c r="A4394" s="5">
        <v>45930</v>
      </c>
      <c r="B4394" s="6">
        <v>63346</v>
      </c>
      <c r="C4394" s="6" t="s">
        <v>3391</v>
      </c>
      <c r="D4394" s="6" t="s">
        <v>4450</v>
      </c>
      <c r="E4394" s="9">
        <v>2358900</v>
      </c>
      <c r="F4394" s="10" t="s">
        <v>1409</v>
      </c>
      <c r="G4394" s="9">
        <v>188712</v>
      </c>
      <c r="H4394" s="9">
        <v>2547612</v>
      </c>
      <c r="I4394" s="6" t="s">
        <v>93</v>
      </c>
      <c r="J4394" s="6" t="s">
        <v>94</v>
      </c>
      <c r="K4394" s="5">
        <f t="shared" si="391"/>
        <v>45965</v>
      </c>
      <c r="L4394" s="9">
        <f>+VLOOKUP(B4394,'[17]TT 2023'!F$4461:K$4521,2,0)</f>
        <v>2547612</v>
      </c>
      <c r="M4394" s="9">
        <f t="shared" si="392"/>
        <v>0</v>
      </c>
      <c r="N4394" s="5">
        <f>+VLOOKUP(B4394,'[17]TT 2023'!F$4461:K$4521,6,0)</f>
        <v>45971</v>
      </c>
      <c r="O4394" t="s">
        <v>4763</v>
      </c>
    </row>
    <row r="4395" spans="1:15" hidden="1" x14ac:dyDescent="0.2">
      <c r="A4395" s="5">
        <v>45930</v>
      </c>
      <c r="B4395" s="6">
        <v>63347</v>
      </c>
      <c r="C4395" s="6" t="s">
        <v>3391</v>
      </c>
      <c r="D4395" s="6" t="s">
        <v>4451</v>
      </c>
      <c r="E4395" s="9">
        <v>1699970</v>
      </c>
      <c r="F4395" s="10" t="s">
        <v>1409</v>
      </c>
      <c r="G4395" s="9">
        <v>135998</v>
      </c>
      <c r="H4395" s="9">
        <v>1835968</v>
      </c>
      <c r="I4395" s="6" t="s">
        <v>139</v>
      </c>
      <c r="J4395" s="6" t="s">
        <v>140</v>
      </c>
      <c r="K4395" s="5">
        <f t="shared" si="391"/>
        <v>45965</v>
      </c>
      <c r="L4395" s="9">
        <f>+VLOOKUP(B4395,'[17]TT 2023'!F$4461:K$4521,2,0)</f>
        <v>1835973</v>
      </c>
      <c r="M4395" s="9">
        <f t="shared" si="392"/>
        <v>5</v>
      </c>
      <c r="N4395" s="5">
        <f>+VLOOKUP(B4395,'[17]TT 2023'!F$4461:K$4521,6,0)</f>
        <v>45971</v>
      </c>
      <c r="O4395" t="s">
        <v>4763</v>
      </c>
    </row>
    <row r="4396" spans="1:15" hidden="1" x14ac:dyDescent="0.2">
      <c r="A4396" s="5">
        <v>45930</v>
      </c>
      <c r="B4396" s="6">
        <v>63348</v>
      </c>
      <c r="C4396" s="6" t="s">
        <v>3391</v>
      </c>
      <c r="D4396" s="6" t="s">
        <v>4452</v>
      </c>
      <c r="E4396" s="9">
        <v>2381320</v>
      </c>
      <c r="F4396" s="10" t="s">
        <v>1409</v>
      </c>
      <c r="G4396" s="9">
        <v>190506</v>
      </c>
      <c r="H4396" s="9">
        <v>2571826</v>
      </c>
      <c r="I4396" s="6" t="s">
        <v>53</v>
      </c>
      <c r="J4396" s="6" t="s">
        <v>54</v>
      </c>
      <c r="K4396" s="5">
        <f t="shared" si="391"/>
        <v>45965</v>
      </c>
      <c r="L4396" s="9">
        <f>+VLOOKUP(B4396,'[17]TT 2023'!F$4461:K$4521,2,0)</f>
        <v>2571831</v>
      </c>
      <c r="M4396" s="9">
        <f t="shared" si="392"/>
        <v>5</v>
      </c>
      <c r="N4396" s="5">
        <f>+VLOOKUP(B4396,'[17]TT 2023'!F$4461:K$4521,6,0)</f>
        <v>45971</v>
      </c>
      <c r="O4396" t="s">
        <v>4763</v>
      </c>
    </row>
    <row r="4397" spans="1:15" hidden="1" x14ac:dyDescent="0.2">
      <c r="A4397" s="5">
        <v>45930</v>
      </c>
      <c r="B4397" s="6">
        <v>63349</v>
      </c>
      <c r="C4397" s="6" t="s">
        <v>3391</v>
      </c>
      <c r="D4397" s="6" t="s">
        <v>4453</v>
      </c>
      <c r="E4397" s="9">
        <v>1612410</v>
      </c>
      <c r="F4397" s="10" t="s">
        <v>1409</v>
      </c>
      <c r="G4397" s="9">
        <v>128993</v>
      </c>
      <c r="H4397" s="9">
        <v>1741403</v>
      </c>
      <c r="I4397" s="6" t="s">
        <v>13</v>
      </c>
      <c r="J4397" s="6" t="s">
        <v>14</v>
      </c>
      <c r="K4397" s="5">
        <f t="shared" si="391"/>
        <v>45965</v>
      </c>
      <c r="L4397" s="9">
        <f>+VLOOKUP(B4397,'[17]TT 2023'!F$4461:K$4521,2,0)</f>
        <v>1741406</v>
      </c>
      <c r="M4397" s="9">
        <f t="shared" si="392"/>
        <v>3</v>
      </c>
      <c r="N4397" s="5">
        <f>+VLOOKUP(B4397,'[17]TT 2023'!F$4461:K$4521,6,0)</f>
        <v>45971</v>
      </c>
      <c r="O4397" t="s">
        <v>4763</v>
      </c>
    </row>
    <row r="4398" spans="1:15" hidden="1" x14ac:dyDescent="0.2">
      <c r="A4398" s="5">
        <v>45930</v>
      </c>
      <c r="B4398" s="6">
        <v>63350</v>
      </c>
      <c r="C4398" s="6" t="s">
        <v>3391</v>
      </c>
      <c r="D4398" s="6" t="s">
        <v>4454</v>
      </c>
      <c r="E4398" s="9">
        <v>1140000</v>
      </c>
      <c r="F4398" s="10" t="s">
        <v>1409</v>
      </c>
      <c r="G4398" s="9">
        <v>91200</v>
      </c>
      <c r="H4398" s="9">
        <v>1231200</v>
      </c>
      <c r="I4398" s="6" t="s">
        <v>117</v>
      </c>
      <c r="J4398" s="6" t="s">
        <v>118</v>
      </c>
      <c r="K4398" s="5">
        <f t="shared" si="391"/>
        <v>45965</v>
      </c>
      <c r="L4398" s="9">
        <f>+VLOOKUP(B4398,'[17]TT 2023'!F$4461:K$4521,2,0)</f>
        <v>1231200</v>
      </c>
      <c r="M4398" s="9">
        <f t="shared" si="392"/>
        <v>0</v>
      </c>
      <c r="N4398" s="5">
        <f>+VLOOKUP(B4398,'[17]TT 2023'!F$4461:K$4521,6,0)</f>
        <v>45971</v>
      </c>
      <c r="O4398" t="s">
        <v>4763</v>
      </c>
    </row>
    <row r="4399" spans="1:15" hidden="1" x14ac:dyDescent="0.2">
      <c r="A4399" s="5">
        <v>45930</v>
      </c>
      <c r="B4399" s="6">
        <v>63351</v>
      </c>
      <c r="C4399" s="6" t="s">
        <v>3391</v>
      </c>
      <c r="D4399" s="6" t="s">
        <v>4455</v>
      </c>
      <c r="E4399" s="9">
        <v>2579200</v>
      </c>
      <c r="F4399" s="10" t="s">
        <v>1409</v>
      </c>
      <c r="G4399" s="9">
        <v>206336</v>
      </c>
      <c r="H4399" s="9">
        <v>2785536</v>
      </c>
      <c r="I4399" s="6" t="s">
        <v>53</v>
      </c>
      <c r="J4399" s="6" t="s">
        <v>54</v>
      </c>
      <c r="K4399" s="5">
        <f t="shared" si="391"/>
        <v>45965</v>
      </c>
      <c r="L4399" s="9">
        <f>+VLOOKUP(B4399,'[17]TT 2023'!F$4461:K$4521,2,0)</f>
        <v>2785536</v>
      </c>
      <c r="M4399" s="9">
        <f t="shared" si="392"/>
        <v>0</v>
      </c>
      <c r="N4399" s="5">
        <f>+VLOOKUP(B4399,'[17]TT 2023'!F$4461:K$4521,6,0)</f>
        <v>45971</v>
      </c>
      <c r="O4399" t="s">
        <v>4763</v>
      </c>
    </row>
    <row r="4400" spans="1:15" hidden="1" x14ac:dyDescent="0.2">
      <c r="A4400" s="5">
        <v>45930</v>
      </c>
      <c r="B4400" s="6">
        <v>63352</v>
      </c>
      <c r="C4400" s="6" t="s">
        <v>3391</v>
      </c>
      <c r="D4400" s="6" t="s">
        <v>4456</v>
      </c>
      <c r="E4400" s="9">
        <v>2579200</v>
      </c>
      <c r="F4400" s="10" t="s">
        <v>1409</v>
      </c>
      <c r="G4400" s="9">
        <v>206336</v>
      </c>
      <c r="H4400" s="9">
        <v>2785536</v>
      </c>
      <c r="I4400" s="6" t="s">
        <v>83</v>
      </c>
      <c r="J4400" s="6" t="s">
        <v>84</v>
      </c>
      <c r="K4400" s="5">
        <f t="shared" si="391"/>
        <v>45965</v>
      </c>
      <c r="L4400" s="9">
        <f>+VLOOKUP(B4400,'[17]TT 2023'!F$4461:K$4521,2,0)</f>
        <v>2785536</v>
      </c>
      <c r="M4400" s="9">
        <f t="shared" si="392"/>
        <v>0</v>
      </c>
      <c r="N4400" s="5">
        <f>+VLOOKUP(B4400,'[17]TT 2023'!F$4461:K$4521,6,0)</f>
        <v>45971</v>
      </c>
      <c r="O4400" t="s">
        <v>4763</v>
      </c>
    </row>
    <row r="4401" spans="1:15" hidden="1" x14ac:dyDescent="0.2">
      <c r="A4401" s="5">
        <v>45930</v>
      </c>
      <c r="B4401" s="6">
        <v>63353</v>
      </c>
      <c r="C4401" s="6" t="s">
        <v>3391</v>
      </c>
      <c r="D4401" s="6" t="s">
        <v>4457</v>
      </c>
      <c r="E4401" s="9">
        <v>558030</v>
      </c>
      <c r="F4401" s="10" t="s">
        <v>1409</v>
      </c>
      <c r="G4401" s="9">
        <v>44642</v>
      </c>
      <c r="H4401" s="9">
        <v>602672</v>
      </c>
      <c r="I4401" s="6" t="s">
        <v>93</v>
      </c>
      <c r="J4401" s="6" t="s">
        <v>94</v>
      </c>
      <c r="K4401" s="5">
        <f t="shared" si="391"/>
        <v>45965</v>
      </c>
      <c r="L4401" s="9">
        <f>+VLOOKUP(B4401,'[17]TT 2023'!F$4461:K$4521,2,0)</f>
        <v>602667</v>
      </c>
      <c r="M4401" s="9">
        <f t="shared" si="392"/>
        <v>-5</v>
      </c>
      <c r="N4401" s="5">
        <f>+VLOOKUP(B4401,'[17]TT 2023'!F$4461:K$4521,6,0)</f>
        <v>45971</v>
      </c>
      <c r="O4401" t="s">
        <v>4763</v>
      </c>
    </row>
    <row r="4402" spans="1:15" hidden="1" x14ac:dyDescent="0.2">
      <c r="A4402" s="5">
        <v>45930</v>
      </c>
      <c r="B4402" s="6">
        <v>63354</v>
      </c>
      <c r="C4402" s="6" t="s">
        <v>3391</v>
      </c>
      <c r="D4402" s="6" t="s">
        <v>4458</v>
      </c>
      <c r="E4402" s="9">
        <v>5618916</v>
      </c>
      <c r="F4402" s="10" t="s">
        <v>1409</v>
      </c>
      <c r="G4402" s="9">
        <v>449513</v>
      </c>
      <c r="H4402" s="9">
        <v>6068429</v>
      </c>
      <c r="I4402" s="6" t="s">
        <v>175</v>
      </c>
      <c r="J4402" s="6" t="s">
        <v>176</v>
      </c>
      <c r="K4402" s="5">
        <f t="shared" si="391"/>
        <v>45965</v>
      </c>
      <c r="L4402" s="9">
        <f>+VLOOKUP(B4402,'[17]TT 2023'!F$4461:K$4521,2,0)</f>
        <v>6068426</v>
      </c>
      <c r="M4402" s="9">
        <f t="shared" si="392"/>
        <v>-3</v>
      </c>
      <c r="N4402" s="5">
        <f>+VLOOKUP(B4402,'[17]TT 2023'!F$4461:K$4521,6,0)</f>
        <v>45971</v>
      </c>
      <c r="O4402" t="s">
        <v>4763</v>
      </c>
    </row>
    <row r="4403" spans="1:15" hidden="1" x14ac:dyDescent="0.2">
      <c r="A4403" s="5">
        <v>45930</v>
      </c>
      <c r="B4403" s="6">
        <v>63355</v>
      </c>
      <c r="C4403" s="6" t="s">
        <v>3391</v>
      </c>
      <c r="D4403" s="6" t="s">
        <v>4459</v>
      </c>
      <c r="E4403" s="9">
        <v>1003660</v>
      </c>
      <c r="F4403" s="10" t="s">
        <v>1409</v>
      </c>
      <c r="G4403" s="9">
        <v>80293</v>
      </c>
      <c r="H4403" s="9">
        <v>1083953</v>
      </c>
      <c r="I4403" s="6" t="s">
        <v>13</v>
      </c>
      <c r="J4403" s="6" t="s">
        <v>14</v>
      </c>
      <c r="K4403" s="5">
        <f t="shared" si="391"/>
        <v>45965</v>
      </c>
      <c r="L4403" s="9">
        <f>+VLOOKUP(B4403,'[17]TT 2023'!F$4461:K$4521,2,0)</f>
        <v>1083956</v>
      </c>
      <c r="M4403" s="9">
        <f t="shared" si="392"/>
        <v>3</v>
      </c>
      <c r="N4403" s="5">
        <f>+VLOOKUP(B4403,'[17]TT 2023'!F$4461:K$4521,6,0)</f>
        <v>45971</v>
      </c>
      <c r="O4403" t="s">
        <v>4763</v>
      </c>
    </row>
    <row r="4404" spans="1:15" hidden="1" x14ac:dyDescent="0.2">
      <c r="A4404" s="5">
        <v>45930</v>
      </c>
      <c r="B4404" s="6">
        <v>63358</v>
      </c>
      <c r="C4404" s="6" t="s">
        <v>3391</v>
      </c>
      <c r="D4404" s="6" t="s">
        <v>4460</v>
      </c>
      <c r="E4404" s="9">
        <v>6837540</v>
      </c>
      <c r="F4404" s="10" t="s">
        <v>1409</v>
      </c>
      <c r="G4404" s="9">
        <v>547003</v>
      </c>
      <c r="H4404" s="9">
        <v>7384543</v>
      </c>
      <c r="I4404" s="6" t="s">
        <v>13</v>
      </c>
      <c r="J4404" s="6" t="s">
        <v>14</v>
      </c>
      <c r="K4404" s="5">
        <f t="shared" si="391"/>
        <v>45965</v>
      </c>
      <c r="L4404" s="9">
        <f>+VLOOKUP(B4404,'[17]TT 2023'!F$4461:K$4521,2,0)</f>
        <v>7384541</v>
      </c>
      <c r="M4404" s="9">
        <f t="shared" si="392"/>
        <v>-2</v>
      </c>
      <c r="N4404" s="5">
        <f>+VLOOKUP(B4404,'[17]TT 2023'!F$4461:K$4521,6,0)</f>
        <v>45971</v>
      </c>
      <c r="O4404" t="s">
        <v>4763</v>
      </c>
    </row>
    <row r="4405" spans="1:15" hidden="1" x14ac:dyDescent="0.2">
      <c r="A4405" s="5">
        <v>45932</v>
      </c>
      <c r="B4405" s="6">
        <v>64671</v>
      </c>
      <c r="C4405" s="6" t="s">
        <v>3391</v>
      </c>
      <c r="D4405" s="6" t="s">
        <v>4461</v>
      </c>
      <c r="E4405" s="9">
        <v>9101410</v>
      </c>
      <c r="F4405" s="10" t="s">
        <v>1409</v>
      </c>
      <c r="G4405" s="9">
        <v>728113</v>
      </c>
      <c r="H4405" s="9">
        <f t="shared" ref="H4405:H4468" si="393">+E4405+G4405</f>
        <v>9829523</v>
      </c>
      <c r="I4405" s="6" t="s">
        <v>13</v>
      </c>
      <c r="J4405" s="6" t="s">
        <v>14</v>
      </c>
      <c r="K4405" s="5">
        <f t="shared" ref="K4405:K4468" si="394">35+A4405</f>
        <v>45967</v>
      </c>
      <c r="L4405" s="9">
        <f>+VLOOKUP(B4405,'[17]TT 2023'!F$4461:K$4521,2,0)</f>
        <v>9829526</v>
      </c>
      <c r="M4405" s="9">
        <f t="shared" ref="M4405:M4468" si="395">+L4405-H4405</f>
        <v>3</v>
      </c>
      <c r="N4405" s="5">
        <f>+VLOOKUP(B4405,'[17]TT 2023'!F$4461:K$4521,6,0)</f>
        <v>45971</v>
      </c>
      <c r="O4405" t="s">
        <v>4763</v>
      </c>
    </row>
    <row r="4406" spans="1:15" hidden="1" x14ac:dyDescent="0.2">
      <c r="A4406" s="28">
        <v>45932</v>
      </c>
      <c r="B4406" s="6">
        <v>25325</v>
      </c>
      <c r="C4406" s="6" t="s">
        <v>4333</v>
      </c>
      <c r="D4406" s="6" t="s">
        <v>1612</v>
      </c>
      <c r="E4406" s="9">
        <v>-6652350</v>
      </c>
      <c r="F4406" s="10" t="s">
        <v>3390</v>
      </c>
      <c r="G4406" s="9">
        <v>-532188</v>
      </c>
      <c r="H4406" s="9">
        <f t="shared" si="393"/>
        <v>-7184538</v>
      </c>
      <c r="I4406" s="6" t="s">
        <v>13</v>
      </c>
      <c r="J4406" s="6" t="s">
        <v>14</v>
      </c>
      <c r="K4406" s="5">
        <f t="shared" si="394"/>
        <v>45967</v>
      </c>
      <c r="L4406" s="9">
        <f>+VLOOKUP(B4406,'[17]TT 2023'!F$4299:K$4460,2,0)</f>
        <v>-7184538</v>
      </c>
      <c r="M4406" s="9">
        <f t="shared" si="395"/>
        <v>0</v>
      </c>
      <c r="N4406" s="5">
        <f>+VLOOKUP(B4406,'[17]TT 2023'!F$4299:K$4460,6,0)</f>
        <v>45954</v>
      </c>
      <c r="O4406" t="s">
        <v>4621</v>
      </c>
    </row>
    <row r="4407" spans="1:15" hidden="1" x14ac:dyDescent="0.2">
      <c r="A4407" s="28">
        <v>45932</v>
      </c>
      <c r="B4407" s="6">
        <v>25401</v>
      </c>
      <c r="C4407" s="6" t="s">
        <v>4333</v>
      </c>
      <c r="D4407" s="6" t="s">
        <v>1613</v>
      </c>
      <c r="E4407" s="9">
        <v>-2956600</v>
      </c>
      <c r="F4407" s="10" t="s">
        <v>3390</v>
      </c>
      <c r="G4407" s="9">
        <v>-236528</v>
      </c>
      <c r="H4407" s="9">
        <f t="shared" si="393"/>
        <v>-3193128</v>
      </c>
      <c r="I4407" s="6" t="s">
        <v>13</v>
      </c>
      <c r="J4407" s="6" t="s">
        <v>14</v>
      </c>
      <c r="K4407" s="5">
        <f t="shared" si="394"/>
        <v>45967</v>
      </c>
      <c r="L4407" s="9">
        <f>+VLOOKUP(B4407,'[17]TT 2023'!F$4299:K$4460,2,0)</f>
        <v>-3193128</v>
      </c>
      <c r="M4407" s="9">
        <f t="shared" si="395"/>
        <v>0</v>
      </c>
      <c r="N4407" s="5">
        <f>+VLOOKUP(B4407,'[17]TT 2023'!F$4299:K$4460,6,0)</f>
        <v>45954</v>
      </c>
      <c r="O4407" t="s">
        <v>4621</v>
      </c>
    </row>
    <row r="4408" spans="1:15" hidden="1" x14ac:dyDescent="0.2">
      <c r="A4408" s="28">
        <v>45932</v>
      </c>
      <c r="B4408" s="6">
        <v>25449</v>
      </c>
      <c r="C4408" s="6" t="s">
        <v>4333</v>
      </c>
      <c r="D4408" s="6" t="s">
        <v>1611</v>
      </c>
      <c r="E4408" s="9">
        <v>-11826400</v>
      </c>
      <c r="F4408" s="10" t="s">
        <v>3390</v>
      </c>
      <c r="G4408" s="9">
        <v>-946112</v>
      </c>
      <c r="H4408" s="9">
        <f t="shared" si="393"/>
        <v>-12772512</v>
      </c>
      <c r="I4408" s="6" t="s">
        <v>13</v>
      </c>
      <c r="J4408" s="6" t="s">
        <v>14</v>
      </c>
      <c r="K4408" s="5">
        <f t="shared" si="394"/>
        <v>45967</v>
      </c>
      <c r="L4408" s="9">
        <f>+VLOOKUP(B4408,'[17]TT 2023'!F$4299:K$4460,2,0)</f>
        <v>-12772512</v>
      </c>
      <c r="M4408" s="9">
        <f t="shared" si="395"/>
        <v>0</v>
      </c>
      <c r="N4408" s="5">
        <f>+VLOOKUP(B4408,'[17]TT 2023'!F$4299:K$4460,6,0)</f>
        <v>45954</v>
      </c>
      <c r="O4408" t="s">
        <v>4621</v>
      </c>
    </row>
    <row r="4409" spans="1:15" hidden="1" x14ac:dyDescent="0.2">
      <c r="A4409" s="28">
        <v>45932</v>
      </c>
      <c r="B4409" s="6">
        <v>28100</v>
      </c>
      <c r="C4409" s="6" t="s">
        <v>4333</v>
      </c>
      <c r="D4409" s="6" t="s">
        <v>1610</v>
      </c>
      <c r="E4409" s="9">
        <v>-1478300</v>
      </c>
      <c r="F4409" s="10" t="s">
        <v>3390</v>
      </c>
      <c r="G4409" s="9">
        <v>-118264</v>
      </c>
      <c r="H4409" s="9">
        <f t="shared" si="393"/>
        <v>-1596564</v>
      </c>
      <c r="I4409" s="6" t="s">
        <v>13</v>
      </c>
      <c r="J4409" s="6" t="s">
        <v>14</v>
      </c>
      <c r="K4409" s="5">
        <f t="shared" si="394"/>
        <v>45967</v>
      </c>
      <c r="L4409" s="9">
        <f>+VLOOKUP(B4409,'[17]TT 2023'!F$4299:K$4460,2,0)</f>
        <v>-1596564</v>
      </c>
      <c r="M4409" s="9">
        <f t="shared" si="395"/>
        <v>0</v>
      </c>
      <c r="N4409" s="5">
        <f>+VLOOKUP(B4409,'[17]TT 2023'!F$4299:K$4460,6,0)</f>
        <v>45954</v>
      </c>
      <c r="O4409" t="s">
        <v>4621</v>
      </c>
    </row>
    <row r="4410" spans="1:15" hidden="1" x14ac:dyDescent="0.2">
      <c r="A4410" s="28">
        <v>45932</v>
      </c>
      <c r="B4410" s="6">
        <v>28147</v>
      </c>
      <c r="C4410" s="6" t="s">
        <v>4333</v>
      </c>
      <c r="D4410" s="6" t="s">
        <v>1609</v>
      </c>
      <c r="E4410" s="9">
        <v>-6800180</v>
      </c>
      <c r="F4410" s="10" t="s">
        <v>3390</v>
      </c>
      <c r="G4410" s="9">
        <v>-544014</v>
      </c>
      <c r="H4410" s="9">
        <f t="shared" si="393"/>
        <v>-7344194</v>
      </c>
      <c r="I4410" s="6" t="s">
        <v>13</v>
      </c>
      <c r="J4410" s="6" t="s">
        <v>14</v>
      </c>
      <c r="K4410" s="5">
        <f t="shared" si="394"/>
        <v>45967</v>
      </c>
      <c r="L4410" s="9">
        <f>+VLOOKUP(B4410,'[17]TT 2023'!F$4299:K$4460,2,0)</f>
        <v>-7344194</v>
      </c>
      <c r="M4410" s="9">
        <f t="shared" si="395"/>
        <v>0</v>
      </c>
      <c r="N4410" s="5">
        <f>+VLOOKUP(B4410,'[17]TT 2023'!F$4299:K$4460,6,0)</f>
        <v>45954</v>
      </c>
      <c r="O4410" t="s">
        <v>4621</v>
      </c>
    </row>
    <row r="4411" spans="1:15" hidden="1" x14ac:dyDescent="0.2">
      <c r="A4411" s="28">
        <v>45932</v>
      </c>
      <c r="B4411" s="6">
        <v>28304</v>
      </c>
      <c r="C4411" s="6" t="s">
        <v>4333</v>
      </c>
      <c r="D4411" s="6" t="s">
        <v>2974</v>
      </c>
      <c r="E4411" s="9">
        <v>-5913200</v>
      </c>
      <c r="F4411" s="10" t="s">
        <v>3390</v>
      </c>
      <c r="G4411" s="9">
        <v>-473056</v>
      </c>
      <c r="H4411" s="9">
        <f t="shared" si="393"/>
        <v>-6386256</v>
      </c>
      <c r="I4411" s="6" t="s">
        <v>13</v>
      </c>
      <c r="J4411" s="6" t="s">
        <v>14</v>
      </c>
      <c r="K4411" s="5">
        <f t="shared" si="394"/>
        <v>45967</v>
      </c>
      <c r="L4411" s="9">
        <f>+VLOOKUP(B4411,'[17]TT 2023'!F$4299:K$4460,2,0)</f>
        <v>-6386256</v>
      </c>
      <c r="M4411" s="9">
        <f t="shared" si="395"/>
        <v>0</v>
      </c>
      <c r="N4411" s="5">
        <f>+VLOOKUP(B4411,'[17]TT 2023'!F$4299:K$4460,6,0)</f>
        <v>45954</v>
      </c>
      <c r="O4411" t="s">
        <v>4621</v>
      </c>
    </row>
    <row r="4412" spans="1:15" hidden="1" x14ac:dyDescent="0.2">
      <c r="A4412" s="28">
        <v>45932</v>
      </c>
      <c r="B4412" s="6" t="s">
        <v>4616</v>
      </c>
      <c r="C4412" s="6" t="s">
        <v>727</v>
      </c>
      <c r="D4412" s="6" t="s">
        <v>4462</v>
      </c>
      <c r="E4412" s="9">
        <v>-9756780</v>
      </c>
      <c r="F4412" s="10" t="s">
        <v>2419</v>
      </c>
      <c r="G4412" s="9">
        <v>0</v>
      </c>
      <c r="H4412" s="9">
        <f t="shared" si="393"/>
        <v>-9756780</v>
      </c>
      <c r="I4412" s="6" t="s">
        <v>13</v>
      </c>
      <c r="J4412" s="6" t="s">
        <v>14</v>
      </c>
      <c r="K4412" s="5">
        <f t="shared" si="394"/>
        <v>45967</v>
      </c>
      <c r="L4412" s="9">
        <f>+VLOOKUP(B4412,'[17]TT 2023'!F$4299:K$4460,2,0)</f>
        <v>-9756780</v>
      </c>
      <c r="M4412" s="9">
        <f t="shared" si="395"/>
        <v>0</v>
      </c>
      <c r="N4412" s="5">
        <f>+VLOOKUP(B4412,'[17]TT 2023'!F$4299:K$4460,6,0)</f>
        <v>45954</v>
      </c>
      <c r="O4412" t="s">
        <v>4621</v>
      </c>
    </row>
    <row r="4413" spans="1:15" hidden="1" x14ac:dyDescent="0.2">
      <c r="A4413" s="5">
        <v>45933</v>
      </c>
      <c r="B4413" s="6">
        <v>181</v>
      </c>
      <c r="C4413" s="6" t="s">
        <v>4017</v>
      </c>
      <c r="D4413" s="6" t="s">
        <v>4325</v>
      </c>
      <c r="E4413" s="9">
        <v>-1564000</v>
      </c>
      <c r="F4413" s="10" t="s">
        <v>1409</v>
      </c>
      <c r="G4413" s="9">
        <v>-125120</v>
      </c>
      <c r="H4413" s="9">
        <f t="shared" si="393"/>
        <v>-1689120</v>
      </c>
      <c r="I4413" s="6" t="s">
        <v>73</v>
      </c>
      <c r="J4413" s="6" t="s">
        <v>74</v>
      </c>
      <c r="K4413" s="5">
        <f t="shared" si="394"/>
        <v>45968</v>
      </c>
      <c r="L4413" s="9">
        <f>+VLOOKUP(B4413,'[17]TT 2023'!F$4299:K$4460,2,0)</f>
        <v>-1689120</v>
      </c>
      <c r="M4413" s="9">
        <f t="shared" si="395"/>
        <v>0</v>
      </c>
      <c r="N4413" s="5">
        <f>+VLOOKUP(B4413,'[17]TT 2023'!F$4299:K$4460,6,0)</f>
        <v>45940</v>
      </c>
      <c r="O4413" t="s">
        <v>4620</v>
      </c>
    </row>
    <row r="4414" spans="1:15" hidden="1" x14ac:dyDescent="0.2">
      <c r="A4414" s="5">
        <v>45933</v>
      </c>
      <c r="B4414" s="6">
        <v>65172</v>
      </c>
      <c r="C4414" s="6" t="s">
        <v>3391</v>
      </c>
      <c r="D4414" s="6" t="s">
        <v>4463</v>
      </c>
      <c r="E4414" s="9">
        <v>13122960</v>
      </c>
      <c r="F4414" s="10" t="s">
        <v>1409</v>
      </c>
      <c r="G4414" s="9">
        <v>1049837</v>
      </c>
      <c r="H4414" s="9">
        <f t="shared" si="393"/>
        <v>14172797</v>
      </c>
      <c r="I4414" s="6" t="s">
        <v>13</v>
      </c>
      <c r="J4414" s="6" t="s">
        <v>14</v>
      </c>
      <c r="K4414" s="5">
        <f t="shared" si="394"/>
        <v>45968</v>
      </c>
      <c r="L4414" s="9">
        <f>+VLOOKUP(B4414,'[17]TT 2023'!F$4461:K$4521,2,0)</f>
        <v>14172800</v>
      </c>
      <c r="M4414" s="9">
        <f t="shared" si="395"/>
        <v>3</v>
      </c>
      <c r="N4414" s="5">
        <f>+VLOOKUP(B4414,'[17]TT 2023'!F$4461:K$4521,6,0)</f>
        <v>45971</v>
      </c>
      <c r="O4414" t="s">
        <v>4763</v>
      </c>
    </row>
    <row r="4415" spans="1:15" hidden="1" x14ac:dyDescent="0.2">
      <c r="A4415" s="5">
        <v>45933</v>
      </c>
      <c r="B4415" s="6">
        <v>184</v>
      </c>
      <c r="C4415" s="6"/>
      <c r="D4415" s="6" t="s">
        <v>4464</v>
      </c>
      <c r="E4415" s="9">
        <v>-111058</v>
      </c>
      <c r="F4415" s="10" t="s">
        <v>1409</v>
      </c>
      <c r="G4415" s="9">
        <v>-8885</v>
      </c>
      <c r="H4415" s="9">
        <f t="shared" si="393"/>
        <v>-119943</v>
      </c>
      <c r="I4415" s="6" t="s">
        <v>53</v>
      </c>
      <c r="J4415" s="6" t="s">
        <v>54</v>
      </c>
      <c r="K4415" s="5">
        <f t="shared" si="394"/>
        <v>45968</v>
      </c>
      <c r="L4415" s="9">
        <f>+VLOOKUP(B4415,'[17]TT 2023'!F$4299:K$4460,2,0)</f>
        <v>-119943</v>
      </c>
      <c r="M4415" s="9">
        <f t="shared" si="395"/>
        <v>0</v>
      </c>
      <c r="N4415" s="5">
        <f>+VLOOKUP(B4415,'[17]TT 2023'!F$4299:K$4460,6,0)</f>
        <v>45940</v>
      </c>
      <c r="O4415" t="s">
        <v>4620</v>
      </c>
    </row>
    <row r="4416" spans="1:15" hidden="1" x14ac:dyDescent="0.2">
      <c r="A4416" s="5">
        <v>45934</v>
      </c>
      <c r="B4416" s="6">
        <v>65457</v>
      </c>
      <c r="C4416" s="6" t="s">
        <v>3391</v>
      </c>
      <c r="D4416" s="6" t="s">
        <v>4465</v>
      </c>
      <c r="E4416" s="9">
        <v>808945</v>
      </c>
      <c r="F4416" s="10" t="s">
        <v>1409</v>
      </c>
      <c r="G4416" s="9">
        <v>64716</v>
      </c>
      <c r="H4416" s="9">
        <f t="shared" si="393"/>
        <v>873661</v>
      </c>
      <c r="I4416" s="6" t="s">
        <v>147</v>
      </c>
      <c r="J4416" s="6" t="s">
        <v>148</v>
      </c>
      <c r="K4416" s="5">
        <f t="shared" si="394"/>
        <v>45969</v>
      </c>
      <c r="L4416" s="9">
        <f>+VLOOKUP(B4416,'[17]TT 2023'!F$4461:K$4521,2,0)</f>
        <v>873666</v>
      </c>
      <c r="M4416" s="9">
        <f t="shared" si="395"/>
        <v>5</v>
      </c>
      <c r="N4416" s="5">
        <f>+VLOOKUP(B4416,'[17]TT 2023'!F$4461:K$4521,6,0)</f>
        <v>45971</v>
      </c>
      <c r="O4416" t="s">
        <v>4763</v>
      </c>
    </row>
    <row r="4417" spans="1:15" hidden="1" x14ac:dyDescent="0.2">
      <c r="A4417" s="5">
        <v>45934</v>
      </c>
      <c r="B4417" s="6">
        <v>65458</v>
      </c>
      <c r="C4417" s="6" t="s">
        <v>3391</v>
      </c>
      <c r="D4417" s="6" t="s">
        <v>4466</v>
      </c>
      <c r="E4417" s="9">
        <v>5465810</v>
      </c>
      <c r="F4417" s="10" t="s">
        <v>1409</v>
      </c>
      <c r="G4417" s="9">
        <v>437265</v>
      </c>
      <c r="H4417" s="9">
        <f t="shared" si="393"/>
        <v>5903075</v>
      </c>
      <c r="I4417" s="6" t="s">
        <v>147</v>
      </c>
      <c r="J4417" s="6" t="s">
        <v>148</v>
      </c>
      <c r="K4417" s="5">
        <f t="shared" si="394"/>
        <v>45969</v>
      </c>
      <c r="L4417" s="9">
        <f>+VLOOKUP(B4417,'[17]TT 2023'!F$4461:K$4521,2,0)</f>
        <v>5903078</v>
      </c>
      <c r="M4417" s="9">
        <f t="shared" si="395"/>
        <v>3</v>
      </c>
      <c r="N4417" s="5">
        <f>+VLOOKUP(B4417,'[17]TT 2023'!F$4461:K$4521,6,0)</f>
        <v>45971</v>
      </c>
      <c r="O4417" t="s">
        <v>4763</v>
      </c>
    </row>
    <row r="4418" spans="1:15" hidden="1" x14ac:dyDescent="0.2">
      <c r="A4418" s="5">
        <v>45936</v>
      </c>
      <c r="B4418" s="6">
        <v>65522</v>
      </c>
      <c r="C4418" s="6" t="s">
        <v>3391</v>
      </c>
      <c r="D4418" s="6" t="s">
        <v>4467</v>
      </c>
      <c r="E4418" s="9">
        <v>1619169</v>
      </c>
      <c r="F4418" s="10" t="s">
        <v>1409</v>
      </c>
      <c r="G4418" s="9">
        <v>129534</v>
      </c>
      <c r="H4418" s="9">
        <f t="shared" si="393"/>
        <v>1748703</v>
      </c>
      <c r="I4418" s="6" t="s">
        <v>73</v>
      </c>
      <c r="J4418" s="6" t="s">
        <v>74</v>
      </c>
      <c r="K4418" s="5">
        <f t="shared" si="394"/>
        <v>45971</v>
      </c>
      <c r="L4418" s="9">
        <f>+VLOOKUP(B4418,'[17]TT 2023'!F$4461:K$4521,2,0)</f>
        <v>1748709</v>
      </c>
      <c r="M4418" s="9">
        <f t="shared" si="395"/>
        <v>6</v>
      </c>
      <c r="N4418" s="5">
        <f>+VLOOKUP(B4418,'[17]TT 2023'!F$4461:K$4521,6,0)</f>
        <v>45971</v>
      </c>
      <c r="O4418" t="s">
        <v>4763</v>
      </c>
    </row>
    <row r="4419" spans="1:15" hidden="1" x14ac:dyDescent="0.2">
      <c r="A4419" s="5">
        <v>45936</v>
      </c>
      <c r="B4419" s="6">
        <v>65523</v>
      </c>
      <c r="C4419" s="6" t="s">
        <v>3391</v>
      </c>
      <c r="D4419" s="6" t="s">
        <v>4468</v>
      </c>
      <c r="E4419" s="9">
        <v>7143960</v>
      </c>
      <c r="F4419" s="10" t="s">
        <v>1409</v>
      </c>
      <c r="G4419" s="9">
        <v>571517</v>
      </c>
      <c r="H4419" s="9">
        <f t="shared" si="393"/>
        <v>7715477</v>
      </c>
      <c r="I4419" s="6" t="s">
        <v>175</v>
      </c>
      <c r="J4419" s="6" t="s">
        <v>176</v>
      </c>
      <c r="K4419" s="5">
        <f t="shared" si="394"/>
        <v>45971</v>
      </c>
      <c r="L4419" s="9">
        <f>+VLOOKUP(B4419,'[17]TT 2023'!F$4461:K$4521,2,0)</f>
        <v>7715480</v>
      </c>
      <c r="M4419" s="9">
        <f t="shared" si="395"/>
        <v>3</v>
      </c>
      <c r="N4419" s="5">
        <f>+VLOOKUP(B4419,'[17]TT 2023'!F$4461:K$4521,6,0)</f>
        <v>45971</v>
      </c>
      <c r="O4419" t="s">
        <v>4763</v>
      </c>
    </row>
    <row r="4420" spans="1:15" hidden="1" x14ac:dyDescent="0.2">
      <c r="A4420" s="5">
        <v>45936</v>
      </c>
      <c r="B4420" s="6">
        <v>65524</v>
      </c>
      <c r="C4420" s="6" t="s">
        <v>3391</v>
      </c>
      <c r="D4420" s="6" t="s">
        <v>4469</v>
      </c>
      <c r="E4420" s="9">
        <v>3491900</v>
      </c>
      <c r="F4420" s="10" t="s">
        <v>1409</v>
      </c>
      <c r="G4420" s="9">
        <v>279352</v>
      </c>
      <c r="H4420" s="9">
        <f t="shared" si="393"/>
        <v>3771252</v>
      </c>
      <c r="I4420" s="6" t="s">
        <v>89</v>
      </c>
      <c r="J4420" s="6" t="s">
        <v>90</v>
      </c>
      <c r="K4420" s="5">
        <f t="shared" si="394"/>
        <v>45971</v>
      </c>
      <c r="L4420" s="9">
        <f>+VLOOKUP(B4420,'[17]TT 2023'!F$4461:K$4521,2,0)</f>
        <v>3771252</v>
      </c>
      <c r="M4420" s="9">
        <f t="shared" si="395"/>
        <v>0</v>
      </c>
      <c r="N4420" s="5">
        <f>+VLOOKUP(B4420,'[17]TT 2023'!F$4461:K$4521,6,0)</f>
        <v>45971</v>
      </c>
      <c r="O4420" t="s">
        <v>4763</v>
      </c>
    </row>
    <row r="4421" spans="1:15" hidden="1" x14ac:dyDescent="0.2">
      <c r="A4421" s="5">
        <v>45936</v>
      </c>
      <c r="B4421" s="6">
        <v>65525</v>
      </c>
      <c r="C4421" s="6" t="s">
        <v>3391</v>
      </c>
      <c r="D4421" s="6" t="s">
        <v>4470</v>
      </c>
      <c r="E4421" s="9">
        <v>580000</v>
      </c>
      <c r="F4421" s="10" t="s">
        <v>1409</v>
      </c>
      <c r="G4421" s="9">
        <v>46400</v>
      </c>
      <c r="H4421" s="9">
        <f t="shared" si="393"/>
        <v>626400</v>
      </c>
      <c r="I4421" s="6" t="s">
        <v>53</v>
      </c>
      <c r="J4421" s="6" t="s">
        <v>54</v>
      </c>
      <c r="K4421" s="5">
        <f t="shared" si="394"/>
        <v>45971</v>
      </c>
      <c r="L4421" s="9">
        <f>+VLOOKUP(B4421,'[17]TT 2023'!F$4461:K$4521,2,0)</f>
        <v>626400</v>
      </c>
      <c r="M4421" s="9">
        <f t="shared" si="395"/>
        <v>0</v>
      </c>
      <c r="N4421" s="5">
        <f>+VLOOKUP(B4421,'[17]TT 2023'!F$4461:K$4521,6,0)</f>
        <v>45971</v>
      </c>
      <c r="O4421" t="s">
        <v>4763</v>
      </c>
    </row>
    <row r="4422" spans="1:15" hidden="1" x14ac:dyDescent="0.2">
      <c r="A4422" s="5">
        <v>45936</v>
      </c>
      <c r="B4422" s="6">
        <v>65526</v>
      </c>
      <c r="C4422" s="6" t="s">
        <v>3391</v>
      </c>
      <c r="D4422" s="6" t="s">
        <v>4471</v>
      </c>
      <c r="E4422" s="9">
        <v>1919525</v>
      </c>
      <c r="F4422" s="10" t="s">
        <v>1409</v>
      </c>
      <c r="G4422" s="9">
        <v>153562</v>
      </c>
      <c r="H4422" s="9">
        <f t="shared" si="393"/>
        <v>2073087</v>
      </c>
      <c r="I4422" s="6" t="s">
        <v>53</v>
      </c>
      <c r="J4422" s="6" t="s">
        <v>54</v>
      </c>
      <c r="K4422" s="5">
        <f t="shared" si="394"/>
        <v>45971</v>
      </c>
      <c r="L4422" s="9">
        <f>+VLOOKUP(B4422,'[17]TT 2023'!F$4461:K$4521,2,0)</f>
        <v>2073087</v>
      </c>
      <c r="M4422" s="9">
        <f t="shared" si="395"/>
        <v>0</v>
      </c>
      <c r="N4422" s="5">
        <f>+VLOOKUP(B4422,'[17]TT 2023'!F$4461:K$4521,6,0)</f>
        <v>45971</v>
      </c>
      <c r="O4422" t="s">
        <v>4763</v>
      </c>
    </row>
    <row r="4423" spans="1:15" hidden="1" x14ac:dyDescent="0.2">
      <c r="A4423" s="5">
        <v>45936</v>
      </c>
      <c r="B4423" s="6">
        <v>65527</v>
      </c>
      <c r="C4423" s="6" t="s">
        <v>3391</v>
      </c>
      <c r="D4423" s="6" t="s">
        <v>4472</v>
      </c>
      <c r="E4423" s="9">
        <v>501830</v>
      </c>
      <c r="F4423" s="10" t="s">
        <v>1409</v>
      </c>
      <c r="G4423" s="9">
        <v>40146</v>
      </c>
      <c r="H4423" s="9">
        <f t="shared" si="393"/>
        <v>541976</v>
      </c>
      <c r="I4423" s="6" t="s">
        <v>131</v>
      </c>
      <c r="J4423" s="6" t="s">
        <v>132</v>
      </c>
      <c r="K4423" s="5">
        <f t="shared" si="394"/>
        <v>45971</v>
      </c>
      <c r="L4423" s="9">
        <f>+VLOOKUP(B4423,'[17]TT 2023'!F$4461:K$4521,2,0)</f>
        <v>541971</v>
      </c>
      <c r="M4423" s="9">
        <f t="shared" si="395"/>
        <v>-5</v>
      </c>
      <c r="N4423" s="5">
        <f>+VLOOKUP(B4423,'[17]TT 2023'!F$4461:K$4521,6,0)</f>
        <v>45971</v>
      </c>
      <c r="O4423" t="s">
        <v>4763</v>
      </c>
    </row>
    <row r="4424" spans="1:15" hidden="1" x14ac:dyDescent="0.2">
      <c r="A4424" s="5">
        <v>45936</v>
      </c>
      <c r="B4424" s="6">
        <v>65528</v>
      </c>
      <c r="C4424" s="6" t="s">
        <v>3391</v>
      </c>
      <c r="D4424" s="6" t="s">
        <v>4473</v>
      </c>
      <c r="E4424" s="9">
        <v>558030</v>
      </c>
      <c r="F4424" s="10" t="s">
        <v>1409</v>
      </c>
      <c r="G4424" s="9">
        <v>44642</v>
      </c>
      <c r="H4424" s="9">
        <f t="shared" si="393"/>
        <v>602672</v>
      </c>
      <c r="I4424" s="6" t="s">
        <v>131</v>
      </c>
      <c r="J4424" s="6" t="s">
        <v>132</v>
      </c>
      <c r="K4424" s="5">
        <f t="shared" si="394"/>
        <v>45971</v>
      </c>
      <c r="L4424" s="9">
        <f>+VLOOKUP(B4424,'[17]TT 2023'!F$4461:K$4521,2,0)</f>
        <v>602667</v>
      </c>
      <c r="M4424" s="9">
        <f t="shared" si="395"/>
        <v>-5</v>
      </c>
      <c r="N4424" s="5">
        <f>+VLOOKUP(B4424,'[17]TT 2023'!F$4461:K$4521,6,0)</f>
        <v>45971</v>
      </c>
      <c r="O4424" t="s">
        <v>4763</v>
      </c>
    </row>
    <row r="4425" spans="1:15" hidden="1" x14ac:dyDescent="0.2">
      <c r="A4425" s="5">
        <v>45936</v>
      </c>
      <c r="B4425" s="6">
        <v>65529</v>
      </c>
      <c r="C4425" s="6" t="s">
        <v>3391</v>
      </c>
      <c r="D4425" s="6" t="s">
        <v>4474</v>
      </c>
      <c r="E4425" s="9">
        <v>501830</v>
      </c>
      <c r="F4425" s="10" t="s">
        <v>1409</v>
      </c>
      <c r="G4425" s="9">
        <v>40146</v>
      </c>
      <c r="H4425" s="9">
        <f t="shared" si="393"/>
        <v>541976</v>
      </c>
      <c r="I4425" s="6" t="s">
        <v>117</v>
      </c>
      <c r="J4425" s="6" t="s">
        <v>118</v>
      </c>
      <c r="K4425" s="5">
        <f t="shared" si="394"/>
        <v>45971</v>
      </c>
      <c r="L4425" s="9">
        <f>+VLOOKUP(B4425,'[17]TT 2023'!F$4461:K$4521,2,0)</f>
        <v>541971</v>
      </c>
      <c r="M4425" s="9">
        <f t="shared" si="395"/>
        <v>-5</v>
      </c>
      <c r="N4425" s="5">
        <f>+VLOOKUP(B4425,'[17]TT 2023'!F$4461:K$4521,6,0)</f>
        <v>45971</v>
      </c>
      <c r="O4425" t="s">
        <v>4763</v>
      </c>
    </row>
    <row r="4426" spans="1:15" hidden="1" x14ac:dyDescent="0.2">
      <c r="A4426" s="5">
        <v>45936</v>
      </c>
      <c r="B4426" s="6">
        <v>65530</v>
      </c>
      <c r="C4426" s="6" t="s">
        <v>3391</v>
      </c>
      <c r="D4426" s="6" t="s">
        <v>4475</v>
      </c>
      <c r="E4426" s="9">
        <v>1478030</v>
      </c>
      <c r="F4426" s="10" t="s">
        <v>1409</v>
      </c>
      <c r="G4426" s="9">
        <v>118242</v>
      </c>
      <c r="H4426" s="9">
        <f t="shared" si="393"/>
        <v>1596272</v>
      </c>
      <c r="I4426" s="6" t="s">
        <v>101</v>
      </c>
      <c r="J4426" s="6" t="s">
        <v>102</v>
      </c>
      <c r="K4426" s="5">
        <f t="shared" si="394"/>
        <v>45971</v>
      </c>
      <c r="L4426" s="9">
        <f>+VLOOKUP(B4426,'[17]TT 2023'!F$4461:K$4521,2,0)</f>
        <v>1596267</v>
      </c>
      <c r="M4426" s="9">
        <f t="shared" si="395"/>
        <v>-5</v>
      </c>
      <c r="N4426" s="5">
        <f>+VLOOKUP(B4426,'[17]TT 2023'!F$4461:K$4521,6,0)</f>
        <v>45971</v>
      </c>
      <c r="O4426" t="s">
        <v>4763</v>
      </c>
    </row>
    <row r="4427" spans="1:15" hidden="1" x14ac:dyDescent="0.2">
      <c r="A4427" s="5">
        <v>45936</v>
      </c>
      <c r="B4427" s="6">
        <v>65531</v>
      </c>
      <c r="C4427" s="6" t="s">
        <v>3391</v>
      </c>
      <c r="D4427" s="6" t="s">
        <v>4476</v>
      </c>
      <c r="E4427" s="9">
        <v>1116060</v>
      </c>
      <c r="F4427" s="10" t="s">
        <v>1409</v>
      </c>
      <c r="G4427" s="9">
        <v>89285</v>
      </c>
      <c r="H4427" s="9">
        <f t="shared" si="393"/>
        <v>1205345</v>
      </c>
      <c r="I4427" s="6" t="s">
        <v>13</v>
      </c>
      <c r="J4427" s="6" t="s">
        <v>14</v>
      </c>
      <c r="K4427" s="5">
        <f t="shared" si="394"/>
        <v>45971</v>
      </c>
      <c r="L4427" s="9">
        <f>+VLOOKUP(B4427,'[17]TT 2023'!F$4461:K$4521,2,0)</f>
        <v>1205348</v>
      </c>
      <c r="M4427" s="9">
        <f t="shared" si="395"/>
        <v>3</v>
      </c>
      <c r="N4427" s="5">
        <f>+VLOOKUP(B4427,'[17]TT 2023'!F$4461:K$4521,6,0)</f>
        <v>45971</v>
      </c>
      <c r="O4427" t="s">
        <v>4763</v>
      </c>
    </row>
    <row r="4428" spans="1:15" hidden="1" x14ac:dyDescent="0.2">
      <c r="A4428" s="5">
        <v>45937</v>
      </c>
      <c r="B4428" s="6">
        <v>65623</v>
      </c>
      <c r="C4428" s="6" t="s">
        <v>3391</v>
      </c>
      <c r="D4428" s="6" t="s">
        <v>4477</v>
      </c>
      <c r="E4428" s="9">
        <v>2381320</v>
      </c>
      <c r="F4428" s="10" t="s">
        <v>1409</v>
      </c>
      <c r="G4428" s="9">
        <v>190506</v>
      </c>
      <c r="H4428" s="9">
        <f t="shared" si="393"/>
        <v>2571826</v>
      </c>
      <c r="I4428" s="6" t="s">
        <v>13</v>
      </c>
      <c r="J4428" s="6" t="s">
        <v>14</v>
      </c>
      <c r="K4428" s="5">
        <f t="shared" si="394"/>
        <v>45972</v>
      </c>
      <c r="L4428" s="9">
        <f>+VLOOKUP(B4428,'[17]TT 2023'!F$4461:K$4521,2,0)</f>
        <v>2571831</v>
      </c>
      <c r="M4428" s="9">
        <f t="shared" si="395"/>
        <v>5</v>
      </c>
      <c r="N4428" s="5">
        <f>+VLOOKUP(B4428,'[17]TT 2023'!F$4461:K$4521,6,0)</f>
        <v>45971</v>
      </c>
      <c r="O4428" t="s">
        <v>4763</v>
      </c>
    </row>
    <row r="4429" spans="1:15" hidden="1" x14ac:dyDescent="0.2">
      <c r="A4429" s="5">
        <v>45937</v>
      </c>
      <c r="B4429" s="6">
        <v>65624</v>
      </c>
      <c r="C4429" s="6" t="s">
        <v>3391</v>
      </c>
      <c r="D4429" s="6" t="s">
        <v>4478</v>
      </c>
      <c r="E4429" s="9">
        <v>1468620</v>
      </c>
      <c r="F4429" s="10" t="s">
        <v>1409</v>
      </c>
      <c r="G4429" s="9">
        <v>117490</v>
      </c>
      <c r="H4429" s="9">
        <f t="shared" si="393"/>
        <v>1586110</v>
      </c>
      <c r="I4429" s="6" t="s">
        <v>13</v>
      </c>
      <c r="J4429" s="6" t="s">
        <v>14</v>
      </c>
      <c r="K4429" s="5">
        <f t="shared" si="394"/>
        <v>45972</v>
      </c>
      <c r="L4429" s="9">
        <f>+VLOOKUP(B4429,'[17]TT 2023'!F$4461:K$4521,2,0)</f>
        <v>1586115</v>
      </c>
      <c r="M4429" s="9">
        <f t="shared" si="395"/>
        <v>5</v>
      </c>
      <c r="N4429" s="5">
        <f>+VLOOKUP(B4429,'[17]TT 2023'!F$4461:K$4521,6,0)</f>
        <v>45971</v>
      </c>
      <c r="O4429" t="s">
        <v>4763</v>
      </c>
    </row>
    <row r="4430" spans="1:15" hidden="1" x14ac:dyDescent="0.2">
      <c r="A4430" s="5">
        <v>45938</v>
      </c>
      <c r="B4430" s="6">
        <v>225</v>
      </c>
      <c r="C4430" s="6"/>
      <c r="D4430" s="6" t="s">
        <v>4479</v>
      </c>
      <c r="E4430" s="9">
        <v>-1082864</v>
      </c>
      <c r="F4430" s="10" t="s">
        <v>1409</v>
      </c>
      <c r="G4430" s="9">
        <v>-86629</v>
      </c>
      <c r="H4430" s="9">
        <f t="shared" si="393"/>
        <v>-1169493</v>
      </c>
      <c r="I4430" s="6" t="s">
        <v>13</v>
      </c>
      <c r="J4430" s="6" t="s">
        <v>14</v>
      </c>
      <c r="K4430" s="5">
        <f t="shared" si="394"/>
        <v>45973</v>
      </c>
      <c r="L4430" s="9">
        <f>+VLOOKUP(B4430,'[17]TT 2023'!F$4299:K$4460,2,0)</f>
        <v>-1169493</v>
      </c>
      <c r="M4430" s="9">
        <f t="shared" si="395"/>
        <v>0</v>
      </c>
      <c r="N4430" s="5">
        <f>+VLOOKUP(B4430,'[17]TT 2023'!F$4299:K$4460,6,0)</f>
        <v>45940</v>
      </c>
      <c r="O4430" t="s">
        <v>4620</v>
      </c>
    </row>
    <row r="4431" spans="1:15" hidden="1" x14ac:dyDescent="0.2">
      <c r="A4431" s="5">
        <v>45938</v>
      </c>
      <c r="B4431" s="6" t="s">
        <v>4618</v>
      </c>
      <c r="C4431" s="6"/>
      <c r="D4431" s="6" t="s">
        <v>4480</v>
      </c>
      <c r="E4431" s="9">
        <v>-2530254</v>
      </c>
      <c r="F4431" s="10" t="s">
        <v>1409</v>
      </c>
      <c r="G4431" s="9">
        <v>-202420</v>
      </c>
      <c r="H4431" s="9">
        <f t="shared" si="393"/>
        <v>-2732674</v>
      </c>
      <c r="I4431" s="6" t="s">
        <v>73</v>
      </c>
      <c r="J4431" s="6" t="s">
        <v>74</v>
      </c>
      <c r="K4431" s="5">
        <f t="shared" si="394"/>
        <v>45973</v>
      </c>
      <c r="L4431" s="9">
        <f>+VLOOKUP(B4431,'[17]TT 2023'!F$4299:K$4460,2,0)</f>
        <v>-2732674</v>
      </c>
      <c r="M4431" s="9">
        <f t="shared" si="395"/>
        <v>0</v>
      </c>
      <c r="N4431" s="5">
        <f>+VLOOKUP(B4431,'[17]TT 2023'!F$4299:K$4460,6,0)</f>
        <v>45940</v>
      </c>
      <c r="O4431" t="s">
        <v>4620</v>
      </c>
    </row>
    <row r="4432" spans="1:15" hidden="1" x14ac:dyDescent="0.2">
      <c r="A4432" s="5">
        <v>45938</v>
      </c>
      <c r="B4432" s="6">
        <v>146</v>
      </c>
      <c r="C4432" s="6" t="s">
        <v>4186</v>
      </c>
      <c r="D4432" s="6" t="s">
        <v>4481</v>
      </c>
      <c r="E4432" s="9">
        <v>-3839784</v>
      </c>
      <c r="F4432" s="10" t="s">
        <v>1409</v>
      </c>
      <c r="G4432" s="9">
        <v>-307183</v>
      </c>
      <c r="H4432" s="9">
        <f t="shared" si="393"/>
        <v>-4146967</v>
      </c>
      <c r="I4432" s="6" t="s">
        <v>175</v>
      </c>
      <c r="J4432" s="6" t="s">
        <v>176</v>
      </c>
      <c r="K4432" s="5">
        <f t="shared" si="394"/>
        <v>45973</v>
      </c>
      <c r="L4432" s="9">
        <f>+VLOOKUP(B4432,'[17]TT 2023'!F$4299:K$4460,2,0)</f>
        <v>-4146967</v>
      </c>
      <c r="M4432" s="9">
        <f t="shared" si="395"/>
        <v>0</v>
      </c>
      <c r="N4432" s="5">
        <f>+VLOOKUP(B4432,'[17]TT 2023'!F$4299:K$4460,6,0)</f>
        <v>45940</v>
      </c>
      <c r="O4432" t="s">
        <v>4620</v>
      </c>
    </row>
    <row r="4433" spans="1:15" hidden="1" x14ac:dyDescent="0.2">
      <c r="A4433" s="5">
        <v>45938</v>
      </c>
      <c r="B4433" s="6">
        <v>192</v>
      </c>
      <c r="C4433" s="6" t="s">
        <v>4321</v>
      </c>
      <c r="D4433" s="6" t="s">
        <v>4482</v>
      </c>
      <c r="E4433" s="9">
        <v>-324000</v>
      </c>
      <c r="F4433" s="10" t="s">
        <v>1409</v>
      </c>
      <c r="G4433" s="9">
        <v>-25920</v>
      </c>
      <c r="H4433" s="9">
        <f t="shared" si="393"/>
        <v>-349920</v>
      </c>
      <c r="I4433" s="6" t="s">
        <v>53</v>
      </c>
      <c r="J4433" s="6" t="s">
        <v>54</v>
      </c>
      <c r="K4433" s="5">
        <f t="shared" si="394"/>
        <v>45973</v>
      </c>
      <c r="L4433" s="9">
        <f>+VLOOKUP(B4433,'[17]TT 2023'!F$4299:K$4460,2,0)</f>
        <v>-349920</v>
      </c>
      <c r="M4433" s="9">
        <f t="shared" si="395"/>
        <v>0</v>
      </c>
      <c r="N4433" s="5">
        <f>+VLOOKUP(B4433,'[17]TT 2023'!F$4299:K$4460,6,0)</f>
        <v>45940</v>
      </c>
      <c r="O4433" t="s">
        <v>4620</v>
      </c>
    </row>
    <row r="4434" spans="1:15" hidden="1" x14ac:dyDescent="0.2">
      <c r="A4434" s="5">
        <v>45938</v>
      </c>
      <c r="B4434" s="6">
        <v>207</v>
      </c>
      <c r="C4434" s="6" t="s">
        <v>4192</v>
      </c>
      <c r="D4434" s="6" t="s">
        <v>4483</v>
      </c>
      <c r="E4434" s="9">
        <v>-222116</v>
      </c>
      <c r="F4434" s="10" t="s">
        <v>1409</v>
      </c>
      <c r="G4434" s="9">
        <v>-17769</v>
      </c>
      <c r="H4434" s="9">
        <f t="shared" si="393"/>
        <v>-239885</v>
      </c>
      <c r="I4434" s="6" t="s">
        <v>131</v>
      </c>
      <c r="J4434" s="6" t="s">
        <v>132</v>
      </c>
      <c r="K4434" s="5">
        <f t="shared" si="394"/>
        <v>45973</v>
      </c>
      <c r="L4434" s="9">
        <f>+VLOOKUP(B4434,'[17]TT 2023'!F$4299:K$4460,2,0)</f>
        <v>-239885</v>
      </c>
      <c r="M4434" s="9">
        <f t="shared" si="395"/>
        <v>0</v>
      </c>
      <c r="N4434" s="5">
        <f>+VLOOKUP(B4434,'[17]TT 2023'!F$4299:K$4460,6,0)</f>
        <v>45940</v>
      </c>
      <c r="O4434" t="s">
        <v>4620</v>
      </c>
    </row>
    <row r="4435" spans="1:15" hidden="1" x14ac:dyDescent="0.2">
      <c r="A4435" s="5">
        <v>45940</v>
      </c>
      <c r="B4435" s="6">
        <v>66839</v>
      </c>
      <c r="C4435" s="6" t="s">
        <v>3391</v>
      </c>
      <c r="D4435" s="6" t="s">
        <v>4484</v>
      </c>
      <c r="E4435" s="9">
        <v>1559520</v>
      </c>
      <c r="F4435" s="10" t="s">
        <v>1409</v>
      </c>
      <c r="G4435" s="9">
        <v>124762</v>
      </c>
      <c r="H4435" s="9">
        <f t="shared" si="393"/>
        <v>1684282</v>
      </c>
      <c r="I4435" s="6" t="s">
        <v>139</v>
      </c>
      <c r="J4435" s="6" t="s">
        <v>140</v>
      </c>
      <c r="K4435" s="5">
        <f t="shared" si="394"/>
        <v>45975</v>
      </c>
      <c r="L4435" s="9">
        <f>+VLOOKUP(B4435,'[17]TT 2023'!F$4461:K$4521,2,0)</f>
        <v>1684287</v>
      </c>
      <c r="M4435" s="9">
        <f t="shared" si="395"/>
        <v>5</v>
      </c>
      <c r="N4435" s="5">
        <f>+VLOOKUP(B4435,'[17]TT 2023'!F$4461:K$4521,6,0)</f>
        <v>45971</v>
      </c>
      <c r="O4435" t="s">
        <v>4763</v>
      </c>
    </row>
    <row r="4436" spans="1:15" hidden="1" x14ac:dyDescent="0.2">
      <c r="A4436" s="5">
        <v>45940</v>
      </c>
      <c r="B4436" s="6">
        <v>66840</v>
      </c>
      <c r="C4436" s="6" t="s">
        <v>3391</v>
      </c>
      <c r="D4436" s="6" t="s">
        <v>4485</v>
      </c>
      <c r="E4436" s="9">
        <v>560000</v>
      </c>
      <c r="F4436" s="10" t="s">
        <v>1409</v>
      </c>
      <c r="G4436" s="9">
        <v>44800</v>
      </c>
      <c r="H4436" s="9">
        <f t="shared" si="393"/>
        <v>604800</v>
      </c>
      <c r="I4436" s="6" t="s">
        <v>53</v>
      </c>
      <c r="J4436" s="6" t="s">
        <v>54</v>
      </c>
      <c r="K4436" s="5">
        <f t="shared" si="394"/>
        <v>45975</v>
      </c>
      <c r="L4436" s="9">
        <f>+VLOOKUP(B4436,'[17]TT 2023'!F$4522:K$4610,2,0)</f>
        <v>604800</v>
      </c>
      <c r="M4436" s="9">
        <f t="shared" si="395"/>
        <v>0</v>
      </c>
      <c r="N4436" s="5">
        <f>+VLOOKUP(B4436,'[17]TT 2023'!F$4522:K$4610,6,0)</f>
        <v>45985</v>
      </c>
      <c r="O4436" t="s">
        <v>4764</v>
      </c>
    </row>
    <row r="4437" spans="1:15" hidden="1" x14ac:dyDescent="0.2">
      <c r="A4437" s="5">
        <v>45940</v>
      </c>
      <c r="B4437" s="6">
        <v>66841</v>
      </c>
      <c r="C4437" s="6" t="s">
        <v>3391</v>
      </c>
      <c r="D4437" s="6" t="s">
        <v>4486</v>
      </c>
      <c r="E4437" s="9">
        <v>3497380</v>
      </c>
      <c r="F4437" s="10" t="s">
        <v>1409</v>
      </c>
      <c r="G4437" s="9">
        <v>279790</v>
      </c>
      <c r="H4437" s="9">
        <f t="shared" si="393"/>
        <v>3777170</v>
      </c>
      <c r="I4437" s="6" t="s">
        <v>83</v>
      </c>
      <c r="J4437" s="6" t="s">
        <v>84</v>
      </c>
      <c r="K4437" s="5">
        <f t="shared" si="394"/>
        <v>45975</v>
      </c>
      <c r="L4437" s="9">
        <f>+VLOOKUP(B4437,'[17]TT 2023'!F$4522:K$4610,2,0)</f>
        <v>3777165</v>
      </c>
      <c r="M4437" s="9">
        <f t="shared" si="395"/>
        <v>-5</v>
      </c>
      <c r="N4437" s="5">
        <f>+VLOOKUP(B4437,'[17]TT 2023'!F$4522:K$4610,6,0)</f>
        <v>45985</v>
      </c>
      <c r="O4437" t="s">
        <v>4764</v>
      </c>
    </row>
    <row r="4438" spans="1:15" hidden="1" x14ac:dyDescent="0.2">
      <c r="A4438" s="5">
        <v>45940</v>
      </c>
      <c r="B4438" s="6">
        <v>66842</v>
      </c>
      <c r="C4438" s="6" t="s">
        <v>3391</v>
      </c>
      <c r="D4438" s="6" t="s">
        <v>4487</v>
      </c>
      <c r="E4438" s="9">
        <v>580000</v>
      </c>
      <c r="F4438" s="10" t="s">
        <v>1409</v>
      </c>
      <c r="G4438" s="9">
        <v>46400</v>
      </c>
      <c r="H4438" s="9">
        <f t="shared" si="393"/>
        <v>626400</v>
      </c>
      <c r="I4438" s="6" t="s">
        <v>113</v>
      </c>
      <c r="J4438" s="6" t="s">
        <v>114</v>
      </c>
      <c r="K4438" s="5">
        <f t="shared" si="394"/>
        <v>45975</v>
      </c>
      <c r="L4438" s="9">
        <f>+VLOOKUP(B4438,'[17]TT 2023'!F$4522:K$4610,2,0)</f>
        <v>626400</v>
      </c>
      <c r="M4438" s="9">
        <f t="shared" si="395"/>
        <v>0</v>
      </c>
      <c r="N4438" s="5">
        <f>+VLOOKUP(B4438,'[17]TT 2023'!F$4522:K$4610,6,0)</f>
        <v>45985</v>
      </c>
      <c r="O4438" t="s">
        <v>4764</v>
      </c>
    </row>
    <row r="4439" spans="1:15" hidden="1" x14ac:dyDescent="0.2">
      <c r="A4439" s="5">
        <v>45940</v>
      </c>
      <c r="B4439" s="6">
        <v>66843</v>
      </c>
      <c r="C4439" s="6" t="s">
        <v>3391</v>
      </c>
      <c r="D4439" s="6" t="s">
        <v>4488</v>
      </c>
      <c r="E4439" s="9">
        <v>920000</v>
      </c>
      <c r="F4439" s="10" t="s">
        <v>1409</v>
      </c>
      <c r="G4439" s="9">
        <v>73600</v>
      </c>
      <c r="H4439" s="9">
        <f t="shared" si="393"/>
        <v>993600</v>
      </c>
      <c r="I4439" s="6" t="s">
        <v>73</v>
      </c>
      <c r="J4439" s="6" t="s">
        <v>74</v>
      </c>
      <c r="K4439" s="5">
        <f t="shared" si="394"/>
        <v>45975</v>
      </c>
      <c r="L4439" s="9">
        <f>+VLOOKUP(B4439,'[17]TT 2023'!F$4522:K$4610,2,0)</f>
        <v>993600</v>
      </c>
      <c r="M4439" s="9">
        <f t="shared" si="395"/>
        <v>0</v>
      </c>
      <c r="N4439" s="5">
        <f>+VLOOKUP(B4439,'[17]TT 2023'!F$4522:K$4610,6,0)</f>
        <v>45985</v>
      </c>
      <c r="O4439" t="s">
        <v>4764</v>
      </c>
    </row>
    <row r="4440" spans="1:15" hidden="1" x14ac:dyDescent="0.2">
      <c r="A4440" s="5">
        <v>45940</v>
      </c>
      <c r="B4440" s="6">
        <v>66844</v>
      </c>
      <c r="C4440" s="6" t="s">
        <v>3391</v>
      </c>
      <c r="D4440" s="6" t="s">
        <v>4489</v>
      </c>
      <c r="E4440" s="9">
        <v>2144100</v>
      </c>
      <c r="F4440" s="10" t="s">
        <v>1409</v>
      </c>
      <c r="G4440" s="9">
        <v>171528</v>
      </c>
      <c r="H4440" s="9">
        <f t="shared" si="393"/>
        <v>2315628</v>
      </c>
      <c r="I4440" s="6" t="s">
        <v>101</v>
      </c>
      <c r="J4440" s="6" t="s">
        <v>102</v>
      </c>
      <c r="K4440" s="5">
        <f t="shared" si="394"/>
        <v>45975</v>
      </c>
      <c r="L4440" s="9">
        <f>+VLOOKUP(B4440,'[17]TT 2023'!F$4461:K$4521,2,0)</f>
        <v>2315628</v>
      </c>
      <c r="M4440" s="9">
        <f t="shared" si="395"/>
        <v>0</v>
      </c>
      <c r="N4440" s="5">
        <f>+VLOOKUP(B4440,'[17]TT 2023'!F$4461:K$4521,6,0)</f>
        <v>45971</v>
      </c>
      <c r="O4440" t="s">
        <v>4763</v>
      </c>
    </row>
    <row r="4441" spans="1:15" hidden="1" x14ac:dyDescent="0.2">
      <c r="A4441" s="5">
        <v>45941</v>
      </c>
      <c r="B4441" s="6">
        <v>67025</v>
      </c>
      <c r="C4441" s="6" t="s">
        <v>3391</v>
      </c>
      <c r="D4441" s="6" t="s">
        <v>4490</v>
      </c>
      <c r="E4441" s="9">
        <v>4603320</v>
      </c>
      <c r="F4441" s="10" t="s">
        <v>1409</v>
      </c>
      <c r="G4441" s="9">
        <v>368266</v>
      </c>
      <c r="H4441" s="9">
        <f t="shared" si="393"/>
        <v>4971586</v>
      </c>
      <c r="I4441" s="6" t="s">
        <v>101</v>
      </c>
      <c r="J4441" s="6" t="s">
        <v>102</v>
      </c>
      <c r="K4441" s="5">
        <f t="shared" si="394"/>
        <v>45976</v>
      </c>
      <c r="L4441" s="9">
        <f>+VLOOKUP(B4441,'[17]TT 2023'!F$4522:K$4610,2,0)</f>
        <v>4971591</v>
      </c>
      <c r="M4441" s="9">
        <f t="shared" si="395"/>
        <v>5</v>
      </c>
      <c r="N4441" s="5">
        <f>+VLOOKUP(B4441,'[17]TT 2023'!F$4522:K$4610,6,0)</f>
        <v>45985</v>
      </c>
      <c r="O4441" t="s">
        <v>4764</v>
      </c>
    </row>
    <row r="4442" spans="1:15" hidden="1" x14ac:dyDescent="0.2">
      <c r="A4442" s="5">
        <v>45941</v>
      </c>
      <c r="B4442" s="6">
        <v>67026</v>
      </c>
      <c r="C4442" s="6" t="s">
        <v>3391</v>
      </c>
      <c r="D4442" s="6" t="s">
        <v>4491</v>
      </c>
      <c r="E4442" s="9">
        <v>1969180</v>
      </c>
      <c r="F4442" s="10" t="s">
        <v>1409</v>
      </c>
      <c r="G4442" s="9">
        <v>157534</v>
      </c>
      <c r="H4442" s="9">
        <f t="shared" si="393"/>
        <v>2126714</v>
      </c>
      <c r="I4442" s="6" t="s">
        <v>13</v>
      </c>
      <c r="J4442" s="6" t="s">
        <v>14</v>
      </c>
      <c r="K4442" s="5">
        <f t="shared" si="394"/>
        <v>45976</v>
      </c>
      <c r="L4442" s="9">
        <f>+VLOOKUP(B4442,'[17]TT 2023'!F$4522:K$4610,2,0)</f>
        <v>2126709</v>
      </c>
      <c r="M4442" s="9">
        <f t="shared" si="395"/>
        <v>-5</v>
      </c>
      <c r="N4442" s="5">
        <f>+VLOOKUP(B4442,'[17]TT 2023'!F$4522:K$4610,6,0)</f>
        <v>45985</v>
      </c>
      <c r="O4442" t="s">
        <v>4764</v>
      </c>
    </row>
    <row r="4443" spans="1:15" hidden="1" x14ac:dyDescent="0.2">
      <c r="A4443" s="5">
        <v>45941</v>
      </c>
      <c r="B4443" s="6">
        <v>67027</v>
      </c>
      <c r="C4443" s="6" t="s">
        <v>3391</v>
      </c>
      <c r="D4443" s="6" t="s">
        <v>4492</v>
      </c>
      <c r="E4443" s="9">
        <v>853120</v>
      </c>
      <c r="F4443" s="10" t="s">
        <v>1409</v>
      </c>
      <c r="G4443" s="9">
        <v>68250</v>
      </c>
      <c r="H4443" s="9">
        <f t="shared" si="393"/>
        <v>921370</v>
      </c>
      <c r="I4443" s="6" t="s">
        <v>13</v>
      </c>
      <c r="J4443" s="6" t="s">
        <v>14</v>
      </c>
      <c r="K4443" s="5">
        <f t="shared" si="394"/>
        <v>45976</v>
      </c>
      <c r="L4443" s="9">
        <f>+VLOOKUP(B4443,'[17]TT 2023'!F$4522:K$4610,2,0)</f>
        <v>921375</v>
      </c>
      <c r="M4443" s="9">
        <f t="shared" si="395"/>
        <v>5</v>
      </c>
      <c r="N4443" s="5">
        <f>+VLOOKUP(B4443,'[17]TT 2023'!F$4522:K$4610,6,0)</f>
        <v>45985</v>
      </c>
      <c r="O4443" t="s">
        <v>4764</v>
      </c>
    </row>
    <row r="4444" spans="1:15" hidden="1" x14ac:dyDescent="0.2">
      <c r="A4444" s="5">
        <v>45944</v>
      </c>
      <c r="B4444" s="6">
        <v>210</v>
      </c>
      <c r="C4444" s="6"/>
      <c r="D4444" s="6" t="s">
        <v>4493</v>
      </c>
      <c r="E4444" s="9">
        <v>-777406</v>
      </c>
      <c r="F4444" s="10" t="s">
        <v>1409</v>
      </c>
      <c r="G4444" s="9">
        <v>-62192</v>
      </c>
      <c r="H4444" s="9">
        <f t="shared" si="393"/>
        <v>-839598</v>
      </c>
      <c r="I4444" s="6" t="s">
        <v>13</v>
      </c>
      <c r="J4444" s="6" t="s">
        <v>14</v>
      </c>
      <c r="K4444" s="5">
        <f t="shared" si="394"/>
        <v>45979</v>
      </c>
      <c r="L4444" s="9">
        <f>+VLOOKUP(B4444,'[17]TT 2023'!F$4299:K$4460,2,0)</f>
        <v>-839598</v>
      </c>
      <c r="M4444" s="9">
        <f t="shared" si="395"/>
        <v>0</v>
      </c>
      <c r="N4444" s="5">
        <f>+VLOOKUP(B4444,'[17]TT 2023'!F$4299:K$4460,6,0)</f>
        <v>45954</v>
      </c>
      <c r="O4444" t="s">
        <v>4621</v>
      </c>
    </row>
    <row r="4445" spans="1:15" hidden="1" x14ac:dyDescent="0.2">
      <c r="A4445" s="5">
        <v>45944</v>
      </c>
      <c r="B4445" s="6" t="s">
        <v>4619</v>
      </c>
      <c r="C4445" s="6"/>
      <c r="D4445" s="6" t="s">
        <v>4494</v>
      </c>
      <c r="E4445" s="9">
        <v>-736000</v>
      </c>
      <c r="F4445" s="10" t="s">
        <v>1409</v>
      </c>
      <c r="G4445" s="9">
        <v>-58880</v>
      </c>
      <c r="H4445" s="9">
        <f t="shared" si="393"/>
        <v>-794880</v>
      </c>
      <c r="I4445" s="6" t="s">
        <v>147</v>
      </c>
      <c r="J4445" s="6" t="s">
        <v>148</v>
      </c>
      <c r="K4445" s="5">
        <f t="shared" si="394"/>
        <v>45979</v>
      </c>
      <c r="L4445" s="9">
        <f>+VLOOKUP(B4445,'[17]TT 2023'!F$4299:K$4460,2,0)</f>
        <v>-794880</v>
      </c>
      <c r="M4445" s="9">
        <f t="shared" si="395"/>
        <v>0</v>
      </c>
      <c r="N4445" s="5">
        <f>+VLOOKUP(B4445,'[17]TT 2023'!F$4299:K$4460,6,0)</f>
        <v>45954</v>
      </c>
      <c r="O4445" t="s">
        <v>4621</v>
      </c>
    </row>
    <row r="4446" spans="1:15" hidden="1" x14ac:dyDescent="0.2">
      <c r="A4446" s="5">
        <v>45944</v>
      </c>
      <c r="B4446" s="6">
        <v>2560</v>
      </c>
      <c r="C4446" s="6"/>
      <c r="D4446" s="6" t="s">
        <v>4495</v>
      </c>
      <c r="E4446" s="9">
        <v>-856272</v>
      </c>
      <c r="F4446" s="10" t="s">
        <v>1409</v>
      </c>
      <c r="G4446" s="9">
        <v>-68501</v>
      </c>
      <c r="H4446" s="9">
        <f t="shared" si="393"/>
        <v>-924773</v>
      </c>
      <c r="I4446" s="6" t="s">
        <v>13</v>
      </c>
      <c r="J4446" s="6" t="s">
        <v>14</v>
      </c>
      <c r="K4446" s="5">
        <f t="shared" si="394"/>
        <v>45979</v>
      </c>
      <c r="L4446" s="9">
        <f>+VLOOKUP(B4446,'[17]TT 2023'!F$4299:K$4460,2,0)</f>
        <v>-924774</v>
      </c>
      <c r="M4446" s="9">
        <f t="shared" si="395"/>
        <v>-1</v>
      </c>
      <c r="N4446" s="5">
        <f>+VLOOKUP(B4446,'[17]TT 2023'!F$4299:K$4460,6,0)</f>
        <v>45954</v>
      </c>
      <c r="O4446" t="s">
        <v>4621</v>
      </c>
    </row>
    <row r="4447" spans="1:15" hidden="1" x14ac:dyDescent="0.2">
      <c r="A4447" s="5">
        <v>45944</v>
      </c>
      <c r="B4447" s="6">
        <v>67135</v>
      </c>
      <c r="C4447" s="6" t="s">
        <v>3391</v>
      </c>
      <c r="D4447" s="6" t="s">
        <v>4496</v>
      </c>
      <c r="E4447" s="9">
        <v>2608620</v>
      </c>
      <c r="F4447" s="10" t="s">
        <v>1409</v>
      </c>
      <c r="G4447" s="9">
        <v>208690</v>
      </c>
      <c r="H4447" s="9">
        <f t="shared" si="393"/>
        <v>2817310</v>
      </c>
      <c r="I4447" s="6" t="s">
        <v>13</v>
      </c>
      <c r="J4447" s="6" t="s">
        <v>14</v>
      </c>
      <c r="K4447" s="5">
        <f t="shared" si="394"/>
        <v>45979</v>
      </c>
      <c r="L4447" s="9">
        <f>+VLOOKUP(B4447,'[17]TT 2023'!F$4522:K$4610,2,0)</f>
        <v>2817315</v>
      </c>
      <c r="M4447" s="9">
        <f t="shared" si="395"/>
        <v>5</v>
      </c>
      <c r="N4447" s="5">
        <f>+VLOOKUP(B4447,'[17]TT 2023'!F$4522:K$4610,6,0)</f>
        <v>45985</v>
      </c>
      <c r="O4447" t="s">
        <v>4764</v>
      </c>
    </row>
    <row r="4448" spans="1:15" hidden="1" x14ac:dyDescent="0.2">
      <c r="A4448" s="5">
        <v>45944</v>
      </c>
      <c r="B4448" s="6">
        <v>67136</v>
      </c>
      <c r="C4448" s="6" t="s">
        <v>3391</v>
      </c>
      <c r="D4448" s="6" t="s">
        <v>4497</v>
      </c>
      <c r="E4448" s="9">
        <v>12791200</v>
      </c>
      <c r="F4448" s="10" t="s">
        <v>1409</v>
      </c>
      <c r="G4448" s="9">
        <v>1023296</v>
      </c>
      <c r="H4448" s="9">
        <f t="shared" si="393"/>
        <v>13814496</v>
      </c>
      <c r="I4448" s="6" t="s">
        <v>13</v>
      </c>
      <c r="J4448" s="6" t="s">
        <v>14</v>
      </c>
      <c r="K4448" s="5">
        <f t="shared" si="394"/>
        <v>45979</v>
      </c>
      <c r="L4448" s="9">
        <f>+VLOOKUP(B4448,'[17]TT 2023'!F$4522:K$4610,2,0)</f>
        <v>13814496</v>
      </c>
      <c r="M4448" s="9">
        <f t="shared" si="395"/>
        <v>0</v>
      </c>
      <c r="N4448" s="5">
        <f>+VLOOKUP(B4448,'[17]TT 2023'!F$4522:K$4610,6,0)</f>
        <v>45985</v>
      </c>
      <c r="O4448" t="s">
        <v>4764</v>
      </c>
    </row>
    <row r="4449" spans="1:15" hidden="1" x14ac:dyDescent="0.2">
      <c r="A4449" s="5">
        <v>45944</v>
      </c>
      <c r="B4449" s="6">
        <v>67137</v>
      </c>
      <c r="C4449" s="6" t="s">
        <v>3391</v>
      </c>
      <c r="D4449" s="6" t="s">
        <v>4498</v>
      </c>
      <c r="E4449" s="9">
        <v>4048240</v>
      </c>
      <c r="F4449" s="10" t="s">
        <v>1409</v>
      </c>
      <c r="G4449" s="9">
        <v>323859</v>
      </c>
      <c r="H4449" s="9">
        <f t="shared" si="393"/>
        <v>4372099</v>
      </c>
      <c r="I4449" s="6" t="s">
        <v>13</v>
      </c>
      <c r="J4449" s="6" t="s">
        <v>14</v>
      </c>
      <c r="K4449" s="5">
        <f t="shared" si="394"/>
        <v>45979</v>
      </c>
      <c r="L4449" s="9">
        <f>+VLOOKUP(B4449,'[17]TT 2023'!F$4522:K$4610,2,0)</f>
        <v>4372097</v>
      </c>
      <c r="M4449" s="9">
        <f t="shared" si="395"/>
        <v>-2</v>
      </c>
      <c r="N4449" s="5">
        <f>+VLOOKUP(B4449,'[17]TT 2023'!F$4522:K$4610,6,0)</f>
        <v>45985</v>
      </c>
      <c r="O4449" t="s">
        <v>4764</v>
      </c>
    </row>
    <row r="4450" spans="1:15" hidden="1" x14ac:dyDescent="0.2">
      <c r="A4450" s="5">
        <v>45944</v>
      </c>
      <c r="B4450" s="6">
        <v>67138</v>
      </c>
      <c r="C4450" s="6" t="s">
        <v>3391</v>
      </c>
      <c r="D4450" s="6" t="s">
        <v>4499</v>
      </c>
      <c r="E4450" s="9">
        <v>15564760</v>
      </c>
      <c r="F4450" s="10" t="s">
        <v>1409</v>
      </c>
      <c r="G4450" s="9">
        <v>1245181</v>
      </c>
      <c r="H4450" s="9">
        <f t="shared" si="393"/>
        <v>16809941</v>
      </c>
      <c r="I4450" s="6" t="s">
        <v>13</v>
      </c>
      <c r="J4450" s="6" t="s">
        <v>14</v>
      </c>
      <c r="K4450" s="5">
        <f t="shared" si="394"/>
        <v>45979</v>
      </c>
      <c r="L4450" s="9">
        <f>+VLOOKUP(B4450,'[17]TT 2023'!F$4522:K$4610,2,0)</f>
        <v>16809944</v>
      </c>
      <c r="M4450" s="9">
        <f t="shared" si="395"/>
        <v>3</v>
      </c>
      <c r="N4450" s="5">
        <f>+VLOOKUP(B4450,'[17]TT 2023'!F$4522:K$4610,6,0)</f>
        <v>45985</v>
      </c>
      <c r="O4450" t="s">
        <v>4764</v>
      </c>
    </row>
    <row r="4451" spans="1:15" hidden="1" x14ac:dyDescent="0.2">
      <c r="A4451" s="5">
        <v>45944</v>
      </c>
      <c r="B4451" s="6">
        <v>67139</v>
      </c>
      <c r="C4451" s="6" t="s">
        <v>3391</v>
      </c>
      <c r="D4451" s="6" t="s">
        <v>4500</v>
      </c>
      <c r="E4451" s="9">
        <v>560000</v>
      </c>
      <c r="F4451" s="10" t="s">
        <v>1409</v>
      </c>
      <c r="G4451" s="9">
        <v>44800</v>
      </c>
      <c r="H4451" s="9">
        <f t="shared" si="393"/>
        <v>604800</v>
      </c>
      <c r="I4451" s="6" t="s">
        <v>13</v>
      </c>
      <c r="J4451" s="6" t="s">
        <v>14</v>
      </c>
      <c r="K4451" s="5">
        <f t="shared" si="394"/>
        <v>45979</v>
      </c>
      <c r="L4451" s="9">
        <f>+VLOOKUP(B4451,'[17]TT 2023'!F$4522:K$4610,2,0)</f>
        <v>604800</v>
      </c>
      <c r="M4451" s="9">
        <f t="shared" si="395"/>
        <v>0</v>
      </c>
      <c r="N4451" s="5">
        <f>+VLOOKUP(B4451,'[17]TT 2023'!F$4522:K$4610,6,0)</f>
        <v>45985</v>
      </c>
      <c r="O4451" t="s">
        <v>4764</v>
      </c>
    </row>
    <row r="4452" spans="1:15" hidden="1" x14ac:dyDescent="0.2">
      <c r="A4452" s="5">
        <v>45944</v>
      </c>
      <c r="B4452" s="6">
        <v>67140</v>
      </c>
      <c r="C4452" s="6" t="s">
        <v>3391</v>
      </c>
      <c r="D4452" s="6" t="s">
        <v>4501</v>
      </c>
      <c r="E4452" s="9">
        <v>1110580</v>
      </c>
      <c r="F4452" s="10" t="s">
        <v>1409</v>
      </c>
      <c r="G4452" s="9">
        <v>88846</v>
      </c>
      <c r="H4452" s="9">
        <f t="shared" si="393"/>
        <v>1199426</v>
      </c>
      <c r="I4452" s="6" t="s">
        <v>113</v>
      </c>
      <c r="J4452" s="6" t="s">
        <v>114</v>
      </c>
      <c r="K4452" s="5">
        <f t="shared" si="394"/>
        <v>45979</v>
      </c>
      <c r="L4452" s="9">
        <f>+VLOOKUP(B4452,'[17]TT 2023'!F$4522:K$4610,2,0)</f>
        <v>1199421</v>
      </c>
      <c r="M4452" s="9">
        <f t="shared" si="395"/>
        <v>-5</v>
      </c>
      <c r="N4452" s="5">
        <f>+VLOOKUP(B4452,'[17]TT 2023'!F$4522:K$4610,6,0)</f>
        <v>45985</v>
      </c>
      <c r="O4452" t="s">
        <v>4764</v>
      </c>
    </row>
    <row r="4453" spans="1:15" hidden="1" x14ac:dyDescent="0.2">
      <c r="A4453" s="5">
        <v>45944</v>
      </c>
      <c r="B4453" s="6">
        <v>67141</v>
      </c>
      <c r="C4453" s="6" t="s">
        <v>3391</v>
      </c>
      <c r="D4453" s="6" t="s">
        <v>4502</v>
      </c>
      <c r="E4453" s="9">
        <v>560000</v>
      </c>
      <c r="F4453" s="10" t="s">
        <v>1409</v>
      </c>
      <c r="G4453" s="9">
        <v>44800</v>
      </c>
      <c r="H4453" s="9">
        <f t="shared" si="393"/>
        <v>604800</v>
      </c>
      <c r="I4453" s="6" t="s">
        <v>175</v>
      </c>
      <c r="J4453" s="6" t="s">
        <v>176</v>
      </c>
      <c r="K4453" s="5">
        <f t="shared" si="394"/>
        <v>45979</v>
      </c>
      <c r="L4453" s="9">
        <f>+VLOOKUP(B4453,'[17]TT 2023'!F$4522:K$4610,2,0)</f>
        <v>604800</v>
      </c>
      <c r="M4453" s="9">
        <f t="shared" si="395"/>
        <v>0</v>
      </c>
      <c r="N4453" s="5">
        <f>+VLOOKUP(B4453,'[17]TT 2023'!F$4522:K$4610,6,0)</f>
        <v>45985</v>
      </c>
      <c r="O4453" t="s">
        <v>4764</v>
      </c>
    </row>
    <row r="4454" spans="1:15" hidden="1" x14ac:dyDescent="0.2">
      <c r="A4454" s="5">
        <v>45944</v>
      </c>
      <c r="B4454" s="6">
        <v>67142</v>
      </c>
      <c r="C4454" s="6" t="s">
        <v>3391</v>
      </c>
      <c r="D4454" s="6" t="s">
        <v>4503</v>
      </c>
      <c r="E4454" s="9">
        <v>5730140</v>
      </c>
      <c r="F4454" s="10" t="s">
        <v>1409</v>
      </c>
      <c r="G4454" s="9">
        <v>458411</v>
      </c>
      <c r="H4454" s="9">
        <f t="shared" si="393"/>
        <v>6188551</v>
      </c>
      <c r="I4454" s="6" t="s">
        <v>175</v>
      </c>
      <c r="J4454" s="6" t="s">
        <v>176</v>
      </c>
      <c r="K4454" s="5">
        <f t="shared" si="394"/>
        <v>45979</v>
      </c>
      <c r="L4454" s="9">
        <f>+VLOOKUP(B4454,'[17]TT 2023'!F$4522:K$4610,2,0)</f>
        <v>6188549</v>
      </c>
      <c r="M4454" s="9">
        <f t="shared" si="395"/>
        <v>-2</v>
      </c>
      <c r="N4454" s="5">
        <f>+VLOOKUP(B4454,'[17]TT 2023'!F$4522:K$4610,6,0)</f>
        <v>45985</v>
      </c>
      <c r="O4454" t="s">
        <v>4764</v>
      </c>
    </row>
    <row r="4455" spans="1:15" hidden="1" x14ac:dyDescent="0.2">
      <c r="A4455" s="5">
        <v>45944</v>
      </c>
      <c r="B4455" s="6">
        <v>67143</v>
      </c>
      <c r="C4455" s="6" t="s">
        <v>3391</v>
      </c>
      <c r="D4455" s="6" t="s">
        <v>4504</v>
      </c>
      <c r="E4455" s="9">
        <v>1537140</v>
      </c>
      <c r="F4455" s="10" t="s">
        <v>1409</v>
      </c>
      <c r="G4455" s="9">
        <v>122971</v>
      </c>
      <c r="H4455" s="9">
        <f t="shared" si="393"/>
        <v>1660111</v>
      </c>
      <c r="I4455" s="6" t="s">
        <v>83</v>
      </c>
      <c r="J4455" s="6" t="s">
        <v>84</v>
      </c>
      <c r="K4455" s="5">
        <f t="shared" si="394"/>
        <v>45979</v>
      </c>
      <c r="L4455" s="9">
        <f>+VLOOKUP(B4455,'[17]TT 2023'!F$4522:K$4610,2,0)</f>
        <v>1660109</v>
      </c>
      <c r="M4455" s="9">
        <f t="shared" si="395"/>
        <v>-2</v>
      </c>
      <c r="N4455" s="5">
        <f>+VLOOKUP(B4455,'[17]TT 2023'!F$4522:K$4610,6,0)</f>
        <v>45985</v>
      </c>
      <c r="O4455" t="s">
        <v>4764</v>
      </c>
    </row>
    <row r="4456" spans="1:15" hidden="1" x14ac:dyDescent="0.2">
      <c r="A4456" s="5">
        <v>45944</v>
      </c>
      <c r="B4456" s="6">
        <v>67144</v>
      </c>
      <c r="C4456" s="6" t="s">
        <v>3391</v>
      </c>
      <c r="D4456" s="6" t="s">
        <v>4505</v>
      </c>
      <c r="E4456" s="9">
        <v>1840000</v>
      </c>
      <c r="F4456" s="10" t="s">
        <v>1409</v>
      </c>
      <c r="G4456" s="9">
        <v>147200</v>
      </c>
      <c r="H4456" s="9">
        <f t="shared" si="393"/>
        <v>1987200</v>
      </c>
      <c r="I4456" s="6" t="s">
        <v>93</v>
      </c>
      <c r="J4456" s="6" t="s">
        <v>94</v>
      </c>
      <c r="K4456" s="5">
        <f t="shared" si="394"/>
        <v>45979</v>
      </c>
      <c r="L4456" s="9">
        <f>+VLOOKUP(B4456,'[17]TT 2023'!F$4522:K$4610,2,0)</f>
        <v>1987200</v>
      </c>
      <c r="M4456" s="9">
        <f t="shared" si="395"/>
        <v>0</v>
      </c>
      <c r="N4456" s="5">
        <f>+VLOOKUP(B4456,'[17]TT 2023'!F$4522:K$4610,6,0)</f>
        <v>45985</v>
      </c>
      <c r="O4456" t="s">
        <v>4764</v>
      </c>
    </row>
    <row r="4457" spans="1:15" hidden="1" x14ac:dyDescent="0.2">
      <c r="A4457" s="5">
        <v>45944</v>
      </c>
      <c r="B4457" s="6">
        <v>67145</v>
      </c>
      <c r="C4457" s="6" t="s">
        <v>3391</v>
      </c>
      <c r="D4457" s="6" t="s">
        <v>4506</v>
      </c>
      <c r="E4457" s="9">
        <v>426560</v>
      </c>
      <c r="F4457" s="10" t="s">
        <v>1409</v>
      </c>
      <c r="G4457" s="9">
        <v>34125</v>
      </c>
      <c r="H4457" s="9">
        <f t="shared" si="393"/>
        <v>460685</v>
      </c>
      <c r="I4457" s="6" t="s">
        <v>93</v>
      </c>
      <c r="J4457" s="6" t="s">
        <v>94</v>
      </c>
      <c r="K4457" s="5">
        <f t="shared" si="394"/>
        <v>45979</v>
      </c>
      <c r="L4457" s="9">
        <f>+VLOOKUP(B4457,'[17]TT 2023'!F$4522:K$4610,2,0)</f>
        <v>460688</v>
      </c>
      <c r="M4457" s="9">
        <f t="shared" si="395"/>
        <v>3</v>
      </c>
      <c r="N4457" s="5">
        <f>+VLOOKUP(B4457,'[17]TT 2023'!F$4522:K$4610,6,0)</f>
        <v>45985</v>
      </c>
      <c r="O4457" t="s">
        <v>4764</v>
      </c>
    </row>
    <row r="4458" spans="1:15" hidden="1" x14ac:dyDescent="0.2">
      <c r="A4458" s="5">
        <v>45944</v>
      </c>
      <c r="B4458" s="6">
        <v>67146</v>
      </c>
      <c r="C4458" s="6" t="s">
        <v>3391</v>
      </c>
      <c r="D4458" s="6" t="s">
        <v>4507</v>
      </c>
      <c r="E4458" s="9">
        <v>1110580</v>
      </c>
      <c r="F4458" s="10" t="s">
        <v>1409</v>
      </c>
      <c r="G4458" s="9">
        <v>88846</v>
      </c>
      <c r="H4458" s="9">
        <f t="shared" si="393"/>
        <v>1199426</v>
      </c>
      <c r="I4458" s="6" t="s">
        <v>93</v>
      </c>
      <c r="J4458" s="6" t="s">
        <v>94</v>
      </c>
      <c r="K4458" s="5">
        <f t="shared" si="394"/>
        <v>45979</v>
      </c>
      <c r="L4458" s="9">
        <f>+VLOOKUP(B4458,'[17]TT 2023'!F$4522:K$4610,2,0)</f>
        <v>1199421</v>
      </c>
      <c r="M4458" s="9">
        <f t="shared" si="395"/>
        <v>-5</v>
      </c>
      <c r="N4458" s="5">
        <f>+VLOOKUP(B4458,'[17]TT 2023'!F$4522:K$4610,6,0)</f>
        <v>45985</v>
      </c>
      <c r="O4458" t="s">
        <v>4764</v>
      </c>
    </row>
    <row r="4459" spans="1:15" hidden="1" x14ac:dyDescent="0.2">
      <c r="A4459" s="5">
        <v>45944</v>
      </c>
      <c r="B4459" s="6">
        <v>67147</v>
      </c>
      <c r="C4459" s="6" t="s">
        <v>3391</v>
      </c>
      <c r="D4459" s="6" t="s">
        <v>4508</v>
      </c>
      <c r="E4459" s="9">
        <v>1823985</v>
      </c>
      <c r="F4459" s="10" t="s">
        <v>1409</v>
      </c>
      <c r="G4459" s="9">
        <v>145919</v>
      </c>
      <c r="H4459" s="9">
        <f t="shared" si="393"/>
        <v>1969904</v>
      </c>
      <c r="I4459" s="6" t="s">
        <v>139</v>
      </c>
      <c r="J4459" s="6" t="s">
        <v>140</v>
      </c>
      <c r="K4459" s="5">
        <f t="shared" si="394"/>
        <v>45979</v>
      </c>
      <c r="L4459" s="9">
        <f>+VLOOKUP(B4459,'[17]TT 2023'!F$4522:K$4610,2,0)</f>
        <v>1969907</v>
      </c>
      <c r="M4459" s="9">
        <f t="shared" si="395"/>
        <v>3</v>
      </c>
      <c r="N4459" s="5">
        <f>+VLOOKUP(B4459,'[17]TT 2023'!F$4522:K$4610,6,0)</f>
        <v>45985</v>
      </c>
      <c r="O4459" t="s">
        <v>4764</v>
      </c>
    </row>
    <row r="4460" spans="1:15" hidden="1" x14ac:dyDescent="0.2">
      <c r="A4460" s="5">
        <v>45944</v>
      </c>
      <c r="B4460" s="6">
        <v>67148</v>
      </c>
      <c r="C4460" s="6" t="s">
        <v>3391</v>
      </c>
      <c r="D4460" s="6" t="s">
        <v>4509</v>
      </c>
      <c r="E4460" s="9">
        <v>580000</v>
      </c>
      <c r="F4460" s="10" t="s">
        <v>1409</v>
      </c>
      <c r="G4460" s="9">
        <v>46400</v>
      </c>
      <c r="H4460" s="9">
        <f t="shared" si="393"/>
        <v>626400</v>
      </c>
      <c r="I4460" s="6" t="s">
        <v>139</v>
      </c>
      <c r="J4460" s="6" t="s">
        <v>140</v>
      </c>
      <c r="K4460" s="5">
        <f t="shared" si="394"/>
        <v>45979</v>
      </c>
      <c r="L4460" s="9">
        <f>+VLOOKUP(B4460,'[17]TT 2023'!F$4522:K$4610,2,0)</f>
        <v>626400</v>
      </c>
      <c r="M4460" s="9">
        <f t="shared" si="395"/>
        <v>0</v>
      </c>
      <c r="N4460" s="5">
        <f>+VLOOKUP(B4460,'[17]TT 2023'!F$4522:K$4610,6,0)</f>
        <v>45985</v>
      </c>
      <c r="O4460" t="s">
        <v>4764</v>
      </c>
    </row>
    <row r="4461" spans="1:15" hidden="1" x14ac:dyDescent="0.2">
      <c r="A4461" s="5">
        <v>45945</v>
      </c>
      <c r="B4461" s="6">
        <v>158</v>
      </c>
      <c r="C4461" s="6"/>
      <c r="D4461" s="6" t="s">
        <v>4510</v>
      </c>
      <c r="E4461" s="9">
        <v>-2280232</v>
      </c>
      <c r="F4461" s="10" t="s">
        <v>1409</v>
      </c>
      <c r="G4461" s="9">
        <v>-182419</v>
      </c>
      <c r="H4461" s="9">
        <f t="shared" si="393"/>
        <v>-2462651</v>
      </c>
      <c r="I4461" s="6" t="s">
        <v>117</v>
      </c>
      <c r="J4461" s="6" t="s">
        <v>118</v>
      </c>
      <c r="K4461" s="5">
        <f t="shared" si="394"/>
        <v>45980</v>
      </c>
      <c r="L4461" s="9">
        <f>+VLOOKUP(B4461,'[17]TT 2023'!F$4299:K$4460,2,0)</f>
        <v>-2462651</v>
      </c>
      <c r="M4461" s="9">
        <f t="shared" si="395"/>
        <v>0</v>
      </c>
      <c r="N4461" s="5">
        <f>+VLOOKUP(B4461,'[17]TT 2023'!F$4299:K$4460,6,0)</f>
        <v>45954</v>
      </c>
      <c r="O4461" t="s">
        <v>4621</v>
      </c>
    </row>
    <row r="4462" spans="1:15" hidden="1" x14ac:dyDescent="0.2">
      <c r="A4462" s="5">
        <v>45945</v>
      </c>
      <c r="B4462" s="6">
        <v>237</v>
      </c>
      <c r="C4462" s="6"/>
      <c r="D4462" s="6" t="s">
        <v>4511</v>
      </c>
      <c r="E4462" s="9">
        <v>-1005184</v>
      </c>
      <c r="F4462" s="10" t="s">
        <v>1409</v>
      </c>
      <c r="G4462" s="9">
        <v>-80414</v>
      </c>
      <c r="H4462" s="9">
        <f t="shared" si="393"/>
        <v>-1085598</v>
      </c>
      <c r="I4462" s="6" t="s">
        <v>131</v>
      </c>
      <c r="J4462" s="6" t="s">
        <v>132</v>
      </c>
      <c r="K4462" s="5">
        <f t="shared" si="394"/>
        <v>45980</v>
      </c>
      <c r="L4462" s="9">
        <f>+VLOOKUP(B4462,'[17]TT 2023'!F$4299:K$4460,2,0)</f>
        <v>-1085599</v>
      </c>
      <c r="M4462" s="9">
        <f t="shared" si="395"/>
        <v>-1</v>
      </c>
      <c r="N4462" s="5">
        <f>+VLOOKUP(B4462,'[17]TT 2023'!F$4299:K$4460,6,0)</f>
        <v>45954</v>
      </c>
      <c r="O4462" t="s">
        <v>4621</v>
      </c>
    </row>
    <row r="4463" spans="1:15" hidden="1" x14ac:dyDescent="0.2">
      <c r="A4463" s="5">
        <v>45945</v>
      </c>
      <c r="B4463" s="6">
        <v>163</v>
      </c>
      <c r="C4463" s="6" t="s">
        <v>4512</v>
      </c>
      <c r="D4463" s="6" t="s">
        <v>4513</v>
      </c>
      <c r="E4463" s="9">
        <v>-3212686</v>
      </c>
      <c r="F4463" s="10" t="s">
        <v>1409</v>
      </c>
      <c r="G4463" s="9">
        <v>-257016</v>
      </c>
      <c r="H4463" s="9">
        <f t="shared" si="393"/>
        <v>-3469702</v>
      </c>
      <c r="I4463" s="6" t="s">
        <v>93</v>
      </c>
      <c r="J4463" s="6" t="s">
        <v>94</v>
      </c>
      <c r="K4463" s="5">
        <f t="shared" si="394"/>
        <v>45980</v>
      </c>
      <c r="L4463" s="9">
        <f>+VLOOKUP(B4463,'[17]TT 2023'!F$4299:K$4460,2,0)</f>
        <v>-3469701</v>
      </c>
      <c r="M4463" s="9">
        <f t="shared" si="395"/>
        <v>1</v>
      </c>
      <c r="N4463" s="5">
        <f>+VLOOKUP(B4463,'[17]TT 2023'!F$4299:K$4460,6,0)</f>
        <v>45954</v>
      </c>
      <c r="O4463" t="s">
        <v>4621</v>
      </c>
    </row>
    <row r="4464" spans="1:15" hidden="1" x14ac:dyDescent="0.2">
      <c r="A4464" s="5">
        <v>45945</v>
      </c>
      <c r="B4464" s="6">
        <v>67213</v>
      </c>
      <c r="C4464" s="6" t="s">
        <v>3391</v>
      </c>
      <c r="D4464" s="6" t="s">
        <v>4514</v>
      </c>
      <c r="E4464" s="9">
        <v>2024120</v>
      </c>
      <c r="F4464" s="10" t="s">
        <v>1409</v>
      </c>
      <c r="G4464" s="9">
        <v>161930</v>
      </c>
      <c r="H4464" s="9">
        <f t="shared" si="393"/>
        <v>2186050</v>
      </c>
      <c r="I4464" s="6" t="s">
        <v>13</v>
      </c>
      <c r="J4464" s="6" t="s">
        <v>14</v>
      </c>
      <c r="K4464" s="5">
        <f t="shared" si="394"/>
        <v>45980</v>
      </c>
      <c r="L4464" s="9">
        <f>+VLOOKUP(B4464,'[17]TT 2023'!F$4522:K$4610,2,0)</f>
        <v>2186055</v>
      </c>
      <c r="M4464" s="9">
        <f t="shared" si="395"/>
        <v>5</v>
      </c>
      <c r="N4464" s="5">
        <f>+VLOOKUP(B4464,'[17]TT 2023'!F$4522:K$4610,6,0)</f>
        <v>45985</v>
      </c>
      <c r="O4464" t="s">
        <v>4764</v>
      </c>
    </row>
    <row r="4465" spans="1:15" hidden="1" x14ac:dyDescent="0.2">
      <c r="A4465" s="5">
        <v>45945</v>
      </c>
      <c r="B4465" s="6">
        <v>67214</v>
      </c>
      <c r="C4465" s="6" t="s">
        <v>3391</v>
      </c>
      <c r="D4465" s="6" t="s">
        <v>4515</v>
      </c>
      <c r="E4465" s="9">
        <v>560000</v>
      </c>
      <c r="F4465" s="10" t="s">
        <v>1409</v>
      </c>
      <c r="G4465" s="9">
        <v>44800</v>
      </c>
      <c r="H4465" s="9">
        <f t="shared" si="393"/>
        <v>604800</v>
      </c>
      <c r="I4465" s="6" t="s">
        <v>13</v>
      </c>
      <c r="J4465" s="6" t="s">
        <v>14</v>
      </c>
      <c r="K4465" s="5">
        <f t="shared" si="394"/>
        <v>45980</v>
      </c>
      <c r="L4465" s="9">
        <f>+VLOOKUP(B4465,'[17]TT 2023'!F$4522:K$4610,2,0)</f>
        <v>604800</v>
      </c>
      <c r="M4465" s="9">
        <f t="shared" si="395"/>
        <v>0</v>
      </c>
      <c r="N4465" s="5">
        <f>+VLOOKUP(B4465,'[17]TT 2023'!F$4522:K$4610,6,0)</f>
        <v>45985</v>
      </c>
      <c r="O4465" t="s">
        <v>4764</v>
      </c>
    </row>
    <row r="4466" spans="1:15" hidden="1" x14ac:dyDescent="0.2">
      <c r="A4466" s="5">
        <v>45946</v>
      </c>
      <c r="B4466" s="6">
        <v>68432</v>
      </c>
      <c r="C4466" s="6" t="s">
        <v>3391</v>
      </c>
      <c r="D4466" s="6" t="s">
        <v>4516</v>
      </c>
      <c r="E4466" s="9">
        <v>5920055</v>
      </c>
      <c r="F4466" s="10" t="s">
        <v>1409</v>
      </c>
      <c r="G4466" s="9">
        <v>473604</v>
      </c>
      <c r="H4466" s="9">
        <f t="shared" si="393"/>
        <v>6393659</v>
      </c>
      <c r="I4466" s="6" t="s">
        <v>147</v>
      </c>
      <c r="J4466" s="6" t="s">
        <v>148</v>
      </c>
      <c r="K4466" s="5">
        <f t="shared" si="394"/>
        <v>45981</v>
      </c>
      <c r="L4466" s="9">
        <f>+VLOOKUP(B4466,'[17]TT 2023'!F$4522:K$4610,2,0)</f>
        <v>6393654</v>
      </c>
      <c r="M4466" s="9">
        <f t="shared" si="395"/>
        <v>-5</v>
      </c>
      <c r="N4466" s="5">
        <f>+VLOOKUP(B4466,'[17]TT 2023'!F$4522:K$4610,6,0)</f>
        <v>45985</v>
      </c>
      <c r="O4466" t="s">
        <v>4764</v>
      </c>
    </row>
    <row r="4467" spans="1:15" hidden="1" x14ac:dyDescent="0.2">
      <c r="A4467" s="5">
        <v>45946</v>
      </c>
      <c r="B4467" s="6">
        <v>68433</v>
      </c>
      <c r="C4467" s="6" t="s">
        <v>3391</v>
      </c>
      <c r="D4467" s="6" t="s">
        <v>4517</v>
      </c>
      <c r="E4467" s="9">
        <v>558030</v>
      </c>
      <c r="F4467" s="10" t="s">
        <v>1409</v>
      </c>
      <c r="G4467" s="9">
        <v>44642</v>
      </c>
      <c r="H4467" s="9">
        <f t="shared" si="393"/>
        <v>602672</v>
      </c>
      <c r="I4467" s="6" t="s">
        <v>147</v>
      </c>
      <c r="J4467" s="6" t="s">
        <v>148</v>
      </c>
      <c r="K4467" s="5">
        <f t="shared" si="394"/>
        <v>45981</v>
      </c>
      <c r="L4467" s="9">
        <f>+VLOOKUP(B4467,'[17]TT 2023'!F$4522:K$4610,2,0)</f>
        <v>602667</v>
      </c>
      <c r="M4467" s="9">
        <f t="shared" si="395"/>
        <v>-5</v>
      </c>
      <c r="N4467" s="5">
        <f>+VLOOKUP(B4467,'[17]TT 2023'!F$4522:K$4610,6,0)</f>
        <v>45985</v>
      </c>
      <c r="O4467" t="s">
        <v>4764</v>
      </c>
    </row>
    <row r="4468" spans="1:15" hidden="1" x14ac:dyDescent="0.2">
      <c r="A4468" s="5">
        <v>45946</v>
      </c>
      <c r="B4468" s="6">
        <v>68434</v>
      </c>
      <c r="C4468" s="6" t="s">
        <v>3391</v>
      </c>
      <c r="D4468" s="6" t="s">
        <v>4518</v>
      </c>
      <c r="E4468" s="9">
        <v>1880995</v>
      </c>
      <c r="F4468" s="10" t="s">
        <v>1409</v>
      </c>
      <c r="G4468" s="9">
        <v>150480</v>
      </c>
      <c r="H4468" s="9">
        <f t="shared" si="393"/>
        <v>2031475</v>
      </c>
      <c r="I4468" s="6" t="s">
        <v>147</v>
      </c>
      <c r="J4468" s="6" t="s">
        <v>148</v>
      </c>
      <c r="K4468" s="5">
        <f t="shared" si="394"/>
        <v>45981</v>
      </c>
      <c r="L4468" s="9">
        <f>+VLOOKUP(B4468,'[17]TT 2023'!F$4522:K$4610,2,0)</f>
        <v>2031480</v>
      </c>
      <c r="M4468" s="9">
        <f t="shared" si="395"/>
        <v>5</v>
      </c>
      <c r="N4468" s="5">
        <f>+VLOOKUP(B4468,'[17]TT 2023'!F$4522:K$4610,6,0)</f>
        <v>45985</v>
      </c>
      <c r="O4468" t="s">
        <v>4764</v>
      </c>
    </row>
    <row r="4469" spans="1:15" hidden="1" x14ac:dyDescent="0.2">
      <c r="A4469" s="5">
        <v>45946</v>
      </c>
      <c r="B4469" s="6">
        <v>68435</v>
      </c>
      <c r="C4469" s="6" t="s">
        <v>3391</v>
      </c>
      <c r="D4469" s="6" t="s">
        <v>4519</v>
      </c>
      <c r="E4469" s="9">
        <v>1646605</v>
      </c>
      <c r="F4469" s="10" t="s">
        <v>1409</v>
      </c>
      <c r="G4469" s="9">
        <v>131728</v>
      </c>
      <c r="H4469" s="9">
        <f t="shared" ref="H4469:H4532" si="396">+E4469+G4469</f>
        <v>1778333</v>
      </c>
      <c r="I4469" s="6" t="s">
        <v>147</v>
      </c>
      <c r="J4469" s="6" t="s">
        <v>148</v>
      </c>
      <c r="K4469" s="5">
        <f t="shared" ref="K4469:K4532" si="397">35+A4469</f>
        <v>45981</v>
      </c>
      <c r="L4469" s="9">
        <f>+VLOOKUP(B4469,'[17]TT 2023'!F$4461:K$4521,2,0)</f>
        <v>1778328</v>
      </c>
      <c r="M4469" s="9">
        <f t="shared" ref="M4469:M4532" si="398">+L4469-H4469</f>
        <v>-5</v>
      </c>
      <c r="N4469" s="5">
        <f>+VLOOKUP(B4469,'[17]TT 2023'!F$4461:K$4521,6,0)</f>
        <v>45971</v>
      </c>
      <c r="O4469" t="s">
        <v>4763</v>
      </c>
    </row>
    <row r="4470" spans="1:15" hidden="1" x14ac:dyDescent="0.2">
      <c r="A4470" s="28">
        <v>45947</v>
      </c>
      <c r="B4470" s="6">
        <v>5485</v>
      </c>
      <c r="C4470" s="6" t="s">
        <v>3819</v>
      </c>
      <c r="D4470" s="6" t="s">
        <v>4334</v>
      </c>
      <c r="E4470" s="9">
        <v>-3616062</v>
      </c>
      <c r="F4470" s="10" t="s">
        <v>3390</v>
      </c>
      <c r="G4470" s="9">
        <v>-289287</v>
      </c>
      <c r="H4470" s="9">
        <f t="shared" si="396"/>
        <v>-3905349</v>
      </c>
      <c r="I4470" s="6" t="s">
        <v>13</v>
      </c>
      <c r="J4470" s="6" t="s">
        <v>14</v>
      </c>
      <c r="K4470" s="5">
        <f t="shared" si="397"/>
        <v>45982</v>
      </c>
      <c r="L4470" s="9">
        <f>+VLOOKUP(B4470,'[17]TT 2023'!F$4299:K$4460,2,0)</f>
        <v>-3905347</v>
      </c>
      <c r="M4470" s="9">
        <f t="shared" si="398"/>
        <v>2</v>
      </c>
      <c r="N4470" s="5">
        <f>+VLOOKUP(B4470,'[17]TT 2023'!F$4299:K$4460,6,0)</f>
        <v>45954</v>
      </c>
      <c r="O4470" t="s">
        <v>4621</v>
      </c>
    </row>
    <row r="4471" spans="1:15" hidden="1" x14ac:dyDescent="0.2">
      <c r="A4471" s="5">
        <v>45947</v>
      </c>
      <c r="B4471" s="6">
        <v>68533</v>
      </c>
      <c r="C4471" s="6" t="s">
        <v>3391</v>
      </c>
      <c r="D4471" s="6" t="s">
        <v>4520</v>
      </c>
      <c r="E4471" s="9">
        <v>1110580</v>
      </c>
      <c r="F4471" s="10" t="s">
        <v>1409</v>
      </c>
      <c r="G4471" s="9">
        <v>88846</v>
      </c>
      <c r="H4471" s="9">
        <f t="shared" si="396"/>
        <v>1199426</v>
      </c>
      <c r="I4471" s="6" t="s">
        <v>73</v>
      </c>
      <c r="J4471" s="6" t="s">
        <v>74</v>
      </c>
      <c r="K4471" s="5">
        <f t="shared" si="397"/>
        <v>45982</v>
      </c>
      <c r="L4471" s="9">
        <f>+VLOOKUP(B4471,'[17]TT 2023'!F$4522:K$4610,2,0)</f>
        <v>1199421</v>
      </c>
      <c r="M4471" s="9">
        <f t="shared" si="398"/>
        <v>-5</v>
      </c>
      <c r="N4471" s="5">
        <f>+VLOOKUP(B4471,'[17]TT 2023'!F$4522:K$4610,6,0)</f>
        <v>45985</v>
      </c>
      <c r="O4471" t="s">
        <v>4764</v>
      </c>
    </row>
    <row r="4472" spans="1:15" hidden="1" x14ac:dyDescent="0.2">
      <c r="A4472" s="5">
        <v>45947</v>
      </c>
      <c r="B4472" s="6">
        <v>68534</v>
      </c>
      <c r="C4472" s="6" t="s">
        <v>3391</v>
      </c>
      <c r="D4472" s="6" t="s">
        <v>4521</v>
      </c>
      <c r="E4472" s="9">
        <v>2024120</v>
      </c>
      <c r="F4472" s="10" t="s">
        <v>1409</v>
      </c>
      <c r="G4472" s="9">
        <v>161930</v>
      </c>
      <c r="H4472" s="9">
        <f t="shared" si="396"/>
        <v>2186050</v>
      </c>
      <c r="I4472" s="6" t="s">
        <v>113</v>
      </c>
      <c r="J4472" s="6" t="s">
        <v>114</v>
      </c>
      <c r="K4472" s="5">
        <f t="shared" si="397"/>
        <v>45982</v>
      </c>
      <c r="L4472" s="9">
        <f>+VLOOKUP(B4472,'[17]TT 2023'!F$4522:K$4610,2,0)</f>
        <v>2186055</v>
      </c>
      <c r="M4472" s="9">
        <f t="shared" si="398"/>
        <v>5</v>
      </c>
      <c r="N4472" s="5">
        <f>+VLOOKUP(B4472,'[17]TT 2023'!F$4522:K$4610,6,0)</f>
        <v>45985</v>
      </c>
      <c r="O4472" t="s">
        <v>4764</v>
      </c>
    </row>
    <row r="4473" spans="1:15" hidden="1" x14ac:dyDescent="0.2">
      <c r="A4473" s="5">
        <v>45947</v>
      </c>
      <c r="B4473" s="6">
        <v>68535</v>
      </c>
      <c r="C4473" s="6" t="s">
        <v>3391</v>
      </c>
      <c r="D4473" s="6" t="s">
        <v>4522</v>
      </c>
      <c r="E4473" s="9">
        <v>6072360</v>
      </c>
      <c r="F4473" s="10" t="s">
        <v>1409</v>
      </c>
      <c r="G4473" s="9">
        <v>485789</v>
      </c>
      <c r="H4473" s="9">
        <f t="shared" si="396"/>
        <v>6558149</v>
      </c>
      <c r="I4473" s="6" t="s">
        <v>175</v>
      </c>
      <c r="J4473" s="6" t="s">
        <v>176</v>
      </c>
      <c r="K4473" s="5">
        <f t="shared" si="397"/>
        <v>45982</v>
      </c>
      <c r="L4473" s="9">
        <f>+VLOOKUP(B4473,'[17]TT 2023'!F$4522:K$4610,2,0)</f>
        <v>6558152</v>
      </c>
      <c r="M4473" s="9">
        <f t="shared" si="398"/>
        <v>3</v>
      </c>
      <c r="N4473" s="5">
        <f>+VLOOKUP(B4473,'[17]TT 2023'!F$4522:K$4610,6,0)</f>
        <v>45985</v>
      </c>
      <c r="O4473" t="s">
        <v>4764</v>
      </c>
    </row>
    <row r="4474" spans="1:15" hidden="1" x14ac:dyDescent="0.2">
      <c r="A4474" s="5">
        <v>45947</v>
      </c>
      <c r="B4474" s="6">
        <v>68536</v>
      </c>
      <c r="C4474" s="6" t="s">
        <v>3391</v>
      </c>
      <c r="D4474" s="6" t="s">
        <v>4523</v>
      </c>
      <c r="E4474" s="9">
        <v>580000</v>
      </c>
      <c r="F4474" s="10" t="s">
        <v>1409</v>
      </c>
      <c r="G4474" s="9">
        <v>46400</v>
      </c>
      <c r="H4474" s="9">
        <f t="shared" si="396"/>
        <v>626400</v>
      </c>
      <c r="I4474" s="6" t="s">
        <v>175</v>
      </c>
      <c r="J4474" s="6" t="s">
        <v>176</v>
      </c>
      <c r="K4474" s="5">
        <f t="shared" si="397"/>
        <v>45982</v>
      </c>
      <c r="L4474" s="9">
        <f>+VLOOKUP(B4474,'[17]TT 2023'!F$4522:K$4610,2,0)</f>
        <v>626400</v>
      </c>
      <c r="M4474" s="9">
        <f t="shared" si="398"/>
        <v>0</v>
      </c>
      <c r="N4474" s="5">
        <f>+VLOOKUP(B4474,'[17]TT 2023'!F$4522:K$4610,6,0)</f>
        <v>45985</v>
      </c>
      <c r="O4474" t="s">
        <v>4764</v>
      </c>
    </row>
    <row r="4475" spans="1:15" hidden="1" x14ac:dyDescent="0.2">
      <c r="A4475" s="5">
        <v>45947</v>
      </c>
      <c r="B4475" s="6">
        <v>68537</v>
      </c>
      <c r="C4475" s="6" t="s">
        <v>3391</v>
      </c>
      <c r="D4475" s="6" t="s">
        <v>4524</v>
      </c>
      <c r="E4475" s="9">
        <v>1140000</v>
      </c>
      <c r="F4475" s="10" t="s">
        <v>1409</v>
      </c>
      <c r="G4475" s="9">
        <v>91200</v>
      </c>
      <c r="H4475" s="9">
        <f t="shared" si="396"/>
        <v>1231200</v>
      </c>
      <c r="I4475" s="6" t="s">
        <v>83</v>
      </c>
      <c r="J4475" s="6" t="s">
        <v>84</v>
      </c>
      <c r="K4475" s="5">
        <f t="shared" si="397"/>
        <v>45982</v>
      </c>
      <c r="L4475" s="9">
        <f>+VLOOKUP(B4475,'[17]TT 2023'!F$4522:K$4610,2,0)</f>
        <v>1231200</v>
      </c>
      <c r="M4475" s="9">
        <f t="shared" si="398"/>
        <v>0</v>
      </c>
      <c r="N4475" s="5">
        <f>+VLOOKUP(B4475,'[17]TT 2023'!F$4522:K$4610,6,0)</f>
        <v>45985</v>
      </c>
      <c r="O4475" t="s">
        <v>4764</v>
      </c>
    </row>
    <row r="4476" spans="1:15" hidden="1" x14ac:dyDescent="0.2">
      <c r="A4476" s="5">
        <v>45947</v>
      </c>
      <c r="B4476" s="6">
        <v>68538</v>
      </c>
      <c r="C4476" s="6" t="s">
        <v>3391</v>
      </c>
      <c r="D4476" s="6" t="s">
        <v>4525</v>
      </c>
      <c r="E4476" s="9">
        <v>558030</v>
      </c>
      <c r="F4476" s="10" t="s">
        <v>1409</v>
      </c>
      <c r="G4476" s="9">
        <v>44642</v>
      </c>
      <c r="H4476" s="9">
        <f t="shared" si="396"/>
        <v>602672</v>
      </c>
      <c r="I4476" s="6" t="s">
        <v>53</v>
      </c>
      <c r="J4476" s="6" t="s">
        <v>54</v>
      </c>
      <c r="K4476" s="5">
        <f t="shared" si="397"/>
        <v>45982</v>
      </c>
      <c r="L4476" s="9">
        <f>+VLOOKUP(B4476,'[17]TT 2023'!F$4522:K$4610,2,0)</f>
        <v>602667</v>
      </c>
      <c r="M4476" s="9">
        <f t="shared" si="398"/>
        <v>-5</v>
      </c>
      <c r="N4476" s="5">
        <f>+VLOOKUP(B4476,'[17]TT 2023'!F$4522:K$4610,6,0)</f>
        <v>45985</v>
      </c>
      <c r="O4476" t="s">
        <v>4764</v>
      </c>
    </row>
    <row r="4477" spans="1:15" hidden="1" x14ac:dyDescent="0.2">
      <c r="A4477" s="5">
        <v>45947</v>
      </c>
      <c r="B4477" s="6">
        <v>68539</v>
      </c>
      <c r="C4477" s="6" t="s">
        <v>3391</v>
      </c>
      <c r="D4477" s="6" t="s">
        <v>4526</v>
      </c>
      <c r="E4477" s="9">
        <v>426560</v>
      </c>
      <c r="F4477" s="10" t="s">
        <v>1409</v>
      </c>
      <c r="G4477" s="9">
        <v>34125</v>
      </c>
      <c r="H4477" s="9">
        <f t="shared" si="396"/>
        <v>460685</v>
      </c>
      <c r="I4477" s="6" t="s">
        <v>53</v>
      </c>
      <c r="J4477" s="6" t="s">
        <v>54</v>
      </c>
      <c r="K4477" s="5">
        <f t="shared" si="397"/>
        <v>45982</v>
      </c>
      <c r="L4477" s="9">
        <f>+VLOOKUP(B4477,'[17]TT 2023'!F$4522:K$4610,2,0)</f>
        <v>460688</v>
      </c>
      <c r="M4477" s="9">
        <f t="shared" si="398"/>
        <v>3</v>
      </c>
      <c r="N4477" s="5">
        <f>+VLOOKUP(B4477,'[17]TT 2023'!F$4522:K$4610,6,0)</f>
        <v>45985</v>
      </c>
      <c r="O4477" t="s">
        <v>4764</v>
      </c>
    </row>
    <row r="4478" spans="1:15" hidden="1" x14ac:dyDescent="0.2">
      <c r="A4478" s="5">
        <v>45950</v>
      </c>
      <c r="B4478" s="6">
        <v>69061</v>
      </c>
      <c r="C4478" s="6" t="s">
        <v>3391</v>
      </c>
      <c r="D4478" s="6" t="s">
        <v>4527</v>
      </c>
      <c r="E4478" s="9">
        <v>580000</v>
      </c>
      <c r="F4478" s="10" t="s">
        <v>1409</v>
      </c>
      <c r="G4478" s="9">
        <v>46400</v>
      </c>
      <c r="H4478" s="9">
        <f t="shared" si="396"/>
        <v>626400</v>
      </c>
      <c r="I4478" s="6" t="s">
        <v>13</v>
      </c>
      <c r="J4478" s="6" t="s">
        <v>14</v>
      </c>
      <c r="K4478" s="5">
        <f t="shared" si="397"/>
        <v>45985</v>
      </c>
      <c r="L4478" s="9">
        <f>+VLOOKUP(B4478,'[17]TT 2023'!F$4522:K$4610,2,0)</f>
        <v>626400</v>
      </c>
      <c r="M4478" s="9">
        <f t="shared" si="398"/>
        <v>0</v>
      </c>
      <c r="N4478" s="5">
        <f>+VLOOKUP(B4478,'[17]TT 2023'!F$4522:K$4610,6,0)</f>
        <v>45985</v>
      </c>
      <c r="O4478" t="s">
        <v>4764</v>
      </c>
    </row>
    <row r="4479" spans="1:15" hidden="1" x14ac:dyDescent="0.2">
      <c r="A4479" s="5">
        <v>45950</v>
      </c>
      <c r="B4479" s="6">
        <v>69062</v>
      </c>
      <c r="C4479" s="6" t="s">
        <v>3391</v>
      </c>
      <c r="D4479" s="6" t="s">
        <v>4528</v>
      </c>
      <c r="E4479" s="9">
        <v>3612720</v>
      </c>
      <c r="F4479" s="10" t="s">
        <v>1409</v>
      </c>
      <c r="G4479" s="9">
        <v>289018</v>
      </c>
      <c r="H4479" s="9">
        <f t="shared" si="396"/>
        <v>3901738</v>
      </c>
      <c r="I4479" s="6" t="s">
        <v>117</v>
      </c>
      <c r="J4479" s="6" t="s">
        <v>118</v>
      </c>
      <c r="K4479" s="5">
        <f t="shared" si="397"/>
        <v>45985</v>
      </c>
      <c r="L4479" s="9">
        <f>+VLOOKUP(B4479,'[17]TT 2023'!F$4522:K$4610,2,0)</f>
        <v>3901743</v>
      </c>
      <c r="M4479" s="9">
        <f t="shared" si="398"/>
        <v>5</v>
      </c>
      <c r="N4479" s="5">
        <f>+VLOOKUP(B4479,'[17]TT 2023'!F$4522:K$4610,6,0)</f>
        <v>45985</v>
      </c>
      <c r="O4479" t="s">
        <v>4764</v>
      </c>
    </row>
    <row r="4480" spans="1:15" hidden="1" x14ac:dyDescent="0.2">
      <c r="A4480" s="5">
        <v>45950</v>
      </c>
      <c r="B4480" s="6">
        <v>69063</v>
      </c>
      <c r="C4480" s="6" t="s">
        <v>3391</v>
      </c>
      <c r="D4480" s="6" t="s">
        <v>4529</v>
      </c>
      <c r="E4480" s="9">
        <v>853120</v>
      </c>
      <c r="F4480" s="10" t="s">
        <v>1409</v>
      </c>
      <c r="G4480" s="9">
        <v>68250</v>
      </c>
      <c r="H4480" s="9">
        <f t="shared" si="396"/>
        <v>921370</v>
      </c>
      <c r="I4480" s="6" t="s">
        <v>117</v>
      </c>
      <c r="J4480" s="6" t="s">
        <v>118</v>
      </c>
      <c r="K4480" s="5">
        <f t="shared" si="397"/>
        <v>45985</v>
      </c>
      <c r="L4480" s="9">
        <f>+VLOOKUP(B4480,'[17]TT 2023'!F$4522:K$4610,2,0)</f>
        <v>921375</v>
      </c>
      <c r="M4480" s="9">
        <f t="shared" si="398"/>
        <v>5</v>
      </c>
      <c r="N4480" s="5">
        <f>+VLOOKUP(B4480,'[17]TT 2023'!F$4522:K$4610,6,0)</f>
        <v>45985</v>
      </c>
      <c r="O4480" t="s">
        <v>4764</v>
      </c>
    </row>
    <row r="4481" spans="1:15" hidden="1" x14ac:dyDescent="0.2">
      <c r="A4481" s="5">
        <v>45950</v>
      </c>
      <c r="B4481" s="6">
        <v>69064</v>
      </c>
      <c r="C4481" s="6" t="s">
        <v>3391</v>
      </c>
      <c r="D4481" s="6" t="s">
        <v>4530</v>
      </c>
      <c r="E4481" s="9">
        <v>986560</v>
      </c>
      <c r="F4481" s="10" t="s">
        <v>1409</v>
      </c>
      <c r="G4481" s="9">
        <v>78925</v>
      </c>
      <c r="H4481" s="9">
        <f t="shared" si="396"/>
        <v>1065485</v>
      </c>
      <c r="I4481" s="6" t="s">
        <v>113</v>
      </c>
      <c r="J4481" s="6" t="s">
        <v>114</v>
      </c>
      <c r="K4481" s="5">
        <f t="shared" si="397"/>
        <v>45985</v>
      </c>
      <c r="L4481" s="9">
        <f>+VLOOKUP(B4481,'[17]TT 2023'!F$4522:K$4610,2,0)</f>
        <v>1065488</v>
      </c>
      <c r="M4481" s="9">
        <f t="shared" si="398"/>
        <v>3</v>
      </c>
      <c r="N4481" s="5">
        <f>+VLOOKUP(B4481,'[17]TT 2023'!F$4522:K$4610,6,0)</f>
        <v>45985</v>
      </c>
      <c r="O4481" t="s">
        <v>4764</v>
      </c>
    </row>
    <row r="4482" spans="1:15" hidden="1" x14ac:dyDescent="0.2">
      <c r="A4482" s="5">
        <v>45950</v>
      </c>
      <c r="B4482" s="6">
        <v>69065</v>
      </c>
      <c r="C4482" s="6" t="s">
        <v>3391</v>
      </c>
      <c r="D4482" s="6" t="s">
        <v>4531</v>
      </c>
      <c r="E4482" s="9">
        <v>2024120</v>
      </c>
      <c r="F4482" s="10" t="s">
        <v>1409</v>
      </c>
      <c r="G4482" s="9">
        <v>161930</v>
      </c>
      <c r="H4482" s="9">
        <f t="shared" si="396"/>
        <v>2186050</v>
      </c>
      <c r="I4482" s="6" t="s">
        <v>83</v>
      </c>
      <c r="J4482" s="6" t="s">
        <v>84</v>
      </c>
      <c r="K4482" s="5">
        <f t="shared" si="397"/>
        <v>45985</v>
      </c>
      <c r="L4482" s="9">
        <f>+VLOOKUP(B4482,'[17]TT 2023'!F$4522:K$4610,2,0)</f>
        <v>2186055</v>
      </c>
      <c r="M4482" s="9">
        <f t="shared" si="398"/>
        <v>5</v>
      </c>
      <c r="N4482" s="5">
        <f>+VLOOKUP(B4482,'[17]TT 2023'!F$4522:K$4610,6,0)</f>
        <v>45985</v>
      </c>
      <c r="O4482" t="s">
        <v>4764</v>
      </c>
    </row>
    <row r="4483" spans="1:15" hidden="1" x14ac:dyDescent="0.2">
      <c r="A4483" s="5">
        <v>45950</v>
      </c>
      <c r="B4483" s="6">
        <v>69066</v>
      </c>
      <c r="C4483" s="6" t="s">
        <v>3391</v>
      </c>
      <c r="D4483" s="6" t="s">
        <v>4532</v>
      </c>
      <c r="E4483" s="9">
        <v>1140000</v>
      </c>
      <c r="F4483" s="10" t="s">
        <v>1409</v>
      </c>
      <c r="G4483" s="9">
        <v>91200</v>
      </c>
      <c r="H4483" s="9">
        <f t="shared" si="396"/>
        <v>1231200</v>
      </c>
      <c r="I4483" s="6" t="s">
        <v>291</v>
      </c>
      <c r="J4483" s="6" t="s">
        <v>292</v>
      </c>
      <c r="K4483" s="5">
        <f t="shared" si="397"/>
        <v>45985</v>
      </c>
      <c r="L4483" s="9">
        <f>+VLOOKUP(B4483,'[17]TT 2023'!F$4522:K$4610,2,0)</f>
        <v>1231200</v>
      </c>
      <c r="M4483" s="9">
        <f t="shared" si="398"/>
        <v>0</v>
      </c>
      <c r="N4483" s="5">
        <f>+VLOOKUP(B4483,'[17]TT 2023'!F$4522:K$4610,6,0)</f>
        <v>45985</v>
      </c>
      <c r="O4483" t="s">
        <v>4764</v>
      </c>
    </row>
    <row r="4484" spans="1:15" hidden="1" x14ac:dyDescent="0.2">
      <c r="A4484" s="5">
        <v>45950</v>
      </c>
      <c r="B4484" s="6">
        <v>69067</v>
      </c>
      <c r="C4484" s="6" t="s">
        <v>3391</v>
      </c>
      <c r="D4484" s="6" t="s">
        <v>4533</v>
      </c>
      <c r="E4484" s="9">
        <v>1468620</v>
      </c>
      <c r="F4484" s="10" t="s">
        <v>1409</v>
      </c>
      <c r="G4484" s="9">
        <v>117490</v>
      </c>
      <c r="H4484" s="9">
        <f t="shared" si="396"/>
        <v>1586110</v>
      </c>
      <c r="I4484" s="6" t="s">
        <v>89</v>
      </c>
      <c r="J4484" s="6" t="s">
        <v>90</v>
      </c>
      <c r="K4484" s="5">
        <f t="shared" si="397"/>
        <v>45985</v>
      </c>
      <c r="L4484" s="9">
        <f>+VLOOKUP(B4484,'[17]TT 2023'!F$4522:K$4610,2,0)</f>
        <v>1586115</v>
      </c>
      <c r="M4484" s="9">
        <f t="shared" si="398"/>
        <v>5</v>
      </c>
      <c r="N4484" s="5">
        <f>+VLOOKUP(B4484,'[17]TT 2023'!F$4522:K$4610,6,0)</f>
        <v>45985</v>
      </c>
      <c r="O4484" t="s">
        <v>4764</v>
      </c>
    </row>
    <row r="4485" spans="1:15" hidden="1" x14ac:dyDescent="0.2">
      <c r="A4485" s="5">
        <v>45950</v>
      </c>
      <c r="B4485" s="6">
        <v>69068</v>
      </c>
      <c r="C4485" s="6" t="s">
        <v>3391</v>
      </c>
      <c r="D4485" s="6" t="s">
        <v>4534</v>
      </c>
      <c r="E4485" s="9">
        <v>2250580</v>
      </c>
      <c r="F4485" s="10" t="s">
        <v>1409</v>
      </c>
      <c r="G4485" s="9">
        <v>180046</v>
      </c>
      <c r="H4485" s="9">
        <f t="shared" si="396"/>
        <v>2430626</v>
      </c>
      <c r="I4485" s="6" t="s">
        <v>131</v>
      </c>
      <c r="J4485" s="6" t="s">
        <v>132</v>
      </c>
      <c r="K4485" s="5">
        <f t="shared" si="397"/>
        <v>45985</v>
      </c>
      <c r="L4485" s="9">
        <f>+VLOOKUP(B4485,'[17]TT 2023'!F$4522:K$4610,2,0)</f>
        <v>2430621</v>
      </c>
      <c r="M4485" s="9">
        <f t="shared" si="398"/>
        <v>-5</v>
      </c>
      <c r="N4485" s="5">
        <f>+VLOOKUP(B4485,'[17]TT 2023'!F$4522:K$4610,6,0)</f>
        <v>45985</v>
      </c>
      <c r="O4485" t="s">
        <v>4764</v>
      </c>
    </row>
    <row r="4486" spans="1:15" hidden="1" x14ac:dyDescent="0.2">
      <c r="A4486" s="5">
        <v>45950</v>
      </c>
      <c r="B4486" s="6">
        <v>69070</v>
      </c>
      <c r="C4486" s="6" t="s">
        <v>3391</v>
      </c>
      <c r="D4486" s="6" t="s">
        <v>4535</v>
      </c>
      <c r="E4486" s="9">
        <v>1727570</v>
      </c>
      <c r="F4486" s="10" t="s">
        <v>1409</v>
      </c>
      <c r="G4486" s="9">
        <v>138206</v>
      </c>
      <c r="H4486" s="9">
        <f t="shared" si="396"/>
        <v>1865776</v>
      </c>
      <c r="I4486" s="6" t="s">
        <v>139</v>
      </c>
      <c r="J4486" s="6" t="s">
        <v>140</v>
      </c>
      <c r="K4486" s="5">
        <f t="shared" si="397"/>
        <v>45985</v>
      </c>
      <c r="L4486" s="9">
        <f>+VLOOKUP(B4486,'[17]TT 2023'!F$4522:K$4610,2,0)</f>
        <v>1865781</v>
      </c>
      <c r="M4486" s="9">
        <f t="shared" si="398"/>
        <v>5</v>
      </c>
      <c r="N4486" s="5">
        <f>+VLOOKUP(B4486,'[17]TT 2023'!F$4522:K$4610,6,0)</f>
        <v>45985</v>
      </c>
      <c r="O4486" t="s">
        <v>4764</v>
      </c>
    </row>
    <row r="4487" spans="1:15" hidden="1" x14ac:dyDescent="0.2">
      <c r="A4487" s="5">
        <v>45952</v>
      </c>
      <c r="B4487" s="6">
        <v>213</v>
      </c>
      <c r="C4487" s="6"/>
      <c r="D4487" s="6" t="s">
        <v>4464</v>
      </c>
      <c r="E4487" s="9">
        <v>-387058</v>
      </c>
      <c r="F4487" s="10" t="s">
        <v>1409</v>
      </c>
      <c r="G4487" s="9">
        <v>-30965</v>
      </c>
      <c r="H4487" s="9">
        <f t="shared" si="396"/>
        <v>-418023</v>
      </c>
      <c r="I4487" s="6" t="s">
        <v>53</v>
      </c>
      <c r="J4487" s="6" t="s">
        <v>54</v>
      </c>
      <c r="K4487" s="5">
        <f t="shared" si="397"/>
        <v>45987</v>
      </c>
      <c r="L4487" s="9">
        <f>+VLOOKUP(B4487,'[17]TT 2023'!F$4299:K$4460,2,0)</f>
        <v>-418023</v>
      </c>
      <c r="M4487" s="9">
        <f t="shared" si="398"/>
        <v>0</v>
      </c>
      <c r="N4487" s="5">
        <f>+VLOOKUP(B4487,'[17]TT 2023'!F$4299:K$4460,6,0)</f>
        <v>45954</v>
      </c>
      <c r="O4487" t="s">
        <v>4621</v>
      </c>
    </row>
    <row r="4488" spans="1:15" hidden="1" x14ac:dyDescent="0.2">
      <c r="A4488" s="5">
        <v>45952</v>
      </c>
      <c r="B4488" s="6">
        <v>257</v>
      </c>
      <c r="C4488" s="6"/>
      <c r="D4488" s="6" t="s">
        <v>4511</v>
      </c>
      <c r="E4488" s="9">
        <v>-444232</v>
      </c>
      <c r="F4488" s="10" t="s">
        <v>1409</v>
      </c>
      <c r="G4488" s="9">
        <v>-35539</v>
      </c>
      <c r="H4488" s="9">
        <f t="shared" si="396"/>
        <v>-479771</v>
      </c>
      <c r="I4488" s="6" t="s">
        <v>131</v>
      </c>
      <c r="J4488" s="6" t="s">
        <v>132</v>
      </c>
      <c r="K4488" s="5">
        <f t="shared" si="397"/>
        <v>45987</v>
      </c>
      <c r="L4488" s="9">
        <f>+VLOOKUP(B4488,'[17]TT 2023'!F$4299:K$4460,2,0)</f>
        <v>-479771</v>
      </c>
      <c r="M4488" s="9">
        <f t="shared" si="398"/>
        <v>0</v>
      </c>
      <c r="N4488" s="5">
        <f>+VLOOKUP(B4488,'[17]TT 2023'!F$4299:K$4460,6,0)</f>
        <v>45954</v>
      </c>
      <c r="O4488" t="s">
        <v>4621</v>
      </c>
    </row>
    <row r="4489" spans="1:15" hidden="1" x14ac:dyDescent="0.2">
      <c r="A4489" s="5">
        <v>45952</v>
      </c>
      <c r="B4489" s="6">
        <v>65</v>
      </c>
      <c r="C4489" s="6"/>
      <c r="D4489" s="6" t="s">
        <v>4536</v>
      </c>
      <c r="E4489" s="9">
        <v>-224000</v>
      </c>
      <c r="F4489" s="10" t="s">
        <v>1409</v>
      </c>
      <c r="G4489" s="9">
        <v>-17920</v>
      </c>
      <c r="H4489" s="9">
        <f t="shared" si="396"/>
        <v>-241920</v>
      </c>
      <c r="I4489" s="6" t="s">
        <v>147</v>
      </c>
      <c r="J4489" s="6" t="s">
        <v>148</v>
      </c>
      <c r="K4489" s="5">
        <f t="shared" si="397"/>
        <v>45987</v>
      </c>
      <c r="L4489" s="9">
        <f>+VLOOKUP(B4489,'[17]TT 2023'!F$4299:K$4460,2,0)</f>
        <v>-241920</v>
      </c>
      <c r="M4489" s="9">
        <f t="shared" si="398"/>
        <v>0</v>
      </c>
      <c r="N4489" s="5">
        <f>+VLOOKUP(B4489,'[17]TT 2023'!F$4299:K$4460,6,0)</f>
        <v>45954</v>
      </c>
      <c r="O4489" t="s">
        <v>4621</v>
      </c>
    </row>
    <row r="4490" spans="1:15" hidden="1" x14ac:dyDescent="0.2">
      <c r="A4490" s="5">
        <v>45952</v>
      </c>
      <c r="B4490" s="6">
        <v>252</v>
      </c>
      <c r="C4490" s="6" t="s">
        <v>4192</v>
      </c>
      <c r="D4490" s="6" t="s">
        <v>4537</v>
      </c>
      <c r="E4490" s="9">
        <v>-928256</v>
      </c>
      <c r="F4490" s="10" t="s">
        <v>1409</v>
      </c>
      <c r="G4490" s="9">
        <v>-74261</v>
      </c>
      <c r="H4490" s="9">
        <f t="shared" si="396"/>
        <v>-1002517</v>
      </c>
      <c r="I4490" s="6" t="s">
        <v>131</v>
      </c>
      <c r="J4490" s="6" t="s">
        <v>132</v>
      </c>
      <c r="K4490" s="5">
        <f t="shared" si="397"/>
        <v>45987</v>
      </c>
      <c r="L4490" s="9">
        <f>+VLOOKUP(B4490,'[17]TT 2023'!F$4299:K$4460,2,0)</f>
        <v>-1002516</v>
      </c>
      <c r="M4490" s="9">
        <f t="shared" si="398"/>
        <v>1</v>
      </c>
      <c r="N4490" s="5">
        <f>+VLOOKUP(B4490,'[17]TT 2023'!F$4299:K$4460,6,0)</f>
        <v>45954</v>
      </c>
      <c r="O4490" t="s">
        <v>4621</v>
      </c>
    </row>
    <row r="4491" spans="1:15" hidden="1" x14ac:dyDescent="0.2">
      <c r="A4491" s="5">
        <v>45952</v>
      </c>
      <c r="B4491" s="6">
        <v>69232</v>
      </c>
      <c r="C4491" s="6" t="s">
        <v>3391</v>
      </c>
      <c r="D4491" s="6" t="s">
        <v>4538</v>
      </c>
      <c r="E4491" s="9">
        <v>7743080</v>
      </c>
      <c r="F4491" s="10" t="s">
        <v>1409</v>
      </c>
      <c r="G4491" s="9">
        <v>619446</v>
      </c>
      <c r="H4491" s="9">
        <f t="shared" si="396"/>
        <v>8362526</v>
      </c>
      <c r="I4491" s="6" t="s">
        <v>13</v>
      </c>
      <c r="J4491" s="6" t="s">
        <v>14</v>
      </c>
      <c r="K4491" s="5">
        <f t="shared" si="397"/>
        <v>45987</v>
      </c>
      <c r="L4491" s="9">
        <f>+VLOOKUP(B4491,'[17]TT 2023'!F$4522:K$4610,2,0)</f>
        <v>8362521</v>
      </c>
      <c r="M4491" s="9">
        <f t="shared" si="398"/>
        <v>-5</v>
      </c>
      <c r="N4491" s="5">
        <f>+VLOOKUP(B4491,'[17]TT 2023'!F$4522:K$4610,6,0)</f>
        <v>45985</v>
      </c>
      <c r="O4491" t="s">
        <v>4764</v>
      </c>
    </row>
    <row r="4492" spans="1:15" hidden="1" x14ac:dyDescent="0.2">
      <c r="A4492" s="5">
        <v>45952</v>
      </c>
      <c r="B4492" s="6">
        <v>69233</v>
      </c>
      <c r="C4492" s="6" t="s">
        <v>3391</v>
      </c>
      <c r="D4492" s="6" t="s">
        <v>4539</v>
      </c>
      <c r="E4492" s="9">
        <v>426560</v>
      </c>
      <c r="F4492" s="10" t="s">
        <v>1409</v>
      </c>
      <c r="G4492" s="9">
        <v>34125</v>
      </c>
      <c r="H4492" s="9">
        <f t="shared" si="396"/>
        <v>460685</v>
      </c>
      <c r="I4492" s="6" t="s">
        <v>13</v>
      </c>
      <c r="J4492" s="6" t="s">
        <v>14</v>
      </c>
      <c r="K4492" s="5">
        <f t="shared" si="397"/>
        <v>45987</v>
      </c>
      <c r="L4492" s="9">
        <f>+VLOOKUP(B4492,'[17]TT 2023'!F$4522:K$4610,2,0)</f>
        <v>460688</v>
      </c>
      <c r="M4492" s="9">
        <f t="shared" si="398"/>
        <v>3</v>
      </c>
      <c r="N4492" s="5">
        <f>+VLOOKUP(B4492,'[17]TT 2023'!F$4522:K$4610,6,0)</f>
        <v>45985</v>
      </c>
      <c r="O4492" t="s">
        <v>4764</v>
      </c>
    </row>
    <row r="4493" spans="1:15" hidden="1" x14ac:dyDescent="0.2">
      <c r="A4493" s="5">
        <v>45952</v>
      </c>
      <c r="B4493" s="6">
        <v>69234</v>
      </c>
      <c r="C4493" s="6" t="s">
        <v>3391</v>
      </c>
      <c r="D4493" s="6" t="s">
        <v>4540</v>
      </c>
      <c r="E4493" s="9">
        <v>639840</v>
      </c>
      <c r="F4493" s="10" t="s">
        <v>1409</v>
      </c>
      <c r="G4493" s="9">
        <v>51187</v>
      </c>
      <c r="H4493" s="9">
        <f t="shared" si="396"/>
        <v>691027</v>
      </c>
      <c r="I4493" s="6" t="s">
        <v>101</v>
      </c>
      <c r="J4493" s="6" t="s">
        <v>102</v>
      </c>
      <c r="K4493" s="5">
        <f t="shared" si="397"/>
        <v>45987</v>
      </c>
      <c r="L4493" s="9">
        <f>+VLOOKUP(B4493,'[17]TT 2023'!F$4522:K$4610,2,0)</f>
        <v>691025</v>
      </c>
      <c r="M4493" s="9">
        <f t="shared" si="398"/>
        <v>-2</v>
      </c>
      <c r="N4493" s="5">
        <f>+VLOOKUP(B4493,'[17]TT 2023'!F$4522:K$4610,6,0)</f>
        <v>45985</v>
      </c>
      <c r="O4493" t="s">
        <v>4764</v>
      </c>
    </row>
    <row r="4494" spans="1:15" hidden="1" x14ac:dyDescent="0.2">
      <c r="A4494" s="5">
        <v>45952</v>
      </c>
      <c r="B4494" s="6">
        <v>69235</v>
      </c>
      <c r="C4494" s="6" t="s">
        <v>3391</v>
      </c>
      <c r="D4494" s="6" t="s">
        <v>4541</v>
      </c>
      <c r="E4494" s="9">
        <v>560000</v>
      </c>
      <c r="F4494" s="10" t="s">
        <v>1409</v>
      </c>
      <c r="G4494" s="9">
        <v>44800</v>
      </c>
      <c r="H4494" s="9">
        <f t="shared" si="396"/>
        <v>604800</v>
      </c>
      <c r="I4494" s="6" t="s">
        <v>101</v>
      </c>
      <c r="J4494" s="6" t="s">
        <v>102</v>
      </c>
      <c r="K4494" s="5">
        <f t="shared" si="397"/>
        <v>45987</v>
      </c>
      <c r="L4494" s="9">
        <f>+VLOOKUP(B4494,'[17]TT 2023'!F$4522:K$4610,2,0)</f>
        <v>604800</v>
      </c>
      <c r="M4494" s="9">
        <f t="shared" si="398"/>
        <v>0</v>
      </c>
      <c r="N4494" s="5">
        <f>+VLOOKUP(B4494,'[17]TT 2023'!F$4522:K$4610,6,0)</f>
        <v>45985</v>
      </c>
      <c r="O4494" t="s">
        <v>4764</v>
      </c>
    </row>
    <row r="4495" spans="1:15" hidden="1" x14ac:dyDescent="0.2">
      <c r="A4495" s="5">
        <v>45952</v>
      </c>
      <c r="B4495" s="6">
        <v>69236</v>
      </c>
      <c r="C4495" s="6" t="s">
        <v>3391</v>
      </c>
      <c r="D4495" s="6" t="s">
        <v>4542</v>
      </c>
      <c r="E4495" s="9">
        <v>2024120</v>
      </c>
      <c r="F4495" s="10" t="s">
        <v>1409</v>
      </c>
      <c r="G4495" s="9">
        <v>161930</v>
      </c>
      <c r="H4495" s="9">
        <f t="shared" si="396"/>
        <v>2186050</v>
      </c>
      <c r="I4495" s="6" t="s">
        <v>101</v>
      </c>
      <c r="J4495" s="6" t="s">
        <v>102</v>
      </c>
      <c r="K4495" s="5">
        <f t="shared" si="397"/>
        <v>45987</v>
      </c>
      <c r="L4495" s="9">
        <f>+VLOOKUP(B4495,'[17]TT 2023'!F$4522:K$4610,2,0)</f>
        <v>2186055</v>
      </c>
      <c r="M4495" s="9">
        <f t="shared" si="398"/>
        <v>5</v>
      </c>
      <c r="N4495" s="5">
        <f>+VLOOKUP(B4495,'[17]TT 2023'!F$4522:K$4610,6,0)</f>
        <v>45985</v>
      </c>
      <c r="O4495" t="s">
        <v>4764</v>
      </c>
    </row>
    <row r="4496" spans="1:15" hidden="1" x14ac:dyDescent="0.2">
      <c r="A4496" s="5">
        <v>45953</v>
      </c>
      <c r="B4496" s="6">
        <v>69684</v>
      </c>
      <c r="C4496" s="6" t="s">
        <v>3391</v>
      </c>
      <c r="D4496" s="6" t="s">
        <v>4543</v>
      </c>
      <c r="E4496" s="9">
        <v>6058930</v>
      </c>
      <c r="F4496" s="10" t="s">
        <v>1409</v>
      </c>
      <c r="G4496" s="9">
        <v>484714</v>
      </c>
      <c r="H4496" s="9">
        <f t="shared" si="396"/>
        <v>6543644</v>
      </c>
      <c r="I4496" s="6" t="s">
        <v>147</v>
      </c>
      <c r="J4496" s="6" t="s">
        <v>148</v>
      </c>
      <c r="K4496" s="5">
        <f t="shared" si="397"/>
        <v>45988</v>
      </c>
      <c r="L4496" s="9">
        <f>+VLOOKUP(B4496,'[17]TT 2023'!F$4522:K$4610,2,0)</f>
        <v>6543639</v>
      </c>
      <c r="M4496" s="9">
        <f t="shared" si="398"/>
        <v>-5</v>
      </c>
      <c r="N4496" s="5">
        <f>+VLOOKUP(B4496,'[17]TT 2023'!F$4522:K$4610,6,0)</f>
        <v>45985</v>
      </c>
      <c r="O4496" t="s">
        <v>4764</v>
      </c>
    </row>
    <row r="4497" spans="1:15" hidden="1" x14ac:dyDescent="0.2">
      <c r="A4497" s="5">
        <v>45953</v>
      </c>
      <c r="B4497" s="6">
        <v>69685</v>
      </c>
      <c r="C4497" s="6" t="s">
        <v>3391</v>
      </c>
      <c r="D4497" s="6" t="s">
        <v>4544</v>
      </c>
      <c r="E4497" s="9">
        <v>11105800</v>
      </c>
      <c r="F4497" s="10" t="s">
        <v>1409</v>
      </c>
      <c r="G4497" s="9">
        <v>888464</v>
      </c>
      <c r="H4497" s="9">
        <f t="shared" si="396"/>
        <v>11994264</v>
      </c>
      <c r="I4497" s="6" t="s">
        <v>147</v>
      </c>
      <c r="J4497" s="6" t="s">
        <v>148</v>
      </c>
      <c r="K4497" s="5">
        <f t="shared" si="397"/>
        <v>45988</v>
      </c>
      <c r="L4497" s="9">
        <f>+VLOOKUP(B4497,'[17]TT 2023'!F$4522:K$4610,2,0)</f>
        <v>11994264</v>
      </c>
      <c r="M4497" s="9">
        <f t="shared" si="398"/>
        <v>0</v>
      </c>
      <c r="N4497" s="5">
        <f>+VLOOKUP(B4497,'[17]TT 2023'!F$4522:K$4610,6,0)</f>
        <v>45985</v>
      </c>
      <c r="O4497" t="s">
        <v>4764</v>
      </c>
    </row>
    <row r="4498" spans="1:15" hidden="1" x14ac:dyDescent="0.2">
      <c r="A4498" s="5">
        <v>45953</v>
      </c>
      <c r="B4498" s="6">
        <v>69706</v>
      </c>
      <c r="C4498" s="6" t="s">
        <v>3391</v>
      </c>
      <c r="D4498" s="6" t="s">
        <v>4545</v>
      </c>
      <c r="E4498" s="9">
        <v>506030</v>
      </c>
      <c r="F4498" s="10" t="s">
        <v>1409</v>
      </c>
      <c r="G4498" s="9">
        <v>40482</v>
      </c>
      <c r="H4498" s="9">
        <f t="shared" si="396"/>
        <v>546512</v>
      </c>
      <c r="I4498" s="6" t="s">
        <v>147</v>
      </c>
      <c r="J4498" s="6" t="s">
        <v>148</v>
      </c>
      <c r="K4498" s="5">
        <f t="shared" si="397"/>
        <v>45988</v>
      </c>
      <c r="L4498" s="9">
        <f>+VLOOKUP(B4498,'[17]TT 2023'!F$4522:K$4610,2,0)</f>
        <v>546507</v>
      </c>
      <c r="M4498" s="9">
        <f t="shared" si="398"/>
        <v>-5</v>
      </c>
      <c r="N4498" s="5">
        <f>+VLOOKUP(B4498,'[17]TT 2023'!F$4522:K$4610,6,0)</f>
        <v>45985</v>
      </c>
      <c r="O4498" t="s">
        <v>4764</v>
      </c>
    </row>
    <row r="4499" spans="1:15" hidden="1" x14ac:dyDescent="0.2">
      <c r="A4499" s="5">
        <v>45953</v>
      </c>
      <c r="B4499" s="6">
        <v>69707</v>
      </c>
      <c r="C4499" s="6" t="s">
        <v>3391</v>
      </c>
      <c r="D4499" s="6" t="s">
        <v>4546</v>
      </c>
      <c r="E4499" s="9">
        <v>771310</v>
      </c>
      <c r="F4499" s="10" t="s">
        <v>1409</v>
      </c>
      <c r="G4499" s="9">
        <v>61705</v>
      </c>
      <c r="H4499" s="9">
        <f t="shared" si="396"/>
        <v>833015</v>
      </c>
      <c r="I4499" s="6" t="s">
        <v>147</v>
      </c>
      <c r="J4499" s="6" t="s">
        <v>148</v>
      </c>
      <c r="K4499" s="5">
        <f t="shared" si="397"/>
        <v>45988</v>
      </c>
      <c r="L4499" s="9">
        <f>+VLOOKUP(B4499,'[17]TT 2023'!F$4522:K$4610,2,0)</f>
        <v>833018</v>
      </c>
      <c r="M4499" s="9">
        <f t="shared" si="398"/>
        <v>3</v>
      </c>
      <c r="N4499" s="5">
        <f>+VLOOKUP(B4499,'[17]TT 2023'!F$4522:K$4610,6,0)</f>
        <v>45985</v>
      </c>
      <c r="O4499" t="s">
        <v>4764</v>
      </c>
    </row>
    <row r="4500" spans="1:15" hidden="1" x14ac:dyDescent="0.2">
      <c r="A4500" s="5">
        <v>45953</v>
      </c>
      <c r="B4500" s="6">
        <v>69708</v>
      </c>
      <c r="C4500" s="6" t="s">
        <v>3391</v>
      </c>
      <c r="D4500" s="6" t="s">
        <v>4547</v>
      </c>
      <c r="E4500" s="9">
        <v>6110930</v>
      </c>
      <c r="F4500" s="10" t="s">
        <v>1409</v>
      </c>
      <c r="G4500" s="9">
        <v>488874</v>
      </c>
      <c r="H4500" s="9">
        <f t="shared" si="396"/>
        <v>6599804</v>
      </c>
      <c r="I4500" s="6" t="s">
        <v>147</v>
      </c>
      <c r="J4500" s="6" t="s">
        <v>148</v>
      </c>
      <c r="K4500" s="5">
        <f t="shared" si="397"/>
        <v>45988</v>
      </c>
      <c r="L4500" s="9">
        <f>+VLOOKUP(B4500,'[17]TT 2023'!F$4522:K$4610,2,0)</f>
        <v>6599799</v>
      </c>
      <c r="M4500" s="9">
        <f t="shared" si="398"/>
        <v>-5</v>
      </c>
      <c r="N4500" s="5">
        <f>+VLOOKUP(B4500,'[17]TT 2023'!F$4522:K$4610,6,0)</f>
        <v>45985</v>
      </c>
      <c r="O4500" t="s">
        <v>4764</v>
      </c>
    </row>
    <row r="4501" spans="1:15" hidden="1" x14ac:dyDescent="0.2">
      <c r="A4501" s="5">
        <v>45953</v>
      </c>
      <c r="B4501" s="6">
        <v>69709</v>
      </c>
      <c r="C4501" s="6" t="s">
        <v>3391</v>
      </c>
      <c r="D4501" s="6" t="s">
        <v>4548</v>
      </c>
      <c r="E4501" s="9">
        <v>1110580</v>
      </c>
      <c r="F4501" s="10" t="s">
        <v>1409</v>
      </c>
      <c r="G4501" s="9">
        <v>88846</v>
      </c>
      <c r="H4501" s="9">
        <f t="shared" si="396"/>
        <v>1199426</v>
      </c>
      <c r="I4501" s="6" t="s">
        <v>147</v>
      </c>
      <c r="J4501" s="6" t="s">
        <v>148</v>
      </c>
      <c r="K4501" s="5">
        <f t="shared" si="397"/>
        <v>45988</v>
      </c>
      <c r="L4501" s="9">
        <f>+VLOOKUP(B4501,'[17]TT 2023'!F$4522:K$4610,2,0)</f>
        <v>1199421</v>
      </c>
      <c r="M4501" s="9">
        <f t="shared" si="398"/>
        <v>-5</v>
      </c>
      <c r="N4501" s="5">
        <f>+VLOOKUP(B4501,'[17]TT 2023'!F$4522:K$4610,6,0)</f>
        <v>45985</v>
      </c>
      <c r="O4501" t="s">
        <v>4764</v>
      </c>
    </row>
    <row r="4502" spans="1:15" hidden="1" x14ac:dyDescent="0.2">
      <c r="A4502" s="5">
        <v>45953</v>
      </c>
      <c r="B4502" s="6">
        <v>69731</v>
      </c>
      <c r="C4502" s="6" t="s">
        <v>3391</v>
      </c>
      <c r="D4502" s="6" t="s">
        <v>4549</v>
      </c>
      <c r="E4502" s="9">
        <v>2024120</v>
      </c>
      <c r="F4502" s="10" t="s">
        <v>1409</v>
      </c>
      <c r="G4502" s="9">
        <v>161930</v>
      </c>
      <c r="H4502" s="9">
        <f t="shared" si="396"/>
        <v>2186050</v>
      </c>
      <c r="I4502" s="6" t="s">
        <v>147</v>
      </c>
      <c r="J4502" s="6" t="s">
        <v>148</v>
      </c>
      <c r="K4502" s="5">
        <f t="shared" si="397"/>
        <v>45988</v>
      </c>
      <c r="L4502" s="9">
        <f>+VLOOKUP(B4502,'[17]TT 2023'!F$4522:K$4610,2,0)</f>
        <v>2186055</v>
      </c>
      <c r="M4502" s="9">
        <f t="shared" si="398"/>
        <v>5</v>
      </c>
      <c r="N4502" s="5">
        <f>+VLOOKUP(B4502,'[17]TT 2023'!F$4522:K$4610,6,0)</f>
        <v>45985</v>
      </c>
      <c r="O4502" t="s">
        <v>4764</v>
      </c>
    </row>
    <row r="4503" spans="1:15" hidden="1" x14ac:dyDescent="0.2">
      <c r="A4503" s="5">
        <v>45953</v>
      </c>
      <c r="B4503" s="6">
        <v>69732</v>
      </c>
      <c r="C4503" s="6" t="s">
        <v>3391</v>
      </c>
      <c r="D4503" s="6" t="s">
        <v>4550</v>
      </c>
      <c r="E4503" s="9">
        <v>1110580</v>
      </c>
      <c r="F4503" s="10" t="s">
        <v>1409</v>
      </c>
      <c r="G4503" s="9">
        <v>88846</v>
      </c>
      <c r="H4503" s="9">
        <f t="shared" si="396"/>
        <v>1199426</v>
      </c>
      <c r="I4503" s="6" t="s">
        <v>147</v>
      </c>
      <c r="J4503" s="6" t="s">
        <v>148</v>
      </c>
      <c r="K4503" s="5">
        <f t="shared" si="397"/>
        <v>45988</v>
      </c>
      <c r="L4503" s="9">
        <f>+VLOOKUP(B4503,'[17]TT 2023'!F$4522:K$4610,2,0)</f>
        <v>1199421</v>
      </c>
      <c r="M4503" s="9">
        <f t="shared" si="398"/>
        <v>-5</v>
      </c>
      <c r="N4503" s="5">
        <f>+VLOOKUP(B4503,'[17]TT 2023'!F$4522:K$4610,6,0)</f>
        <v>45985</v>
      </c>
      <c r="O4503" t="s">
        <v>4764</v>
      </c>
    </row>
    <row r="4504" spans="1:15" hidden="1" x14ac:dyDescent="0.2">
      <c r="A4504" s="5">
        <v>45953</v>
      </c>
      <c r="B4504" s="6">
        <v>69733</v>
      </c>
      <c r="C4504" s="6" t="s">
        <v>3391</v>
      </c>
      <c r="D4504" s="6" t="s">
        <v>4551</v>
      </c>
      <c r="E4504" s="9">
        <v>1110580</v>
      </c>
      <c r="F4504" s="10" t="s">
        <v>1409</v>
      </c>
      <c r="G4504" s="9">
        <v>88846</v>
      </c>
      <c r="H4504" s="9">
        <f t="shared" si="396"/>
        <v>1199426</v>
      </c>
      <c r="I4504" s="6" t="s">
        <v>147</v>
      </c>
      <c r="J4504" s="6" t="s">
        <v>148</v>
      </c>
      <c r="K4504" s="5">
        <f t="shared" si="397"/>
        <v>45988</v>
      </c>
      <c r="L4504" s="9">
        <f>+VLOOKUP(B4504,'[17]TT 2023'!F$4522:K$4610,2,0)</f>
        <v>1199421</v>
      </c>
      <c r="M4504" s="9">
        <f t="shared" si="398"/>
        <v>-5</v>
      </c>
      <c r="N4504" s="5">
        <f>+VLOOKUP(B4504,'[17]TT 2023'!F$4522:K$4610,6,0)</f>
        <v>45985</v>
      </c>
      <c r="O4504" t="s">
        <v>4764</v>
      </c>
    </row>
    <row r="4505" spans="1:15" hidden="1" x14ac:dyDescent="0.2">
      <c r="A4505" s="5">
        <v>45953</v>
      </c>
      <c r="B4505" s="6">
        <v>70385</v>
      </c>
      <c r="C4505" s="6" t="s">
        <v>3391</v>
      </c>
      <c r="D4505" s="6" t="s">
        <v>4552</v>
      </c>
      <c r="E4505" s="9">
        <v>2024120</v>
      </c>
      <c r="F4505" s="10" t="s">
        <v>1409</v>
      </c>
      <c r="G4505" s="9">
        <v>161930</v>
      </c>
      <c r="H4505" s="9">
        <f t="shared" si="396"/>
        <v>2186050</v>
      </c>
      <c r="I4505" s="6" t="s">
        <v>139</v>
      </c>
      <c r="J4505" s="6" t="s">
        <v>140</v>
      </c>
      <c r="K4505" s="5">
        <f t="shared" si="397"/>
        <v>45988</v>
      </c>
      <c r="L4505" s="9">
        <f>+VLOOKUP(B4505,'[17]TT 2023'!F$4522:K$4610,2,0)</f>
        <v>2186055</v>
      </c>
      <c r="M4505" s="9">
        <f t="shared" si="398"/>
        <v>5</v>
      </c>
      <c r="N4505" s="5">
        <f>+VLOOKUP(B4505,'[17]TT 2023'!F$4522:K$4610,6,0)</f>
        <v>45985</v>
      </c>
      <c r="O4505" t="s">
        <v>4764</v>
      </c>
    </row>
    <row r="4506" spans="1:15" hidden="1" x14ac:dyDescent="0.2">
      <c r="A4506" s="5">
        <v>45954</v>
      </c>
      <c r="B4506" s="6">
        <v>70451</v>
      </c>
      <c r="C4506" s="6" t="s">
        <v>3391</v>
      </c>
      <c r="D4506" s="6" t="s">
        <v>4553</v>
      </c>
      <c r="E4506" s="9">
        <v>580000</v>
      </c>
      <c r="F4506" s="10" t="s">
        <v>1409</v>
      </c>
      <c r="G4506" s="9">
        <v>46400</v>
      </c>
      <c r="H4506" s="9">
        <f t="shared" si="396"/>
        <v>626400</v>
      </c>
      <c r="I4506" s="6" t="s">
        <v>13</v>
      </c>
      <c r="J4506" s="6" t="s">
        <v>14</v>
      </c>
      <c r="K4506" s="5">
        <f t="shared" si="397"/>
        <v>45989</v>
      </c>
      <c r="L4506" s="9">
        <f>+VLOOKUP(B4506,'[17]TT 2023'!F$4611:K$4700,2,0)</f>
        <v>626400</v>
      </c>
      <c r="M4506" s="9">
        <f t="shared" si="398"/>
        <v>0</v>
      </c>
      <c r="N4506" s="5">
        <f>+VLOOKUP(B4506,'[17]TT 2023'!F$4611:K$4700,6,0)</f>
        <v>46001</v>
      </c>
      <c r="O4506" t="s">
        <v>4933</v>
      </c>
    </row>
    <row r="4507" spans="1:15" hidden="1" x14ac:dyDescent="0.2">
      <c r="A4507" s="5">
        <v>45954</v>
      </c>
      <c r="B4507" s="6">
        <v>70452</v>
      </c>
      <c r="C4507" s="6" t="s">
        <v>3391</v>
      </c>
      <c r="D4507" s="6" t="s">
        <v>4554</v>
      </c>
      <c r="E4507" s="9">
        <v>4901360</v>
      </c>
      <c r="F4507" s="10" t="s">
        <v>1409</v>
      </c>
      <c r="G4507" s="9">
        <v>392109</v>
      </c>
      <c r="H4507" s="9">
        <f t="shared" si="396"/>
        <v>5293469</v>
      </c>
      <c r="I4507" s="6" t="s">
        <v>13</v>
      </c>
      <c r="J4507" s="6" t="s">
        <v>14</v>
      </c>
      <c r="K4507" s="5">
        <f t="shared" si="397"/>
        <v>45989</v>
      </c>
      <c r="L4507" s="9">
        <f>+VLOOKUP(B4507,'[17]TT 2023'!F$4611:K$4700,2,0)</f>
        <v>5293472</v>
      </c>
      <c r="M4507" s="9">
        <f t="shared" si="398"/>
        <v>3</v>
      </c>
      <c r="N4507" s="5">
        <f>+VLOOKUP(B4507,'[17]TT 2023'!F$4611:K$4700,6,0)</f>
        <v>46001</v>
      </c>
      <c r="O4507" t="s">
        <v>4933</v>
      </c>
    </row>
    <row r="4508" spans="1:15" hidden="1" x14ac:dyDescent="0.2">
      <c r="A4508" s="5">
        <v>45954</v>
      </c>
      <c r="B4508" s="6">
        <v>70453</v>
      </c>
      <c r="C4508" s="6" t="s">
        <v>3391</v>
      </c>
      <c r="D4508" s="6" t="s">
        <v>4555</v>
      </c>
      <c r="E4508" s="9">
        <v>6591900</v>
      </c>
      <c r="F4508" s="10" t="s">
        <v>1409</v>
      </c>
      <c r="G4508" s="9">
        <v>527352</v>
      </c>
      <c r="H4508" s="9">
        <f t="shared" si="396"/>
        <v>7119252</v>
      </c>
      <c r="I4508" s="6" t="s">
        <v>13</v>
      </c>
      <c r="J4508" s="6" t="s">
        <v>14</v>
      </c>
      <c r="K4508" s="5">
        <f t="shared" si="397"/>
        <v>45989</v>
      </c>
      <c r="L4508" s="9">
        <f>+VLOOKUP(B4508,'[17]TT 2023'!F$4611:K$4700,2,0)</f>
        <v>7119252</v>
      </c>
      <c r="M4508" s="9">
        <f t="shared" si="398"/>
        <v>0</v>
      </c>
      <c r="N4508" s="5">
        <f>+VLOOKUP(B4508,'[17]TT 2023'!F$4611:K$4700,6,0)</f>
        <v>46001</v>
      </c>
      <c r="O4508" t="s">
        <v>4933</v>
      </c>
    </row>
    <row r="4509" spans="1:15" hidden="1" x14ac:dyDescent="0.2">
      <c r="A4509" s="5">
        <v>45954</v>
      </c>
      <c r="B4509" s="6">
        <v>70454</v>
      </c>
      <c r="C4509" s="6" t="s">
        <v>3391</v>
      </c>
      <c r="D4509" s="6" t="s">
        <v>4556</v>
      </c>
      <c r="E4509" s="9">
        <v>850000</v>
      </c>
      <c r="F4509" s="10" t="s">
        <v>1409</v>
      </c>
      <c r="G4509" s="9">
        <v>68000</v>
      </c>
      <c r="H4509" s="9">
        <f t="shared" si="396"/>
        <v>918000</v>
      </c>
      <c r="I4509" s="6" t="s">
        <v>13</v>
      </c>
      <c r="J4509" s="6" t="s">
        <v>14</v>
      </c>
      <c r="K4509" s="5">
        <f t="shared" si="397"/>
        <v>45989</v>
      </c>
      <c r="L4509" s="9">
        <f>+VLOOKUP(B4509,'[17]TT 2023'!F$4611:K$4700,2,0)</f>
        <v>918000</v>
      </c>
      <c r="M4509" s="9">
        <f t="shared" si="398"/>
        <v>0</v>
      </c>
      <c r="N4509" s="5">
        <f>+VLOOKUP(B4509,'[17]TT 2023'!F$4611:K$4700,6,0)</f>
        <v>46001</v>
      </c>
      <c r="O4509" t="s">
        <v>4933</v>
      </c>
    </row>
    <row r="4510" spans="1:15" hidden="1" x14ac:dyDescent="0.2">
      <c r="A4510" s="28">
        <v>45957</v>
      </c>
      <c r="B4510" s="6">
        <v>29372</v>
      </c>
      <c r="C4510" s="6" t="s">
        <v>4333</v>
      </c>
      <c r="D4510" s="6" t="s">
        <v>4557</v>
      </c>
      <c r="E4510" s="9">
        <v>-22000000</v>
      </c>
      <c r="F4510" s="10" t="s">
        <v>3390</v>
      </c>
      <c r="G4510" s="9">
        <v>-1760000</v>
      </c>
      <c r="H4510" s="9">
        <f t="shared" si="396"/>
        <v>-23760000</v>
      </c>
      <c r="I4510" s="6" t="s">
        <v>13</v>
      </c>
      <c r="J4510" s="6" t="s">
        <v>14</v>
      </c>
      <c r="K4510" s="5">
        <f t="shared" si="397"/>
        <v>45992</v>
      </c>
      <c r="L4510" s="9">
        <f>+VLOOKUP(B4510,'[17]TT 2023'!F$4461:K$4521,2,0)</f>
        <v>-23760000</v>
      </c>
      <c r="M4510" s="9">
        <f t="shared" si="398"/>
        <v>0</v>
      </c>
      <c r="N4510" s="5">
        <f>+VLOOKUP(B4510,'[17]TT 2023'!F$4461:K$4521,6,0)</f>
        <v>45971</v>
      </c>
      <c r="O4510" t="s">
        <v>4763</v>
      </c>
    </row>
    <row r="4511" spans="1:15" hidden="1" x14ac:dyDescent="0.2">
      <c r="A4511" s="5">
        <v>45957</v>
      </c>
      <c r="B4511" s="6">
        <v>71096</v>
      </c>
      <c r="C4511" s="6" t="s">
        <v>3391</v>
      </c>
      <c r="D4511" s="6" t="s">
        <v>4558</v>
      </c>
      <c r="E4511" s="9">
        <v>1690580</v>
      </c>
      <c r="F4511" s="10" t="s">
        <v>1409</v>
      </c>
      <c r="G4511" s="9">
        <v>135246</v>
      </c>
      <c r="H4511" s="9">
        <f t="shared" si="396"/>
        <v>1825826</v>
      </c>
      <c r="I4511" s="6" t="s">
        <v>117</v>
      </c>
      <c r="J4511" s="6" t="s">
        <v>118</v>
      </c>
      <c r="K4511" s="5">
        <f t="shared" si="397"/>
        <v>45992</v>
      </c>
      <c r="L4511" s="9">
        <f>+VLOOKUP(B4511,'[17]TT 2023'!F$4611:K$4700,2,0)</f>
        <v>1825821</v>
      </c>
      <c r="M4511" s="9">
        <f t="shared" si="398"/>
        <v>-5</v>
      </c>
      <c r="N4511" s="5">
        <f>+VLOOKUP(B4511,'[17]TT 2023'!F$4611:K$4700,6,0)</f>
        <v>46001</v>
      </c>
      <c r="O4511" t="s">
        <v>4933</v>
      </c>
    </row>
    <row r="4512" spans="1:15" hidden="1" x14ac:dyDescent="0.2">
      <c r="A4512" s="5">
        <v>45957</v>
      </c>
      <c r="B4512" s="6">
        <v>71097</v>
      </c>
      <c r="C4512" s="6" t="s">
        <v>3391</v>
      </c>
      <c r="D4512" s="6" t="s">
        <v>4559</v>
      </c>
      <c r="E4512" s="9">
        <v>580000</v>
      </c>
      <c r="F4512" s="10" t="s">
        <v>1409</v>
      </c>
      <c r="G4512" s="9">
        <v>46400</v>
      </c>
      <c r="H4512" s="9">
        <f t="shared" si="396"/>
        <v>626400</v>
      </c>
      <c r="I4512" s="6" t="s">
        <v>101</v>
      </c>
      <c r="J4512" s="6" t="s">
        <v>102</v>
      </c>
      <c r="K4512" s="5">
        <f t="shared" si="397"/>
        <v>45992</v>
      </c>
      <c r="L4512" s="9">
        <f>+VLOOKUP(B4512,'[17]TT 2023'!F$4611:K$4700,2,0)</f>
        <v>626400</v>
      </c>
      <c r="M4512" s="9">
        <f t="shared" si="398"/>
        <v>0</v>
      </c>
      <c r="N4512" s="5">
        <f>+VLOOKUP(B4512,'[17]TT 2023'!F$4611:K$4700,6,0)</f>
        <v>46001</v>
      </c>
      <c r="O4512" t="s">
        <v>4933</v>
      </c>
    </row>
    <row r="4513" spans="1:15" hidden="1" x14ac:dyDescent="0.2">
      <c r="A4513" s="5">
        <v>45957</v>
      </c>
      <c r="B4513" s="6">
        <v>71098</v>
      </c>
      <c r="C4513" s="6" t="s">
        <v>3391</v>
      </c>
      <c r="D4513" s="6" t="s">
        <v>4560</v>
      </c>
      <c r="E4513" s="9">
        <v>2024120</v>
      </c>
      <c r="F4513" s="10" t="s">
        <v>1409</v>
      </c>
      <c r="G4513" s="9">
        <v>161930</v>
      </c>
      <c r="H4513" s="9">
        <f t="shared" si="396"/>
        <v>2186050</v>
      </c>
      <c r="I4513" s="6" t="s">
        <v>101</v>
      </c>
      <c r="J4513" s="6" t="s">
        <v>102</v>
      </c>
      <c r="K4513" s="5">
        <f t="shared" si="397"/>
        <v>45992</v>
      </c>
      <c r="L4513" s="9">
        <f>+VLOOKUP(B4513,'[17]TT 2023'!F$4611:K$4700,2,0)</f>
        <v>2186055</v>
      </c>
      <c r="M4513" s="9">
        <f t="shared" si="398"/>
        <v>5</v>
      </c>
      <c r="N4513" s="5">
        <f>+VLOOKUP(B4513,'[17]TT 2023'!F$4611:K$4700,6,0)</f>
        <v>46001</v>
      </c>
      <c r="O4513" t="s">
        <v>4933</v>
      </c>
    </row>
    <row r="4514" spans="1:15" hidden="1" x14ac:dyDescent="0.2">
      <c r="A4514" s="5">
        <v>45957</v>
      </c>
      <c r="B4514" s="6">
        <v>71099</v>
      </c>
      <c r="C4514" s="6" t="s">
        <v>3391</v>
      </c>
      <c r="D4514" s="6" t="s">
        <v>4561</v>
      </c>
      <c r="E4514" s="9">
        <v>8313980</v>
      </c>
      <c r="F4514" s="10" t="s">
        <v>1409</v>
      </c>
      <c r="G4514" s="9">
        <v>665118</v>
      </c>
      <c r="H4514" s="9">
        <f t="shared" si="396"/>
        <v>8979098</v>
      </c>
      <c r="I4514" s="6" t="s">
        <v>13</v>
      </c>
      <c r="J4514" s="6" t="s">
        <v>14</v>
      </c>
      <c r="K4514" s="5">
        <f t="shared" si="397"/>
        <v>45992</v>
      </c>
      <c r="L4514" s="9">
        <f>+VLOOKUP(B4514,'[17]TT 2023'!F$4611:K$4700,2,0)</f>
        <v>8979093</v>
      </c>
      <c r="M4514" s="9">
        <f t="shared" si="398"/>
        <v>-5</v>
      </c>
      <c r="N4514" s="5">
        <f>+VLOOKUP(B4514,'[17]TT 2023'!F$4611:K$4700,6,0)</f>
        <v>46001</v>
      </c>
      <c r="O4514" t="s">
        <v>4933</v>
      </c>
    </row>
    <row r="4515" spans="1:15" hidden="1" x14ac:dyDescent="0.2">
      <c r="A4515" s="5">
        <v>45957</v>
      </c>
      <c r="B4515" s="6">
        <v>71100</v>
      </c>
      <c r="C4515" s="6" t="s">
        <v>3391</v>
      </c>
      <c r="D4515" s="6" t="s">
        <v>4562</v>
      </c>
      <c r="E4515" s="9">
        <v>4048240</v>
      </c>
      <c r="F4515" s="10" t="s">
        <v>1409</v>
      </c>
      <c r="G4515" s="9">
        <v>323859</v>
      </c>
      <c r="H4515" s="9">
        <f t="shared" si="396"/>
        <v>4372099</v>
      </c>
      <c r="I4515" s="6" t="s">
        <v>13</v>
      </c>
      <c r="J4515" s="6" t="s">
        <v>14</v>
      </c>
      <c r="K4515" s="5">
        <f t="shared" si="397"/>
        <v>45992</v>
      </c>
      <c r="L4515" s="9">
        <f>+VLOOKUP(B4515,'[17]TT 2023'!F$4611:K$4700,2,0)</f>
        <v>4372097</v>
      </c>
      <c r="M4515" s="9">
        <f t="shared" si="398"/>
        <v>-2</v>
      </c>
      <c r="N4515" s="5">
        <f>+VLOOKUP(B4515,'[17]TT 2023'!F$4611:K$4700,6,0)</f>
        <v>46001</v>
      </c>
      <c r="O4515" t="s">
        <v>4933</v>
      </c>
    </row>
    <row r="4516" spans="1:15" hidden="1" x14ac:dyDescent="0.2">
      <c r="A4516" s="5">
        <v>45957</v>
      </c>
      <c r="B4516" s="6">
        <v>71101</v>
      </c>
      <c r="C4516" s="6" t="s">
        <v>3391</v>
      </c>
      <c r="D4516" s="6" t="s">
        <v>4563</v>
      </c>
      <c r="E4516" s="9">
        <v>2024120</v>
      </c>
      <c r="F4516" s="10" t="s">
        <v>1409</v>
      </c>
      <c r="G4516" s="9">
        <v>161930</v>
      </c>
      <c r="H4516" s="9">
        <f t="shared" si="396"/>
        <v>2186050</v>
      </c>
      <c r="I4516" s="6" t="s">
        <v>13</v>
      </c>
      <c r="J4516" s="6" t="s">
        <v>14</v>
      </c>
      <c r="K4516" s="5">
        <f t="shared" si="397"/>
        <v>45992</v>
      </c>
      <c r="L4516" s="9">
        <f>+VLOOKUP(B4516,'[17]TT 2023'!F$4611:K$4700,2,0)</f>
        <v>2186055</v>
      </c>
      <c r="M4516" s="9">
        <f t="shared" si="398"/>
        <v>5</v>
      </c>
      <c r="N4516" s="5">
        <f>+VLOOKUP(B4516,'[17]TT 2023'!F$4611:K$4700,6,0)</f>
        <v>46001</v>
      </c>
      <c r="O4516" t="s">
        <v>4933</v>
      </c>
    </row>
    <row r="4517" spans="1:15" hidden="1" x14ac:dyDescent="0.2">
      <c r="A4517" s="5">
        <v>45957</v>
      </c>
      <c r="B4517" s="6">
        <v>71102</v>
      </c>
      <c r="C4517" s="6" t="s">
        <v>3391</v>
      </c>
      <c r="D4517" s="6" t="s">
        <v>4564</v>
      </c>
      <c r="E4517" s="9">
        <v>8222500</v>
      </c>
      <c r="F4517" s="10" t="s">
        <v>1409</v>
      </c>
      <c r="G4517" s="9">
        <v>657800</v>
      </c>
      <c r="H4517" s="9">
        <f t="shared" si="396"/>
        <v>8880300</v>
      </c>
      <c r="I4517" s="6" t="s">
        <v>13</v>
      </c>
      <c r="J4517" s="6" t="s">
        <v>14</v>
      </c>
      <c r="K4517" s="5">
        <f t="shared" si="397"/>
        <v>45992</v>
      </c>
      <c r="L4517" s="9">
        <f>+VLOOKUP(B4517,'[17]TT 2023'!F$4611:K$4700,2,0)</f>
        <v>8880300</v>
      </c>
      <c r="M4517" s="9">
        <f t="shared" si="398"/>
        <v>0</v>
      </c>
      <c r="N4517" s="5">
        <f>+VLOOKUP(B4517,'[17]TT 2023'!F$4611:K$4700,6,0)</f>
        <v>46001</v>
      </c>
      <c r="O4517" t="s">
        <v>4933</v>
      </c>
    </row>
    <row r="4518" spans="1:15" hidden="1" x14ac:dyDescent="0.2">
      <c r="A4518" s="5">
        <v>45958</v>
      </c>
      <c r="B4518" s="6">
        <v>71185</v>
      </c>
      <c r="C4518" s="6" t="s">
        <v>3391</v>
      </c>
      <c r="D4518" s="6" t="s">
        <v>4565</v>
      </c>
      <c r="E4518" s="9">
        <v>1468620</v>
      </c>
      <c r="F4518" s="10" t="s">
        <v>1409</v>
      </c>
      <c r="G4518" s="9">
        <v>117490</v>
      </c>
      <c r="H4518" s="9">
        <f t="shared" si="396"/>
        <v>1586110</v>
      </c>
      <c r="I4518" s="6" t="s">
        <v>113</v>
      </c>
      <c r="J4518" s="6" t="s">
        <v>114</v>
      </c>
      <c r="K4518" s="5">
        <f t="shared" si="397"/>
        <v>45993</v>
      </c>
      <c r="L4518" s="9">
        <f>+VLOOKUP(B4518,'[17]TT 2023'!F$4611:K$4700,2,0)</f>
        <v>1586115</v>
      </c>
      <c r="M4518" s="9">
        <f t="shared" si="398"/>
        <v>5</v>
      </c>
      <c r="N4518" s="5">
        <f>+VLOOKUP(B4518,'[17]TT 2023'!F$4611:K$4700,6,0)</f>
        <v>46001</v>
      </c>
      <c r="O4518" t="s">
        <v>4933</v>
      </c>
    </row>
    <row r="4519" spans="1:15" hidden="1" x14ac:dyDescent="0.2">
      <c r="A4519" s="5">
        <v>45958</v>
      </c>
      <c r="B4519" s="6">
        <v>71186</v>
      </c>
      <c r="C4519" s="6" t="s">
        <v>3391</v>
      </c>
      <c r="D4519" s="6" t="s">
        <v>4566</v>
      </c>
      <c r="E4519" s="9">
        <v>558030</v>
      </c>
      <c r="F4519" s="10" t="s">
        <v>1409</v>
      </c>
      <c r="G4519" s="9">
        <v>44642</v>
      </c>
      <c r="H4519" s="9">
        <f t="shared" si="396"/>
        <v>602672</v>
      </c>
      <c r="I4519" s="6" t="s">
        <v>175</v>
      </c>
      <c r="J4519" s="6" t="s">
        <v>176</v>
      </c>
      <c r="K4519" s="5">
        <f t="shared" si="397"/>
        <v>45993</v>
      </c>
      <c r="L4519" s="9">
        <f>+VLOOKUP(B4519,'[17]TT 2023'!F$4611:K$4700,2,0)</f>
        <v>602667</v>
      </c>
      <c r="M4519" s="9">
        <f t="shared" si="398"/>
        <v>-5</v>
      </c>
      <c r="N4519" s="5">
        <f>+VLOOKUP(B4519,'[17]TT 2023'!F$4611:K$4700,6,0)</f>
        <v>46001</v>
      </c>
      <c r="O4519" t="s">
        <v>4933</v>
      </c>
    </row>
    <row r="4520" spans="1:15" hidden="1" x14ac:dyDescent="0.2">
      <c r="A4520" s="5">
        <v>45958</v>
      </c>
      <c r="B4520" s="6">
        <v>71187</v>
      </c>
      <c r="C4520" s="6" t="s">
        <v>3391</v>
      </c>
      <c r="D4520" s="6" t="s">
        <v>4567</v>
      </c>
      <c r="E4520" s="9">
        <v>1468620</v>
      </c>
      <c r="F4520" s="10" t="s">
        <v>1409</v>
      </c>
      <c r="G4520" s="9">
        <v>117490</v>
      </c>
      <c r="H4520" s="9">
        <f t="shared" si="396"/>
        <v>1586110</v>
      </c>
      <c r="I4520" s="6" t="s">
        <v>83</v>
      </c>
      <c r="J4520" s="6" t="s">
        <v>84</v>
      </c>
      <c r="K4520" s="5">
        <f t="shared" si="397"/>
        <v>45993</v>
      </c>
      <c r="L4520" s="9">
        <f>+VLOOKUP(B4520,'[17]TT 2023'!F$4611:K$4700,2,0)</f>
        <v>1586115</v>
      </c>
      <c r="M4520" s="9">
        <f t="shared" si="398"/>
        <v>5</v>
      </c>
      <c r="N4520" s="5">
        <f>+VLOOKUP(B4520,'[17]TT 2023'!F$4611:K$4700,6,0)</f>
        <v>46001</v>
      </c>
      <c r="O4520" t="s">
        <v>4933</v>
      </c>
    </row>
    <row r="4521" spans="1:15" hidden="1" x14ac:dyDescent="0.2">
      <c r="A4521" s="5">
        <v>45958</v>
      </c>
      <c r="B4521" s="6">
        <v>71188</v>
      </c>
      <c r="C4521" s="6" t="s">
        <v>3391</v>
      </c>
      <c r="D4521" s="6" t="s">
        <v>4568</v>
      </c>
      <c r="E4521" s="9">
        <v>426560</v>
      </c>
      <c r="F4521" s="10" t="s">
        <v>1409</v>
      </c>
      <c r="G4521" s="9">
        <v>34125</v>
      </c>
      <c r="H4521" s="9">
        <f t="shared" si="396"/>
        <v>460685</v>
      </c>
      <c r="I4521" s="6" t="s">
        <v>93</v>
      </c>
      <c r="J4521" s="6" t="s">
        <v>94</v>
      </c>
      <c r="K4521" s="5">
        <f t="shared" si="397"/>
        <v>45993</v>
      </c>
      <c r="L4521" s="9">
        <f>+VLOOKUP(B4521,'[17]TT 2023'!F$4611:K$4700,2,0)</f>
        <v>460688</v>
      </c>
      <c r="M4521" s="9">
        <f t="shared" si="398"/>
        <v>3</v>
      </c>
      <c r="N4521" s="5">
        <f>+VLOOKUP(B4521,'[17]TT 2023'!F$4611:K$4700,6,0)</f>
        <v>46001</v>
      </c>
      <c r="O4521" t="s">
        <v>4933</v>
      </c>
    </row>
    <row r="4522" spans="1:15" hidden="1" x14ac:dyDescent="0.2">
      <c r="A4522" s="5">
        <v>45958</v>
      </c>
      <c r="B4522" s="6">
        <v>71189</v>
      </c>
      <c r="C4522" s="6" t="s">
        <v>3391</v>
      </c>
      <c r="D4522" s="6" t="s">
        <v>4569</v>
      </c>
      <c r="E4522" s="9">
        <v>2024120</v>
      </c>
      <c r="F4522" s="10" t="s">
        <v>1409</v>
      </c>
      <c r="G4522" s="9">
        <v>161930</v>
      </c>
      <c r="H4522" s="9">
        <f t="shared" si="396"/>
        <v>2186050</v>
      </c>
      <c r="I4522" s="6" t="s">
        <v>139</v>
      </c>
      <c r="J4522" s="6" t="s">
        <v>140</v>
      </c>
      <c r="K4522" s="5">
        <f t="shared" si="397"/>
        <v>45993</v>
      </c>
      <c r="L4522" s="9">
        <f>+VLOOKUP(B4522,'[17]TT 2023'!F$4611:K$4700,2,0)</f>
        <v>2186055</v>
      </c>
      <c r="M4522" s="9">
        <f t="shared" si="398"/>
        <v>5</v>
      </c>
      <c r="N4522" s="5">
        <f>+VLOOKUP(B4522,'[17]TT 2023'!F$4611:K$4700,6,0)</f>
        <v>46001</v>
      </c>
      <c r="O4522" t="s">
        <v>4933</v>
      </c>
    </row>
    <row r="4523" spans="1:15" hidden="1" x14ac:dyDescent="0.2">
      <c r="A4523" s="5">
        <v>45958</v>
      </c>
      <c r="B4523" s="6">
        <v>71190</v>
      </c>
      <c r="C4523" s="6" t="s">
        <v>3391</v>
      </c>
      <c r="D4523" s="6" t="s">
        <v>4570</v>
      </c>
      <c r="E4523" s="9">
        <v>580000</v>
      </c>
      <c r="F4523" s="10" t="s">
        <v>1409</v>
      </c>
      <c r="G4523" s="9">
        <v>46400</v>
      </c>
      <c r="H4523" s="9">
        <f t="shared" si="396"/>
        <v>626400</v>
      </c>
      <c r="I4523" s="6" t="s">
        <v>53</v>
      </c>
      <c r="J4523" s="6" t="s">
        <v>54</v>
      </c>
      <c r="K4523" s="5">
        <f t="shared" si="397"/>
        <v>45993</v>
      </c>
      <c r="L4523" s="9">
        <f>+VLOOKUP(B4523,'[17]TT 2023'!F$4611:K$4700,2,0)</f>
        <v>626400</v>
      </c>
      <c r="M4523" s="9">
        <f t="shared" si="398"/>
        <v>0</v>
      </c>
      <c r="N4523" s="5">
        <f>+VLOOKUP(B4523,'[17]TT 2023'!F$4611:K$4700,6,0)</f>
        <v>46001</v>
      </c>
      <c r="O4523" t="s">
        <v>4933</v>
      </c>
    </row>
    <row r="4524" spans="1:15" hidden="1" x14ac:dyDescent="0.2">
      <c r="A4524" s="5">
        <v>45958</v>
      </c>
      <c r="B4524" s="6">
        <v>71191</v>
      </c>
      <c r="C4524" s="6" t="s">
        <v>3391</v>
      </c>
      <c r="D4524" s="6" t="s">
        <v>4571</v>
      </c>
      <c r="E4524" s="9">
        <v>426560</v>
      </c>
      <c r="F4524" s="10" t="s">
        <v>1409</v>
      </c>
      <c r="G4524" s="9">
        <v>34125</v>
      </c>
      <c r="H4524" s="9">
        <f t="shared" si="396"/>
        <v>460685</v>
      </c>
      <c r="I4524" s="6" t="s">
        <v>131</v>
      </c>
      <c r="J4524" s="6" t="s">
        <v>132</v>
      </c>
      <c r="K4524" s="5">
        <f t="shared" si="397"/>
        <v>45993</v>
      </c>
      <c r="L4524" s="9">
        <f>+VLOOKUP(B4524,'[17]TT 2023'!F$4611:K$4700,2,0)</f>
        <v>460688</v>
      </c>
      <c r="M4524" s="9">
        <f t="shared" si="398"/>
        <v>3</v>
      </c>
      <c r="N4524" s="5">
        <f>+VLOOKUP(B4524,'[17]TT 2023'!F$4611:K$4700,6,0)</f>
        <v>46001</v>
      </c>
      <c r="O4524" t="s">
        <v>4933</v>
      </c>
    </row>
    <row r="4525" spans="1:15" hidden="1" x14ac:dyDescent="0.2">
      <c r="A4525" s="5">
        <v>45958</v>
      </c>
      <c r="B4525" s="6">
        <v>71192</v>
      </c>
      <c r="C4525" s="6" t="s">
        <v>3391</v>
      </c>
      <c r="D4525" s="6" t="s">
        <v>4572</v>
      </c>
      <c r="E4525" s="9">
        <v>341248</v>
      </c>
      <c r="F4525" s="10" t="s">
        <v>1409</v>
      </c>
      <c r="G4525" s="9">
        <v>27300</v>
      </c>
      <c r="H4525" s="9">
        <f t="shared" si="396"/>
        <v>368548</v>
      </c>
      <c r="I4525" s="6" t="s">
        <v>175</v>
      </c>
      <c r="J4525" s="6" t="s">
        <v>176</v>
      </c>
      <c r="K4525" s="5">
        <f t="shared" si="397"/>
        <v>45993</v>
      </c>
      <c r="L4525" s="9">
        <f>+VLOOKUP(B4525,'[17]TT 2023'!F$4611:K$4700,2,0)</f>
        <v>368550</v>
      </c>
      <c r="M4525" s="9">
        <f t="shared" si="398"/>
        <v>2</v>
      </c>
      <c r="N4525" s="5">
        <f>+VLOOKUP(B4525,'[17]TT 2023'!F$4611:K$4700,6,0)</f>
        <v>46001</v>
      </c>
      <c r="O4525" t="s">
        <v>4933</v>
      </c>
    </row>
    <row r="4526" spans="1:15" hidden="1" x14ac:dyDescent="0.2">
      <c r="A4526" s="5">
        <v>45958</v>
      </c>
      <c r="B4526" s="6">
        <v>71193</v>
      </c>
      <c r="C4526" s="6" t="s">
        <v>3391</v>
      </c>
      <c r="D4526" s="6" t="s">
        <v>4573</v>
      </c>
      <c r="E4526" s="9">
        <v>213280</v>
      </c>
      <c r="F4526" s="10" t="s">
        <v>1409</v>
      </c>
      <c r="G4526" s="9">
        <v>17062</v>
      </c>
      <c r="H4526" s="9">
        <f t="shared" si="396"/>
        <v>230342</v>
      </c>
      <c r="I4526" s="6" t="s">
        <v>89</v>
      </c>
      <c r="J4526" s="6" t="s">
        <v>90</v>
      </c>
      <c r="K4526" s="5">
        <f t="shared" si="397"/>
        <v>45993</v>
      </c>
      <c r="L4526" s="9">
        <f>+VLOOKUP(B4526,'[17]TT 2023'!F$4611:K$4700,2,0)</f>
        <v>230337</v>
      </c>
      <c r="M4526" s="9">
        <f t="shared" si="398"/>
        <v>-5</v>
      </c>
      <c r="N4526" s="5">
        <f>+VLOOKUP(B4526,'[17]TT 2023'!F$4611:K$4700,6,0)</f>
        <v>46001</v>
      </c>
      <c r="O4526" t="s">
        <v>4933</v>
      </c>
    </row>
    <row r="4527" spans="1:15" hidden="1" x14ac:dyDescent="0.2">
      <c r="A4527" s="5">
        <v>45958</v>
      </c>
      <c r="B4527" s="6">
        <v>71194</v>
      </c>
      <c r="C4527" s="6" t="s">
        <v>3391</v>
      </c>
      <c r="D4527" s="6" t="s">
        <v>4574</v>
      </c>
      <c r="E4527" s="9">
        <v>2024120</v>
      </c>
      <c r="F4527" s="10" t="s">
        <v>1409</v>
      </c>
      <c r="G4527" s="9">
        <v>161930</v>
      </c>
      <c r="H4527" s="9">
        <f t="shared" si="396"/>
        <v>2186050</v>
      </c>
      <c r="I4527" s="6" t="s">
        <v>53</v>
      </c>
      <c r="J4527" s="6" t="s">
        <v>54</v>
      </c>
      <c r="K4527" s="5">
        <f t="shared" si="397"/>
        <v>45993</v>
      </c>
      <c r="L4527" s="9">
        <f>+VLOOKUP(B4527,'[17]TT 2023'!F$4611:K$4700,2,0)</f>
        <v>2186055</v>
      </c>
      <c r="M4527" s="9">
        <f t="shared" si="398"/>
        <v>5</v>
      </c>
      <c r="N4527" s="5">
        <f>+VLOOKUP(B4527,'[17]TT 2023'!F$4611:K$4700,6,0)</f>
        <v>46001</v>
      </c>
      <c r="O4527" t="s">
        <v>4933</v>
      </c>
    </row>
    <row r="4528" spans="1:15" hidden="1" x14ac:dyDescent="0.2">
      <c r="A4528" s="5">
        <v>45958</v>
      </c>
      <c r="B4528" s="6">
        <v>71195</v>
      </c>
      <c r="C4528" s="6" t="s">
        <v>3391</v>
      </c>
      <c r="D4528" s="6" t="s">
        <v>4575</v>
      </c>
      <c r="E4528" s="9">
        <v>2144100</v>
      </c>
      <c r="F4528" s="10" t="s">
        <v>1409</v>
      </c>
      <c r="G4528" s="9">
        <v>171528</v>
      </c>
      <c r="H4528" s="9">
        <f t="shared" si="396"/>
        <v>2315628</v>
      </c>
      <c r="I4528" s="6" t="s">
        <v>53</v>
      </c>
      <c r="J4528" s="6" t="s">
        <v>54</v>
      </c>
      <c r="K4528" s="5">
        <f t="shared" si="397"/>
        <v>45993</v>
      </c>
      <c r="L4528" s="9">
        <f>+VLOOKUP(B4528,'[17]TT 2023'!F$4611:K$4700,2,0)</f>
        <v>2315628</v>
      </c>
      <c r="M4528" s="9">
        <f t="shared" si="398"/>
        <v>0</v>
      </c>
      <c r="N4528" s="5">
        <f>+VLOOKUP(B4528,'[17]TT 2023'!F$4611:K$4700,6,0)</f>
        <v>46001</v>
      </c>
      <c r="O4528" t="s">
        <v>4933</v>
      </c>
    </row>
    <row r="4529" spans="1:15" hidden="1" x14ac:dyDescent="0.2">
      <c r="A4529" s="5">
        <v>45958</v>
      </c>
      <c r="B4529" s="6">
        <v>71196</v>
      </c>
      <c r="C4529" s="6" t="s">
        <v>3391</v>
      </c>
      <c r="D4529" s="6" t="s">
        <v>4576</v>
      </c>
      <c r="E4529" s="9">
        <v>560000</v>
      </c>
      <c r="F4529" s="10" t="s">
        <v>1409</v>
      </c>
      <c r="G4529" s="9">
        <v>44800</v>
      </c>
      <c r="H4529" s="9">
        <f t="shared" si="396"/>
        <v>604800</v>
      </c>
      <c r="I4529" s="6" t="s">
        <v>139</v>
      </c>
      <c r="J4529" s="6" t="s">
        <v>140</v>
      </c>
      <c r="K4529" s="5">
        <f t="shared" si="397"/>
        <v>45993</v>
      </c>
      <c r="L4529" s="9">
        <f>+VLOOKUP(B4529,'[17]TT 2023'!F$4611:K$4700,2,0)</f>
        <v>604800</v>
      </c>
      <c r="M4529" s="9">
        <f t="shared" si="398"/>
        <v>0</v>
      </c>
      <c r="N4529" s="5">
        <f>+VLOOKUP(B4529,'[17]TT 2023'!F$4611:K$4700,6,0)</f>
        <v>46001</v>
      </c>
      <c r="O4529" t="s">
        <v>4933</v>
      </c>
    </row>
    <row r="4530" spans="1:15" hidden="1" x14ac:dyDescent="0.2">
      <c r="A4530" s="5">
        <v>45958</v>
      </c>
      <c r="B4530" s="6">
        <v>71197</v>
      </c>
      <c r="C4530" s="6" t="s">
        <v>3391</v>
      </c>
      <c r="D4530" s="6" t="s">
        <v>4577</v>
      </c>
      <c r="E4530" s="9">
        <v>558030</v>
      </c>
      <c r="F4530" s="10" t="s">
        <v>1409</v>
      </c>
      <c r="G4530" s="9">
        <v>44642</v>
      </c>
      <c r="H4530" s="9">
        <f t="shared" si="396"/>
        <v>602672</v>
      </c>
      <c r="I4530" s="6" t="s">
        <v>89</v>
      </c>
      <c r="J4530" s="6" t="s">
        <v>90</v>
      </c>
      <c r="K4530" s="5">
        <f t="shared" si="397"/>
        <v>45993</v>
      </c>
      <c r="L4530" s="9">
        <f>+VLOOKUP(B4530,'[17]TT 2023'!F$4611:K$4700,2,0)</f>
        <v>602667</v>
      </c>
      <c r="M4530" s="9">
        <f t="shared" si="398"/>
        <v>-5</v>
      </c>
      <c r="N4530" s="5">
        <f>+VLOOKUP(B4530,'[17]TT 2023'!F$4611:K$4700,6,0)</f>
        <v>46001</v>
      </c>
      <c r="O4530" t="s">
        <v>4933</v>
      </c>
    </row>
    <row r="4531" spans="1:15" hidden="1" x14ac:dyDescent="0.2">
      <c r="A4531" s="5">
        <v>45958</v>
      </c>
      <c r="B4531" s="6">
        <v>71198</v>
      </c>
      <c r="C4531" s="6" t="s">
        <v>3391</v>
      </c>
      <c r="D4531" s="6" t="s">
        <v>4578</v>
      </c>
      <c r="E4531" s="9">
        <v>1468620</v>
      </c>
      <c r="F4531" s="10" t="s">
        <v>1409</v>
      </c>
      <c r="G4531" s="9">
        <v>117490</v>
      </c>
      <c r="H4531" s="9">
        <f t="shared" si="396"/>
        <v>1586110</v>
      </c>
      <c r="I4531" s="6" t="s">
        <v>107</v>
      </c>
      <c r="J4531" s="6" t="s">
        <v>108</v>
      </c>
      <c r="K4531" s="5">
        <f t="shared" si="397"/>
        <v>45993</v>
      </c>
      <c r="L4531" s="9">
        <f>+VLOOKUP(B4531,'[17]TT 2023'!F$4611:K$4700,2,0)</f>
        <v>1586115</v>
      </c>
      <c r="M4531" s="9">
        <f t="shared" si="398"/>
        <v>5</v>
      </c>
      <c r="N4531" s="5">
        <f>+VLOOKUP(B4531,'[17]TT 2023'!F$4611:K$4700,6,0)</f>
        <v>46001</v>
      </c>
      <c r="O4531" t="s">
        <v>4933</v>
      </c>
    </row>
    <row r="4532" spans="1:15" hidden="1" x14ac:dyDescent="0.2">
      <c r="A4532" s="5">
        <v>45958</v>
      </c>
      <c r="B4532" s="6">
        <v>71199</v>
      </c>
      <c r="C4532" s="6" t="s">
        <v>3391</v>
      </c>
      <c r="D4532" s="6" t="s">
        <v>4579</v>
      </c>
      <c r="E4532" s="9">
        <v>1468620</v>
      </c>
      <c r="F4532" s="10" t="s">
        <v>1409</v>
      </c>
      <c r="G4532" s="9">
        <v>117490</v>
      </c>
      <c r="H4532" s="9">
        <f t="shared" si="396"/>
        <v>1586110</v>
      </c>
      <c r="I4532" s="6" t="s">
        <v>107</v>
      </c>
      <c r="J4532" s="6" t="s">
        <v>108</v>
      </c>
      <c r="K4532" s="5">
        <f t="shared" si="397"/>
        <v>45993</v>
      </c>
      <c r="L4532" s="9">
        <f>+VLOOKUP(B4532,'[17]TT 2023'!F$4611:K$4700,2,0)</f>
        <v>1586115</v>
      </c>
      <c r="M4532" s="9">
        <f t="shared" si="398"/>
        <v>5</v>
      </c>
      <c r="N4532" s="5">
        <f>+VLOOKUP(B4532,'[17]TT 2023'!F$4611:K$4700,6,0)</f>
        <v>46001</v>
      </c>
      <c r="O4532" t="s">
        <v>4933</v>
      </c>
    </row>
    <row r="4533" spans="1:15" hidden="1" x14ac:dyDescent="0.2">
      <c r="A4533" s="5">
        <v>45958</v>
      </c>
      <c r="B4533" s="6">
        <v>71200</v>
      </c>
      <c r="C4533" s="6" t="s">
        <v>3391</v>
      </c>
      <c r="D4533" s="6" t="s">
        <v>4580</v>
      </c>
      <c r="E4533" s="9">
        <v>4077240</v>
      </c>
      <c r="F4533" s="10" t="s">
        <v>1409</v>
      </c>
      <c r="G4533" s="9">
        <v>326179</v>
      </c>
      <c r="H4533" s="9">
        <f t="shared" ref="H4533:H4596" si="399">+E4533+G4533</f>
        <v>4403419</v>
      </c>
      <c r="I4533" s="6" t="s">
        <v>291</v>
      </c>
      <c r="J4533" s="6" t="s">
        <v>292</v>
      </c>
      <c r="K4533" s="5">
        <f t="shared" ref="K4533:K4568" si="400">35+A4533</f>
        <v>45993</v>
      </c>
      <c r="L4533" s="9">
        <f>+VLOOKUP(B4533,'[17]TT 2023'!F$4611:K$4700,2,0)</f>
        <v>4403417</v>
      </c>
      <c r="M4533" s="9">
        <f t="shared" ref="M4533:M4568" si="401">+L4533-H4533</f>
        <v>-2</v>
      </c>
      <c r="N4533" s="5">
        <f>+VLOOKUP(B4533,'[17]TT 2023'!F$4611:K$4700,6,0)</f>
        <v>46001</v>
      </c>
      <c r="O4533" t="s">
        <v>4933</v>
      </c>
    </row>
    <row r="4534" spans="1:15" hidden="1" x14ac:dyDescent="0.2">
      <c r="A4534" s="5">
        <v>45958</v>
      </c>
      <c r="B4534" s="6">
        <v>71201</v>
      </c>
      <c r="C4534" s="6" t="s">
        <v>3391</v>
      </c>
      <c r="D4534" s="6" t="s">
        <v>4581</v>
      </c>
      <c r="E4534" s="9">
        <v>1468620</v>
      </c>
      <c r="F4534" s="10" t="s">
        <v>1409</v>
      </c>
      <c r="G4534" s="9">
        <v>117490</v>
      </c>
      <c r="H4534" s="9">
        <f t="shared" si="399"/>
        <v>1586110</v>
      </c>
      <c r="I4534" s="6" t="s">
        <v>291</v>
      </c>
      <c r="J4534" s="6" t="s">
        <v>292</v>
      </c>
      <c r="K4534" s="5">
        <f t="shared" si="400"/>
        <v>45993</v>
      </c>
      <c r="L4534" s="9">
        <f>+VLOOKUP(B4534,'[17]TT 2023'!F$4611:K$4700,2,0)</f>
        <v>1586115</v>
      </c>
      <c r="M4534" s="9">
        <f t="shared" si="401"/>
        <v>5</v>
      </c>
      <c r="N4534" s="5">
        <f>+VLOOKUP(B4534,'[17]TT 2023'!F$4611:K$4700,6,0)</f>
        <v>46001</v>
      </c>
      <c r="O4534" t="s">
        <v>4933</v>
      </c>
    </row>
    <row r="4535" spans="1:15" hidden="1" x14ac:dyDescent="0.2">
      <c r="A4535" s="5">
        <v>45958</v>
      </c>
      <c r="B4535" s="6">
        <v>71202</v>
      </c>
      <c r="C4535" s="6" t="s">
        <v>3391</v>
      </c>
      <c r="D4535" s="6" t="s">
        <v>4582</v>
      </c>
      <c r="E4535" s="9">
        <v>1468620</v>
      </c>
      <c r="F4535" s="10" t="s">
        <v>1409</v>
      </c>
      <c r="G4535" s="9">
        <v>117490</v>
      </c>
      <c r="H4535" s="9">
        <f t="shared" si="399"/>
        <v>1586110</v>
      </c>
      <c r="I4535" s="6" t="s">
        <v>175</v>
      </c>
      <c r="J4535" s="6" t="s">
        <v>176</v>
      </c>
      <c r="K4535" s="5">
        <f t="shared" si="400"/>
        <v>45993</v>
      </c>
      <c r="L4535" s="9">
        <f>+VLOOKUP(B4535,'[17]TT 2023'!F$4611:K$4700,2,0)</f>
        <v>1586115</v>
      </c>
      <c r="M4535" s="9">
        <f t="shared" si="401"/>
        <v>5</v>
      </c>
      <c r="N4535" s="5">
        <f>+VLOOKUP(B4535,'[17]TT 2023'!F$4611:K$4700,6,0)</f>
        <v>46001</v>
      </c>
      <c r="O4535" t="s">
        <v>4933</v>
      </c>
    </row>
    <row r="4536" spans="1:15" hidden="1" x14ac:dyDescent="0.2">
      <c r="A4536" s="5">
        <v>45958</v>
      </c>
      <c r="B4536" s="6">
        <v>71244</v>
      </c>
      <c r="C4536" s="6" t="s">
        <v>3391</v>
      </c>
      <c r="D4536" s="6" t="s">
        <v>4583</v>
      </c>
      <c r="E4536" s="9">
        <v>213280</v>
      </c>
      <c r="F4536" s="10" t="s">
        <v>1409</v>
      </c>
      <c r="G4536" s="9">
        <v>17062</v>
      </c>
      <c r="H4536" s="9">
        <f t="shared" si="399"/>
        <v>230342</v>
      </c>
      <c r="I4536" s="6" t="s">
        <v>147</v>
      </c>
      <c r="J4536" s="6" t="s">
        <v>148</v>
      </c>
      <c r="K4536" s="5">
        <f t="shared" si="400"/>
        <v>45993</v>
      </c>
      <c r="L4536" s="9">
        <f>+VLOOKUP(B4536,'[17]TT 2023'!F$4611:K$4700,2,0)</f>
        <v>230337</v>
      </c>
      <c r="M4536" s="9">
        <f t="shared" si="401"/>
        <v>-5</v>
      </c>
      <c r="N4536" s="5">
        <f>+VLOOKUP(B4536,'[17]TT 2023'!F$4611:K$4700,6,0)</f>
        <v>46001</v>
      </c>
      <c r="O4536" t="s">
        <v>4933</v>
      </c>
    </row>
    <row r="4537" spans="1:15" hidden="1" x14ac:dyDescent="0.2">
      <c r="A4537" s="5">
        <v>45958</v>
      </c>
      <c r="B4537" s="6">
        <v>71245</v>
      </c>
      <c r="C4537" s="6" t="s">
        <v>3391</v>
      </c>
      <c r="D4537" s="6" t="s">
        <v>4584</v>
      </c>
      <c r="E4537" s="9">
        <v>1468620</v>
      </c>
      <c r="F4537" s="10" t="s">
        <v>1409</v>
      </c>
      <c r="G4537" s="9">
        <v>117490</v>
      </c>
      <c r="H4537" s="9">
        <f t="shared" si="399"/>
        <v>1586110</v>
      </c>
      <c r="I4537" s="6" t="s">
        <v>147</v>
      </c>
      <c r="J4537" s="6" t="s">
        <v>148</v>
      </c>
      <c r="K4537" s="5">
        <f t="shared" si="400"/>
        <v>45993</v>
      </c>
      <c r="L4537" s="9">
        <f>+VLOOKUP(B4537,'[17]TT 2023'!F$4611:K$4700,2,0)</f>
        <v>1586115</v>
      </c>
      <c r="M4537" s="9">
        <f t="shared" si="401"/>
        <v>5</v>
      </c>
      <c r="N4537" s="5">
        <f>+VLOOKUP(B4537,'[17]TT 2023'!F$4611:K$4700,6,0)</f>
        <v>46001</v>
      </c>
      <c r="O4537" t="s">
        <v>4933</v>
      </c>
    </row>
    <row r="4538" spans="1:15" hidden="1" x14ac:dyDescent="0.2">
      <c r="A4538" s="5">
        <v>45958</v>
      </c>
      <c r="B4538" s="6">
        <v>71246</v>
      </c>
      <c r="C4538" s="6" t="s">
        <v>3391</v>
      </c>
      <c r="D4538" s="6" t="s">
        <v>4585</v>
      </c>
      <c r="E4538" s="9">
        <v>5552900</v>
      </c>
      <c r="F4538" s="10" t="s">
        <v>1409</v>
      </c>
      <c r="G4538" s="9">
        <v>444232</v>
      </c>
      <c r="H4538" s="9">
        <f t="shared" si="399"/>
        <v>5997132</v>
      </c>
      <c r="I4538" s="6" t="s">
        <v>147</v>
      </c>
      <c r="J4538" s="6" t="s">
        <v>148</v>
      </c>
      <c r="K4538" s="5">
        <f t="shared" si="400"/>
        <v>45993</v>
      </c>
      <c r="L4538" s="9">
        <f>+VLOOKUP(B4538,'[17]TT 2023'!F$4611:K$4700,2,0)</f>
        <v>5997132</v>
      </c>
      <c r="M4538" s="9">
        <f t="shared" si="401"/>
        <v>0</v>
      </c>
      <c r="N4538" s="5">
        <f>+VLOOKUP(B4538,'[17]TT 2023'!F$4611:K$4700,6,0)</f>
        <v>46001</v>
      </c>
      <c r="O4538" t="s">
        <v>4933</v>
      </c>
    </row>
    <row r="4539" spans="1:15" hidden="1" x14ac:dyDescent="0.2">
      <c r="A4539" s="5">
        <v>45958</v>
      </c>
      <c r="B4539" s="6">
        <v>71247</v>
      </c>
      <c r="C4539" s="6" t="s">
        <v>3391</v>
      </c>
      <c r="D4539" s="6" t="s">
        <v>4586</v>
      </c>
      <c r="E4539" s="9">
        <v>85312</v>
      </c>
      <c r="F4539" s="10" t="s">
        <v>1409</v>
      </c>
      <c r="G4539" s="9">
        <v>6825</v>
      </c>
      <c r="H4539" s="9">
        <f t="shared" si="399"/>
        <v>92137</v>
      </c>
      <c r="I4539" s="6" t="s">
        <v>147</v>
      </c>
      <c r="J4539" s="6" t="s">
        <v>148</v>
      </c>
      <c r="K4539" s="5">
        <f t="shared" si="400"/>
        <v>45993</v>
      </c>
      <c r="L4539" s="9">
        <f>+VLOOKUP(B4539,'[17]TT 2023'!F$4522:K$4610,2,0)</f>
        <v>92138</v>
      </c>
      <c r="M4539" s="9">
        <f t="shared" si="401"/>
        <v>1</v>
      </c>
      <c r="N4539" s="5">
        <f>+VLOOKUP(B4539,'[17]TT 2023'!F$4522:K$4610,6,0)</f>
        <v>45985</v>
      </c>
      <c r="O4539" t="s">
        <v>4764</v>
      </c>
    </row>
    <row r="4540" spans="1:15" hidden="1" x14ac:dyDescent="0.2">
      <c r="A4540" s="5">
        <v>45958</v>
      </c>
      <c r="B4540" s="6">
        <v>71248</v>
      </c>
      <c r="C4540" s="6" t="s">
        <v>3391</v>
      </c>
      <c r="D4540" s="6" t="s">
        <v>4587</v>
      </c>
      <c r="E4540" s="9">
        <v>536025</v>
      </c>
      <c r="F4540" s="10" t="s">
        <v>1409</v>
      </c>
      <c r="G4540" s="9">
        <v>42882</v>
      </c>
      <c r="H4540" s="9">
        <f t="shared" si="399"/>
        <v>578907</v>
      </c>
      <c r="I4540" s="6" t="s">
        <v>147</v>
      </c>
      <c r="J4540" s="6" t="s">
        <v>148</v>
      </c>
      <c r="K4540" s="5">
        <f t="shared" si="400"/>
        <v>45993</v>
      </c>
      <c r="L4540" s="9">
        <f>+VLOOKUP(B4540,'[17]TT 2023'!F$4522:K$4610,2,0)</f>
        <v>578907</v>
      </c>
      <c r="M4540" s="9">
        <f t="shared" si="401"/>
        <v>0</v>
      </c>
      <c r="N4540" s="5">
        <f>+VLOOKUP(B4540,'[17]TT 2023'!F$4522:K$4610,6,0)</f>
        <v>45985</v>
      </c>
      <c r="O4540" t="s">
        <v>4764</v>
      </c>
    </row>
    <row r="4541" spans="1:15" hidden="1" x14ac:dyDescent="0.2">
      <c r="A4541" s="5">
        <v>45958</v>
      </c>
      <c r="B4541" s="6">
        <v>71249</v>
      </c>
      <c r="C4541" s="6" t="s">
        <v>3391</v>
      </c>
      <c r="D4541" s="6" t="s">
        <v>4588</v>
      </c>
      <c r="E4541" s="9">
        <v>873185</v>
      </c>
      <c r="F4541" s="10" t="s">
        <v>1409</v>
      </c>
      <c r="G4541" s="9">
        <v>69855</v>
      </c>
      <c r="H4541" s="9">
        <f t="shared" si="399"/>
        <v>943040</v>
      </c>
      <c r="I4541" s="6" t="s">
        <v>147</v>
      </c>
      <c r="J4541" s="6" t="s">
        <v>148</v>
      </c>
      <c r="K4541" s="5">
        <f t="shared" si="400"/>
        <v>45993</v>
      </c>
      <c r="L4541" s="9">
        <f>+VLOOKUP(B4541,'[17]TT 2023'!F$4522:K$4610,2,0)</f>
        <v>943043</v>
      </c>
      <c r="M4541" s="9">
        <f t="shared" si="401"/>
        <v>3</v>
      </c>
      <c r="N4541" s="5">
        <f>+VLOOKUP(B4541,'[17]TT 2023'!F$4522:K$4610,6,0)</f>
        <v>45985</v>
      </c>
      <c r="O4541" t="s">
        <v>4764</v>
      </c>
    </row>
    <row r="4542" spans="1:15" hidden="1" x14ac:dyDescent="0.2">
      <c r="A4542" s="5">
        <v>45958</v>
      </c>
      <c r="B4542" s="6">
        <v>71250</v>
      </c>
      <c r="C4542" s="6" t="s">
        <v>3391</v>
      </c>
      <c r="D4542" s="6" t="s">
        <v>4589</v>
      </c>
      <c r="E4542" s="9">
        <v>426560</v>
      </c>
      <c r="F4542" s="10" t="s">
        <v>1409</v>
      </c>
      <c r="G4542" s="9">
        <v>34125</v>
      </c>
      <c r="H4542" s="9">
        <f t="shared" si="399"/>
        <v>460685</v>
      </c>
      <c r="I4542" s="6" t="s">
        <v>147</v>
      </c>
      <c r="J4542" s="6" t="s">
        <v>148</v>
      </c>
      <c r="K4542" s="5">
        <f t="shared" si="400"/>
        <v>45993</v>
      </c>
      <c r="L4542" s="9">
        <f>+VLOOKUP(B4542,'[17]TT 2023'!F$4522:K$4610,2,0)</f>
        <v>460688</v>
      </c>
      <c r="M4542" s="9">
        <f t="shared" si="401"/>
        <v>3</v>
      </c>
      <c r="N4542" s="5">
        <f>+VLOOKUP(B4542,'[17]TT 2023'!F$4522:K$4610,6,0)</f>
        <v>45985</v>
      </c>
      <c r="O4542" t="s">
        <v>4764</v>
      </c>
    </row>
    <row r="4543" spans="1:15" hidden="1" x14ac:dyDescent="0.2">
      <c r="A4543" s="5">
        <v>45958</v>
      </c>
      <c r="B4543" s="6">
        <v>71251</v>
      </c>
      <c r="C4543" s="6" t="s">
        <v>3391</v>
      </c>
      <c r="D4543" s="6" t="s">
        <v>4590</v>
      </c>
      <c r="E4543" s="9">
        <v>1860580</v>
      </c>
      <c r="F4543" s="10" t="s">
        <v>1409</v>
      </c>
      <c r="G4543" s="9">
        <v>148846</v>
      </c>
      <c r="H4543" s="9">
        <f t="shared" si="399"/>
        <v>2009426</v>
      </c>
      <c r="I4543" s="6" t="s">
        <v>147</v>
      </c>
      <c r="J4543" s="6" t="s">
        <v>148</v>
      </c>
      <c r="K4543" s="5">
        <f t="shared" si="400"/>
        <v>45993</v>
      </c>
      <c r="L4543" s="9">
        <f>+VLOOKUP(B4543,'[17]TT 2023'!F$4611:K$4700,2,0)</f>
        <v>2009421</v>
      </c>
      <c r="M4543" s="9">
        <f t="shared" si="401"/>
        <v>-5</v>
      </c>
      <c r="N4543" s="5">
        <f>+VLOOKUP(B4543,'[17]TT 2023'!F$4611:K$4700,6,0)</f>
        <v>46001</v>
      </c>
      <c r="O4543" t="s">
        <v>4933</v>
      </c>
    </row>
    <row r="4544" spans="1:15" hidden="1" x14ac:dyDescent="0.2">
      <c r="A4544" s="5">
        <v>45958</v>
      </c>
      <c r="B4544" s="6">
        <v>71252</v>
      </c>
      <c r="C4544" s="6" t="s">
        <v>3391</v>
      </c>
      <c r="D4544" s="6" t="s">
        <v>4591</v>
      </c>
      <c r="E4544" s="9">
        <v>1140000</v>
      </c>
      <c r="F4544" s="10" t="s">
        <v>1409</v>
      </c>
      <c r="G4544" s="9">
        <v>91200</v>
      </c>
      <c r="H4544" s="9">
        <f t="shared" si="399"/>
        <v>1231200</v>
      </c>
      <c r="I4544" s="6" t="s">
        <v>147</v>
      </c>
      <c r="J4544" s="6" t="s">
        <v>148</v>
      </c>
      <c r="K4544" s="5">
        <f t="shared" si="400"/>
        <v>45993</v>
      </c>
      <c r="L4544" s="9">
        <f>+VLOOKUP(B4544,'[17]TT 2023'!F$4522:K$4610,2,0)</f>
        <v>1231200</v>
      </c>
      <c r="M4544" s="9">
        <f t="shared" si="401"/>
        <v>0</v>
      </c>
      <c r="N4544" s="5">
        <f>+VLOOKUP(B4544,'[17]TT 2023'!F$4522:K$4610,6,0)</f>
        <v>45985</v>
      </c>
      <c r="O4544" t="s">
        <v>4764</v>
      </c>
    </row>
    <row r="4545" spans="1:15" hidden="1" x14ac:dyDescent="0.2">
      <c r="A4545" s="5">
        <v>45959</v>
      </c>
      <c r="B4545" s="6">
        <v>229</v>
      </c>
      <c r="C4545" s="6"/>
      <c r="D4545" s="6" t="s">
        <v>4592</v>
      </c>
      <c r="E4545" s="9">
        <v>-500000</v>
      </c>
      <c r="F4545" s="10" t="s">
        <v>1409</v>
      </c>
      <c r="G4545" s="9">
        <v>-40000</v>
      </c>
      <c r="H4545" s="9">
        <f t="shared" si="399"/>
        <v>-540000</v>
      </c>
      <c r="I4545" s="6" t="s">
        <v>73</v>
      </c>
      <c r="J4545" s="6" t="s">
        <v>74</v>
      </c>
      <c r="K4545" s="5">
        <f t="shared" si="400"/>
        <v>45994</v>
      </c>
      <c r="L4545" s="9">
        <f>+VLOOKUP(B4545,'[17]TT 2023'!F$4461:K$4521,2,0)</f>
        <v>-540000</v>
      </c>
      <c r="M4545" s="9">
        <f t="shared" si="401"/>
        <v>0</v>
      </c>
      <c r="N4545" s="5">
        <f>+VLOOKUP(B4545,'[17]TT 2023'!F$4461:K$4521,6,0)</f>
        <v>45971</v>
      </c>
      <c r="O4545" t="s">
        <v>4763</v>
      </c>
    </row>
    <row r="4546" spans="1:15" hidden="1" x14ac:dyDescent="0.2">
      <c r="A4546" s="5">
        <v>45959</v>
      </c>
      <c r="B4546" s="6">
        <v>224</v>
      </c>
      <c r="C4546" s="6"/>
      <c r="D4546" s="6" t="s">
        <v>4593</v>
      </c>
      <c r="E4546" s="9">
        <v>-365293</v>
      </c>
      <c r="F4546" s="10" t="s">
        <v>1409</v>
      </c>
      <c r="G4546" s="9">
        <v>-29223</v>
      </c>
      <c r="H4546" s="9">
        <f t="shared" si="399"/>
        <v>-394516</v>
      </c>
      <c r="I4546" s="6" t="s">
        <v>101</v>
      </c>
      <c r="J4546" s="6" t="s">
        <v>102</v>
      </c>
      <c r="K4546" s="5">
        <f t="shared" si="400"/>
        <v>45994</v>
      </c>
      <c r="L4546" s="9">
        <f>+VLOOKUP(B4546,'[17]TT 2023'!F$4461:K$4521,2,0)</f>
        <v>-394516</v>
      </c>
      <c r="M4546" s="9">
        <f t="shared" si="401"/>
        <v>0</v>
      </c>
      <c r="N4546" s="5">
        <f>+VLOOKUP(B4546,'[17]TT 2023'!F$4461:K$4521,6,0)</f>
        <v>45971</v>
      </c>
      <c r="O4546" t="s">
        <v>4763</v>
      </c>
    </row>
    <row r="4547" spans="1:15" hidden="1" x14ac:dyDescent="0.2">
      <c r="A4547" s="5">
        <v>45961</v>
      </c>
      <c r="B4547" s="6">
        <v>72865</v>
      </c>
      <c r="C4547" s="6" t="s">
        <v>3391</v>
      </c>
      <c r="D4547" s="6" t="s">
        <v>4594</v>
      </c>
      <c r="E4547" s="9">
        <v>1140000</v>
      </c>
      <c r="F4547" s="10" t="s">
        <v>1409</v>
      </c>
      <c r="G4547" s="9">
        <v>91200</v>
      </c>
      <c r="H4547" s="9">
        <f t="shared" si="399"/>
        <v>1231200</v>
      </c>
      <c r="I4547" s="6" t="s">
        <v>73</v>
      </c>
      <c r="J4547" s="6" t="s">
        <v>74</v>
      </c>
      <c r="K4547" s="5">
        <f t="shared" si="400"/>
        <v>45996</v>
      </c>
      <c r="L4547" s="9">
        <f>+VLOOKUP(B4547,'[17]TT 2023'!F$4611:K$4700,2,0)</f>
        <v>1231200</v>
      </c>
      <c r="M4547" s="9">
        <f t="shared" si="401"/>
        <v>0</v>
      </c>
      <c r="N4547" s="5">
        <f>+VLOOKUP(B4547,'[17]TT 2023'!F$4611:K$4700,6,0)</f>
        <v>46001</v>
      </c>
      <c r="O4547" t="s">
        <v>4933</v>
      </c>
    </row>
    <row r="4548" spans="1:15" hidden="1" x14ac:dyDescent="0.2">
      <c r="A4548" s="5">
        <v>45961</v>
      </c>
      <c r="B4548" s="6">
        <v>72866</v>
      </c>
      <c r="C4548" s="6" t="s">
        <v>3391</v>
      </c>
      <c r="D4548" s="6" t="s">
        <v>4595</v>
      </c>
      <c r="E4548" s="9">
        <v>2450680</v>
      </c>
      <c r="F4548" s="10" t="s">
        <v>1409</v>
      </c>
      <c r="G4548" s="9">
        <v>196054</v>
      </c>
      <c r="H4548" s="9">
        <f t="shared" si="399"/>
        <v>2646734</v>
      </c>
      <c r="I4548" s="6" t="s">
        <v>83</v>
      </c>
      <c r="J4548" s="6" t="s">
        <v>84</v>
      </c>
      <c r="K4548" s="5">
        <f t="shared" si="400"/>
        <v>45996</v>
      </c>
      <c r="L4548" s="9">
        <f>+VLOOKUP(B4548,'[17]TT 2023'!F$4611:K$4700,2,0)</f>
        <v>2646729</v>
      </c>
      <c r="M4548" s="9">
        <f t="shared" si="401"/>
        <v>-5</v>
      </c>
      <c r="N4548" s="5">
        <f>+VLOOKUP(B4548,'[17]TT 2023'!F$4611:K$4700,6,0)</f>
        <v>46001</v>
      </c>
      <c r="O4548" t="s">
        <v>4933</v>
      </c>
    </row>
    <row r="4549" spans="1:15" hidden="1" x14ac:dyDescent="0.2">
      <c r="A4549" s="5">
        <v>45961</v>
      </c>
      <c r="B4549" s="6">
        <v>72867</v>
      </c>
      <c r="C4549" s="6" t="s">
        <v>3391</v>
      </c>
      <c r="D4549" s="6" t="s">
        <v>4596</v>
      </c>
      <c r="E4549" s="9">
        <v>3492740</v>
      </c>
      <c r="F4549" s="10" t="s">
        <v>1409</v>
      </c>
      <c r="G4549" s="9">
        <v>279419</v>
      </c>
      <c r="H4549" s="9">
        <f t="shared" si="399"/>
        <v>3772159</v>
      </c>
      <c r="I4549" s="6" t="s">
        <v>93</v>
      </c>
      <c r="J4549" s="6" t="s">
        <v>94</v>
      </c>
      <c r="K4549" s="5">
        <f t="shared" si="400"/>
        <v>45996</v>
      </c>
      <c r="L4549" s="9">
        <f>+VLOOKUP(B4549,'[17]TT 2023'!F$4611:K$4700,2,0)</f>
        <v>3772157</v>
      </c>
      <c r="M4549" s="9">
        <f t="shared" si="401"/>
        <v>-2</v>
      </c>
      <c r="N4549" s="5">
        <f>+VLOOKUP(B4549,'[17]TT 2023'!F$4611:K$4700,6,0)</f>
        <v>46001</v>
      </c>
      <c r="O4549" t="s">
        <v>4933</v>
      </c>
    </row>
    <row r="4550" spans="1:15" hidden="1" x14ac:dyDescent="0.2">
      <c r="A4550" s="5">
        <v>45961</v>
      </c>
      <c r="B4550" s="6">
        <v>72868</v>
      </c>
      <c r="C4550" s="6" t="s">
        <v>3391</v>
      </c>
      <c r="D4550" s="6" t="s">
        <v>4597</v>
      </c>
      <c r="E4550" s="9">
        <v>1110580</v>
      </c>
      <c r="F4550" s="10" t="s">
        <v>1409</v>
      </c>
      <c r="G4550" s="9">
        <v>88846</v>
      </c>
      <c r="H4550" s="9">
        <f t="shared" si="399"/>
        <v>1199426</v>
      </c>
      <c r="I4550" s="6" t="s">
        <v>89</v>
      </c>
      <c r="J4550" s="6" t="s">
        <v>90</v>
      </c>
      <c r="K4550" s="5">
        <f t="shared" si="400"/>
        <v>45996</v>
      </c>
      <c r="L4550" s="9">
        <f>+VLOOKUP(B4550,'[17]TT 2023'!F$4611:K$4700,2,0)</f>
        <v>1199421</v>
      </c>
      <c r="M4550" s="9">
        <f t="shared" si="401"/>
        <v>-5</v>
      </c>
      <c r="N4550" s="5">
        <f>+VLOOKUP(B4550,'[17]TT 2023'!F$4611:K$4700,6,0)</f>
        <v>46001</v>
      </c>
      <c r="O4550" t="s">
        <v>4933</v>
      </c>
    </row>
    <row r="4551" spans="1:15" hidden="1" x14ac:dyDescent="0.2">
      <c r="A4551" s="5">
        <v>45961</v>
      </c>
      <c r="B4551" s="6">
        <v>72869</v>
      </c>
      <c r="C4551" s="6" t="s">
        <v>3391</v>
      </c>
      <c r="D4551" s="6" t="s">
        <v>4598</v>
      </c>
      <c r="E4551" s="9">
        <v>4384030</v>
      </c>
      <c r="F4551" s="10" t="s">
        <v>1409</v>
      </c>
      <c r="G4551" s="9">
        <v>350722</v>
      </c>
      <c r="H4551" s="9">
        <f t="shared" si="399"/>
        <v>4734752</v>
      </c>
      <c r="I4551" s="6" t="s">
        <v>139</v>
      </c>
      <c r="J4551" s="6" t="s">
        <v>140</v>
      </c>
      <c r="K4551" s="5">
        <f t="shared" si="400"/>
        <v>45996</v>
      </c>
      <c r="L4551" s="9">
        <f>+VLOOKUP(B4551,'[17]TT 2023'!F$4611:K$4700,2,0)</f>
        <v>4734747</v>
      </c>
      <c r="M4551" s="9">
        <f t="shared" si="401"/>
        <v>-5</v>
      </c>
      <c r="N4551" s="5">
        <f>+VLOOKUP(B4551,'[17]TT 2023'!F$4611:K$4700,6,0)</f>
        <v>46001</v>
      </c>
      <c r="O4551" t="s">
        <v>4933</v>
      </c>
    </row>
    <row r="4552" spans="1:15" hidden="1" x14ac:dyDescent="0.2">
      <c r="A4552" s="5">
        <v>45961</v>
      </c>
      <c r="B4552" s="6">
        <v>72870</v>
      </c>
      <c r="C4552" s="6" t="s">
        <v>3391</v>
      </c>
      <c r="D4552" s="6" t="s">
        <v>4599</v>
      </c>
      <c r="E4552" s="9">
        <v>2186756</v>
      </c>
      <c r="F4552" s="10" t="s">
        <v>1409</v>
      </c>
      <c r="G4552" s="9">
        <v>174940</v>
      </c>
      <c r="H4552" s="9">
        <f t="shared" si="399"/>
        <v>2361696</v>
      </c>
      <c r="I4552" s="6" t="s">
        <v>139</v>
      </c>
      <c r="J4552" s="6" t="s">
        <v>140</v>
      </c>
      <c r="K4552" s="5">
        <f t="shared" si="400"/>
        <v>45996</v>
      </c>
      <c r="L4552" s="9">
        <f>+VLOOKUP(B4552,'[17]TT 2023'!F$4611:K$4700,2,0)</f>
        <v>2361690</v>
      </c>
      <c r="M4552" s="9">
        <f t="shared" si="401"/>
        <v>-6</v>
      </c>
      <c r="N4552" s="5">
        <f>+VLOOKUP(B4552,'[17]TT 2023'!F$4611:K$4700,6,0)</f>
        <v>46001</v>
      </c>
      <c r="O4552" t="s">
        <v>4933</v>
      </c>
    </row>
    <row r="4553" spans="1:15" hidden="1" x14ac:dyDescent="0.2">
      <c r="A4553" s="5">
        <v>45961</v>
      </c>
      <c r="B4553" s="6">
        <v>72871</v>
      </c>
      <c r="C4553" s="6" t="s">
        <v>3391</v>
      </c>
      <c r="D4553" s="6" t="s">
        <v>4600</v>
      </c>
      <c r="E4553" s="9">
        <v>4419200</v>
      </c>
      <c r="F4553" s="10" t="s">
        <v>1409</v>
      </c>
      <c r="G4553" s="9">
        <v>353536</v>
      </c>
      <c r="H4553" s="9">
        <f t="shared" si="399"/>
        <v>4772736</v>
      </c>
      <c r="I4553" s="6" t="s">
        <v>53</v>
      </c>
      <c r="J4553" s="6" t="s">
        <v>54</v>
      </c>
      <c r="K4553" s="5">
        <f t="shared" si="400"/>
        <v>45996</v>
      </c>
      <c r="L4553" s="9">
        <f>+VLOOKUP(B4553,'[17]TT 2023'!F$4611:K$4700,2,0)</f>
        <v>4772736</v>
      </c>
      <c r="M4553" s="9">
        <f t="shared" si="401"/>
        <v>0</v>
      </c>
      <c r="N4553" s="5">
        <f>+VLOOKUP(B4553,'[17]TT 2023'!F$4611:K$4700,6,0)</f>
        <v>46001</v>
      </c>
      <c r="O4553" t="s">
        <v>4933</v>
      </c>
    </row>
    <row r="4554" spans="1:15" hidden="1" x14ac:dyDescent="0.2">
      <c r="A4554" s="5">
        <v>45961</v>
      </c>
      <c r="B4554" s="6">
        <v>72872</v>
      </c>
      <c r="C4554" s="6" t="s">
        <v>3391</v>
      </c>
      <c r="D4554" s="6" t="s">
        <v>4601</v>
      </c>
      <c r="E4554" s="9">
        <v>2024120</v>
      </c>
      <c r="F4554" s="10" t="s">
        <v>1409</v>
      </c>
      <c r="G4554" s="9">
        <v>161930</v>
      </c>
      <c r="H4554" s="9">
        <f t="shared" si="399"/>
        <v>2186050</v>
      </c>
      <c r="I4554" s="6" t="s">
        <v>131</v>
      </c>
      <c r="J4554" s="6" t="s">
        <v>132</v>
      </c>
      <c r="K4554" s="5">
        <f t="shared" si="400"/>
        <v>45996</v>
      </c>
      <c r="L4554" s="9">
        <f>+VLOOKUP(B4554,'[17]TT 2023'!F$4611:K$4700,2,0)</f>
        <v>2186055</v>
      </c>
      <c r="M4554" s="9">
        <f t="shared" si="401"/>
        <v>5</v>
      </c>
      <c r="N4554" s="5">
        <f>+VLOOKUP(B4554,'[17]TT 2023'!F$4611:K$4700,6,0)</f>
        <v>46001</v>
      </c>
      <c r="O4554" t="s">
        <v>4933</v>
      </c>
    </row>
    <row r="4555" spans="1:15" hidden="1" x14ac:dyDescent="0.2">
      <c r="A4555" s="5">
        <v>45961</v>
      </c>
      <c r="B4555" s="6">
        <v>72873</v>
      </c>
      <c r="C4555" s="6" t="s">
        <v>3391</v>
      </c>
      <c r="D4555" s="6" t="s">
        <v>4602</v>
      </c>
      <c r="E4555" s="9">
        <v>853120</v>
      </c>
      <c r="F4555" s="10" t="s">
        <v>1409</v>
      </c>
      <c r="G4555" s="9">
        <v>68250</v>
      </c>
      <c r="H4555" s="9">
        <f t="shared" si="399"/>
        <v>921370</v>
      </c>
      <c r="I4555" s="6" t="s">
        <v>13</v>
      </c>
      <c r="J4555" s="6" t="s">
        <v>14</v>
      </c>
      <c r="K4555" s="5">
        <f t="shared" si="400"/>
        <v>45996</v>
      </c>
      <c r="L4555" s="9">
        <f>+VLOOKUP(B4555,'[17]TT 2023'!F$4611:K$4700,2,0)</f>
        <v>921375</v>
      </c>
      <c r="M4555" s="9">
        <f t="shared" si="401"/>
        <v>5</v>
      </c>
      <c r="N4555" s="5">
        <f>+VLOOKUP(B4555,'[17]TT 2023'!F$4611:K$4700,6,0)</f>
        <v>46001</v>
      </c>
      <c r="O4555" t="s">
        <v>4933</v>
      </c>
    </row>
    <row r="4556" spans="1:15" hidden="1" x14ac:dyDescent="0.2">
      <c r="A4556" s="5">
        <v>45961</v>
      </c>
      <c r="B4556" s="6">
        <v>72874</v>
      </c>
      <c r="C4556" s="6" t="s">
        <v>3391</v>
      </c>
      <c r="D4556" s="6" t="s">
        <v>4603</v>
      </c>
      <c r="E4556" s="9">
        <v>853120</v>
      </c>
      <c r="F4556" s="10" t="s">
        <v>1409</v>
      </c>
      <c r="G4556" s="9">
        <v>68250</v>
      </c>
      <c r="H4556" s="9">
        <f t="shared" si="399"/>
        <v>921370</v>
      </c>
      <c r="I4556" s="6" t="s">
        <v>13</v>
      </c>
      <c r="J4556" s="6" t="s">
        <v>14</v>
      </c>
      <c r="K4556" s="5">
        <f t="shared" si="400"/>
        <v>45996</v>
      </c>
      <c r="L4556" s="9">
        <f>+VLOOKUP(B4556,'[17]TT 2023'!F$4611:K$4700,2,0)</f>
        <v>921375</v>
      </c>
      <c r="M4556" s="9">
        <f t="shared" si="401"/>
        <v>5</v>
      </c>
      <c r="N4556" s="5">
        <f>+VLOOKUP(B4556,'[17]TT 2023'!F$4611:K$4700,6,0)</f>
        <v>46001</v>
      </c>
      <c r="O4556" t="s">
        <v>4933</v>
      </c>
    </row>
    <row r="4557" spans="1:15" hidden="1" x14ac:dyDescent="0.2">
      <c r="A4557" s="5">
        <v>45961</v>
      </c>
      <c r="B4557" s="6">
        <v>72875</v>
      </c>
      <c r="C4557" s="6" t="s">
        <v>3391</v>
      </c>
      <c r="D4557" s="6" t="s">
        <v>4604</v>
      </c>
      <c r="E4557" s="9">
        <v>560000</v>
      </c>
      <c r="F4557" s="10" t="s">
        <v>1409</v>
      </c>
      <c r="G4557" s="9">
        <v>44800</v>
      </c>
      <c r="H4557" s="9">
        <f t="shared" si="399"/>
        <v>604800</v>
      </c>
      <c r="I4557" s="6" t="s">
        <v>13</v>
      </c>
      <c r="J4557" s="6" t="s">
        <v>14</v>
      </c>
      <c r="K4557" s="5">
        <f t="shared" si="400"/>
        <v>45996</v>
      </c>
      <c r="L4557" s="9">
        <f>+VLOOKUP(B4557,'[17]TT 2023'!F$4611:K$4700,2,0)</f>
        <v>604800</v>
      </c>
      <c r="M4557" s="9">
        <f t="shared" si="401"/>
        <v>0</v>
      </c>
      <c r="N4557" s="5">
        <f>+VLOOKUP(B4557,'[17]TT 2023'!F$4611:K$4700,6,0)</f>
        <v>46001</v>
      </c>
      <c r="O4557" t="s">
        <v>4933</v>
      </c>
    </row>
    <row r="4558" spans="1:15" hidden="1" x14ac:dyDescent="0.2">
      <c r="A4558" s="5">
        <v>45961</v>
      </c>
      <c r="B4558" s="6">
        <v>72876</v>
      </c>
      <c r="C4558" s="6" t="s">
        <v>3391</v>
      </c>
      <c r="D4558" s="6" t="s">
        <v>4605</v>
      </c>
      <c r="E4558" s="9">
        <v>1706240</v>
      </c>
      <c r="F4558" s="10" t="s">
        <v>1409</v>
      </c>
      <c r="G4558" s="9">
        <v>136499</v>
      </c>
      <c r="H4558" s="9">
        <f t="shared" si="399"/>
        <v>1842739</v>
      </c>
      <c r="I4558" s="6" t="s">
        <v>13</v>
      </c>
      <c r="J4558" s="6" t="s">
        <v>14</v>
      </c>
      <c r="K4558" s="5">
        <f t="shared" si="400"/>
        <v>45996</v>
      </c>
      <c r="L4558" s="9">
        <f>+VLOOKUP(B4558,'[17]TT 2023'!F$4611:K$4700,2,0)</f>
        <v>1842737</v>
      </c>
      <c r="M4558" s="9">
        <f t="shared" si="401"/>
        <v>-2</v>
      </c>
      <c r="N4558" s="5">
        <f>+VLOOKUP(B4558,'[17]TT 2023'!F$4611:K$4700,6,0)</f>
        <v>46001</v>
      </c>
      <c r="O4558" t="s">
        <v>4933</v>
      </c>
    </row>
    <row r="4559" spans="1:15" hidden="1" x14ac:dyDescent="0.2">
      <c r="A4559" s="5">
        <v>45961</v>
      </c>
      <c r="B4559" s="6">
        <v>72877</v>
      </c>
      <c r="C4559" s="6" t="s">
        <v>3391</v>
      </c>
      <c r="D4559" s="6" t="s">
        <v>4606</v>
      </c>
      <c r="E4559" s="9">
        <v>1110580</v>
      </c>
      <c r="F4559" s="10" t="s">
        <v>1409</v>
      </c>
      <c r="G4559" s="9">
        <v>88846</v>
      </c>
      <c r="H4559" s="9">
        <f t="shared" si="399"/>
        <v>1199426</v>
      </c>
      <c r="I4559" s="6" t="s">
        <v>101</v>
      </c>
      <c r="J4559" s="6" t="s">
        <v>102</v>
      </c>
      <c r="K4559" s="5">
        <f t="shared" si="400"/>
        <v>45996</v>
      </c>
      <c r="L4559" s="9">
        <f>+VLOOKUP(B4559,'[17]TT 2023'!F$4611:K$4700,2,0)</f>
        <v>1199421</v>
      </c>
      <c r="M4559" s="9">
        <f t="shared" si="401"/>
        <v>-5</v>
      </c>
      <c r="N4559" s="5">
        <f>+VLOOKUP(B4559,'[17]TT 2023'!F$4611:K$4700,6,0)</f>
        <v>46001</v>
      </c>
      <c r="O4559" t="s">
        <v>4933</v>
      </c>
    </row>
    <row r="4560" spans="1:15" hidden="1" x14ac:dyDescent="0.2">
      <c r="A4560" s="5">
        <v>45961</v>
      </c>
      <c r="B4560" s="6">
        <v>72878</v>
      </c>
      <c r="C4560" s="6" t="s">
        <v>3391</v>
      </c>
      <c r="D4560" s="6" t="s">
        <v>4607</v>
      </c>
      <c r="E4560" s="9">
        <v>2877240</v>
      </c>
      <c r="F4560" s="10" t="s">
        <v>1409</v>
      </c>
      <c r="G4560" s="9">
        <v>230179</v>
      </c>
      <c r="H4560" s="9">
        <f t="shared" si="399"/>
        <v>3107419</v>
      </c>
      <c r="I4560" s="6" t="s">
        <v>117</v>
      </c>
      <c r="J4560" s="6" t="s">
        <v>118</v>
      </c>
      <c r="K4560" s="5">
        <f t="shared" si="400"/>
        <v>45996</v>
      </c>
      <c r="L4560" s="9">
        <f>+VLOOKUP(B4560,'[17]TT 2023'!F$4611:K$4700,2,0)</f>
        <v>3107417</v>
      </c>
      <c r="M4560" s="9">
        <f t="shared" si="401"/>
        <v>-2</v>
      </c>
      <c r="N4560" s="5">
        <f>+VLOOKUP(B4560,'[17]TT 2023'!F$4611:K$4700,6,0)</f>
        <v>46001</v>
      </c>
      <c r="O4560" t="s">
        <v>4933</v>
      </c>
    </row>
    <row r="4561" spans="1:15" hidden="1" x14ac:dyDescent="0.2">
      <c r="A4561" s="5">
        <v>45961</v>
      </c>
      <c r="B4561" s="6">
        <v>72882</v>
      </c>
      <c r="C4561" s="6" t="s">
        <v>3391</v>
      </c>
      <c r="D4561" s="6" t="s">
        <v>4608</v>
      </c>
      <c r="E4561" s="9">
        <v>2272068</v>
      </c>
      <c r="F4561" s="10" t="s">
        <v>1409</v>
      </c>
      <c r="G4561" s="9">
        <v>181765</v>
      </c>
      <c r="H4561" s="9">
        <f t="shared" si="399"/>
        <v>2453833</v>
      </c>
      <c r="I4561" s="6" t="s">
        <v>73</v>
      </c>
      <c r="J4561" s="6" t="s">
        <v>74</v>
      </c>
      <c r="K4561" s="5">
        <f t="shared" si="400"/>
        <v>45996</v>
      </c>
      <c r="L4561" s="9">
        <f>+VLOOKUP(B4561,'[17]TT 2023'!F$4611:K$4700,2,0)</f>
        <v>2453828</v>
      </c>
      <c r="M4561" s="9">
        <f t="shared" si="401"/>
        <v>-5</v>
      </c>
      <c r="N4561" s="5">
        <f>+VLOOKUP(B4561,'[17]TT 2023'!F$4611:K$4700,6,0)</f>
        <v>46001</v>
      </c>
      <c r="O4561" t="s">
        <v>4933</v>
      </c>
    </row>
    <row r="4562" spans="1:15" hidden="1" x14ac:dyDescent="0.2">
      <c r="A4562" s="5">
        <v>45961</v>
      </c>
      <c r="B4562" s="6">
        <v>72884</v>
      </c>
      <c r="C4562" s="6" t="s">
        <v>3391</v>
      </c>
      <c r="D4562" s="6" t="s">
        <v>4609</v>
      </c>
      <c r="E4562" s="9">
        <v>1468620</v>
      </c>
      <c r="F4562" s="10" t="s">
        <v>1409</v>
      </c>
      <c r="G4562" s="9">
        <v>117490</v>
      </c>
      <c r="H4562" s="9">
        <f t="shared" si="399"/>
        <v>1586110</v>
      </c>
      <c r="I4562" s="6" t="s">
        <v>131</v>
      </c>
      <c r="J4562" s="6" t="s">
        <v>132</v>
      </c>
      <c r="K4562" s="5">
        <f t="shared" si="400"/>
        <v>45996</v>
      </c>
      <c r="L4562" s="9">
        <f>+VLOOKUP(B4562,'[17]TT 2023'!F$4611:K$4700,2,0)</f>
        <v>1586115</v>
      </c>
      <c r="M4562" s="9">
        <f t="shared" si="401"/>
        <v>5</v>
      </c>
      <c r="N4562" s="5">
        <f>+VLOOKUP(B4562,'[17]TT 2023'!F$4611:K$4700,6,0)</f>
        <v>46001</v>
      </c>
      <c r="O4562" t="s">
        <v>4933</v>
      </c>
    </row>
    <row r="4563" spans="1:15" hidden="1" x14ac:dyDescent="0.2">
      <c r="A4563" s="5">
        <v>45961</v>
      </c>
      <c r="B4563" s="6">
        <v>72885</v>
      </c>
      <c r="C4563" s="6" t="s">
        <v>3391</v>
      </c>
      <c r="D4563" s="6" t="s">
        <v>4610</v>
      </c>
      <c r="E4563" s="9">
        <v>426560</v>
      </c>
      <c r="F4563" s="10" t="s">
        <v>1409</v>
      </c>
      <c r="G4563" s="9">
        <v>34125</v>
      </c>
      <c r="H4563" s="9">
        <f t="shared" si="399"/>
        <v>460685</v>
      </c>
      <c r="I4563" s="6" t="s">
        <v>53</v>
      </c>
      <c r="J4563" s="6" t="s">
        <v>54</v>
      </c>
      <c r="K4563" s="5">
        <f t="shared" si="400"/>
        <v>45996</v>
      </c>
      <c r="L4563" s="9">
        <f>+VLOOKUP(B4563,'[17]TT 2023'!F$4611:K$4700,2,0)</f>
        <v>460688</v>
      </c>
      <c r="M4563" s="9">
        <f t="shared" si="401"/>
        <v>3</v>
      </c>
      <c r="N4563" s="5">
        <f>+VLOOKUP(B4563,'[17]TT 2023'!F$4611:K$4700,6,0)</f>
        <v>46001</v>
      </c>
      <c r="O4563" t="s">
        <v>4933</v>
      </c>
    </row>
    <row r="4564" spans="1:15" hidden="1" x14ac:dyDescent="0.2">
      <c r="A4564" s="5">
        <v>45961</v>
      </c>
      <c r="B4564" s="6">
        <v>72886</v>
      </c>
      <c r="C4564" s="6" t="s">
        <v>3391</v>
      </c>
      <c r="D4564" s="6" t="s">
        <v>4611</v>
      </c>
      <c r="E4564" s="9">
        <v>1110580</v>
      </c>
      <c r="F4564" s="10" t="s">
        <v>1409</v>
      </c>
      <c r="G4564" s="9">
        <v>88846</v>
      </c>
      <c r="H4564" s="9">
        <f t="shared" si="399"/>
        <v>1199426</v>
      </c>
      <c r="I4564" s="6" t="s">
        <v>53</v>
      </c>
      <c r="J4564" s="6" t="s">
        <v>54</v>
      </c>
      <c r="K4564" s="5">
        <f t="shared" si="400"/>
        <v>45996</v>
      </c>
      <c r="L4564" s="9">
        <f>+VLOOKUP(B4564,'[17]TT 2023'!F$4611:K$4700,2,0)</f>
        <v>1199421</v>
      </c>
      <c r="M4564" s="9">
        <f t="shared" si="401"/>
        <v>-5</v>
      </c>
      <c r="N4564" s="5">
        <f>+VLOOKUP(B4564,'[17]TT 2023'!F$4611:K$4700,6,0)</f>
        <v>46001</v>
      </c>
      <c r="O4564" t="s">
        <v>4933</v>
      </c>
    </row>
    <row r="4565" spans="1:15" hidden="1" x14ac:dyDescent="0.2">
      <c r="A4565" s="5">
        <v>45961</v>
      </c>
      <c r="B4565" s="6">
        <v>72887</v>
      </c>
      <c r="C4565" s="6" t="s">
        <v>3391</v>
      </c>
      <c r="D4565" s="6" t="s">
        <v>4612</v>
      </c>
      <c r="E4565" s="9">
        <v>1110580</v>
      </c>
      <c r="F4565" s="10" t="s">
        <v>1409</v>
      </c>
      <c r="G4565" s="9">
        <v>88846</v>
      </c>
      <c r="H4565" s="9">
        <f t="shared" si="399"/>
        <v>1199426</v>
      </c>
      <c r="I4565" s="6" t="s">
        <v>139</v>
      </c>
      <c r="J4565" s="6" t="s">
        <v>140</v>
      </c>
      <c r="K4565" s="5">
        <f t="shared" si="400"/>
        <v>45996</v>
      </c>
      <c r="L4565" s="9">
        <f>+VLOOKUP(B4565,'[17]TT 2023'!F$4611:K$4700,2,0)</f>
        <v>1199421</v>
      </c>
      <c r="M4565" s="9">
        <f t="shared" si="401"/>
        <v>-5</v>
      </c>
      <c r="N4565" s="5">
        <f>+VLOOKUP(B4565,'[17]TT 2023'!F$4611:K$4700,6,0)</f>
        <v>46001</v>
      </c>
      <c r="O4565" t="s">
        <v>4933</v>
      </c>
    </row>
    <row r="4566" spans="1:15" hidden="1" x14ac:dyDescent="0.2">
      <c r="A4566" s="5">
        <v>45961</v>
      </c>
      <c r="B4566" s="6">
        <v>72888</v>
      </c>
      <c r="C4566" s="6" t="s">
        <v>3391</v>
      </c>
      <c r="D4566" s="6" t="s">
        <v>4613</v>
      </c>
      <c r="E4566" s="9">
        <v>2450680</v>
      </c>
      <c r="F4566" s="10" t="s">
        <v>1409</v>
      </c>
      <c r="G4566" s="9">
        <v>196054</v>
      </c>
      <c r="H4566" s="9">
        <f t="shared" si="399"/>
        <v>2646734</v>
      </c>
      <c r="I4566" s="6" t="s">
        <v>89</v>
      </c>
      <c r="J4566" s="6" t="s">
        <v>90</v>
      </c>
      <c r="K4566" s="5">
        <f t="shared" si="400"/>
        <v>45996</v>
      </c>
      <c r="L4566" s="9">
        <f>+VLOOKUP(B4566,'[17]TT 2023'!F$4611:K$4700,2,0)</f>
        <v>2646729</v>
      </c>
      <c r="M4566" s="9">
        <f t="shared" si="401"/>
        <v>-5</v>
      </c>
      <c r="N4566" s="5">
        <f>+VLOOKUP(B4566,'[17]TT 2023'!F$4611:K$4700,6,0)</f>
        <v>46001</v>
      </c>
      <c r="O4566" t="s">
        <v>4933</v>
      </c>
    </row>
    <row r="4567" spans="1:15" hidden="1" x14ac:dyDescent="0.2">
      <c r="A4567" s="5">
        <v>45961</v>
      </c>
      <c r="B4567" s="6">
        <v>72889</v>
      </c>
      <c r="C4567" s="6" t="s">
        <v>3391</v>
      </c>
      <c r="D4567" s="6" t="s">
        <v>4614</v>
      </c>
      <c r="E4567" s="9">
        <v>3495270</v>
      </c>
      <c r="F4567" s="10" t="s">
        <v>1409</v>
      </c>
      <c r="G4567" s="9">
        <v>279622</v>
      </c>
      <c r="H4567" s="9">
        <f t="shared" si="399"/>
        <v>3774892</v>
      </c>
      <c r="I4567" s="6" t="s">
        <v>175</v>
      </c>
      <c r="J4567" s="6" t="s">
        <v>176</v>
      </c>
      <c r="K4567" s="5">
        <f t="shared" si="400"/>
        <v>45996</v>
      </c>
      <c r="L4567" s="9">
        <f>+VLOOKUP(B4567,'[17]TT 2023'!F$4611:K$4700,2,0)</f>
        <v>3774897</v>
      </c>
      <c r="M4567" s="9">
        <f t="shared" si="401"/>
        <v>5</v>
      </c>
      <c r="N4567" s="5">
        <f>+VLOOKUP(B4567,'[17]TT 2023'!F$4611:K$4700,6,0)</f>
        <v>46001</v>
      </c>
      <c r="O4567" t="s">
        <v>4933</v>
      </c>
    </row>
    <row r="4568" spans="1:15" hidden="1" x14ac:dyDescent="0.2">
      <c r="A4568" s="5">
        <v>45961</v>
      </c>
      <c r="B4568" s="6">
        <v>72890</v>
      </c>
      <c r="C4568" s="6" t="s">
        <v>3391</v>
      </c>
      <c r="D4568" s="6" t="s">
        <v>4615</v>
      </c>
      <c r="E4568" s="9">
        <v>558030</v>
      </c>
      <c r="F4568" s="10" t="s">
        <v>1409</v>
      </c>
      <c r="G4568" s="9">
        <v>44642</v>
      </c>
      <c r="H4568" s="9">
        <f t="shared" si="399"/>
        <v>602672</v>
      </c>
      <c r="I4568" s="6" t="s">
        <v>113</v>
      </c>
      <c r="J4568" s="6" t="s">
        <v>114</v>
      </c>
      <c r="K4568" s="5">
        <f t="shared" si="400"/>
        <v>45996</v>
      </c>
      <c r="L4568" s="9">
        <f>+VLOOKUP(B4568,'[17]TT 2023'!F$4611:K$4700,2,0)</f>
        <v>602667</v>
      </c>
      <c r="M4568" s="9">
        <f t="shared" si="401"/>
        <v>-5</v>
      </c>
      <c r="N4568" s="5">
        <f>+VLOOKUP(B4568,'[17]TT 2023'!F$4611:K$4700,6,0)</f>
        <v>46001</v>
      </c>
      <c r="O4568" t="s">
        <v>4933</v>
      </c>
    </row>
    <row r="4569" spans="1:15" hidden="1" x14ac:dyDescent="0.2">
      <c r="A4569" s="5">
        <v>45964</v>
      </c>
      <c r="B4569" s="6">
        <v>72954</v>
      </c>
      <c r="C4569" s="6" t="s">
        <v>3391</v>
      </c>
      <c r="D4569" s="6" t="s">
        <v>4622</v>
      </c>
      <c r="E4569" s="9">
        <v>580000</v>
      </c>
      <c r="F4569" s="10" t="s">
        <v>1409</v>
      </c>
      <c r="G4569" s="9">
        <v>46400</v>
      </c>
      <c r="H4569" s="9">
        <f t="shared" si="399"/>
        <v>626400</v>
      </c>
      <c r="I4569" s="6" t="s">
        <v>13</v>
      </c>
      <c r="J4569" s="6" t="s">
        <v>14</v>
      </c>
      <c r="K4569" s="5">
        <f t="shared" ref="K4569:K4632" si="402">35+A4569</f>
        <v>45999</v>
      </c>
      <c r="L4569" s="9">
        <f>+VLOOKUP(B4569,'[17]TT 2023'!F$4611:K$4700,2,0)</f>
        <v>626400</v>
      </c>
      <c r="M4569" s="9">
        <f t="shared" ref="M4569:M4632" si="403">+L4569-H4569</f>
        <v>0</v>
      </c>
      <c r="N4569" s="5">
        <f>+VLOOKUP(B4569,'[17]TT 2023'!F$4611:K$4700,6,0)</f>
        <v>46001</v>
      </c>
      <c r="O4569" t="s">
        <v>4933</v>
      </c>
    </row>
    <row r="4570" spans="1:15" hidden="1" x14ac:dyDescent="0.2">
      <c r="A4570" s="5">
        <v>45964</v>
      </c>
      <c r="B4570" s="6">
        <v>72955</v>
      </c>
      <c r="C4570" s="6" t="s">
        <v>3391</v>
      </c>
      <c r="D4570" s="6" t="s">
        <v>4623</v>
      </c>
      <c r="E4570" s="9">
        <v>3342700</v>
      </c>
      <c r="F4570" s="10" t="s">
        <v>1409</v>
      </c>
      <c r="G4570" s="9">
        <v>267416</v>
      </c>
      <c r="H4570" s="9">
        <f t="shared" si="399"/>
        <v>3610116</v>
      </c>
      <c r="I4570" s="6" t="s">
        <v>13</v>
      </c>
      <c r="J4570" s="6" t="s">
        <v>14</v>
      </c>
      <c r="K4570" s="5">
        <f t="shared" si="402"/>
        <v>45999</v>
      </c>
      <c r="L4570" s="9">
        <f>+VLOOKUP(B4570,'[17]TT 2023'!F$4611:K$4700,2,0)</f>
        <v>3610116</v>
      </c>
      <c r="M4570" s="9">
        <f t="shared" si="403"/>
        <v>0</v>
      </c>
      <c r="N4570" s="5">
        <f>+VLOOKUP(B4570,'[17]TT 2023'!F$4611:K$4700,6,0)</f>
        <v>46001</v>
      </c>
      <c r="O4570" t="s">
        <v>4933</v>
      </c>
    </row>
    <row r="4571" spans="1:15" hidden="1" x14ac:dyDescent="0.2">
      <c r="A4571" s="5">
        <v>45964</v>
      </c>
      <c r="B4571" s="6">
        <v>72956</v>
      </c>
      <c r="C4571" s="6" t="s">
        <v>3391</v>
      </c>
      <c r="D4571" s="6" t="s">
        <v>4624</v>
      </c>
      <c r="E4571" s="9">
        <v>639840</v>
      </c>
      <c r="F4571" s="10" t="s">
        <v>1409</v>
      </c>
      <c r="G4571" s="9">
        <v>51187</v>
      </c>
      <c r="H4571" s="9">
        <f t="shared" si="399"/>
        <v>691027</v>
      </c>
      <c r="I4571" s="6" t="s">
        <v>13</v>
      </c>
      <c r="J4571" s="6" t="s">
        <v>14</v>
      </c>
      <c r="K4571" s="5">
        <f t="shared" si="402"/>
        <v>45999</v>
      </c>
      <c r="L4571" s="9">
        <f>+VLOOKUP(B4571,'[17]TT 2023'!F$4611:K$4700,2,0)</f>
        <v>691025</v>
      </c>
      <c r="M4571" s="9">
        <f t="shared" si="403"/>
        <v>-2</v>
      </c>
      <c r="N4571" s="5">
        <f>+VLOOKUP(B4571,'[17]TT 2023'!F$4611:K$4700,6,0)</f>
        <v>46001</v>
      </c>
      <c r="O4571" t="s">
        <v>4933</v>
      </c>
    </row>
    <row r="4572" spans="1:15" hidden="1" x14ac:dyDescent="0.2">
      <c r="A4572" s="5">
        <v>45964</v>
      </c>
      <c r="B4572" s="6">
        <v>72971</v>
      </c>
      <c r="C4572" s="6" t="s">
        <v>3391</v>
      </c>
      <c r="D4572" s="6" t="s">
        <v>4625</v>
      </c>
      <c r="E4572" s="9">
        <v>2024120</v>
      </c>
      <c r="F4572" s="10" t="s">
        <v>1409</v>
      </c>
      <c r="G4572" s="9">
        <v>161930</v>
      </c>
      <c r="H4572" s="9">
        <f t="shared" si="399"/>
        <v>2186050</v>
      </c>
      <c r="I4572" s="6" t="s">
        <v>131</v>
      </c>
      <c r="J4572" s="6" t="s">
        <v>132</v>
      </c>
      <c r="K4572" s="5">
        <f t="shared" si="402"/>
        <v>45999</v>
      </c>
      <c r="L4572" s="9">
        <f>+VLOOKUP(B4572,'[17]TT 2023'!F$4611:K$4700,2,0)</f>
        <v>2186055</v>
      </c>
      <c r="M4572" s="9">
        <f t="shared" si="403"/>
        <v>5</v>
      </c>
      <c r="N4572" s="5">
        <f>+VLOOKUP(B4572,'[17]TT 2023'!F$4611:K$4700,6,0)</f>
        <v>46001</v>
      </c>
      <c r="O4572" t="s">
        <v>4933</v>
      </c>
    </row>
    <row r="4573" spans="1:15" hidden="1" x14ac:dyDescent="0.2">
      <c r="A4573" s="5">
        <v>45966</v>
      </c>
      <c r="B4573" s="6">
        <v>73179</v>
      </c>
      <c r="C4573" s="6" t="s">
        <v>3391</v>
      </c>
      <c r="D4573" s="6" t="s">
        <v>4626</v>
      </c>
      <c r="E4573" s="9">
        <v>6616960</v>
      </c>
      <c r="F4573" s="10" t="s">
        <v>1409</v>
      </c>
      <c r="G4573" s="9">
        <v>529357</v>
      </c>
      <c r="H4573" s="9">
        <f t="shared" si="399"/>
        <v>7146317</v>
      </c>
      <c r="I4573" s="6" t="s">
        <v>147</v>
      </c>
      <c r="J4573" s="6" t="s">
        <v>148</v>
      </c>
      <c r="K4573" s="5">
        <f t="shared" si="402"/>
        <v>46001</v>
      </c>
      <c r="L4573" s="9">
        <f>+VLOOKUP(B4573,'[17]TT 2023'!F$4611:K$4700,2,0)</f>
        <v>7146320</v>
      </c>
      <c r="M4573" s="9">
        <f t="shared" si="403"/>
        <v>3</v>
      </c>
      <c r="N4573" s="5">
        <f>+VLOOKUP(B4573,'[17]TT 2023'!F$4611:K$4700,6,0)</f>
        <v>46001</v>
      </c>
      <c r="O4573" t="s">
        <v>4933</v>
      </c>
    </row>
    <row r="4574" spans="1:15" hidden="1" x14ac:dyDescent="0.2">
      <c r="A4574" s="5">
        <v>45966</v>
      </c>
      <c r="B4574" s="6">
        <v>73180</v>
      </c>
      <c r="C4574" s="6" t="s">
        <v>3391</v>
      </c>
      <c r="D4574" s="6" t="s">
        <v>4627</v>
      </c>
      <c r="E4574" s="9">
        <v>5920055</v>
      </c>
      <c r="F4574" s="10" t="s">
        <v>1409</v>
      </c>
      <c r="G4574" s="9">
        <v>473604</v>
      </c>
      <c r="H4574" s="9">
        <f t="shared" si="399"/>
        <v>6393659</v>
      </c>
      <c r="I4574" s="6" t="s">
        <v>147</v>
      </c>
      <c r="J4574" s="6" t="s">
        <v>148</v>
      </c>
      <c r="K4574" s="5">
        <f t="shared" si="402"/>
        <v>46001</v>
      </c>
      <c r="L4574" s="9">
        <f>+VLOOKUP(B4574,'[17]TT 2023'!F$4611:K$4700,2,0)</f>
        <v>6393654</v>
      </c>
      <c r="M4574" s="9">
        <f t="shared" si="403"/>
        <v>-5</v>
      </c>
      <c r="N4574" s="5">
        <f>+VLOOKUP(B4574,'[17]TT 2023'!F$4611:K$4700,6,0)</f>
        <v>46001</v>
      </c>
      <c r="O4574" t="s">
        <v>4933</v>
      </c>
    </row>
    <row r="4575" spans="1:15" hidden="1" x14ac:dyDescent="0.2">
      <c r="A4575" s="5">
        <v>45966</v>
      </c>
      <c r="B4575" s="6">
        <v>73181</v>
      </c>
      <c r="C4575" s="6" t="s">
        <v>3391</v>
      </c>
      <c r="D4575" s="6" t="s">
        <v>4628</v>
      </c>
      <c r="E4575" s="9">
        <v>536025</v>
      </c>
      <c r="F4575" s="10" t="s">
        <v>1409</v>
      </c>
      <c r="G4575" s="9">
        <v>42882</v>
      </c>
      <c r="H4575" s="9">
        <f t="shared" si="399"/>
        <v>578907</v>
      </c>
      <c r="I4575" s="6" t="s">
        <v>147</v>
      </c>
      <c r="J4575" s="6" t="s">
        <v>148</v>
      </c>
      <c r="K4575" s="5">
        <f t="shared" si="402"/>
        <v>46001</v>
      </c>
      <c r="L4575" s="9">
        <f>+VLOOKUP(B4575,'[17]TT 2023'!F$4611:K$4700,2,0)</f>
        <v>578907</v>
      </c>
      <c r="M4575" s="9">
        <f t="shared" si="403"/>
        <v>0</v>
      </c>
      <c r="N4575" s="5">
        <f>+VLOOKUP(B4575,'[17]TT 2023'!F$4611:K$4700,6,0)</f>
        <v>46001</v>
      </c>
      <c r="O4575" t="s">
        <v>4933</v>
      </c>
    </row>
    <row r="4576" spans="1:15" hidden="1" x14ac:dyDescent="0.2">
      <c r="A4576" s="5">
        <v>45966</v>
      </c>
      <c r="B4576" s="6">
        <v>73182</v>
      </c>
      <c r="C4576" s="6" t="s">
        <v>3391</v>
      </c>
      <c r="D4576" s="6" t="s">
        <v>4629</v>
      </c>
      <c r="E4576" s="9">
        <v>213280</v>
      </c>
      <c r="F4576" s="10" t="s">
        <v>1409</v>
      </c>
      <c r="G4576" s="9">
        <v>17062</v>
      </c>
      <c r="H4576" s="9">
        <f t="shared" si="399"/>
        <v>230342</v>
      </c>
      <c r="I4576" s="6" t="s">
        <v>147</v>
      </c>
      <c r="J4576" s="6" t="s">
        <v>148</v>
      </c>
      <c r="K4576" s="5">
        <f t="shared" si="402"/>
        <v>46001</v>
      </c>
      <c r="L4576" s="9">
        <f>+VLOOKUP(B4576,'[17]TT 2023'!F$4611:K$4700,2,0)</f>
        <v>230337</v>
      </c>
      <c r="M4576" s="9">
        <f t="shared" si="403"/>
        <v>-5</v>
      </c>
      <c r="N4576" s="5">
        <f>+VLOOKUP(B4576,'[17]TT 2023'!F$4611:K$4700,6,0)</f>
        <v>46001</v>
      </c>
      <c r="O4576" t="s">
        <v>4933</v>
      </c>
    </row>
    <row r="4577" spans="1:15" hidden="1" x14ac:dyDescent="0.2">
      <c r="A4577" s="5">
        <v>45966</v>
      </c>
      <c r="B4577" s="6">
        <v>73183</v>
      </c>
      <c r="C4577" s="6" t="s">
        <v>3391</v>
      </c>
      <c r="D4577" s="6" t="s">
        <v>4630</v>
      </c>
      <c r="E4577" s="9">
        <v>570000</v>
      </c>
      <c r="F4577" s="10" t="s">
        <v>1409</v>
      </c>
      <c r="G4577" s="9">
        <v>45600</v>
      </c>
      <c r="H4577" s="9">
        <f t="shared" si="399"/>
        <v>615600</v>
      </c>
      <c r="I4577" s="6" t="s">
        <v>147</v>
      </c>
      <c r="J4577" s="6" t="s">
        <v>148</v>
      </c>
      <c r="K4577" s="5">
        <f t="shared" si="402"/>
        <v>46001</v>
      </c>
      <c r="L4577" s="9">
        <f>+VLOOKUP(B4577,'[17]TT 2023'!F$4611:K$4700,2,0)</f>
        <v>615600</v>
      </c>
      <c r="M4577" s="9">
        <f t="shared" si="403"/>
        <v>0</v>
      </c>
      <c r="N4577" s="5">
        <f>+VLOOKUP(B4577,'[17]TT 2023'!F$4611:K$4700,6,0)</f>
        <v>46001</v>
      </c>
      <c r="O4577" t="s">
        <v>4933</v>
      </c>
    </row>
    <row r="4578" spans="1:15" hidden="1" x14ac:dyDescent="0.2">
      <c r="A4578" s="5">
        <v>45966</v>
      </c>
      <c r="B4578" s="6">
        <v>73184</v>
      </c>
      <c r="C4578" s="6" t="s">
        <v>3391</v>
      </c>
      <c r="D4578" s="6" t="s">
        <v>4631</v>
      </c>
      <c r="E4578" s="9">
        <v>426560</v>
      </c>
      <c r="F4578" s="10" t="s">
        <v>1409</v>
      </c>
      <c r="G4578" s="9">
        <v>34125</v>
      </c>
      <c r="H4578" s="9">
        <f t="shared" si="399"/>
        <v>460685</v>
      </c>
      <c r="I4578" s="6" t="s">
        <v>147</v>
      </c>
      <c r="J4578" s="6" t="s">
        <v>148</v>
      </c>
      <c r="K4578" s="5">
        <f t="shared" si="402"/>
        <v>46001</v>
      </c>
      <c r="L4578" s="9">
        <f>+VLOOKUP(B4578,'[17]TT 2023'!F$4611:K$4700,2,0)</f>
        <v>460688</v>
      </c>
      <c r="M4578" s="9">
        <f t="shared" si="403"/>
        <v>3</v>
      </c>
      <c r="N4578" s="5">
        <f>+VLOOKUP(B4578,'[17]TT 2023'!F$4611:K$4700,6,0)</f>
        <v>46001</v>
      </c>
      <c r="O4578" t="s">
        <v>4933</v>
      </c>
    </row>
    <row r="4579" spans="1:15" hidden="1" x14ac:dyDescent="0.2">
      <c r="A4579" s="5">
        <v>45966</v>
      </c>
      <c r="B4579" s="6">
        <v>73185</v>
      </c>
      <c r="C4579" s="6" t="s">
        <v>3391</v>
      </c>
      <c r="D4579" s="6" t="s">
        <v>4632</v>
      </c>
      <c r="E4579" s="9">
        <v>1012060</v>
      </c>
      <c r="F4579" s="10" t="s">
        <v>1409</v>
      </c>
      <c r="G4579" s="9">
        <v>80965</v>
      </c>
      <c r="H4579" s="9">
        <f t="shared" si="399"/>
        <v>1093025</v>
      </c>
      <c r="I4579" s="6" t="s">
        <v>147</v>
      </c>
      <c r="J4579" s="6" t="s">
        <v>148</v>
      </c>
      <c r="K4579" s="5">
        <f t="shared" si="402"/>
        <v>46001</v>
      </c>
      <c r="L4579" s="9">
        <f>+VLOOKUP(B4579,'[17]TT 2023'!F$4611:K$4700,2,0)</f>
        <v>1093028</v>
      </c>
      <c r="M4579" s="9">
        <f t="shared" si="403"/>
        <v>3</v>
      </c>
      <c r="N4579" s="5">
        <f>+VLOOKUP(B4579,'[17]TT 2023'!F$4611:K$4700,6,0)</f>
        <v>46001</v>
      </c>
      <c r="O4579" t="s">
        <v>4933</v>
      </c>
    </row>
    <row r="4580" spans="1:15" hidden="1" x14ac:dyDescent="0.2">
      <c r="A4580" s="5">
        <v>45966</v>
      </c>
      <c r="B4580" s="6">
        <v>73186</v>
      </c>
      <c r="C4580" s="6" t="s">
        <v>3391</v>
      </c>
      <c r="D4580" s="6" t="s">
        <v>4633</v>
      </c>
      <c r="E4580" s="9">
        <v>1646605</v>
      </c>
      <c r="F4580" s="10" t="s">
        <v>1409</v>
      </c>
      <c r="G4580" s="9">
        <v>131728</v>
      </c>
      <c r="H4580" s="9">
        <f t="shared" si="399"/>
        <v>1778333</v>
      </c>
      <c r="I4580" s="6" t="s">
        <v>147</v>
      </c>
      <c r="J4580" s="6" t="s">
        <v>148</v>
      </c>
      <c r="K4580" s="5">
        <f t="shared" si="402"/>
        <v>46001</v>
      </c>
      <c r="L4580" s="9">
        <f>+VLOOKUP(B4580,'[17]TT 2023'!F$4611:K$4700,2,0)</f>
        <v>1778328</v>
      </c>
      <c r="M4580" s="9">
        <f t="shared" si="403"/>
        <v>-5</v>
      </c>
      <c r="N4580" s="5">
        <f>+VLOOKUP(B4580,'[17]TT 2023'!F$4611:K$4700,6,0)</f>
        <v>46001</v>
      </c>
      <c r="O4580" t="s">
        <v>4933</v>
      </c>
    </row>
    <row r="4581" spans="1:15" hidden="1" x14ac:dyDescent="0.2">
      <c r="A4581" s="5">
        <v>45966</v>
      </c>
      <c r="B4581" s="6">
        <v>73187</v>
      </c>
      <c r="C4581" s="6" t="s">
        <v>3391</v>
      </c>
      <c r="D4581" s="6" t="s">
        <v>4634</v>
      </c>
      <c r="E4581" s="9">
        <v>6058930</v>
      </c>
      <c r="F4581" s="10" t="s">
        <v>1409</v>
      </c>
      <c r="G4581" s="9">
        <v>484714</v>
      </c>
      <c r="H4581" s="9">
        <f t="shared" si="399"/>
        <v>6543644</v>
      </c>
      <c r="I4581" s="6" t="s">
        <v>147</v>
      </c>
      <c r="J4581" s="6" t="s">
        <v>148</v>
      </c>
      <c r="K4581" s="5">
        <f t="shared" si="402"/>
        <v>46001</v>
      </c>
      <c r="L4581" s="9">
        <f>+VLOOKUP(B4581,'[17]TT 2023'!F$4611:K$4700,2,0)</f>
        <v>6543639</v>
      </c>
      <c r="M4581" s="9">
        <f t="shared" si="403"/>
        <v>-5</v>
      </c>
      <c r="N4581" s="5">
        <f>+VLOOKUP(B4581,'[17]TT 2023'!F$4611:K$4700,6,0)</f>
        <v>46001</v>
      </c>
      <c r="O4581" t="s">
        <v>4933</v>
      </c>
    </row>
    <row r="4582" spans="1:15" hidden="1" x14ac:dyDescent="0.2">
      <c r="A4582" s="5">
        <v>45966</v>
      </c>
      <c r="B4582" s="6">
        <v>34540</v>
      </c>
      <c r="C4582" s="6" t="s">
        <v>4333</v>
      </c>
      <c r="D4582" s="6" t="s">
        <v>1613</v>
      </c>
      <c r="E4582" s="9">
        <v>-2522328</v>
      </c>
      <c r="F4582" s="10" t="s">
        <v>3390</v>
      </c>
      <c r="G4582" s="9">
        <v>-201786</v>
      </c>
      <c r="H4582" s="9">
        <f t="shared" si="399"/>
        <v>-2724114</v>
      </c>
      <c r="I4582" s="6" t="s">
        <v>13</v>
      </c>
      <c r="J4582" s="6" t="s">
        <v>14</v>
      </c>
      <c r="K4582" s="5">
        <f t="shared" si="402"/>
        <v>46001</v>
      </c>
      <c r="L4582" s="9">
        <f>+VLOOKUP(B4582,'[17]TT 2023'!F$4522:K$4610,2,0)</f>
        <v>-2724114</v>
      </c>
      <c r="M4582" s="9">
        <f t="shared" si="403"/>
        <v>0</v>
      </c>
      <c r="N4582" s="5">
        <f>+VLOOKUP(B4582,'[17]TT 2023'!F$4522:K$4610,6,0)</f>
        <v>45985</v>
      </c>
      <c r="O4582" t="s">
        <v>4764</v>
      </c>
    </row>
    <row r="4583" spans="1:15" hidden="1" x14ac:dyDescent="0.2">
      <c r="A4583" s="5">
        <v>45966</v>
      </c>
      <c r="B4583" s="6">
        <v>34631</v>
      </c>
      <c r="C4583" s="6" t="s">
        <v>4333</v>
      </c>
      <c r="D4583" s="6" t="s">
        <v>1612</v>
      </c>
      <c r="E4583" s="9">
        <v>-5675239</v>
      </c>
      <c r="F4583" s="10" t="s">
        <v>3390</v>
      </c>
      <c r="G4583" s="9">
        <v>-454019</v>
      </c>
      <c r="H4583" s="9">
        <f t="shared" si="399"/>
        <v>-6129258</v>
      </c>
      <c r="I4583" s="6" t="s">
        <v>13</v>
      </c>
      <c r="J4583" s="6" t="s">
        <v>14</v>
      </c>
      <c r="K4583" s="5">
        <f t="shared" si="402"/>
        <v>46001</v>
      </c>
      <c r="L4583" s="9">
        <f>+VLOOKUP(B4583,'[17]TT 2023'!F$4522:K$4610,2,0)</f>
        <v>-6129258</v>
      </c>
      <c r="M4583" s="9">
        <f t="shared" si="403"/>
        <v>0</v>
      </c>
      <c r="N4583" s="5">
        <f>+VLOOKUP(B4583,'[17]TT 2023'!F$4522:K$4610,6,0)</f>
        <v>45985</v>
      </c>
      <c r="O4583" t="s">
        <v>4764</v>
      </c>
    </row>
    <row r="4584" spans="1:15" hidden="1" x14ac:dyDescent="0.2">
      <c r="A4584" s="5">
        <v>45966</v>
      </c>
      <c r="B4584" s="6">
        <v>34841</v>
      </c>
      <c r="C4584" s="6" t="s">
        <v>4333</v>
      </c>
      <c r="D4584" s="6" t="s">
        <v>1611</v>
      </c>
      <c r="E4584" s="9">
        <v>-10089314</v>
      </c>
      <c r="F4584" s="10" t="s">
        <v>3390</v>
      </c>
      <c r="G4584" s="9">
        <v>-807145</v>
      </c>
      <c r="H4584" s="9">
        <f t="shared" si="399"/>
        <v>-10896459</v>
      </c>
      <c r="I4584" s="6" t="s">
        <v>13</v>
      </c>
      <c r="J4584" s="6" t="s">
        <v>14</v>
      </c>
      <c r="K4584" s="5">
        <f t="shared" si="402"/>
        <v>46001</v>
      </c>
      <c r="L4584" s="9">
        <f>+VLOOKUP(B4584,'[17]TT 2023'!F$4522:K$4610,2,0)</f>
        <v>-10896459</v>
      </c>
      <c r="M4584" s="9">
        <f t="shared" si="403"/>
        <v>0</v>
      </c>
      <c r="N4584" s="5">
        <f>+VLOOKUP(B4584,'[17]TT 2023'!F$4522:K$4610,6,0)</f>
        <v>45985</v>
      </c>
      <c r="O4584" t="s">
        <v>4764</v>
      </c>
    </row>
    <row r="4585" spans="1:15" hidden="1" x14ac:dyDescent="0.2">
      <c r="A4585" s="5">
        <v>45966</v>
      </c>
      <c r="B4585" s="6">
        <v>34893</v>
      </c>
      <c r="C4585" s="6" t="s">
        <v>4333</v>
      </c>
      <c r="D4585" s="6" t="s">
        <v>1609</v>
      </c>
      <c r="E4585" s="9">
        <v>-5801355</v>
      </c>
      <c r="F4585" s="10" t="s">
        <v>3390</v>
      </c>
      <c r="G4585" s="9">
        <v>-464108</v>
      </c>
      <c r="H4585" s="9">
        <f t="shared" si="399"/>
        <v>-6265463</v>
      </c>
      <c r="I4585" s="6" t="s">
        <v>13</v>
      </c>
      <c r="J4585" s="6" t="s">
        <v>14</v>
      </c>
      <c r="K4585" s="5">
        <f t="shared" si="402"/>
        <v>46001</v>
      </c>
      <c r="L4585" s="9">
        <f>+VLOOKUP(B4585,'[17]TT 2023'!F$4522:K$4610,2,0)</f>
        <v>-6265463</v>
      </c>
      <c r="M4585" s="9">
        <f t="shared" si="403"/>
        <v>0</v>
      </c>
      <c r="N4585" s="5">
        <f>+VLOOKUP(B4585,'[17]TT 2023'!F$4522:K$4610,6,0)</f>
        <v>45985</v>
      </c>
      <c r="O4585" t="s">
        <v>4764</v>
      </c>
    </row>
    <row r="4586" spans="1:15" hidden="1" x14ac:dyDescent="0.2">
      <c r="A4586" s="5">
        <v>45966</v>
      </c>
      <c r="B4586" s="6">
        <v>35017</v>
      </c>
      <c r="C4586" s="6" t="s">
        <v>4333</v>
      </c>
      <c r="D4586" s="6" t="s">
        <v>1610</v>
      </c>
      <c r="E4586" s="9">
        <v>-1261164</v>
      </c>
      <c r="F4586" s="10" t="s">
        <v>3390</v>
      </c>
      <c r="G4586" s="9">
        <v>-100893</v>
      </c>
      <c r="H4586" s="9">
        <f t="shared" si="399"/>
        <v>-1362057</v>
      </c>
      <c r="I4586" s="6" t="s">
        <v>13</v>
      </c>
      <c r="J4586" s="6" t="s">
        <v>14</v>
      </c>
      <c r="K4586" s="5">
        <f t="shared" si="402"/>
        <v>46001</v>
      </c>
      <c r="L4586" s="9">
        <f>+VLOOKUP(B4586,'[17]TT 2023'!F$4522:K$4610,2,0)</f>
        <v>-1362057</v>
      </c>
      <c r="M4586" s="9">
        <f t="shared" si="403"/>
        <v>0</v>
      </c>
      <c r="N4586" s="5">
        <f>+VLOOKUP(B4586,'[17]TT 2023'!F$4522:K$4610,6,0)</f>
        <v>45985</v>
      </c>
      <c r="O4586" t="s">
        <v>4764</v>
      </c>
    </row>
    <row r="4587" spans="1:15" hidden="1" x14ac:dyDescent="0.2">
      <c r="A4587" s="5">
        <v>45966</v>
      </c>
      <c r="B4587" s="6">
        <v>35043</v>
      </c>
      <c r="C4587" s="6" t="s">
        <v>4333</v>
      </c>
      <c r="D4587" s="6" t="s">
        <v>2974</v>
      </c>
      <c r="E4587" s="9">
        <v>-5044657</v>
      </c>
      <c r="F4587" s="10" t="s">
        <v>3390</v>
      </c>
      <c r="G4587" s="9">
        <v>-403573</v>
      </c>
      <c r="H4587" s="9">
        <f t="shared" si="399"/>
        <v>-5448230</v>
      </c>
      <c r="I4587" s="6" t="s">
        <v>13</v>
      </c>
      <c r="J4587" s="6" t="s">
        <v>14</v>
      </c>
      <c r="K4587" s="5">
        <f t="shared" si="402"/>
        <v>46001</v>
      </c>
      <c r="L4587" s="9">
        <f>+VLOOKUP(B4587,'[17]TT 2023'!F$4522:K$4610,2,0)</f>
        <v>-5448230</v>
      </c>
      <c r="M4587" s="9">
        <f t="shared" si="403"/>
        <v>0</v>
      </c>
      <c r="N4587" s="5">
        <f>+VLOOKUP(B4587,'[17]TT 2023'!F$4522:K$4610,6,0)</f>
        <v>45985</v>
      </c>
      <c r="O4587" t="s">
        <v>4764</v>
      </c>
    </row>
    <row r="4588" spans="1:15" hidden="1" x14ac:dyDescent="0.2">
      <c r="A4588" s="5">
        <v>45966</v>
      </c>
      <c r="B4588" s="6" t="s">
        <v>4762</v>
      </c>
      <c r="C4588" s="6" t="s">
        <v>727</v>
      </c>
      <c r="D4588" s="6" t="s">
        <v>4462</v>
      </c>
      <c r="E4588" s="9">
        <v>-8323684</v>
      </c>
      <c r="F4588" s="10" t="s">
        <v>2419</v>
      </c>
      <c r="G4588" s="9">
        <v>0</v>
      </c>
      <c r="H4588" s="9">
        <f t="shared" si="399"/>
        <v>-8323684</v>
      </c>
      <c r="I4588" s="6" t="s">
        <v>13</v>
      </c>
      <c r="J4588" s="6" t="s">
        <v>14</v>
      </c>
      <c r="K4588" s="5">
        <f t="shared" si="402"/>
        <v>46001</v>
      </c>
      <c r="L4588" s="9">
        <f>+VLOOKUP(B4588,'[17]TT 2023'!F$4522:K$4610,2,0)</f>
        <v>-8323684</v>
      </c>
      <c r="M4588" s="9">
        <f t="shared" si="403"/>
        <v>0</v>
      </c>
      <c r="N4588" s="5">
        <f>+VLOOKUP(B4588,'[17]TT 2023'!F$4522:K$4610,6,0)</f>
        <v>45985</v>
      </c>
      <c r="O4588" t="s">
        <v>4764</v>
      </c>
    </row>
    <row r="4589" spans="1:15" hidden="1" x14ac:dyDescent="0.2">
      <c r="A4589" s="5">
        <v>45966</v>
      </c>
      <c r="B4589" s="6">
        <v>313</v>
      </c>
      <c r="C4589" s="6"/>
      <c r="D4589" s="6" t="s">
        <v>1594</v>
      </c>
      <c r="E4589" s="9">
        <v>-860200</v>
      </c>
      <c r="F4589" s="10" t="s">
        <v>1409</v>
      </c>
      <c r="G4589" s="9">
        <v>-68816</v>
      </c>
      <c r="H4589" s="9">
        <f t="shared" si="399"/>
        <v>-929016</v>
      </c>
      <c r="I4589" s="6" t="s">
        <v>13</v>
      </c>
      <c r="J4589" s="6" t="s">
        <v>14</v>
      </c>
      <c r="K4589" s="5">
        <f t="shared" si="402"/>
        <v>46001</v>
      </c>
      <c r="L4589" s="9">
        <f>+VLOOKUP(B4589,'[17]TT 2023'!F$4461:K$4521,2,0)</f>
        <v>-929016</v>
      </c>
      <c r="M4589" s="9">
        <f t="shared" si="403"/>
        <v>0</v>
      </c>
      <c r="N4589" s="5">
        <f>+VLOOKUP(B4589,'[17]TT 2023'!F$4461:K$4521,6,0)</f>
        <v>45971</v>
      </c>
      <c r="O4589" t="s">
        <v>4763</v>
      </c>
    </row>
    <row r="4590" spans="1:15" hidden="1" x14ac:dyDescent="0.2">
      <c r="A4590" s="5">
        <v>45966</v>
      </c>
      <c r="B4590" s="6">
        <v>312</v>
      </c>
      <c r="C4590" s="6"/>
      <c r="D4590" s="6" t="s">
        <v>1594</v>
      </c>
      <c r="E4590" s="9">
        <v>-547400</v>
      </c>
      <c r="F4590" s="10" t="s">
        <v>1409</v>
      </c>
      <c r="G4590" s="9">
        <v>-43792</v>
      </c>
      <c r="H4590" s="9">
        <f t="shared" si="399"/>
        <v>-591192</v>
      </c>
      <c r="I4590" s="6" t="s">
        <v>13</v>
      </c>
      <c r="J4590" s="6" t="s">
        <v>14</v>
      </c>
      <c r="K4590" s="5">
        <f t="shared" si="402"/>
        <v>46001</v>
      </c>
      <c r="L4590" s="9">
        <f>+VLOOKUP(B4590,'[17]TT 2023'!F$4461:K$4521,2,0)</f>
        <v>-591192</v>
      </c>
      <c r="M4590" s="9">
        <f t="shared" si="403"/>
        <v>0</v>
      </c>
      <c r="N4590" s="5">
        <f>+VLOOKUP(B4590,'[17]TT 2023'!F$4461:K$4521,6,0)</f>
        <v>45971</v>
      </c>
      <c r="O4590" t="s">
        <v>4763</v>
      </c>
    </row>
    <row r="4591" spans="1:15" hidden="1" x14ac:dyDescent="0.2">
      <c r="A4591" s="5">
        <v>45967</v>
      </c>
      <c r="B4591" s="6">
        <v>74330</v>
      </c>
      <c r="C4591" s="6" t="s">
        <v>3391</v>
      </c>
      <c r="D4591" s="6" t="s">
        <v>4635</v>
      </c>
      <c r="E4591" s="9">
        <v>1468620</v>
      </c>
      <c r="F4591" s="10" t="s">
        <v>1409</v>
      </c>
      <c r="G4591" s="9">
        <v>117490</v>
      </c>
      <c r="H4591" s="9">
        <f t="shared" si="399"/>
        <v>1586110</v>
      </c>
      <c r="I4591" s="6" t="s">
        <v>53</v>
      </c>
      <c r="J4591" s="6" t="s">
        <v>54</v>
      </c>
      <c r="K4591" s="5">
        <f t="shared" si="402"/>
        <v>46002</v>
      </c>
      <c r="L4591" s="9">
        <f>+VLOOKUP(B4591,'[17]TT 2023'!F$4701:K$4769,2,0)</f>
        <v>1586115</v>
      </c>
      <c r="M4591" s="9">
        <f t="shared" si="403"/>
        <v>5</v>
      </c>
      <c r="N4591" s="5">
        <f>+VLOOKUP(B4591,'[17]TT 2023'!F$4701:K$4769,6,0)</f>
        <v>46015</v>
      </c>
      <c r="O4591" t="s">
        <v>4934</v>
      </c>
    </row>
    <row r="4592" spans="1:15" hidden="1" x14ac:dyDescent="0.2">
      <c r="A4592" s="5">
        <v>45967</v>
      </c>
      <c r="B4592" s="6">
        <v>74331</v>
      </c>
      <c r="C4592" s="6" t="s">
        <v>3391</v>
      </c>
      <c r="D4592" s="6" t="s">
        <v>4636</v>
      </c>
      <c r="E4592" s="9">
        <v>426560</v>
      </c>
      <c r="F4592" s="10" t="s">
        <v>1409</v>
      </c>
      <c r="G4592" s="9">
        <v>34125</v>
      </c>
      <c r="H4592" s="9">
        <f t="shared" si="399"/>
        <v>460685</v>
      </c>
      <c r="I4592" s="6" t="s">
        <v>139</v>
      </c>
      <c r="J4592" s="6" t="s">
        <v>140</v>
      </c>
      <c r="K4592" s="5">
        <f t="shared" si="402"/>
        <v>46002</v>
      </c>
      <c r="L4592" s="9">
        <f>+VLOOKUP(B4592,'[17]TT 2023'!F$4611:K$4700,2,0)</f>
        <v>460688</v>
      </c>
      <c r="M4592" s="9">
        <f t="shared" si="403"/>
        <v>3</v>
      </c>
      <c r="N4592" s="5">
        <f>+VLOOKUP(B4592,'[17]TT 2023'!F$4611:K$4700,6,0)</f>
        <v>46001</v>
      </c>
      <c r="O4592" t="s">
        <v>4933</v>
      </c>
    </row>
    <row r="4593" spans="1:15" hidden="1" x14ac:dyDescent="0.2">
      <c r="A4593" s="5">
        <v>45967</v>
      </c>
      <c r="B4593" s="6">
        <v>74332</v>
      </c>
      <c r="C4593" s="6" t="s">
        <v>3391</v>
      </c>
      <c r="D4593" s="6" t="s">
        <v>4637</v>
      </c>
      <c r="E4593" s="9">
        <v>1840000</v>
      </c>
      <c r="F4593" s="10" t="s">
        <v>1409</v>
      </c>
      <c r="G4593" s="9">
        <v>147200</v>
      </c>
      <c r="H4593" s="9">
        <f t="shared" si="399"/>
        <v>1987200</v>
      </c>
      <c r="I4593" s="6" t="s">
        <v>113</v>
      </c>
      <c r="J4593" s="6" t="s">
        <v>114</v>
      </c>
      <c r="K4593" s="5">
        <f t="shared" si="402"/>
        <v>46002</v>
      </c>
      <c r="L4593" s="9">
        <f>+VLOOKUP(B4593,'[17]TT 2023'!F$4611:K$4700,2,0)</f>
        <v>1987200</v>
      </c>
      <c r="M4593" s="9">
        <f t="shared" si="403"/>
        <v>0</v>
      </c>
      <c r="N4593" s="5">
        <f>+VLOOKUP(B4593,'[17]TT 2023'!F$4611:K$4700,6,0)</f>
        <v>46001</v>
      </c>
      <c r="O4593" t="s">
        <v>4933</v>
      </c>
    </row>
    <row r="4594" spans="1:15" hidden="1" x14ac:dyDescent="0.2">
      <c r="A4594" s="5">
        <v>45967</v>
      </c>
      <c r="B4594" s="51">
        <v>74333</v>
      </c>
      <c r="C4594" s="6" t="s">
        <v>3391</v>
      </c>
      <c r="D4594" s="6" t="s">
        <v>4638</v>
      </c>
      <c r="E4594" s="9">
        <v>426560</v>
      </c>
      <c r="F4594" s="10" t="s">
        <v>1409</v>
      </c>
      <c r="G4594" s="9">
        <v>34125</v>
      </c>
      <c r="H4594" s="9">
        <f t="shared" si="399"/>
        <v>460685</v>
      </c>
      <c r="I4594" s="6" t="s">
        <v>113</v>
      </c>
      <c r="J4594" s="6" t="s">
        <v>114</v>
      </c>
      <c r="K4594" s="5">
        <f t="shared" si="402"/>
        <v>46002</v>
      </c>
      <c r="L4594" s="9">
        <f>+VLOOKUP(B4594,'[17]TT 2023'!F$4770:K$4873,2,0)</f>
        <v>460688</v>
      </c>
      <c r="M4594" s="9">
        <f t="shared" si="403"/>
        <v>3</v>
      </c>
      <c r="N4594" s="5">
        <f>+VLOOKUP(B4594,'[17]TT 2023'!F$4770:K$4873,6,0)</f>
        <v>46034</v>
      </c>
      <c r="O4594" t="s">
        <v>5136</v>
      </c>
    </row>
    <row r="4595" spans="1:15" hidden="1" x14ac:dyDescent="0.2">
      <c r="A4595" s="5">
        <v>45967</v>
      </c>
      <c r="B4595" s="6">
        <v>74334</v>
      </c>
      <c r="C4595" s="6" t="s">
        <v>3391</v>
      </c>
      <c r="D4595" s="6" t="s">
        <v>4639</v>
      </c>
      <c r="E4595" s="9">
        <v>853120</v>
      </c>
      <c r="F4595" s="10" t="s">
        <v>1409</v>
      </c>
      <c r="G4595" s="9">
        <v>68250</v>
      </c>
      <c r="H4595" s="9">
        <f t="shared" si="399"/>
        <v>921370</v>
      </c>
      <c r="I4595" s="6" t="s">
        <v>101</v>
      </c>
      <c r="J4595" s="6" t="s">
        <v>102</v>
      </c>
      <c r="K4595" s="5">
        <f t="shared" si="402"/>
        <v>46002</v>
      </c>
      <c r="L4595" s="9">
        <f>+VLOOKUP(B4595,'[17]TT 2023'!F$4611:K$4700,2,0)</f>
        <v>921375</v>
      </c>
      <c r="M4595" s="9">
        <f t="shared" si="403"/>
        <v>5</v>
      </c>
      <c r="N4595" s="5">
        <f>+VLOOKUP(B4595,'[17]TT 2023'!F$4611:K$4700,6,0)</f>
        <v>46001</v>
      </c>
      <c r="O4595" t="s">
        <v>4933</v>
      </c>
    </row>
    <row r="4596" spans="1:15" hidden="1" x14ac:dyDescent="0.2">
      <c r="A4596" s="5">
        <v>45968</v>
      </c>
      <c r="B4596" s="6">
        <v>230</v>
      </c>
      <c r="C4596" s="6"/>
      <c r="D4596" s="6" t="s">
        <v>4640</v>
      </c>
      <c r="E4596" s="9">
        <v>-169606</v>
      </c>
      <c r="F4596" s="10" t="s">
        <v>1409</v>
      </c>
      <c r="G4596" s="9">
        <v>-13568</v>
      </c>
      <c r="H4596" s="9">
        <f t="shared" si="399"/>
        <v>-183174</v>
      </c>
      <c r="I4596" s="6" t="s">
        <v>53</v>
      </c>
      <c r="J4596" s="6" t="s">
        <v>54</v>
      </c>
      <c r="K4596" s="5">
        <f t="shared" si="402"/>
        <v>46003</v>
      </c>
      <c r="L4596" s="9">
        <f>+VLOOKUP(B4596,'[17]TT 2023'!F$4522:K$4610,2,0)</f>
        <v>-183174</v>
      </c>
      <c r="M4596" s="9">
        <f t="shared" si="403"/>
        <v>0</v>
      </c>
      <c r="N4596" s="5">
        <f>+VLOOKUP(B4596,'[17]TT 2023'!F$4522:K$4610,6,0)</f>
        <v>45985</v>
      </c>
      <c r="O4596" t="s">
        <v>4764</v>
      </c>
    </row>
    <row r="4597" spans="1:15" hidden="1" x14ac:dyDescent="0.2">
      <c r="A4597" s="5">
        <v>45968</v>
      </c>
      <c r="B4597" s="6">
        <v>74795</v>
      </c>
      <c r="C4597" s="6" t="s">
        <v>3391</v>
      </c>
      <c r="D4597" s="6" t="s">
        <v>4641</v>
      </c>
      <c r="E4597" s="9">
        <v>560000</v>
      </c>
      <c r="F4597" s="10" t="s">
        <v>1409</v>
      </c>
      <c r="G4597" s="9">
        <v>44800</v>
      </c>
      <c r="H4597" s="9">
        <f t="shared" ref="H4597:H4660" si="404">+E4597+G4597</f>
        <v>604800</v>
      </c>
      <c r="I4597" s="6" t="s">
        <v>117</v>
      </c>
      <c r="J4597" s="6" t="s">
        <v>118</v>
      </c>
      <c r="K4597" s="5">
        <f t="shared" si="402"/>
        <v>46003</v>
      </c>
      <c r="L4597" s="9">
        <f>+VLOOKUP(B4597,'[17]TT 2023'!F$4701:K$4769,2,0)</f>
        <v>604800</v>
      </c>
      <c r="M4597" s="9">
        <f t="shared" si="403"/>
        <v>0</v>
      </c>
      <c r="N4597" s="5">
        <f>+VLOOKUP(B4597,'[17]TT 2023'!F$4701:K$4769,6,0)</f>
        <v>46015</v>
      </c>
      <c r="O4597" t="s">
        <v>4934</v>
      </c>
    </row>
    <row r="4598" spans="1:15" hidden="1" x14ac:dyDescent="0.2">
      <c r="A4598" s="5">
        <v>45968</v>
      </c>
      <c r="B4598" s="6">
        <v>74796</v>
      </c>
      <c r="C4598" s="6" t="s">
        <v>3391</v>
      </c>
      <c r="D4598" s="6" t="s">
        <v>4642</v>
      </c>
      <c r="E4598" s="9">
        <v>1110580</v>
      </c>
      <c r="F4598" s="10" t="s">
        <v>1409</v>
      </c>
      <c r="G4598" s="9">
        <v>88846</v>
      </c>
      <c r="H4598" s="9">
        <f t="shared" si="404"/>
        <v>1199426</v>
      </c>
      <c r="I4598" s="6" t="s">
        <v>117</v>
      </c>
      <c r="J4598" s="6" t="s">
        <v>118</v>
      </c>
      <c r="K4598" s="5">
        <f t="shared" si="402"/>
        <v>46003</v>
      </c>
      <c r="L4598" s="9">
        <f>+VLOOKUP(B4598,'[17]TT 2023'!F$4701:K$4769,2,0)</f>
        <v>1199421</v>
      </c>
      <c r="M4598" s="9">
        <f t="shared" si="403"/>
        <v>-5</v>
      </c>
      <c r="N4598" s="5">
        <f>+VLOOKUP(B4598,'[17]TT 2023'!F$4701:K$4769,6,0)</f>
        <v>46015</v>
      </c>
      <c r="O4598" t="s">
        <v>4934</v>
      </c>
    </row>
    <row r="4599" spans="1:15" hidden="1" x14ac:dyDescent="0.2">
      <c r="A4599" s="5">
        <v>45968</v>
      </c>
      <c r="B4599" s="6">
        <v>74797</v>
      </c>
      <c r="C4599" s="6" t="s">
        <v>3391</v>
      </c>
      <c r="D4599" s="6" t="s">
        <v>4643</v>
      </c>
      <c r="E4599" s="9">
        <v>1748000</v>
      </c>
      <c r="F4599" s="10" t="s">
        <v>1409</v>
      </c>
      <c r="G4599" s="9">
        <v>139840</v>
      </c>
      <c r="H4599" s="9">
        <f t="shared" si="404"/>
        <v>1887840</v>
      </c>
      <c r="I4599" s="6" t="s">
        <v>117</v>
      </c>
      <c r="J4599" s="6" t="s">
        <v>118</v>
      </c>
      <c r="K4599" s="5">
        <f t="shared" si="402"/>
        <v>46003</v>
      </c>
      <c r="L4599" s="9">
        <f>+VLOOKUP(B4599,'[17]TT 2023'!F$4701:K$4769,2,0)</f>
        <v>1887840</v>
      </c>
      <c r="M4599" s="9">
        <f t="shared" si="403"/>
        <v>0</v>
      </c>
      <c r="N4599" s="5">
        <f>+VLOOKUP(B4599,'[17]TT 2023'!F$4701:K$4769,6,0)</f>
        <v>46015</v>
      </c>
      <c r="O4599" t="s">
        <v>4934</v>
      </c>
    </row>
    <row r="4600" spans="1:15" hidden="1" x14ac:dyDescent="0.2">
      <c r="A4600" s="5">
        <v>45968</v>
      </c>
      <c r="B4600" s="6">
        <v>74798</v>
      </c>
      <c r="C4600" s="6" t="s">
        <v>3391</v>
      </c>
      <c r="D4600" s="6" t="s">
        <v>4644</v>
      </c>
      <c r="E4600" s="9">
        <v>2877240</v>
      </c>
      <c r="F4600" s="10" t="s">
        <v>1409</v>
      </c>
      <c r="G4600" s="9">
        <v>230179</v>
      </c>
      <c r="H4600" s="9">
        <f t="shared" si="404"/>
        <v>3107419</v>
      </c>
      <c r="I4600" s="6" t="s">
        <v>13</v>
      </c>
      <c r="J4600" s="6" t="s">
        <v>14</v>
      </c>
      <c r="K4600" s="5">
        <f t="shared" si="402"/>
        <v>46003</v>
      </c>
      <c r="L4600" s="9">
        <f>+VLOOKUP(B4600,'[17]TT 2023'!F$4611:K$4700,2,0)</f>
        <v>3107417</v>
      </c>
      <c r="M4600" s="9">
        <f t="shared" si="403"/>
        <v>-2</v>
      </c>
      <c r="N4600" s="5">
        <f>+VLOOKUP(B4600,'[17]TT 2023'!F$4611:K$4700,6,0)</f>
        <v>46001</v>
      </c>
      <c r="O4600" t="s">
        <v>4933</v>
      </c>
    </row>
    <row r="4601" spans="1:15" hidden="1" x14ac:dyDescent="0.2">
      <c r="A4601" s="5">
        <v>45968</v>
      </c>
      <c r="B4601" s="6">
        <v>74799</v>
      </c>
      <c r="C4601" s="6" t="s">
        <v>3391</v>
      </c>
      <c r="D4601" s="6" t="s">
        <v>4645</v>
      </c>
      <c r="E4601" s="9">
        <v>2579200</v>
      </c>
      <c r="F4601" s="10" t="s">
        <v>1409</v>
      </c>
      <c r="G4601" s="9">
        <v>206336</v>
      </c>
      <c r="H4601" s="9">
        <f t="shared" si="404"/>
        <v>2785536</v>
      </c>
      <c r="I4601" s="6" t="s">
        <v>13</v>
      </c>
      <c r="J4601" s="6" t="s">
        <v>14</v>
      </c>
      <c r="K4601" s="5">
        <f t="shared" si="402"/>
        <v>46003</v>
      </c>
      <c r="L4601" s="9">
        <f>+VLOOKUP(B4601,'[17]TT 2023'!F$4611:K$4700,2,0)</f>
        <v>2785536</v>
      </c>
      <c r="M4601" s="9">
        <f t="shared" si="403"/>
        <v>0</v>
      </c>
      <c r="N4601" s="5">
        <f>+VLOOKUP(B4601,'[17]TT 2023'!F$4611:K$4700,6,0)</f>
        <v>46001</v>
      </c>
      <c r="O4601" t="s">
        <v>4933</v>
      </c>
    </row>
    <row r="4602" spans="1:15" hidden="1" x14ac:dyDescent="0.2">
      <c r="A4602" s="5">
        <v>45971</v>
      </c>
      <c r="B4602" s="6">
        <v>187</v>
      </c>
      <c r="C4602" s="6"/>
      <c r="D4602" s="6" t="s">
        <v>4646</v>
      </c>
      <c r="E4602" s="9">
        <v>-1285000</v>
      </c>
      <c r="F4602" s="10" t="s">
        <v>1409</v>
      </c>
      <c r="G4602" s="9">
        <v>-102800</v>
      </c>
      <c r="H4602" s="9">
        <f t="shared" si="404"/>
        <v>-1387800</v>
      </c>
      <c r="I4602" s="6" t="s">
        <v>93</v>
      </c>
      <c r="J4602" s="6" t="s">
        <v>94</v>
      </c>
      <c r="K4602" s="5">
        <f t="shared" si="402"/>
        <v>46006</v>
      </c>
      <c r="L4602" s="9">
        <f>+VLOOKUP(B4602,'[17]TT 2023'!F$4522:K$4610,2,0)</f>
        <v>-1387800</v>
      </c>
      <c r="M4602" s="9">
        <f t="shared" si="403"/>
        <v>0</v>
      </c>
      <c r="N4602" s="5">
        <f>+VLOOKUP(B4602,'[17]TT 2023'!F$4522:K$4610,6,0)</f>
        <v>45985</v>
      </c>
      <c r="O4602" t="s">
        <v>4764</v>
      </c>
    </row>
    <row r="4603" spans="1:15" hidden="1" x14ac:dyDescent="0.2">
      <c r="A4603" s="5">
        <v>45971</v>
      </c>
      <c r="B4603" s="6">
        <v>133</v>
      </c>
      <c r="C4603" s="6"/>
      <c r="D4603" s="6" t="s">
        <v>4647</v>
      </c>
      <c r="E4603" s="9">
        <v>-750435</v>
      </c>
      <c r="F4603" s="10" t="s">
        <v>1409</v>
      </c>
      <c r="G4603" s="9">
        <v>-60035</v>
      </c>
      <c r="H4603" s="9">
        <f t="shared" si="404"/>
        <v>-810470</v>
      </c>
      <c r="I4603" s="6" t="s">
        <v>107</v>
      </c>
      <c r="J4603" s="6" t="s">
        <v>108</v>
      </c>
      <c r="K4603" s="5">
        <f t="shared" si="402"/>
        <v>46006</v>
      </c>
      <c r="L4603" s="9">
        <f>+VLOOKUP(B4603,'[17]TT 2023'!F$4522:K$4610,2,0)</f>
        <v>-810470</v>
      </c>
      <c r="M4603" s="9">
        <f t="shared" si="403"/>
        <v>0</v>
      </c>
      <c r="N4603" s="5">
        <f>+VLOOKUP(B4603,'[17]TT 2023'!F$4522:K$4610,6,0)</f>
        <v>45985</v>
      </c>
      <c r="O4603" t="s">
        <v>4764</v>
      </c>
    </row>
    <row r="4604" spans="1:15" hidden="1" x14ac:dyDescent="0.2">
      <c r="A4604" s="5">
        <v>45971</v>
      </c>
      <c r="B4604" s="6">
        <v>50</v>
      </c>
      <c r="C4604" s="6"/>
      <c r="D4604" s="6" t="s">
        <v>4648</v>
      </c>
      <c r="E4604" s="9">
        <v>-1368000</v>
      </c>
      <c r="F4604" s="10" t="s">
        <v>1409</v>
      </c>
      <c r="G4604" s="9">
        <v>-109440</v>
      </c>
      <c r="H4604" s="9">
        <f t="shared" si="404"/>
        <v>-1477440</v>
      </c>
      <c r="I4604" s="6" t="s">
        <v>291</v>
      </c>
      <c r="J4604" s="6" t="s">
        <v>292</v>
      </c>
      <c r="K4604" s="5">
        <f t="shared" si="402"/>
        <v>46006</v>
      </c>
      <c r="L4604" s="9">
        <f>+VLOOKUP(B4604,'[17]TT 2023'!F$4522:K$4610,2,0)</f>
        <v>-1477440</v>
      </c>
      <c r="M4604" s="9">
        <f t="shared" si="403"/>
        <v>0</v>
      </c>
      <c r="N4604" s="5">
        <f>+VLOOKUP(B4604,'[17]TT 2023'!F$4522:K$4610,6,0)</f>
        <v>45985</v>
      </c>
      <c r="O4604" t="s">
        <v>4764</v>
      </c>
    </row>
    <row r="4605" spans="1:15" hidden="1" x14ac:dyDescent="0.2">
      <c r="A4605" s="5">
        <v>45971</v>
      </c>
      <c r="B4605" s="6">
        <v>297</v>
      </c>
      <c r="C4605" s="6"/>
      <c r="D4605" s="6" t="s">
        <v>4649</v>
      </c>
      <c r="E4605" s="9">
        <v>-549280</v>
      </c>
      <c r="F4605" s="10" t="s">
        <v>1409</v>
      </c>
      <c r="G4605" s="9">
        <v>-43942</v>
      </c>
      <c r="H4605" s="9">
        <f t="shared" si="404"/>
        <v>-593222</v>
      </c>
      <c r="I4605" s="6" t="s">
        <v>131</v>
      </c>
      <c r="J4605" s="6" t="s">
        <v>132</v>
      </c>
      <c r="K4605" s="5">
        <f t="shared" si="402"/>
        <v>46006</v>
      </c>
      <c r="L4605" s="9">
        <f>+VLOOKUP(B4605,'[17]TT 2023'!F$4522:K$4610,2,0)</f>
        <v>-593222</v>
      </c>
      <c r="M4605" s="9">
        <f t="shared" si="403"/>
        <v>0</v>
      </c>
      <c r="N4605" s="5">
        <f>+VLOOKUP(B4605,'[17]TT 2023'!F$4522:K$4610,6,0)</f>
        <v>45985</v>
      </c>
      <c r="O4605" t="s">
        <v>4764</v>
      </c>
    </row>
    <row r="4606" spans="1:15" hidden="1" x14ac:dyDescent="0.2">
      <c r="A4606" s="5">
        <v>45971</v>
      </c>
      <c r="B4606" s="6">
        <v>204</v>
      </c>
      <c r="C4606" s="6"/>
      <c r="D4606" s="6" t="s">
        <v>4650</v>
      </c>
      <c r="E4606" s="9">
        <v>-2426486</v>
      </c>
      <c r="F4606" s="10" t="s">
        <v>1409</v>
      </c>
      <c r="G4606" s="9">
        <v>-194119</v>
      </c>
      <c r="H4606" s="9">
        <f t="shared" si="404"/>
        <v>-2620605</v>
      </c>
      <c r="I4606" s="6" t="s">
        <v>89</v>
      </c>
      <c r="J4606" s="6" t="s">
        <v>90</v>
      </c>
      <c r="K4606" s="5">
        <f t="shared" si="402"/>
        <v>46006</v>
      </c>
      <c r="L4606" s="9">
        <f>+VLOOKUP(B4606,'[17]TT 2023'!F$4522:K$4610,2,0)</f>
        <v>-2620605</v>
      </c>
      <c r="M4606" s="9">
        <f t="shared" si="403"/>
        <v>0</v>
      </c>
      <c r="N4606" s="5">
        <f>+VLOOKUP(B4606,'[17]TT 2023'!F$4522:K$4610,6,0)</f>
        <v>45985</v>
      </c>
      <c r="O4606" t="s">
        <v>4764</v>
      </c>
    </row>
    <row r="4607" spans="1:15" hidden="1" x14ac:dyDescent="0.2">
      <c r="A4607" s="5">
        <v>45971</v>
      </c>
      <c r="B4607" s="6">
        <v>305</v>
      </c>
      <c r="C4607" s="6"/>
      <c r="D4607" s="6" t="s">
        <v>4649</v>
      </c>
      <c r="E4607" s="9">
        <v>-936722</v>
      </c>
      <c r="F4607" s="10" t="s">
        <v>1409</v>
      </c>
      <c r="G4607" s="9">
        <v>-74938</v>
      </c>
      <c r="H4607" s="9">
        <f t="shared" si="404"/>
        <v>-1011660</v>
      </c>
      <c r="I4607" s="6" t="s">
        <v>131</v>
      </c>
      <c r="J4607" s="6" t="s">
        <v>132</v>
      </c>
      <c r="K4607" s="5">
        <f t="shared" si="402"/>
        <v>46006</v>
      </c>
      <c r="L4607" s="9">
        <f>+VLOOKUP(B4607,'[17]TT 2023'!F$4522:K$4610,2,0)</f>
        <v>-1011660</v>
      </c>
      <c r="M4607" s="9">
        <f t="shared" si="403"/>
        <v>0</v>
      </c>
      <c r="N4607" s="5">
        <f>+VLOOKUP(B4607,'[17]TT 2023'!F$4522:K$4610,6,0)</f>
        <v>45985</v>
      </c>
      <c r="O4607" t="s">
        <v>4764</v>
      </c>
    </row>
    <row r="4608" spans="1:15" hidden="1" x14ac:dyDescent="0.2">
      <c r="A4608" s="5">
        <v>45971</v>
      </c>
      <c r="B4608" s="6">
        <v>296</v>
      </c>
      <c r="C4608" s="6"/>
      <c r="D4608" s="6" t="s">
        <v>4649</v>
      </c>
      <c r="E4608" s="9">
        <v>-1508196</v>
      </c>
      <c r="F4608" s="10" t="s">
        <v>1409</v>
      </c>
      <c r="G4608" s="9">
        <v>-120656</v>
      </c>
      <c r="H4608" s="9">
        <f t="shared" si="404"/>
        <v>-1628852</v>
      </c>
      <c r="I4608" s="6" t="s">
        <v>131</v>
      </c>
      <c r="J4608" s="6" t="s">
        <v>132</v>
      </c>
      <c r="K4608" s="5">
        <f t="shared" si="402"/>
        <v>46006</v>
      </c>
      <c r="L4608" s="9">
        <f>+VLOOKUP(B4608,'[17]TT 2023'!F$4522:K$4610,2,0)</f>
        <v>-1628852</v>
      </c>
      <c r="M4608" s="9">
        <f t="shared" si="403"/>
        <v>0</v>
      </c>
      <c r="N4608" s="5">
        <f>+VLOOKUP(B4608,'[17]TT 2023'!F$4522:K$4610,6,0)</f>
        <v>45985</v>
      </c>
      <c r="O4608" t="s">
        <v>4764</v>
      </c>
    </row>
    <row r="4609" spans="1:15" hidden="1" x14ac:dyDescent="0.2">
      <c r="A4609" s="5">
        <v>45971</v>
      </c>
      <c r="B4609" s="6">
        <v>254</v>
      </c>
      <c r="C4609" s="6"/>
      <c r="D4609" s="6" t="s">
        <v>4592</v>
      </c>
      <c r="E4609" s="9">
        <v>-502251</v>
      </c>
      <c r="F4609" s="10" t="s">
        <v>1409</v>
      </c>
      <c r="G4609" s="9">
        <v>-40180</v>
      </c>
      <c r="H4609" s="9">
        <f t="shared" si="404"/>
        <v>-542431</v>
      </c>
      <c r="I4609" s="6" t="s">
        <v>73</v>
      </c>
      <c r="J4609" s="6" t="s">
        <v>74</v>
      </c>
      <c r="K4609" s="5">
        <f t="shared" si="402"/>
        <v>46006</v>
      </c>
      <c r="L4609" s="9">
        <f>+VLOOKUP(B4609,'[17]TT 2023'!F$4522:K$4610,2,0)</f>
        <v>-542431</v>
      </c>
      <c r="M4609" s="9">
        <f t="shared" si="403"/>
        <v>0</v>
      </c>
      <c r="N4609" s="5">
        <f>+VLOOKUP(B4609,'[17]TT 2023'!F$4522:K$4610,6,0)</f>
        <v>45985</v>
      </c>
      <c r="O4609" t="s">
        <v>4764</v>
      </c>
    </row>
    <row r="4610" spans="1:15" hidden="1" x14ac:dyDescent="0.2">
      <c r="A4610" s="5">
        <v>45971</v>
      </c>
      <c r="B4610" s="6">
        <v>131</v>
      </c>
      <c r="C4610" s="6"/>
      <c r="D4610" s="6" t="s">
        <v>4647</v>
      </c>
      <c r="E4610" s="9">
        <v>-425000</v>
      </c>
      <c r="F4610" s="10" t="s">
        <v>1409</v>
      </c>
      <c r="G4610" s="9">
        <v>-34000</v>
      </c>
      <c r="H4610" s="9">
        <f t="shared" si="404"/>
        <v>-459000</v>
      </c>
      <c r="I4610" s="6" t="s">
        <v>107</v>
      </c>
      <c r="J4610" s="6" t="s">
        <v>108</v>
      </c>
      <c r="K4610" s="5">
        <f t="shared" si="402"/>
        <v>46006</v>
      </c>
      <c r="L4610" s="9">
        <f>+VLOOKUP(B4610,'[17]TT 2023'!F$4522:K$4610,2,0)</f>
        <v>-459000</v>
      </c>
      <c r="M4610" s="9">
        <f t="shared" si="403"/>
        <v>0</v>
      </c>
      <c r="N4610" s="5">
        <f>+VLOOKUP(B4610,'[17]TT 2023'!F$4522:K$4610,6,0)</f>
        <v>45985</v>
      </c>
      <c r="O4610" t="s">
        <v>4764</v>
      </c>
    </row>
    <row r="4611" spans="1:15" hidden="1" x14ac:dyDescent="0.2">
      <c r="A4611" s="5">
        <v>45971</v>
      </c>
      <c r="B4611" s="6">
        <v>74</v>
      </c>
      <c r="C4611" s="6"/>
      <c r="D4611" s="6" t="s">
        <v>4536</v>
      </c>
      <c r="E4611" s="9">
        <v>-112000</v>
      </c>
      <c r="F4611" s="10" t="s">
        <v>1409</v>
      </c>
      <c r="G4611" s="9">
        <v>-8960</v>
      </c>
      <c r="H4611" s="9">
        <f t="shared" si="404"/>
        <v>-120960</v>
      </c>
      <c r="I4611" s="6" t="s">
        <v>147</v>
      </c>
      <c r="J4611" s="6" t="s">
        <v>148</v>
      </c>
      <c r="K4611" s="5">
        <f t="shared" si="402"/>
        <v>46006</v>
      </c>
      <c r="L4611" s="9">
        <f>+VLOOKUP(B4611,'[17]TT 2023'!F$4522:K$4610,2,0)</f>
        <v>-120960</v>
      </c>
      <c r="M4611" s="9">
        <f t="shared" si="403"/>
        <v>0</v>
      </c>
      <c r="N4611" s="5">
        <f>+VLOOKUP(B4611,'[17]TT 2023'!F$4522:K$4610,6,0)</f>
        <v>45985</v>
      </c>
      <c r="O4611" t="s">
        <v>4764</v>
      </c>
    </row>
    <row r="4612" spans="1:15" hidden="1" x14ac:dyDescent="0.2">
      <c r="A4612" s="5">
        <v>45971</v>
      </c>
      <c r="B4612" s="6">
        <v>139</v>
      </c>
      <c r="C4612" s="6"/>
      <c r="D4612" s="6" t="s">
        <v>1985</v>
      </c>
      <c r="E4612" s="9">
        <v>-559212</v>
      </c>
      <c r="F4612" s="10" t="s">
        <v>1409</v>
      </c>
      <c r="G4612" s="9">
        <v>-44737</v>
      </c>
      <c r="H4612" s="9">
        <f t="shared" si="404"/>
        <v>-603949</v>
      </c>
      <c r="I4612" s="6" t="s">
        <v>113</v>
      </c>
      <c r="J4612" s="6" t="s">
        <v>114</v>
      </c>
      <c r="K4612" s="5">
        <f t="shared" si="402"/>
        <v>46006</v>
      </c>
      <c r="L4612" s="9">
        <f>+VLOOKUP(B4612,'[17]TT 2023'!F$4522:K$4610,2,0)</f>
        <v>-603949</v>
      </c>
      <c r="M4612" s="9">
        <f t="shared" si="403"/>
        <v>0</v>
      </c>
      <c r="N4612" s="5">
        <f>+VLOOKUP(B4612,'[17]TT 2023'!F$4522:K$4610,6,0)</f>
        <v>45985</v>
      </c>
      <c r="O4612" t="s">
        <v>4764</v>
      </c>
    </row>
    <row r="4613" spans="1:15" hidden="1" x14ac:dyDescent="0.2">
      <c r="A4613" s="5">
        <v>45971</v>
      </c>
      <c r="B4613" s="6">
        <v>2925</v>
      </c>
      <c r="C4613" s="6" t="s">
        <v>4651</v>
      </c>
      <c r="D4613" s="6" t="s">
        <v>4652</v>
      </c>
      <c r="E4613" s="9">
        <v>-2549230</v>
      </c>
      <c r="F4613" s="10" t="s">
        <v>1409</v>
      </c>
      <c r="G4613" s="9">
        <v>-203937</v>
      </c>
      <c r="H4613" s="9">
        <f t="shared" si="404"/>
        <v>-2753167</v>
      </c>
      <c r="I4613" s="6" t="s">
        <v>13</v>
      </c>
      <c r="J4613" s="6" t="s">
        <v>14</v>
      </c>
      <c r="K4613" s="5">
        <f t="shared" si="402"/>
        <v>46006</v>
      </c>
      <c r="L4613" s="9">
        <f>+VLOOKUP(B4613,'[17]TT 2023'!F$4522:K$4610,2,0)</f>
        <v>-2753168</v>
      </c>
      <c r="M4613" s="9">
        <f t="shared" si="403"/>
        <v>-1</v>
      </c>
      <c r="N4613" s="5">
        <f>+VLOOKUP(B4613,'[17]TT 2023'!F$4522:K$4610,6,0)</f>
        <v>45985</v>
      </c>
      <c r="O4613" t="s">
        <v>4764</v>
      </c>
    </row>
    <row r="4614" spans="1:15" hidden="1" x14ac:dyDescent="0.2">
      <c r="A4614" s="5">
        <v>45972</v>
      </c>
      <c r="B4614" s="6">
        <v>74912</v>
      </c>
      <c r="C4614" s="6" t="s">
        <v>3391</v>
      </c>
      <c r="D4614" s="6" t="s">
        <v>4653</v>
      </c>
      <c r="E4614" s="9">
        <v>1279680</v>
      </c>
      <c r="F4614" s="10" t="s">
        <v>1409</v>
      </c>
      <c r="G4614" s="9">
        <v>102374</v>
      </c>
      <c r="H4614" s="9">
        <f t="shared" si="404"/>
        <v>1382054</v>
      </c>
      <c r="I4614" s="6" t="s">
        <v>13</v>
      </c>
      <c r="J4614" s="6" t="s">
        <v>14</v>
      </c>
      <c r="K4614" s="5">
        <f t="shared" si="402"/>
        <v>46007</v>
      </c>
      <c r="L4614" s="9">
        <f>+VLOOKUP(B4614,'[17]TT 2023'!F$4701:K$4769,2,0)</f>
        <v>1382049</v>
      </c>
      <c r="M4614" s="9">
        <f t="shared" si="403"/>
        <v>-5</v>
      </c>
      <c r="N4614" s="5">
        <f>+VLOOKUP(B4614,'[17]TT 2023'!F$4701:K$4769,6,0)</f>
        <v>46015</v>
      </c>
      <c r="O4614" t="s">
        <v>4934</v>
      </c>
    </row>
    <row r="4615" spans="1:15" hidden="1" x14ac:dyDescent="0.2">
      <c r="A4615" s="5">
        <v>45972</v>
      </c>
      <c r="B4615" s="6">
        <v>74913</v>
      </c>
      <c r="C4615" s="6" t="s">
        <v>3391</v>
      </c>
      <c r="D4615" s="6" t="s">
        <v>4654</v>
      </c>
      <c r="E4615" s="9">
        <v>2579200</v>
      </c>
      <c r="F4615" s="10" t="s">
        <v>1409</v>
      </c>
      <c r="G4615" s="9">
        <v>206336</v>
      </c>
      <c r="H4615" s="9">
        <f t="shared" si="404"/>
        <v>2785536</v>
      </c>
      <c r="I4615" s="6" t="s">
        <v>13</v>
      </c>
      <c r="J4615" s="6" t="s">
        <v>14</v>
      </c>
      <c r="K4615" s="5">
        <f t="shared" si="402"/>
        <v>46007</v>
      </c>
      <c r="L4615" s="9">
        <f>+VLOOKUP(B4615,'[17]TT 2023'!F$4701:K$4769,2,0)</f>
        <v>2785536</v>
      </c>
      <c r="M4615" s="9">
        <f t="shared" si="403"/>
        <v>0</v>
      </c>
      <c r="N4615" s="5">
        <f>+VLOOKUP(B4615,'[17]TT 2023'!F$4701:K$4769,6,0)</f>
        <v>46015</v>
      </c>
      <c r="O4615" t="s">
        <v>4934</v>
      </c>
    </row>
    <row r="4616" spans="1:15" hidden="1" x14ac:dyDescent="0.2">
      <c r="A4616" s="5">
        <v>45972</v>
      </c>
      <c r="B4616" s="6">
        <v>74914</v>
      </c>
      <c r="C4616" s="6" t="s">
        <v>3391</v>
      </c>
      <c r="D4616" s="6" t="s">
        <v>4655</v>
      </c>
      <c r="E4616" s="9">
        <v>2024120</v>
      </c>
      <c r="F4616" s="10" t="s">
        <v>1409</v>
      </c>
      <c r="G4616" s="9">
        <v>161930</v>
      </c>
      <c r="H4616" s="9">
        <f t="shared" si="404"/>
        <v>2186050</v>
      </c>
      <c r="I4616" s="6" t="s">
        <v>101</v>
      </c>
      <c r="J4616" s="6" t="s">
        <v>102</v>
      </c>
      <c r="K4616" s="5">
        <f t="shared" si="402"/>
        <v>46007</v>
      </c>
      <c r="L4616" s="9">
        <f>+VLOOKUP(B4616,'[17]TT 2023'!F$4701:K$4769,2,0)</f>
        <v>2186055</v>
      </c>
      <c r="M4616" s="9">
        <f t="shared" si="403"/>
        <v>5</v>
      </c>
      <c r="N4616" s="5">
        <f>+VLOOKUP(B4616,'[17]TT 2023'!F$4701:K$4769,6,0)</f>
        <v>46015</v>
      </c>
      <c r="O4616" t="s">
        <v>4934</v>
      </c>
    </row>
    <row r="4617" spans="1:15" hidden="1" x14ac:dyDescent="0.2">
      <c r="A4617" s="5">
        <v>45972</v>
      </c>
      <c r="B4617" s="6">
        <v>74915</v>
      </c>
      <c r="C4617" s="6" t="s">
        <v>3391</v>
      </c>
      <c r="D4617" s="6" t="s">
        <v>4656</v>
      </c>
      <c r="E4617" s="9">
        <v>22001340</v>
      </c>
      <c r="F4617" s="10" t="s">
        <v>1409</v>
      </c>
      <c r="G4617" s="9">
        <v>1760107</v>
      </c>
      <c r="H4617" s="9">
        <f t="shared" si="404"/>
        <v>23761447</v>
      </c>
      <c r="I4617" s="6" t="s">
        <v>139</v>
      </c>
      <c r="J4617" s="6" t="s">
        <v>140</v>
      </c>
      <c r="K4617" s="5">
        <f t="shared" si="402"/>
        <v>46007</v>
      </c>
      <c r="L4617" s="9">
        <f>+VLOOKUP(B4617,'[17]TT 2023'!F$4701:K$4769,2,0)</f>
        <v>23761445</v>
      </c>
      <c r="M4617" s="9">
        <f t="shared" si="403"/>
        <v>-2</v>
      </c>
      <c r="N4617" s="5">
        <f>+VLOOKUP(B4617,'[17]TT 2023'!F$4701:K$4769,6,0)</f>
        <v>46015</v>
      </c>
      <c r="O4617" t="s">
        <v>4934</v>
      </c>
    </row>
    <row r="4618" spans="1:15" hidden="1" x14ac:dyDescent="0.2">
      <c r="A4618" s="5">
        <v>45972</v>
      </c>
      <c r="B4618" s="6">
        <v>74916</v>
      </c>
      <c r="C4618" s="6" t="s">
        <v>3391</v>
      </c>
      <c r="D4618" s="6" t="s">
        <v>4657</v>
      </c>
      <c r="E4618" s="9">
        <v>793280</v>
      </c>
      <c r="F4618" s="10" t="s">
        <v>1409</v>
      </c>
      <c r="G4618" s="9">
        <v>63462</v>
      </c>
      <c r="H4618" s="9">
        <f t="shared" si="404"/>
        <v>856742</v>
      </c>
      <c r="I4618" s="6" t="s">
        <v>113</v>
      </c>
      <c r="J4618" s="6" t="s">
        <v>114</v>
      </c>
      <c r="K4618" s="5">
        <f t="shared" si="402"/>
        <v>46007</v>
      </c>
      <c r="L4618" s="9">
        <f>+VLOOKUP(B4618,'[17]TT 2023'!F$4701:K$4769,2,0)</f>
        <v>856737</v>
      </c>
      <c r="M4618" s="9">
        <f t="shared" si="403"/>
        <v>-5</v>
      </c>
      <c r="N4618" s="5">
        <f>+VLOOKUP(B4618,'[17]TT 2023'!F$4701:K$4769,6,0)</f>
        <v>46015</v>
      </c>
      <c r="O4618" t="s">
        <v>4934</v>
      </c>
    </row>
    <row r="4619" spans="1:15" hidden="1" x14ac:dyDescent="0.2">
      <c r="A4619" s="5">
        <v>45972</v>
      </c>
      <c r="B4619" s="6">
        <v>74917</v>
      </c>
      <c r="C4619" s="6" t="s">
        <v>3391</v>
      </c>
      <c r="D4619" s="6" t="s">
        <v>4658</v>
      </c>
      <c r="E4619" s="9">
        <v>2883150</v>
      </c>
      <c r="F4619" s="10" t="s">
        <v>1409</v>
      </c>
      <c r="G4619" s="9">
        <v>230652</v>
      </c>
      <c r="H4619" s="9">
        <f t="shared" si="404"/>
        <v>3113802</v>
      </c>
      <c r="I4619" s="6" t="s">
        <v>93</v>
      </c>
      <c r="J4619" s="6" t="s">
        <v>94</v>
      </c>
      <c r="K4619" s="5">
        <f t="shared" si="402"/>
        <v>46007</v>
      </c>
      <c r="L4619" s="9">
        <f>+VLOOKUP(B4619,'[17]TT 2023'!F$4701:K$4769,2,0)</f>
        <v>3113802</v>
      </c>
      <c r="M4619" s="9">
        <f t="shared" si="403"/>
        <v>0</v>
      </c>
      <c r="N4619" s="5">
        <f>+VLOOKUP(B4619,'[17]TT 2023'!F$4701:K$4769,6,0)</f>
        <v>46015</v>
      </c>
      <c r="O4619" t="s">
        <v>4934</v>
      </c>
    </row>
    <row r="4620" spans="1:15" hidden="1" x14ac:dyDescent="0.2">
      <c r="A4620" s="5">
        <v>45972</v>
      </c>
      <c r="B4620" s="6">
        <v>74918</v>
      </c>
      <c r="C4620" s="6" t="s">
        <v>3391</v>
      </c>
      <c r="D4620" s="6" t="s">
        <v>4659</v>
      </c>
      <c r="E4620" s="9">
        <v>558030</v>
      </c>
      <c r="F4620" s="10" t="s">
        <v>1409</v>
      </c>
      <c r="G4620" s="9">
        <v>44642</v>
      </c>
      <c r="H4620" s="9">
        <f t="shared" si="404"/>
        <v>602672</v>
      </c>
      <c r="I4620" s="6" t="s">
        <v>93</v>
      </c>
      <c r="J4620" s="6" t="s">
        <v>94</v>
      </c>
      <c r="K4620" s="5">
        <f t="shared" si="402"/>
        <v>46007</v>
      </c>
      <c r="L4620" s="9">
        <f>+VLOOKUP(B4620,'[17]TT 2023'!F$4701:K$4769,2,0)</f>
        <v>602667</v>
      </c>
      <c r="M4620" s="9">
        <f t="shared" si="403"/>
        <v>-5</v>
      </c>
      <c r="N4620" s="5">
        <f>+VLOOKUP(B4620,'[17]TT 2023'!F$4701:K$4769,6,0)</f>
        <v>46015</v>
      </c>
      <c r="O4620" t="s">
        <v>4934</v>
      </c>
    </row>
    <row r="4621" spans="1:15" hidden="1" x14ac:dyDescent="0.2">
      <c r="A4621" s="5">
        <v>45972</v>
      </c>
      <c r="B4621" s="6">
        <v>74919</v>
      </c>
      <c r="C4621" s="6" t="s">
        <v>3391</v>
      </c>
      <c r="D4621" s="6" t="s">
        <v>4660</v>
      </c>
      <c r="E4621" s="9">
        <v>1425000</v>
      </c>
      <c r="F4621" s="10" t="s">
        <v>1409</v>
      </c>
      <c r="G4621" s="9">
        <v>114000</v>
      </c>
      <c r="H4621" s="9">
        <f t="shared" si="404"/>
        <v>1539000</v>
      </c>
      <c r="I4621" s="6" t="s">
        <v>107</v>
      </c>
      <c r="J4621" s="6" t="s">
        <v>108</v>
      </c>
      <c r="K4621" s="5">
        <f t="shared" si="402"/>
        <v>46007</v>
      </c>
      <c r="L4621" s="9">
        <f>+VLOOKUP(B4621,'[17]TT 2023'!F$4701:K$4769,2,0)</f>
        <v>1539000</v>
      </c>
      <c r="M4621" s="9">
        <f t="shared" si="403"/>
        <v>0</v>
      </c>
      <c r="N4621" s="5">
        <f>+VLOOKUP(B4621,'[17]TT 2023'!F$4701:K$4769,6,0)</f>
        <v>46015</v>
      </c>
      <c r="O4621" t="s">
        <v>4934</v>
      </c>
    </row>
    <row r="4622" spans="1:15" hidden="1" x14ac:dyDescent="0.2">
      <c r="A4622" s="5">
        <v>45972</v>
      </c>
      <c r="B4622" s="6">
        <v>74920</v>
      </c>
      <c r="C4622" s="6" t="s">
        <v>3391</v>
      </c>
      <c r="D4622" s="6" t="s">
        <v>4661</v>
      </c>
      <c r="E4622" s="9">
        <v>1072050</v>
      </c>
      <c r="F4622" s="10" t="s">
        <v>1409</v>
      </c>
      <c r="G4622" s="9">
        <v>85764</v>
      </c>
      <c r="H4622" s="9">
        <f t="shared" si="404"/>
        <v>1157814</v>
      </c>
      <c r="I4622" s="6" t="s">
        <v>107</v>
      </c>
      <c r="J4622" s="6" t="s">
        <v>108</v>
      </c>
      <c r="K4622" s="5">
        <f t="shared" si="402"/>
        <v>46007</v>
      </c>
      <c r="L4622" s="9">
        <f>+VLOOKUP(B4622,'[17]TT 2023'!F$4701:K$4769,2,0)</f>
        <v>1157814</v>
      </c>
      <c r="M4622" s="9">
        <f t="shared" si="403"/>
        <v>0</v>
      </c>
      <c r="N4622" s="5">
        <f>+VLOOKUP(B4622,'[17]TT 2023'!F$4701:K$4769,6,0)</f>
        <v>46015</v>
      </c>
      <c r="O4622" t="s">
        <v>4934</v>
      </c>
    </row>
    <row r="4623" spans="1:15" hidden="1" x14ac:dyDescent="0.2">
      <c r="A4623" s="5">
        <v>45972</v>
      </c>
      <c r="B4623" s="6">
        <v>74921</v>
      </c>
      <c r="C4623" s="6" t="s">
        <v>3391</v>
      </c>
      <c r="D4623" s="6" t="s">
        <v>4662</v>
      </c>
      <c r="E4623" s="9">
        <v>570000</v>
      </c>
      <c r="F4623" s="10" t="s">
        <v>1409</v>
      </c>
      <c r="G4623" s="9">
        <v>45600</v>
      </c>
      <c r="H4623" s="9">
        <f t="shared" si="404"/>
        <v>615600</v>
      </c>
      <c r="I4623" s="6" t="s">
        <v>89</v>
      </c>
      <c r="J4623" s="6" t="s">
        <v>90</v>
      </c>
      <c r="K4623" s="5">
        <f t="shared" si="402"/>
        <v>46007</v>
      </c>
      <c r="L4623" s="9">
        <f>+VLOOKUP(B4623,'[17]TT 2023'!F$4701:K$4769,2,0)</f>
        <v>615600</v>
      </c>
      <c r="M4623" s="9">
        <f t="shared" si="403"/>
        <v>0</v>
      </c>
      <c r="N4623" s="5">
        <f>+VLOOKUP(B4623,'[17]TT 2023'!F$4701:K$4769,6,0)</f>
        <v>46015</v>
      </c>
      <c r="O4623" t="s">
        <v>4934</v>
      </c>
    </row>
    <row r="4624" spans="1:15" hidden="1" x14ac:dyDescent="0.2">
      <c r="A4624" s="5">
        <v>45972</v>
      </c>
      <c r="B4624" s="6">
        <v>74922</v>
      </c>
      <c r="C4624" s="6" t="s">
        <v>3391</v>
      </c>
      <c r="D4624" s="6" t="s">
        <v>4663</v>
      </c>
      <c r="E4624" s="9">
        <v>1468620</v>
      </c>
      <c r="F4624" s="10" t="s">
        <v>1409</v>
      </c>
      <c r="G4624" s="9">
        <v>117490</v>
      </c>
      <c r="H4624" s="9">
        <f t="shared" si="404"/>
        <v>1586110</v>
      </c>
      <c r="I4624" s="6" t="s">
        <v>89</v>
      </c>
      <c r="J4624" s="6" t="s">
        <v>90</v>
      </c>
      <c r="K4624" s="5">
        <f t="shared" si="402"/>
        <v>46007</v>
      </c>
      <c r="L4624" s="9">
        <f>+VLOOKUP(B4624,'[17]TT 2023'!F$4701:K$4769,2,0)</f>
        <v>1586115</v>
      </c>
      <c r="M4624" s="9">
        <f t="shared" si="403"/>
        <v>5</v>
      </c>
      <c r="N4624" s="5">
        <f>+VLOOKUP(B4624,'[17]TT 2023'!F$4701:K$4769,6,0)</f>
        <v>46015</v>
      </c>
      <c r="O4624" t="s">
        <v>4934</v>
      </c>
    </row>
    <row r="4625" spans="1:15" hidden="1" x14ac:dyDescent="0.2">
      <c r="A4625" s="5">
        <v>45972</v>
      </c>
      <c r="B4625" s="6">
        <v>74923</v>
      </c>
      <c r="C4625" s="6" t="s">
        <v>3391</v>
      </c>
      <c r="D4625" s="6" t="s">
        <v>4664</v>
      </c>
      <c r="E4625" s="9">
        <v>2450680</v>
      </c>
      <c r="F4625" s="10" t="s">
        <v>1409</v>
      </c>
      <c r="G4625" s="9">
        <v>196054</v>
      </c>
      <c r="H4625" s="9">
        <f t="shared" si="404"/>
        <v>2646734</v>
      </c>
      <c r="I4625" s="6" t="s">
        <v>89</v>
      </c>
      <c r="J4625" s="6" t="s">
        <v>90</v>
      </c>
      <c r="K4625" s="5">
        <f t="shared" si="402"/>
        <v>46007</v>
      </c>
      <c r="L4625" s="9">
        <f>+VLOOKUP(B4625,'[17]TT 2023'!F$4701:K$4769,2,0)</f>
        <v>2646729</v>
      </c>
      <c r="M4625" s="9">
        <f t="shared" si="403"/>
        <v>-5</v>
      </c>
      <c r="N4625" s="5">
        <f>+VLOOKUP(B4625,'[17]TT 2023'!F$4701:K$4769,6,0)</f>
        <v>46015</v>
      </c>
      <c r="O4625" t="s">
        <v>4934</v>
      </c>
    </row>
    <row r="4626" spans="1:15" hidden="1" x14ac:dyDescent="0.2">
      <c r="A4626" s="5">
        <v>45972</v>
      </c>
      <c r="B4626" s="6">
        <v>74924</v>
      </c>
      <c r="C4626" s="6" t="s">
        <v>3391</v>
      </c>
      <c r="D4626" s="6" t="s">
        <v>4665</v>
      </c>
      <c r="E4626" s="9">
        <v>3508610</v>
      </c>
      <c r="F4626" s="10" t="s">
        <v>1409</v>
      </c>
      <c r="G4626" s="9">
        <v>280689</v>
      </c>
      <c r="H4626" s="9">
        <f t="shared" si="404"/>
        <v>3789299</v>
      </c>
      <c r="I4626" s="6" t="s">
        <v>131</v>
      </c>
      <c r="J4626" s="6" t="s">
        <v>132</v>
      </c>
      <c r="K4626" s="5">
        <f t="shared" si="402"/>
        <v>46007</v>
      </c>
      <c r="L4626" s="9">
        <f>+VLOOKUP(B4626,'[17]TT 2023'!F$4701:K$4769,2,0)</f>
        <v>3789302</v>
      </c>
      <c r="M4626" s="9">
        <f t="shared" si="403"/>
        <v>3</v>
      </c>
      <c r="N4626" s="5">
        <f>+VLOOKUP(B4626,'[17]TT 2023'!F$4701:K$4769,6,0)</f>
        <v>46015</v>
      </c>
      <c r="O4626" t="s">
        <v>4934</v>
      </c>
    </row>
    <row r="4627" spans="1:15" hidden="1" x14ac:dyDescent="0.2">
      <c r="A4627" s="5">
        <v>45972</v>
      </c>
      <c r="B4627" s="6">
        <v>74925</v>
      </c>
      <c r="C4627" s="6" t="s">
        <v>3391</v>
      </c>
      <c r="D4627" s="6" t="s">
        <v>4666</v>
      </c>
      <c r="E4627" s="9">
        <v>426560</v>
      </c>
      <c r="F4627" s="10" t="s">
        <v>1409</v>
      </c>
      <c r="G4627" s="9">
        <v>34125</v>
      </c>
      <c r="H4627" s="9">
        <f t="shared" si="404"/>
        <v>460685</v>
      </c>
      <c r="I4627" s="6" t="s">
        <v>131</v>
      </c>
      <c r="J4627" s="6" t="s">
        <v>132</v>
      </c>
      <c r="K4627" s="5">
        <f t="shared" si="402"/>
        <v>46007</v>
      </c>
      <c r="L4627" s="9">
        <f>+VLOOKUP(B4627,'[17]TT 2023'!F$4701:K$4769,2,0)</f>
        <v>460688</v>
      </c>
      <c r="M4627" s="9">
        <f t="shared" si="403"/>
        <v>3</v>
      </c>
      <c r="N4627" s="5">
        <f>+VLOOKUP(B4627,'[17]TT 2023'!F$4701:K$4769,6,0)</f>
        <v>46015</v>
      </c>
      <c r="O4627" t="s">
        <v>4934</v>
      </c>
    </row>
    <row r="4628" spans="1:15" hidden="1" x14ac:dyDescent="0.2">
      <c r="A4628" s="5">
        <v>45972</v>
      </c>
      <c r="B4628" s="6">
        <v>74948</v>
      </c>
      <c r="C4628" s="6" t="s">
        <v>3391</v>
      </c>
      <c r="D4628" s="6" t="s">
        <v>4667</v>
      </c>
      <c r="E4628" s="9">
        <v>1468620</v>
      </c>
      <c r="F4628" s="10" t="s">
        <v>1409</v>
      </c>
      <c r="G4628" s="9">
        <v>117490</v>
      </c>
      <c r="H4628" s="9">
        <f t="shared" si="404"/>
        <v>1586110</v>
      </c>
      <c r="I4628" s="6" t="s">
        <v>13</v>
      </c>
      <c r="J4628" s="6" t="s">
        <v>14</v>
      </c>
      <c r="K4628" s="5">
        <f t="shared" si="402"/>
        <v>46007</v>
      </c>
      <c r="L4628" s="9">
        <f>+VLOOKUP(B4628,'[17]TT 2023'!F$4701:K$4769,2,0)</f>
        <v>1586115</v>
      </c>
      <c r="M4628" s="9">
        <f t="shared" si="403"/>
        <v>5</v>
      </c>
      <c r="N4628" s="5">
        <f>+VLOOKUP(B4628,'[17]TT 2023'!F$4701:K$4769,6,0)</f>
        <v>46015</v>
      </c>
      <c r="O4628" t="s">
        <v>4934</v>
      </c>
    </row>
    <row r="4629" spans="1:15" hidden="1" x14ac:dyDescent="0.2">
      <c r="A4629" s="5">
        <v>45972</v>
      </c>
      <c r="B4629" s="6">
        <v>74949</v>
      </c>
      <c r="C4629" s="6" t="s">
        <v>3391</v>
      </c>
      <c r="D4629" s="6" t="s">
        <v>4668</v>
      </c>
      <c r="E4629" s="9">
        <v>1468620</v>
      </c>
      <c r="F4629" s="10" t="s">
        <v>1409</v>
      </c>
      <c r="G4629" s="9">
        <v>117490</v>
      </c>
      <c r="H4629" s="9">
        <f t="shared" si="404"/>
        <v>1586110</v>
      </c>
      <c r="I4629" s="6" t="s">
        <v>13</v>
      </c>
      <c r="J4629" s="6" t="s">
        <v>14</v>
      </c>
      <c r="K4629" s="5">
        <f t="shared" si="402"/>
        <v>46007</v>
      </c>
      <c r="L4629" s="9">
        <f>+VLOOKUP(B4629,'[17]TT 2023'!F$4701:K$4769,2,0)</f>
        <v>1586115</v>
      </c>
      <c r="M4629" s="9">
        <f t="shared" si="403"/>
        <v>5</v>
      </c>
      <c r="N4629" s="5">
        <f>+VLOOKUP(B4629,'[17]TT 2023'!F$4701:K$4769,6,0)</f>
        <v>46015</v>
      </c>
      <c r="O4629" t="s">
        <v>4934</v>
      </c>
    </row>
    <row r="4630" spans="1:15" hidden="1" x14ac:dyDescent="0.2">
      <c r="A4630" s="5">
        <v>45973</v>
      </c>
      <c r="B4630" s="6">
        <v>75091</v>
      </c>
      <c r="C4630" s="6" t="s">
        <v>3391</v>
      </c>
      <c r="D4630" s="6" t="s">
        <v>4669</v>
      </c>
      <c r="E4630" s="9">
        <v>580000</v>
      </c>
      <c r="F4630" s="10" t="s">
        <v>1409</v>
      </c>
      <c r="G4630" s="9">
        <v>46400</v>
      </c>
      <c r="H4630" s="9">
        <f t="shared" si="404"/>
        <v>626400</v>
      </c>
      <c r="I4630" s="6" t="s">
        <v>147</v>
      </c>
      <c r="J4630" s="6" t="s">
        <v>148</v>
      </c>
      <c r="K4630" s="5">
        <f t="shared" si="402"/>
        <v>46008</v>
      </c>
      <c r="L4630" s="9">
        <f>+VLOOKUP(B4630,'[17]TT 2023'!F$4701:K$4769,2,0)</f>
        <v>626400</v>
      </c>
      <c r="M4630" s="9">
        <f t="shared" si="403"/>
        <v>0</v>
      </c>
      <c r="N4630" s="5">
        <f>+VLOOKUP(B4630,'[17]TT 2023'!F$4701:K$4769,6,0)</f>
        <v>46015</v>
      </c>
      <c r="O4630" t="s">
        <v>4934</v>
      </c>
    </row>
    <row r="4631" spans="1:15" hidden="1" x14ac:dyDescent="0.2">
      <c r="A4631" s="5">
        <v>45973</v>
      </c>
      <c r="B4631" s="6">
        <v>75092</v>
      </c>
      <c r="C4631" s="6" t="s">
        <v>3391</v>
      </c>
      <c r="D4631" s="6" t="s">
        <v>4670</v>
      </c>
      <c r="E4631" s="9">
        <v>570000</v>
      </c>
      <c r="F4631" s="10" t="s">
        <v>1409</v>
      </c>
      <c r="G4631" s="9">
        <v>45600</v>
      </c>
      <c r="H4631" s="9">
        <f t="shared" si="404"/>
        <v>615600</v>
      </c>
      <c r="I4631" s="6" t="s">
        <v>147</v>
      </c>
      <c r="J4631" s="6" t="s">
        <v>148</v>
      </c>
      <c r="K4631" s="5">
        <f t="shared" si="402"/>
        <v>46008</v>
      </c>
      <c r="L4631" s="9">
        <f>+VLOOKUP(B4631,'[17]TT 2023'!F$4611:K$4700,2,0)</f>
        <v>615600</v>
      </c>
      <c r="M4631" s="9">
        <f t="shared" si="403"/>
        <v>0</v>
      </c>
      <c r="N4631" s="5">
        <f>+VLOOKUP(B4631,'[17]TT 2023'!F$4611:K$4700,6,0)</f>
        <v>46001</v>
      </c>
      <c r="O4631" t="s">
        <v>4933</v>
      </c>
    </row>
    <row r="4632" spans="1:15" hidden="1" x14ac:dyDescent="0.2">
      <c r="A4632" s="5">
        <v>45973</v>
      </c>
      <c r="B4632" s="6">
        <v>75093</v>
      </c>
      <c r="C4632" s="6" t="s">
        <v>3391</v>
      </c>
      <c r="D4632" s="6" t="s">
        <v>4671</v>
      </c>
      <c r="E4632" s="9">
        <v>4048690</v>
      </c>
      <c r="F4632" s="10" t="s">
        <v>1409</v>
      </c>
      <c r="G4632" s="9">
        <v>323895</v>
      </c>
      <c r="H4632" s="9">
        <f t="shared" si="404"/>
        <v>4372585</v>
      </c>
      <c r="I4632" s="6" t="s">
        <v>147</v>
      </c>
      <c r="J4632" s="6" t="s">
        <v>148</v>
      </c>
      <c r="K4632" s="5">
        <f t="shared" si="402"/>
        <v>46008</v>
      </c>
      <c r="L4632" s="9">
        <f>+VLOOKUP(B4632,'[17]TT 2023'!F$4701:K$4769,2,0)</f>
        <v>4372583</v>
      </c>
      <c r="M4632" s="9">
        <f t="shared" si="403"/>
        <v>-2</v>
      </c>
      <c r="N4632" s="5">
        <f>+VLOOKUP(B4632,'[17]TT 2023'!F$4701:K$4769,6,0)</f>
        <v>46015</v>
      </c>
      <c r="O4632" t="s">
        <v>4934</v>
      </c>
    </row>
    <row r="4633" spans="1:15" hidden="1" x14ac:dyDescent="0.2">
      <c r="A4633" s="5">
        <v>45974</v>
      </c>
      <c r="B4633" s="6">
        <v>262</v>
      </c>
      <c r="C4633" s="6"/>
      <c r="D4633" s="6" t="s">
        <v>4592</v>
      </c>
      <c r="E4633" s="9">
        <v>-617636</v>
      </c>
      <c r="F4633" s="10" t="s">
        <v>1409</v>
      </c>
      <c r="G4633" s="9">
        <v>-49410</v>
      </c>
      <c r="H4633" s="9">
        <f t="shared" si="404"/>
        <v>-667046</v>
      </c>
      <c r="I4633" s="6" t="s">
        <v>73</v>
      </c>
      <c r="J4633" s="6" t="s">
        <v>74</v>
      </c>
      <c r="K4633" s="5">
        <f t="shared" ref="K4633:K4696" si="405">35+A4633</f>
        <v>46009</v>
      </c>
      <c r="L4633" s="9">
        <f>+VLOOKUP(B4633,'[17]TT 2023'!F$4522:K$4610,2,0)</f>
        <v>-667047</v>
      </c>
      <c r="M4633" s="9">
        <f t="shared" ref="M4633:M4696" si="406">+L4633-H4633</f>
        <v>-1</v>
      </c>
      <c r="N4633" s="5">
        <f>+VLOOKUP(B4633,'[17]TT 2023'!F$4522:K$4610,6,0)</f>
        <v>45985</v>
      </c>
      <c r="O4633" t="s">
        <v>4764</v>
      </c>
    </row>
    <row r="4634" spans="1:15" hidden="1" x14ac:dyDescent="0.2">
      <c r="A4634" s="5">
        <v>45974</v>
      </c>
      <c r="B4634" s="6">
        <v>69</v>
      </c>
      <c r="C4634" s="6"/>
      <c r="D4634" s="6" t="s">
        <v>4672</v>
      </c>
      <c r="E4634" s="9">
        <v>-1365888</v>
      </c>
      <c r="F4634" s="10" t="s">
        <v>1409</v>
      </c>
      <c r="G4634" s="9">
        <v>-109271</v>
      </c>
      <c r="H4634" s="9">
        <f t="shared" si="404"/>
        <v>-1475159</v>
      </c>
      <c r="I4634" s="6" t="s">
        <v>13</v>
      </c>
      <c r="J4634" s="6" t="s">
        <v>14</v>
      </c>
      <c r="K4634" s="5">
        <f t="shared" si="405"/>
        <v>46009</v>
      </c>
      <c r="L4634" s="9">
        <f>+VLOOKUP(B4634,'[17]TT 2023'!F$4522:K$4610,2,0)</f>
        <v>-1475159</v>
      </c>
      <c r="M4634" s="9">
        <f t="shared" si="406"/>
        <v>0</v>
      </c>
      <c r="N4634" s="5">
        <f>+VLOOKUP(B4634,'[17]TT 2023'!F$4522:K$4610,6,0)</f>
        <v>45985</v>
      </c>
      <c r="O4634" t="s">
        <v>4764</v>
      </c>
    </row>
    <row r="4635" spans="1:15" hidden="1" x14ac:dyDescent="0.2">
      <c r="A4635" s="5">
        <v>45974</v>
      </c>
      <c r="B4635" s="6">
        <v>206</v>
      </c>
      <c r="C4635" s="6"/>
      <c r="D4635" s="6" t="s">
        <v>4673</v>
      </c>
      <c r="E4635" s="9">
        <v>-1906315</v>
      </c>
      <c r="F4635" s="10" t="s">
        <v>1409</v>
      </c>
      <c r="G4635" s="9">
        <v>-152504</v>
      </c>
      <c r="H4635" s="9">
        <f t="shared" si="404"/>
        <v>-2058819</v>
      </c>
      <c r="I4635" s="6" t="s">
        <v>175</v>
      </c>
      <c r="J4635" s="6" t="s">
        <v>176</v>
      </c>
      <c r="K4635" s="5">
        <f t="shared" si="405"/>
        <v>46009</v>
      </c>
      <c r="L4635" s="9">
        <f>+VLOOKUP(B4635,'[17]TT 2023'!F$4522:K$4610,2,0)</f>
        <v>-2058820</v>
      </c>
      <c r="M4635" s="9">
        <f t="shared" si="406"/>
        <v>-1</v>
      </c>
      <c r="N4635" s="5">
        <f>+VLOOKUP(B4635,'[17]TT 2023'!F$4522:K$4610,6,0)</f>
        <v>45985</v>
      </c>
      <c r="O4635" t="s">
        <v>4764</v>
      </c>
    </row>
    <row r="4636" spans="1:15" hidden="1" x14ac:dyDescent="0.2">
      <c r="A4636" s="5">
        <v>45974</v>
      </c>
      <c r="B4636" s="6">
        <v>306</v>
      </c>
      <c r="C4636" s="6"/>
      <c r="D4636" s="6" t="s">
        <v>4649</v>
      </c>
      <c r="E4636" s="9">
        <v>-750435</v>
      </c>
      <c r="F4636" s="10" t="s">
        <v>1409</v>
      </c>
      <c r="G4636" s="9">
        <v>-60035</v>
      </c>
      <c r="H4636" s="9">
        <f t="shared" si="404"/>
        <v>-810470</v>
      </c>
      <c r="I4636" s="6" t="s">
        <v>131</v>
      </c>
      <c r="J4636" s="6" t="s">
        <v>132</v>
      </c>
      <c r="K4636" s="5">
        <f t="shared" si="405"/>
        <v>46009</v>
      </c>
      <c r="L4636" s="9">
        <f>+VLOOKUP(B4636,'[17]TT 2023'!F$4522:K$4610,2,0)</f>
        <v>-810470</v>
      </c>
      <c r="M4636" s="9">
        <f t="shared" si="406"/>
        <v>0</v>
      </c>
      <c r="N4636" s="5">
        <f>+VLOOKUP(B4636,'[17]TT 2023'!F$4522:K$4610,6,0)</f>
        <v>45985</v>
      </c>
      <c r="O4636" t="s">
        <v>4764</v>
      </c>
    </row>
    <row r="4637" spans="1:15" hidden="1" x14ac:dyDescent="0.2">
      <c r="A4637" s="5">
        <v>45974</v>
      </c>
      <c r="B4637" s="6">
        <v>141</v>
      </c>
      <c r="C4637" s="6"/>
      <c r="D4637" s="6" t="s">
        <v>1985</v>
      </c>
      <c r="E4637" s="9">
        <v>-1031606</v>
      </c>
      <c r="F4637" s="10" t="s">
        <v>1409</v>
      </c>
      <c r="G4637" s="9">
        <v>-82528</v>
      </c>
      <c r="H4637" s="9">
        <f t="shared" si="404"/>
        <v>-1114134</v>
      </c>
      <c r="I4637" s="6" t="s">
        <v>113</v>
      </c>
      <c r="J4637" s="6" t="s">
        <v>114</v>
      </c>
      <c r="K4637" s="5">
        <f t="shared" si="405"/>
        <v>46009</v>
      </c>
      <c r="L4637" s="9">
        <f>+VLOOKUP(B4637,'[17]TT 2023'!F$4522:K$4610,2,0)</f>
        <v>-1114134</v>
      </c>
      <c r="M4637" s="9">
        <f t="shared" si="406"/>
        <v>0</v>
      </c>
      <c r="N4637" s="5">
        <f>+VLOOKUP(B4637,'[17]TT 2023'!F$4522:K$4610,6,0)</f>
        <v>45985</v>
      </c>
      <c r="O4637" t="s">
        <v>4764</v>
      </c>
    </row>
    <row r="4638" spans="1:15" hidden="1" x14ac:dyDescent="0.2">
      <c r="A4638" s="5">
        <v>45979</v>
      </c>
      <c r="B4638" s="6">
        <v>6849</v>
      </c>
      <c r="C4638" s="6" t="s">
        <v>3819</v>
      </c>
      <c r="D4638" s="6" t="s">
        <v>4674</v>
      </c>
      <c r="E4638" s="9">
        <v>-3482238</v>
      </c>
      <c r="F4638" s="10" t="s">
        <v>3390</v>
      </c>
      <c r="G4638" s="9">
        <v>-278578</v>
      </c>
      <c r="H4638" s="9">
        <f t="shared" si="404"/>
        <v>-3760816</v>
      </c>
      <c r="I4638" s="6" t="s">
        <v>13</v>
      </c>
      <c r="J4638" s="6" t="s">
        <v>14</v>
      </c>
      <c r="K4638" s="5">
        <f t="shared" si="405"/>
        <v>46014</v>
      </c>
      <c r="L4638" s="9">
        <f>+VLOOKUP(B4638,'[17]TT 2023'!F$4522:K$4610,2,0)</f>
        <v>-3760817</v>
      </c>
      <c r="M4638" s="9">
        <f t="shared" si="406"/>
        <v>-1</v>
      </c>
      <c r="N4638" s="5">
        <f>+VLOOKUP(B4638,'[17]TT 2023'!F$4522:K$4610,6,0)</f>
        <v>45985</v>
      </c>
      <c r="O4638" t="s">
        <v>4764</v>
      </c>
    </row>
    <row r="4639" spans="1:15" hidden="1" x14ac:dyDescent="0.2">
      <c r="A4639" s="5">
        <v>45979</v>
      </c>
      <c r="B4639" s="6">
        <v>76834</v>
      </c>
      <c r="C4639" s="6" t="s">
        <v>3391</v>
      </c>
      <c r="D4639" s="6" t="s">
        <v>4675</v>
      </c>
      <c r="E4639" s="9">
        <v>1166110</v>
      </c>
      <c r="F4639" s="10" t="s">
        <v>1409</v>
      </c>
      <c r="G4639" s="9">
        <v>93289</v>
      </c>
      <c r="H4639" s="9">
        <f t="shared" si="404"/>
        <v>1259399</v>
      </c>
      <c r="I4639" s="6" t="s">
        <v>131</v>
      </c>
      <c r="J4639" s="6" t="s">
        <v>132</v>
      </c>
      <c r="K4639" s="5">
        <f t="shared" si="405"/>
        <v>46014</v>
      </c>
      <c r="L4639" s="9" t="e">
        <f>+VLOOKUP(B4639,'[17]TT 2023'!F$4701:K$4769,2,0)</f>
        <v>#N/A</v>
      </c>
      <c r="M4639" s="9" t="e">
        <f t="shared" si="406"/>
        <v>#N/A</v>
      </c>
      <c r="N4639" s="5" t="e">
        <f>+VLOOKUP(B4639,'[17]TT 2023'!F$4701:K$4769,6,0)</f>
        <v>#N/A</v>
      </c>
      <c r="O4639" t="s">
        <v>4935</v>
      </c>
    </row>
    <row r="4640" spans="1:15" hidden="1" x14ac:dyDescent="0.2">
      <c r="A4640" s="5">
        <v>45979</v>
      </c>
      <c r="B4640" s="6">
        <v>76885</v>
      </c>
      <c r="C4640" s="6" t="s">
        <v>3391</v>
      </c>
      <c r="D4640" s="6" t="s">
        <v>4676</v>
      </c>
      <c r="E4640" s="9">
        <v>4966000</v>
      </c>
      <c r="F4640" s="10" t="s">
        <v>1409</v>
      </c>
      <c r="G4640" s="9">
        <v>397280</v>
      </c>
      <c r="H4640" s="9">
        <f t="shared" si="404"/>
        <v>5363280</v>
      </c>
      <c r="I4640" s="6" t="s">
        <v>139</v>
      </c>
      <c r="J4640" s="6" t="s">
        <v>140</v>
      </c>
      <c r="K4640" s="5">
        <f t="shared" si="405"/>
        <v>46014</v>
      </c>
      <c r="L4640" s="9">
        <f>+VLOOKUP(B4640,'[17]TT 2023'!F$4701:K$4769,2,0)</f>
        <v>5363280</v>
      </c>
      <c r="M4640" s="9">
        <f t="shared" si="406"/>
        <v>0</v>
      </c>
      <c r="N4640" s="5">
        <f>+VLOOKUP(B4640,'[17]TT 2023'!F$4701:K$4769,6,0)</f>
        <v>46015</v>
      </c>
      <c r="O4640" t="s">
        <v>4934</v>
      </c>
    </row>
    <row r="4641" spans="1:15" hidden="1" x14ac:dyDescent="0.2">
      <c r="A4641" s="5">
        <v>45979</v>
      </c>
      <c r="B4641" s="6">
        <v>76886</v>
      </c>
      <c r="C4641" s="6" t="s">
        <v>3391</v>
      </c>
      <c r="D4641" s="6" t="s">
        <v>4677</v>
      </c>
      <c r="E4641" s="9">
        <v>558030</v>
      </c>
      <c r="F4641" s="10" t="s">
        <v>1409</v>
      </c>
      <c r="G4641" s="9">
        <v>44642</v>
      </c>
      <c r="H4641" s="9">
        <f t="shared" si="404"/>
        <v>602672</v>
      </c>
      <c r="I4641" s="6" t="s">
        <v>139</v>
      </c>
      <c r="J4641" s="6" t="s">
        <v>140</v>
      </c>
      <c r="K4641" s="5">
        <f t="shared" si="405"/>
        <v>46014</v>
      </c>
      <c r="L4641" s="9">
        <f>+VLOOKUP(B4641,'[17]TT 2023'!F$4701:K$4769,2,0)</f>
        <v>602667</v>
      </c>
      <c r="M4641" s="9">
        <f t="shared" si="406"/>
        <v>-5</v>
      </c>
      <c r="N4641" s="5">
        <f>+VLOOKUP(B4641,'[17]TT 2023'!F$4701:K$4769,6,0)</f>
        <v>46015</v>
      </c>
      <c r="O4641" t="s">
        <v>4934</v>
      </c>
    </row>
    <row r="4642" spans="1:15" hidden="1" x14ac:dyDescent="0.2">
      <c r="A4642" s="5">
        <v>45979</v>
      </c>
      <c r="B4642" s="6">
        <v>76887</v>
      </c>
      <c r="C4642" s="6" t="s">
        <v>3391</v>
      </c>
      <c r="D4642" s="6" t="s">
        <v>4678</v>
      </c>
      <c r="E4642" s="9">
        <v>3849940</v>
      </c>
      <c r="F4642" s="10" t="s">
        <v>1409</v>
      </c>
      <c r="G4642" s="9">
        <v>307995</v>
      </c>
      <c r="H4642" s="9">
        <f t="shared" si="404"/>
        <v>4157935</v>
      </c>
      <c r="I4642" s="6" t="s">
        <v>83</v>
      </c>
      <c r="J4642" s="6" t="s">
        <v>84</v>
      </c>
      <c r="K4642" s="5">
        <f t="shared" si="405"/>
        <v>46014</v>
      </c>
      <c r="L4642" s="9">
        <f>+VLOOKUP(B4642,'[17]TT 2023'!F$4701:K$4769,2,0)</f>
        <v>4157933</v>
      </c>
      <c r="M4642" s="9">
        <f t="shared" si="406"/>
        <v>-2</v>
      </c>
      <c r="N4642" s="5">
        <f>+VLOOKUP(B4642,'[17]TT 2023'!F$4701:K$4769,6,0)</f>
        <v>46015</v>
      </c>
      <c r="O4642" t="s">
        <v>4934</v>
      </c>
    </row>
    <row r="4643" spans="1:15" hidden="1" x14ac:dyDescent="0.2">
      <c r="A4643" s="5">
        <v>45979</v>
      </c>
      <c r="B4643" s="6">
        <v>76888</v>
      </c>
      <c r="C4643" s="6" t="s">
        <v>3391</v>
      </c>
      <c r="D4643" s="6" t="s">
        <v>4679</v>
      </c>
      <c r="E4643" s="9">
        <v>501830</v>
      </c>
      <c r="F4643" s="10" t="s">
        <v>1409</v>
      </c>
      <c r="G4643" s="9">
        <v>40146</v>
      </c>
      <c r="H4643" s="9">
        <f t="shared" si="404"/>
        <v>541976</v>
      </c>
      <c r="I4643" s="6" t="s">
        <v>175</v>
      </c>
      <c r="J4643" s="6" t="s">
        <v>176</v>
      </c>
      <c r="K4643" s="5">
        <f t="shared" si="405"/>
        <v>46014</v>
      </c>
      <c r="L4643" s="9">
        <f>+VLOOKUP(B4643,'[17]TT 2023'!F$4701:K$4769,2,0)</f>
        <v>541971</v>
      </c>
      <c r="M4643" s="9">
        <f t="shared" si="406"/>
        <v>-5</v>
      </c>
      <c r="N4643" s="5">
        <f>+VLOOKUP(B4643,'[17]TT 2023'!F$4701:K$4769,6,0)</f>
        <v>46015</v>
      </c>
      <c r="O4643" t="s">
        <v>4934</v>
      </c>
    </row>
    <row r="4644" spans="1:15" hidden="1" x14ac:dyDescent="0.2">
      <c r="A4644" s="5">
        <v>45979</v>
      </c>
      <c r="B4644" s="6">
        <v>76889</v>
      </c>
      <c r="C4644" s="6" t="s">
        <v>3391</v>
      </c>
      <c r="D4644" s="6" t="s">
        <v>4680</v>
      </c>
      <c r="E4644" s="9">
        <v>2381320</v>
      </c>
      <c r="F4644" s="10" t="s">
        <v>1409</v>
      </c>
      <c r="G4644" s="9">
        <v>190506</v>
      </c>
      <c r="H4644" s="9">
        <f t="shared" si="404"/>
        <v>2571826</v>
      </c>
      <c r="I4644" s="6" t="s">
        <v>73</v>
      </c>
      <c r="J4644" s="6" t="s">
        <v>74</v>
      </c>
      <c r="K4644" s="5">
        <f t="shared" si="405"/>
        <v>46014</v>
      </c>
      <c r="L4644" s="9">
        <f>+VLOOKUP(B4644,'[17]TT 2023'!F$4701:K$4769,2,0)</f>
        <v>2571831</v>
      </c>
      <c r="M4644" s="9">
        <f t="shared" si="406"/>
        <v>5</v>
      </c>
      <c r="N4644" s="5">
        <f>+VLOOKUP(B4644,'[17]TT 2023'!F$4701:K$4769,6,0)</f>
        <v>46015</v>
      </c>
      <c r="O4644" t="s">
        <v>4934</v>
      </c>
    </row>
    <row r="4645" spans="1:15" hidden="1" x14ac:dyDescent="0.2">
      <c r="A4645" s="5">
        <v>45979</v>
      </c>
      <c r="B4645" s="6">
        <v>76890</v>
      </c>
      <c r="C4645" s="6" t="s">
        <v>3391</v>
      </c>
      <c r="D4645" s="6" t="s">
        <v>4681</v>
      </c>
      <c r="E4645" s="9">
        <v>3010980</v>
      </c>
      <c r="F4645" s="10" t="s">
        <v>1409</v>
      </c>
      <c r="G4645" s="9">
        <v>240878</v>
      </c>
      <c r="H4645" s="9">
        <f t="shared" si="404"/>
        <v>3251858</v>
      </c>
      <c r="I4645" s="6" t="s">
        <v>113</v>
      </c>
      <c r="J4645" s="6" t="s">
        <v>114</v>
      </c>
      <c r="K4645" s="5">
        <f t="shared" si="405"/>
        <v>46014</v>
      </c>
      <c r="L4645" s="9">
        <f>+VLOOKUP(B4645,'[17]TT 2023'!F$4701:K$4769,2,0)</f>
        <v>3251853</v>
      </c>
      <c r="M4645" s="9">
        <f t="shared" si="406"/>
        <v>-5</v>
      </c>
      <c r="N4645" s="5">
        <f>+VLOOKUP(B4645,'[17]TT 2023'!F$4701:K$4769,6,0)</f>
        <v>46015</v>
      </c>
      <c r="O4645" t="s">
        <v>4934</v>
      </c>
    </row>
    <row r="4646" spans="1:15" hidden="1" x14ac:dyDescent="0.2">
      <c r="A4646" s="5">
        <v>45979</v>
      </c>
      <c r="B4646" s="51">
        <v>76891</v>
      </c>
      <c r="C4646" s="6" t="s">
        <v>3391</v>
      </c>
      <c r="D4646" s="6" t="s">
        <v>4682</v>
      </c>
      <c r="E4646" s="9">
        <v>4323320</v>
      </c>
      <c r="F4646" s="10" t="s">
        <v>1409</v>
      </c>
      <c r="G4646" s="9">
        <v>345866</v>
      </c>
      <c r="H4646" s="9">
        <f t="shared" si="404"/>
        <v>4669186</v>
      </c>
      <c r="I4646" s="6" t="s">
        <v>113</v>
      </c>
      <c r="J4646" s="6" t="s">
        <v>114</v>
      </c>
      <c r="K4646" s="5">
        <f t="shared" si="405"/>
        <v>46014</v>
      </c>
      <c r="L4646" s="9">
        <f>+VLOOKUP(B4646,'[17]TT 2023'!F$4874:K$4947,2,0)</f>
        <v>4669191</v>
      </c>
      <c r="M4646" s="9">
        <f t="shared" si="406"/>
        <v>5</v>
      </c>
      <c r="N4646" s="5">
        <f>+VLOOKUP(B4646,'[17]TT 2023'!F$4874:K$4947,6,0)</f>
        <v>46048</v>
      </c>
      <c r="O4646" t="s">
        <v>5137</v>
      </c>
    </row>
    <row r="4647" spans="1:15" hidden="1" x14ac:dyDescent="0.2">
      <c r="A4647" s="5">
        <v>45979</v>
      </c>
      <c r="B4647" s="6">
        <v>76892</v>
      </c>
      <c r="C4647" s="6" t="s">
        <v>3391</v>
      </c>
      <c r="D4647" s="6" t="s">
        <v>4683</v>
      </c>
      <c r="E4647" s="9">
        <v>2751120</v>
      </c>
      <c r="F4647" s="10" t="s">
        <v>1409</v>
      </c>
      <c r="G4647" s="9">
        <v>220090</v>
      </c>
      <c r="H4647" s="9">
        <f t="shared" si="404"/>
        <v>2971210</v>
      </c>
      <c r="I4647" s="6" t="s">
        <v>175</v>
      </c>
      <c r="J4647" s="6" t="s">
        <v>176</v>
      </c>
      <c r="K4647" s="5">
        <f t="shared" si="405"/>
        <v>46014</v>
      </c>
      <c r="L4647" s="9">
        <f>+VLOOKUP(B4647,'[17]TT 2023'!F$4770:K$4873,2,0)</f>
        <v>2971215</v>
      </c>
      <c r="M4647" s="9">
        <f t="shared" si="406"/>
        <v>5</v>
      </c>
      <c r="N4647" s="5">
        <f>+VLOOKUP(B4647,'[17]TT 2023'!F$4770:K$4873,6,0)</f>
        <v>46034</v>
      </c>
      <c r="O4647" t="s">
        <v>5136</v>
      </c>
    </row>
    <row r="4648" spans="1:15" hidden="1" x14ac:dyDescent="0.2">
      <c r="A4648" s="5">
        <v>45979</v>
      </c>
      <c r="B4648" s="6">
        <v>76893</v>
      </c>
      <c r="C4648" s="6" t="s">
        <v>3391</v>
      </c>
      <c r="D4648" s="6" t="s">
        <v>4684</v>
      </c>
      <c r="E4648" s="9">
        <v>501830</v>
      </c>
      <c r="F4648" s="10" t="s">
        <v>1409</v>
      </c>
      <c r="G4648" s="9">
        <v>40146</v>
      </c>
      <c r="H4648" s="9">
        <f t="shared" si="404"/>
        <v>541976</v>
      </c>
      <c r="I4648" s="6" t="s">
        <v>83</v>
      </c>
      <c r="J4648" s="6" t="s">
        <v>84</v>
      </c>
      <c r="K4648" s="5">
        <f t="shared" si="405"/>
        <v>46014</v>
      </c>
      <c r="L4648" s="9">
        <f>+VLOOKUP(B4648,'[17]TT 2023'!F$4701:K$4769,2,0)</f>
        <v>541971</v>
      </c>
      <c r="M4648" s="9">
        <f t="shared" si="406"/>
        <v>-5</v>
      </c>
      <c r="N4648" s="5">
        <f>+VLOOKUP(B4648,'[17]TT 2023'!F$4701:K$4769,6,0)</f>
        <v>46015</v>
      </c>
      <c r="O4648" t="s">
        <v>4934</v>
      </c>
    </row>
    <row r="4649" spans="1:15" hidden="1" x14ac:dyDescent="0.2">
      <c r="A4649" s="5">
        <v>45979</v>
      </c>
      <c r="B4649" s="51">
        <v>76894</v>
      </c>
      <c r="C4649" s="6" t="s">
        <v>3391</v>
      </c>
      <c r="D4649" s="6" t="s">
        <v>4685</v>
      </c>
      <c r="E4649" s="9">
        <v>1375560</v>
      </c>
      <c r="F4649" s="10" t="s">
        <v>1409</v>
      </c>
      <c r="G4649" s="9">
        <v>110045</v>
      </c>
      <c r="H4649" s="9">
        <f t="shared" si="404"/>
        <v>1485605</v>
      </c>
      <c r="I4649" s="6" t="s">
        <v>93</v>
      </c>
      <c r="J4649" s="6" t="s">
        <v>94</v>
      </c>
      <c r="K4649" s="5">
        <f t="shared" si="405"/>
        <v>46014</v>
      </c>
      <c r="L4649" s="9">
        <f>+VLOOKUP(B4649,'[17]TT 2023'!F$4874:K$4947,2,0)</f>
        <v>1485608</v>
      </c>
      <c r="M4649" s="9">
        <f t="shared" si="406"/>
        <v>3</v>
      </c>
      <c r="N4649" s="5">
        <f>+VLOOKUP(B4649,'[17]TT 2023'!F$4874:K$4947,6,0)</f>
        <v>46048</v>
      </c>
      <c r="O4649" t="s">
        <v>5137</v>
      </c>
    </row>
    <row r="4650" spans="1:15" hidden="1" x14ac:dyDescent="0.2">
      <c r="A4650" s="5">
        <v>45979</v>
      </c>
      <c r="B4650" s="51">
        <v>76895</v>
      </c>
      <c r="C4650" s="6" t="s">
        <v>3391</v>
      </c>
      <c r="D4650" s="6" t="s">
        <v>4686</v>
      </c>
      <c r="E4650" s="9">
        <v>1982380</v>
      </c>
      <c r="F4650" s="10" t="s">
        <v>1409</v>
      </c>
      <c r="G4650" s="9">
        <v>158590</v>
      </c>
      <c r="H4650" s="9">
        <f t="shared" si="404"/>
        <v>2140970</v>
      </c>
      <c r="I4650" s="6" t="s">
        <v>139</v>
      </c>
      <c r="J4650" s="6" t="s">
        <v>140</v>
      </c>
      <c r="K4650" s="5">
        <f t="shared" si="405"/>
        <v>46014</v>
      </c>
      <c r="L4650" s="9">
        <f>+VLOOKUP(B4650,'[17]TT 2023'!F$4874:K$4947,2,0)</f>
        <v>2140965</v>
      </c>
      <c r="M4650" s="9">
        <f t="shared" si="406"/>
        <v>-5</v>
      </c>
      <c r="N4650" s="5">
        <f>+VLOOKUP(B4650,'[17]TT 2023'!F$4874:K$4947,6,0)</f>
        <v>46048</v>
      </c>
      <c r="O4650" t="s">
        <v>5137</v>
      </c>
    </row>
    <row r="4651" spans="1:15" hidden="1" x14ac:dyDescent="0.2">
      <c r="A4651" s="5">
        <v>45979</v>
      </c>
      <c r="B4651" s="6">
        <v>76896</v>
      </c>
      <c r="C4651" s="6" t="s">
        <v>3391</v>
      </c>
      <c r="D4651" s="6" t="s">
        <v>4687</v>
      </c>
      <c r="E4651" s="9">
        <v>630000</v>
      </c>
      <c r="F4651" s="10" t="s">
        <v>1409</v>
      </c>
      <c r="G4651" s="9">
        <v>50400</v>
      </c>
      <c r="H4651" s="9">
        <f t="shared" si="404"/>
        <v>680400</v>
      </c>
      <c r="I4651" s="6" t="s">
        <v>53</v>
      </c>
      <c r="J4651" s="6" t="s">
        <v>54</v>
      </c>
      <c r="K4651" s="5">
        <f t="shared" si="405"/>
        <v>46014</v>
      </c>
      <c r="L4651" s="9">
        <f>+VLOOKUP(B4651,'[17]TT 2023'!F$4701:K$4769,2,0)</f>
        <v>680400</v>
      </c>
      <c r="M4651" s="9">
        <f t="shared" si="406"/>
        <v>0</v>
      </c>
      <c r="N4651" s="5">
        <f>+VLOOKUP(B4651,'[17]TT 2023'!F$4701:K$4769,6,0)</f>
        <v>46015</v>
      </c>
      <c r="O4651" t="s">
        <v>4934</v>
      </c>
    </row>
    <row r="4652" spans="1:15" hidden="1" x14ac:dyDescent="0.2">
      <c r="A4652" s="5">
        <v>45979</v>
      </c>
      <c r="B4652" s="6">
        <v>76897</v>
      </c>
      <c r="C4652" s="6" t="s">
        <v>3391</v>
      </c>
      <c r="D4652" s="6" t="s">
        <v>4688</v>
      </c>
      <c r="E4652" s="9">
        <v>4614615</v>
      </c>
      <c r="F4652" s="10" t="s">
        <v>1409</v>
      </c>
      <c r="G4652" s="9">
        <v>369169</v>
      </c>
      <c r="H4652" s="9">
        <f t="shared" si="404"/>
        <v>4983784</v>
      </c>
      <c r="I4652" s="6" t="s">
        <v>53</v>
      </c>
      <c r="J4652" s="6" t="s">
        <v>54</v>
      </c>
      <c r="K4652" s="5">
        <f t="shared" si="405"/>
        <v>46014</v>
      </c>
      <c r="L4652" s="9">
        <f>+VLOOKUP(B4652,'[17]TT 2023'!F$4701:K$4769,2,0)</f>
        <v>4983782</v>
      </c>
      <c r="M4652" s="9">
        <f t="shared" si="406"/>
        <v>-2</v>
      </c>
      <c r="N4652" s="5">
        <f>+VLOOKUP(B4652,'[17]TT 2023'!F$4701:K$4769,6,0)</f>
        <v>46015</v>
      </c>
      <c r="O4652" t="s">
        <v>4934</v>
      </c>
    </row>
    <row r="4653" spans="1:15" hidden="1" x14ac:dyDescent="0.2">
      <c r="A4653" s="5">
        <v>45979</v>
      </c>
      <c r="B4653" s="51">
        <v>76898</v>
      </c>
      <c r="C4653" s="6" t="s">
        <v>3391</v>
      </c>
      <c r="D4653" s="6" t="s">
        <v>4689</v>
      </c>
      <c r="E4653" s="9">
        <v>630000</v>
      </c>
      <c r="F4653" s="10" t="s">
        <v>1409</v>
      </c>
      <c r="G4653" s="9">
        <v>50400</v>
      </c>
      <c r="H4653" s="9">
        <f t="shared" si="404"/>
        <v>680400</v>
      </c>
      <c r="I4653" s="6" t="s">
        <v>131</v>
      </c>
      <c r="J4653" s="6" t="s">
        <v>132</v>
      </c>
      <c r="K4653" s="5">
        <f t="shared" si="405"/>
        <v>46014</v>
      </c>
      <c r="L4653" s="9">
        <f>+VLOOKUP(B4653,'[17]TT 2023'!F$4874:K$4947,2,0)</f>
        <v>680400</v>
      </c>
      <c r="M4653" s="9">
        <f t="shared" si="406"/>
        <v>0</v>
      </c>
      <c r="N4653" s="5">
        <f>+VLOOKUP(B4653,'[17]TT 2023'!F$4874:K$4947,6,0)</f>
        <v>46048</v>
      </c>
      <c r="O4653" t="s">
        <v>5137</v>
      </c>
    </row>
    <row r="4654" spans="1:15" hidden="1" x14ac:dyDescent="0.2">
      <c r="A4654" s="5">
        <v>45979</v>
      </c>
      <c r="B4654" s="6">
        <v>76899</v>
      </c>
      <c r="C4654" s="6" t="s">
        <v>3391</v>
      </c>
      <c r="D4654" s="6" t="s">
        <v>4690</v>
      </c>
      <c r="E4654" s="9">
        <v>2144100</v>
      </c>
      <c r="F4654" s="10" t="s">
        <v>1409</v>
      </c>
      <c r="G4654" s="9">
        <v>171528</v>
      </c>
      <c r="H4654" s="9">
        <f t="shared" si="404"/>
        <v>2315628</v>
      </c>
      <c r="I4654" s="6" t="s">
        <v>131</v>
      </c>
      <c r="J4654" s="6" t="s">
        <v>132</v>
      </c>
      <c r="K4654" s="5">
        <f t="shared" si="405"/>
        <v>46014</v>
      </c>
      <c r="L4654" s="9">
        <f>+VLOOKUP(B4654,'[17]TT 2023'!F$4701:K$4769,2,0)</f>
        <v>2315628</v>
      </c>
      <c r="M4654" s="9">
        <f t="shared" si="406"/>
        <v>0</v>
      </c>
      <c r="N4654" s="5">
        <f>+VLOOKUP(B4654,'[17]TT 2023'!F$4701:K$4769,6,0)</f>
        <v>46015</v>
      </c>
      <c r="O4654" t="s">
        <v>4934</v>
      </c>
    </row>
    <row r="4655" spans="1:15" hidden="1" x14ac:dyDescent="0.2">
      <c r="A4655" s="5">
        <v>45979</v>
      </c>
      <c r="B4655" s="51">
        <v>76900</v>
      </c>
      <c r="C4655" s="6" t="s">
        <v>3391</v>
      </c>
      <c r="D4655" s="6" t="s">
        <v>4691</v>
      </c>
      <c r="E4655" s="9">
        <v>9000597</v>
      </c>
      <c r="F4655" s="10" t="s">
        <v>1409</v>
      </c>
      <c r="G4655" s="9">
        <v>720048</v>
      </c>
      <c r="H4655" s="9">
        <f t="shared" si="404"/>
        <v>9720645</v>
      </c>
      <c r="I4655" s="6" t="s">
        <v>13</v>
      </c>
      <c r="J4655" s="6" t="s">
        <v>14</v>
      </c>
      <c r="K4655" s="5">
        <f t="shared" si="405"/>
        <v>46014</v>
      </c>
      <c r="L4655" s="9">
        <f>+VLOOKUP(B4655,'[17]TT 2023'!F$4874:K$4947,2,0)</f>
        <v>9720648</v>
      </c>
      <c r="M4655" s="9">
        <f t="shared" si="406"/>
        <v>3</v>
      </c>
      <c r="N4655" s="5">
        <f>+VLOOKUP(B4655,'[17]TT 2023'!F$4874:K$4947,6,0)</f>
        <v>46048</v>
      </c>
      <c r="O4655" t="s">
        <v>5137</v>
      </c>
    </row>
    <row r="4656" spans="1:15" hidden="1" x14ac:dyDescent="0.2">
      <c r="A4656" s="5">
        <v>45979</v>
      </c>
      <c r="B4656" s="6">
        <v>76901</v>
      </c>
      <c r="C4656" s="6" t="s">
        <v>3391</v>
      </c>
      <c r="D4656" s="6" t="s">
        <v>4692</v>
      </c>
      <c r="E4656" s="9">
        <v>1468620</v>
      </c>
      <c r="F4656" s="10" t="s">
        <v>1409</v>
      </c>
      <c r="G4656" s="9">
        <v>117490</v>
      </c>
      <c r="H4656" s="9">
        <f t="shared" si="404"/>
        <v>1586110</v>
      </c>
      <c r="I4656" s="6" t="s">
        <v>117</v>
      </c>
      <c r="J4656" s="6" t="s">
        <v>118</v>
      </c>
      <c r="K4656" s="5">
        <f t="shared" si="405"/>
        <v>46014</v>
      </c>
      <c r="L4656" s="9">
        <f>+VLOOKUP(B4656,'[17]TT 2023'!F$4701:K$4769,2,0)</f>
        <v>1586115</v>
      </c>
      <c r="M4656" s="9">
        <f t="shared" si="406"/>
        <v>5</v>
      </c>
      <c r="N4656" s="5">
        <f>+VLOOKUP(B4656,'[17]TT 2023'!F$4701:K$4769,6,0)</f>
        <v>46015</v>
      </c>
      <c r="O4656" t="s">
        <v>4934</v>
      </c>
    </row>
    <row r="4657" spans="1:15" hidden="1" x14ac:dyDescent="0.2">
      <c r="A4657" s="5">
        <v>45979</v>
      </c>
      <c r="B4657" s="6">
        <v>76902</v>
      </c>
      <c r="C4657" s="6" t="s">
        <v>3391</v>
      </c>
      <c r="D4657" s="6" t="s">
        <v>4693</v>
      </c>
      <c r="E4657" s="9">
        <v>501830</v>
      </c>
      <c r="F4657" s="10" t="s">
        <v>1409</v>
      </c>
      <c r="G4657" s="9">
        <v>40146</v>
      </c>
      <c r="H4657" s="9">
        <f t="shared" si="404"/>
        <v>541976</v>
      </c>
      <c r="I4657" s="6" t="s">
        <v>117</v>
      </c>
      <c r="J4657" s="6" t="s">
        <v>118</v>
      </c>
      <c r="K4657" s="5">
        <f t="shared" si="405"/>
        <v>46014</v>
      </c>
      <c r="L4657" s="9">
        <f>+VLOOKUP(B4657,'[17]TT 2023'!F$4701:K$4769,2,0)</f>
        <v>541971</v>
      </c>
      <c r="M4657" s="9">
        <f t="shared" si="406"/>
        <v>-5</v>
      </c>
      <c r="N4657" s="5">
        <f>+VLOOKUP(B4657,'[17]TT 2023'!F$4701:K$4769,6,0)</f>
        <v>46015</v>
      </c>
      <c r="O4657" t="s">
        <v>4934</v>
      </c>
    </row>
    <row r="4658" spans="1:15" hidden="1" x14ac:dyDescent="0.2">
      <c r="A4658" s="5">
        <v>45980</v>
      </c>
      <c r="B4658" s="6">
        <v>242</v>
      </c>
      <c r="C4658" s="6"/>
      <c r="D4658" s="6" t="s">
        <v>4640</v>
      </c>
      <c r="E4658" s="9">
        <v>-1200000</v>
      </c>
      <c r="F4658" s="10" t="s">
        <v>1409</v>
      </c>
      <c r="G4658" s="9">
        <v>-96000</v>
      </c>
      <c r="H4658" s="9">
        <f t="shared" si="404"/>
        <v>-1296000</v>
      </c>
      <c r="I4658" s="6" t="s">
        <v>53</v>
      </c>
      <c r="J4658" s="6" t="s">
        <v>54</v>
      </c>
      <c r="K4658" s="5">
        <f t="shared" si="405"/>
        <v>46015</v>
      </c>
      <c r="L4658" s="9">
        <f>+VLOOKUP(B4658,'[17]TT 2023'!F$4522:K$4610,2,0)</f>
        <v>-1296000</v>
      </c>
      <c r="M4658" s="9">
        <f t="shared" si="406"/>
        <v>0</v>
      </c>
      <c r="N4658" s="5">
        <f>+VLOOKUP(B4658,'[17]TT 2023'!F$4522:K$4610,6,0)</f>
        <v>45985</v>
      </c>
      <c r="O4658" t="s">
        <v>4764</v>
      </c>
    </row>
    <row r="4659" spans="1:15" hidden="1" x14ac:dyDescent="0.2">
      <c r="A4659" s="5">
        <v>45980</v>
      </c>
      <c r="B4659" s="6">
        <v>77004</v>
      </c>
      <c r="C4659" s="6" t="s">
        <v>3391</v>
      </c>
      <c r="D4659" s="6" t="s">
        <v>4694</v>
      </c>
      <c r="E4659" s="9">
        <v>2381320</v>
      </c>
      <c r="F4659" s="10" t="s">
        <v>1409</v>
      </c>
      <c r="G4659" s="9">
        <v>190506</v>
      </c>
      <c r="H4659" s="9">
        <f t="shared" si="404"/>
        <v>2571826</v>
      </c>
      <c r="I4659" s="6" t="s">
        <v>13</v>
      </c>
      <c r="J4659" s="6" t="s">
        <v>14</v>
      </c>
      <c r="K4659" s="5">
        <f t="shared" si="405"/>
        <v>46015</v>
      </c>
      <c r="L4659" s="9">
        <f>+VLOOKUP(B4659,'[17]TT 2023'!F$4701:K$4769,2,0)</f>
        <v>2571831</v>
      </c>
      <c r="M4659" s="9">
        <f t="shared" si="406"/>
        <v>5</v>
      </c>
      <c r="N4659" s="5">
        <f>+VLOOKUP(B4659,'[17]TT 2023'!F$4701:K$4769,6,0)</f>
        <v>46015</v>
      </c>
      <c r="O4659" t="s">
        <v>4934</v>
      </c>
    </row>
    <row r="4660" spans="1:15" hidden="1" x14ac:dyDescent="0.2">
      <c r="A4660" s="5">
        <v>45980</v>
      </c>
      <c r="B4660" s="51">
        <v>77005</v>
      </c>
      <c r="C4660" s="6" t="s">
        <v>3391</v>
      </c>
      <c r="D4660" s="6" t="s">
        <v>4695</v>
      </c>
      <c r="E4660" s="9">
        <v>7633960</v>
      </c>
      <c r="F4660" s="10" t="s">
        <v>1409</v>
      </c>
      <c r="G4660" s="9">
        <v>610717</v>
      </c>
      <c r="H4660" s="9">
        <f t="shared" si="404"/>
        <v>8244677</v>
      </c>
      <c r="I4660" s="6" t="s">
        <v>13</v>
      </c>
      <c r="J4660" s="6" t="s">
        <v>14</v>
      </c>
      <c r="K4660" s="5">
        <f t="shared" si="405"/>
        <v>46015</v>
      </c>
      <c r="L4660" s="9">
        <f>+VLOOKUP(B4660,'[17]TT 2023'!F$4874:K$4947,2,0)</f>
        <v>8244680</v>
      </c>
      <c r="M4660" s="9">
        <f t="shared" si="406"/>
        <v>3</v>
      </c>
      <c r="N4660" s="5">
        <f>+VLOOKUP(B4660,'[17]TT 2023'!F$4874:K$4947,6,0)</f>
        <v>46048</v>
      </c>
      <c r="O4660" t="s">
        <v>5137</v>
      </c>
    </row>
    <row r="4661" spans="1:15" hidden="1" x14ac:dyDescent="0.2">
      <c r="A4661" s="5">
        <v>45980</v>
      </c>
      <c r="B4661" s="6">
        <v>77006</v>
      </c>
      <c r="C4661" s="6" t="s">
        <v>3391</v>
      </c>
      <c r="D4661" s="6" t="s">
        <v>4696</v>
      </c>
      <c r="E4661" s="9">
        <v>991190</v>
      </c>
      <c r="F4661" s="10" t="s">
        <v>1409</v>
      </c>
      <c r="G4661" s="9">
        <v>79295</v>
      </c>
      <c r="H4661" s="9">
        <f t="shared" ref="H4661:H4724" si="407">+E4661+G4661</f>
        <v>1070485</v>
      </c>
      <c r="I4661" s="6" t="s">
        <v>101</v>
      </c>
      <c r="J4661" s="6" t="s">
        <v>102</v>
      </c>
      <c r="K4661" s="5">
        <f t="shared" si="405"/>
        <v>46015</v>
      </c>
      <c r="L4661" s="9">
        <f>+VLOOKUP(B4661,'[17]TT 2023'!F$4701:K$4769,2,0)</f>
        <v>1070483</v>
      </c>
      <c r="M4661" s="9">
        <f t="shared" si="406"/>
        <v>-2</v>
      </c>
      <c r="N4661" s="5">
        <f>+VLOOKUP(B4661,'[17]TT 2023'!F$4701:K$4769,6,0)</f>
        <v>46015</v>
      </c>
      <c r="O4661" t="s">
        <v>4934</v>
      </c>
    </row>
    <row r="4662" spans="1:15" hidden="1" x14ac:dyDescent="0.2">
      <c r="A4662" s="5">
        <v>45981</v>
      </c>
      <c r="B4662" s="6">
        <v>77872</v>
      </c>
      <c r="C4662" s="6" t="s">
        <v>3391</v>
      </c>
      <c r="D4662" s="6" t="s">
        <v>4697</v>
      </c>
      <c r="E4662" s="9">
        <v>1982380</v>
      </c>
      <c r="F4662" s="10" t="s">
        <v>1409</v>
      </c>
      <c r="G4662" s="9">
        <v>158590</v>
      </c>
      <c r="H4662" s="9">
        <f t="shared" si="407"/>
        <v>2140970</v>
      </c>
      <c r="I4662" s="6" t="s">
        <v>53</v>
      </c>
      <c r="J4662" s="6" t="s">
        <v>54</v>
      </c>
      <c r="K4662" s="5">
        <f t="shared" si="405"/>
        <v>46016</v>
      </c>
      <c r="L4662" s="9">
        <f>+VLOOKUP(B4662,'[17]TT 2023'!F$4770:K$4873,2,0)</f>
        <v>2140965</v>
      </c>
      <c r="M4662" s="9">
        <f t="shared" si="406"/>
        <v>-5</v>
      </c>
      <c r="N4662" s="5">
        <f>+VLOOKUP(B4662,'[17]TT 2023'!F$4770:K$4873,6,0)</f>
        <v>46034</v>
      </c>
      <c r="O4662" t="s">
        <v>5136</v>
      </c>
    </row>
    <row r="4663" spans="1:15" hidden="1" x14ac:dyDescent="0.2">
      <c r="A4663" s="5">
        <v>45981</v>
      </c>
      <c r="B4663" s="6">
        <v>77873</v>
      </c>
      <c r="C4663" s="6" t="s">
        <v>3391</v>
      </c>
      <c r="D4663" s="6" t="s">
        <v>4698</v>
      </c>
      <c r="E4663" s="9">
        <v>1468620</v>
      </c>
      <c r="F4663" s="10" t="s">
        <v>1409</v>
      </c>
      <c r="G4663" s="9">
        <v>117490</v>
      </c>
      <c r="H4663" s="9">
        <f t="shared" si="407"/>
        <v>1586110</v>
      </c>
      <c r="I4663" s="6" t="s">
        <v>113</v>
      </c>
      <c r="J4663" s="6" t="s">
        <v>114</v>
      </c>
      <c r="K4663" s="5">
        <f t="shared" si="405"/>
        <v>46016</v>
      </c>
      <c r="L4663" s="9">
        <f>+VLOOKUP(B4663,'[17]TT 2023'!F$4701:K$4769,2,0)</f>
        <v>1586115</v>
      </c>
      <c r="M4663" s="9">
        <f t="shared" si="406"/>
        <v>5</v>
      </c>
      <c r="N4663" s="5">
        <f>+VLOOKUP(B4663,'[17]TT 2023'!F$4701:K$4769,6,0)</f>
        <v>46015</v>
      </c>
      <c r="O4663" t="s">
        <v>4934</v>
      </c>
    </row>
    <row r="4664" spans="1:15" hidden="1" x14ac:dyDescent="0.2">
      <c r="A4664" s="5">
        <v>45981</v>
      </c>
      <c r="B4664" s="6">
        <v>77874</v>
      </c>
      <c r="C4664" s="6" t="s">
        <v>3391</v>
      </c>
      <c r="D4664" s="6" t="s">
        <v>4699</v>
      </c>
      <c r="E4664" s="9">
        <v>558030</v>
      </c>
      <c r="F4664" s="10" t="s">
        <v>1409</v>
      </c>
      <c r="G4664" s="9">
        <v>44642</v>
      </c>
      <c r="H4664" s="9">
        <f t="shared" si="407"/>
        <v>602672</v>
      </c>
      <c r="I4664" s="6" t="s">
        <v>73</v>
      </c>
      <c r="J4664" s="6" t="s">
        <v>74</v>
      </c>
      <c r="K4664" s="5">
        <f t="shared" si="405"/>
        <v>46016</v>
      </c>
      <c r="L4664" s="9">
        <f>+VLOOKUP(B4664,'[17]TT 2023'!F$4701:K$4769,2,0)</f>
        <v>602667</v>
      </c>
      <c r="M4664" s="9">
        <f t="shared" si="406"/>
        <v>-5</v>
      </c>
      <c r="N4664" s="5">
        <f>+VLOOKUP(B4664,'[17]TT 2023'!F$4701:K$4769,6,0)</f>
        <v>46015</v>
      </c>
      <c r="O4664" t="s">
        <v>4934</v>
      </c>
    </row>
    <row r="4665" spans="1:15" hidden="1" x14ac:dyDescent="0.2">
      <c r="A4665" s="5">
        <v>45981</v>
      </c>
      <c r="B4665" s="6">
        <v>77875</v>
      </c>
      <c r="C4665" s="6" t="s">
        <v>3391</v>
      </c>
      <c r="D4665" s="6" t="s">
        <v>4700</v>
      </c>
      <c r="E4665" s="9">
        <v>708579</v>
      </c>
      <c r="F4665" s="10" t="s">
        <v>1409</v>
      </c>
      <c r="G4665" s="9">
        <v>56686</v>
      </c>
      <c r="H4665" s="9">
        <f t="shared" si="407"/>
        <v>765265</v>
      </c>
      <c r="I4665" s="6" t="s">
        <v>73</v>
      </c>
      <c r="J4665" s="6" t="s">
        <v>74</v>
      </c>
      <c r="K4665" s="5">
        <f t="shared" si="405"/>
        <v>46016</v>
      </c>
      <c r="L4665" s="9">
        <f>+VLOOKUP(B4665,'[17]TT 2023'!F$4701:K$4769,2,0)</f>
        <v>765261</v>
      </c>
      <c r="M4665" s="9">
        <f t="shared" si="406"/>
        <v>-4</v>
      </c>
      <c r="N4665" s="5">
        <f>+VLOOKUP(B4665,'[17]TT 2023'!F$4701:K$4769,6,0)</f>
        <v>46015</v>
      </c>
      <c r="O4665" t="s">
        <v>4934</v>
      </c>
    </row>
    <row r="4666" spans="1:15" hidden="1" x14ac:dyDescent="0.2">
      <c r="A4666" s="5">
        <v>45981</v>
      </c>
      <c r="B4666" s="6">
        <v>77876</v>
      </c>
      <c r="C4666" s="6" t="s">
        <v>3391</v>
      </c>
      <c r="D4666" s="6" t="s">
        <v>4701</v>
      </c>
      <c r="E4666" s="9">
        <v>2702130</v>
      </c>
      <c r="F4666" s="10" t="s">
        <v>1409</v>
      </c>
      <c r="G4666" s="9">
        <v>216170</v>
      </c>
      <c r="H4666" s="9">
        <f t="shared" si="407"/>
        <v>2918300</v>
      </c>
      <c r="I4666" s="6" t="s">
        <v>101</v>
      </c>
      <c r="J4666" s="6" t="s">
        <v>102</v>
      </c>
      <c r="K4666" s="5">
        <f t="shared" si="405"/>
        <v>46016</v>
      </c>
      <c r="L4666" s="9">
        <f>+VLOOKUP(B4666,'[17]TT 2023'!F$4701:K$4769,2,0)</f>
        <v>2918295</v>
      </c>
      <c r="M4666" s="9">
        <f t="shared" si="406"/>
        <v>-5</v>
      </c>
      <c r="N4666" s="5">
        <f>+VLOOKUP(B4666,'[17]TT 2023'!F$4701:K$4769,6,0)</f>
        <v>46015</v>
      </c>
      <c r="O4666" t="s">
        <v>4934</v>
      </c>
    </row>
    <row r="4667" spans="1:15" hidden="1" x14ac:dyDescent="0.2">
      <c r="A4667" s="5">
        <v>45982</v>
      </c>
      <c r="B4667" s="6">
        <v>77951</v>
      </c>
      <c r="C4667" s="6" t="s">
        <v>3391</v>
      </c>
      <c r="D4667" s="6" t="s">
        <v>4702</v>
      </c>
      <c r="E4667" s="9">
        <v>4049930</v>
      </c>
      <c r="F4667" s="10" t="s">
        <v>1409</v>
      </c>
      <c r="G4667" s="9">
        <v>323994</v>
      </c>
      <c r="H4667" s="9">
        <f t="shared" si="407"/>
        <v>4373924</v>
      </c>
      <c r="I4667" s="6" t="s">
        <v>147</v>
      </c>
      <c r="J4667" s="6" t="s">
        <v>148</v>
      </c>
      <c r="K4667" s="5">
        <f t="shared" si="405"/>
        <v>46017</v>
      </c>
      <c r="L4667" s="9">
        <f>+VLOOKUP(B4667,'[17]TT 2023'!F$4701:K$4769,2,0)</f>
        <v>4373919</v>
      </c>
      <c r="M4667" s="9">
        <f t="shared" si="406"/>
        <v>-5</v>
      </c>
      <c r="N4667" s="5">
        <f>+VLOOKUP(B4667,'[17]TT 2023'!F$4701:K$4769,6,0)</f>
        <v>46015</v>
      </c>
      <c r="O4667" t="s">
        <v>4934</v>
      </c>
    </row>
    <row r="4668" spans="1:15" hidden="1" x14ac:dyDescent="0.2">
      <c r="A4668" s="5">
        <v>45982</v>
      </c>
      <c r="B4668" s="6">
        <v>77952</v>
      </c>
      <c r="C4668" s="6" t="s">
        <v>3391</v>
      </c>
      <c r="D4668" s="6" t="s">
        <v>4703</v>
      </c>
      <c r="E4668" s="9">
        <v>536025</v>
      </c>
      <c r="F4668" s="10" t="s">
        <v>1409</v>
      </c>
      <c r="G4668" s="9">
        <v>42882</v>
      </c>
      <c r="H4668" s="9">
        <f t="shared" si="407"/>
        <v>578907</v>
      </c>
      <c r="I4668" s="6" t="s">
        <v>147</v>
      </c>
      <c r="J4668" s="6" t="s">
        <v>148</v>
      </c>
      <c r="K4668" s="5">
        <f t="shared" si="405"/>
        <v>46017</v>
      </c>
      <c r="L4668" s="9">
        <f>+VLOOKUP(B4668,'[17]TT 2023'!F$4701:K$4769,2,0)</f>
        <v>578907</v>
      </c>
      <c r="M4668" s="9">
        <f t="shared" si="406"/>
        <v>0</v>
      </c>
      <c r="N4668" s="5">
        <f>+VLOOKUP(B4668,'[17]TT 2023'!F$4701:K$4769,6,0)</f>
        <v>46015</v>
      </c>
      <c r="O4668" t="s">
        <v>4934</v>
      </c>
    </row>
    <row r="4669" spans="1:15" hidden="1" x14ac:dyDescent="0.2">
      <c r="A4669" s="5">
        <v>45982</v>
      </c>
      <c r="B4669" s="6">
        <v>77953</v>
      </c>
      <c r="C4669" s="6" t="s">
        <v>3391</v>
      </c>
      <c r="D4669" s="6" t="s">
        <v>4704</v>
      </c>
      <c r="E4669" s="9">
        <v>11105800</v>
      </c>
      <c r="F4669" s="10" t="s">
        <v>1409</v>
      </c>
      <c r="G4669" s="9">
        <v>888464</v>
      </c>
      <c r="H4669" s="9">
        <f t="shared" si="407"/>
        <v>11994264</v>
      </c>
      <c r="I4669" s="6" t="s">
        <v>147</v>
      </c>
      <c r="J4669" s="6" t="s">
        <v>148</v>
      </c>
      <c r="K4669" s="5">
        <f t="shared" si="405"/>
        <v>46017</v>
      </c>
      <c r="L4669" s="9">
        <f>+VLOOKUP(B4669,'[17]TT 2023'!F$4701:K$4769,2,0)</f>
        <v>11994264</v>
      </c>
      <c r="M4669" s="9">
        <f t="shared" si="406"/>
        <v>0</v>
      </c>
      <c r="N4669" s="5">
        <f>+VLOOKUP(B4669,'[17]TT 2023'!F$4701:K$4769,6,0)</f>
        <v>46015</v>
      </c>
      <c r="O4669" t="s">
        <v>4934</v>
      </c>
    </row>
    <row r="4670" spans="1:15" hidden="1" x14ac:dyDescent="0.2">
      <c r="A4670" s="5">
        <v>45982</v>
      </c>
      <c r="B4670" s="6">
        <v>77964</v>
      </c>
      <c r="C4670" s="6" t="s">
        <v>3391</v>
      </c>
      <c r="D4670" s="6" t="s">
        <v>4705</v>
      </c>
      <c r="E4670" s="9">
        <v>213280</v>
      </c>
      <c r="F4670" s="10" t="s">
        <v>1409</v>
      </c>
      <c r="G4670" s="9">
        <v>17062</v>
      </c>
      <c r="H4670" s="9">
        <f t="shared" si="407"/>
        <v>230342</v>
      </c>
      <c r="I4670" s="6" t="s">
        <v>147</v>
      </c>
      <c r="J4670" s="6" t="s">
        <v>148</v>
      </c>
      <c r="K4670" s="5">
        <f t="shared" si="405"/>
        <v>46017</v>
      </c>
      <c r="L4670" s="9">
        <f>+VLOOKUP(B4670,'[17]TT 2023'!F$4701:K$4769,2,0)</f>
        <v>230337</v>
      </c>
      <c r="M4670" s="9">
        <f t="shared" si="406"/>
        <v>-5</v>
      </c>
      <c r="N4670" s="5">
        <f>+VLOOKUP(B4670,'[17]TT 2023'!F$4701:K$4769,6,0)</f>
        <v>46015</v>
      </c>
      <c r="O4670" t="s">
        <v>4934</v>
      </c>
    </row>
    <row r="4671" spans="1:15" hidden="1" x14ac:dyDescent="0.2">
      <c r="A4671" s="5">
        <v>45982</v>
      </c>
      <c r="B4671" s="6">
        <v>77966</v>
      </c>
      <c r="C4671" s="6" t="s">
        <v>3391</v>
      </c>
      <c r="D4671" s="6" t="s">
        <v>4706</v>
      </c>
      <c r="E4671" s="9">
        <v>970000</v>
      </c>
      <c r="F4671" s="10" t="s">
        <v>1409</v>
      </c>
      <c r="G4671" s="9">
        <v>77600</v>
      </c>
      <c r="H4671" s="9">
        <f t="shared" si="407"/>
        <v>1047600</v>
      </c>
      <c r="I4671" s="6" t="s">
        <v>147</v>
      </c>
      <c r="J4671" s="6" t="s">
        <v>148</v>
      </c>
      <c r="K4671" s="5">
        <f t="shared" si="405"/>
        <v>46017</v>
      </c>
      <c r="L4671" s="9">
        <f>+VLOOKUP(B4671,'[17]TT 2023'!F$4701:K$4769,2,0)</f>
        <v>1047600</v>
      </c>
      <c r="M4671" s="9">
        <f t="shared" si="406"/>
        <v>0</v>
      </c>
      <c r="N4671" s="5">
        <f>+VLOOKUP(B4671,'[17]TT 2023'!F$4701:K$4769,6,0)</f>
        <v>46015</v>
      </c>
      <c r="O4671" t="s">
        <v>4934</v>
      </c>
    </row>
    <row r="4672" spans="1:15" hidden="1" x14ac:dyDescent="0.2">
      <c r="A4672" s="5">
        <v>45982</v>
      </c>
      <c r="B4672" s="6">
        <v>77967</v>
      </c>
      <c r="C4672" s="6" t="s">
        <v>3391</v>
      </c>
      <c r="D4672" s="6" t="s">
        <v>4707</v>
      </c>
      <c r="E4672" s="9">
        <v>506030</v>
      </c>
      <c r="F4672" s="10" t="s">
        <v>1409</v>
      </c>
      <c r="G4672" s="9">
        <v>40482</v>
      </c>
      <c r="H4672" s="9">
        <f t="shared" si="407"/>
        <v>546512</v>
      </c>
      <c r="I4672" s="6" t="s">
        <v>147</v>
      </c>
      <c r="J4672" s="6" t="s">
        <v>148</v>
      </c>
      <c r="K4672" s="5">
        <f t="shared" si="405"/>
        <v>46017</v>
      </c>
      <c r="L4672" s="9">
        <f>+VLOOKUP(B4672,'[17]TT 2023'!F$4701:K$4769,2,0)</f>
        <v>546507</v>
      </c>
      <c r="M4672" s="9">
        <f t="shared" si="406"/>
        <v>-5</v>
      </c>
      <c r="N4672" s="5">
        <f>+VLOOKUP(B4672,'[17]TT 2023'!F$4701:K$4769,6,0)</f>
        <v>46015</v>
      </c>
      <c r="O4672" t="s">
        <v>4934</v>
      </c>
    </row>
    <row r="4673" spans="1:15" hidden="1" x14ac:dyDescent="0.2">
      <c r="A4673" s="5">
        <v>45982</v>
      </c>
      <c r="B4673" s="6">
        <v>77968</v>
      </c>
      <c r="C4673" s="6" t="s">
        <v>3391</v>
      </c>
      <c r="D4673" s="6" t="s">
        <v>4708</v>
      </c>
      <c r="E4673" s="9">
        <v>460000</v>
      </c>
      <c r="F4673" s="10" t="s">
        <v>1409</v>
      </c>
      <c r="G4673" s="9">
        <v>36800</v>
      </c>
      <c r="H4673" s="9">
        <f t="shared" si="407"/>
        <v>496800</v>
      </c>
      <c r="I4673" s="6" t="s">
        <v>147</v>
      </c>
      <c r="J4673" s="6" t="s">
        <v>148</v>
      </c>
      <c r="K4673" s="5">
        <f t="shared" si="405"/>
        <v>46017</v>
      </c>
      <c r="L4673" s="9">
        <f>+VLOOKUP(B4673,'[17]TT 2023'!F$4701:K$4769,2,0)</f>
        <v>496800</v>
      </c>
      <c r="M4673" s="9">
        <f t="shared" si="406"/>
        <v>0</v>
      </c>
      <c r="N4673" s="5">
        <f>+VLOOKUP(B4673,'[17]TT 2023'!F$4701:K$4769,6,0)</f>
        <v>46015</v>
      </c>
      <c r="O4673" t="s">
        <v>4934</v>
      </c>
    </row>
    <row r="4674" spans="1:15" hidden="1" x14ac:dyDescent="0.2">
      <c r="A4674" s="5">
        <v>45982</v>
      </c>
      <c r="B4674" s="6">
        <v>77969</v>
      </c>
      <c r="C4674" s="6" t="s">
        <v>3391</v>
      </c>
      <c r="D4674" s="6" t="s">
        <v>4709</v>
      </c>
      <c r="E4674" s="9">
        <v>3689780</v>
      </c>
      <c r="F4674" s="10" t="s">
        <v>1409</v>
      </c>
      <c r="G4674" s="9">
        <v>295182</v>
      </c>
      <c r="H4674" s="9">
        <f t="shared" si="407"/>
        <v>3984962</v>
      </c>
      <c r="I4674" s="6" t="s">
        <v>147</v>
      </c>
      <c r="J4674" s="6" t="s">
        <v>148</v>
      </c>
      <c r="K4674" s="5">
        <f t="shared" si="405"/>
        <v>46017</v>
      </c>
      <c r="L4674" s="9">
        <f>+VLOOKUP(B4674,'[17]TT 2023'!F$4701:K$4769,2,0)</f>
        <v>3984957</v>
      </c>
      <c r="M4674" s="9">
        <f t="shared" si="406"/>
        <v>-5</v>
      </c>
      <c r="N4674" s="5">
        <f>+VLOOKUP(B4674,'[17]TT 2023'!F$4701:K$4769,6,0)</f>
        <v>46015</v>
      </c>
      <c r="O4674" t="s">
        <v>4934</v>
      </c>
    </row>
    <row r="4675" spans="1:15" hidden="1" x14ac:dyDescent="0.2">
      <c r="A4675" s="5">
        <v>45982</v>
      </c>
      <c r="B4675" s="6">
        <v>77970</v>
      </c>
      <c r="C4675" s="6" t="s">
        <v>3391</v>
      </c>
      <c r="D4675" s="6" t="s">
        <v>4710</v>
      </c>
      <c r="E4675" s="9">
        <v>2817440</v>
      </c>
      <c r="F4675" s="10" t="s">
        <v>1409</v>
      </c>
      <c r="G4675" s="9">
        <v>225395</v>
      </c>
      <c r="H4675" s="9">
        <f t="shared" si="407"/>
        <v>3042835</v>
      </c>
      <c r="I4675" s="6" t="s">
        <v>147</v>
      </c>
      <c r="J4675" s="6" t="s">
        <v>148</v>
      </c>
      <c r="K4675" s="5">
        <f t="shared" si="405"/>
        <v>46017</v>
      </c>
      <c r="L4675" s="9">
        <f>+VLOOKUP(B4675,'[17]TT 2023'!F$4701:K$4769,2,0)</f>
        <v>3042833</v>
      </c>
      <c r="M4675" s="9">
        <f t="shared" si="406"/>
        <v>-2</v>
      </c>
      <c r="N4675" s="5">
        <f>+VLOOKUP(B4675,'[17]TT 2023'!F$4701:K$4769,6,0)</f>
        <v>46015</v>
      </c>
      <c r="O4675" t="s">
        <v>4934</v>
      </c>
    </row>
    <row r="4676" spans="1:15" hidden="1" x14ac:dyDescent="0.2">
      <c r="A4676" s="5">
        <v>45982</v>
      </c>
      <c r="B4676" s="6">
        <v>77971</v>
      </c>
      <c r="C4676" s="6" t="s">
        <v>3391</v>
      </c>
      <c r="D4676" s="6" t="s">
        <v>4711</v>
      </c>
      <c r="E4676" s="9">
        <v>4100855</v>
      </c>
      <c r="F4676" s="10" t="s">
        <v>1409</v>
      </c>
      <c r="G4676" s="9">
        <v>328068</v>
      </c>
      <c r="H4676" s="9">
        <f t="shared" si="407"/>
        <v>4428923</v>
      </c>
      <c r="I4676" s="6" t="s">
        <v>147</v>
      </c>
      <c r="J4676" s="6" t="s">
        <v>148</v>
      </c>
      <c r="K4676" s="5">
        <f t="shared" si="405"/>
        <v>46017</v>
      </c>
      <c r="L4676" s="9">
        <f>+VLOOKUP(B4676,'[17]TT 2023'!F$4701:K$4769,2,0)</f>
        <v>4428918</v>
      </c>
      <c r="M4676" s="9">
        <f t="shared" si="406"/>
        <v>-5</v>
      </c>
      <c r="N4676" s="5">
        <f>+VLOOKUP(B4676,'[17]TT 2023'!F$4701:K$4769,6,0)</f>
        <v>46015</v>
      </c>
      <c r="O4676" t="s">
        <v>4934</v>
      </c>
    </row>
    <row r="4677" spans="1:15" hidden="1" x14ac:dyDescent="0.2">
      <c r="A4677" s="5">
        <v>45982</v>
      </c>
      <c r="B4677" s="6">
        <v>78348</v>
      </c>
      <c r="C4677" s="6" t="s">
        <v>3391</v>
      </c>
      <c r="D4677" s="6" t="s">
        <v>4712</v>
      </c>
      <c r="E4677" s="9">
        <v>4955950</v>
      </c>
      <c r="F4677" s="10" t="s">
        <v>1409</v>
      </c>
      <c r="G4677" s="9">
        <v>396476</v>
      </c>
      <c r="H4677" s="9">
        <f t="shared" si="407"/>
        <v>5352426</v>
      </c>
      <c r="I4677" s="6" t="s">
        <v>147</v>
      </c>
      <c r="J4677" s="6" t="s">
        <v>148</v>
      </c>
      <c r="K4677" s="5">
        <f t="shared" si="405"/>
        <v>46017</v>
      </c>
      <c r="L4677" s="9">
        <f>+VLOOKUP(B4677,'[17]TT 2023'!F$4701:K$4769,2,0)</f>
        <v>5352426</v>
      </c>
      <c r="M4677" s="9">
        <f t="shared" si="406"/>
        <v>0</v>
      </c>
      <c r="N4677" s="5">
        <f>+VLOOKUP(B4677,'[17]TT 2023'!F$4701:K$4769,6,0)</f>
        <v>46015</v>
      </c>
      <c r="O4677" t="s">
        <v>4934</v>
      </c>
    </row>
    <row r="4678" spans="1:15" hidden="1" x14ac:dyDescent="0.2">
      <c r="A4678" s="5">
        <v>45983</v>
      </c>
      <c r="B4678" s="6">
        <v>78416</v>
      </c>
      <c r="C4678" s="6" t="s">
        <v>3391</v>
      </c>
      <c r="D4678" s="6" t="s">
        <v>4713</v>
      </c>
      <c r="E4678" s="9">
        <v>2986040</v>
      </c>
      <c r="F4678" s="10" t="s">
        <v>1409</v>
      </c>
      <c r="G4678" s="9">
        <v>238883</v>
      </c>
      <c r="H4678" s="9">
        <f t="shared" si="407"/>
        <v>3224923</v>
      </c>
      <c r="I4678" s="6" t="s">
        <v>13</v>
      </c>
      <c r="J4678" s="6" t="s">
        <v>14</v>
      </c>
      <c r="K4678" s="5">
        <f t="shared" si="405"/>
        <v>46018</v>
      </c>
      <c r="L4678" s="9">
        <f>+VLOOKUP(B4678,'[17]TT 2023'!F$4701:K$4769,2,0)</f>
        <v>3224921</v>
      </c>
      <c r="M4678" s="9">
        <f t="shared" si="406"/>
        <v>-2</v>
      </c>
      <c r="N4678" s="5">
        <f>+VLOOKUP(B4678,'[17]TT 2023'!F$4701:K$4769,6,0)</f>
        <v>46015</v>
      </c>
      <c r="O4678" t="s">
        <v>4934</v>
      </c>
    </row>
    <row r="4679" spans="1:15" hidden="1" x14ac:dyDescent="0.2">
      <c r="A4679" s="5">
        <v>45983</v>
      </c>
      <c r="B4679" s="6">
        <v>78417</v>
      </c>
      <c r="C4679" s="6" t="s">
        <v>3391</v>
      </c>
      <c r="D4679" s="6" t="s">
        <v>4714</v>
      </c>
      <c r="E4679" s="9">
        <v>2381320</v>
      </c>
      <c r="F4679" s="10" t="s">
        <v>1409</v>
      </c>
      <c r="G4679" s="9">
        <v>190506</v>
      </c>
      <c r="H4679" s="9">
        <f t="shared" si="407"/>
        <v>2571826</v>
      </c>
      <c r="I4679" s="6" t="s">
        <v>117</v>
      </c>
      <c r="J4679" s="6" t="s">
        <v>118</v>
      </c>
      <c r="K4679" s="5">
        <f t="shared" si="405"/>
        <v>46018</v>
      </c>
      <c r="L4679" s="9">
        <f>+VLOOKUP(B4679,'[17]TT 2023'!F$4701:K$4769,2,0)</f>
        <v>2571831</v>
      </c>
      <c r="M4679" s="9">
        <f t="shared" si="406"/>
        <v>5</v>
      </c>
      <c r="N4679" s="5">
        <f>+VLOOKUP(B4679,'[17]TT 2023'!F$4701:K$4769,6,0)</f>
        <v>46015</v>
      </c>
      <c r="O4679" t="s">
        <v>4934</v>
      </c>
    </row>
    <row r="4680" spans="1:15" hidden="1" x14ac:dyDescent="0.2">
      <c r="A4680" s="5">
        <v>45983</v>
      </c>
      <c r="B4680" s="6">
        <v>78418</v>
      </c>
      <c r="C4680" s="6" t="s">
        <v>3391</v>
      </c>
      <c r="D4680" s="6" t="s">
        <v>4715</v>
      </c>
      <c r="E4680" s="9">
        <v>903415</v>
      </c>
      <c r="F4680" s="10" t="s">
        <v>1409</v>
      </c>
      <c r="G4680" s="9">
        <v>72273</v>
      </c>
      <c r="H4680" s="9">
        <f t="shared" si="407"/>
        <v>975688</v>
      </c>
      <c r="I4680" s="6" t="s">
        <v>13</v>
      </c>
      <c r="J4680" s="6" t="s">
        <v>14</v>
      </c>
      <c r="K4680" s="5">
        <f t="shared" si="405"/>
        <v>46018</v>
      </c>
      <c r="L4680" s="9">
        <f>+VLOOKUP(B4680,'[17]TT 2023'!F$4770:K$4873,2,0)</f>
        <v>975686</v>
      </c>
      <c r="M4680" s="9">
        <f t="shared" si="406"/>
        <v>-2</v>
      </c>
      <c r="N4680" s="5">
        <f>+VLOOKUP(B4680,'[17]TT 2023'!F$4770:K$4873,6,0)</f>
        <v>46034</v>
      </c>
      <c r="O4680" t="s">
        <v>5136</v>
      </c>
    </row>
    <row r="4681" spans="1:15" hidden="1" x14ac:dyDescent="0.2">
      <c r="A4681" s="5">
        <v>45983</v>
      </c>
      <c r="B4681" s="6">
        <v>78419</v>
      </c>
      <c r="C4681" s="6" t="s">
        <v>3391</v>
      </c>
      <c r="D4681" s="6" t="s">
        <v>4716</v>
      </c>
      <c r="E4681" s="9">
        <v>1923660</v>
      </c>
      <c r="F4681" s="10" t="s">
        <v>1409</v>
      </c>
      <c r="G4681" s="9">
        <v>153893</v>
      </c>
      <c r="H4681" s="9">
        <f t="shared" si="407"/>
        <v>2077553</v>
      </c>
      <c r="I4681" s="6" t="s">
        <v>13</v>
      </c>
      <c r="J4681" s="6" t="s">
        <v>14</v>
      </c>
      <c r="K4681" s="5">
        <f t="shared" si="405"/>
        <v>46018</v>
      </c>
      <c r="L4681" s="9">
        <f>+VLOOKUP(B4681,'[17]TT 2023'!F$4770:K$4873,2,0)</f>
        <v>2077556</v>
      </c>
      <c r="M4681" s="9">
        <f t="shared" si="406"/>
        <v>3</v>
      </c>
      <c r="N4681" s="5">
        <f>+VLOOKUP(B4681,'[17]TT 2023'!F$4770:K$4873,6,0)</f>
        <v>46034</v>
      </c>
      <c r="O4681" t="s">
        <v>5136</v>
      </c>
    </row>
    <row r="4682" spans="1:15" hidden="1" x14ac:dyDescent="0.2">
      <c r="A4682" s="5">
        <v>45985</v>
      </c>
      <c r="B4682" s="6">
        <v>319</v>
      </c>
      <c r="C4682" s="6"/>
      <c r="D4682" s="6" t="s">
        <v>4493</v>
      </c>
      <c r="E4682" s="9">
        <v>-628000</v>
      </c>
      <c r="F4682" s="10" t="s">
        <v>1409</v>
      </c>
      <c r="G4682" s="9">
        <v>-50240</v>
      </c>
      <c r="H4682" s="9">
        <f t="shared" si="407"/>
        <v>-678240</v>
      </c>
      <c r="I4682" s="6" t="s">
        <v>13</v>
      </c>
      <c r="J4682" s="6" t="s">
        <v>14</v>
      </c>
      <c r="K4682" s="5">
        <f t="shared" si="405"/>
        <v>46020</v>
      </c>
      <c r="L4682" s="9">
        <f>+VLOOKUP(B4682,'[17]TT 2023'!F$4611:K$4700,2,0)</f>
        <v>-678240</v>
      </c>
      <c r="M4682" s="9">
        <f t="shared" si="406"/>
        <v>0</v>
      </c>
      <c r="N4682" s="5">
        <f>+VLOOKUP(B4682,'[17]TT 2023'!F$4611:K$4700,6,0)</f>
        <v>46001</v>
      </c>
      <c r="O4682" t="s">
        <v>4933</v>
      </c>
    </row>
    <row r="4683" spans="1:15" hidden="1" x14ac:dyDescent="0.2">
      <c r="A4683" s="5">
        <v>45985</v>
      </c>
      <c r="B4683" s="6">
        <v>333</v>
      </c>
      <c r="C4683" s="6"/>
      <c r="D4683" s="6" t="s">
        <v>4479</v>
      </c>
      <c r="E4683" s="9">
        <v>-1016600</v>
      </c>
      <c r="F4683" s="10" t="s">
        <v>1409</v>
      </c>
      <c r="G4683" s="9">
        <v>-81328</v>
      </c>
      <c r="H4683" s="9">
        <f t="shared" si="407"/>
        <v>-1097928</v>
      </c>
      <c r="I4683" s="6" t="s">
        <v>13</v>
      </c>
      <c r="J4683" s="6" t="s">
        <v>14</v>
      </c>
      <c r="K4683" s="5">
        <f t="shared" si="405"/>
        <v>46020</v>
      </c>
      <c r="L4683" s="9">
        <f>+VLOOKUP(B4683,'[17]TT 2023'!F$4611:K$4700,2,0)</f>
        <v>-1097928</v>
      </c>
      <c r="M4683" s="9">
        <f t="shared" si="406"/>
        <v>0</v>
      </c>
      <c r="N4683" s="5">
        <f>+VLOOKUP(B4683,'[17]TT 2023'!F$4611:K$4700,6,0)</f>
        <v>46001</v>
      </c>
      <c r="O4683" t="s">
        <v>4933</v>
      </c>
    </row>
    <row r="4684" spans="1:15" hidden="1" x14ac:dyDescent="0.2">
      <c r="A4684" s="5">
        <v>45985</v>
      </c>
      <c r="B4684" s="6">
        <v>270</v>
      </c>
      <c r="C4684" s="6"/>
      <c r="D4684" s="6" t="s">
        <v>4717</v>
      </c>
      <c r="E4684" s="9">
        <v>-729543</v>
      </c>
      <c r="F4684" s="10" t="s">
        <v>1409</v>
      </c>
      <c r="G4684" s="9">
        <v>-58364</v>
      </c>
      <c r="H4684" s="9">
        <f t="shared" si="407"/>
        <v>-787907</v>
      </c>
      <c r="I4684" s="6" t="s">
        <v>101</v>
      </c>
      <c r="J4684" s="6" t="s">
        <v>102</v>
      </c>
      <c r="K4684" s="5">
        <f t="shared" si="405"/>
        <v>46020</v>
      </c>
      <c r="L4684" s="9">
        <f>+VLOOKUP(B4684,'[17]TT 2023'!F$4611:K$4700,2,0)</f>
        <v>-787906</v>
      </c>
      <c r="M4684" s="9">
        <f t="shared" si="406"/>
        <v>1</v>
      </c>
      <c r="N4684" s="5">
        <f>+VLOOKUP(B4684,'[17]TT 2023'!F$4611:K$4700,6,0)</f>
        <v>46001</v>
      </c>
      <c r="O4684" t="s">
        <v>4933</v>
      </c>
    </row>
    <row r="4685" spans="1:15" hidden="1" x14ac:dyDescent="0.2">
      <c r="A4685" s="5">
        <v>45985</v>
      </c>
      <c r="B4685" s="6">
        <v>223</v>
      </c>
      <c r="C4685" s="6"/>
      <c r="D4685" s="6" t="s">
        <v>4718</v>
      </c>
      <c r="E4685" s="9">
        <v>-573058</v>
      </c>
      <c r="F4685" s="10" t="s">
        <v>1409</v>
      </c>
      <c r="G4685" s="9">
        <v>-45845</v>
      </c>
      <c r="H4685" s="9">
        <f t="shared" si="407"/>
        <v>-618903</v>
      </c>
      <c r="I4685" s="6" t="s">
        <v>139</v>
      </c>
      <c r="J4685" s="6" t="s">
        <v>140</v>
      </c>
      <c r="K4685" s="5">
        <f t="shared" si="405"/>
        <v>46020</v>
      </c>
      <c r="L4685" s="9">
        <f>+VLOOKUP(B4685,'[17]TT 2023'!F$4611:K$4700,2,0)</f>
        <v>-618903</v>
      </c>
      <c r="M4685" s="9">
        <f t="shared" si="406"/>
        <v>0</v>
      </c>
      <c r="N4685" s="5">
        <f>+VLOOKUP(B4685,'[17]TT 2023'!F$4611:K$4700,6,0)</f>
        <v>46001</v>
      </c>
      <c r="O4685" t="s">
        <v>4933</v>
      </c>
    </row>
    <row r="4686" spans="1:15" hidden="1" x14ac:dyDescent="0.2">
      <c r="A4686" s="5">
        <v>45986</v>
      </c>
      <c r="B4686" s="6">
        <v>78546</v>
      </c>
      <c r="C4686" s="6" t="s">
        <v>3391</v>
      </c>
      <c r="D4686" s="6" t="s">
        <v>4719</v>
      </c>
      <c r="E4686" s="9">
        <v>1840000</v>
      </c>
      <c r="F4686" s="10" t="s">
        <v>1409</v>
      </c>
      <c r="G4686" s="9">
        <v>147200</v>
      </c>
      <c r="H4686" s="9">
        <f t="shared" si="407"/>
        <v>1987200</v>
      </c>
      <c r="I4686" s="6" t="s">
        <v>13</v>
      </c>
      <c r="J4686" s="6" t="s">
        <v>14</v>
      </c>
      <c r="K4686" s="5">
        <f t="shared" si="405"/>
        <v>46021</v>
      </c>
      <c r="L4686" s="9">
        <f>+VLOOKUP(B4686,'[17]TT 2023'!F$4770:K$4873,2,0)</f>
        <v>1987200</v>
      </c>
      <c r="M4686" s="9">
        <f t="shared" si="406"/>
        <v>0</v>
      </c>
      <c r="N4686" s="5">
        <f>+VLOOKUP(B4686,'[17]TT 2023'!F$4770:K$4873,6,0)</f>
        <v>46034</v>
      </c>
      <c r="O4686" t="s">
        <v>5136</v>
      </c>
    </row>
    <row r="4687" spans="1:15" hidden="1" x14ac:dyDescent="0.2">
      <c r="A4687" s="5">
        <v>45986</v>
      </c>
      <c r="B4687" s="6">
        <v>78548</v>
      </c>
      <c r="C4687" s="6" t="s">
        <v>3391</v>
      </c>
      <c r="D4687" s="6" t="s">
        <v>4720</v>
      </c>
      <c r="E4687" s="9">
        <v>13552785</v>
      </c>
      <c r="F4687" s="10" t="s">
        <v>1409</v>
      </c>
      <c r="G4687" s="9">
        <v>1084223</v>
      </c>
      <c r="H4687" s="9">
        <f t="shared" si="407"/>
        <v>14637008</v>
      </c>
      <c r="I4687" s="6" t="s">
        <v>13</v>
      </c>
      <c r="J4687" s="6" t="s">
        <v>14</v>
      </c>
      <c r="K4687" s="5">
        <f t="shared" si="405"/>
        <v>46021</v>
      </c>
      <c r="L4687" s="9">
        <f>+VLOOKUP(B4687,'[17]TT 2023'!F$4770:K$4873,2,0)</f>
        <v>14637011</v>
      </c>
      <c r="M4687" s="9">
        <f t="shared" si="406"/>
        <v>3</v>
      </c>
      <c r="N4687" s="5">
        <f>+VLOOKUP(B4687,'[17]TT 2023'!F$4770:K$4873,6,0)</f>
        <v>46034</v>
      </c>
      <c r="O4687" t="s">
        <v>5136</v>
      </c>
    </row>
    <row r="4688" spans="1:15" hidden="1" x14ac:dyDescent="0.2">
      <c r="A4688" s="5">
        <v>45986</v>
      </c>
      <c r="B4688" s="6">
        <v>78549</v>
      </c>
      <c r="C4688" s="6" t="s">
        <v>3391</v>
      </c>
      <c r="D4688" s="6" t="s">
        <v>4721</v>
      </c>
      <c r="E4688" s="9">
        <v>1282500</v>
      </c>
      <c r="F4688" s="10" t="s">
        <v>1409</v>
      </c>
      <c r="G4688" s="9">
        <v>102600</v>
      </c>
      <c r="H4688" s="9">
        <f t="shared" si="407"/>
        <v>1385100</v>
      </c>
      <c r="I4688" s="6" t="s">
        <v>13</v>
      </c>
      <c r="J4688" s="6" t="s">
        <v>14</v>
      </c>
      <c r="K4688" s="5">
        <f t="shared" si="405"/>
        <v>46021</v>
      </c>
      <c r="L4688" s="9">
        <f>+VLOOKUP(B4688,'[17]TT 2023'!F$4770:K$4873,2,0)</f>
        <v>1385100</v>
      </c>
      <c r="M4688" s="9">
        <f t="shared" si="406"/>
        <v>0</v>
      </c>
      <c r="N4688" s="5">
        <f>+VLOOKUP(B4688,'[17]TT 2023'!F$4770:K$4873,6,0)</f>
        <v>46034</v>
      </c>
      <c r="O4688" t="s">
        <v>5136</v>
      </c>
    </row>
    <row r="4689" spans="1:15" hidden="1" x14ac:dyDescent="0.2">
      <c r="A4689" s="5">
        <v>45986</v>
      </c>
      <c r="B4689" s="6">
        <v>78550</v>
      </c>
      <c r="C4689" s="6" t="s">
        <v>3391</v>
      </c>
      <c r="D4689" s="6" t="s">
        <v>4722</v>
      </c>
      <c r="E4689" s="9">
        <v>4351770</v>
      </c>
      <c r="F4689" s="10" t="s">
        <v>1409</v>
      </c>
      <c r="G4689" s="9">
        <v>348142</v>
      </c>
      <c r="H4689" s="9">
        <f t="shared" si="407"/>
        <v>4699912</v>
      </c>
      <c r="I4689" s="6" t="s">
        <v>131</v>
      </c>
      <c r="J4689" s="6" t="s">
        <v>132</v>
      </c>
      <c r="K4689" s="5">
        <f t="shared" si="405"/>
        <v>46021</v>
      </c>
      <c r="L4689" s="9">
        <f>+VLOOKUP(B4689,'[17]TT 2023'!F$4770:K$4873,2,0)</f>
        <v>4699917</v>
      </c>
      <c r="M4689" s="9">
        <f t="shared" si="406"/>
        <v>5</v>
      </c>
      <c r="N4689" s="5">
        <f>+VLOOKUP(B4689,'[17]TT 2023'!F$4770:K$4873,6,0)</f>
        <v>46034</v>
      </c>
      <c r="O4689" t="s">
        <v>5136</v>
      </c>
    </row>
    <row r="4690" spans="1:15" hidden="1" x14ac:dyDescent="0.2">
      <c r="A4690" s="5">
        <v>45986</v>
      </c>
      <c r="B4690" s="6">
        <v>78551</v>
      </c>
      <c r="C4690" s="6" t="s">
        <v>3391</v>
      </c>
      <c r="D4690" s="6" t="s">
        <v>4723</v>
      </c>
      <c r="E4690" s="9">
        <v>1282500</v>
      </c>
      <c r="F4690" s="10" t="s">
        <v>1409</v>
      </c>
      <c r="G4690" s="9">
        <v>102600</v>
      </c>
      <c r="H4690" s="9">
        <f t="shared" si="407"/>
        <v>1385100</v>
      </c>
      <c r="I4690" s="6" t="s">
        <v>291</v>
      </c>
      <c r="J4690" s="6" t="s">
        <v>292</v>
      </c>
      <c r="K4690" s="5">
        <f t="shared" si="405"/>
        <v>46021</v>
      </c>
      <c r="L4690" s="9">
        <f>+VLOOKUP(B4690,'[17]TT 2023'!F$4770:K$4873,2,0)</f>
        <v>1385100</v>
      </c>
      <c r="M4690" s="9">
        <f t="shared" si="406"/>
        <v>0</v>
      </c>
      <c r="N4690" s="5">
        <f>+VLOOKUP(B4690,'[17]TT 2023'!F$4770:K$4873,6,0)</f>
        <v>46034</v>
      </c>
      <c r="O4690" t="s">
        <v>5136</v>
      </c>
    </row>
    <row r="4691" spans="1:15" hidden="1" x14ac:dyDescent="0.2">
      <c r="A4691" s="5">
        <v>45986</v>
      </c>
      <c r="B4691" s="6">
        <v>78552</v>
      </c>
      <c r="C4691" s="6" t="s">
        <v>3391</v>
      </c>
      <c r="D4691" s="6" t="s">
        <v>4724</v>
      </c>
      <c r="E4691" s="9">
        <v>3608560</v>
      </c>
      <c r="F4691" s="10" t="s">
        <v>1409</v>
      </c>
      <c r="G4691" s="9">
        <v>288685</v>
      </c>
      <c r="H4691" s="9">
        <f t="shared" si="407"/>
        <v>3897245</v>
      </c>
      <c r="I4691" s="6" t="s">
        <v>139</v>
      </c>
      <c r="J4691" s="6" t="s">
        <v>140</v>
      </c>
      <c r="K4691" s="5">
        <f t="shared" si="405"/>
        <v>46021</v>
      </c>
      <c r="L4691" s="9">
        <f>+VLOOKUP(B4691,'[17]TT 2023'!F$4770:K$4873,2,0)</f>
        <v>3897248</v>
      </c>
      <c r="M4691" s="9">
        <f t="shared" si="406"/>
        <v>3</v>
      </c>
      <c r="N4691" s="5">
        <f>+VLOOKUP(B4691,'[17]TT 2023'!F$4770:K$4873,6,0)</f>
        <v>46034</v>
      </c>
      <c r="O4691" t="s">
        <v>5136</v>
      </c>
    </row>
    <row r="4692" spans="1:15" hidden="1" x14ac:dyDescent="0.2">
      <c r="A4692" s="5">
        <v>45986</v>
      </c>
      <c r="B4692" s="6">
        <v>78553</v>
      </c>
      <c r="C4692" s="6" t="s">
        <v>3391</v>
      </c>
      <c r="D4692" s="6" t="s">
        <v>4725</v>
      </c>
      <c r="E4692" s="9">
        <v>501830</v>
      </c>
      <c r="F4692" s="10" t="s">
        <v>1409</v>
      </c>
      <c r="G4692" s="9">
        <v>40146</v>
      </c>
      <c r="H4692" s="9">
        <f t="shared" si="407"/>
        <v>541976</v>
      </c>
      <c r="I4692" s="6" t="s">
        <v>139</v>
      </c>
      <c r="J4692" s="6" t="s">
        <v>140</v>
      </c>
      <c r="K4692" s="5">
        <f t="shared" si="405"/>
        <v>46021</v>
      </c>
      <c r="L4692" s="9">
        <f>+VLOOKUP(B4692,'[17]TT 2023'!F$4770:K$4873,2,0)</f>
        <v>541971</v>
      </c>
      <c r="M4692" s="9">
        <f t="shared" si="406"/>
        <v>-5</v>
      </c>
      <c r="N4692" s="5">
        <f>+VLOOKUP(B4692,'[17]TT 2023'!F$4770:K$4873,6,0)</f>
        <v>46034</v>
      </c>
      <c r="O4692" t="s">
        <v>5136</v>
      </c>
    </row>
    <row r="4693" spans="1:15" hidden="1" x14ac:dyDescent="0.2">
      <c r="A4693" s="5">
        <v>45986</v>
      </c>
      <c r="B4693" s="6">
        <v>78554</v>
      </c>
      <c r="C4693" s="6" t="s">
        <v>3391</v>
      </c>
      <c r="D4693" s="6" t="s">
        <v>4726</v>
      </c>
      <c r="E4693" s="9">
        <v>3849940</v>
      </c>
      <c r="F4693" s="10" t="s">
        <v>1409</v>
      </c>
      <c r="G4693" s="9">
        <v>307995</v>
      </c>
      <c r="H4693" s="9">
        <f t="shared" si="407"/>
        <v>4157935</v>
      </c>
      <c r="I4693" s="6" t="s">
        <v>139</v>
      </c>
      <c r="J4693" s="6" t="s">
        <v>140</v>
      </c>
      <c r="K4693" s="5">
        <f t="shared" si="405"/>
        <v>46021</v>
      </c>
      <c r="L4693" s="9">
        <f>+VLOOKUP(B4693,'[17]TT 2023'!F$4770:K$4873,2,0)</f>
        <v>4157933</v>
      </c>
      <c r="M4693" s="9">
        <f t="shared" si="406"/>
        <v>-2</v>
      </c>
      <c r="N4693" s="5">
        <f>+VLOOKUP(B4693,'[17]TT 2023'!F$4770:K$4873,6,0)</f>
        <v>46034</v>
      </c>
      <c r="O4693" t="s">
        <v>5136</v>
      </c>
    </row>
    <row r="4694" spans="1:15" hidden="1" x14ac:dyDescent="0.2">
      <c r="A4694" s="5">
        <v>45986</v>
      </c>
      <c r="B4694" s="6">
        <v>78555</v>
      </c>
      <c r="C4694" s="6" t="s">
        <v>3391</v>
      </c>
      <c r="D4694" s="6" t="s">
        <v>4727</v>
      </c>
      <c r="E4694" s="9">
        <v>903300</v>
      </c>
      <c r="F4694" s="10" t="s">
        <v>1409</v>
      </c>
      <c r="G4694" s="9">
        <v>72264</v>
      </c>
      <c r="H4694" s="9">
        <f t="shared" si="407"/>
        <v>975564</v>
      </c>
      <c r="I4694" s="6" t="s">
        <v>139</v>
      </c>
      <c r="J4694" s="6" t="s">
        <v>140</v>
      </c>
      <c r="K4694" s="5">
        <f t="shared" si="405"/>
        <v>46021</v>
      </c>
      <c r="L4694" s="9">
        <f>+VLOOKUP(B4694,'[17]TT 2023'!F$4770:K$4873,2,0)</f>
        <v>975564</v>
      </c>
      <c r="M4694" s="9">
        <f t="shared" si="406"/>
        <v>0</v>
      </c>
      <c r="N4694" s="5">
        <f>+VLOOKUP(B4694,'[17]TT 2023'!F$4770:K$4873,6,0)</f>
        <v>46034</v>
      </c>
      <c r="O4694" t="s">
        <v>5136</v>
      </c>
    </row>
    <row r="4695" spans="1:15" hidden="1" x14ac:dyDescent="0.2">
      <c r="A4695" s="5">
        <v>45986</v>
      </c>
      <c r="B4695" s="6">
        <v>78556</v>
      </c>
      <c r="C4695" s="6" t="s">
        <v>3391</v>
      </c>
      <c r="D4695" s="6" t="s">
        <v>4728</v>
      </c>
      <c r="E4695" s="9">
        <v>3333360</v>
      </c>
      <c r="F4695" s="10" t="s">
        <v>1409</v>
      </c>
      <c r="G4695" s="9">
        <v>266669</v>
      </c>
      <c r="H4695" s="9">
        <f t="shared" si="407"/>
        <v>3600029</v>
      </c>
      <c r="I4695" s="6" t="s">
        <v>139</v>
      </c>
      <c r="J4695" s="6" t="s">
        <v>140</v>
      </c>
      <c r="K4695" s="5">
        <f t="shared" si="405"/>
        <v>46021</v>
      </c>
      <c r="L4695" s="9">
        <f>+VLOOKUP(B4695,'[17]TT 2023'!F$4770:K$4873,2,0)</f>
        <v>3600032</v>
      </c>
      <c r="M4695" s="9">
        <f t="shared" si="406"/>
        <v>3</v>
      </c>
      <c r="N4695" s="5">
        <f>+VLOOKUP(B4695,'[17]TT 2023'!F$4770:K$4873,6,0)</f>
        <v>46034</v>
      </c>
      <c r="O4695" t="s">
        <v>5136</v>
      </c>
    </row>
    <row r="4696" spans="1:15" hidden="1" x14ac:dyDescent="0.2">
      <c r="A4696" s="5">
        <v>45988</v>
      </c>
      <c r="B4696" s="6">
        <v>79353</v>
      </c>
      <c r="C4696" s="6" t="s">
        <v>3391</v>
      </c>
      <c r="D4696" s="6" t="s">
        <v>4729</v>
      </c>
      <c r="E4696" s="9">
        <v>558030</v>
      </c>
      <c r="F4696" s="10" t="s">
        <v>1409</v>
      </c>
      <c r="G4696" s="9">
        <v>44642</v>
      </c>
      <c r="H4696" s="9">
        <f t="shared" si="407"/>
        <v>602672</v>
      </c>
      <c r="I4696" s="6" t="s">
        <v>147</v>
      </c>
      <c r="J4696" s="6" t="s">
        <v>148</v>
      </c>
      <c r="K4696" s="5">
        <f t="shared" si="405"/>
        <v>46023</v>
      </c>
      <c r="L4696" s="9">
        <f>+VLOOKUP(B4696,'[17]TT 2023'!F$4701:K$4769,2,0)</f>
        <v>602667</v>
      </c>
      <c r="M4696" s="9">
        <f t="shared" si="406"/>
        <v>-5</v>
      </c>
      <c r="N4696" s="5">
        <f>+VLOOKUP(B4696,'[17]TT 2023'!F$4701:K$4769,6,0)</f>
        <v>46015</v>
      </c>
      <c r="O4696" t="s">
        <v>4934</v>
      </c>
    </row>
    <row r="4697" spans="1:15" hidden="1" x14ac:dyDescent="0.2">
      <c r="A4697" s="5">
        <v>45988</v>
      </c>
      <c r="B4697" s="6">
        <v>79354</v>
      </c>
      <c r="C4697" s="6" t="s">
        <v>3391</v>
      </c>
      <c r="D4697" s="6" t="s">
        <v>4730</v>
      </c>
      <c r="E4697" s="9">
        <v>9911900</v>
      </c>
      <c r="F4697" s="10" t="s">
        <v>1409</v>
      </c>
      <c r="G4697" s="9">
        <v>792952</v>
      </c>
      <c r="H4697" s="9">
        <f t="shared" si="407"/>
        <v>10704852</v>
      </c>
      <c r="I4697" s="6" t="s">
        <v>147</v>
      </c>
      <c r="J4697" s="6" t="s">
        <v>148</v>
      </c>
      <c r="K4697" s="5">
        <f t="shared" ref="K4697:K4728" si="408">35+A4697</f>
        <v>46023</v>
      </c>
      <c r="L4697" s="9">
        <f>+VLOOKUP(B4697,'[17]TT 2023'!F$4701:K$4769,2,0)</f>
        <v>10704852</v>
      </c>
      <c r="M4697" s="9">
        <f t="shared" ref="M4697:M4728" si="409">+L4697-H4697</f>
        <v>0</v>
      </c>
      <c r="N4697" s="5">
        <f>+VLOOKUP(B4697,'[17]TT 2023'!F$4701:K$4769,6,0)</f>
        <v>46015</v>
      </c>
      <c r="O4697" t="s">
        <v>4934</v>
      </c>
    </row>
    <row r="4698" spans="1:15" hidden="1" x14ac:dyDescent="0.2">
      <c r="A4698" s="5">
        <v>45988</v>
      </c>
      <c r="B4698" s="6">
        <v>79355</v>
      </c>
      <c r="C4698" s="6" t="s">
        <v>3391</v>
      </c>
      <c r="D4698" s="6" t="s">
        <v>4731</v>
      </c>
      <c r="E4698" s="9">
        <v>846245</v>
      </c>
      <c r="F4698" s="10" t="s">
        <v>1409</v>
      </c>
      <c r="G4698" s="9">
        <v>67700</v>
      </c>
      <c r="H4698" s="9">
        <f t="shared" si="407"/>
        <v>913945</v>
      </c>
      <c r="I4698" s="6" t="s">
        <v>147</v>
      </c>
      <c r="J4698" s="6" t="s">
        <v>148</v>
      </c>
      <c r="K4698" s="5">
        <f t="shared" si="408"/>
        <v>46023</v>
      </c>
      <c r="L4698" s="9">
        <f>+VLOOKUP(B4698,'[17]TT 2023'!F$4701:K$4769,2,0)</f>
        <v>913950</v>
      </c>
      <c r="M4698" s="9">
        <f t="shared" si="409"/>
        <v>5</v>
      </c>
      <c r="N4698" s="5">
        <f>+VLOOKUP(B4698,'[17]TT 2023'!F$4701:K$4769,6,0)</f>
        <v>46015</v>
      </c>
      <c r="O4698" t="s">
        <v>4934</v>
      </c>
    </row>
    <row r="4699" spans="1:15" hidden="1" x14ac:dyDescent="0.2">
      <c r="A4699" s="5">
        <v>45988</v>
      </c>
      <c r="B4699" s="6">
        <v>79356</v>
      </c>
      <c r="C4699" s="6" t="s">
        <v>3391</v>
      </c>
      <c r="D4699" s="6" t="s">
        <v>4732</v>
      </c>
      <c r="E4699" s="9">
        <v>100366</v>
      </c>
      <c r="F4699" s="10" t="s">
        <v>1409</v>
      </c>
      <c r="G4699" s="9">
        <v>8029</v>
      </c>
      <c r="H4699" s="9">
        <f t="shared" si="407"/>
        <v>108395</v>
      </c>
      <c r="I4699" s="6" t="s">
        <v>147</v>
      </c>
      <c r="J4699" s="6" t="s">
        <v>148</v>
      </c>
      <c r="K4699" s="5">
        <f t="shared" si="408"/>
        <v>46023</v>
      </c>
      <c r="L4699" s="9">
        <f>+VLOOKUP(B4699,'[17]TT 2023'!F$4701:K$4769,2,0)</f>
        <v>108392</v>
      </c>
      <c r="M4699" s="9">
        <f t="shared" si="409"/>
        <v>-3</v>
      </c>
      <c r="N4699" s="5">
        <f>+VLOOKUP(B4699,'[17]TT 2023'!F$4701:K$4769,6,0)</f>
        <v>46015</v>
      </c>
      <c r="O4699" t="s">
        <v>4934</v>
      </c>
    </row>
    <row r="4700" spans="1:15" hidden="1" x14ac:dyDescent="0.2">
      <c r="A4700" s="5">
        <v>45988</v>
      </c>
      <c r="B4700" s="6">
        <v>79362</v>
      </c>
      <c r="C4700" s="6" t="s">
        <v>3391</v>
      </c>
      <c r="D4700" s="6" t="s">
        <v>4733</v>
      </c>
      <c r="E4700" s="9">
        <v>500360</v>
      </c>
      <c r="F4700" s="10" t="s">
        <v>1409</v>
      </c>
      <c r="G4700" s="9">
        <v>40029</v>
      </c>
      <c r="H4700" s="9">
        <f t="shared" si="407"/>
        <v>540389</v>
      </c>
      <c r="I4700" s="6" t="s">
        <v>139</v>
      </c>
      <c r="J4700" s="6" t="s">
        <v>140</v>
      </c>
      <c r="K4700" s="5">
        <f t="shared" si="408"/>
        <v>46023</v>
      </c>
      <c r="L4700" s="9">
        <f>+VLOOKUP(B4700,'[17]TT 2023'!F$4770:K$4873,2,0)</f>
        <v>540392</v>
      </c>
      <c r="M4700" s="9">
        <f t="shared" si="409"/>
        <v>3</v>
      </c>
      <c r="N4700" s="5">
        <f>+VLOOKUP(B4700,'[17]TT 2023'!F$4770:K$4873,6,0)</f>
        <v>46034</v>
      </c>
      <c r="O4700" t="s">
        <v>5136</v>
      </c>
    </row>
    <row r="4701" spans="1:15" hidden="1" x14ac:dyDescent="0.2">
      <c r="A4701" s="5">
        <v>45988</v>
      </c>
      <c r="B4701" s="6">
        <v>79363</v>
      </c>
      <c r="C4701" s="6" t="s">
        <v>3391</v>
      </c>
      <c r="D4701" s="6" t="s">
        <v>4734</v>
      </c>
      <c r="E4701" s="9">
        <v>2143180</v>
      </c>
      <c r="F4701" s="10" t="s">
        <v>1409</v>
      </c>
      <c r="G4701" s="9">
        <v>171454</v>
      </c>
      <c r="H4701" s="9">
        <f t="shared" si="407"/>
        <v>2314634</v>
      </c>
      <c r="I4701" s="6" t="s">
        <v>139</v>
      </c>
      <c r="J4701" s="6" t="s">
        <v>140</v>
      </c>
      <c r="K4701" s="5">
        <f t="shared" si="408"/>
        <v>46023</v>
      </c>
      <c r="L4701" s="9">
        <f>+VLOOKUP(B4701,'[17]TT 2023'!F$4770:K$4873,2,0)</f>
        <v>2314629</v>
      </c>
      <c r="M4701" s="9">
        <f t="shared" si="409"/>
        <v>-5</v>
      </c>
      <c r="N4701" s="5">
        <f>+VLOOKUP(B4701,'[17]TT 2023'!F$4770:K$4873,6,0)</f>
        <v>46034</v>
      </c>
      <c r="O4701" t="s">
        <v>5136</v>
      </c>
    </row>
    <row r="4702" spans="1:15" hidden="1" x14ac:dyDescent="0.2">
      <c r="A4702" s="5">
        <v>45988</v>
      </c>
      <c r="B4702" s="6">
        <v>79364</v>
      </c>
      <c r="C4702" s="6" t="s">
        <v>3391</v>
      </c>
      <c r="D4702" s="6" t="s">
        <v>4735</v>
      </c>
      <c r="E4702" s="9">
        <v>2381320</v>
      </c>
      <c r="F4702" s="10" t="s">
        <v>1409</v>
      </c>
      <c r="G4702" s="9">
        <v>190506</v>
      </c>
      <c r="H4702" s="9">
        <f t="shared" si="407"/>
        <v>2571826</v>
      </c>
      <c r="I4702" s="6" t="s">
        <v>113</v>
      </c>
      <c r="J4702" s="6" t="s">
        <v>114</v>
      </c>
      <c r="K4702" s="5">
        <f t="shared" si="408"/>
        <v>46023</v>
      </c>
      <c r="L4702" s="9">
        <f>+VLOOKUP(B4702,'[17]TT 2023'!F$4770:K$4873,2,0)</f>
        <v>2571831</v>
      </c>
      <c r="M4702" s="9">
        <f t="shared" si="409"/>
        <v>5</v>
      </c>
      <c r="N4702" s="5">
        <f>+VLOOKUP(B4702,'[17]TT 2023'!F$4770:K$4873,6,0)</f>
        <v>46034</v>
      </c>
      <c r="O4702" t="s">
        <v>5136</v>
      </c>
    </row>
    <row r="4703" spans="1:15" hidden="1" x14ac:dyDescent="0.2">
      <c r="A4703" s="5">
        <v>45988</v>
      </c>
      <c r="B4703" s="6">
        <v>79365</v>
      </c>
      <c r="C4703" s="6" t="s">
        <v>3391</v>
      </c>
      <c r="D4703" s="6" t="s">
        <v>4736</v>
      </c>
      <c r="E4703" s="9">
        <v>1519860</v>
      </c>
      <c r="F4703" s="10" t="s">
        <v>1409</v>
      </c>
      <c r="G4703" s="9">
        <v>121589</v>
      </c>
      <c r="H4703" s="9">
        <f t="shared" si="407"/>
        <v>1641449</v>
      </c>
      <c r="I4703" s="6" t="s">
        <v>83</v>
      </c>
      <c r="J4703" s="6" t="s">
        <v>84</v>
      </c>
      <c r="K4703" s="5">
        <f t="shared" si="408"/>
        <v>46023</v>
      </c>
      <c r="L4703" s="9">
        <f>+VLOOKUP(B4703,'[17]TT 2023'!F$4770:K$4873,2,0)</f>
        <v>1641452</v>
      </c>
      <c r="M4703" s="9">
        <f t="shared" si="409"/>
        <v>3</v>
      </c>
      <c r="N4703" s="5">
        <f>+VLOOKUP(B4703,'[17]TT 2023'!F$4770:K$4873,6,0)</f>
        <v>46034</v>
      </c>
      <c r="O4703" t="s">
        <v>5136</v>
      </c>
    </row>
    <row r="4704" spans="1:15" hidden="1" x14ac:dyDescent="0.2">
      <c r="A4704" s="5">
        <v>45988</v>
      </c>
      <c r="B4704" s="6">
        <v>79366</v>
      </c>
      <c r="C4704" s="6" t="s">
        <v>3391</v>
      </c>
      <c r="D4704" s="6" t="s">
        <v>4737</v>
      </c>
      <c r="E4704" s="9">
        <v>736000</v>
      </c>
      <c r="F4704" s="10" t="s">
        <v>1409</v>
      </c>
      <c r="G4704" s="9">
        <v>58880</v>
      </c>
      <c r="H4704" s="9">
        <f t="shared" si="407"/>
        <v>794880</v>
      </c>
      <c r="I4704" s="6" t="s">
        <v>83</v>
      </c>
      <c r="J4704" s="6" t="s">
        <v>84</v>
      </c>
      <c r="K4704" s="5">
        <f t="shared" si="408"/>
        <v>46023</v>
      </c>
      <c r="L4704" s="9">
        <f>+VLOOKUP(B4704,'[17]TT 2023'!F$4770:K$4873,2,0)</f>
        <v>794880</v>
      </c>
      <c r="M4704" s="9">
        <f t="shared" si="409"/>
        <v>0</v>
      </c>
      <c r="N4704" s="5">
        <f>+VLOOKUP(B4704,'[17]TT 2023'!F$4770:K$4873,6,0)</f>
        <v>46034</v>
      </c>
      <c r="O4704" t="s">
        <v>5136</v>
      </c>
    </row>
    <row r="4705" spans="1:15" hidden="1" x14ac:dyDescent="0.2">
      <c r="A4705" s="5">
        <v>45988</v>
      </c>
      <c r="B4705" s="6">
        <v>79367</v>
      </c>
      <c r="C4705" s="6" t="s">
        <v>3391</v>
      </c>
      <c r="D4705" s="6" t="s">
        <v>4738</v>
      </c>
      <c r="E4705" s="9">
        <v>1468620</v>
      </c>
      <c r="F4705" s="10" t="s">
        <v>1409</v>
      </c>
      <c r="G4705" s="9">
        <v>117490</v>
      </c>
      <c r="H4705" s="9">
        <f t="shared" si="407"/>
        <v>1586110</v>
      </c>
      <c r="I4705" s="6" t="s">
        <v>93</v>
      </c>
      <c r="J4705" s="6" t="s">
        <v>94</v>
      </c>
      <c r="K4705" s="5">
        <f t="shared" si="408"/>
        <v>46023</v>
      </c>
      <c r="L4705" s="9">
        <f>+VLOOKUP(B4705,'[17]TT 2023'!F$4770:K$4873,2,0)</f>
        <v>1586115</v>
      </c>
      <c r="M4705" s="9">
        <f t="shared" si="409"/>
        <v>5</v>
      </c>
      <c r="N4705" s="5">
        <f>+VLOOKUP(B4705,'[17]TT 2023'!F$4770:K$4873,6,0)</f>
        <v>46034</v>
      </c>
      <c r="O4705" t="s">
        <v>5136</v>
      </c>
    </row>
    <row r="4706" spans="1:15" hidden="1" x14ac:dyDescent="0.2">
      <c r="A4706" s="5">
        <v>45988</v>
      </c>
      <c r="B4706" s="6">
        <v>79368</v>
      </c>
      <c r="C4706" s="6" t="s">
        <v>3391</v>
      </c>
      <c r="D4706" s="6" t="s">
        <v>4739</v>
      </c>
      <c r="E4706" s="9">
        <v>2430450</v>
      </c>
      <c r="F4706" s="10" t="s">
        <v>1409</v>
      </c>
      <c r="G4706" s="9">
        <v>194436</v>
      </c>
      <c r="H4706" s="9">
        <f t="shared" si="407"/>
        <v>2624886</v>
      </c>
      <c r="I4706" s="6" t="s">
        <v>89</v>
      </c>
      <c r="J4706" s="6" t="s">
        <v>90</v>
      </c>
      <c r="K4706" s="5">
        <f t="shared" si="408"/>
        <v>46023</v>
      </c>
      <c r="L4706" s="9">
        <f>+VLOOKUP(B4706,'[17]TT 2023'!F$4770:K$4873,2,0)</f>
        <v>2624886</v>
      </c>
      <c r="M4706" s="9">
        <f t="shared" si="409"/>
        <v>0</v>
      </c>
      <c r="N4706" s="5">
        <f>+VLOOKUP(B4706,'[17]TT 2023'!F$4770:K$4873,6,0)</f>
        <v>46034</v>
      </c>
      <c r="O4706" t="s">
        <v>5136</v>
      </c>
    </row>
    <row r="4707" spans="1:15" hidden="1" x14ac:dyDescent="0.2">
      <c r="A4707" s="5">
        <v>45988</v>
      </c>
      <c r="B4707" s="6">
        <v>79369</v>
      </c>
      <c r="C4707" s="6" t="s">
        <v>3391</v>
      </c>
      <c r="D4707" s="6" t="s">
        <v>4740</v>
      </c>
      <c r="E4707" s="9">
        <v>460000</v>
      </c>
      <c r="F4707" s="10" t="s">
        <v>1409</v>
      </c>
      <c r="G4707" s="9">
        <v>36800</v>
      </c>
      <c r="H4707" s="9">
        <f t="shared" si="407"/>
        <v>496800</v>
      </c>
      <c r="I4707" s="6" t="s">
        <v>89</v>
      </c>
      <c r="J4707" s="6" t="s">
        <v>90</v>
      </c>
      <c r="K4707" s="5">
        <f t="shared" si="408"/>
        <v>46023</v>
      </c>
      <c r="L4707" s="9">
        <f>+VLOOKUP(B4707,'[17]TT 2023'!F$4770:K$4873,2,0)</f>
        <v>496800</v>
      </c>
      <c r="M4707" s="9">
        <f t="shared" si="409"/>
        <v>0</v>
      </c>
      <c r="N4707" s="5">
        <f>+VLOOKUP(B4707,'[17]TT 2023'!F$4770:K$4873,6,0)</f>
        <v>46034</v>
      </c>
      <c r="O4707" t="s">
        <v>5136</v>
      </c>
    </row>
    <row r="4708" spans="1:15" hidden="1" x14ac:dyDescent="0.2">
      <c r="A4708" s="5">
        <v>45988</v>
      </c>
      <c r="B4708" s="6">
        <v>79370</v>
      </c>
      <c r="C4708" s="6" t="s">
        <v>3391</v>
      </c>
      <c r="D4708" s="6" t="s">
        <v>4741</v>
      </c>
      <c r="E4708" s="9">
        <v>652500</v>
      </c>
      <c r="F4708" s="10" t="s">
        <v>1409</v>
      </c>
      <c r="G4708" s="9">
        <v>52200</v>
      </c>
      <c r="H4708" s="9">
        <f t="shared" si="407"/>
        <v>704700</v>
      </c>
      <c r="I4708" s="6" t="s">
        <v>53</v>
      </c>
      <c r="J4708" s="6" t="s">
        <v>54</v>
      </c>
      <c r="K4708" s="5">
        <f t="shared" si="408"/>
        <v>46023</v>
      </c>
      <c r="L4708" s="9">
        <f>+VLOOKUP(B4708,'[17]TT 2023'!F$4770:K$4873,2,0)</f>
        <v>704700</v>
      </c>
      <c r="M4708" s="9">
        <f t="shared" si="409"/>
        <v>0</v>
      </c>
      <c r="N4708" s="5">
        <f>+VLOOKUP(B4708,'[17]TT 2023'!F$4770:K$4873,6,0)</f>
        <v>46034</v>
      </c>
      <c r="O4708" t="s">
        <v>5136</v>
      </c>
    </row>
    <row r="4709" spans="1:15" hidden="1" x14ac:dyDescent="0.2">
      <c r="A4709" s="5">
        <v>45988</v>
      </c>
      <c r="B4709" s="6">
        <v>79371</v>
      </c>
      <c r="C4709" s="6" t="s">
        <v>3391</v>
      </c>
      <c r="D4709" s="6" t="s">
        <v>4742</v>
      </c>
      <c r="E4709" s="9">
        <v>808945</v>
      </c>
      <c r="F4709" s="10" t="s">
        <v>1409</v>
      </c>
      <c r="G4709" s="9">
        <v>64716</v>
      </c>
      <c r="H4709" s="9">
        <f t="shared" si="407"/>
        <v>873661</v>
      </c>
      <c r="I4709" s="6" t="s">
        <v>53</v>
      </c>
      <c r="J4709" s="6" t="s">
        <v>54</v>
      </c>
      <c r="K4709" s="5">
        <f t="shared" si="408"/>
        <v>46023</v>
      </c>
      <c r="L4709" s="9">
        <f>+VLOOKUP(B4709,'[17]TT 2023'!F$4770:K$4873,2,0)</f>
        <v>873666</v>
      </c>
      <c r="M4709" s="9">
        <f t="shared" si="409"/>
        <v>5</v>
      </c>
      <c r="N4709" s="5">
        <f>+VLOOKUP(B4709,'[17]TT 2023'!F$4770:K$4873,6,0)</f>
        <v>46034</v>
      </c>
      <c r="O4709" t="s">
        <v>5136</v>
      </c>
    </row>
    <row r="4710" spans="1:15" hidden="1" x14ac:dyDescent="0.2">
      <c r="A4710" s="5">
        <v>45990</v>
      </c>
      <c r="B4710" s="6">
        <v>80037</v>
      </c>
      <c r="C4710" s="6" t="s">
        <v>3391</v>
      </c>
      <c r="D4710" s="6" t="s">
        <v>4743</v>
      </c>
      <c r="E4710" s="9">
        <v>3580490</v>
      </c>
      <c r="F4710" s="10" t="s">
        <v>1409</v>
      </c>
      <c r="G4710" s="9">
        <v>286439</v>
      </c>
      <c r="H4710" s="9">
        <f t="shared" si="407"/>
        <v>3866929</v>
      </c>
      <c r="I4710" s="6" t="s">
        <v>101</v>
      </c>
      <c r="J4710" s="6" t="s">
        <v>102</v>
      </c>
      <c r="K4710" s="5">
        <f t="shared" si="408"/>
        <v>46025</v>
      </c>
      <c r="L4710" s="9">
        <f>+VLOOKUP(B4710,'[17]TT 2023'!F$4770:K$4873,2,0)</f>
        <v>3866927</v>
      </c>
      <c r="M4710" s="9">
        <f t="shared" si="409"/>
        <v>-2</v>
      </c>
      <c r="N4710" s="5">
        <f>+VLOOKUP(B4710,'[17]TT 2023'!F$4770:K$4873,6,0)</f>
        <v>46034</v>
      </c>
      <c r="O4710" t="s">
        <v>5136</v>
      </c>
    </row>
    <row r="4711" spans="1:15" hidden="1" x14ac:dyDescent="0.2">
      <c r="A4711" s="5">
        <v>45990</v>
      </c>
      <c r="B4711" s="6">
        <v>80038</v>
      </c>
      <c r="C4711" s="6" t="s">
        <v>3391</v>
      </c>
      <c r="D4711" s="6" t="s">
        <v>4744</v>
      </c>
      <c r="E4711" s="9">
        <v>5061945</v>
      </c>
      <c r="F4711" s="10" t="s">
        <v>1409</v>
      </c>
      <c r="G4711" s="9">
        <v>404956</v>
      </c>
      <c r="H4711" s="9">
        <f t="shared" si="407"/>
        <v>5466901</v>
      </c>
      <c r="I4711" s="6" t="s">
        <v>101</v>
      </c>
      <c r="J4711" s="6" t="s">
        <v>102</v>
      </c>
      <c r="K4711" s="5">
        <f t="shared" si="408"/>
        <v>46025</v>
      </c>
      <c r="L4711" s="9">
        <f>+VLOOKUP(B4711,'[17]TT 2023'!F$4770:K$4873,2,0)</f>
        <v>5466906</v>
      </c>
      <c r="M4711" s="9">
        <f t="shared" si="409"/>
        <v>5</v>
      </c>
      <c r="N4711" s="5">
        <f>+VLOOKUP(B4711,'[17]TT 2023'!F$4770:K$4873,6,0)</f>
        <v>46034</v>
      </c>
      <c r="O4711" t="s">
        <v>5136</v>
      </c>
    </row>
    <row r="4712" spans="1:15" hidden="1" x14ac:dyDescent="0.2">
      <c r="A4712" s="5">
        <v>45990</v>
      </c>
      <c r="B4712" s="6">
        <v>80039</v>
      </c>
      <c r="C4712" s="6" t="s">
        <v>3391</v>
      </c>
      <c r="D4712" s="6" t="s">
        <v>4745</v>
      </c>
      <c r="E4712" s="9">
        <v>501830</v>
      </c>
      <c r="F4712" s="10" t="s">
        <v>1409</v>
      </c>
      <c r="G4712" s="9">
        <v>40146</v>
      </c>
      <c r="H4712" s="9">
        <f t="shared" si="407"/>
        <v>541976</v>
      </c>
      <c r="I4712" s="6" t="s">
        <v>117</v>
      </c>
      <c r="J4712" s="6" t="s">
        <v>118</v>
      </c>
      <c r="K4712" s="5">
        <f t="shared" si="408"/>
        <v>46025</v>
      </c>
      <c r="L4712" s="9">
        <f>+VLOOKUP(B4712,'[17]TT 2023'!F$4770:K$4873,2,0)</f>
        <v>541971</v>
      </c>
      <c r="M4712" s="9">
        <f t="shared" si="409"/>
        <v>-5</v>
      </c>
      <c r="N4712" s="5">
        <f>+VLOOKUP(B4712,'[17]TT 2023'!F$4770:K$4873,6,0)</f>
        <v>46034</v>
      </c>
      <c r="O4712" t="s">
        <v>5136</v>
      </c>
    </row>
    <row r="4713" spans="1:15" hidden="1" x14ac:dyDescent="0.2">
      <c r="A4713" s="5">
        <v>45990</v>
      </c>
      <c r="B4713" s="6">
        <v>80040</v>
      </c>
      <c r="C4713" s="6" t="s">
        <v>3391</v>
      </c>
      <c r="D4713" s="6" t="s">
        <v>4746</v>
      </c>
      <c r="E4713" s="9">
        <v>991190</v>
      </c>
      <c r="F4713" s="10" t="s">
        <v>1409</v>
      </c>
      <c r="G4713" s="9">
        <v>79295</v>
      </c>
      <c r="H4713" s="9">
        <f t="shared" si="407"/>
        <v>1070485</v>
      </c>
      <c r="I4713" s="6" t="s">
        <v>117</v>
      </c>
      <c r="J4713" s="6" t="s">
        <v>118</v>
      </c>
      <c r="K4713" s="5">
        <f t="shared" si="408"/>
        <v>46025</v>
      </c>
      <c r="L4713" s="9">
        <f>+VLOOKUP(B4713,'[17]TT 2023'!F$4770:K$4873,2,0)</f>
        <v>1070483</v>
      </c>
      <c r="M4713" s="9">
        <f t="shared" si="409"/>
        <v>-2</v>
      </c>
      <c r="N4713" s="5">
        <f>+VLOOKUP(B4713,'[17]TT 2023'!F$4770:K$4873,6,0)</f>
        <v>46034</v>
      </c>
      <c r="O4713" t="s">
        <v>5136</v>
      </c>
    </row>
    <row r="4714" spans="1:15" hidden="1" x14ac:dyDescent="0.2">
      <c r="A4714" s="5">
        <v>45990</v>
      </c>
      <c r="B4714" s="6">
        <v>80041</v>
      </c>
      <c r="C4714" s="6" t="s">
        <v>3391</v>
      </c>
      <c r="D4714" s="6" t="s">
        <v>4747</v>
      </c>
      <c r="E4714" s="9">
        <v>10166990</v>
      </c>
      <c r="F4714" s="10" t="s">
        <v>1409</v>
      </c>
      <c r="G4714" s="9">
        <v>813359</v>
      </c>
      <c r="H4714" s="9">
        <f t="shared" si="407"/>
        <v>10980349</v>
      </c>
      <c r="I4714" s="6" t="s">
        <v>139</v>
      </c>
      <c r="J4714" s="6" t="s">
        <v>140</v>
      </c>
      <c r="K4714" s="5">
        <f t="shared" si="408"/>
        <v>46025</v>
      </c>
      <c r="L4714" s="9">
        <f>+VLOOKUP(B4714,'[17]TT 2023'!F$4770:K$4873,2,0)</f>
        <v>10980347</v>
      </c>
      <c r="M4714" s="9">
        <f t="shared" si="409"/>
        <v>-2</v>
      </c>
      <c r="N4714" s="5">
        <f>+VLOOKUP(B4714,'[17]TT 2023'!F$4770:K$4873,6,0)</f>
        <v>46034</v>
      </c>
      <c r="O4714" t="s">
        <v>5136</v>
      </c>
    </row>
    <row r="4715" spans="1:15" hidden="1" x14ac:dyDescent="0.2">
      <c r="A4715" s="5">
        <v>45990</v>
      </c>
      <c r="B4715" s="6">
        <v>80042</v>
      </c>
      <c r="C4715" s="6" t="s">
        <v>3391</v>
      </c>
      <c r="D4715" s="6" t="s">
        <v>4748</v>
      </c>
      <c r="E4715" s="9">
        <v>2381320</v>
      </c>
      <c r="F4715" s="10" t="s">
        <v>1409</v>
      </c>
      <c r="G4715" s="9">
        <v>190506</v>
      </c>
      <c r="H4715" s="9">
        <f t="shared" si="407"/>
        <v>2571826</v>
      </c>
      <c r="I4715" s="6" t="s">
        <v>113</v>
      </c>
      <c r="J4715" s="6" t="s">
        <v>114</v>
      </c>
      <c r="K4715" s="5">
        <f t="shared" si="408"/>
        <v>46025</v>
      </c>
      <c r="L4715" s="9">
        <f>+VLOOKUP(B4715,'[17]TT 2023'!F$4770:K$4873,2,0)</f>
        <v>2571831</v>
      </c>
      <c r="M4715" s="9">
        <f t="shared" si="409"/>
        <v>5</v>
      </c>
      <c r="N4715" s="5">
        <f>+VLOOKUP(B4715,'[17]TT 2023'!F$4770:K$4873,6,0)</f>
        <v>46034</v>
      </c>
      <c r="O4715" t="s">
        <v>5136</v>
      </c>
    </row>
    <row r="4716" spans="1:15" hidden="1" x14ac:dyDescent="0.2">
      <c r="A4716" s="5">
        <v>45990</v>
      </c>
      <c r="B4716" s="6">
        <v>80043</v>
      </c>
      <c r="C4716" s="6" t="s">
        <v>3391</v>
      </c>
      <c r="D4716" s="6" t="s">
        <v>4749</v>
      </c>
      <c r="E4716" s="9">
        <v>1154330</v>
      </c>
      <c r="F4716" s="10" t="s">
        <v>1409</v>
      </c>
      <c r="G4716" s="9">
        <v>92346</v>
      </c>
      <c r="H4716" s="9">
        <f t="shared" si="407"/>
        <v>1246676</v>
      </c>
      <c r="I4716" s="6" t="s">
        <v>113</v>
      </c>
      <c r="J4716" s="6" t="s">
        <v>114</v>
      </c>
      <c r="K4716" s="5">
        <f t="shared" si="408"/>
        <v>46025</v>
      </c>
      <c r="L4716" s="9">
        <f>+VLOOKUP(B4716,'[17]TT 2023'!F$4770:K$4873,2,0)</f>
        <v>1246671</v>
      </c>
      <c r="M4716" s="9">
        <f t="shared" si="409"/>
        <v>-5</v>
      </c>
      <c r="N4716" s="5">
        <f>+VLOOKUP(B4716,'[17]TT 2023'!F$4770:K$4873,6,0)</f>
        <v>46034</v>
      </c>
      <c r="O4716" t="s">
        <v>5136</v>
      </c>
    </row>
    <row r="4717" spans="1:15" hidden="1" x14ac:dyDescent="0.2">
      <c r="A4717" s="5">
        <v>45990</v>
      </c>
      <c r="B4717" s="6">
        <v>80044</v>
      </c>
      <c r="C4717" s="6" t="s">
        <v>3391</v>
      </c>
      <c r="D4717" s="6" t="s">
        <v>4750</v>
      </c>
      <c r="E4717" s="9">
        <v>1468620</v>
      </c>
      <c r="F4717" s="10" t="s">
        <v>1409</v>
      </c>
      <c r="G4717" s="9">
        <v>117490</v>
      </c>
      <c r="H4717" s="9">
        <f t="shared" si="407"/>
        <v>1586110</v>
      </c>
      <c r="I4717" s="6" t="s">
        <v>107</v>
      </c>
      <c r="J4717" s="6" t="s">
        <v>108</v>
      </c>
      <c r="K4717" s="5">
        <f t="shared" si="408"/>
        <v>46025</v>
      </c>
      <c r="L4717" s="9">
        <f>+VLOOKUP(B4717,'[17]TT 2023'!F$4770:K$4873,2,0)</f>
        <v>1586115</v>
      </c>
      <c r="M4717" s="9">
        <f t="shared" si="409"/>
        <v>5</v>
      </c>
      <c r="N4717" s="5">
        <f>+VLOOKUP(B4717,'[17]TT 2023'!F$4770:K$4873,6,0)</f>
        <v>46034</v>
      </c>
      <c r="O4717" t="s">
        <v>5136</v>
      </c>
    </row>
    <row r="4718" spans="1:15" hidden="1" x14ac:dyDescent="0.2">
      <c r="A4718" s="5">
        <v>45990</v>
      </c>
      <c r="B4718" s="6">
        <v>80045</v>
      </c>
      <c r="C4718" s="6" t="s">
        <v>3391</v>
      </c>
      <c r="D4718" s="6" t="s">
        <v>4751</v>
      </c>
      <c r="E4718" s="9">
        <v>630000</v>
      </c>
      <c r="F4718" s="10" t="s">
        <v>1409</v>
      </c>
      <c r="G4718" s="9">
        <v>50400</v>
      </c>
      <c r="H4718" s="9">
        <f t="shared" si="407"/>
        <v>680400</v>
      </c>
      <c r="I4718" s="6" t="s">
        <v>139</v>
      </c>
      <c r="J4718" s="6" t="s">
        <v>140</v>
      </c>
      <c r="K4718" s="5">
        <f t="shared" si="408"/>
        <v>46025</v>
      </c>
      <c r="L4718" s="9">
        <f>+VLOOKUP(B4718,'[17]TT 2023'!F$4770:K$4873,2,0)</f>
        <v>680400</v>
      </c>
      <c r="M4718" s="9">
        <f t="shared" si="409"/>
        <v>0</v>
      </c>
      <c r="N4718" s="5">
        <f>+VLOOKUP(B4718,'[17]TT 2023'!F$4770:K$4873,6,0)</f>
        <v>46034</v>
      </c>
      <c r="O4718" t="s">
        <v>5136</v>
      </c>
    </row>
    <row r="4719" spans="1:15" hidden="1" x14ac:dyDescent="0.2">
      <c r="A4719" s="5">
        <v>45990</v>
      </c>
      <c r="B4719" s="6">
        <v>80046</v>
      </c>
      <c r="C4719" s="6" t="s">
        <v>3391</v>
      </c>
      <c r="D4719" s="6" t="s">
        <v>4752</v>
      </c>
      <c r="E4719" s="9">
        <v>2286425</v>
      </c>
      <c r="F4719" s="10" t="s">
        <v>1409</v>
      </c>
      <c r="G4719" s="9">
        <v>182914</v>
      </c>
      <c r="H4719" s="9">
        <f t="shared" si="407"/>
        <v>2469339</v>
      </c>
      <c r="I4719" s="6" t="s">
        <v>53</v>
      </c>
      <c r="J4719" s="6" t="s">
        <v>54</v>
      </c>
      <c r="K4719" s="5">
        <f t="shared" si="408"/>
        <v>46025</v>
      </c>
      <c r="L4719" s="9">
        <f>+VLOOKUP(B4719,'[17]TT 2023'!F$4770:K$4873,2,0)</f>
        <v>2469339</v>
      </c>
      <c r="M4719" s="9">
        <f t="shared" si="409"/>
        <v>0</v>
      </c>
      <c r="N4719" s="5">
        <f>+VLOOKUP(B4719,'[17]TT 2023'!F$4770:K$4873,6,0)</f>
        <v>46034</v>
      </c>
      <c r="O4719" t="s">
        <v>5136</v>
      </c>
    </row>
    <row r="4720" spans="1:15" hidden="1" x14ac:dyDescent="0.2">
      <c r="A4720" s="5">
        <v>45990</v>
      </c>
      <c r="B4720" s="6">
        <v>80047</v>
      </c>
      <c r="C4720" s="6" t="s">
        <v>3391</v>
      </c>
      <c r="D4720" s="6" t="s">
        <v>4753</v>
      </c>
      <c r="E4720" s="9">
        <v>2381320</v>
      </c>
      <c r="F4720" s="10" t="s">
        <v>1409</v>
      </c>
      <c r="G4720" s="9">
        <v>190506</v>
      </c>
      <c r="H4720" s="9">
        <f t="shared" si="407"/>
        <v>2571826</v>
      </c>
      <c r="I4720" s="6" t="s">
        <v>131</v>
      </c>
      <c r="J4720" s="6" t="s">
        <v>132</v>
      </c>
      <c r="K4720" s="5">
        <f t="shared" si="408"/>
        <v>46025</v>
      </c>
      <c r="L4720" s="9">
        <f>+VLOOKUP(B4720,'[17]TT 2023'!F$4770:K$4873,2,0)</f>
        <v>2571831</v>
      </c>
      <c r="M4720" s="9">
        <f t="shared" si="409"/>
        <v>5</v>
      </c>
      <c r="N4720" s="5">
        <f>+VLOOKUP(B4720,'[17]TT 2023'!F$4770:K$4873,6,0)</f>
        <v>46034</v>
      </c>
      <c r="O4720" t="s">
        <v>5136</v>
      </c>
    </row>
    <row r="4721" spans="1:15" hidden="1" x14ac:dyDescent="0.2">
      <c r="A4721" s="5">
        <v>45990</v>
      </c>
      <c r="B4721" s="6">
        <v>80048</v>
      </c>
      <c r="C4721" s="6" t="s">
        <v>3391</v>
      </c>
      <c r="D4721" s="6" t="s">
        <v>4754</v>
      </c>
      <c r="E4721" s="9">
        <v>7768445</v>
      </c>
      <c r="F4721" s="10" t="s">
        <v>1409</v>
      </c>
      <c r="G4721" s="9">
        <v>621476</v>
      </c>
      <c r="H4721" s="9">
        <f t="shared" si="407"/>
        <v>8389921</v>
      </c>
      <c r="I4721" s="6" t="s">
        <v>13</v>
      </c>
      <c r="J4721" s="6" t="s">
        <v>14</v>
      </c>
      <c r="K4721" s="5">
        <f t="shared" si="408"/>
        <v>46025</v>
      </c>
      <c r="L4721" s="9">
        <f>+VLOOKUP(B4721,'[17]TT 2023'!F$4770:K$4873,2,0)</f>
        <v>8389926</v>
      </c>
      <c r="M4721" s="9">
        <f t="shared" si="409"/>
        <v>5</v>
      </c>
      <c r="N4721" s="5">
        <f>+VLOOKUP(B4721,'[17]TT 2023'!F$4770:K$4873,6,0)</f>
        <v>46034</v>
      </c>
      <c r="O4721" t="s">
        <v>5136</v>
      </c>
    </row>
    <row r="4722" spans="1:15" hidden="1" x14ac:dyDescent="0.2">
      <c r="A4722" s="5">
        <v>45990</v>
      </c>
      <c r="B4722" s="6">
        <v>80049</v>
      </c>
      <c r="C4722" s="6" t="s">
        <v>3391</v>
      </c>
      <c r="D4722" s="6" t="s">
        <v>4755</v>
      </c>
      <c r="E4722" s="9">
        <v>991190</v>
      </c>
      <c r="F4722" s="10" t="s">
        <v>1409</v>
      </c>
      <c r="G4722" s="9">
        <v>79295</v>
      </c>
      <c r="H4722" s="9">
        <f t="shared" si="407"/>
        <v>1070485</v>
      </c>
      <c r="I4722" s="6" t="s">
        <v>13</v>
      </c>
      <c r="J4722" s="6" t="s">
        <v>14</v>
      </c>
      <c r="K4722" s="5">
        <f t="shared" si="408"/>
        <v>46025</v>
      </c>
      <c r="L4722" s="9">
        <f>+VLOOKUP(B4722,'[17]TT 2023'!F$4770:K$4873,2,0)</f>
        <v>1070483</v>
      </c>
      <c r="M4722" s="9">
        <f t="shared" si="409"/>
        <v>-2</v>
      </c>
      <c r="N4722" s="5">
        <f>+VLOOKUP(B4722,'[17]TT 2023'!F$4770:K$4873,6,0)</f>
        <v>46034</v>
      </c>
      <c r="O4722" t="s">
        <v>5136</v>
      </c>
    </row>
    <row r="4723" spans="1:15" hidden="1" x14ac:dyDescent="0.2">
      <c r="A4723" s="5">
        <v>45990</v>
      </c>
      <c r="B4723" s="6">
        <v>80050</v>
      </c>
      <c r="C4723" s="6" t="s">
        <v>3391</v>
      </c>
      <c r="D4723" s="6" t="s">
        <v>4756</v>
      </c>
      <c r="E4723" s="9">
        <v>7606300</v>
      </c>
      <c r="F4723" s="10" t="s">
        <v>1409</v>
      </c>
      <c r="G4723" s="9">
        <v>608504</v>
      </c>
      <c r="H4723" s="9">
        <f t="shared" si="407"/>
        <v>8214804</v>
      </c>
      <c r="I4723" s="6" t="s">
        <v>13</v>
      </c>
      <c r="J4723" s="6" t="s">
        <v>14</v>
      </c>
      <c r="K4723" s="5">
        <f t="shared" si="408"/>
        <v>46025</v>
      </c>
      <c r="L4723" s="9">
        <f>+VLOOKUP(B4723,'[17]TT 2023'!F$4770:K$4873,2,0)</f>
        <v>8214804</v>
      </c>
      <c r="M4723" s="9">
        <f t="shared" si="409"/>
        <v>0</v>
      </c>
      <c r="N4723" s="5">
        <f>+VLOOKUP(B4723,'[17]TT 2023'!F$4770:K$4873,6,0)</f>
        <v>46034</v>
      </c>
      <c r="O4723" t="s">
        <v>5136</v>
      </c>
    </row>
    <row r="4724" spans="1:15" hidden="1" x14ac:dyDescent="0.2">
      <c r="A4724" s="5">
        <v>45990</v>
      </c>
      <c r="B4724" s="6">
        <v>80051</v>
      </c>
      <c r="C4724" s="6" t="s">
        <v>3391</v>
      </c>
      <c r="D4724" s="6" t="s">
        <v>4757</v>
      </c>
      <c r="E4724" s="9">
        <v>1282500</v>
      </c>
      <c r="F4724" s="10" t="s">
        <v>1409</v>
      </c>
      <c r="G4724" s="9">
        <v>102600</v>
      </c>
      <c r="H4724" s="9">
        <f t="shared" si="407"/>
        <v>1385100</v>
      </c>
      <c r="I4724" s="6" t="s">
        <v>13</v>
      </c>
      <c r="J4724" s="6" t="s">
        <v>14</v>
      </c>
      <c r="K4724" s="5">
        <f t="shared" si="408"/>
        <v>46025</v>
      </c>
      <c r="L4724" s="9">
        <f>+VLOOKUP(B4724,'[17]TT 2023'!F$4770:K$4873,2,0)</f>
        <v>1385100</v>
      </c>
      <c r="M4724" s="9">
        <f t="shared" si="409"/>
        <v>0</v>
      </c>
      <c r="N4724" s="5">
        <f>+VLOOKUP(B4724,'[17]TT 2023'!F$4770:K$4873,6,0)</f>
        <v>46034</v>
      </c>
      <c r="O4724" t="s">
        <v>5136</v>
      </c>
    </row>
    <row r="4725" spans="1:15" hidden="1" x14ac:dyDescent="0.2">
      <c r="A4725" s="5">
        <v>45990</v>
      </c>
      <c r="B4725" s="6">
        <v>80052</v>
      </c>
      <c r="C4725" s="6" t="s">
        <v>3391</v>
      </c>
      <c r="D4725" s="6" t="s">
        <v>4758</v>
      </c>
      <c r="E4725" s="9">
        <v>10753850</v>
      </c>
      <c r="F4725" s="10" t="s">
        <v>1409</v>
      </c>
      <c r="G4725" s="9">
        <v>860308</v>
      </c>
      <c r="H4725" s="9">
        <f t="shared" ref="H4725:H4788" si="410">+E4725+G4725</f>
        <v>11614158</v>
      </c>
      <c r="I4725" s="6" t="s">
        <v>13</v>
      </c>
      <c r="J4725" s="6" t="s">
        <v>14</v>
      </c>
      <c r="K4725" s="5">
        <f t="shared" si="408"/>
        <v>46025</v>
      </c>
      <c r="L4725" s="9">
        <f>+VLOOKUP(B4725,'[17]TT 2023'!F$4770:K$4873,2,0)</f>
        <v>11614158</v>
      </c>
      <c r="M4725" s="9">
        <f t="shared" si="409"/>
        <v>0</v>
      </c>
      <c r="N4725" s="5">
        <f>+VLOOKUP(B4725,'[17]TT 2023'!F$4770:K$4873,6,0)</f>
        <v>46034</v>
      </c>
      <c r="O4725" t="s">
        <v>5136</v>
      </c>
    </row>
    <row r="4726" spans="1:15" hidden="1" x14ac:dyDescent="0.2">
      <c r="A4726" s="5">
        <v>45990</v>
      </c>
      <c r="B4726" s="6">
        <v>80053</v>
      </c>
      <c r="C4726" s="6" t="s">
        <v>3391</v>
      </c>
      <c r="D4726" s="6" t="s">
        <v>4759</v>
      </c>
      <c r="E4726" s="9">
        <v>5947140</v>
      </c>
      <c r="F4726" s="10" t="s">
        <v>1409</v>
      </c>
      <c r="G4726" s="9">
        <v>475771</v>
      </c>
      <c r="H4726" s="9">
        <f t="shared" si="410"/>
        <v>6422911</v>
      </c>
      <c r="I4726" s="6" t="s">
        <v>13</v>
      </c>
      <c r="J4726" s="6" t="s">
        <v>14</v>
      </c>
      <c r="K4726" s="5">
        <f t="shared" si="408"/>
        <v>46025</v>
      </c>
      <c r="L4726" s="9">
        <f>+VLOOKUP(B4726,'[17]TT 2023'!F$4770:K$4873,2,0)</f>
        <v>6422909</v>
      </c>
      <c r="M4726" s="9">
        <f t="shared" si="409"/>
        <v>-2</v>
      </c>
      <c r="N4726" s="5">
        <f>+VLOOKUP(B4726,'[17]TT 2023'!F$4770:K$4873,6,0)</f>
        <v>46034</v>
      </c>
      <c r="O4726" t="s">
        <v>5136</v>
      </c>
    </row>
    <row r="4727" spans="1:15" hidden="1" x14ac:dyDescent="0.2">
      <c r="A4727" s="5">
        <v>45990</v>
      </c>
      <c r="B4727" s="6">
        <v>80054</v>
      </c>
      <c r="C4727" s="6" t="s">
        <v>3391</v>
      </c>
      <c r="D4727" s="6" t="s">
        <v>4760</v>
      </c>
      <c r="E4727" s="9">
        <v>7936420</v>
      </c>
      <c r="F4727" s="10" t="s">
        <v>1409</v>
      </c>
      <c r="G4727" s="9">
        <v>634914</v>
      </c>
      <c r="H4727" s="9">
        <f t="shared" si="410"/>
        <v>8571334</v>
      </c>
      <c r="I4727" s="6" t="s">
        <v>13</v>
      </c>
      <c r="J4727" s="6" t="s">
        <v>14</v>
      </c>
      <c r="K4727" s="5">
        <f t="shared" si="408"/>
        <v>46025</v>
      </c>
      <c r="L4727" s="9">
        <f>+VLOOKUP(B4727,'[17]TT 2023'!F$4770:K$4873,2,0)</f>
        <v>8571339</v>
      </c>
      <c r="M4727" s="9">
        <f t="shared" si="409"/>
        <v>5</v>
      </c>
      <c r="N4727" s="5">
        <f>+VLOOKUP(B4727,'[17]TT 2023'!F$4770:K$4873,6,0)</f>
        <v>46034</v>
      </c>
      <c r="O4727" t="s">
        <v>5136</v>
      </c>
    </row>
    <row r="4728" spans="1:15" hidden="1" x14ac:dyDescent="0.2">
      <c r="A4728" s="5">
        <v>45990</v>
      </c>
      <c r="B4728" s="6">
        <v>80055</v>
      </c>
      <c r="C4728" s="6" t="s">
        <v>3391</v>
      </c>
      <c r="D4728" s="6" t="s">
        <v>4761</v>
      </c>
      <c r="E4728" s="9">
        <v>1468620</v>
      </c>
      <c r="F4728" s="10" t="s">
        <v>1409</v>
      </c>
      <c r="G4728" s="9">
        <v>117490</v>
      </c>
      <c r="H4728" s="9">
        <f t="shared" si="410"/>
        <v>1586110</v>
      </c>
      <c r="I4728" s="6" t="s">
        <v>13</v>
      </c>
      <c r="J4728" s="6" t="s">
        <v>14</v>
      </c>
      <c r="K4728" s="5">
        <f t="shared" si="408"/>
        <v>46025</v>
      </c>
      <c r="L4728" s="9">
        <f>+VLOOKUP(B4728,'[17]TT 2023'!F$4770:K$4873,2,0)</f>
        <v>1586115</v>
      </c>
      <c r="M4728" s="9">
        <f t="shared" si="409"/>
        <v>5</v>
      </c>
      <c r="N4728" s="5">
        <f>+VLOOKUP(B4728,'[17]TT 2023'!F$4770:K$4873,6,0)</f>
        <v>46034</v>
      </c>
      <c r="O4728" t="s">
        <v>5136</v>
      </c>
    </row>
    <row r="4729" spans="1:15" hidden="1" x14ac:dyDescent="0.2">
      <c r="A4729" s="5">
        <v>45993</v>
      </c>
      <c r="B4729" s="6">
        <v>1938</v>
      </c>
      <c r="C4729" s="6" t="s">
        <v>3386</v>
      </c>
      <c r="D4729" s="6" t="s">
        <v>4765</v>
      </c>
      <c r="E4729" s="9">
        <v>-1166110</v>
      </c>
      <c r="F4729" s="10" t="s">
        <v>1409</v>
      </c>
      <c r="G4729" s="9">
        <v>-93289</v>
      </c>
      <c r="H4729" s="9">
        <f t="shared" si="410"/>
        <v>-1259399</v>
      </c>
      <c r="I4729" s="6" t="s">
        <v>131</v>
      </c>
      <c r="J4729" s="6" t="s">
        <v>132</v>
      </c>
      <c r="K4729" s="5">
        <f t="shared" ref="K4729:K4792" si="411">35+A4729</f>
        <v>46028</v>
      </c>
      <c r="L4729" s="9" t="e">
        <f>+VLOOKUP(B4729,'[17]TT 2023'!F$4701:K$4769,2,0)</f>
        <v>#N/A</v>
      </c>
      <c r="M4729" s="9" t="e">
        <f t="shared" ref="M4729:M4792" si="412">+L4729-H4729</f>
        <v>#N/A</v>
      </c>
      <c r="N4729" s="5" t="e">
        <f>+VLOOKUP(B4729,'[17]TT 2023'!F$4701:K$4769,6,0)</f>
        <v>#N/A</v>
      </c>
      <c r="O4729" t="s">
        <v>4935</v>
      </c>
    </row>
    <row r="4730" spans="1:15" hidden="1" x14ac:dyDescent="0.2">
      <c r="A4730" s="5">
        <v>45993</v>
      </c>
      <c r="B4730" s="6">
        <v>80203</v>
      </c>
      <c r="C4730" s="6" t="s">
        <v>3391</v>
      </c>
      <c r="D4730" s="6" t="s">
        <v>4766</v>
      </c>
      <c r="E4730" s="9">
        <v>991190</v>
      </c>
      <c r="F4730" s="10" t="s">
        <v>1409</v>
      </c>
      <c r="G4730" s="9">
        <v>79295</v>
      </c>
      <c r="H4730" s="9">
        <f t="shared" si="410"/>
        <v>1070485</v>
      </c>
      <c r="I4730" s="6" t="s">
        <v>131</v>
      </c>
      <c r="J4730" s="6" t="s">
        <v>132</v>
      </c>
      <c r="K4730" s="5">
        <f t="shared" si="411"/>
        <v>46028</v>
      </c>
      <c r="L4730" s="9">
        <f>+VLOOKUP(B4730,'[17]TT 2023'!F$4770:K$4873,2,0)</f>
        <v>1070483</v>
      </c>
      <c r="M4730" s="9">
        <f t="shared" si="412"/>
        <v>-2</v>
      </c>
      <c r="N4730" s="5">
        <f>+VLOOKUP(B4730,'[17]TT 2023'!F$4770:K$4873,6,0)</f>
        <v>46034</v>
      </c>
      <c r="O4730" t="s">
        <v>5136</v>
      </c>
    </row>
    <row r="4731" spans="1:15" hidden="1" x14ac:dyDescent="0.2">
      <c r="A4731" s="5">
        <v>45994</v>
      </c>
      <c r="B4731" s="6">
        <v>37769</v>
      </c>
      <c r="C4731" s="6" t="s">
        <v>4333</v>
      </c>
      <c r="D4731" s="6" t="s">
        <v>1610</v>
      </c>
      <c r="E4731" s="9">
        <v>-1549204</v>
      </c>
      <c r="F4731" s="10" t="s">
        <v>1409</v>
      </c>
      <c r="G4731" s="9">
        <v>-123936</v>
      </c>
      <c r="H4731" s="9">
        <f t="shared" si="410"/>
        <v>-1673140</v>
      </c>
      <c r="I4731" s="6" t="s">
        <v>13</v>
      </c>
      <c r="J4731" s="6" t="s">
        <v>14</v>
      </c>
      <c r="K4731" s="5">
        <f t="shared" si="411"/>
        <v>46029</v>
      </c>
      <c r="L4731" s="9">
        <f>+VLOOKUP(B4731,'[17]TT 2023'!F$4701:K$4769,2,0)</f>
        <v>-1673140</v>
      </c>
      <c r="M4731" s="9">
        <f t="shared" si="412"/>
        <v>0</v>
      </c>
      <c r="N4731" s="5">
        <f>+VLOOKUP(B4731,'[17]TT 2023'!F$4701:K$4769,6,0)</f>
        <v>46015</v>
      </c>
      <c r="O4731" t="s">
        <v>4934</v>
      </c>
    </row>
    <row r="4732" spans="1:15" hidden="1" x14ac:dyDescent="0.2">
      <c r="A4732" s="5">
        <v>45994</v>
      </c>
      <c r="B4732" s="6">
        <v>37788</v>
      </c>
      <c r="C4732" s="6" t="s">
        <v>4333</v>
      </c>
      <c r="D4732" s="6" t="s">
        <v>1611</v>
      </c>
      <c r="E4732" s="9">
        <v>-12393636</v>
      </c>
      <c r="F4732" s="10" t="s">
        <v>1409</v>
      </c>
      <c r="G4732" s="9">
        <v>-991491</v>
      </c>
      <c r="H4732" s="9">
        <f t="shared" si="410"/>
        <v>-13385127</v>
      </c>
      <c r="I4732" s="6" t="s">
        <v>13</v>
      </c>
      <c r="J4732" s="6" t="s">
        <v>14</v>
      </c>
      <c r="K4732" s="5">
        <f t="shared" si="411"/>
        <v>46029</v>
      </c>
      <c r="L4732" s="9">
        <f>+VLOOKUP(B4732,'[17]TT 2023'!F$4701:K$4769,2,0)</f>
        <v>-13385127</v>
      </c>
      <c r="M4732" s="9">
        <f t="shared" si="412"/>
        <v>0</v>
      </c>
      <c r="N4732" s="5">
        <f>+VLOOKUP(B4732,'[17]TT 2023'!F$4701:K$4769,6,0)</f>
        <v>46015</v>
      </c>
      <c r="O4732" t="s">
        <v>4934</v>
      </c>
    </row>
    <row r="4733" spans="1:15" hidden="1" x14ac:dyDescent="0.2">
      <c r="A4733" s="5">
        <v>45994</v>
      </c>
      <c r="B4733" s="6">
        <v>37841</v>
      </c>
      <c r="C4733" s="6" t="s">
        <v>4333</v>
      </c>
      <c r="D4733" s="6" t="s">
        <v>2974</v>
      </c>
      <c r="E4733" s="9">
        <v>-6196818</v>
      </c>
      <c r="F4733" s="10" t="s">
        <v>1409</v>
      </c>
      <c r="G4733" s="9">
        <v>-495745</v>
      </c>
      <c r="H4733" s="9">
        <f t="shared" si="410"/>
        <v>-6692563</v>
      </c>
      <c r="I4733" s="6" t="s">
        <v>13</v>
      </c>
      <c r="J4733" s="6" t="s">
        <v>14</v>
      </c>
      <c r="K4733" s="5">
        <f t="shared" si="411"/>
        <v>46029</v>
      </c>
      <c r="L4733" s="9">
        <f>+VLOOKUP(B4733,'[17]TT 2023'!F$4701:K$4769,2,0)</f>
        <v>-6692563</v>
      </c>
      <c r="M4733" s="9">
        <f t="shared" si="412"/>
        <v>0</v>
      </c>
      <c r="N4733" s="5">
        <f>+VLOOKUP(B4733,'[17]TT 2023'!F$4701:K$4769,6,0)</f>
        <v>46015</v>
      </c>
      <c r="O4733" t="s">
        <v>4934</v>
      </c>
    </row>
    <row r="4734" spans="1:15" hidden="1" x14ac:dyDescent="0.2">
      <c r="A4734" s="5">
        <v>45994</v>
      </c>
      <c r="B4734" s="6">
        <v>37924</v>
      </c>
      <c r="C4734" s="6" t="s">
        <v>4333</v>
      </c>
      <c r="D4734" s="6" t="s">
        <v>1609</v>
      </c>
      <c r="E4734" s="9">
        <v>-7126341</v>
      </c>
      <c r="F4734" s="10" t="s">
        <v>1409</v>
      </c>
      <c r="G4734" s="9">
        <v>-570107</v>
      </c>
      <c r="H4734" s="9">
        <f t="shared" si="410"/>
        <v>-7696448</v>
      </c>
      <c r="I4734" s="6" t="s">
        <v>13</v>
      </c>
      <c r="J4734" s="6" t="s">
        <v>14</v>
      </c>
      <c r="K4734" s="5">
        <f t="shared" si="411"/>
        <v>46029</v>
      </c>
      <c r="L4734" s="9">
        <f>+VLOOKUP(B4734,'[17]TT 2023'!F$4701:K$4769,2,0)</f>
        <v>-7696448</v>
      </c>
      <c r="M4734" s="9">
        <f t="shared" si="412"/>
        <v>0</v>
      </c>
      <c r="N4734" s="5">
        <f>+VLOOKUP(B4734,'[17]TT 2023'!F$4701:K$4769,6,0)</f>
        <v>46015</v>
      </c>
      <c r="O4734" t="s">
        <v>4934</v>
      </c>
    </row>
    <row r="4735" spans="1:15" hidden="1" x14ac:dyDescent="0.2">
      <c r="A4735" s="5">
        <v>45994</v>
      </c>
      <c r="B4735" s="6">
        <v>40566</v>
      </c>
      <c r="C4735" s="6" t="s">
        <v>4333</v>
      </c>
      <c r="D4735" s="6" t="s">
        <v>1612</v>
      </c>
      <c r="E4735" s="9">
        <v>-6971420</v>
      </c>
      <c r="F4735" s="10" t="s">
        <v>1409</v>
      </c>
      <c r="G4735" s="9">
        <v>-557714</v>
      </c>
      <c r="H4735" s="9">
        <f t="shared" si="410"/>
        <v>-7529134</v>
      </c>
      <c r="I4735" s="6" t="s">
        <v>13</v>
      </c>
      <c r="J4735" s="6" t="s">
        <v>14</v>
      </c>
      <c r="K4735" s="5">
        <f t="shared" si="411"/>
        <v>46029</v>
      </c>
      <c r="L4735" s="9">
        <f>+VLOOKUP(B4735,'[17]TT 2023'!F$4701:K$4769,2,0)</f>
        <v>-7529134</v>
      </c>
      <c r="M4735" s="9">
        <f t="shared" si="412"/>
        <v>0</v>
      </c>
      <c r="N4735" s="5">
        <f>+VLOOKUP(B4735,'[17]TT 2023'!F$4701:K$4769,6,0)</f>
        <v>46015</v>
      </c>
      <c r="O4735" t="s">
        <v>4934</v>
      </c>
    </row>
    <row r="4736" spans="1:15" hidden="1" x14ac:dyDescent="0.2">
      <c r="A4736" s="5">
        <v>45994</v>
      </c>
      <c r="B4736" s="6">
        <v>40592</v>
      </c>
      <c r="C4736" s="6" t="s">
        <v>4333</v>
      </c>
      <c r="D4736" s="6" t="s">
        <v>1613</v>
      </c>
      <c r="E4736" s="9">
        <v>-3098409</v>
      </c>
      <c r="F4736" s="10" t="s">
        <v>1409</v>
      </c>
      <c r="G4736" s="9">
        <v>-247873</v>
      </c>
      <c r="H4736" s="9">
        <f t="shared" si="410"/>
        <v>-3346282</v>
      </c>
      <c r="I4736" s="6" t="s">
        <v>13</v>
      </c>
      <c r="J4736" s="6" t="s">
        <v>14</v>
      </c>
      <c r="K4736" s="5">
        <f t="shared" si="411"/>
        <v>46029</v>
      </c>
      <c r="L4736" s="9">
        <f>+VLOOKUP(B4736,'[17]TT 2023'!F$4701:K$4769,2,0)</f>
        <v>-3346282</v>
      </c>
      <c r="M4736" s="9">
        <f t="shared" si="412"/>
        <v>0</v>
      </c>
      <c r="N4736" s="5">
        <f>+VLOOKUP(B4736,'[17]TT 2023'!F$4701:K$4769,6,0)</f>
        <v>46015</v>
      </c>
      <c r="O4736" t="s">
        <v>4934</v>
      </c>
    </row>
    <row r="4737" spans="1:15" hidden="1" x14ac:dyDescent="0.2">
      <c r="A4737" s="5">
        <v>45994</v>
      </c>
      <c r="B4737" s="6" t="s">
        <v>4932</v>
      </c>
      <c r="C4737" s="6" t="s">
        <v>727</v>
      </c>
      <c r="D4737" s="6" t="s">
        <v>4462</v>
      </c>
      <c r="E4737" s="9">
        <v>-10224749</v>
      </c>
      <c r="F4737" s="10" t="s">
        <v>2419</v>
      </c>
      <c r="G4737" s="9">
        <v>0</v>
      </c>
      <c r="H4737" s="9">
        <f t="shared" si="410"/>
        <v>-10224749</v>
      </c>
      <c r="I4737" s="6" t="s">
        <v>13</v>
      </c>
      <c r="J4737" s="6" t="s">
        <v>14</v>
      </c>
      <c r="K4737" s="5">
        <f t="shared" si="411"/>
        <v>46029</v>
      </c>
      <c r="L4737" s="9">
        <f>+VLOOKUP(B4737,'[17]TT 2023'!F$4701:K$4769,2,0)</f>
        <v>-10224749</v>
      </c>
      <c r="M4737" s="9">
        <f t="shared" si="412"/>
        <v>0</v>
      </c>
      <c r="N4737" s="5">
        <f>+VLOOKUP(B4737,'[17]TT 2023'!F$4701:K$4769,6,0)</f>
        <v>46015</v>
      </c>
      <c r="O4737" t="s">
        <v>4934</v>
      </c>
    </row>
    <row r="4738" spans="1:15" hidden="1" x14ac:dyDescent="0.2">
      <c r="A4738" s="5">
        <v>45994</v>
      </c>
      <c r="B4738" s="6">
        <v>158</v>
      </c>
      <c r="C4738" s="6" t="s">
        <v>4193</v>
      </c>
      <c r="D4738" s="6" t="s">
        <v>1985</v>
      </c>
      <c r="E4738" s="9">
        <v>-169249</v>
      </c>
      <c r="F4738" s="10" t="s">
        <v>1409</v>
      </c>
      <c r="G4738" s="9">
        <v>-13540</v>
      </c>
      <c r="H4738" s="9">
        <f t="shared" si="410"/>
        <v>-182789</v>
      </c>
      <c r="I4738" s="6" t="s">
        <v>113</v>
      </c>
      <c r="J4738" s="6" t="s">
        <v>114</v>
      </c>
      <c r="K4738" s="5">
        <f t="shared" si="411"/>
        <v>46029</v>
      </c>
      <c r="L4738" s="9">
        <f>+VLOOKUP(B4738,'[17]TT 2023'!F$4611:K$4700,2,0)</f>
        <v>-182789</v>
      </c>
      <c r="M4738" s="9">
        <f t="shared" si="412"/>
        <v>0</v>
      </c>
      <c r="N4738" s="5">
        <f>+VLOOKUP(B4738,'[17]TT 2023'!F$4611:K$4700,6,0)</f>
        <v>46001</v>
      </c>
      <c r="O4738" t="s">
        <v>4933</v>
      </c>
    </row>
    <row r="4739" spans="1:15" hidden="1" x14ac:dyDescent="0.2">
      <c r="A4739" s="5">
        <v>45994</v>
      </c>
      <c r="B4739" s="6">
        <v>159</v>
      </c>
      <c r="C4739" s="6" t="s">
        <v>4193</v>
      </c>
      <c r="D4739" s="6" t="s">
        <v>4768</v>
      </c>
      <c r="E4739" s="9">
        <v>-1012000</v>
      </c>
      <c r="F4739" s="10" t="s">
        <v>1409</v>
      </c>
      <c r="G4739" s="9">
        <v>-80960</v>
      </c>
      <c r="H4739" s="9">
        <f t="shared" si="410"/>
        <v>-1092960</v>
      </c>
      <c r="I4739" s="6" t="s">
        <v>113</v>
      </c>
      <c r="J4739" s="6" t="s">
        <v>114</v>
      </c>
      <c r="K4739" s="5">
        <f t="shared" si="411"/>
        <v>46029</v>
      </c>
      <c r="L4739" s="9">
        <f>+VLOOKUP(B4739,'[17]TT 2023'!F$4611:K$4700,2,0)</f>
        <v>-1092960</v>
      </c>
      <c r="M4739" s="9">
        <f t="shared" si="412"/>
        <v>0</v>
      </c>
      <c r="N4739" s="5">
        <f>+VLOOKUP(B4739,'[17]TT 2023'!F$4611:K$4700,6,0)</f>
        <v>46001</v>
      </c>
      <c r="O4739" t="s">
        <v>4933</v>
      </c>
    </row>
    <row r="4740" spans="1:15" hidden="1" x14ac:dyDescent="0.2">
      <c r="A4740" s="5">
        <v>45994</v>
      </c>
      <c r="B4740" s="6">
        <v>287</v>
      </c>
      <c r="C4740" s="6" t="s">
        <v>4017</v>
      </c>
      <c r="D4740" s="6" t="s">
        <v>4592</v>
      </c>
      <c r="E4740" s="9">
        <v>-795606</v>
      </c>
      <c r="F4740" s="10" t="s">
        <v>1409</v>
      </c>
      <c r="G4740" s="9">
        <v>-63648</v>
      </c>
      <c r="H4740" s="9">
        <f t="shared" si="410"/>
        <v>-859254</v>
      </c>
      <c r="I4740" s="6" t="s">
        <v>73</v>
      </c>
      <c r="J4740" s="6" t="s">
        <v>74</v>
      </c>
      <c r="K4740" s="5">
        <f t="shared" si="411"/>
        <v>46029</v>
      </c>
      <c r="L4740" s="9">
        <f>+VLOOKUP(B4740,'[17]TT 2023'!F$4611:K$4700,2,0)</f>
        <v>-859254</v>
      </c>
      <c r="M4740" s="9">
        <f t="shared" si="412"/>
        <v>0</v>
      </c>
      <c r="N4740" s="5">
        <f>+VLOOKUP(B4740,'[17]TT 2023'!F$4611:K$4700,6,0)</f>
        <v>46001</v>
      </c>
      <c r="O4740" t="s">
        <v>4933</v>
      </c>
    </row>
    <row r="4741" spans="1:15" hidden="1" x14ac:dyDescent="0.2">
      <c r="A4741" s="5">
        <v>45994</v>
      </c>
      <c r="B4741" s="6">
        <v>288</v>
      </c>
      <c r="C4741" s="6" t="s">
        <v>4190</v>
      </c>
      <c r="D4741" s="6" t="s">
        <v>4769</v>
      </c>
      <c r="E4741" s="9">
        <v>-1382566</v>
      </c>
      <c r="F4741" s="10" t="s">
        <v>1409</v>
      </c>
      <c r="G4741" s="9">
        <v>-110605</v>
      </c>
      <c r="H4741" s="9">
        <f t="shared" si="410"/>
        <v>-1493171</v>
      </c>
      <c r="I4741" s="6" t="s">
        <v>101</v>
      </c>
      <c r="J4741" s="6" t="s">
        <v>102</v>
      </c>
      <c r="K4741" s="5">
        <f t="shared" si="411"/>
        <v>46029</v>
      </c>
      <c r="L4741" s="9">
        <f>+VLOOKUP(B4741,'[17]TT 2023'!F$4611:K$4700,2,0)</f>
        <v>-1493171</v>
      </c>
      <c r="M4741" s="9">
        <f t="shared" si="412"/>
        <v>0</v>
      </c>
      <c r="N4741" s="5">
        <f>+VLOOKUP(B4741,'[17]TT 2023'!F$4611:K$4700,6,0)</f>
        <v>46001</v>
      </c>
      <c r="O4741" t="s">
        <v>4933</v>
      </c>
    </row>
    <row r="4742" spans="1:15" hidden="1" x14ac:dyDescent="0.2">
      <c r="A4742" s="5">
        <v>45994</v>
      </c>
      <c r="B4742" s="6">
        <v>291</v>
      </c>
      <c r="C4742" s="6" t="s">
        <v>4017</v>
      </c>
      <c r="D4742" s="6" t="s">
        <v>4592</v>
      </c>
      <c r="E4742" s="9">
        <v>-590116</v>
      </c>
      <c r="F4742" s="10" t="s">
        <v>1409</v>
      </c>
      <c r="G4742" s="9">
        <v>-47209</v>
      </c>
      <c r="H4742" s="9">
        <f t="shared" si="410"/>
        <v>-637325</v>
      </c>
      <c r="I4742" s="6" t="s">
        <v>73</v>
      </c>
      <c r="J4742" s="6" t="s">
        <v>74</v>
      </c>
      <c r="K4742" s="5">
        <f t="shared" si="411"/>
        <v>46029</v>
      </c>
      <c r="L4742" s="9">
        <f>+VLOOKUP(B4742,'[17]TT 2023'!F$4611:K$4700,2,0)</f>
        <v>-637325</v>
      </c>
      <c r="M4742" s="9">
        <f t="shared" si="412"/>
        <v>0</v>
      </c>
      <c r="N4742" s="5">
        <f>+VLOOKUP(B4742,'[17]TT 2023'!F$4611:K$4700,6,0)</f>
        <v>46001</v>
      </c>
      <c r="O4742" t="s">
        <v>4933</v>
      </c>
    </row>
    <row r="4743" spans="1:15" hidden="1" x14ac:dyDescent="0.2">
      <c r="A4743" s="5">
        <v>45994</v>
      </c>
      <c r="B4743" s="6">
        <v>80321</v>
      </c>
      <c r="C4743" s="6" t="s">
        <v>3391</v>
      </c>
      <c r="D4743" s="6" t="s">
        <v>4770</v>
      </c>
      <c r="E4743" s="9">
        <v>3098440</v>
      </c>
      <c r="F4743" s="10" t="s">
        <v>1409</v>
      </c>
      <c r="G4743" s="9">
        <v>247875</v>
      </c>
      <c r="H4743" s="9">
        <f t="shared" si="410"/>
        <v>3346315</v>
      </c>
      <c r="I4743" s="6" t="s">
        <v>147</v>
      </c>
      <c r="J4743" s="6" t="s">
        <v>148</v>
      </c>
      <c r="K4743" s="5">
        <f t="shared" si="411"/>
        <v>46029</v>
      </c>
      <c r="L4743" s="9">
        <f>+VLOOKUP(B4743,'[17]TT 2023'!F$4770:K$4873,2,0)</f>
        <v>3346313</v>
      </c>
      <c r="M4743" s="9">
        <f t="shared" si="412"/>
        <v>-2</v>
      </c>
      <c r="N4743" s="5">
        <f>+VLOOKUP(B4743,'[17]TT 2023'!F$4770:K$4873,6,0)</f>
        <v>46034</v>
      </c>
      <c r="O4743" t="s">
        <v>5136</v>
      </c>
    </row>
    <row r="4744" spans="1:15" hidden="1" x14ac:dyDescent="0.2">
      <c r="A4744" s="5">
        <v>45994</v>
      </c>
      <c r="B4744" s="6">
        <v>80322</v>
      </c>
      <c r="C4744" s="6" t="s">
        <v>3391</v>
      </c>
      <c r="D4744" s="6" t="s">
        <v>4771</v>
      </c>
      <c r="E4744" s="9">
        <v>558030</v>
      </c>
      <c r="F4744" s="10" t="s">
        <v>1409</v>
      </c>
      <c r="G4744" s="9">
        <v>44642</v>
      </c>
      <c r="H4744" s="9">
        <f t="shared" si="410"/>
        <v>602672</v>
      </c>
      <c r="I4744" s="6" t="s">
        <v>147</v>
      </c>
      <c r="J4744" s="6" t="s">
        <v>148</v>
      </c>
      <c r="K4744" s="5">
        <f t="shared" si="411"/>
        <v>46029</v>
      </c>
      <c r="L4744" s="9">
        <f>+VLOOKUP(B4744,'[17]TT 2023'!F$4770:K$4873,2,0)</f>
        <v>602667</v>
      </c>
      <c r="M4744" s="9">
        <f t="shared" si="412"/>
        <v>-5</v>
      </c>
      <c r="N4744" s="5">
        <f>+VLOOKUP(B4744,'[17]TT 2023'!F$4770:K$4873,6,0)</f>
        <v>46034</v>
      </c>
      <c r="O4744" t="s">
        <v>5136</v>
      </c>
    </row>
    <row r="4745" spans="1:15" hidden="1" x14ac:dyDescent="0.2">
      <c r="A4745" s="5">
        <v>45994</v>
      </c>
      <c r="B4745" s="6">
        <v>80323</v>
      </c>
      <c r="C4745" s="6" t="s">
        <v>3391</v>
      </c>
      <c r="D4745" s="6" t="s">
        <v>4772</v>
      </c>
      <c r="E4745" s="9">
        <v>9911900</v>
      </c>
      <c r="F4745" s="10" t="s">
        <v>1409</v>
      </c>
      <c r="G4745" s="9">
        <v>792952</v>
      </c>
      <c r="H4745" s="9">
        <f t="shared" si="410"/>
        <v>10704852</v>
      </c>
      <c r="I4745" s="6" t="s">
        <v>147</v>
      </c>
      <c r="J4745" s="6" t="s">
        <v>148</v>
      </c>
      <c r="K4745" s="5">
        <f t="shared" si="411"/>
        <v>46029</v>
      </c>
      <c r="L4745" s="9">
        <f>+VLOOKUP(B4745,'[17]TT 2023'!F$4770:K$4873,2,0)</f>
        <v>10704852</v>
      </c>
      <c r="M4745" s="9">
        <f t="shared" si="412"/>
        <v>0</v>
      </c>
      <c r="N4745" s="5">
        <f>+VLOOKUP(B4745,'[17]TT 2023'!F$4770:K$4873,6,0)</f>
        <v>46034</v>
      </c>
      <c r="O4745" t="s">
        <v>5136</v>
      </c>
    </row>
    <row r="4746" spans="1:15" hidden="1" x14ac:dyDescent="0.2">
      <c r="A4746" s="5">
        <v>45994</v>
      </c>
      <c r="B4746" s="6">
        <v>80325</v>
      </c>
      <c r="C4746" s="6" t="s">
        <v>3391</v>
      </c>
      <c r="D4746" s="6" t="s">
        <v>4773</v>
      </c>
      <c r="E4746" s="9">
        <v>3930540</v>
      </c>
      <c r="F4746" s="10" t="s">
        <v>1409</v>
      </c>
      <c r="G4746" s="9">
        <v>314443</v>
      </c>
      <c r="H4746" s="9">
        <f t="shared" si="410"/>
        <v>4244983</v>
      </c>
      <c r="I4746" s="6" t="s">
        <v>147</v>
      </c>
      <c r="J4746" s="6" t="s">
        <v>148</v>
      </c>
      <c r="K4746" s="5">
        <f t="shared" si="411"/>
        <v>46029</v>
      </c>
      <c r="L4746" s="9">
        <f>+VLOOKUP(B4746,'[17]TT 2023'!F$4770:K$4873,2,0)</f>
        <v>4244981</v>
      </c>
      <c r="M4746" s="9">
        <f t="shared" si="412"/>
        <v>-2</v>
      </c>
      <c r="N4746" s="5">
        <f>+VLOOKUP(B4746,'[17]TT 2023'!F$4770:K$4873,6,0)</f>
        <v>46034</v>
      </c>
      <c r="O4746" t="s">
        <v>5136</v>
      </c>
    </row>
    <row r="4747" spans="1:15" hidden="1" x14ac:dyDescent="0.2">
      <c r="A4747" s="5">
        <v>45994</v>
      </c>
      <c r="B4747" s="6">
        <v>80326</v>
      </c>
      <c r="C4747" s="6" t="s">
        <v>3391</v>
      </c>
      <c r="D4747" s="6" t="s">
        <v>4774</v>
      </c>
      <c r="E4747" s="9">
        <v>1116060</v>
      </c>
      <c r="F4747" s="10" t="s">
        <v>1409</v>
      </c>
      <c r="G4747" s="9">
        <v>89285</v>
      </c>
      <c r="H4747" s="9">
        <f t="shared" si="410"/>
        <v>1205345</v>
      </c>
      <c r="I4747" s="6" t="s">
        <v>147</v>
      </c>
      <c r="J4747" s="6" t="s">
        <v>148</v>
      </c>
      <c r="K4747" s="5">
        <f t="shared" si="411"/>
        <v>46029</v>
      </c>
      <c r="L4747" s="9">
        <f>+VLOOKUP(B4747,'[17]TT 2023'!F$4770:K$4873,2,0)</f>
        <v>1205348</v>
      </c>
      <c r="M4747" s="9">
        <f t="shared" si="412"/>
        <v>3</v>
      </c>
      <c r="N4747" s="5">
        <f>+VLOOKUP(B4747,'[17]TT 2023'!F$4770:K$4873,6,0)</f>
        <v>46034</v>
      </c>
      <c r="O4747" t="s">
        <v>5136</v>
      </c>
    </row>
    <row r="4748" spans="1:15" hidden="1" x14ac:dyDescent="0.2">
      <c r="A4748" s="5">
        <v>45994</v>
      </c>
      <c r="B4748" s="6">
        <v>80327</v>
      </c>
      <c r="C4748" s="6" t="s">
        <v>3391</v>
      </c>
      <c r="D4748" s="6" t="s">
        <v>4775</v>
      </c>
      <c r="E4748" s="9">
        <v>460000</v>
      </c>
      <c r="F4748" s="10" t="s">
        <v>1409</v>
      </c>
      <c r="G4748" s="9">
        <v>36800</v>
      </c>
      <c r="H4748" s="9">
        <f t="shared" si="410"/>
        <v>496800</v>
      </c>
      <c r="I4748" s="6" t="s">
        <v>147</v>
      </c>
      <c r="J4748" s="6" t="s">
        <v>148</v>
      </c>
      <c r="K4748" s="5">
        <f t="shared" si="411"/>
        <v>46029</v>
      </c>
      <c r="L4748" s="9">
        <f>+VLOOKUP(B4748,'[17]TT 2023'!F$4770:K$4873,2,0)</f>
        <v>496800</v>
      </c>
      <c r="M4748" s="9">
        <f t="shared" si="412"/>
        <v>0</v>
      </c>
      <c r="N4748" s="5">
        <f>+VLOOKUP(B4748,'[17]TT 2023'!F$4770:K$4873,6,0)</f>
        <v>46034</v>
      </c>
      <c r="O4748" t="s">
        <v>5136</v>
      </c>
    </row>
    <row r="4749" spans="1:15" hidden="1" x14ac:dyDescent="0.2">
      <c r="A4749" s="5">
        <v>45994</v>
      </c>
      <c r="B4749" s="6">
        <v>80328</v>
      </c>
      <c r="C4749" s="6" t="s">
        <v>3391</v>
      </c>
      <c r="D4749" s="6" t="s">
        <v>4776</v>
      </c>
      <c r="E4749" s="9">
        <v>2751120</v>
      </c>
      <c r="F4749" s="10" t="s">
        <v>1409</v>
      </c>
      <c r="G4749" s="9">
        <v>220090</v>
      </c>
      <c r="H4749" s="9">
        <f t="shared" si="410"/>
        <v>2971210</v>
      </c>
      <c r="I4749" s="6" t="s">
        <v>147</v>
      </c>
      <c r="J4749" s="6" t="s">
        <v>148</v>
      </c>
      <c r="K4749" s="5">
        <f t="shared" si="411"/>
        <v>46029</v>
      </c>
      <c r="L4749" s="9">
        <f>+VLOOKUP(B4749,'[17]TT 2023'!F$4770:K$4873,2,0)</f>
        <v>2971215</v>
      </c>
      <c r="M4749" s="9">
        <f t="shared" si="412"/>
        <v>5</v>
      </c>
      <c r="N4749" s="5">
        <f>+VLOOKUP(B4749,'[17]TT 2023'!F$4770:K$4873,6,0)</f>
        <v>46034</v>
      </c>
      <c r="O4749" t="s">
        <v>5136</v>
      </c>
    </row>
    <row r="4750" spans="1:15" hidden="1" x14ac:dyDescent="0.2">
      <c r="A4750" s="5">
        <v>45994</v>
      </c>
      <c r="B4750" s="6">
        <v>80329</v>
      </c>
      <c r="C4750" s="6" t="s">
        <v>3391</v>
      </c>
      <c r="D4750" s="6" t="s">
        <v>4777</v>
      </c>
      <c r="E4750" s="9">
        <v>2271535</v>
      </c>
      <c r="F4750" s="10" t="s">
        <v>1409</v>
      </c>
      <c r="G4750" s="9">
        <v>181723</v>
      </c>
      <c r="H4750" s="9">
        <f t="shared" si="410"/>
        <v>2453258</v>
      </c>
      <c r="I4750" s="6" t="s">
        <v>147</v>
      </c>
      <c r="J4750" s="6" t="s">
        <v>148</v>
      </c>
      <c r="K4750" s="5">
        <f t="shared" si="411"/>
        <v>46029</v>
      </c>
      <c r="L4750" s="9">
        <f>+VLOOKUP(B4750,'[17]TT 2023'!F$4770:K$4873,2,0)</f>
        <v>2453261</v>
      </c>
      <c r="M4750" s="9">
        <f t="shared" si="412"/>
        <v>3</v>
      </c>
      <c r="N4750" s="5">
        <f>+VLOOKUP(B4750,'[17]TT 2023'!F$4770:K$4873,6,0)</f>
        <v>46034</v>
      </c>
      <c r="O4750" t="s">
        <v>5136</v>
      </c>
    </row>
    <row r="4751" spans="1:15" hidden="1" x14ac:dyDescent="0.2">
      <c r="A4751" s="5">
        <v>45994</v>
      </c>
      <c r="B4751" s="6">
        <v>80330</v>
      </c>
      <c r="C4751" s="6" t="s">
        <v>3391</v>
      </c>
      <c r="D4751" s="6" t="s">
        <v>4778</v>
      </c>
      <c r="E4751" s="9">
        <v>2584680</v>
      </c>
      <c r="F4751" s="10" t="s">
        <v>1409</v>
      </c>
      <c r="G4751" s="9">
        <v>206774</v>
      </c>
      <c r="H4751" s="9">
        <f t="shared" si="410"/>
        <v>2791454</v>
      </c>
      <c r="I4751" s="6" t="s">
        <v>147</v>
      </c>
      <c r="J4751" s="6" t="s">
        <v>148</v>
      </c>
      <c r="K4751" s="5">
        <f t="shared" si="411"/>
        <v>46029</v>
      </c>
      <c r="L4751" s="9">
        <f>+VLOOKUP(B4751,'[17]TT 2023'!F$4770:K$4873,2,0)</f>
        <v>2791449</v>
      </c>
      <c r="M4751" s="9">
        <f t="shared" si="412"/>
        <v>-5</v>
      </c>
      <c r="N4751" s="5">
        <f>+VLOOKUP(B4751,'[17]TT 2023'!F$4770:K$4873,6,0)</f>
        <v>46034</v>
      </c>
      <c r="O4751" t="s">
        <v>5136</v>
      </c>
    </row>
    <row r="4752" spans="1:15" hidden="1" x14ac:dyDescent="0.2">
      <c r="A4752" s="5">
        <v>45994</v>
      </c>
      <c r="B4752" s="6">
        <v>80334</v>
      </c>
      <c r="C4752" s="6" t="s">
        <v>3391</v>
      </c>
      <c r="D4752" s="6" t="s">
        <v>4779</v>
      </c>
      <c r="E4752" s="9">
        <v>3849940</v>
      </c>
      <c r="F4752" s="10" t="s">
        <v>1409</v>
      </c>
      <c r="G4752" s="9">
        <v>307995</v>
      </c>
      <c r="H4752" s="9">
        <f t="shared" si="410"/>
        <v>4157935</v>
      </c>
      <c r="I4752" s="6" t="s">
        <v>147</v>
      </c>
      <c r="J4752" s="6" t="s">
        <v>148</v>
      </c>
      <c r="K4752" s="5">
        <f t="shared" si="411"/>
        <v>46029</v>
      </c>
      <c r="L4752" s="9">
        <f>+VLOOKUP(B4752,'[17]TT 2023'!F$4770:K$4873,2,0)</f>
        <v>4157933</v>
      </c>
      <c r="M4752" s="9">
        <f t="shared" si="412"/>
        <v>-2</v>
      </c>
      <c r="N4752" s="5">
        <f>+VLOOKUP(B4752,'[17]TT 2023'!F$4770:K$4873,6,0)</f>
        <v>46034</v>
      </c>
      <c r="O4752" t="s">
        <v>5136</v>
      </c>
    </row>
    <row r="4753" spans="1:15" hidden="1" x14ac:dyDescent="0.2">
      <c r="A4753" s="5">
        <v>45996</v>
      </c>
      <c r="B4753" s="6">
        <v>81294</v>
      </c>
      <c r="C4753" s="6" t="s">
        <v>3391</v>
      </c>
      <c r="D4753" s="6" t="s">
        <v>4780</v>
      </c>
      <c r="E4753" s="9">
        <v>446425</v>
      </c>
      <c r="F4753" s="10" t="s">
        <v>1409</v>
      </c>
      <c r="G4753" s="9">
        <v>35714</v>
      </c>
      <c r="H4753" s="9">
        <f t="shared" si="410"/>
        <v>482139</v>
      </c>
      <c r="I4753" s="6" t="s">
        <v>83</v>
      </c>
      <c r="J4753" s="6" t="s">
        <v>84</v>
      </c>
      <c r="K4753" s="5">
        <f t="shared" si="411"/>
        <v>46031</v>
      </c>
      <c r="L4753" s="9">
        <f>+VLOOKUP(B4753,'[17]TT 2023'!F$4770:K$4873,2,0)</f>
        <v>482139</v>
      </c>
      <c r="M4753" s="9">
        <f t="shared" si="412"/>
        <v>0</v>
      </c>
      <c r="N4753" s="5">
        <f>+VLOOKUP(B4753,'[17]TT 2023'!F$4770:K$4873,6,0)</f>
        <v>46034</v>
      </c>
      <c r="O4753" t="s">
        <v>5136</v>
      </c>
    </row>
    <row r="4754" spans="1:15" hidden="1" x14ac:dyDescent="0.2">
      <c r="A4754" s="5">
        <v>45996</v>
      </c>
      <c r="B4754" s="6">
        <v>81295</v>
      </c>
      <c r="C4754" s="6" t="s">
        <v>3391</v>
      </c>
      <c r="D4754" s="6" t="s">
        <v>4781</v>
      </c>
      <c r="E4754" s="9">
        <v>903294</v>
      </c>
      <c r="F4754" s="10" t="s">
        <v>1409</v>
      </c>
      <c r="G4754" s="9">
        <v>72264</v>
      </c>
      <c r="H4754" s="9">
        <f t="shared" si="410"/>
        <v>975558</v>
      </c>
      <c r="I4754" s="6" t="s">
        <v>113</v>
      </c>
      <c r="J4754" s="6" t="s">
        <v>114</v>
      </c>
      <c r="K4754" s="5">
        <f t="shared" si="411"/>
        <v>46031</v>
      </c>
      <c r="L4754" s="9">
        <f>+VLOOKUP(B4754,'[17]TT 2023'!F$4770:K$4873,2,0)</f>
        <v>975564</v>
      </c>
      <c r="M4754" s="9">
        <f t="shared" si="412"/>
        <v>6</v>
      </c>
      <c r="N4754" s="5">
        <f>+VLOOKUP(B4754,'[17]TT 2023'!F$4770:K$4873,6,0)</f>
        <v>46034</v>
      </c>
      <c r="O4754" t="s">
        <v>5136</v>
      </c>
    </row>
    <row r="4755" spans="1:15" hidden="1" x14ac:dyDescent="0.2">
      <c r="A4755" s="5">
        <v>45996</v>
      </c>
      <c r="B4755" s="6">
        <v>81296</v>
      </c>
      <c r="C4755" s="6" t="s">
        <v>3391</v>
      </c>
      <c r="D4755" s="6" t="s">
        <v>4782</v>
      </c>
      <c r="E4755" s="9">
        <v>3372510</v>
      </c>
      <c r="F4755" s="10" t="s">
        <v>1409</v>
      </c>
      <c r="G4755" s="9">
        <v>269801</v>
      </c>
      <c r="H4755" s="9">
        <f t="shared" si="410"/>
        <v>3642311</v>
      </c>
      <c r="I4755" s="6" t="s">
        <v>139</v>
      </c>
      <c r="J4755" s="6" t="s">
        <v>140</v>
      </c>
      <c r="K4755" s="5">
        <f t="shared" si="411"/>
        <v>46031</v>
      </c>
      <c r="L4755" s="9">
        <f>+VLOOKUP(B4755,'[17]TT 2023'!F$4770:K$4873,2,0)</f>
        <v>3642314</v>
      </c>
      <c r="M4755" s="9">
        <f t="shared" si="412"/>
        <v>3</v>
      </c>
      <c r="N4755" s="5">
        <f>+VLOOKUP(B4755,'[17]TT 2023'!F$4770:K$4873,6,0)</f>
        <v>46034</v>
      </c>
      <c r="O4755" t="s">
        <v>5136</v>
      </c>
    </row>
    <row r="4756" spans="1:15" hidden="1" x14ac:dyDescent="0.2">
      <c r="A4756" s="5">
        <v>45996</v>
      </c>
      <c r="B4756" s="6">
        <v>81297</v>
      </c>
      <c r="C4756" s="6" t="s">
        <v>3391</v>
      </c>
      <c r="D4756" s="6" t="s">
        <v>4783</v>
      </c>
      <c r="E4756" s="9">
        <v>446425</v>
      </c>
      <c r="F4756" s="10" t="s">
        <v>1409</v>
      </c>
      <c r="G4756" s="9">
        <v>35714</v>
      </c>
      <c r="H4756" s="9">
        <f t="shared" si="410"/>
        <v>482139</v>
      </c>
      <c r="I4756" s="6" t="s">
        <v>89</v>
      </c>
      <c r="J4756" s="6" t="s">
        <v>90</v>
      </c>
      <c r="K4756" s="5">
        <f t="shared" si="411"/>
        <v>46031</v>
      </c>
      <c r="L4756" s="9">
        <f>+VLOOKUP(B4756,'[17]TT 2023'!F$4770:K$4873,2,0)</f>
        <v>482139</v>
      </c>
      <c r="M4756" s="9">
        <f t="shared" si="412"/>
        <v>0</v>
      </c>
      <c r="N4756" s="5">
        <f>+VLOOKUP(B4756,'[17]TT 2023'!F$4770:K$4873,6,0)</f>
        <v>46034</v>
      </c>
      <c r="O4756" t="s">
        <v>5136</v>
      </c>
    </row>
    <row r="4757" spans="1:15" hidden="1" x14ac:dyDescent="0.2">
      <c r="A4757" s="5">
        <v>45999</v>
      </c>
      <c r="B4757" s="6">
        <v>224</v>
      </c>
      <c r="C4757" s="6" t="s">
        <v>4336</v>
      </c>
      <c r="D4757" s="6" t="s">
        <v>4784</v>
      </c>
      <c r="E4757" s="9">
        <v>-648345</v>
      </c>
      <c r="F4757" s="10" t="s">
        <v>1409</v>
      </c>
      <c r="G4757" s="9">
        <v>-51867</v>
      </c>
      <c r="H4757" s="9">
        <f t="shared" si="410"/>
        <v>-700212</v>
      </c>
      <c r="I4757" s="6" t="s">
        <v>147</v>
      </c>
      <c r="J4757" s="6" t="s">
        <v>148</v>
      </c>
      <c r="K4757" s="5">
        <f t="shared" si="411"/>
        <v>46034</v>
      </c>
      <c r="L4757" s="9">
        <f>+VLOOKUP(B4757,'[17]TT 2023'!F$4611:K$4700,2,0)</f>
        <v>-700213</v>
      </c>
      <c r="M4757" s="9">
        <f t="shared" si="412"/>
        <v>-1</v>
      </c>
      <c r="N4757" s="5">
        <f>+VLOOKUP(B4757,'[17]TT 2023'!F$4611:K$4700,6,0)</f>
        <v>46001</v>
      </c>
      <c r="O4757" t="s">
        <v>4933</v>
      </c>
    </row>
    <row r="4758" spans="1:15" hidden="1" x14ac:dyDescent="0.2">
      <c r="A4758" s="5">
        <v>45999</v>
      </c>
      <c r="B4758" s="6">
        <v>234</v>
      </c>
      <c r="C4758" s="6" t="s">
        <v>4189</v>
      </c>
      <c r="D4758" s="6" t="s">
        <v>4785</v>
      </c>
      <c r="E4758" s="9">
        <v>-837000</v>
      </c>
      <c r="F4758" s="10" t="s">
        <v>1409</v>
      </c>
      <c r="G4758" s="9">
        <v>-66960</v>
      </c>
      <c r="H4758" s="9">
        <f t="shared" si="410"/>
        <v>-903960</v>
      </c>
      <c r="I4758" s="6" t="s">
        <v>117</v>
      </c>
      <c r="J4758" s="6" t="s">
        <v>118</v>
      </c>
      <c r="K4758" s="5">
        <f t="shared" si="411"/>
        <v>46034</v>
      </c>
      <c r="L4758" s="9">
        <f>+VLOOKUP(B4758,'[17]TT 2023'!F$4611:K$4700,2,0)</f>
        <v>-903960</v>
      </c>
      <c r="M4758" s="9">
        <f t="shared" si="412"/>
        <v>0</v>
      </c>
      <c r="N4758" s="5">
        <f>+VLOOKUP(B4758,'[17]TT 2023'!F$4611:K$4700,6,0)</f>
        <v>46001</v>
      </c>
      <c r="O4758" t="s">
        <v>4933</v>
      </c>
    </row>
    <row r="4759" spans="1:15" hidden="1" x14ac:dyDescent="0.2">
      <c r="A4759" s="5">
        <v>45999</v>
      </c>
      <c r="B4759" s="6">
        <v>236</v>
      </c>
      <c r="C4759" s="6" t="s">
        <v>4189</v>
      </c>
      <c r="D4759" s="6" t="s">
        <v>4786</v>
      </c>
      <c r="E4759" s="9">
        <v>-1416154</v>
      </c>
      <c r="F4759" s="10" t="s">
        <v>1409</v>
      </c>
      <c r="G4759" s="9">
        <v>-113292</v>
      </c>
      <c r="H4759" s="9">
        <f t="shared" si="410"/>
        <v>-1529446</v>
      </c>
      <c r="I4759" s="6" t="s">
        <v>117</v>
      </c>
      <c r="J4759" s="6" t="s">
        <v>118</v>
      </c>
      <c r="K4759" s="5">
        <f t="shared" si="411"/>
        <v>46034</v>
      </c>
      <c r="L4759" s="9">
        <f>+VLOOKUP(B4759,'[17]TT 2023'!F$4611:K$4700,2,0)</f>
        <v>-1529446</v>
      </c>
      <c r="M4759" s="9">
        <f t="shared" si="412"/>
        <v>0</v>
      </c>
      <c r="N4759" s="5">
        <f>+VLOOKUP(B4759,'[17]TT 2023'!F$4611:K$4700,6,0)</f>
        <v>46001</v>
      </c>
      <c r="O4759" t="s">
        <v>4933</v>
      </c>
    </row>
    <row r="4760" spans="1:15" hidden="1" x14ac:dyDescent="0.2">
      <c r="A4760" s="5">
        <v>45999</v>
      </c>
      <c r="B4760" s="6">
        <v>237</v>
      </c>
      <c r="C4760" s="6" t="s">
        <v>4189</v>
      </c>
      <c r="D4760" s="6" t="s">
        <v>4786</v>
      </c>
      <c r="E4760" s="9">
        <v>-2781023</v>
      </c>
      <c r="F4760" s="10" t="s">
        <v>1409</v>
      </c>
      <c r="G4760" s="9">
        <v>-222482</v>
      </c>
      <c r="H4760" s="9">
        <f t="shared" si="410"/>
        <v>-3003505</v>
      </c>
      <c r="I4760" s="6" t="s">
        <v>117</v>
      </c>
      <c r="J4760" s="6" t="s">
        <v>118</v>
      </c>
      <c r="K4760" s="5">
        <f t="shared" si="411"/>
        <v>46034</v>
      </c>
      <c r="L4760" s="9">
        <f>+VLOOKUP(B4760,'[17]TT 2023'!F$4611:K$4700,2,0)</f>
        <v>-3003505</v>
      </c>
      <c r="M4760" s="9">
        <f t="shared" si="412"/>
        <v>0</v>
      </c>
      <c r="N4760" s="5">
        <f>+VLOOKUP(B4760,'[17]TT 2023'!F$4611:K$4700,6,0)</f>
        <v>46001</v>
      </c>
      <c r="O4760" t="s">
        <v>4933</v>
      </c>
    </row>
    <row r="4761" spans="1:15" hidden="1" x14ac:dyDescent="0.2">
      <c r="A4761" s="5">
        <v>45999</v>
      </c>
      <c r="B4761" s="6">
        <v>252</v>
      </c>
      <c r="C4761" s="6" t="s">
        <v>4323</v>
      </c>
      <c r="D4761" s="6" t="s">
        <v>4787</v>
      </c>
      <c r="E4761" s="9">
        <v>-760869</v>
      </c>
      <c r="F4761" s="10" t="s">
        <v>1409</v>
      </c>
      <c r="G4761" s="9">
        <v>-60869</v>
      </c>
      <c r="H4761" s="9">
        <f t="shared" si="410"/>
        <v>-821738</v>
      </c>
      <c r="I4761" s="6" t="s">
        <v>139</v>
      </c>
      <c r="J4761" s="6" t="s">
        <v>140</v>
      </c>
      <c r="K4761" s="5">
        <f t="shared" si="411"/>
        <v>46034</v>
      </c>
      <c r="L4761" s="9">
        <f>+VLOOKUP(B4761,'[17]TT 2023'!F$4611:K$4700,2,0)</f>
        <v>-821739</v>
      </c>
      <c r="M4761" s="9">
        <f t="shared" si="412"/>
        <v>-1</v>
      </c>
      <c r="N4761" s="5">
        <f>+VLOOKUP(B4761,'[17]TT 2023'!F$4611:K$4700,6,0)</f>
        <v>46001</v>
      </c>
      <c r="O4761" t="s">
        <v>4933</v>
      </c>
    </row>
    <row r="4762" spans="1:15" hidden="1" x14ac:dyDescent="0.2">
      <c r="A4762" s="5">
        <v>45999</v>
      </c>
      <c r="B4762" s="6">
        <v>265</v>
      </c>
      <c r="C4762" s="6" t="s">
        <v>4321</v>
      </c>
      <c r="D4762" s="6" t="s">
        <v>4788</v>
      </c>
      <c r="E4762" s="9">
        <v>-474238</v>
      </c>
      <c r="F4762" s="10" t="s">
        <v>1409</v>
      </c>
      <c r="G4762" s="9">
        <v>-37939</v>
      </c>
      <c r="H4762" s="9">
        <f t="shared" si="410"/>
        <v>-512177</v>
      </c>
      <c r="I4762" s="6" t="s">
        <v>53</v>
      </c>
      <c r="J4762" s="6" t="s">
        <v>54</v>
      </c>
      <c r="K4762" s="5">
        <f t="shared" si="411"/>
        <v>46034</v>
      </c>
      <c r="L4762" s="9">
        <f>+VLOOKUP(B4762,'[17]TT 2023'!F$4611:K$4700,2,0)</f>
        <v>-512177</v>
      </c>
      <c r="M4762" s="9">
        <f t="shared" si="412"/>
        <v>0</v>
      </c>
      <c r="N4762" s="5">
        <f>+VLOOKUP(B4762,'[17]TT 2023'!F$4611:K$4700,6,0)</f>
        <v>46001</v>
      </c>
      <c r="O4762" t="s">
        <v>4933</v>
      </c>
    </row>
    <row r="4763" spans="1:15" hidden="1" x14ac:dyDescent="0.2">
      <c r="A4763" s="5">
        <v>45999</v>
      </c>
      <c r="B4763" s="6">
        <v>381</v>
      </c>
      <c r="C4763" s="6" t="s">
        <v>4789</v>
      </c>
      <c r="D4763" s="6" t="s">
        <v>1594</v>
      </c>
      <c r="E4763" s="9">
        <v>-1309713</v>
      </c>
      <c r="F4763" s="10" t="s">
        <v>1409</v>
      </c>
      <c r="G4763" s="9">
        <v>-104777</v>
      </c>
      <c r="H4763" s="9">
        <f t="shared" si="410"/>
        <v>-1414490</v>
      </c>
      <c r="I4763" s="6" t="s">
        <v>13</v>
      </c>
      <c r="J4763" s="6" t="s">
        <v>14</v>
      </c>
      <c r="K4763" s="5">
        <f t="shared" si="411"/>
        <v>46034</v>
      </c>
      <c r="L4763" s="9">
        <f>+VLOOKUP(B4763,'[17]TT 2023'!F$4611:K$4700,2,0)</f>
        <v>-1414490</v>
      </c>
      <c r="M4763" s="9">
        <f t="shared" si="412"/>
        <v>0</v>
      </c>
      <c r="N4763" s="5">
        <f>+VLOOKUP(B4763,'[17]TT 2023'!F$4611:K$4700,6,0)</f>
        <v>46001</v>
      </c>
      <c r="O4763" t="s">
        <v>4933</v>
      </c>
    </row>
    <row r="4764" spans="1:15" hidden="1" x14ac:dyDescent="0.2">
      <c r="A4764" s="5">
        <v>45999</v>
      </c>
      <c r="B4764" s="6">
        <v>82166</v>
      </c>
      <c r="C4764" s="6" t="s">
        <v>3391</v>
      </c>
      <c r="D4764" s="6" t="s">
        <v>4790</v>
      </c>
      <c r="E4764" s="9">
        <v>1305000</v>
      </c>
      <c r="F4764" s="10" t="s">
        <v>1409</v>
      </c>
      <c r="G4764" s="9">
        <v>104400</v>
      </c>
      <c r="H4764" s="9">
        <f t="shared" si="410"/>
        <v>1409400</v>
      </c>
      <c r="I4764" s="6" t="s">
        <v>13</v>
      </c>
      <c r="J4764" s="6" t="s">
        <v>14</v>
      </c>
      <c r="K4764" s="5">
        <f t="shared" si="411"/>
        <v>46034</v>
      </c>
      <c r="L4764" s="9">
        <f>+VLOOKUP(B4764,'[17]TT 2023'!F$4770:K$4873,2,0)</f>
        <v>1409400</v>
      </c>
      <c r="M4764" s="9">
        <f t="shared" si="412"/>
        <v>0</v>
      </c>
      <c r="N4764" s="5">
        <f>+VLOOKUP(B4764,'[17]TT 2023'!F$4770:K$4873,6,0)</f>
        <v>46034</v>
      </c>
      <c r="O4764" t="s">
        <v>5136</v>
      </c>
    </row>
    <row r="4765" spans="1:15" hidden="1" x14ac:dyDescent="0.2">
      <c r="A4765" s="5">
        <v>45999</v>
      </c>
      <c r="B4765" s="6">
        <v>82167</v>
      </c>
      <c r="C4765" s="6" t="s">
        <v>3391</v>
      </c>
      <c r="D4765" s="6" t="s">
        <v>4791</v>
      </c>
      <c r="E4765" s="9">
        <v>3849940</v>
      </c>
      <c r="F4765" s="10" t="s">
        <v>1409</v>
      </c>
      <c r="G4765" s="9">
        <v>307995</v>
      </c>
      <c r="H4765" s="9">
        <f t="shared" si="410"/>
        <v>4157935</v>
      </c>
      <c r="I4765" s="6" t="s">
        <v>13</v>
      </c>
      <c r="J4765" s="6" t="s">
        <v>14</v>
      </c>
      <c r="K4765" s="5">
        <f t="shared" si="411"/>
        <v>46034</v>
      </c>
      <c r="L4765" s="9">
        <f>+VLOOKUP(B4765,'[17]TT 2023'!F$4770:K$4873,2,0)</f>
        <v>4157933</v>
      </c>
      <c r="M4765" s="9">
        <f t="shared" si="412"/>
        <v>-2</v>
      </c>
      <c r="N4765" s="5">
        <f>+VLOOKUP(B4765,'[17]TT 2023'!F$4770:K$4873,6,0)</f>
        <v>46034</v>
      </c>
      <c r="O4765" t="s">
        <v>5136</v>
      </c>
    </row>
    <row r="4766" spans="1:15" hidden="1" x14ac:dyDescent="0.2">
      <c r="A4766" s="5">
        <v>45999</v>
      </c>
      <c r="B4766" s="6">
        <v>82168</v>
      </c>
      <c r="C4766" s="6" t="s">
        <v>3391</v>
      </c>
      <c r="D4766" s="6" t="s">
        <v>4792</v>
      </c>
      <c r="E4766" s="9">
        <v>446425</v>
      </c>
      <c r="F4766" s="10" t="s">
        <v>1409</v>
      </c>
      <c r="G4766" s="9">
        <v>35714</v>
      </c>
      <c r="H4766" s="9">
        <f t="shared" si="410"/>
        <v>482139</v>
      </c>
      <c r="I4766" s="6" t="s">
        <v>13</v>
      </c>
      <c r="J4766" s="6" t="s">
        <v>14</v>
      </c>
      <c r="K4766" s="5">
        <f t="shared" si="411"/>
        <v>46034</v>
      </c>
      <c r="L4766" s="9">
        <f>+VLOOKUP(B4766,'[17]TT 2023'!F$4770:K$4873,2,0)</f>
        <v>482139</v>
      </c>
      <c r="M4766" s="9">
        <f t="shared" si="412"/>
        <v>0</v>
      </c>
      <c r="N4766" s="5">
        <f>+VLOOKUP(B4766,'[17]TT 2023'!F$4770:K$4873,6,0)</f>
        <v>46034</v>
      </c>
      <c r="O4766" t="s">
        <v>5136</v>
      </c>
    </row>
    <row r="4767" spans="1:15" hidden="1" x14ac:dyDescent="0.2">
      <c r="A4767" s="5">
        <v>45999</v>
      </c>
      <c r="B4767" s="6">
        <v>82169</v>
      </c>
      <c r="C4767" s="6" t="s">
        <v>3391</v>
      </c>
      <c r="D4767" s="6" t="s">
        <v>4793</v>
      </c>
      <c r="E4767" s="9">
        <v>446425</v>
      </c>
      <c r="F4767" s="10" t="s">
        <v>1409</v>
      </c>
      <c r="G4767" s="9">
        <v>35714</v>
      </c>
      <c r="H4767" s="9">
        <f t="shared" si="410"/>
        <v>482139</v>
      </c>
      <c r="I4767" s="6" t="s">
        <v>13</v>
      </c>
      <c r="J4767" s="6" t="s">
        <v>14</v>
      </c>
      <c r="K4767" s="5">
        <f t="shared" si="411"/>
        <v>46034</v>
      </c>
      <c r="L4767" s="9">
        <f>+VLOOKUP(B4767,'[17]TT 2023'!F$4770:K$4873,2,0)</f>
        <v>482139</v>
      </c>
      <c r="M4767" s="9">
        <f t="shared" si="412"/>
        <v>0</v>
      </c>
      <c r="N4767" s="5">
        <f>+VLOOKUP(B4767,'[17]TT 2023'!F$4770:K$4873,6,0)</f>
        <v>46034</v>
      </c>
      <c r="O4767" t="s">
        <v>5136</v>
      </c>
    </row>
    <row r="4768" spans="1:15" hidden="1" x14ac:dyDescent="0.2">
      <c r="A4768" s="5">
        <v>45999</v>
      </c>
      <c r="B4768" s="6">
        <v>82170</v>
      </c>
      <c r="C4768" s="6" t="s">
        <v>3391</v>
      </c>
      <c r="D4768" s="6" t="s">
        <v>4794</v>
      </c>
      <c r="E4768" s="9">
        <v>5925650</v>
      </c>
      <c r="F4768" s="10" t="s">
        <v>1409</v>
      </c>
      <c r="G4768" s="9">
        <v>474052</v>
      </c>
      <c r="H4768" s="9">
        <f t="shared" si="410"/>
        <v>6399702</v>
      </c>
      <c r="I4768" s="6" t="s">
        <v>13</v>
      </c>
      <c r="J4768" s="6" t="s">
        <v>14</v>
      </c>
      <c r="K4768" s="5">
        <f t="shared" si="411"/>
        <v>46034</v>
      </c>
      <c r="L4768" s="9">
        <f>+VLOOKUP(B4768,'[17]TT 2023'!F$4770:K$4873,2,0)</f>
        <v>6399702</v>
      </c>
      <c r="M4768" s="9">
        <f t="shared" si="412"/>
        <v>0</v>
      </c>
      <c r="N4768" s="5">
        <f>+VLOOKUP(B4768,'[17]TT 2023'!F$4770:K$4873,6,0)</f>
        <v>46034</v>
      </c>
      <c r="O4768" t="s">
        <v>5136</v>
      </c>
    </row>
    <row r="4769" spans="1:15" hidden="1" x14ac:dyDescent="0.2">
      <c r="A4769" s="5">
        <v>45999</v>
      </c>
      <c r="B4769" s="6">
        <v>82171</v>
      </c>
      <c r="C4769" s="6" t="s">
        <v>3391</v>
      </c>
      <c r="D4769" s="6" t="s">
        <v>4795</v>
      </c>
      <c r="E4769" s="9">
        <v>446425</v>
      </c>
      <c r="F4769" s="10" t="s">
        <v>1409</v>
      </c>
      <c r="G4769" s="9">
        <v>35714</v>
      </c>
      <c r="H4769" s="9">
        <f t="shared" si="410"/>
        <v>482139</v>
      </c>
      <c r="I4769" s="6" t="s">
        <v>117</v>
      </c>
      <c r="J4769" s="6" t="s">
        <v>118</v>
      </c>
      <c r="K4769" s="5">
        <f t="shared" si="411"/>
        <v>46034</v>
      </c>
      <c r="L4769" s="9">
        <f>+VLOOKUP(B4769,'[17]TT 2023'!F$4770:K$4873,2,0)</f>
        <v>482139</v>
      </c>
      <c r="M4769" s="9">
        <f t="shared" si="412"/>
        <v>0</v>
      </c>
      <c r="N4769" s="5">
        <f>+VLOOKUP(B4769,'[17]TT 2023'!F$4770:K$4873,6,0)</f>
        <v>46034</v>
      </c>
      <c r="O4769" t="s">
        <v>5136</v>
      </c>
    </row>
    <row r="4770" spans="1:15" hidden="1" x14ac:dyDescent="0.2">
      <c r="A4770" s="5">
        <v>45999</v>
      </c>
      <c r="B4770" s="6">
        <v>82172</v>
      </c>
      <c r="C4770" s="6" t="s">
        <v>3391</v>
      </c>
      <c r="D4770" s="6" t="s">
        <v>4796</v>
      </c>
      <c r="E4770" s="9">
        <v>2645930</v>
      </c>
      <c r="F4770" s="10" t="s">
        <v>1409</v>
      </c>
      <c r="G4770" s="9">
        <v>211674</v>
      </c>
      <c r="H4770" s="9">
        <f t="shared" si="410"/>
        <v>2857604</v>
      </c>
      <c r="I4770" s="6" t="s">
        <v>117</v>
      </c>
      <c r="J4770" s="6" t="s">
        <v>118</v>
      </c>
      <c r="K4770" s="5">
        <f t="shared" si="411"/>
        <v>46034</v>
      </c>
      <c r="L4770" s="9">
        <f>+VLOOKUP(B4770,'[17]TT 2023'!F$4770:K$4873,2,0)</f>
        <v>2857599</v>
      </c>
      <c r="M4770" s="9">
        <f t="shared" si="412"/>
        <v>-5</v>
      </c>
      <c r="N4770" s="5">
        <f>+VLOOKUP(B4770,'[17]TT 2023'!F$4770:K$4873,6,0)</f>
        <v>46034</v>
      </c>
      <c r="O4770" t="s">
        <v>5136</v>
      </c>
    </row>
    <row r="4771" spans="1:15" hidden="1" x14ac:dyDescent="0.2">
      <c r="A4771" s="5">
        <v>45999</v>
      </c>
      <c r="B4771" s="6">
        <v>82173</v>
      </c>
      <c r="C4771" s="6" t="s">
        <v>3391</v>
      </c>
      <c r="D4771" s="6" t="s">
        <v>4797</v>
      </c>
      <c r="E4771" s="9">
        <v>702562</v>
      </c>
      <c r="F4771" s="10" t="s">
        <v>1409</v>
      </c>
      <c r="G4771" s="9">
        <v>56205</v>
      </c>
      <c r="H4771" s="9">
        <f t="shared" si="410"/>
        <v>758767</v>
      </c>
      <c r="I4771" s="6" t="s">
        <v>117</v>
      </c>
      <c r="J4771" s="6" t="s">
        <v>118</v>
      </c>
      <c r="K4771" s="5">
        <f t="shared" si="411"/>
        <v>46034</v>
      </c>
      <c r="L4771" s="9">
        <f>+VLOOKUP(B4771,'[17]TT 2023'!F$4770:K$4873,2,0)</f>
        <v>758768</v>
      </c>
      <c r="M4771" s="9">
        <f t="shared" si="412"/>
        <v>1</v>
      </c>
      <c r="N4771" s="5">
        <f>+VLOOKUP(B4771,'[17]TT 2023'!F$4770:K$4873,6,0)</f>
        <v>46034</v>
      </c>
      <c r="O4771" t="s">
        <v>5136</v>
      </c>
    </row>
    <row r="4772" spans="1:15" hidden="1" x14ac:dyDescent="0.2">
      <c r="A4772" s="5">
        <v>45999</v>
      </c>
      <c r="B4772" s="6">
        <v>82174</v>
      </c>
      <c r="C4772" s="6" t="s">
        <v>3391</v>
      </c>
      <c r="D4772" s="6" t="s">
        <v>4798</v>
      </c>
      <c r="E4772" s="9">
        <v>1282500</v>
      </c>
      <c r="F4772" s="10" t="s">
        <v>1409</v>
      </c>
      <c r="G4772" s="9">
        <v>102600</v>
      </c>
      <c r="H4772" s="9">
        <f t="shared" si="410"/>
        <v>1385100</v>
      </c>
      <c r="I4772" s="6" t="s">
        <v>117</v>
      </c>
      <c r="J4772" s="6" t="s">
        <v>118</v>
      </c>
      <c r="K4772" s="5">
        <f t="shared" si="411"/>
        <v>46034</v>
      </c>
      <c r="L4772" s="9">
        <f>+VLOOKUP(B4772,'[17]TT 2023'!F$4770:K$4873,2,0)</f>
        <v>1385100</v>
      </c>
      <c r="M4772" s="9">
        <f t="shared" si="412"/>
        <v>0</v>
      </c>
      <c r="N4772" s="5">
        <f>+VLOOKUP(B4772,'[17]TT 2023'!F$4770:K$4873,6,0)</f>
        <v>46034</v>
      </c>
      <c r="O4772" t="s">
        <v>5136</v>
      </c>
    </row>
    <row r="4773" spans="1:15" hidden="1" x14ac:dyDescent="0.2">
      <c r="A4773" s="5">
        <v>45999</v>
      </c>
      <c r="B4773" s="6">
        <v>82175</v>
      </c>
      <c r="C4773" s="6" t="s">
        <v>3391</v>
      </c>
      <c r="D4773" s="6" t="s">
        <v>4799</v>
      </c>
      <c r="E4773" s="9">
        <v>652500</v>
      </c>
      <c r="F4773" s="10" t="s">
        <v>1409</v>
      </c>
      <c r="G4773" s="9">
        <v>52200</v>
      </c>
      <c r="H4773" s="9">
        <f t="shared" si="410"/>
        <v>704700</v>
      </c>
      <c r="I4773" s="6" t="s">
        <v>101</v>
      </c>
      <c r="J4773" s="6" t="s">
        <v>102</v>
      </c>
      <c r="K4773" s="5">
        <f t="shared" si="411"/>
        <v>46034</v>
      </c>
      <c r="L4773" s="9">
        <f>+VLOOKUP(B4773,'[17]TT 2023'!F$4770:K$4873,2,0)</f>
        <v>704700</v>
      </c>
      <c r="M4773" s="9">
        <f t="shared" si="412"/>
        <v>0</v>
      </c>
      <c r="N4773" s="5">
        <f>+VLOOKUP(B4773,'[17]TT 2023'!F$4770:K$4873,6,0)</f>
        <v>46034</v>
      </c>
      <c r="O4773" t="s">
        <v>5136</v>
      </c>
    </row>
    <row r="4774" spans="1:15" hidden="1" x14ac:dyDescent="0.2">
      <c r="A4774" s="5">
        <v>45999</v>
      </c>
      <c r="B4774" s="6">
        <v>82176</v>
      </c>
      <c r="C4774" s="6" t="s">
        <v>3391</v>
      </c>
      <c r="D4774" s="6" t="s">
        <v>4800</v>
      </c>
      <c r="E4774" s="9">
        <v>7348035</v>
      </c>
      <c r="F4774" s="10" t="s">
        <v>1409</v>
      </c>
      <c r="G4774" s="9">
        <v>587843</v>
      </c>
      <c r="H4774" s="9">
        <f t="shared" si="410"/>
        <v>7935878</v>
      </c>
      <c r="I4774" s="6" t="s">
        <v>139</v>
      </c>
      <c r="J4774" s="6" t="s">
        <v>140</v>
      </c>
      <c r="K4774" s="5">
        <f t="shared" si="411"/>
        <v>46034</v>
      </c>
      <c r="L4774" s="9">
        <f>+VLOOKUP(B4774,'[17]TT 2023'!F$4874:K$4947,2,0)</f>
        <v>7935881</v>
      </c>
      <c r="M4774" s="9">
        <f t="shared" si="412"/>
        <v>3</v>
      </c>
      <c r="N4774" s="5">
        <f>+VLOOKUP(B4774,'[17]TT 2023'!F$4874:K$4947,6,0)</f>
        <v>46048</v>
      </c>
      <c r="O4774" t="s">
        <v>5137</v>
      </c>
    </row>
    <row r="4775" spans="1:15" hidden="1" x14ac:dyDescent="0.2">
      <c r="A4775" s="5">
        <v>45999</v>
      </c>
      <c r="B4775" s="6">
        <v>82177</v>
      </c>
      <c r="C4775" s="6" t="s">
        <v>3391</v>
      </c>
      <c r="D4775" s="6" t="s">
        <v>4801</v>
      </c>
      <c r="E4775" s="9">
        <v>1840000</v>
      </c>
      <c r="F4775" s="10" t="s">
        <v>1409</v>
      </c>
      <c r="G4775" s="9">
        <v>147200</v>
      </c>
      <c r="H4775" s="9">
        <f t="shared" si="410"/>
        <v>1987200</v>
      </c>
      <c r="I4775" s="6" t="s">
        <v>73</v>
      </c>
      <c r="J4775" s="6" t="s">
        <v>74</v>
      </c>
      <c r="K4775" s="5">
        <f t="shared" si="411"/>
        <v>46034</v>
      </c>
      <c r="L4775" s="9">
        <f>+VLOOKUP(B4775,'[17]TT 2023'!F$4874:K$4947,2,0)</f>
        <v>1987200</v>
      </c>
      <c r="M4775" s="9">
        <f t="shared" si="412"/>
        <v>0</v>
      </c>
      <c r="N4775" s="5">
        <f>+VLOOKUP(B4775,'[17]TT 2023'!F$4874:K$4947,6,0)</f>
        <v>46048</v>
      </c>
      <c r="O4775" t="s">
        <v>5137</v>
      </c>
    </row>
    <row r="4776" spans="1:15" hidden="1" x14ac:dyDescent="0.2">
      <c r="A4776" s="5">
        <v>45999</v>
      </c>
      <c r="B4776" s="6">
        <v>82178</v>
      </c>
      <c r="C4776" s="6" t="s">
        <v>3391</v>
      </c>
      <c r="D4776" s="6" t="s">
        <v>4802</v>
      </c>
      <c r="E4776" s="9">
        <v>2751120</v>
      </c>
      <c r="F4776" s="10" t="s">
        <v>1409</v>
      </c>
      <c r="G4776" s="9">
        <v>220090</v>
      </c>
      <c r="H4776" s="9">
        <f t="shared" si="410"/>
        <v>2971210</v>
      </c>
      <c r="I4776" s="6" t="s">
        <v>73</v>
      </c>
      <c r="J4776" s="6" t="s">
        <v>74</v>
      </c>
      <c r="K4776" s="5">
        <f t="shared" si="411"/>
        <v>46034</v>
      </c>
      <c r="L4776" s="9">
        <f>+VLOOKUP(B4776,'[17]TT 2023'!F$4874:K$4947,2,0)</f>
        <v>2971215</v>
      </c>
      <c r="M4776" s="9">
        <f t="shared" si="412"/>
        <v>5</v>
      </c>
      <c r="N4776" s="5">
        <f>+VLOOKUP(B4776,'[17]TT 2023'!F$4874:K$4947,6,0)</f>
        <v>46048</v>
      </c>
      <c r="O4776" t="s">
        <v>5137</v>
      </c>
    </row>
    <row r="4777" spans="1:15" hidden="1" x14ac:dyDescent="0.2">
      <c r="A4777" s="5">
        <v>45999</v>
      </c>
      <c r="B4777" s="6">
        <v>82179</v>
      </c>
      <c r="C4777" s="6" t="s">
        <v>3391</v>
      </c>
      <c r="D4777" s="6" t="s">
        <v>4803</v>
      </c>
      <c r="E4777" s="9">
        <v>630000</v>
      </c>
      <c r="F4777" s="10" t="s">
        <v>1409</v>
      </c>
      <c r="G4777" s="9">
        <v>50400</v>
      </c>
      <c r="H4777" s="9">
        <f t="shared" si="410"/>
        <v>680400</v>
      </c>
      <c r="I4777" s="6" t="s">
        <v>113</v>
      </c>
      <c r="J4777" s="6" t="s">
        <v>114</v>
      </c>
      <c r="K4777" s="5">
        <f t="shared" si="411"/>
        <v>46034</v>
      </c>
      <c r="L4777" s="9">
        <f>+VLOOKUP(B4777,'[17]TT 2023'!F$4770:K$4873,2,0)</f>
        <v>680400</v>
      </c>
      <c r="M4777" s="9">
        <f t="shared" si="412"/>
        <v>0</v>
      </c>
      <c r="N4777" s="5">
        <f>+VLOOKUP(B4777,'[17]TT 2023'!F$4770:K$4873,6,0)</f>
        <v>46034</v>
      </c>
      <c r="O4777" t="s">
        <v>5136</v>
      </c>
    </row>
    <row r="4778" spans="1:15" hidden="1" x14ac:dyDescent="0.2">
      <c r="A4778" s="5">
        <v>45999</v>
      </c>
      <c r="B4778" s="6">
        <v>82180</v>
      </c>
      <c r="C4778" s="6" t="s">
        <v>3391</v>
      </c>
      <c r="D4778" s="6" t="s">
        <v>4804</v>
      </c>
      <c r="E4778" s="9">
        <v>1840000</v>
      </c>
      <c r="F4778" s="10" t="s">
        <v>1409</v>
      </c>
      <c r="G4778" s="9">
        <v>147200</v>
      </c>
      <c r="H4778" s="9">
        <f t="shared" si="410"/>
        <v>1987200</v>
      </c>
      <c r="I4778" s="6" t="s">
        <v>113</v>
      </c>
      <c r="J4778" s="6" t="s">
        <v>114</v>
      </c>
      <c r="K4778" s="5">
        <f t="shared" si="411"/>
        <v>46034</v>
      </c>
      <c r="L4778" s="9">
        <f>+VLOOKUP(B4778,'[17]TT 2023'!F$4770:K$4873,2,0)</f>
        <v>1987200</v>
      </c>
      <c r="M4778" s="9">
        <f t="shared" si="412"/>
        <v>0</v>
      </c>
      <c r="N4778" s="5">
        <f>+VLOOKUP(B4778,'[17]TT 2023'!F$4770:K$4873,6,0)</f>
        <v>46034</v>
      </c>
      <c r="O4778" t="s">
        <v>5136</v>
      </c>
    </row>
    <row r="4779" spans="1:15" hidden="1" x14ac:dyDescent="0.2">
      <c r="A4779" s="5">
        <v>45999</v>
      </c>
      <c r="B4779" s="6">
        <v>82181</v>
      </c>
      <c r="C4779" s="6" t="s">
        <v>3391</v>
      </c>
      <c r="D4779" s="6" t="s">
        <v>4805</v>
      </c>
      <c r="E4779" s="9">
        <v>5132440</v>
      </c>
      <c r="F4779" s="10" t="s">
        <v>1409</v>
      </c>
      <c r="G4779" s="9">
        <v>410595</v>
      </c>
      <c r="H4779" s="9">
        <f t="shared" si="410"/>
        <v>5543035</v>
      </c>
      <c r="I4779" s="6" t="s">
        <v>83</v>
      </c>
      <c r="J4779" s="6" t="s">
        <v>84</v>
      </c>
      <c r="K4779" s="5">
        <f t="shared" si="411"/>
        <v>46034</v>
      </c>
      <c r="L4779" s="9">
        <f>+VLOOKUP(B4779,'[17]TT 2023'!F$4874:K$4947,2,0)</f>
        <v>5543033</v>
      </c>
      <c r="M4779" s="9">
        <f t="shared" si="412"/>
        <v>-2</v>
      </c>
      <c r="N4779" s="5">
        <f>+VLOOKUP(B4779,'[17]TT 2023'!F$4874:K$4947,6,0)</f>
        <v>46048</v>
      </c>
      <c r="O4779" t="s">
        <v>5137</v>
      </c>
    </row>
    <row r="4780" spans="1:15" hidden="1" x14ac:dyDescent="0.2">
      <c r="A4780" s="5">
        <v>45999</v>
      </c>
      <c r="B4780" s="6">
        <v>82182</v>
      </c>
      <c r="C4780" s="6" t="s">
        <v>3391</v>
      </c>
      <c r="D4780" s="6" t="s">
        <v>4806</v>
      </c>
      <c r="E4780" s="9">
        <v>1282500</v>
      </c>
      <c r="F4780" s="10" t="s">
        <v>1409</v>
      </c>
      <c r="G4780" s="9">
        <v>102600</v>
      </c>
      <c r="H4780" s="9">
        <f t="shared" si="410"/>
        <v>1385100</v>
      </c>
      <c r="I4780" s="6" t="s">
        <v>83</v>
      </c>
      <c r="J4780" s="6" t="s">
        <v>84</v>
      </c>
      <c r="K4780" s="5">
        <f t="shared" si="411"/>
        <v>46034</v>
      </c>
      <c r="L4780" s="9">
        <f>+VLOOKUP(B4780,'[17]TT 2023'!F$4874:K$4947,2,0)</f>
        <v>1385100</v>
      </c>
      <c r="M4780" s="9">
        <f t="shared" si="412"/>
        <v>0</v>
      </c>
      <c r="N4780" s="5">
        <f>+VLOOKUP(B4780,'[17]TT 2023'!F$4874:K$4947,6,0)</f>
        <v>46048</v>
      </c>
      <c r="O4780" t="s">
        <v>5137</v>
      </c>
    </row>
    <row r="4781" spans="1:15" hidden="1" x14ac:dyDescent="0.2">
      <c r="A4781" s="5">
        <v>45999</v>
      </c>
      <c r="B4781" s="6">
        <v>82183</v>
      </c>
      <c r="C4781" s="6" t="s">
        <v>3391</v>
      </c>
      <c r="D4781" s="6" t="s">
        <v>4807</v>
      </c>
      <c r="E4781" s="9">
        <v>4762640</v>
      </c>
      <c r="F4781" s="10" t="s">
        <v>1409</v>
      </c>
      <c r="G4781" s="9">
        <v>381011</v>
      </c>
      <c r="H4781" s="9">
        <f t="shared" si="410"/>
        <v>5143651</v>
      </c>
      <c r="I4781" s="6" t="s">
        <v>93</v>
      </c>
      <c r="J4781" s="6" t="s">
        <v>94</v>
      </c>
      <c r="K4781" s="5">
        <f t="shared" si="411"/>
        <v>46034</v>
      </c>
      <c r="L4781" s="9">
        <f>+VLOOKUP(B4781,'[17]TT 2023'!F$4770:K$4873,2,0)</f>
        <v>5143649</v>
      </c>
      <c r="M4781" s="9">
        <f t="shared" si="412"/>
        <v>-2</v>
      </c>
      <c r="N4781" s="5">
        <f>+VLOOKUP(B4781,'[17]TT 2023'!F$4770:K$4873,6,0)</f>
        <v>46034</v>
      </c>
      <c r="O4781" t="s">
        <v>5136</v>
      </c>
    </row>
    <row r="4782" spans="1:15" hidden="1" x14ac:dyDescent="0.2">
      <c r="A4782" s="5">
        <v>45999</v>
      </c>
      <c r="B4782" s="6">
        <v>82184</v>
      </c>
      <c r="C4782" s="6" t="s">
        <v>3391</v>
      </c>
      <c r="D4782" s="6" t="s">
        <v>4808</v>
      </c>
      <c r="E4782" s="9">
        <v>1154330</v>
      </c>
      <c r="F4782" s="10" t="s">
        <v>1409</v>
      </c>
      <c r="G4782" s="9">
        <v>92346</v>
      </c>
      <c r="H4782" s="9">
        <f t="shared" si="410"/>
        <v>1246676</v>
      </c>
      <c r="I4782" s="6" t="s">
        <v>93</v>
      </c>
      <c r="J4782" s="6" t="s">
        <v>94</v>
      </c>
      <c r="K4782" s="5">
        <f t="shared" si="411"/>
        <v>46034</v>
      </c>
      <c r="L4782" s="9">
        <f>+VLOOKUP(B4782,'[17]TT 2023'!F$4770:K$4873,2,0)</f>
        <v>1246671</v>
      </c>
      <c r="M4782" s="9">
        <f t="shared" si="412"/>
        <v>-5</v>
      </c>
      <c r="N4782" s="5">
        <f>+VLOOKUP(B4782,'[17]TT 2023'!F$4770:K$4873,6,0)</f>
        <v>46034</v>
      </c>
      <c r="O4782" t="s">
        <v>5136</v>
      </c>
    </row>
    <row r="4783" spans="1:15" hidden="1" x14ac:dyDescent="0.2">
      <c r="A4783" s="5">
        <v>45999</v>
      </c>
      <c r="B4783" s="6">
        <v>82185</v>
      </c>
      <c r="C4783" s="6" t="s">
        <v>3391</v>
      </c>
      <c r="D4783" s="6" t="s">
        <v>4809</v>
      </c>
      <c r="E4783" s="9">
        <v>3011320</v>
      </c>
      <c r="F4783" s="10" t="s">
        <v>1409</v>
      </c>
      <c r="G4783" s="9">
        <v>240906</v>
      </c>
      <c r="H4783" s="9">
        <f t="shared" si="410"/>
        <v>3252226</v>
      </c>
      <c r="I4783" s="6" t="s">
        <v>93</v>
      </c>
      <c r="J4783" s="6" t="s">
        <v>94</v>
      </c>
      <c r="K4783" s="5">
        <f t="shared" si="411"/>
        <v>46034</v>
      </c>
      <c r="L4783" s="9">
        <f>+VLOOKUP(B4783,'[17]TT 2023'!F$4770:K$4873,2,0)</f>
        <v>3252231</v>
      </c>
      <c r="M4783" s="9">
        <f t="shared" si="412"/>
        <v>5</v>
      </c>
      <c r="N4783" s="5">
        <f>+VLOOKUP(B4783,'[17]TT 2023'!F$4770:K$4873,6,0)</f>
        <v>46034</v>
      </c>
      <c r="O4783" t="s">
        <v>5136</v>
      </c>
    </row>
    <row r="4784" spans="1:15" hidden="1" x14ac:dyDescent="0.2">
      <c r="A4784" s="5">
        <v>45999</v>
      </c>
      <c r="B4784" s="6">
        <v>82186</v>
      </c>
      <c r="C4784" s="6" t="s">
        <v>3391</v>
      </c>
      <c r="D4784" s="6" t="s">
        <v>4810</v>
      </c>
      <c r="E4784" s="9">
        <v>2144100</v>
      </c>
      <c r="F4784" s="10" t="s">
        <v>1409</v>
      </c>
      <c r="G4784" s="9">
        <v>171528</v>
      </c>
      <c r="H4784" s="9">
        <f t="shared" si="410"/>
        <v>2315628</v>
      </c>
      <c r="I4784" s="6" t="s">
        <v>89</v>
      </c>
      <c r="J4784" s="6" t="s">
        <v>90</v>
      </c>
      <c r="K4784" s="5">
        <f t="shared" si="411"/>
        <v>46034</v>
      </c>
      <c r="L4784" s="9">
        <f>+VLOOKUP(B4784,'[17]TT 2023'!F$4770:K$4873,2,0)</f>
        <v>2315628</v>
      </c>
      <c r="M4784" s="9">
        <f t="shared" si="412"/>
        <v>0</v>
      </c>
      <c r="N4784" s="5">
        <f>+VLOOKUP(B4784,'[17]TT 2023'!F$4770:K$4873,6,0)</f>
        <v>46034</v>
      </c>
      <c r="O4784" t="s">
        <v>5136</v>
      </c>
    </row>
    <row r="4785" spans="1:15" hidden="1" x14ac:dyDescent="0.2">
      <c r="A4785" s="5">
        <v>45999</v>
      </c>
      <c r="B4785" s="6">
        <v>82187</v>
      </c>
      <c r="C4785" s="6" t="s">
        <v>3391</v>
      </c>
      <c r="D4785" s="6" t="s">
        <v>4811</v>
      </c>
      <c r="E4785" s="9">
        <v>1785700</v>
      </c>
      <c r="F4785" s="10" t="s">
        <v>1409</v>
      </c>
      <c r="G4785" s="9">
        <v>142856</v>
      </c>
      <c r="H4785" s="9">
        <f t="shared" si="410"/>
        <v>1928556</v>
      </c>
      <c r="I4785" s="6" t="s">
        <v>139</v>
      </c>
      <c r="J4785" s="6" t="s">
        <v>140</v>
      </c>
      <c r="K4785" s="5">
        <f t="shared" si="411"/>
        <v>46034</v>
      </c>
      <c r="L4785" s="9">
        <f>+VLOOKUP(B4785,'[17]TT 2023'!F$4770:K$4873,2,0)</f>
        <v>1928556</v>
      </c>
      <c r="M4785" s="9">
        <f t="shared" si="412"/>
        <v>0</v>
      </c>
      <c r="N4785" s="5">
        <f>+VLOOKUP(B4785,'[17]TT 2023'!F$4770:K$4873,6,0)</f>
        <v>46034</v>
      </c>
      <c r="O4785" t="s">
        <v>5136</v>
      </c>
    </row>
    <row r="4786" spans="1:15" hidden="1" x14ac:dyDescent="0.2">
      <c r="A4786" s="5">
        <v>45999</v>
      </c>
      <c r="B4786" s="6">
        <v>82188</v>
      </c>
      <c r="C4786" s="6" t="s">
        <v>3391</v>
      </c>
      <c r="D4786" s="6" t="s">
        <v>4812</v>
      </c>
      <c r="E4786" s="9">
        <v>446425</v>
      </c>
      <c r="F4786" s="10" t="s">
        <v>1409</v>
      </c>
      <c r="G4786" s="9">
        <v>35714</v>
      </c>
      <c r="H4786" s="9">
        <f t="shared" si="410"/>
        <v>482139</v>
      </c>
      <c r="I4786" s="6" t="s">
        <v>139</v>
      </c>
      <c r="J4786" s="6" t="s">
        <v>140</v>
      </c>
      <c r="K4786" s="5">
        <f t="shared" si="411"/>
        <v>46034</v>
      </c>
      <c r="L4786" s="9">
        <f>+VLOOKUP(B4786,'[17]TT 2023'!F$4770:K$4873,2,0)</f>
        <v>482139</v>
      </c>
      <c r="M4786" s="9">
        <f t="shared" si="412"/>
        <v>0</v>
      </c>
      <c r="N4786" s="5">
        <f>+VLOOKUP(B4786,'[17]TT 2023'!F$4770:K$4873,6,0)</f>
        <v>46034</v>
      </c>
      <c r="O4786" t="s">
        <v>5136</v>
      </c>
    </row>
    <row r="4787" spans="1:15" hidden="1" x14ac:dyDescent="0.2">
      <c r="A4787" s="5">
        <v>45999</v>
      </c>
      <c r="B4787" s="6">
        <v>82189</v>
      </c>
      <c r="C4787" s="6" t="s">
        <v>3391</v>
      </c>
      <c r="D4787" s="6" t="s">
        <v>4813</v>
      </c>
      <c r="E4787" s="9">
        <v>446425</v>
      </c>
      <c r="F4787" s="10" t="s">
        <v>1409</v>
      </c>
      <c r="G4787" s="9">
        <v>35714</v>
      </c>
      <c r="H4787" s="9">
        <f t="shared" si="410"/>
        <v>482139</v>
      </c>
      <c r="I4787" s="6" t="s">
        <v>53</v>
      </c>
      <c r="J4787" s="6" t="s">
        <v>54</v>
      </c>
      <c r="K4787" s="5">
        <f t="shared" si="411"/>
        <v>46034</v>
      </c>
      <c r="L4787" s="9">
        <f>+VLOOKUP(B4787,'[17]TT 2023'!F$4874:K$4947,2,0)</f>
        <v>482139</v>
      </c>
      <c r="M4787" s="9">
        <f t="shared" si="412"/>
        <v>0</v>
      </c>
      <c r="N4787" s="5">
        <f>+VLOOKUP(B4787,'[17]TT 2023'!F$4874:K$4947,6,0)</f>
        <v>46048</v>
      </c>
      <c r="O4787" t="s">
        <v>5137</v>
      </c>
    </row>
    <row r="4788" spans="1:15" hidden="1" x14ac:dyDescent="0.2">
      <c r="A4788" s="5">
        <v>45999</v>
      </c>
      <c r="B4788" s="6">
        <v>82190</v>
      </c>
      <c r="C4788" s="6" t="s">
        <v>3391</v>
      </c>
      <c r="D4788" s="6" t="s">
        <v>4814</v>
      </c>
      <c r="E4788" s="9">
        <v>5994040</v>
      </c>
      <c r="F4788" s="10" t="s">
        <v>1409</v>
      </c>
      <c r="G4788" s="9">
        <v>479523</v>
      </c>
      <c r="H4788" s="9">
        <f t="shared" si="410"/>
        <v>6473563</v>
      </c>
      <c r="I4788" s="6" t="s">
        <v>53</v>
      </c>
      <c r="J4788" s="6" t="s">
        <v>54</v>
      </c>
      <c r="K4788" s="5">
        <f t="shared" si="411"/>
        <v>46034</v>
      </c>
      <c r="L4788" s="9">
        <f>+VLOOKUP(B4788,'[17]TT 2023'!F$4874:K$4947,2,0)</f>
        <v>6473561</v>
      </c>
      <c r="M4788" s="9">
        <f t="shared" si="412"/>
        <v>-2</v>
      </c>
      <c r="N4788" s="5">
        <f>+VLOOKUP(B4788,'[17]TT 2023'!F$4874:K$4947,6,0)</f>
        <v>46048</v>
      </c>
      <c r="O4788" t="s">
        <v>5137</v>
      </c>
    </row>
    <row r="4789" spans="1:15" hidden="1" x14ac:dyDescent="0.2">
      <c r="A4789" s="5">
        <v>45999</v>
      </c>
      <c r="B4789" s="6">
        <v>82191</v>
      </c>
      <c r="C4789" s="6" t="s">
        <v>3391</v>
      </c>
      <c r="D4789" s="6" t="s">
        <v>4815</v>
      </c>
      <c r="E4789" s="9">
        <v>1970450</v>
      </c>
      <c r="F4789" s="10" t="s">
        <v>1409</v>
      </c>
      <c r="G4789" s="9">
        <v>157636</v>
      </c>
      <c r="H4789" s="9">
        <f t="shared" ref="H4789:H4852" si="413">+E4789+G4789</f>
        <v>2128086</v>
      </c>
      <c r="I4789" s="6" t="s">
        <v>131</v>
      </c>
      <c r="J4789" s="6" t="s">
        <v>132</v>
      </c>
      <c r="K4789" s="5">
        <f t="shared" si="411"/>
        <v>46034</v>
      </c>
      <c r="L4789" s="9">
        <f>+VLOOKUP(B4789,'[17]TT 2023'!F$4770:K$4873,2,0)</f>
        <v>2128086</v>
      </c>
      <c r="M4789" s="9">
        <f t="shared" si="412"/>
        <v>0</v>
      </c>
      <c r="N4789" s="5">
        <f>+VLOOKUP(B4789,'[17]TT 2023'!F$4770:K$4873,6,0)</f>
        <v>46034</v>
      </c>
      <c r="O4789" t="s">
        <v>5136</v>
      </c>
    </row>
    <row r="4790" spans="1:15" hidden="1" x14ac:dyDescent="0.2">
      <c r="A4790" s="5">
        <v>45999</v>
      </c>
      <c r="B4790" s="6">
        <v>82192</v>
      </c>
      <c r="C4790" s="6" t="s">
        <v>3391</v>
      </c>
      <c r="D4790" s="6" t="s">
        <v>4816</v>
      </c>
      <c r="E4790" s="9">
        <v>446425</v>
      </c>
      <c r="F4790" s="10" t="s">
        <v>1409</v>
      </c>
      <c r="G4790" s="9">
        <v>35714</v>
      </c>
      <c r="H4790" s="9">
        <f t="shared" si="413"/>
        <v>482139</v>
      </c>
      <c r="I4790" s="6" t="s">
        <v>131</v>
      </c>
      <c r="J4790" s="6" t="s">
        <v>132</v>
      </c>
      <c r="K4790" s="5">
        <f t="shared" si="411"/>
        <v>46034</v>
      </c>
      <c r="L4790" s="9">
        <f>+VLOOKUP(B4790,'[17]TT 2023'!F$4770:K$4873,2,0)</f>
        <v>482139</v>
      </c>
      <c r="M4790" s="9">
        <f t="shared" si="412"/>
        <v>0</v>
      </c>
      <c r="N4790" s="5">
        <f>+VLOOKUP(B4790,'[17]TT 2023'!F$4770:K$4873,6,0)</f>
        <v>46034</v>
      </c>
      <c r="O4790" t="s">
        <v>5136</v>
      </c>
    </row>
    <row r="4791" spans="1:15" hidden="1" x14ac:dyDescent="0.2">
      <c r="A4791" s="5">
        <v>45999</v>
      </c>
      <c r="B4791" s="6">
        <v>82193</v>
      </c>
      <c r="C4791" s="6" t="s">
        <v>3391</v>
      </c>
      <c r="D4791" s="6" t="s">
        <v>4817</v>
      </c>
      <c r="E4791" s="9">
        <v>652500</v>
      </c>
      <c r="F4791" s="10" t="s">
        <v>1409</v>
      </c>
      <c r="G4791" s="9">
        <v>52200</v>
      </c>
      <c r="H4791" s="9">
        <f t="shared" si="413"/>
        <v>704700</v>
      </c>
      <c r="I4791" s="6" t="s">
        <v>131</v>
      </c>
      <c r="J4791" s="6" t="s">
        <v>132</v>
      </c>
      <c r="K4791" s="5">
        <f t="shared" si="411"/>
        <v>46034</v>
      </c>
      <c r="L4791" s="9">
        <f>+VLOOKUP(B4791,'[17]TT 2023'!F$4770:K$4873,2,0)</f>
        <v>704700</v>
      </c>
      <c r="M4791" s="9">
        <f t="shared" si="412"/>
        <v>0</v>
      </c>
      <c r="N4791" s="5">
        <f>+VLOOKUP(B4791,'[17]TT 2023'!F$4770:K$4873,6,0)</f>
        <v>46034</v>
      </c>
      <c r="O4791" t="s">
        <v>5136</v>
      </c>
    </row>
    <row r="4792" spans="1:15" hidden="1" x14ac:dyDescent="0.2">
      <c r="A4792" s="5">
        <v>46001</v>
      </c>
      <c r="B4792" s="6">
        <v>82374</v>
      </c>
      <c r="C4792" s="6" t="s">
        <v>3391</v>
      </c>
      <c r="D4792" s="6" t="s">
        <v>4818</v>
      </c>
      <c r="E4792" s="9">
        <v>1072050</v>
      </c>
      <c r="F4792" s="10" t="s">
        <v>1409</v>
      </c>
      <c r="G4792" s="9">
        <v>85764</v>
      </c>
      <c r="H4792" s="9">
        <f t="shared" si="413"/>
        <v>1157814</v>
      </c>
      <c r="I4792" s="6" t="s">
        <v>147</v>
      </c>
      <c r="J4792" s="6" t="s">
        <v>148</v>
      </c>
      <c r="K4792" s="5">
        <f t="shared" si="411"/>
        <v>46036</v>
      </c>
      <c r="L4792" s="9">
        <f>+VLOOKUP(B4792,'[17]TT 2023'!F$4770:K$4873,2,0)</f>
        <v>1157814</v>
      </c>
      <c r="M4792" s="9">
        <f t="shared" si="412"/>
        <v>0</v>
      </c>
      <c r="N4792" s="5">
        <f>+VLOOKUP(B4792,'[17]TT 2023'!F$4770:K$4873,6,0)</f>
        <v>46034</v>
      </c>
      <c r="O4792" t="s">
        <v>5136</v>
      </c>
    </row>
    <row r="4793" spans="1:15" hidden="1" x14ac:dyDescent="0.2">
      <c r="A4793" s="5">
        <v>46001</v>
      </c>
      <c r="B4793" s="6">
        <v>82377</v>
      </c>
      <c r="C4793" s="6" t="s">
        <v>3391</v>
      </c>
      <c r="D4793" s="6" t="s">
        <v>4819</v>
      </c>
      <c r="E4793" s="9">
        <v>446425</v>
      </c>
      <c r="F4793" s="10" t="s">
        <v>1409</v>
      </c>
      <c r="G4793" s="9">
        <v>35714</v>
      </c>
      <c r="H4793" s="9">
        <f t="shared" si="413"/>
        <v>482139</v>
      </c>
      <c r="I4793" s="6" t="s">
        <v>147</v>
      </c>
      <c r="J4793" s="6" t="s">
        <v>148</v>
      </c>
      <c r="K4793" s="5">
        <f t="shared" ref="K4793:K4856" si="414">35+A4793</f>
        <v>46036</v>
      </c>
      <c r="L4793" s="9">
        <f>+VLOOKUP(B4793,'[17]TT 2023'!F$4770:K$4873,2,0)</f>
        <v>482139</v>
      </c>
      <c r="M4793" s="9">
        <f t="shared" ref="M4793:M4856" si="415">+L4793-H4793</f>
        <v>0</v>
      </c>
      <c r="N4793" s="5">
        <f>+VLOOKUP(B4793,'[17]TT 2023'!F$4770:K$4873,6,0)</f>
        <v>46034</v>
      </c>
      <c r="O4793" t="s">
        <v>5136</v>
      </c>
    </row>
    <row r="4794" spans="1:15" hidden="1" x14ac:dyDescent="0.2">
      <c r="A4794" s="5">
        <v>46001</v>
      </c>
      <c r="B4794" s="6">
        <v>82378</v>
      </c>
      <c r="C4794" s="6" t="s">
        <v>3391</v>
      </c>
      <c r="D4794" s="6" t="s">
        <v>4820</v>
      </c>
      <c r="E4794" s="9">
        <v>1143080</v>
      </c>
      <c r="F4794" s="10" t="s">
        <v>1409</v>
      </c>
      <c r="G4794" s="9">
        <v>91446</v>
      </c>
      <c r="H4794" s="9">
        <f t="shared" si="413"/>
        <v>1234526</v>
      </c>
      <c r="I4794" s="6" t="s">
        <v>147</v>
      </c>
      <c r="J4794" s="6" t="s">
        <v>148</v>
      </c>
      <c r="K4794" s="5">
        <f t="shared" si="414"/>
        <v>46036</v>
      </c>
      <c r="L4794" s="9">
        <f>+VLOOKUP(B4794,'[17]TT 2023'!F$4770:K$4873,2,0)</f>
        <v>1234521</v>
      </c>
      <c r="M4794" s="9">
        <f t="shared" si="415"/>
        <v>-5</v>
      </c>
      <c r="N4794" s="5">
        <f>+VLOOKUP(B4794,'[17]TT 2023'!F$4770:K$4873,6,0)</f>
        <v>46034</v>
      </c>
      <c r="O4794" t="s">
        <v>5136</v>
      </c>
    </row>
    <row r="4795" spans="1:15" hidden="1" x14ac:dyDescent="0.2">
      <c r="A4795" s="5">
        <v>46001</v>
      </c>
      <c r="B4795" s="6">
        <v>82379</v>
      </c>
      <c r="C4795" s="6" t="s">
        <v>3391</v>
      </c>
      <c r="D4795" s="6" t="s">
        <v>4821</v>
      </c>
      <c r="E4795" s="9">
        <v>2919810</v>
      </c>
      <c r="F4795" s="10" t="s">
        <v>1409</v>
      </c>
      <c r="G4795" s="9">
        <v>233585</v>
      </c>
      <c r="H4795" s="9">
        <f t="shared" si="413"/>
        <v>3153395</v>
      </c>
      <c r="I4795" s="6" t="s">
        <v>147</v>
      </c>
      <c r="J4795" s="6" t="s">
        <v>148</v>
      </c>
      <c r="K4795" s="5">
        <f t="shared" si="414"/>
        <v>46036</v>
      </c>
      <c r="L4795" s="9">
        <f>+VLOOKUP(B4795,'[17]TT 2023'!F$4770:K$4873,2,0)</f>
        <v>3153398</v>
      </c>
      <c r="M4795" s="9">
        <f t="shared" si="415"/>
        <v>3</v>
      </c>
      <c r="N4795" s="5">
        <f>+VLOOKUP(B4795,'[17]TT 2023'!F$4770:K$4873,6,0)</f>
        <v>46034</v>
      </c>
      <c r="O4795" t="s">
        <v>5136</v>
      </c>
    </row>
    <row r="4796" spans="1:15" hidden="1" x14ac:dyDescent="0.2">
      <c r="A4796" s="5">
        <v>46001</v>
      </c>
      <c r="B4796" s="6">
        <v>82380</v>
      </c>
      <c r="C4796" s="6" t="s">
        <v>3391</v>
      </c>
      <c r="D4796" s="6" t="s">
        <v>4822</v>
      </c>
      <c r="E4796" s="9">
        <v>892850</v>
      </c>
      <c r="F4796" s="10" t="s">
        <v>1409</v>
      </c>
      <c r="G4796" s="9">
        <v>71428</v>
      </c>
      <c r="H4796" s="9">
        <f t="shared" si="413"/>
        <v>964278</v>
      </c>
      <c r="I4796" s="6" t="s">
        <v>147</v>
      </c>
      <c r="J4796" s="6" t="s">
        <v>148</v>
      </c>
      <c r="K4796" s="5">
        <f t="shared" si="414"/>
        <v>46036</v>
      </c>
      <c r="L4796" s="9">
        <f>+VLOOKUP(B4796,'[17]TT 2023'!F$4770:K$4873,2,0)</f>
        <v>964278</v>
      </c>
      <c r="M4796" s="9">
        <f t="shared" si="415"/>
        <v>0</v>
      </c>
      <c r="N4796" s="5">
        <f>+VLOOKUP(B4796,'[17]TT 2023'!F$4770:K$4873,6,0)</f>
        <v>46034</v>
      </c>
      <c r="O4796" t="s">
        <v>5136</v>
      </c>
    </row>
    <row r="4797" spans="1:15" hidden="1" x14ac:dyDescent="0.2">
      <c r="A4797" s="5">
        <v>46001</v>
      </c>
      <c r="B4797" s="6">
        <v>82381</v>
      </c>
      <c r="C4797" s="6" t="s">
        <v>3391</v>
      </c>
      <c r="D4797" s="6" t="s">
        <v>4823</v>
      </c>
      <c r="E4797" s="9">
        <v>6845570</v>
      </c>
      <c r="F4797" s="10" t="s">
        <v>1409</v>
      </c>
      <c r="G4797" s="9">
        <v>547646</v>
      </c>
      <c r="H4797" s="9">
        <f t="shared" si="413"/>
        <v>7393216</v>
      </c>
      <c r="I4797" s="6" t="s">
        <v>147</v>
      </c>
      <c r="J4797" s="6" t="s">
        <v>148</v>
      </c>
      <c r="K4797" s="5">
        <f t="shared" si="414"/>
        <v>46036</v>
      </c>
      <c r="L4797" s="9">
        <f>+VLOOKUP(B4797,'[17]TT 2023'!F$4770:K$4873,2,0)</f>
        <v>7393221</v>
      </c>
      <c r="M4797" s="9">
        <f t="shared" si="415"/>
        <v>5</v>
      </c>
      <c r="N4797" s="5">
        <f>+VLOOKUP(B4797,'[17]TT 2023'!F$4770:K$4873,6,0)</f>
        <v>46034</v>
      </c>
      <c r="O4797" t="s">
        <v>5136</v>
      </c>
    </row>
    <row r="4798" spans="1:15" hidden="1" x14ac:dyDescent="0.2">
      <c r="A4798" s="5">
        <v>46001</v>
      </c>
      <c r="B4798" s="6">
        <v>82383</v>
      </c>
      <c r="C4798" s="6" t="s">
        <v>3391</v>
      </c>
      <c r="D4798" s="6" t="s">
        <v>4824</v>
      </c>
      <c r="E4798" s="9">
        <v>991190</v>
      </c>
      <c r="F4798" s="10" t="s">
        <v>1409</v>
      </c>
      <c r="G4798" s="9">
        <v>79295</v>
      </c>
      <c r="H4798" s="9">
        <f t="shared" si="413"/>
        <v>1070485</v>
      </c>
      <c r="I4798" s="6" t="s">
        <v>147</v>
      </c>
      <c r="J4798" s="6" t="s">
        <v>148</v>
      </c>
      <c r="K4798" s="5">
        <f t="shared" si="414"/>
        <v>46036</v>
      </c>
      <c r="L4798" s="9">
        <f>+VLOOKUP(B4798,'[17]TT 2023'!F$4770:K$4873,2,0)</f>
        <v>1070483</v>
      </c>
      <c r="M4798" s="9">
        <f t="shared" si="415"/>
        <v>-2</v>
      </c>
      <c r="N4798" s="5">
        <f>+VLOOKUP(B4798,'[17]TT 2023'!F$4770:K$4873,6,0)</f>
        <v>46034</v>
      </c>
      <c r="O4798" t="s">
        <v>5136</v>
      </c>
    </row>
    <row r="4799" spans="1:15" hidden="1" x14ac:dyDescent="0.2">
      <c r="A4799" s="5">
        <v>46001</v>
      </c>
      <c r="B4799" s="6">
        <v>82384</v>
      </c>
      <c r="C4799" s="6" t="s">
        <v>3391</v>
      </c>
      <c r="D4799" s="6" t="s">
        <v>4825</v>
      </c>
      <c r="E4799" s="9">
        <v>326250</v>
      </c>
      <c r="F4799" s="10" t="s">
        <v>1409</v>
      </c>
      <c r="G4799" s="9">
        <v>26100</v>
      </c>
      <c r="H4799" s="9">
        <f t="shared" si="413"/>
        <v>352350</v>
      </c>
      <c r="I4799" s="6" t="s">
        <v>147</v>
      </c>
      <c r="J4799" s="6" t="s">
        <v>148</v>
      </c>
      <c r="K4799" s="5">
        <f t="shared" si="414"/>
        <v>46036</v>
      </c>
      <c r="L4799" s="9">
        <f>+VLOOKUP(B4799,'[17]TT 2023'!F$4770:K$4873,2,0)</f>
        <v>352350</v>
      </c>
      <c r="M4799" s="9">
        <f t="shared" si="415"/>
        <v>0</v>
      </c>
      <c r="N4799" s="5">
        <f>+VLOOKUP(B4799,'[17]TT 2023'!F$4770:K$4873,6,0)</f>
        <v>46034</v>
      </c>
      <c r="O4799" t="s">
        <v>5136</v>
      </c>
    </row>
    <row r="4800" spans="1:15" hidden="1" x14ac:dyDescent="0.2">
      <c r="A4800" s="5">
        <v>46001</v>
      </c>
      <c r="B4800" s="6">
        <v>82385</v>
      </c>
      <c r="C4800" s="6" t="s">
        <v>3391</v>
      </c>
      <c r="D4800" s="6" t="s">
        <v>4826</v>
      </c>
      <c r="E4800" s="9">
        <v>501830</v>
      </c>
      <c r="F4800" s="10" t="s">
        <v>1409</v>
      </c>
      <c r="G4800" s="9">
        <v>40146</v>
      </c>
      <c r="H4800" s="9">
        <f t="shared" si="413"/>
        <v>541976</v>
      </c>
      <c r="I4800" s="6" t="s">
        <v>147</v>
      </c>
      <c r="J4800" s="6" t="s">
        <v>148</v>
      </c>
      <c r="K4800" s="5">
        <f t="shared" si="414"/>
        <v>46036</v>
      </c>
      <c r="L4800" s="9">
        <f>+VLOOKUP(B4800,'[17]TT 2023'!F$4770:K$4873,2,0)</f>
        <v>541971</v>
      </c>
      <c r="M4800" s="9">
        <f t="shared" si="415"/>
        <v>-5</v>
      </c>
      <c r="N4800" s="5">
        <f>+VLOOKUP(B4800,'[17]TT 2023'!F$4770:K$4873,6,0)</f>
        <v>46034</v>
      </c>
      <c r="O4800" t="s">
        <v>5136</v>
      </c>
    </row>
    <row r="4801" spans="1:15" hidden="1" x14ac:dyDescent="0.2">
      <c r="A4801" s="5">
        <v>46001</v>
      </c>
      <c r="B4801" s="6">
        <v>82417</v>
      </c>
      <c r="C4801" s="6" t="s">
        <v>3391</v>
      </c>
      <c r="D4801" s="6" t="s">
        <v>4827</v>
      </c>
      <c r="E4801" s="9">
        <v>8864782</v>
      </c>
      <c r="F4801" s="10" t="s">
        <v>1409</v>
      </c>
      <c r="G4801" s="9">
        <v>709183</v>
      </c>
      <c r="H4801" s="9">
        <f t="shared" si="413"/>
        <v>9573965</v>
      </c>
      <c r="I4801" s="6" t="s">
        <v>13</v>
      </c>
      <c r="J4801" s="6" t="s">
        <v>14</v>
      </c>
      <c r="K4801" s="5">
        <f t="shared" si="414"/>
        <v>46036</v>
      </c>
      <c r="L4801" s="9">
        <f>+VLOOKUP(B4801,'[17]TT 2023'!F$4770:K$4873,2,0)</f>
        <v>9573971</v>
      </c>
      <c r="M4801" s="9">
        <f t="shared" si="415"/>
        <v>6</v>
      </c>
      <c r="N4801" s="5">
        <f>+VLOOKUP(B4801,'[17]TT 2023'!F$4770:K$4873,6,0)</f>
        <v>46034</v>
      </c>
      <c r="O4801" t="s">
        <v>5136</v>
      </c>
    </row>
    <row r="4802" spans="1:15" hidden="1" x14ac:dyDescent="0.2">
      <c r="A4802" s="5">
        <v>46001</v>
      </c>
      <c r="B4802" s="6">
        <v>82418</v>
      </c>
      <c r="C4802" s="6" t="s">
        <v>3391</v>
      </c>
      <c r="D4802" s="6" t="s">
        <v>4828</v>
      </c>
      <c r="E4802" s="9">
        <v>2973570</v>
      </c>
      <c r="F4802" s="10" t="s">
        <v>1409</v>
      </c>
      <c r="G4802" s="9">
        <v>237886</v>
      </c>
      <c r="H4802" s="9">
        <f t="shared" si="413"/>
        <v>3211456</v>
      </c>
      <c r="I4802" s="6" t="s">
        <v>13</v>
      </c>
      <c r="J4802" s="6" t="s">
        <v>14</v>
      </c>
      <c r="K4802" s="5">
        <f t="shared" si="414"/>
        <v>46036</v>
      </c>
      <c r="L4802" s="9">
        <f>+VLOOKUP(B4802,'[17]TT 2023'!F$4770:K$4873,2,0)</f>
        <v>3211461</v>
      </c>
      <c r="M4802" s="9">
        <f t="shared" si="415"/>
        <v>5</v>
      </c>
      <c r="N4802" s="5">
        <f>+VLOOKUP(B4802,'[17]TT 2023'!F$4770:K$4873,6,0)</f>
        <v>46034</v>
      </c>
      <c r="O4802" t="s">
        <v>5136</v>
      </c>
    </row>
    <row r="4803" spans="1:15" hidden="1" x14ac:dyDescent="0.2">
      <c r="A4803" s="5">
        <v>46002</v>
      </c>
      <c r="B4803" s="6">
        <v>83344</v>
      </c>
      <c r="C4803" s="6" t="s">
        <v>3391</v>
      </c>
      <c r="D4803" s="6" t="s">
        <v>4829</v>
      </c>
      <c r="E4803" s="9">
        <v>8951375</v>
      </c>
      <c r="F4803" s="10" t="s">
        <v>1409</v>
      </c>
      <c r="G4803" s="9">
        <v>716110</v>
      </c>
      <c r="H4803" s="9">
        <f t="shared" si="413"/>
        <v>9667485</v>
      </c>
      <c r="I4803" s="6" t="s">
        <v>175</v>
      </c>
      <c r="J4803" s="6" t="s">
        <v>176</v>
      </c>
      <c r="K4803" s="5">
        <f t="shared" si="414"/>
        <v>46037</v>
      </c>
      <c r="L4803" s="9">
        <f>+VLOOKUP(B4803,'[17]TT 2023'!F$4874:K$4947,2,0)</f>
        <v>9667485</v>
      </c>
      <c r="M4803" s="9">
        <f t="shared" si="415"/>
        <v>0</v>
      </c>
      <c r="N4803" s="5">
        <f>+VLOOKUP(B4803,'[17]TT 2023'!F$4874:K$4947,6,0)</f>
        <v>46048</v>
      </c>
      <c r="O4803" t="s">
        <v>5137</v>
      </c>
    </row>
    <row r="4804" spans="1:15" hidden="1" x14ac:dyDescent="0.2">
      <c r="A4804" s="5">
        <v>46002</v>
      </c>
      <c r="B4804" s="6">
        <v>83345</v>
      </c>
      <c r="C4804" s="6" t="s">
        <v>3391</v>
      </c>
      <c r="D4804" s="6" t="s">
        <v>4830</v>
      </c>
      <c r="E4804" s="9">
        <v>652500</v>
      </c>
      <c r="F4804" s="10" t="s">
        <v>1409</v>
      </c>
      <c r="G4804" s="9">
        <v>52200</v>
      </c>
      <c r="H4804" s="9">
        <f t="shared" si="413"/>
        <v>704700</v>
      </c>
      <c r="I4804" s="6" t="s">
        <v>139</v>
      </c>
      <c r="J4804" s="6" t="s">
        <v>140</v>
      </c>
      <c r="K4804" s="5">
        <f t="shared" si="414"/>
        <v>46037</v>
      </c>
      <c r="L4804" s="9">
        <f>+VLOOKUP(B4804,'[17]TT 2023'!F$4874:K$4947,2,0)</f>
        <v>704700</v>
      </c>
      <c r="M4804" s="9">
        <f t="shared" si="415"/>
        <v>0</v>
      </c>
      <c r="N4804" s="5">
        <f>+VLOOKUP(B4804,'[17]TT 2023'!F$4874:K$4947,6,0)</f>
        <v>46048</v>
      </c>
      <c r="O4804" t="s">
        <v>5137</v>
      </c>
    </row>
    <row r="4805" spans="1:15" hidden="1" x14ac:dyDescent="0.2">
      <c r="A4805" s="5">
        <v>46002</v>
      </c>
      <c r="B4805" s="6">
        <v>83346</v>
      </c>
      <c r="C4805" s="6" t="s">
        <v>3391</v>
      </c>
      <c r="D4805" s="6" t="s">
        <v>4831</v>
      </c>
      <c r="E4805" s="9">
        <v>630000</v>
      </c>
      <c r="F4805" s="10" t="s">
        <v>1409</v>
      </c>
      <c r="G4805" s="9">
        <v>50400</v>
      </c>
      <c r="H4805" s="9">
        <f t="shared" si="413"/>
        <v>680400</v>
      </c>
      <c r="I4805" s="6" t="s">
        <v>53</v>
      </c>
      <c r="J4805" s="6" t="s">
        <v>54</v>
      </c>
      <c r="K4805" s="5">
        <f t="shared" si="414"/>
        <v>46037</v>
      </c>
      <c r="L4805" s="9">
        <f>+VLOOKUP(B4805,'[17]TT 2023'!F$4874:K$4947,2,0)</f>
        <v>680400</v>
      </c>
      <c r="M4805" s="9">
        <f t="shared" si="415"/>
        <v>0</v>
      </c>
      <c r="N4805" s="5">
        <f>+VLOOKUP(B4805,'[17]TT 2023'!F$4874:K$4947,6,0)</f>
        <v>46048</v>
      </c>
      <c r="O4805" t="s">
        <v>5137</v>
      </c>
    </row>
    <row r="4806" spans="1:15" hidden="1" x14ac:dyDescent="0.2">
      <c r="A4806" s="5">
        <v>46002</v>
      </c>
      <c r="B4806" s="6">
        <v>83347</v>
      </c>
      <c r="C4806" s="6" t="s">
        <v>3391</v>
      </c>
      <c r="D4806" s="6" t="s">
        <v>4832</v>
      </c>
      <c r="E4806" s="9">
        <v>1339275</v>
      </c>
      <c r="F4806" s="10" t="s">
        <v>1409</v>
      </c>
      <c r="G4806" s="9">
        <v>107142</v>
      </c>
      <c r="H4806" s="9">
        <f t="shared" si="413"/>
        <v>1446417</v>
      </c>
      <c r="I4806" s="6" t="s">
        <v>13</v>
      </c>
      <c r="J4806" s="6" t="s">
        <v>14</v>
      </c>
      <c r="K4806" s="5">
        <f t="shared" si="414"/>
        <v>46037</v>
      </c>
      <c r="L4806" s="9">
        <f>+VLOOKUP(B4806,'[17]TT 2023'!F$4874:K$4947,2,0)</f>
        <v>1446417</v>
      </c>
      <c r="M4806" s="9">
        <f t="shared" si="415"/>
        <v>0</v>
      </c>
      <c r="N4806" s="5">
        <f>+VLOOKUP(B4806,'[17]TT 2023'!F$4874:K$4947,6,0)</f>
        <v>46048</v>
      </c>
      <c r="O4806" t="s">
        <v>5137</v>
      </c>
    </row>
    <row r="4807" spans="1:15" hidden="1" x14ac:dyDescent="0.2">
      <c r="A4807" s="5">
        <v>46002</v>
      </c>
      <c r="B4807" s="6">
        <v>83348</v>
      </c>
      <c r="C4807" s="6" t="s">
        <v>3391</v>
      </c>
      <c r="D4807" s="6" t="s">
        <v>4833</v>
      </c>
      <c r="E4807" s="9">
        <v>1468620</v>
      </c>
      <c r="F4807" s="10" t="s">
        <v>1409</v>
      </c>
      <c r="G4807" s="9">
        <v>117490</v>
      </c>
      <c r="H4807" s="9">
        <f t="shared" si="413"/>
        <v>1586110</v>
      </c>
      <c r="I4807" s="6" t="s">
        <v>117</v>
      </c>
      <c r="J4807" s="6" t="s">
        <v>118</v>
      </c>
      <c r="K4807" s="5">
        <f t="shared" si="414"/>
        <v>46037</v>
      </c>
      <c r="L4807" s="9">
        <f>+VLOOKUP(B4807,'[17]TT 2023'!F$4874:K$4947,2,0)</f>
        <v>1586115</v>
      </c>
      <c r="M4807" s="9">
        <f t="shared" si="415"/>
        <v>5</v>
      </c>
      <c r="N4807" s="5">
        <f>+VLOOKUP(B4807,'[17]TT 2023'!F$4874:K$4947,6,0)</f>
        <v>46048</v>
      </c>
      <c r="O4807" t="s">
        <v>5137</v>
      </c>
    </row>
    <row r="4808" spans="1:15" hidden="1" x14ac:dyDescent="0.2">
      <c r="A4808" s="5">
        <v>46002</v>
      </c>
      <c r="B4808" s="6">
        <v>83349</v>
      </c>
      <c r="C4808" s="6" t="s">
        <v>3391</v>
      </c>
      <c r="D4808" s="6" t="s">
        <v>4834</v>
      </c>
      <c r="E4808" s="9">
        <v>2381320</v>
      </c>
      <c r="F4808" s="10" t="s">
        <v>1409</v>
      </c>
      <c r="G4808" s="9">
        <v>190506</v>
      </c>
      <c r="H4808" s="9">
        <f t="shared" si="413"/>
        <v>2571826</v>
      </c>
      <c r="I4808" s="6" t="s">
        <v>101</v>
      </c>
      <c r="J4808" s="6" t="s">
        <v>102</v>
      </c>
      <c r="K4808" s="5">
        <f t="shared" si="414"/>
        <v>46037</v>
      </c>
      <c r="L4808" s="9">
        <f>+VLOOKUP(B4808,'[17]TT 2023'!F$4874:K$4947,2,0)</f>
        <v>2571831</v>
      </c>
      <c r="M4808" s="9">
        <f t="shared" si="415"/>
        <v>5</v>
      </c>
      <c r="N4808" s="5">
        <f>+VLOOKUP(B4808,'[17]TT 2023'!F$4874:K$4947,6,0)</f>
        <v>46048</v>
      </c>
      <c r="O4808" t="s">
        <v>5137</v>
      </c>
    </row>
    <row r="4809" spans="1:15" hidden="1" x14ac:dyDescent="0.2">
      <c r="A4809" s="5">
        <v>46004</v>
      </c>
      <c r="B4809" s="6">
        <v>83930</v>
      </c>
      <c r="C4809" s="6" t="s">
        <v>3391</v>
      </c>
      <c r="D4809" s="6" t="s">
        <v>4835</v>
      </c>
      <c r="E4809" s="9">
        <v>1003660</v>
      </c>
      <c r="F4809" s="10" t="s">
        <v>1409</v>
      </c>
      <c r="G4809" s="9">
        <v>80293</v>
      </c>
      <c r="H4809" s="9">
        <f t="shared" si="413"/>
        <v>1083953</v>
      </c>
      <c r="I4809" s="6" t="s">
        <v>13</v>
      </c>
      <c r="J4809" s="6" t="s">
        <v>14</v>
      </c>
      <c r="K4809" s="5">
        <f t="shared" si="414"/>
        <v>46039</v>
      </c>
      <c r="L4809" s="9">
        <f>+VLOOKUP(B4809,'[17]TT 2023'!F$4874:K$4947,2,0)</f>
        <v>1083956</v>
      </c>
      <c r="M4809" s="9">
        <f t="shared" si="415"/>
        <v>3</v>
      </c>
      <c r="N4809" s="5">
        <f>+VLOOKUP(B4809,'[17]TT 2023'!F$4874:K$4947,6,0)</f>
        <v>46048</v>
      </c>
      <c r="O4809" t="s">
        <v>5137</v>
      </c>
    </row>
    <row r="4810" spans="1:15" hidden="1" x14ac:dyDescent="0.2">
      <c r="A4810" s="5">
        <v>46004</v>
      </c>
      <c r="B4810" s="6">
        <v>83931</v>
      </c>
      <c r="C4810" s="6" t="s">
        <v>3391</v>
      </c>
      <c r="D4810" s="6" t="s">
        <v>4836</v>
      </c>
      <c r="E4810" s="9">
        <v>5636840</v>
      </c>
      <c r="F4810" s="10" t="s">
        <v>1409</v>
      </c>
      <c r="G4810" s="9">
        <v>450947</v>
      </c>
      <c r="H4810" s="9">
        <f t="shared" si="413"/>
        <v>6087787</v>
      </c>
      <c r="I4810" s="6" t="s">
        <v>13</v>
      </c>
      <c r="J4810" s="6" t="s">
        <v>14</v>
      </c>
      <c r="K4810" s="5">
        <f t="shared" si="414"/>
        <v>46039</v>
      </c>
      <c r="L4810" s="9">
        <f>+VLOOKUP(B4810,'[17]TT 2023'!F$4874:K$4947,2,0)</f>
        <v>6087785</v>
      </c>
      <c r="M4810" s="9">
        <f t="shared" si="415"/>
        <v>-2</v>
      </c>
      <c r="N4810" s="5">
        <f>+VLOOKUP(B4810,'[17]TT 2023'!F$4874:K$4947,6,0)</f>
        <v>46048</v>
      </c>
      <c r="O4810" t="s">
        <v>5137</v>
      </c>
    </row>
    <row r="4811" spans="1:15" hidden="1" x14ac:dyDescent="0.2">
      <c r="A4811" s="5">
        <v>46004</v>
      </c>
      <c r="B4811" s="6">
        <v>83932</v>
      </c>
      <c r="C4811" s="6" t="s">
        <v>3391</v>
      </c>
      <c r="D4811" s="6" t="s">
        <v>4837</v>
      </c>
      <c r="E4811" s="9">
        <v>7170255</v>
      </c>
      <c r="F4811" s="10" t="s">
        <v>1409</v>
      </c>
      <c r="G4811" s="9">
        <v>573620</v>
      </c>
      <c r="H4811" s="9">
        <f t="shared" si="413"/>
        <v>7743875</v>
      </c>
      <c r="I4811" s="6" t="s">
        <v>13</v>
      </c>
      <c r="J4811" s="6" t="s">
        <v>14</v>
      </c>
      <c r="K4811" s="5">
        <f t="shared" si="414"/>
        <v>46039</v>
      </c>
      <c r="L4811" s="9">
        <f>+VLOOKUP(B4811,'[17]TT 2023'!F$4874:K$4947,2,0)</f>
        <v>7743870</v>
      </c>
      <c r="M4811" s="9">
        <f t="shared" si="415"/>
        <v>-5</v>
      </c>
      <c r="N4811" s="5">
        <f>+VLOOKUP(B4811,'[17]TT 2023'!F$4874:K$4947,6,0)</f>
        <v>46048</v>
      </c>
      <c r="O4811" t="s">
        <v>5137</v>
      </c>
    </row>
    <row r="4812" spans="1:15" hidden="1" x14ac:dyDescent="0.2">
      <c r="A4812" s="5">
        <v>46004</v>
      </c>
      <c r="B4812" s="6">
        <v>83933</v>
      </c>
      <c r="C4812" s="6" t="s">
        <v>3391</v>
      </c>
      <c r="D4812" s="6" t="s">
        <v>4838</v>
      </c>
      <c r="E4812" s="9">
        <v>991190</v>
      </c>
      <c r="F4812" s="10" t="s">
        <v>1409</v>
      </c>
      <c r="G4812" s="9">
        <v>79295</v>
      </c>
      <c r="H4812" s="9">
        <f t="shared" si="413"/>
        <v>1070485</v>
      </c>
      <c r="I4812" s="6" t="s">
        <v>13</v>
      </c>
      <c r="J4812" s="6" t="s">
        <v>14</v>
      </c>
      <c r="K4812" s="5">
        <f t="shared" si="414"/>
        <v>46039</v>
      </c>
      <c r="L4812" s="9">
        <f>+VLOOKUP(B4812,'[17]TT 2023'!F$4874:K$4947,2,0)</f>
        <v>1070483</v>
      </c>
      <c r="M4812" s="9">
        <f t="shared" si="415"/>
        <v>-2</v>
      </c>
      <c r="N4812" s="5">
        <f>+VLOOKUP(B4812,'[17]TT 2023'!F$4874:K$4947,6,0)</f>
        <v>46048</v>
      </c>
      <c r="O4812" t="s">
        <v>5137</v>
      </c>
    </row>
    <row r="4813" spans="1:15" hidden="1" x14ac:dyDescent="0.2">
      <c r="A4813" s="5">
        <v>46004</v>
      </c>
      <c r="B4813" s="6">
        <v>83934</v>
      </c>
      <c r="C4813" s="6" t="s">
        <v>3391</v>
      </c>
      <c r="D4813" s="6" t="s">
        <v>4839</v>
      </c>
      <c r="E4813" s="9">
        <v>50183</v>
      </c>
      <c r="F4813" s="10" t="s">
        <v>1409</v>
      </c>
      <c r="G4813" s="9">
        <v>4015</v>
      </c>
      <c r="H4813" s="9">
        <f t="shared" si="413"/>
        <v>54198</v>
      </c>
      <c r="I4813" s="6" t="s">
        <v>13</v>
      </c>
      <c r="J4813" s="6" t="s">
        <v>14</v>
      </c>
      <c r="K4813" s="5">
        <f t="shared" si="414"/>
        <v>46039</v>
      </c>
      <c r="L4813" s="9">
        <f>+VLOOKUP(B4813,'[17]TT 2023'!F$4874:K$4947,2,0)</f>
        <v>54203</v>
      </c>
      <c r="M4813" s="9">
        <f t="shared" si="415"/>
        <v>5</v>
      </c>
      <c r="N4813" s="5">
        <f>+VLOOKUP(B4813,'[17]TT 2023'!F$4874:K$4947,6,0)</f>
        <v>46048</v>
      </c>
      <c r="O4813" t="s">
        <v>5137</v>
      </c>
    </row>
    <row r="4814" spans="1:15" hidden="1" x14ac:dyDescent="0.2">
      <c r="A4814" s="5">
        <v>46004</v>
      </c>
      <c r="B4814" s="6">
        <v>83935</v>
      </c>
      <c r="C4814" s="6" t="s">
        <v>3391</v>
      </c>
      <c r="D4814" s="6" t="s">
        <v>4840</v>
      </c>
      <c r="E4814" s="9">
        <v>630000</v>
      </c>
      <c r="F4814" s="10" t="s">
        <v>1409</v>
      </c>
      <c r="G4814" s="9">
        <v>50400</v>
      </c>
      <c r="H4814" s="9">
        <f t="shared" si="413"/>
        <v>680400</v>
      </c>
      <c r="I4814" s="6" t="s">
        <v>131</v>
      </c>
      <c r="J4814" s="6" t="s">
        <v>132</v>
      </c>
      <c r="K4814" s="5">
        <f t="shared" si="414"/>
        <v>46039</v>
      </c>
      <c r="L4814" s="9">
        <f>+VLOOKUP(B4814,'[17]TT 2023'!F$4874:K$4947,2,0)</f>
        <v>680400</v>
      </c>
      <c r="M4814" s="9">
        <f t="shared" si="415"/>
        <v>0</v>
      </c>
      <c r="N4814" s="5">
        <f>+VLOOKUP(B4814,'[17]TT 2023'!F$4874:K$4947,6,0)</f>
        <v>46048</v>
      </c>
      <c r="O4814" t="s">
        <v>5137</v>
      </c>
    </row>
    <row r="4815" spans="1:15" hidden="1" x14ac:dyDescent="0.2">
      <c r="A4815" s="5">
        <v>46004</v>
      </c>
      <c r="B4815" s="6">
        <v>83936</v>
      </c>
      <c r="C4815" s="6" t="s">
        <v>3391</v>
      </c>
      <c r="D4815" s="6" t="s">
        <v>4841</v>
      </c>
      <c r="E4815" s="9">
        <v>3864120</v>
      </c>
      <c r="F4815" s="10" t="s">
        <v>1409</v>
      </c>
      <c r="G4815" s="9">
        <v>309130</v>
      </c>
      <c r="H4815" s="9">
        <f t="shared" si="413"/>
        <v>4173250</v>
      </c>
      <c r="I4815" s="6" t="s">
        <v>131</v>
      </c>
      <c r="J4815" s="6" t="s">
        <v>132</v>
      </c>
      <c r="K4815" s="5">
        <f t="shared" si="414"/>
        <v>46039</v>
      </c>
      <c r="L4815" s="9">
        <f>+VLOOKUP(B4815,'[17]TT 2023'!F$4874:K$4947,2,0)</f>
        <v>4173255</v>
      </c>
      <c r="M4815" s="9">
        <f t="shared" si="415"/>
        <v>5</v>
      </c>
      <c r="N4815" s="5">
        <f>+VLOOKUP(B4815,'[17]TT 2023'!F$4874:K$4947,6,0)</f>
        <v>46048</v>
      </c>
      <c r="O4815" t="s">
        <v>5137</v>
      </c>
    </row>
    <row r="4816" spans="1:15" hidden="1" x14ac:dyDescent="0.2">
      <c r="A4816" s="5">
        <v>46004</v>
      </c>
      <c r="B4816" s="6">
        <v>83937</v>
      </c>
      <c r="C4816" s="6" t="s">
        <v>3391</v>
      </c>
      <c r="D4816" s="6" t="s">
        <v>4842</v>
      </c>
      <c r="E4816" s="9">
        <v>5410325</v>
      </c>
      <c r="F4816" s="10" t="s">
        <v>1409</v>
      </c>
      <c r="G4816" s="9">
        <v>432826</v>
      </c>
      <c r="H4816" s="9">
        <f t="shared" si="413"/>
        <v>5843151</v>
      </c>
      <c r="I4816" s="6" t="s">
        <v>139</v>
      </c>
      <c r="J4816" s="6" t="s">
        <v>140</v>
      </c>
      <c r="K4816" s="5">
        <f t="shared" si="414"/>
        <v>46039</v>
      </c>
      <c r="L4816" s="9">
        <f>+VLOOKUP(B4816,'[17]TT 2023'!F$4874:K$4947,2,0)</f>
        <v>5843151</v>
      </c>
      <c r="M4816" s="9">
        <f t="shared" si="415"/>
        <v>0</v>
      </c>
      <c r="N4816" s="5">
        <f>+VLOOKUP(B4816,'[17]TT 2023'!F$4874:K$4947,6,0)</f>
        <v>46048</v>
      </c>
      <c r="O4816" t="s">
        <v>5137</v>
      </c>
    </row>
    <row r="4817" spans="1:15" hidden="1" x14ac:dyDescent="0.2">
      <c r="A4817" s="5">
        <v>46004</v>
      </c>
      <c r="B4817" s="6">
        <v>83938</v>
      </c>
      <c r="C4817" s="6" t="s">
        <v>3391</v>
      </c>
      <c r="D4817" s="6" t="s">
        <v>4843</v>
      </c>
      <c r="E4817" s="9">
        <v>892850</v>
      </c>
      <c r="F4817" s="10" t="s">
        <v>1409</v>
      </c>
      <c r="G4817" s="9">
        <v>71428</v>
      </c>
      <c r="H4817" s="9">
        <f t="shared" si="413"/>
        <v>964278</v>
      </c>
      <c r="I4817" s="6" t="s">
        <v>89</v>
      </c>
      <c r="J4817" s="6" t="s">
        <v>90</v>
      </c>
      <c r="K4817" s="5">
        <f t="shared" si="414"/>
        <v>46039</v>
      </c>
      <c r="L4817" s="9">
        <f>+VLOOKUP(B4817,'[17]TT 2023'!F$4874:K$4947,2,0)</f>
        <v>964278</v>
      </c>
      <c r="M4817" s="9">
        <f t="shared" si="415"/>
        <v>0</v>
      </c>
      <c r="N4817" s="5">
        <f>+VLOOKUP(B4817,'[17]TT 2023'!F$4874:K$4947,6,0)</f>
        <v>46048</v>
      </c>
      <c r="O4817" t="s">
        <v>5137</v>
      </c>
    </row>
    <row r="4818" spans="1:15" hidden="1" x14ac:dyDescent="0.2">
      <c r="A4818" s="5">
        <v>46004</v>
      </c>
      <c r="B4818" s="6">
        <v>83939</v>
      </c>
      <c r="C4818" s="6" t="s">
        <v>3391</v>
      </c>
      <c r="D4818" s="6" t="s">
        <v>4844</v>
      </c>
      <c r="E4818" s="9">
        <v>446425</v>
      </c>
      <c r="F4818" s="10" t="s">
        <v>1409</v>
      </c>
      <c r="G4818" s="9">
        <v>35714</v>
      </c>
      <c r="H4818" s="9">
        <f t="shared" si="413"/>
        <v>482139</v>
      </c>
      <c r="I4818" s="6" t="s">
        <v>89</v>
      </c>
      <c r="J4818" s="6" t="s">
        <v>90</v>
      </c>
      <c r="K4818" s="5">
        <f t="shared" si="414"/>
        <v>46039</v>
      </c>
      <c r="L4818" s="9">
        <f>+VLOOKUP(B4818,'[17]TT 2023'!F$4874:K$4947,2,0)</f>
        <v>482139</v>
      </c>
      <c r="M4818" s="9">
        <f t="shared" si="415"/>
        <v>0</v>
      </c>
      <c r="N4818" s="5">
        <f>+VLOOKUP(B4818,'[17]TT 2023'!F$4874:K$4947,6,0)</f>
        <v>46048</v>
      </c>
      <c r="O4818" t="s">
        <v>5137</v>
      </c>
    </row>
    <row r="4819" spans="1:15" hidden="1" x14ac:dyDescent="0.2">
      <c r="A4819" s="5">
        <v>46004</v>
      </c>
      <c r="B4819" s="6">
        <v>83940</v>
      </c>
      <c r="C4819" s="6" t="s">
        <v>3391</v>
      </c>
      <c r="D4819" s="6" t="s">
        <v>4845</v>
      </c>
      <c r="E4819" s="9">
        <v>2024120</v>
      </c>
      <c r="F4819" s="10" t="s">
        <v>1409</v>
      </c>
      <c r="G4819" s="9">
        <v>161930</v>
      </c>
      <c r="H4819" s="9">
        <f t="shared" si="413"/>
        <v>2186050</v>
      </c>
      <c r="I4819" s="6" t="s">
        <v>93</v>
      </c>
      <c r="J4819" s="6" t="s">
        <v>94</v>
      </c>
      <c r="K4819" s="5">
        <f t="shared" si="414"/>
        <v>46039</v>
      </c>
      <c r="L4819" s="9">
        <f>+VLOOKUP(B4819,'[17]TT 2023'!F$4874:K$4947,2,0)</f>
        <v>2186055</v>
      </c>
      <c r="M4819" s="9">
        <f t="shared" si="415"/>
        <v>5</v>
      </c>
      <c r="N4819" s="5">
        <f>+VLOOKUP(B4819,'[17]TT 2023'!F$4874:K$4947,6,0)</f>
        <v>46048</v>
      </c>
      <c r="O4819" t="s">
        <v>5137</v>
      </c>
    </row>
    <row r="4820" spans="1:15" hidden="1" x14ac:dyDescent="0.2">
      <c r="A4820" s="5">
        <v>46004</v>
      </c>
      <c r="B4820" s="6">
        <v>83941</v>
      </c>
      <c r="C4820" s="6" t="s">
        <v>3391</v>
      </c>
      <c r="D4820" s="6" t="s">
        <v>4846</v>
      </c>
      <c r="E4820" s="9">
        <v>446425</v>
      </c>
      <c r="F4820" s="10" t="s">
        <v>1409</v>
      </c>
      <c r="G4820" s="9">
        <v>35714</v>
      </c>
      <c r="H4820" s="9">
        <f t="shared" si="413"/>
        <v>482139</v>
      </c>
      <c r="I4820" s="6" t="s">
        <v>113</v>
      </c>
      <c r="J4820" s="6" t="s">
        <v>114</v>
      </c>
      <c r="K4820" s="5">
        <f t="shared" si="414"/>
        <v>46039</v>
      </c>
      <c r="L4820" s="9">
        <f>+VLOOKUP(B4820,'[17]TT 2023'!F$4874:K$4947,2,0)</f>
        <v>482139</v>
      </c>
      <c r="M4820" s="9">
        <f t="shared" si="415"/>
        <v>0</v>
      </c>
      <c r="N4820" s="5">
        <f>+VLOOKUP(B4820,'[17]TT 2023'!F$4874:K$4947,6,0)</f>
        <v>46048</v>
      </c>
      <c r="O4820" t="s">
        <v>5137</v>
      </c>
    </row>
    <row r="4821" spans="1:15" hidden="1" x14ac:dyDescent="0.2">
      <c r="A4821" s="5">
        <v>46006</v>
      </c>
      <c r="B4821" s="6">
        <v>58</v>
      </c>
      <c r="C4821" s="6" t="s">
        <v>4412</v>
      </c>
      <c r="D4821" s="6" t="s">
        <v>4648</v>
      </c>
      <c r="E4821" s="9">
        <v>-1026000</v>
      </c>
      <c r="F4821" s="10" t="s">
        <v>1409</v>
      </c>
      <c r="G4821" s="9">
        <v>-82080</v>
      </c>
      <c r="H4821" s="9">
        <f t="shared" si="413"/>
        <v>-1108080</v>
      </c>
      <c r="I4821" s="6" t="s">
        <v>291</v>
      </c>
      <c r="J4821" s="6" t="s">
        <v>292</v>
      </c>
      <c r="K4821" s="5">
        <f t="shared" si="414"/>
        <v>46041</v>
      </c>
      <c r="L4821" s="9">
        <f>+VLOOKUP(B4821,'[17]TT 2023'!F$4701:K$4769,2,0)</f>
        <v>-1108080</v>
      </c>
      <c r="M4821" s="9">
        <f t="shared" si="415"/>
        <v>0</v>
      </c>
      <c r="N4821" s="5">
        <f>+VLOOKUP(B4821,'[17]TT 2023'!F$4701:K$4769,6,0)</f>
        <v>46015</v>
      </c>
      <c r="O4821" t="s">
        <v>4934</v>
      </c>
    </row>
    <row r="4822" spans="1:15" hidden="1" x14ac:dyDescent="0.2">
      <c r="A4822" s="5">
        <v>46006</v>
      </c>
      <c r="B4822" s="6">
        <v>82</v>
      </c>
      <c r="C4822" s="6" t="s">
        <v>4184</v>
      </c>
      <c r="D4822" s="6" t="s">
        <v>4672</v>
      </c>
      <c r="E4822" s="9">
        <v>-1869750</v>
      </c>
      <c r="F4822" s="10" t="s">
        <v>1409</v>
      </c>
      <c r="G4822" s="9">
        <v>-149580</v>
      </c>
      <c r="H4822" s="9">
        <f t="shared" si="413"/>
        <v>-2019330</v>
      </c>
      <c r="I4822" s="6" t="s">
        <v>13</v>
      </c>
      <c r="J4822" s="6" t="s">
        <v>14</v>
      </c>
      <c r="K4822" s="5">
        <f t="shared" si="414"/>
        <v>46041</v>
      </c>
      <c r="L4822" s="9">
        <f>+VLOOKUP(B4822,'[17]TT 2023'!F$4701:K$4769,2,0)</f>
        <v>-2019330</v>
      </c>
      <c r="M4822" s="9">
        <f t="shared" si="415"/>
        <v>0</v>
      </c>
      <c r="N4822" s="5">
        <f>+VLOOKUP(B4822,'[17]TT 2023'!F$4701:K$4769,6,0)</f>
        <v>46015</v>
      </c>
      <c r="O4822" t="s">
        <v>4934</v>
      </c>
    </row>
    <row r="4823" spans="1:15" hidden="1" x14ac:dyDescent="0.2">
      <c r="A4823" s="5">
        <v>46006</v>
      </c>
      <c r="B4823" s="6">
        <v>357</v>
      </c>
      <c r="C4823" s="6" t="s">
        <v>4192</v>
      </c>
      <c r="D4823" s="6" t="s">
        <v>4847</v>
      </c>
      <c r="E4823" s="9">
        <v>-2837357</v>
      </c>
      <c r="F4823" s="10" t="s">
        <v>1409</v>
      </c>
      <c r="G4823" s="9">
        <v>-226989</v>
      </c>
      <c r="H4823" s="9">
        <f t="shared" si="413"/>
        <v>-3064346</v>
      </c>
      <c r="I4823" s="6" t="s">
        <v>131</v>
      </c>
      <c r="J4823" s="6" t="s">
        <v>132</v>
      </c>
      <c r="K4823" s="5">
        <f t="shared" si="414"/>
        <v>46041</v>
      </c>
      <c r="L4823" s="9">
        <f>+VLOOKUP(B4823,'[17]TT 2023'!F$4701:K$4769,2,0)</f>
        <v>-3064346</v>
      </c>
      <c r="M4823" s="9">
        <f t="shared" si="415"/>
        <v>0</v>
      </c>
      <c r="N4823" s="5">
        <f>+VLOOKUP(B4823,'[17]TT 2023'!F$4701:K$4769,6,0)</f>
        <v>46015</v>
      </c>
      <c r="O4823" t="s">
        <v>4934</v>
      </c>
    </row>
    <row r="4824" spans="1:15" hidden="1" x14ac:dyDescent="0.2">
      <c r="A4824" s="5">
        <v>46007</v>
      </c>
      <c r="B4824" s="6">
        <v>84126</v>
      </c>
      <c r="C4824" s="6" t="s">
        <v>3391</v>
      </c>
      <c r="D4824" s="6" t="s">
        <v>4848</v>
      </c>
      <c r="E4824" s="9">
        <v>652500</v>
      </c>
      <c r="F4824" s="10" t="s">
        <v>1409</v>
      </c>
      <c r="G4824" s="9">
        <v>52200</v>
      </c>
      <c r="H4824" s="9">
        <f t="shared" si="413"/>
        <v>704700</v>
      </c>
      <c r="I4824" s="6" t="s">
        <v>117</v>
      </c>
      <c r="J4824" s="6" t="s">
        <v>118</v>
      </c>
      <c r="K4824" s="5">
        <f t="shared" si="414"/>
        <v>46042</v>
      </c>
      <c r="L4824" s="9">
        <f>+VLOOKUP(B4824,'[17]TT 2023'!F$4874:K$4947,2,0)</f>
        <v>704700</v>
      </c>
      <c r="M4824" s="9">
        <f t="shared" si="415"/>
        <v>0</v>
      </c>
      <c r="N4824" s="5">
        <f>+VLOOKUP(B4824,'[17]TT 2023'!F$4874:K$4947,6,0)</f>
        <v>46048</v>
      </c>
      <c r="O4824" t="s">
        <v>5137</v>
      </c>
    </row>
    <row r="4825" spans="1:15" hidden="1" x14ac:dyDescent="0.2">
      <c r="A4825" s="5">
        <v>46007</v>
      </c>
      <c r="B4825" s="6">
        <v>84127</v>
      </c>
      <c r="C4825" s="6" t="s">
        <v>3391</v>
      </c>
      <c r="D4825" s="6" t="s">
        <v>4849</v>
      </c>
      <c r="E4825" s="9">
        <v>8162790</v>
      </c>
      <c r="F4825" s="10" t="s">
        <v>1409</v>
      </c>
      <c r="G4825" s="9">
        <v>653023</v>
      </c>
      <c r="H4825" s="9">
        <f t="shared" si="413"/>
        <v>8815813</v>
      </c>
      <c r="I4825" s="6" t="s">
        <v>13</v>
      </c>
      <c r="J4825" s="6" t="s">
        <v>14</v>
      </c>
      <c r="K4825" s="5">
        <f t="shared" si="414"/>
        <v>46042</v>
      </c>
      <c r="L4825" s="9">
        <f>+VLOOKUP(B4825,'[17]TT 2023'!F$4874:K$4947,2,0)</f>
        <v>8815811</v>
      </c>
      <c r="M4825" s="9">
        <f t="shared" si="415"/>
        <v>-2</v>
      </c>
      <c r="N4825" s="5">
        <f>+VLOOKUP(B4825,'[17]TT 2023'!F$4874:K$4947,6,0)</f>
        <v>46048</v>
      </c>
      <c r="O4825" t="s">
        <v>5137</v>
      </c>
    </row>
    <row r="4826" spans="1:15" hidden="1" x14ac:dyDescent="0.2">
      <c r="A4826" s="5">
        <v>46007</v>
      </c>
      <c r="B4826" s="6">
        <v>84128</v>
      </c>
      <c r="C4826" s="6" t="s">
        <v>3391</v>
      </c>
      <c r="D4826" s="6" t="s">
        <v>4850</v>
      </c>
      <c r="E4826" s="9">
        <v>2678550</v>
      </c>
      <c r="F4826" s="10" t="s">
        <v>1409</v>
      </c>
      <c r="G4826" s="9">
        <v>214284</v>
      </c>
      <c r="H4826" s="9">
        <f t="shared" si="413"/>
        <v>2892834</v>
      </c>
      <c r="I4826" s="6" t="s">
        <v>13</v>
      </c>
      <c r="J4826" s="6" t="s">
        <v>14</v>
      </c>
      <c r="K4826" s="5">
        <f t="shared" si="414"/>
        <v>46042</v>
      </c>
      <c r="L4826" s="9">
        <f>+VLOOKUP(B4826,'[17]TT 2023'!F$4874:K$4947,2,0)</f>
        <v>2892834</v>
      </c>
      <c r="M4826" s="9">
        <f t="shared" si="415"/>
        <v>0</v>
      </c>
      <c r="N4826" s="5">
        <f>+VLOOKUP(B4826,'[17]TT 2023'!F$4874:K$4947,6,0)</f>
        <v>46048</v>
      </c>
      <c r="O4826" t="s">
        <v>5137</v>
      </c>
    </row>
    <row r="4827" spans="1:15" hidden="1" x14ac:dyDescent="0.2">
      <c r="A4827" s="5">
        <v>46007</v>
      </c>
      <c r="B4827" s="6">
        <v>84129</v>
      </c>
      <c r="C4827" s="6" t="s">
        <v>3391</v>
      </c>
      <c r="D4827" s="6" t="s">
        <v>4851</v>
      </c>
      <c r="E4827" s="9">
        <v>3964760</v>
      </c>
      <c r="F4827" s="10" t="s">
        <v>1409</v>
      </c>
      <c r="G4827" s="9">
        <v>317181</v>
      </c>
      <c r="H4827" s="9">
        <f t="shared" si="413"/>
        <v>4281941</v>
      </c>
      <c r="I4827" s="6" t="s">
        <v>13</v>
      </c>
      <c r="J4827" s="6" t="s">
        <v>14</v>
      </c>
      <c r="K4827" s="5">
        <f t="shared" si="414"/>
        <v>46042</v>
      </c>
      <c r="L4827" s="9">
        <f>+VLOOKUP(B4827,'[17]TT 2023'!F$4874:K$4947,2,0)</f>
        <v>4281944</v>
      </c>
      <c r="M4827" s="9">
        <f t="shared" si="415"/>
        <v>3</v>
      </c>
      <c r="N4827" s="5">
        <f>+VLOOKUP(B4827,'[17]TT 2023'!F$4874:K$4947,6,0)</f>
        <v>46048</v>
      </c>
      <c r="O4827" t="s">
        <v>5137</v>
      </c>
    </row>
    <row r="4828" spans="1:15" hidden="1" x14ac:dyDescent="0.2">
      <c r="A4828" s="5">
        <v>46007</v>
      </c>
      <c r="B4828" s="6">
        <v>84130</v>
      </c>
      <c r="C4828" s="6" t="s">
        <v>3391</v>
      </c>
      <c r="D4828" s="6" t="s">
        <v>4852</v>
      </c>
      <c r="E4828" s="9">
        <v>630000</v>
      </c>
      <c r="F4828" s="10" t="s">
        <v>1409</v>
      </c>
      <c r="G4828" s="9">
        <v>50400</v>
      </c>
      <c r="H4828" s="9">
        <f t="shared" si="413"/>
        <v>680400</v>
      </c>
      <c r="I4828" s="6" t="s">
        <v>13</v>
      </c>
      <c r="J4828" s="6" t="s">
        <v>14</v>
      </c>
      <c r="K4828" s="5">
        <f t="shared" si="414"/>
        <v>46042</v>
      </c>
      <c r="L4828" s="9">
        <f>+VLOOKUP(B4828,'[17]TT 2023'!F$4874:K$4947,2,0)</f>
        <v>680400</v>
      </c>
      <c r="M4828" s="9">
        <f t="shared" si="415"/>
        <v>0</v>
      </c>
      <c r="N4828" s="5">
        <f>+VLOOKUP(B4828,'[17]TT 2023'!F$4874:K$4947,6,0)</f>
        <v>46048</v>
      </c>
      <c r="O4828" t="s">
        <v>5137</v>
      </c>
    </row>
    <row r="4829" spans="1:15" hidden="1" x14ac:dyDescent="0.2">
      <c r="A4829" s="5">
        <v>46007</v>
      </c>
      <c r="B4829" s="6">
        <v>84131</v>
      </c>
      <c r="C4829" s="6" t="s">
        <v>3391</v>
      </c>
      <c r="D4829" s="6" t="s">
        <v>4853</v>
      </c>
      <c r="E4829" s="9">
        <v>8744280</v>
      </c>
      <c r="F4829" s="10" t="s">
        <v>1409</v>
      </c>
      <c r="G4829" s="9">
        <v>699542</v>
      </c>
      <c r="H4829" s="9">
        <f t="shared" si="413"/>
        <v>9443822</v>
      </c>
      <c r="I4829" s="6" t="s">
        <v>13</v>
      </c>
      <c r="J4829" s="6" t="s">
        <v>14</v>
      </c>
      <c r="K4829" s="5">
        <f t="shared" si="414"/>
        <v>46042</v>
      </c>
      <c r="L4829" s="9">
        <f>+VLOOKUP(B4829,'[17]TT 2023'!F$4874:K$4947,2,0)</f>
        <v>9443817</v>
      </c>
      <c r="M4829" s="9">
        <f t="shared" si="415"/>
        <v>-5</v>
      </c>
      <c r="N4829" s="5">
        <f>+VLOOKUP(B4829,'[17]TT 2023'!F$4874:K$4947,6,0)</f>
        <v>46048</v>
      </c>
      <c r="O4829" t="s">
        <v>5137</v>
      </c>
    </row>
    <row r="4830" spans="1:15" hidden="1" x14ac:dyDescent="0.2">
      <c r="A4830" s="5">
        <v>46007</v>
      </c>
      <c r="B4830" s="6">
        <v>84259</v>
      </c>
      <c r="C4830" s="6" t="s">
        <v>3391</v>
      </c>
      <c r="D4830" s="6" t="s">
        <v>4854</v>
      </c>
      <c r="E4830" s="9">
        <v>315000</v>
      </c>
      <c r="F4830" s="10" t="s">
        <v>1409</v>
      </c>
      <c r="G4830" s="9">
        <v>25200</v>
      </c>
      <c r="H4830" s="9">
        <f t="shared" si="413"/>
        <v>340200</v>
      </c>
      <c r="I4830" s="6" t="s">
        <v>147</v>
      </c>
      <c r="J4830" s="6" t="s">
        <v>148</v>
      </c>
      <c r="K4830" s="5">
        <f t="shared" si="414"/>
        <v>46042</v>
      </c>
      <c r="L4830" s="9">
        <f>+VLOOKUP(B4830,'[17]TT 2023'!F$4770:K$4873,2,0)</f>
        <v>340200</v>
      </c>
      <c r="M4830" s="9">
        <f t="shared" si="415"/>
        <v>0</v>
      </c>
      <c r="N4830" s="5">
        <f>+VLOOKUP(B4830,'[17]TT 2023'!F$4770:K$4873,6,0)</f>
        <v>46034</v>
      </c>
      <c r="O4830" t="s">
        <v>5136</v>
      </c>
    </row>
    <row r="4831" spans="1:15" hidden="1" x14ac:dyDescent="0.2">
      <c r="A4831" s="5">
        <v>46008</v>
      </c>
      <c r="B4831" s="6">
        <v>7240</v>
      </c>
      <c r="C4831" s="6" t="s">
        <v>3819</v>
      </c>
      <c r="D4831" s="6" t="s">
        <v>4767</v>
      </c>
      <c r="E4831" s="9">
        <v>-4484605</v>
      </c>
      <c r="F4831" s="10" t="s">
        <v>1409</v>
      </c>
      <c r="G4831" s="9">
        <v>-358768</v>
      </c>
      <c r="H4831" s="9">
        <f t="shared" si="413"/>
        <v>-4843373</v>
      </c>
      <c r="I4831" s="6" t="s">
        <v>13</v>
      </c>
      <c r="J4831" s="6" t="s">
        <v>14</v>
      </c>
      <c r="K4831" s="5">
        <f t="shared" si="414"/>
        <v>46043</v>
      </c>
      <c r="L4831" s="9">
        <f>+VLOOKUP(B4831,'[17]TT 2023'!F$4701:K$4769,2,0)</f>
        <v>-4843373</v>
      </c>
      <c r="M4831" s="9">
        <f t="shared" si="415"/>
        <v>0</v>
      </c>
      <c r="N4831" s="5">
        <f>+VLOOKUP(B4831,'[17]TT 2023'!F$4701:K$4769,6,0)</f>
        <v>46015</v>
      </c>
      <c r="O4831" t="s">
        <v>4934</v>
      </c>
    </row>
    <row r="4832" spans="1:15" hidden="1" x14ac:dyDescent="0.2">
      <c r="A4832" s="5">
        <v>46009</v>
      </c>
      <c r="B4832" s="6">
        <v>174</v>
      </c>
      <c r="C4832" s="6" t="s">
        <v>4193</v>
      </c>
      <c r="D4832" s="6" t="s">
        <v>1985</v>
      </c>
      <c r="E4832" s="9">
        <v>-450000</v>
      </c>
      <c r="F4832" s="10" t="s">
        <v>1409</v>
      </c>
      <c r="G4832" s="9">
        <v>-36000</v>
      </c>
      <c r="H4832" s="9">
        <f t="shared" si="413"/>
        <v>-486000</v>
      </c>
      <c r="I4832" s="6" t="s">
        <v>113</v>
      </c>
      <c r="J4832" s="6" t="s">
        <v>114</v>
      </c>
      <c r="K4832" s="5">
        <f t="shared" si="414"/>
        <v>46044</v>
      </c>
      <c r="L4832" s="9">
        <f>+VLOOKUP(B4832,'[17]TT 2023'!F$4701:K$4769,2,0)</f>
        <v>-486000</v>
      </c>
      <c r="M4832" s="9">
        <f t="shared" si="415"/>
        <v>0</v>
      </c>
      <c r="N4832" s="5">
        <f>+VLOOKUP(B4832,'[17]TT 2023'!F$4701:K$4769,6,0)</f>
        <v>46015</v>
      </c>
      <c r="O4832" t="s">
        <v>4934</v>
      </c>
    </row>
    <row r="4833" spans="1:15" hidden="1" x14ac:dyDescent="0.2">
      <c r="A4833" s="5">
        <v>46009</v>
      </c>
      <c r="B4833" s="6">
        <v>85207</v>
      </c>
      <c r="C4833" s="6" t="s">
        <v>3391</v>
      </c>
      <c r="D4833" s="6" t="s">
        <v>4855</v>
      </c>
      <c r="E4833" s="9">
        <v>3889900</v>
      </c>
      <c r="F4833" s="10" t="s">
        <v>1409</v>
      </c>
      <c r="G4833" s="9">
        <v>311192</v>
      </c>
      <c r="H4833" s="9">
        <f t="shared" si="413"/>
        <v>4201092</v>
      </c>
      <c r="I4833" s="6" t="s">
        <v>53</v>
      </c>
      <c r="J4833" s="6" t="s">
        <v>54</v>
      </c>
      <c r="K4833" s="5">
        <f t="shared" si="414"/>
        <v>46044</v>
      </c>
      <c r="L4833" s="9">
        <f>+VLOOKUP(B4833,'[17]TT 2023'!F$4874:K$4947,2,0)</f>
        <v>4201092</v>
      </c>
      <c r="M4833" s="9">
        <f t="shared" si="415"/>
        <v>0</v>
      </c>
      <c r="N4833" s="5">
        <f>+VLOOKUP(B4833,'[17]TT 2023'!F$4874:K$4947,6,0)</f>
        <v>46048</v>
      </c>
      <c r="O4833" t="s">
        <v>5137</v>
      </c>
    </row>
    <row r="4834" spans="1:15" hidden="1" x14ac:dyDescent="0.2">
      <c r="A4834" s="5">
        <v>46009</v>
      </c>
      <c r="B4834" s="6">
        <v>85208</v>
      </c>
      <c r="C4834" s="6" t="s">
        <v>3391</v>
      </c>
      <c r="D4834" s="6" t="s">
        <v>4856</v>
      </c>
      <c r="E4834" s="9">
        <v>2444535</v>
      </c>
      <c r="F4834" s="10" t="s">
        <v>1409</v>
      </c>
      <c r="G4834" s="9">
        <v>195563</v>
      </c>
      <c r="H4834" s="9">
        <f t="shared" si="413"/>
        <v>2640098</v>
      </c>
      <c r="I4834" s="6" t="s">
        <v>53</v>
      </c>
      <c r="J4834" s="6" t="s">
        <v>54</v>
      </c>
      <c r="K4834" s="5">
        <f t="shared" si="414"/>
        <v>46044</v>
      </c>
      <c r="L4834" s="9">
        <f>+VLOOKUP(B4834,'[17]TT 2023'!F$4874:K$4947,2,0)</f>
        <v>2640101</v>
      </c>
      <c r="M4834" s="9">
        <f t="shared" si="415"/>
        <v>3</v>
      </c>
      <c r="N4834" s="5">
        <f>+VLOOKUP(B4834,'[17]TT 2023'!F$4874:K$4947,6,0)</f>
        <v>46048</v>
      </c>
      <c r="O4834" t="s">
        <v>5137</v>
      </c>
    </row>
    <row r="4835" spans="1:15" hidden="1" x14ac:dyDescent="0.2">
      <c r="A4835" s="5">
        <v>46009</v>
      </c>
      <c r="B4835" s="6">
        <v>85209</v>
      </c>
      <c r="C4835" s="6" t="s">
        <v>3391</v>
      </c>
      <c r="D4835" s="6" t="s">
        <v>4857</v>
      </c>
      <c r="E4835" s="9">
        <v>2401510</v>
      </c>
      <c r="F4835" s="10" t="s">
        <v>1409</v>
      </c>
      <c r="G4835" s="9">
        <v>192121</v>
      </c>
      <c r="H4835" s="9">
        <f t="shared" si="413"/>
        <v>2593631</v>
      </c>
      <c r="I4835" s="6" t="s">
        <v>93</v>
      </c>
      <c r="J4835" s="6" t="s">
        <v>94</v>
      </c>
      <c r="K4835" s="5">
        <f t="shared" si="414"/>
        <v>46044</v>
      </c>
      <c r="L4835" s="9">
        <f>+VLOOKUP(B4835,'[17]TT 2023'!F$4874:K$4947,2,0)</f>
        <v>2593634</v>
      </c>
      <c r="M4835" s="9">
        <f t="shared" si="415"/>
        <v>3</v>
      </c>
      <c r="N4835" s="5">
        <f>+VLOOKUP(B4835,'[17]TT 2023'!F$4874:K$4947,6,0)</f>
        <v>46048</v>
      </c>
      <c r="O4835" t="s">
        <v>5137</v>
      </c>
    </row>
    <row r="4836" spans="1:15" hidden="1" x14ac:dyDescent="0.2">
      <c r="A4836" s="5">
        <v>46009</v>
      </c>
      <c r="B4836" s="6">
        <v>85210</v>
      </c>
      <c r="C4836" s="6" t="s">
        <v>3391</v>
      </c>
      <c r="D4836" s="6" t="s">
        <v>4858</v>
      </c>
      <c r="E4836" s="9">
        <v>1825740</v>
      </c>
      <c r="F4836" s="10" t="s">
        <v>1409</v>
      </c>
      <c r="G4836" s="9">
        <v>146059</v>
      </c>
      <c r="H4836" s="9">
        <f t="shared" si="413"/>
        <v>1971799</v>
      </c>
      <c r="I4836" s="6" t="s">
        <v>83</v>
      </c>
      <c r="J4836" s="6" t="s">
        <v>84</v>
      </c>
      <c r="K4836" s="5">
        <f t="shared" si="414"/>
        <v>46044</v>
      </c>
      <c r="L4836" s="9">
        <f>+VLOOKUP(B4836,'[17]TT 2023'!F$4874:K$4947,2,0)</f>
        <v>1971797</v>
      </c>
      <c r="M4836" s="9">
        <f t="shared" si="415"/>
        <v>-2</v>
      </c>
      <c r="N4836" s="5">
        <f>+VLOOKUP(B4836,'[17]TT 2023'!F$4874:K$4947,6,0)</f>
        <v>46048</v>
      </c>
      <c r="O4836" t="s">
        <v>5137</v>
      </c>
    </row>
    <row r="4837" spans="1:15" hidden="1" x14ac:dyDescent="0.2">
      <c r="A4837" s="5">
        <v>46009</v>
      </c>
      <c r="B4837" s="6">
        <v>85211</v>
      </c>
      <c r="C4837" s="6" t="s">
        <v>3391</v>
      </c>
      <c r="D4837" s="6" t="s">
        <v>4859</v>
      </c>
      <c r="E4837" s="9">
        <v>1876650</v>
      </c>
      <c r="F4837" s="10" t="s">
        <v>1409</v>
      </c>
      <c r="G4837" s="9">
        <v>150132</v>
      </c>
      <c r="H4837" s="9">
        <f t="shared" si="413"/>
        <v>2026782</v>
      </c>
      <c r="I4837" s="6" t="s">
        <v>139</v>
      </c>
      <c r="J4837" s="6" t="s">
        <v>140</v>
      </c>
      <c r="K4837" s="5">
        <f t="shared" si="414"/>
        <v>46044</v>
      </c>
      <c r="L4837" s="9">
        <f>+VLOOKUP(B4837,'[17]TT 2023'!F$4874:K$4947,2,0)</f>
        <v>2026782</v>
      </c>
      <c r="M4837" s="9">
        <f t="shared" si="415"/>
        <v>0</v>
      </c>
      <c r="N4837" s="5">
        <f>+VLOOKUP(B4837,'[17]TT 2023'!F$4874:K$4947,6,0)</f>
        <v>46048</v>
      </c>
      <c r="O4837" t="s">
        <v>5137</v>
      </c>
    </row>
    <row r="4838" spans="1:15" hidden="1" x14ac:dyDescent="0.2">
      <c r="A4838" s="5">
        <v>46009</v>
      </c>
      <c r="B4838" s="6">
        <v>85212</v>
      </c>
      <c r="C4838" s="6" t="s">
        <v>3391</v>
      </c>
      <c r="D4838" s="6" t="s">
        <v>4860</v>
      </c>
      <c r="E4838" s="9">
        <v>1715280</v>
      </c>
      <c r="F4838" s="10" t="s">
        <v>1409</v>
      </c>
      <c r="G4838" s="9">
        <v>137222</v>
      </c>
      <c r="H4838" s="9">
        <f t="shared" si="413"/>
        <v>1852502</v>
      </c>
      <c r="I4838" s="6" t="s">
        <v>117</v>
      </c>
      <c r="J4838" s="6" t="s">
        <v>118</v>
      </c>
      <c r="K4838" s="5">
        <f t="shared" si="414"/>
        <v>46044</v>
      </c>
      <c r="L4838" s="9">
        <f>+VLOOKUP(B4838,'[17]TT 2023'!F$4874:K$4947,2,0)</f>
        <v>1852497</v>
      </c>
      <c r="M4838" s="9">
        <f t="shared" si="415"/>
        <v>-5</v>
      </c>
      <c r="N4838" s="5">
        <f>+VLOOKUP(B4838,'[17]TT 2023'!F$4874:K$4947,6,0)</f>
        <v>46048</v>
      </c>
      <c r="O4838" t="s">
        <v>5137</v>
      </c>
    </row>
    <row r="4839" spans="1:15" hidden="1" x14ac:dyDescent="0.2">
      <c r="A4839" s="5">
        <v>46011</v>
      </c>
      <c r="B4839" s="6">
        <v>85882</v>
      </c>
      <c r="C4839" s="6" t="s">
        <v>3391</v>
      </c>
      <c r="D4839" s="6" t="s">
        <v>4861</v>
      </c>
      <c r="E4839" s="9">
        <v>725000</v>
      </c>
      <c r="F4839" s="10" t="s">
        <v>1409</v>
      </c>
      <c r="G4839" s="9">
        <v>58000</v>
      </c>
      <c r="H4839" s="9">
        <f t="shared" si="413"/>
        <v>783000</v>
      </c>
      <c r="I4839" s="6" t="s">
        <v>13</v>
      </c>
      <c r="J4839" s="6" t="s">
        <v>14</v>
      </c>
      <c r="K4839" s="5">
        <f t="shared" si="414"/>
        <v>46046</v>
      </c>
      <c r="L4839" s="9">
        <f>+VLOOKUP(B4839,'[17]TT 2023'!F$4874:K$4947,2,0)</f>
        <v>783000</v>
      </c>
      <c r="M4839" s="9">
        <f t="shared" si="415"/>
        <v>0</v>
      </c>
      <c r="N4839" s="5">
        <f>+VLOOKUP(B4839,'[17]TT 2023'!F$4874:K$4947,6,0)</f>
        <v>46048</v>
      </c>
      <c r="O4839" t="s">
        <v>5137</v>
      </c>
    </row>
    <row r="4840" spans="1:15" hidden="1" x14ac:dyDescent="0.2">
      <c r="A4840" s="5">
        <v>46011</v>
      </c>
      <c r="B4840" s="6">
        <v>85883</v>
      </c>
      <c r="C4840" s="6" t="s">
        <v>3391</v>
      </c>
      <c r="D4840" s="6" t="s">
        <v>4862</v>
      </c>
      <c r="E4840" s="9">
        <v>892850</v>
      </c>
      <c r="F4840" s="10" t="s">
        <v>1409</v>
      </c>
      <c r="G4840" s="9">
        <v>71428</v>
      </c>
      <c r="H4840" s="9">
        <f t="shared" si="413"/>
        <v>964278</v>
      </c>
      <c r="I4840" s="6" t="s">
        <v>13</v>
      </c>
      <c r="J4840" s="6" t="s">
        <v>14</v>
      </c>
      <c r="K4840" s="5">
        <f t="shared" si="414"/>
        <v>46046</v>
      </c>
      <c r="L4840" s="9">
        <f>+VLOOKUP(B4840,'[17]TT 2023'!F$4874:K$4947,2,0)</f>
        <v>964278</v>
      </c>
      <c r="M4840" s="9">
        <f t="shared" si="415"/>
        <v>0</v>
      </c>
      <c r="N4840" s="5">
        <f>+VLOOKUP(B4840,'[17]TT 2023'!F$4874:K$4947,6,0)</f>
        <v>46048</v>
      </c>
      <c r="O4840" t="s">
        <v>5137</v>
      </c>
    </row>
    <row r="4841" spans="1:15" hidden="1" x14ac:dyDescent="0.2">
      <c r="A4841" s="5">
        <v>46011</v>
      </c>
      <c r="B4841" s="6">
        <v>85884</v>
      </c>
      <c r="C4841" s="6" t="s">
        <v>3391</v>
      </c>
      <c r="D4841" s="6" t="s">
        <v>4863</v>
      </c>
      <c r="E4841" s="9">
        <v>2024120</v>
      </c>
      <c r="F4841" s="10" t="s">
        <v>1409</v>
      </c>
      <c r="G4841" s="9">
        <v>161930</v>
      </c>
      <c r="H4841" s="9">
        <f t="shared" si="413"/>
        <v>2186050</v>
      </c>
      <c r="I4841" s="6" t="s">
        <v>101</v>
      </c>
      <c r="J4841" s="6" t="s">
        <v>102</v>
      </c>
      <c r="K4841" s="5">
        <f t="shared" si="414"/>
        <v>46046</v>
      </c>
      <c r="L4841" s="9">
        <f>+VLOOKUP(B4841,'[17]TT 2023'!F$4874:K$4947,2,0)</f>
        <v>2186055</v>
      </c>
      <c r="M4841" s="9">
        <f t="shared" si="415"/>
        <v>5</v>
      </c>
      <c r="N4841" s="5">
        <f>+VLOOKUP(B4841,'[17]TT 2023'!F$4874:K$4947,6,0)</f>
        <v>46048</v>
      </c>
      <c r="O4841" t="s">
        <v>5137</v>
      </c>
    </row>
    <row r="4842" spans="1:15" hidden="1" x14ac:dyDescent="0.2">
      <c r="A4842" s="5">
        <v>46011</v>
      </c>
      <c r="B4842" s="6">
        <v>85885</v>
      </c>
      <c r="C4842" s="6" t="s">
        <v>3391</v>
      </c>
      <c r="D4842" s="6" t="s">
        <v>4864</v>
      </c>
      <c r="E4842" s="9">
        <v>1468620</v>
      </c>
      <c r="F4842" s="10" t="s">
        <v>1409</v>
      </c>
      <c r="G4842" s="9">
        <v>117490</v>
      </c>
      <c r="H4842" s="9">
        <f t="shared" si="413"/>
        <v>1586110</v>
      </c>
      <c r="I4842" s="6" t="s">
        <v>101</v>
      </c>
      <c r="J4842" s="6" t="s">
        <v>102</v>
      </c>
      <c r="K4842" s="5">
        <f t="shared" si="414"/>
        <v>46046</v>
      </c>
      <c r="L4842" s="9">
        <f>+VLOOKUP(B4842,'[17]TT 2023'!F$4874:K$4947,2,0)</f>
        <v>1586115</v>
      </c>
      <c r="M4842" s="9">
        <f t="shared" si="415"/>
        <v>5</v>
      </c>
      <c r="N4842" s="5">
        <f>+VLOOKUP(B4842,'[17]TT 2023'!F$4874:K$4947,6,0)</f>
        <v>46048</v>
      </c>
      <c r="O4842" t="s">
        <v>5137</v>
      </c>
    </row>
    <row r="4843" spans="1:15" hidden="1" x14ac:dyDescent="0.2">
      <c r="A4843" s="5">
        <v>46011</v>
      </c>
      <c r="B4843" s="6">
        <v>85886</v>
      </c>
      <c r="C4843" s="6" t="s">
        <v>3391</v>
      </c>
      <c r="D4843" s="6" t="s">
        <v>4865</v>
      </c>
      <c r="E4843" s="9">
        <v>18617210</v>
      </c>
      <c r="F4843" s="10" t="s">
        <v>1409</v>
      </c>
      <c r="G4843" s="9">
        <v>1489377</v>
      </c>
      <c r="H4843" s="9">
        <f t="shared" si="413"/>
        <v>20106587</v>
      </c>
      <c r="I4843" s="6" t="s">
        <v>139</v>
      </c>
      <c r="J4843" s="6" t="s">
        <v>140</v>
      </c>
      <c r="K4843" s="5">
        <f t="shared" si="414"/>
        <v>46046</v>
      </c>
      <c r="L4843" s="9">
        <f>+VLOOKUP(B4843,'[17]TT 2023'!F$4948:K$5043,2,0)</f>
        <v>20106590</v>
      </c>
      <c r="M4843" s="9">
        <f t="shared" si="415"/>
        <v>3</v>
      </c>
      <c r="N4843" s="5">
        <f>+VLOOKUP(B4843,'[17]TT 2023'!F$4948:K$5043,6,0)</f>
        <v>46063</v>
      </c>
      <c r="O4843" t="s">
        <v>5241</v>
      </c>
    </row>
    <row r="4844" spans="1:15" hidden="1" x14ac:dyDescent="0.2">
      <c r="A4844" s="5">
        <v>46011</v>
      </c>
      <c r="B4844" s="6">
        <v>85887</v>
      </c>
      <c r="C4844" s="6" t="s">
        <v>3391</v>
      </c>
      <c r="D4844" s="6" t="s">
        <v>4866</v>
      </c>
      <c r="E4844" s="9">
        <v>953875</v>
      </c>
      <c r="F4844" s="10" t="s">
        <v>1409</v>
      </c>
      <c r="G4844" s="9">
        <v>76310</v>
      </c>
      <c r="H4844" s="9">
        <f t="shared" si="413"/>
        <v>1030185</v>
      </c>
      <c r="I4844" s="6" t="s">
        <v>139</v>
      </c>
      <c r="J4844" s="6" t="s">
        <v>140</v>
      </c>
      <c r="K4844" s="5">
        <f t="shared" si="414"/>
        <v>46046</v>
      </c>
      <c r="L4844" s="9">
        <f>+VLOOKUP(B4844,'[17]TT 2023'!F$4948:K$5043,2,0)</f>
        <v>1030185</v>
      </c>
      <c r="M4844" s="9">
        <f t="shared" si="415"/>
        <v>0</v>
      </c>
      <c r="N4844" s="5">
        <f>+VLOOKUP(B4844,'[17]TT 2023'!F$4948:K$5043,6,0)</f>
        <v>46063</v>
      </c>
      <c r="O4844" t="s">
        <v>5241</v>
      </c>
    </row>
    <row r="4845" spans="1:15" hidden="1" x14ac:dyDescent="0.2">
      <c r="A4845" s="5">
        <v>46011</v>
      </c>
      <c r="B4845" s="6">
        <v>85888</v>
      </c>
      <c r="C4845" s="6" t="s">
        <v>3391</v>
      </c>
      <c r="D4845" s="6" t="s">
        <v>4867</v>
      </c>
      <c r="E4845" s="9">
        <v>4217740</v>
      </c>
      <c r="F4845" s="10" t="s">
        <v>1409</v>
      </c>
      <c r="G4845" s="9">
        <v>337419</v>
      </c>
      <c r="H4845" s="9">
        <f t="shared" si="413"/>
        <v>4555159</v>
      </c>
      <c r="I4845" s="6" t="s">
        <v>113</v>
      </c>
      <c r="J4845" s="6" t="s">
        <v>114</v>
      </c>
      <c r="K4845" s="5">
        <f t="shared" si="414"/>
        <v>46046</v>
      </c>
      <c r="L4845" s="9">
        <f>+VLOOKUP(B4845,'[17]TT 2023'!F$4874:K$4947,2,0)</f>
        <v>4555157</v>
      </c>
      <c r="M4845" s="9">
        <f t="shared" si="415"/>
        <v>-2</v>
      </c>
      <c r="N4845" s="5">
        <f>+VLOOKUP(B4845,'[17]TT 2023'!F$4874:K$4947,6,0)</f>
        <v>46048</v>
      </c>
      <c r="O4845" t="s">
        <v>5137</v>
      </c>
    </row>
    <row r="4846" spans="1:15" hidden="1" x14ac:dyDescent="0.2">
      <c r="A4846" s="5">
        <v>46011</v>
      </c>
      <c r="B4846" s="6">
        <v>85889</v>
      </c>
      <c r="C4846" s="6" t="s">
        <v>3391</v>
      </c>
      <c r="D4846" s="6" t="s">
        <v>4868</v>
      </c>
      <c r="E4846" s="9">
        <v>2024120</v>
      </c>
      <c r="F4846" s="10" t="s">
        <v>1409</v>
      </c>
      <c r="G4846" s="9">
        <v>161930</v>
      </c>
      <c r="H4846" s="9">
        <f t="shared" si="413"/>
        <v>2186050</v>
      </c>
      <c r="I4846" s="6" t="s">
        <v>83</v>
      </c>
      <c r="J4846" s="6" t="s">
        <v>84</v>
      </c>
      <c r="K4846" s="5">
        <f t="shared" si="414"/>
        <v>46046</v>
      </c>
      <c r="L4846" s="9">
        <f>+VLOOKUP(B4846,'[17]TT 2023'!F$4948:K$5043,2,0)</f>
        <v>2186055</v>
      </c>
      <c r="M4846" s="9">
        <f t="shared" si="415"/>
        <v>5</v>
      </c>
      <c r="N4846" s="5">
        <f>+VLOOKUP(B4846,'[17]TT 2023'!F$4948:K$5043,6,0)</f>
        <v>46063</v>
      </c>
      <c r="O4846" t="s">
        <v>5241</v>
      </c>
    </row>
    <row r="4847" spans="1:15" hidden="1" x14ac:dyDescent="0.2">
      <c r="A4847" s="5">
        <v>46011</v>
      </c>
      <c r="B4847" s="6">
        <v>85890</v>
      </c>
      <c r="C4847" s="6" t="s">
        <v>3391</v>
      </c>
      <c r="D4847" s="6" t="s">
        <v>4869</v>
      </c>
      <c r="E4847" s="9">
        <v>2024120</v>
      </c>
      <c r="F4847" s="10" t="s">
        <v>1409</v>
      </c>
      <c r="G4847" s="9">
        <v>161930</v>
      </c>
      <c r="H4847" s="9">
        <f t="shared" si="413"/>
        <v>2186050</v>
      </c>
      <c r="I4847" s="6" t="s">
        <v>93</v>
      </c>
      <c r="J4847" s="6" t="s">
        <v>94</v>
      </c>
      <c r="K4847" s="5">
        <f t="shared" si="414"/>
        <v>46046</v>
      </c>
      <c r="L4847" s="9">
        <f>+VLOOKUP(B4847,'[17]TT 2023'!F$4874:K$4947,2,0)</f>
        <v>2186055</v>
      </c>
      <c r="M4847" s="9">
        <f t="shared" si="415"/>
        <v>5</v>
      </c>
      <c r="N4847" s="5">
        <f>+VLOOKUP(B4847,'[17]TT 2023'!F$4874:K$4947,6,0)</f>
        <v>46048</v>
      </c>
      <c r="O4847" t="s">
        <v>5137</v>
      </c>
    </row>
    <row r="4848" spans="1:15" hidden="1" x14ac:dyDescent="0.2">
      <c r="A4848" s="5">
        <v>46011</v>
      </c>
      <c r="B4848" s="6">
        <v>85891</v>
      </c>
      <c r="C4848" s="6" t="s">
        <v>3391</v>
      </c>
      <c r="D4848" s="6" t="s">
        <v>4870</v>
      </c>
      <c r="E4848" s="9">
        <v>1425000</v>
      </c>
      <c r="F4848" s="10" t="s">
        <v>1409</v>
      </c>
      <c r="G4848" s="9">
        <v>114000</v>
      </c>
      <c r="H4848" s="9">
        <f t="shared" si="413"/>
        <v>1539000</v>
      </c>
      <c r="I4848" s="6" t="s">
        <v>89</v>
      </c>
      <c r="J4848" s="6" t="s">
        <v>90</v>
      </c>
      <c r="K4848" s="5">
        <f t="shared" si="414"/>
        <v>46046</v>
      </c>
      <c r="L4848" s="9">
        <f>+VLOOKUP(B4848,'[17]TT 2023'!F$4874:K$4947,2,0)</f>
        <v>1539000</v>
      </c>
      <c r="M4848" s="9">
        <f t="shared" si="415"/>
        <v>0</v>
      </c>
      <c r="N4848" s="5">
        <f>+VLOOKUP(B4848,'[17]TT 2023'!F$4874:K$4947,6,0)</f>
        <v>46048</v>
      </c>
      <c r="O4848" t="s">
        <v>5137</v>
      </c>
    </row>
    <row r="4849" spans="1:15" hidden="1" x14ac:dyDescent="0.2">
      <c r="A4849" s="5">
        <v>46011</v>
      </c>
      <c r="B4849" s="6">
        <v>85892</v>
      </c>
      <c r="C4849" s="6" t="s">
        <v>3391</v>
      </c>
      <c r="D4849" s="6" t="s">
        <v>4871</v>
      </c>
      <c r="E4849" s="9">
        <v>1468620</v>
      </c>
      <c r="F4849" s="10" t="s">
        <v>1409</v>
      </c>
      <c r="G4849" s="9">
        <v>117490</v>
      </c>
      <c r="H4849" s="9">
        <f t="shared" si="413"/>
        <v>1586110</v>
      </c>
      <c r="I4849" s="6" t="s">
        <v>89</v>
      </c>
      <c r="J4849" s="6" t="s">
        <v>90</v>
      </c>
      <c r="K4849" s="5">
        <f t="shared" si="414"/>
        <v>46046</v>
      </c>
      <c r="L4849" s="9">
        <f>+VLOOKUP(B4849,'[17]TT 2023'!F$4874:K$4947,2,0)</f>
        <v>1586115</v>
      </c>
      <c r="M4849" s="9">
        <f t="shared" si="415"/>
        <v>5</v>
      </c>
      <c r="N4849" s="5">
        <f>+VLOOKUP(B4849,'[17]TT 2023'!F$4874:K$4947,6,0)</f>
        <v>46048</v>
      </c>
      <c r="O4849" t="s">
        <v>5137</v>
      </c>
    </row>
    <row r="4850" spans="1:15" hidden="1" x14ac:dyDescent="0.2">
      <c r="A4850" s="5">
        <v>46011</v>
      </c>
      <c r="B4850" s="6">
        <v>85893</v>
      </c>
      <c r="C4850" s="6" t="s">
        <v>3391</v>
      </c>
      <c r="D4850" s="6" t="s">
        <v>4872</v>
      </c>
      <c r="E4850" s="9">
        <v>2957010</v>
      </c>
      <c r="F4850" s="10" t="s">
        <v>1409</v>
      </c>
      <c r="G4850" s="9">
        <v>236561</v>
      </c>
      <c r="H4850" s="9">
        <f t="shared" si="413"/>
        <v>3193571</v>
      </c>
      <c r="I4850" s="6" t="s">
        <v>89</v>
      </c>
      <c r="J4850" s="6" t="s">
        <v>90</v>
      </c>
      <c r="K4850" s="5">
        <f t="shared" si="414"/>
        <v>46046</v>
      </c>
      <c r="L4850" s="9">
        <f>+VLOOKUP(B4850,'[17]TT 2023'!F$4874:K$4947,2,0)</f>
        <v>3193574</v>
      </c>
      <c r="M4850" s="9">
        <f t="shared" si="415"/>
        <v>3</v>
      </c>
      <c r="N4850" s="5">
        <f>+VLOOKUP(B4850,'[17]TT 2023'!F$4874:K$4947,6,0)</f>
        <v>46048</v>
      </c>
      <c r="O4850" t="s">
        <v>5137</v>
      </c>
    </row>
    <row r="4851" spans="1:15" hidden="1" x14ac:dyDescent="0.2">
      <c r="A4851" s="5">
        <v>46013</v>
      </c>
      <c r="B4851" s="6">
        <v>85943</v>
      </c>
      <c r="C4851" s="6" t="s">
        <v>3391</v>
      </c>
      <c r="D4851" s="6" t="s">
        <v>4873</v>
      </c>
      <c r="E4851" s="9">
        <v>1797050</v>
      </c>
      <c r="F4851" s="10" t="s">
        <v>1409</v>
      </c>
      <c r="G4851" s="9">
        <v>143764</v>
      </c>
      <c r="H4851" s="9">
        <f t="shared" si="413"/>
        <v>1940814</v>
      </c>
      <c r="I4851" s="6" t="s">
        <v>13</v>
      </c>
      <c r="J4851" s="6" t="s">
        <v>14</v>
      </c>
      <c r="K4851" s="5">
        <f t="shared" si="414"/>
        <v>46048</v>
      </c>
      <c r="L4851" s="9">
        <f>+VLOOKUP(B4851,'[17]TT 2023'!F$4874:K$4947,2,0)</f>
        <v>1940814</v>
      </c>
      <c r="M4851" s="9">
        <f t="shared" si="415"/>
        <v>0</v>
      </c>
      <c r="N4851" s="5">
        <f>+VLOOKUP(B4851,'[17]TT 2023'!F$4874:K$4947,6,0)</f>
        <v>46048</v>
      </c>
      <c r="O4851" t="s">
        <v>5137</v>
      </c>
    </row>
    <row r="4852" spans="1:15" hidden="1" x14ac:dyDescent="0.2">
      <c r="A4852" s="5">
        <v>46015</v>
      </c>
      <c r="B4852" s="6">
        <v>86189</v>
      </c>
      <c r="C4852" s="6" t="s">
        <v>3391</v>
      </c>
      <c r="D4852" s="6" t="s">
        <v>4874</v>
      </c>
      <c r="E4852" s="9">
        <v>932890</v>
      </c>
      <c r="F4852" s="10" t="s">
        <v>1409</v>
      </c>
      <c r="G4852" s="9">
        <v>74631</v>
      </c>
      <c r="H4852" s="9">
        <f t="shared" si="413"/>
        <v>1007521</v>
      </c>
      <c r="I4852" s="6" t="s">
        <v>113</v>
      </c>
      <c r="J4852" s="6" t="s">
        <v>114</v>
      </c>
      <c r="K4852" s="5">
        <f t="shared" si="414"/>
        <v>46050</v>
      </c>
      <c r="L4852" s="9">
        <f>+VLOOKUP(B4852,'[17]TT 2023'!F$4948:K$5043,2,0)</f>
        <v>1007519</v>
      </c>
      <c r="M4852" s="9">
        <f t="shared" si="415"/>
        <v>-2</v>
      </c>
      <c r="N4852" s="5">
        <f>+VLOOKUP(B4852,'[17]TT 2023'!F$4948:K$5043,6,0)</f>
        <v>46063</v>
      </c>
      <c r="O4852" t="s">
        <v>5241</v>
      </c>
    </row>
    <row r="4853" spans="1:15" hidden="1" x14ac:dyDescent="0.2">
      <c r="A4853" s="5">
        <v>46015</v>
      </c>
      <c r="B4853" s="6">
        <v>86190</v>
      </c>
      <c r="C4853" s="6" t="s">
        <v>3391</v>
      </c>
      <c r="D4853" s="6" t="s">
        <v>4875</v>
      </c>
      <c r="E4853" s="9">
        <v>1468620</v>
      </c>
      <c r="F4853" s="10" t="s">
        <v>1409</v>
      </c>
      <c r="G4853" s="9">
        <v>117490</v>
      </c>
      <c r="H4853" s="9">
        <f t="shared" ref="H4853:H4916" si="416">+E4853+G4853</f>
        <v>1586110</v>
      </c>
      <c r="I4853" s="6" t="s">
        <v>83</v>
      </c>
      <c r="J4853" s="6" t="s">
        <v>84</v>
      </c>
      <c r="K4853" s="5">
        <f t="shared" si="414"/>
        <v>46050</v>
      </c>
      <c r="L4853" s="9">
        <f>+VLOOKUP(B4853,'[17]TT 2023'!F$4948:K$5043,2,0)</f>
        <v>1586115</v>
      </c>
      <c r="M4853" s="9">
        <f t="shared" si="415"/>
        <v>5</v>
      </c>
      <c r="N4853" s="5">
        <f>+VLOOKUP(B4853,'[17]TT 2023'!F$4948:K$5043,6,0)</f>
        <v>46063</v>
      </c>
      <c r="O4853" t="s">
        <v>5241</v>
      </c>
    </row>
    <row r="4854" spans="1:15" hidden="1" x14ac:dyDescent="0.2">
      <c r="A4854" s="5">
        <v>46015</v>
      </c>
      <c r="B4854" s="6">
        <v>86191</v>
      </c>
      <c r="C4854" s="6" t="s">
        <v>3391</v>
      </c>
      <c r="D4854" s="6" t="s">
        <v>4876</v>
      </c>
      <c r="E4854" s="9">
        <v>1425000</v>
      </c>
      <c r="F4854" s="10" t="s">
        <v>1409</v>
      </c>
      <c r="G4854" s="9">
        <v>114000</v>
      </c>
      <c r="H4854" s="9">
        <f t="shared" si="416"/>
        <v>1539000</v>
      </c>
      <c r="I4854" s="6" t="s">
        <v>291</v>
      </c>
      <c r="J4854" s="6" t="s">
        <v>292</v>
      </c>
      <c r="K4854" s="5">
        <f t="shared" si="414"/>
        <v>46050</v>
      </c>
      <c r="L4854" s="9">
        <f>+VLOOKUP(B4854,'[17]TT 2023'!F$4948:K$5043,2,0)</f>
        <v>1539000</v>
      </c>
      <c r="M4854" s="9">
        <f t="shared" si="415"/>
        <v>0</v>
      </c>
      <c r="N4854" s="5">
        <f>+VLOOKUP(B4854,'[17]TT 2023'!F$4948:K$5043,6,0)</f>
        <v>46063</v>
      </c>
      <c r="O4854" t="s">
        <v>5241</v>
      </c>
    </row>
    <row r="4855" spans="1:15" hidden="1" x14ac:dyDescent="0.2">
      <c r="A4855" s="5">
        <v>46015</v>
      </c>
      <c r="B4855" s="6">
        <v>86192</v>
      </c>
      <c r="C4855" s="6" t="s">
        <v>3391</v>
      </c>
      <c r="D4855" s="6" t="s">
        <v>4877</v>
      </c>
      <c r="E4855" s="9">
        <v>2024120</v>
      </c>
      <c r="F4855" s="10" t="s">
        <v>1409</v>
      </c>
      <c r="G4855" s="9">
        <v>161930</v>
      </c>
      <c r="H4855" s="9">
        <f t="shared" si="416"/>
        <v>2186050</v>
      </c>
      <c r="I4855" s="6" t="s">
        <v>93</v>
      </c>
      <c r="J4855" s="6" t="s">
        <v>94</v>
      </c>
      <c r="K4855" s="5">
        <f t="shared" si="414"/>
        <v>46050</v>
      </c>
      <c r="L4855" s="9">
        <f>+VLOOKUP(B4855,'[17]TT 2023'!F$4948:K$5043,2,0)</f>
        <v>2186055</v>
      </c>
      <c r="M4855" s="9">
        <f t="shared" si="415"/>
        <v>5</v>
      </c>
      <c r="N4855" s="5">
        <f>+VLOOKUP(B4855,'[17]TT 2023'!F$4948:K$5043,6,0)</f>
        <v>46063</v>
      </c>
      <c r="O4855" t="s">
        <v>5241</v>
      </c>
    </row>
    <row r="4856" spans="1:15" hidden="1" x14ac:dyDescent="0.2">
      <c r="A4856" s="5">
        <v>46015</v>
      </c>
      <c r="B4856" s="6">
        <v>86193</v>
      </c>
      <c r="C4856" s="6" t="s">
        <v>3391</v>
      </c>
      <c r="D4856" s="6" t="s">
        <v>4878</v>
      </c>
      <c r="E4856" s="9">
        <v>3284100</v>
      </c>
      <c r="F4856" s="10" t="s">
        <v>1409</v>
      </c>
      <c r="G4856" s="9">
        <v>262728</v>
      </c>
      <c r="H4856" s="9">
        <f t="shared" si="416"/>
        <v>3546828</v>
      </c>
      <c r="I4856" s="6" t="s">
        <v>107</v>
      </c>
      <c r="J4856" s="6" t="s">
        <v>108</v>
      </c>
      <c r="K4856" s="5">
        <f t="shared" si="414"/>
        <v>46050</v>
      </c>
      <c r="L4856" s="9">
        <f>+VLOOKUP(B4856,'[17]TT 2023'!F$4948:K$5043,2,0)</f>
        <v>3546828</v>
      </c>
      <c r="M4856" s="9">
        <f t="shared" si="415"/>
        <v>0</v>
      </c>
      <c r="N4856" s="5">
        <f>+VLOOKUP(B4856,'[17]TT 2023'!F$4948:K$5043,6,0)</f>
        <v>46063</v>
      </c>
      <c r="O4856" t="s">
        <v>5241</v>
      </c>
    </row>
    <row r="4857" spans="1:15" hidden="1" x14ac:dyDescent="0.2">
      <c r="A4857" s="5">
        <v>46015</v>
      </c>
      <c r="B4857" s="6">
        <v>86194</v>
      </c>
      <c r="C4857" s="6" t="s">
        <v>3391</v>
      </c>
      <c r="D4857" s="6" t="s">
        <v>4879</v>
      </c>
      <c r="E4857" s="9">
        <v>1719535</v>
      </c>
      <c r="F4857" s="10" t="s">
        <v>1409</v>
      </c>
      <c r="G4857" s="9">
        <v>137563</v>
      </c>
      <c r="H4857" s="9">
        <f t="shared" si="416"/>
        <v>1857098</v>
      </c>
      <c r="I4857" s="6" t="s">
        <v>139</v>
      </c>
      <c r="J4857" s="6" t="s">
        <v>140</v>
      </c>
      <c r="K4857" s="5">
        <f t="shared" ref="K4857:K4914" si="417">35+A4857</f>
        <v>46050</v>
      </c>
      <c r="L4857" s="9">
        <f>+VLOOKUP(B4857,'[17]TT 2023'!F$4948:K$5043,2,0)</f>
        <v>1857101</v>
      </c>
      <c r="M4857" s="9">
        <f t="shared" ref="M4857:M4914" si="418">+L4857-H4857</f>
        <v>3</v>
      </c>
      <c r="N4857" s="5">
        <f>+VLOOKUP(B4857,'[17]TT 2023'!F$4948:K$5043,6,0)</f>
        <v>46063</v>
      </c>
      <c r="O4857" t="s">
        <v>5241</v>
      </c>
    </row>
    <row r="4858" spans="1:15" hidden="1" x14ac:dyDescent="0.2">
      <c r="A4858" s="5">
        <v>46015</v>
      </c>
      <c r="B4858" s="6">
        <v>86195</v>
      </c>
      <c r="C4858" s="6" t="s">
        <v>3391</v>
      </c>
      <c r="D4858" s="6" t="s">
        <v>4880</v>
      </c>
      <c r="E4858" s="9">
        <v>501830</v>
      </c>
      <c r="F4858" s="10" t="s">
        <v>1409</v>
      </c>
      <c r="G4858" s="9">
        <v>40146</v>
      </c>
      <c r="H4858" s="9">
        <f t="shared" si="416"/>
        <v>541976</v>
      </c>
      <c r="I4858" s="6" t="s">
        <v>131</v>
      </c>
      <c r="J4858" s="6" t="s">
        <v>132</v>
      </c>
      <c r="K4858" s="5">
        <f t="shared" si="417"/>
        <v>46050</v>
      </c>
      <c r="L4858" s="9">
        <f>+VLOOKUP(B4858,'[17]TT 2023'!F$4948:K$5043,2,0)</f>
        <v>541971</v>
      </c>
      <c r="M4858" s="9">
        <f t="shared" si="418"/>
        <v>-5</v>
      </c>
      <c r="N4858" s="5">
        <f>+VLOOKUP(B4858,'[17]TT 2023'!F$4948:K$5043,6,0)</f>
        <v>46063</v>
      </c>
      <c r="O4858" t="s">
        <v>5241</v>
      </c>
    </row>
    <row r="4859" spans="1:15" hidden="1" x14ac:dyDescent="0.2">
      <c r="A4859" s="5">
        <v>46016</v>
      </c>
      <c r="B4859" s="6">
        <v>308</v>
      </c>
      <c r="C4859" s="6" t="s">
        <v>4190</v>
      </c>
      <c r="D4859" s="6" t="s">
        <v>4881</v>
      </c>
      <c r="E4859" s="9">
        <v>-539488</v>
      </c>
      <c r="F4859" s="10" t="s">
        <v>1409</v>
      </c>
      <c r="G4859" s="9">
        <v>-43159</v>
      </c>
      <c r="H4859" s="9">
        <f t="shared" si="416"/>
        <v>-582647</v>
      </c>
      <c r="I4859" s="6" t="s">
        <v>101</v>
      </c>
      <c r="J4859" s="6" t="s">
        <v>102</v>
      </c>
      <c r="K4859" s="5">
        <f t="shared" si="417"/>
        <v>46051</v>
      </c>
      <c r="L4859" s="9">
        <f>+VLOOKUP(B4859,'[17]TT 2023'!F$4770:K$4873,2,0)</f>
        <v>-582647</v>
      </c>
      <c r="M4859" s="9">
        <f t="shared" si="418"/>
        <v>0</v>
      </c>
      <c r="N4859" s="5">
        <f>+VLOOKUP(B4859,'[17]TT 2023'!F$4770:K$4873,6,0)</f>
        <v>46034</v>
      </c>
      <c r="O4859" t="s">
        <v>5136</v>
      </c>
    </row>
    <row r="4860" spans="1:15" hidden="1" x14ac:dyDescent="0.2">
      <c r="A4860" s="5">
        <v>46016</v>
      </c>
      <c r="B4860" s="6">
        <v>398</v>
      </c>
      <c r="C4860" s="6" t="s">
        <v>4789</v>
      </c>
      <c r="D4860" s="6" t="s">
        <v>1594</v>
      </c>
      <c r="E4860" s="9">
        <v>-1044718</v>
      </c>
      <c r="F4860" s="10" t="s">
        <v>1409</v>
      </c>
      <c r="G4860" s="9">
        <v>-83578</v>
      </c>
      <c r="H4860" s="9">
        <f t="shared" si="416"/>
        <v>-1128296</v>
      </c>
      <c r="I4860" s="6" t="s">
        <v>13</v>
      </c>
      <c r="J4860" s="6" t="s">
        <v>14</v>
      </c>
      <c r="K4860" s="5">
        <f t="shared" si="417"/>
        <v>46051</v>
      </c>
      <c r="L4860" s="9">
        <f>+VLOOKUP(B4860,'[17]TT 2023'!F$4770:K$4873,2,0)</f>
        <v>-1128295</v>
      </c>
      <c r="M4860" s="9">
        <f t="shared" si="418"/>
        <v>1</v>
      </c>
      <c r="N4860" s="5">
        <f>+VLOOKUP(B4860,'[17]TT 2023'!F$4770:K$4873,6,0)</f>
        <v>46034</v>
      </c>
      <c r="O4860" t="s">
        <v>5136</v>
      </c>
    </row>
    <row r="4861" spans="1:15" hidden="1" x14ac:dyDescent="0.2">
      <c r="A4861" s="5">
        <v>46016</v>
      </c>
      <c r="B4861" s="6">
        <v>87337</v>
      </c>
      <c r="C4861" s="6" t="s">
        <v>3391</v>
      </c>
      <c r="D4861" s="6" t="s">
        <v>4882</v>
      </c>
      <c r="E4861" s="9">
        <v>2401510</v>
      </c>
      <c r="F4861" s="10" t="s">
        <v>1409</v>
      </c>
      <c r="G4861" s="9">
        <v>192121</v>
      </c>
      <c r="H4861" s="9">
        <f t="shared" si="416"/>
        <v>2593631</v>
      </c>
      <c r="I4861" s="6" t="s">
        <v>147</v>
      </c>
      <c r="J4861" s="6" t="s">
        <v>148</v>
      </c>
      <c r="K4861" s="5">
        <f t="shared" si="417"/>
        <v>46051</v>
      </c>
      <c r="L4861" s="9">
        <f>+VLOOKUP(B4861,'[17]TT 2023'!F$4874:K$4947,2,0)</f>
        <v>2593634</v>
      </c>
      <c r="M4861" s="9">
        <f t="shared" si="418"/>
        <v>3</v>
      </c>
      <c r="N4861" s="5">
        <f>+VLOOKUP(B4861,'[17]TT 2023'!F$4874:K$4947,6,0)</f>
        <v>46048</v>
      </c>
      <c r="O4861" t="s">
        <v>5137</v>
      </c>
    </row>
    <row r="4862" spans="1:15" hidden="1" x14ac:dyDescent="0.2">
      <c r="A4862" s="5">
        <v>46016</v>
      </c>
      <c r="B4862" s="6">
        <v>87338</v>
      </c>
      <c r="C4862" s="6" t="s">
        <v>3391</v>
      </c>
      <c r="D4862" s="6" t="s">
        <v>4883</v>
      </c>
      <c r="E4862" s="9">
        <v>932890</v>
      </c>
      <c r="F4862" s="10" t="s">
        <v>1409</v>
      </c>
      <c r="G4862" s="9">
        <v>74631</v>
      </c>
      <c r="H4862" s="9">
        <f t="shared" si="416"/>
        <v>1007521</v>
      </c>
      <c r="I4862" s="6" t="s">
        <v>147</v>
      </c>
      <c r="J4862" s="6" t="s">
        <v>148</v>
      </c>
      <c r="K4862" s="5">
        <f t="shared" si="417"/>
        <v>46051</v>
      </c>
      <c r="L4862" s="9">
        <f>+VLOOKUP(B4862,'[17]TT 2023'!F$4874:K$4947,2,0)</f>
        <v>1007519</v>
      </c>
      <c r="M4862" s="9">
        <f t="shared" si="418"/>
        <v>-2</v>
      </c>
      <c r="N4862" s="5">
        <f>+VLOOKUP(B4862,'[17]TT 2023'!F$4874:K$4947,6,0)</f>
        <v>46048</v>
      </c>
      <c r="O4862" t="s">
        <v>5137</v>
      </c>
    </row>
    <row r="4863" spans="1:15" hidden="1" x14ac:dyDescent="0.2">
      <c r="A4863" s="5">
        <v>46016</v>
      </c>
      <c r="B4863" s="6">
        <v>87339</v>
      </c>
      <c r="C4863" s="6" t="s">
        <v>3391</v>
      </c>
      <c r="D4863" s="6" t="s">
        <v>4884</v>
      </c>
      <c r="E4863" s="9">
        <v>315000</v>
      </c>
      <c r="F4863" s="10" t="s">
        <v>1409</v>
      </c>
      <c r="G4863" s="9">
        <v>25200</v>
      </c>
      <c r="H4863" s="9">
        <f t="shared" si="416"/>
        <v>340200</v>
      </c>
      <c r="I4863" s="6" t="s">
        <v>147</v>
      </c>
      <c r="J4863" s="6" t="s">
        <v>148</v>
      </c>
      <c r="K4863" s="5">
        <f t="shared" si="417"/>
        <v>46051</v>
      </c>
      <c r="L4863" s="9">
        <f>+VLOOKUP(B4863,'[17]TT 2023'!F$4874:K$4947,2,0)</f>
        <v>340200</v>
      </c>
      <c r="M4863" s="9">
        <f t="shared" si="418"/>
        <v>0</v>
      </c>
      <c r="N4863" s="5">
        <f>+VLOOKUP(B4863,'[17]TT 2023'!F$4874:K$4947,6,0)</f>
        <v>46048</v>
      </c>
      <c r="O4863" t="s">
        <v>5137</v>
      </c>
    </row>
    <row r="4864" spans="1:15" hidden="1" x14ac:dyDescent="0.2">
      <c r="A4864" s="5">
        <v>46016</v>
      </c>
      <c r="B4864" s="6">
        <v>87340</v>
      </c>
      <c r="C4864" s="6" t="s">
        <v>3391</v>
      </c>
      <c r="D4864" s="6" t="s">
        <v>4885</v>
      </c>
      <c r="E4864" s="9">
        <v>200732</v>
      </c>
      <c r="F4864" s="10" t="s">
        <v>1409</v>
      </c>
      <c r="G4864" s="9">
        <v>16059</v>
      </c>
      <c r="H4864" s="9">
        <f t="shared" si="416"/>
        <v>216791</v>
      </c>
      <c r="I4864" s="6" t="s">
        <v>147</v>
      </c>
      <c r="J4864" s="6" t="s">
        <v>148</v>
      </c>
      <c r="K4864" s="5">
        <f t="shared" si="417"/>
        <v>46051</v>
      </c>
      <c r="L4864" s="9">
        <f>+VLOOKUP(B4864,'[17]TT 2023'!F$4874:K$4947,2,0)</f>
        <v>216797</v>
      </c>
      <c r="M4864" s="9">
        <f t="shared" si="418"/>
        <v>6</v>
      </c>
      <c r="N4864" s="5">
        <f>+VLOOKUP(B4864,'[17]TT 2023'!F$4874:K$4947,6,0)</f>
        <v>46048</v>
      </c>
      <c r="O4864" t="s">
        <v>5137</v>
      </c>
    </row>
    <row r="4865" spans="1:15" hidden="1" x14ac:dyDescent="0.2">
      <c r="A4865" s="5">
        <v>46016</v>
      </c>
      <c r="B4865" s="6">
        <v>87341</v>
      </c>
      <c r="C4865" s="6" t="s">
        <v>3391</v>
      </c>
      <c r="D4865" s="6" t="s">
        <v>4886</v>
      </c>
      <c r="E4865" s="9">
        <v>828080</v>
      </c>
      <c r="F4865" s="10" t="s">
        <v>1409</v>
      </c>
      <c r="G4865" s="9">
        <v>66246</v>
      </c>
      <c r="H4865" s="9">
        <f t="shared" si="416"/>
        <v>894326</v>
      </c>
      <c r="I4865" s="6" t="s">
        <v>147</v>
      </c>
      <c r="J4865" s="6" t="s">
        <v>148</v>
      </c>
      <c r="K4865" s="5">
        <f t="shared" si="417"/>
        <v>46051</v>
      </c>
      <c r="L4865" s="9">
        <f>+VLOOKUP(B4865,'[17]TT 2023'!F$4874:K$4947,2,0)</f>
        <v>894321</v>
      </c>
      <c r="M4865" s="9">
        <f t="shared" si="418"/>
        <v>-5</v>
      </c>
      <c r="N4865" s="5">
        <f>+VLOOKUP(B4865,'[17]TT 2023'!F$4874:K$4947,6,0)</f>
        <v>46048</v>
      </c>
      <c r="O4865" t="s">
        <v>5137</v>
      </c>
    </row>
    <row r="4866" spans="1:15" hidden="1" x14ac:dyDescent="0.2">
      <c r="A4866" s="5">
        <v>46016</v>
      </c>
      <c r="B4866" s="6">
        <v>87342</v>
      </c>
      <c r="C4866" s="6" t="s">
        <v>3391</v>
      </c>
      <c r="D4866" s="6" t="s">
        <v>4887</v>
      </c>
      <c r="E4866" s="9">
        <v>16440390</v>
      </c>
      <c r="F4866" s="10" t="s">
        <v>1409</v>
      </c>
      <c r="G4866" s="9">
        <v>1315231</v>
      </c>
      <c r="H4866" s="9">
        <f t="shared" si="416"/>
        <v>17755621</v>
      </c>
      <c r="I4866" s="6" t="s">
        <v>147</v>
      </c>
      <c r="J4866" s="6" t="s">
        <v>148</v>
      </c>
      <c r="K4866" s="5">
        <f t="shared" si="417"/>
        <v>46051</v>
      </c>
      <c r="L4866" s="9">
        <f>+VLOOKUP(B4866,'[17]TT 2023'!F$4874:K$4947,2,0)</f>
        <v>17755619</v>
      </c>
      <c r="M4866" s="9">
        <f t="shared" si="418"/>
        <v>-2</v>
      </c>
      <c r="N4866" s="5">
        <f>+VLOOKUP(B4866,'[17]TT 2023'!F$4874:K$4947,6,0)</f>
        <v>46048</v>
      </c>
      <c r="O4866" t="s">
        <v>5137</v>
      </c>
    </row>
    <row r="4867" spans="1:15" hidden="1" x14ac:dyDescent="0.2">
      <c r="A4867" s="5">
        <v>46016</v>
      </c>
      <c r="B4867" s="6">
        <v>87343</v>
      </c>
      <c r="C4867" s="6" t="s">
        <v>3391</v>
      </c>
      <c r="D4867" s="6" t="s">
        <v>4888</v>
      </c>
      <c r="E4867" s="9">
        <v>1632440</v>
      </c>
      <c r="F4867" s="10" t="s">
        <v>1409</v>
      </c>
      <c r="G4867" s="9">
        <v>130595</v>
      </c>
      <c r="H4867" s="9">
        <f t="shared" si="416"/>
        <v>1763035</v>
      </c>
      <c r="I4867" s="6" t="s">
        <v>147</v>
      </c>
      <c r="J4867" s="6" t="s">
        <v>148</v>
      </c>
      <c r="K4867" s="5">
        <f t="shared" si="417"/>
        <v>46051</v>
      </c>
      <c r="L4867" s="9">
        <f>+VLOOKUP(B4867,'[17]TT 2023'!F$4874:K$4947,2,0)</f>
        <v>1763033</v>
      </c>
      <c r="M4867" s="9">
        <f t="shared" si="418"/>
        <v>-2</v>
      </c>
      <c r="N4867" s="5">
        <f>+VLOOKUP(B4867,'[17]TT 2023'!F$4874:K$4947,6,0)</f>
        <v>46048</v>
      </c>
      <c r="O4867" t="s">
        <v>5137</v>
      </c>
    </row>
    <row r="4868" spans="1:15" hidden="1" x14ac:dyDescent="0.2">
      <c r="A4868" s="5">
        <v>46017</v>
      </c>
      <c r="B4868" s="6">
        <v>236</v>
      </c>
      <c r="C4868" s="6" t="s">
        <v>4512</v>
      </c>
      <c r="D4868" s="6" t="s">
        <v>1434</v>
      </c>
      <c r="E4868" s="9">
        <v>-2786342</v>
      </c>
      <c r="F4868" s="10" t="s">
        <v>1409</v>
      </c>
      <c r="G4868" s="9">
        <v>-222907</v>
      </c>
      <c r="H4868" s="9">
        <f t="shared" si="416"/>
        <v>-3009249</v>
      </c>
      <c r="I4868" s="6" t="s">
        <v>93</v>
      </c>
      <c r="J4868" s="6" t="s">
        <v>94</v>
      </c>
      <c r="K4868" s="5">
        <f t="shared" si="417"/>
        <v>46052</v>
      </c>
      <c r="L4868" s="9">
        <f>+VLOOKUP(B4868,'[17]TT 2023'!F$4770:K$4873,2,0)</f>
        <v>-3009249</v>
      </c>
      <c r="M4868" s="9">
        <f t="shared" si="418"/>
        <v>0</v>
      </c>
      <c r="N4868" s="5">
        <f>+VLOOKUP(B4868,'[17]TT 2023'!F$4770:K$4873,6,0)</f>
        <v>46034</v>
      </c>
      <c r="O4868" t="s">
        <v>5136</v>
      </c>
    </row>
    <row r="4869" spans="1:15" hidden="1" x14ac:dyDescent="0.2">
      <c r="A4869" s="5">
        <v>46017</v>
      </c>
      <c r="B4869" s="6">
        <v>262</v>
      </c>
      <c r="C4869" s="6" t="s">
        <v>4415</v>
      </c>
      <c r="D4869" s="6" t="s">
        <v>4650</v>
      </c>
      <c r="E4869" s="9">
        <v>-1688997</v>
      </c>
      <c r="F4869" s="10" t="s">
        <v>1409</v>
      </c>
      <c r="G4869" s="9">
        <v>-135120</v>
      </c>
      <c r="H4869" s="9">
        <f t="shared" si="416"/>
        <v>-1824117</v>
      </c>
      <c r="I4869" s="6" t="s">
        <v>89</v>
      </c>
      <c r="J4869" s="6" t="s">
        <v>90</v>
      </c>
      <c r="K4869" s="5">
        <f t="shared" si="417"/>
        <v>46052</v>
      </c>
      <c r="L4869" s="9">
        <f>+VLOOKUP(B4869,'[17]TT 2023'!F$4770:K$4873,2,0)</f>
        <v>-1824117</v>
      </c>
      <c r="M4869" s="9">
        <f t="shared" si="418"/>
        <v>0</v>
      </c>
      <c r="N4869" s="5">
        <f>+VLOOKUP(B4869,'[17]TT 2023'!F$4770:K$4873,6,0)</f>
        <v>46034</v>
      </c>
      <c r="O4869" t="s">
        <v>5136</v>
      </c>
    </row>
    <row r="4870" spans="1:15" hidden="1" x14ac:dyDescent="0.2">
      <c r="A4870" s="5">
        <v>46020</v>
      </c>
      <c r="B4870" s="6">
        <v>88868</v>
      </c>
      <c r="C4870" s="6" t="s">
        <v>3391</v>
      </c>
      <c r="D4870" s="6" t="s">
        <v>4889</v>
      </c>
      <c r="E4870" s="9">
        <v>2957010</v>
      </c>
      <c r="F4870" s="10" t="s">
        <v>1409</v>
      </c>
      <c r="G4870" s="9">
        <v>236561</v>
      </c>
      <c r="H4870" s="9">
        <f t="shared" si="416"/>
        <v>3193571</v>
      </c>
      <c r="I4870" s="6" t="s">
        <v>117</v>
      </c>
      <c r="J4870" s="6" t="s">
        <v>118</v>
      </c>
      <c r="K4870" s="5">
        <f t="shared" si="417"/>
        <v>46055</v>
      </c>
      <c r="L4870" s="9">
        <f>+VLOOKUP(B4870,'[17]TT 2023'!F$4874:K$4947,2,0)</f>
        <v>3193574</v>
      </c>
      <c r="M4870" s="9">
        <f t="shared" si="418"/>
        <v>3</v>
      </c>
      <c r="N4870" s="5">
        <f>+VLOOKUP(B4870,'[17]TT 2023'!F$4874:K$4947,6,0)</f>
        <v>46048</v>
      </c>
      <c r="O4870" t="s">
        <v>5137</v>
      </c>
    </row>
    <row r="4871" spans="1:15" hidden="1" x14ac:dyDescent="0.2">
      <c r="A4871" s="5">
        <v>46020</v>
      </c>
      <c r="B4871" s="6">
        <v>88869</v>
      </c>
      <c r="C4871" s="6" t="s">
        <v>3391</v>
      </c>
      <c r="D4871" s="6" t="s">
        <v>4890</v>
      </c>
      <c r="E4871" s="9">
        <v>1146425</v>
      </c>
      <c r="F4871" s="10" t="s">
        <v>1409</v>
      </c>
      <c r="G4871" s="9">
        <v>91714</v>
      </c>
      <c r="H4871" s="9">
        <f t="shared" si="416"/>
        <v>1238139</v>
      </c>
      <c r="I4871" s="6" t="s">
        <v>117</v>
      </c>
      <c r="J4871" s="6" t="s">
        <v>118</v>
      </c>
      <c r="K4871" s="5">
        <f t="shared" si="417"/>
        <v>46055</v>
      </c>
      <c r="L4871" s="9">
        <f>+VLOOKUP(B4871,'[17]TT 2023'!F$4948:K$5043,2,0)</f>
        <v>1238139</v>
      </c>
      <c r="M4871" s="9">
        <f t="shared" si="418"/>
        <v>0</v>
      </c>
      <c r="N4871" s="5">
        <f>+VLOOKUP(B4871,'[17]TT 2023'!F$4948:K$5043,6,0)</f>
        <v>46063</v>
      </c>
      <c r="O4871" t="s">
        <v>5241</v>
      </c>
    </row>
    <row r="4872" spans="1:15" hidden="1" x14ac:dyDescent="0.2">
      <c r="A4872" s="5">
        <v>46020</v>
      </c>
      <c r="B4872" s="6">
        <v>88874</v>
      </c>
      <c r="C4872" s="6" t="s">
        <v>3391</v>
      </c>
      <c r="D4872" s="6" t="s">
        <v>4891</v>
      </c>
      <c r="E4872" s="9">
        <v>3291100</v>
      </c>
      <c r="F4872" s="10" t="s">
        <v>1409</v>
      </c>
      <c r="G4872" s="9">
        <v>263288</v>
      </c>
      <c r="H4872" s="9">
        <f t="shared" si="416"/>
        <v>3554388</v>
      </c>
      <c r="I4872" s="6" t="s">
        <v>13</v>
      </c>
      <c r="J4872" s="6" t="s">
        <v>14</v>
      </c>
      <c r="K4872" s="5">
        <f t="shared" si="417"/>
        <v>46055</v>
      </c>
      <c r="L4872" s="9">
        <f>+VLOOKUP(B4872,'[17]TT 2023'!F$4948:K$5043,2,0)</f>
        <v>3554388</v>
      </c>
      <c r="M4872" s="9">
        <f t="shared" si="418"/>
        <v>0</v>
      </c>
      <c r="N4872" s="5">
        <f>+VLOOKUP(B4872,'[17]TT 2023'!F$4948:K$5043,6,0)</f>
        <v>46063</v>
      </c>
      <c r="O4872" t="s">
        <v>5241</v>
      </c>
    </row>
    <row r="4873" spans="1:15" hidden="1" x14ac:dyDescent="0.2">
      <c r="A4873" s="5">
        <v>46020</v>
      </c>
      <c r="B4873" s="6">
        <v>88880</v>
      </c>
      <c r="C4873" s="6" t="s">
        <v>3391</v>
      </c>
      <c r="D4873" s="6" t="s">
        <v>4892</v>
      </c>
      <c r="E4873" s="9">
        <v>466445</v>
      </c>
      <c r="F4873" s="10" t="s">
        <v>1409</v>
      </c>
      <c r="G4873" s="9">
        <v>37316</v>
      </c>
      <c r="H4873" s="9">
        <f t="shared" si="416"/>
        <v>503761</v>
      </c>
      <c r="I4873" s="6" t="s">
        <v>13</v>
      </c>
      <c r="J4873" s="6" t="s">
        <v>14</v>
      </c>
      <c r="K4873" s="5">
        <f t="shared" si="417"/>
        <v>46055</v>
      </c>
      <c r="L4873" s="9">
        <f>+VLOOKUP(B4873,'[17]TT 2023'!F$4948:K$5043,2,0)</f>
        <v>503766</v>
      </c>
      <c r="M4873" s="9">
        <f t="shared" si="418"/>
        <v>5</v>
      </c>
      <c r="N4873" s="5">
        <f>+VLOOKUP(B4873,'[17]TT 2023'!F$4948:K$5043,6,0)</f>
        <v>46063</v>
      </c>
      <c r="O4873" t="s">
        <v>5241</v>
      </c>
    </row>
    <row r="4874" spans="1:15" hidden="1" x14ac:dyDescent="0.2">
      <c r="A4874" s="5">
        <v>46020</v>
      </c>
      <c r="B4874" s="6">
        <v>88891</v>
      </c>
      <c r="C4874" s="6" t="s">
        <v>3391</v>
      </c>
      <c r="D4874" s="6" t="s">
        <v>4893</v>
      </c>
      <c r="E4874" s="9">
        <v>2327570</v>
      </c>
      <c r="F4874" s="10" t="s">
        <v>1409</v>
      </c>
      <c r="G4874" s="9">
        <v>186206</v>
      </c>
      <c r="H4874" s="9">
        <f t="shared" si="416"/>
        <v>2513776</v>
      </c>
      <c r="I4874" s="6" t="s">
        <v>139</v>
      </c>
      <c r="J4874" s="6" t="s">
        <v>140</v>
      </c>
      <c r="K4874" s="5">
        <f t="shared" si="417"/>
        <v>46055</v>
      </c>
      <c r="L4874" s="9">
        <f>+VLOOKUP(B4874,'[17]TT 2023'!F$4948:K$5043,2,0)</f>
        <v>2513781</v>
      </c>
      <c r="M4874" s="9">
        <f t="shared" si="418"/>
        <v>5</v>
      </c>
      <c r="N4874" s="5">
        <f>+VLOOKUP(B4874,'[17]TT 2023'!F$4948:K$5043,6,0)</f>
        <v>46063</v>
      </c>
      <c r="O4874" t="s">
        <v>5241</v>
      </c>
    </row>
    <row r="4875" spans="1:15" hidden="1" x14ac:dyDescent="0.2">
      <c r="A4875" s="5">
        <v>46020</v>
      </c>
      <c r="B4875" s="6">
        <v>88893</v>
      </c>
      <c r="C4875" s="6" t="s">
        <v>3391</v>
      </c>
      <c r="D4875" s="6" t="s">
        <v>4894</v>
      </c>
      <c r="E4875" s="9">
        <v>3403435</v>
      </c>
      <c r="F4875" s="10" t="s">
        <v>1409</v>
      </c>
      <c r="G4875" s="9">
        <v>272275</v>
      </c>
      <c r="H4875" s="9">
        <f t="shared" si="416"/>
        <v>3675710</v>
      </c>
      <c r="I4875" s="6" t="s">
        <v>53</v>
      </c>
      <c r="J4875" s="6" t="s">
        <v>54</v>
      </c>
      <c r="K4875" s="5">
        <f t="shared" si="417"/>
        <v>46055</v>
      </c>
      <c r="L4875" s="9">
        <f>+VLOOKUP(B4875,'[17]TT 2023'!F$4948:K$5043,2,0)</f>
        <v>3675713</v>
      </c>
      <c r="M4875" s="9">
        <f t="shared" si="418"/>
        <v>3</v>
      </c>
      <c r="N4875" s="5">
        <f>+VLOOKUP(B4875,'[17]TT 2023'!F$4948:K$5043,6,0)</f>
        <v>46063</v>
      </c>
      <c r="O4875" t="s">
        <v>5241</v>
      </c>
    </row>
    <row r="4876" spans="1:15" hidden="1" x14ac:dyDescent="0.2">
      <c r="A4876" s="5">
        <v>46020</v>
      </c>
      <c r="B4876" s="6">
        <v>88894</v>
      </c>
      <c r="C4876" s="6" t="s">
        <v>3391</v>
      </c>
      <c r="D4876" s="6" t="s">
        <v>4895</v>
      </c>
      <c r="E4876" s="9">
        <v>1719535</v>
      </c>
      <c r="F4876" s="10" t="s">
        <v>1409</v>
      </c>
      <c r="G4876" s="9">
        <v>137563</v>
      </c>
      <c r="H4876" s="9">
        <f t="shared" si="416"/>
        <v>1857098</v>
      </c>
      <c r="I4876" s="6" t="s">
        <v>53</v>
      </c>
      <c r="J4876" s="6" t="s">
        <v>54</v>
      </c>
      <c r="K4876" s="5">
        <f t="shared" si="417"/>
        <v>46055</v>
      </c>
      <c r="L4876" s="9">
        <f>+VLOOKUP(B4876,'[17]TT 2023'!F$4948:K$5043,2,0)</f>
        <v>1857101</v>
      </c>
      <c r="M4876" s="9">
        <f t="shared" si="418"/>
        <v>3</v>
      </c>
      <c r="N4876" s="5">
        <f>+VLOOKUP(B4876,'[17]TT 2023'!F$4948:K$5043,6,0)</f>
        <v>46063</v>
      </c>
      <c r="O4876" t="s">
        <v>5241</v>
      </c>
    </row>
    <row r="4877" spans="1:15" hidden="1" x14ac:dyDescent="0.2">
      <c r="A4877" s="5">
        <v>46020</v>
      </c>
      <c r="B4877" s="6">
        <v>88896</v>
      </c>
      <c r="C4877" s="6" t="s">
        <v>3391</v>
      </c>
      <c r="D4877" s="6" t="s">
        <v>4896</v>
      </c>
      <c r="E4877" s="9">
        <v>2525950</v>
      </c>
      <c r="F4877" s="10" t="s">
        <v>1409</v>
      </c>
      <c r="G4877" s="9">
        <v>202076</v>
      </c>
      <c r="H4877" s="9">
        <f t="shared" si="416"/>
        <v>2728026</v>
      </c>
      <c r="I4877" s="6" t="s">
        <v>93</v>
      </c>
      <c r="J4877" s="6" t="s">
        <v>94</v>
      </c>
      <c r="K4877" s="5">
        <f t="shared" si="417"/>
        <v>46055</v>
      </c>
      <c r="L4877" s="9">
        <f>+VLOOKUP(B4877,'[17]TT 2023'!F$4948:K$5043,2,0)</f>
        <v>2728026</v>
      </c>
      <c r="M4877" s="9">
        <f t="shared" si="418"/>
        <v>0</v>
      </c>
      <c r="N4877" s="5">
        <f>+VLOOKUP(B4877,'[17]TT 2023'!F$4948:K$5043,6,0)</f>
        <v>46063</v>
      </c>
      <c r="O4877" t="s">
        <v>5241</v>
      </c>
    </row>
    <row r="4878" spans="1:15" hidden="1" x14ac:dyDescent="0.2">
      <c r="A4878" s="5">
        <v>46020</v>
      </c>
      <c r="B4878" s="6">
        <v>88897</v>
      </c>
      <c r="C4878" s="6" t="s">
        <v>3391</v>
      </c>
      <c r="D4878" s="6" t="s">
        <v>4897</v>
      </c>
      <c r="E4878" s="9">
        <v>2026650</v>
      </c>
      <c r="F4878" s="10" t="s">
        <v>1409</v>
      </c>
      <c r="G4878" s="9">
        <v>162132</v>
      </c>
      <c r="H4878" s="9">
        <f t="shared" si="416"/>
        <v>2188782</v>
      </c>
      <c r="I4878" s="6" t="s">
        <v>93</v>
      </c>
      <c r="J4878" s="6" t="s">
        <v>94</v>
      </c>
      <c r="K4878" s="5">
        <f t="shared" si="417"/>
        <v>46055</v>
      </c>
      <c r="L4878" s="9">
        <f>+VLOOKUP(B4878,'[17]TT 2023'!F$4948:K$5043,2,0)</f>
        <v>2188782</v>
      </c>
      <c r="M4878" s="9">
        <f t="shared" si="418"/>
        <v>0</v>
      </c>
      <c r="N4878" s="5">
        <f>+VLOOKUP(B4878,'[17]TT 2023'!F$4948:K$5043,6,0)</f>
        <v>46063</v>
      </c>
      <c r="O4878" t="s">
        <v>5241</v>
      </c>
    </row>
    <row r="4879" spans="1:15" hidden="1" x14ac:dyDescent="0.2">
      <c r="A4879" s="5">
        <v>46020</v>
      </c>
      <c r="B4879" s="6">
        <v>88898</v>
      </c>
      <c r="C4879" s="6" t="s">
        <v>3391</v>
      </c>
      <c r="D4879" s="6" t="s">
        <v>4898</v>
      </c>
      <c r="E4879" s="9">
        <v>6074890</v>
      </c>
      <c r="F4879" s="10" t="s">
        <v>1409</v>
      </c>
      <c r="G4879" s="9">
        <v>485991</v>
      </c>
      <c r="H4879" s="9">
        <f t="shared" si="416"/>
        <v>6560881</v>
      </c>
      <c r="I4879" s="6" t="s">
        <v>175</v>
      </c>
      <c r="J4879" s="6" t="s">
        <v>176</v>
      </c>
      <c r="K4879" s="5">
        <f t="shared" si="417"/>
        <v>46055</v>
      </c>
      <c r="L4879" s="9">
        <f>+VLOOKUP(B4879,'[17]TT 2023'!F$4948:K$5043,2,0)</f>
        <v>6560879</v>
      </c>
      <c r="M4879" s="9">
        <f t="shared" si="418"/>
        <v>-2</v>
      </c>
      <c r="N4879" s="5">
        <f>+VLOOKUP(B4879,'[17]TT 2023'!F$4948:K$5043,6,0)</f>
        <v>46063</v>
      </c>
      <c r="O4879" t="s">
        <v>5241</v>
      </c>
    </row>
    <row r="4880" spans="1:15" hidden="1" x14ac:dyDescent="0.2">
      <c r="A4880" s="5">
        <v>46020</v>
      </c>
      <c r="B4880" s="6">
        <v>88968</v>
      </c>
      <c r="C4880" s="6" t="s">
        <v>3391</v>
      </c>
      <c r="D4880" s="6" t="s">
        <v>4899</v>
      </c>
      <c r="E4880" s="9">
        <v>932890</v>
      </c>
      <c r="F4880" s="10" t="s">
        <v>1409</v>
      </c>
      <c r="G4880" s="9">
        <v>74631</v>
      </c>
      <c r="H4880" s="9">
        <f t="shared" si="416"/>
        <v>1007521</v>
      </c>
      <c r="I4880" s="6" t="s">
        <v>13</v>
      </c>
      <c r="J4880" s="6" t="s">
        <v>14</v>
      </c>
      <c r="K4880" s="5">
        <f t="shared" si="417"/>
        <v>46055</v>
      </c>
      <c r="L4880" s="9">
        <f>+VLOOKUP(B4880,'[17]TT 2023'!F$4948:K$5043,2,0)</f>
        <v>1007519</v>
      </c>
      <c r="M4880" s="9">
        <f t="shared" si="418"/>
        <v>-2</v>
      </c>
      <c r="N4880" s="5">
        <f>+VLOOKUP(B4880,'[17]TT 2023'!F$4948:K$5043,6,0)</f>
        <v>46063</v>
      </c>
      <c r="O4880" t="s">
        <v>5241</v>
      </c>
    </row>
    <row r="4881" spans="1:15" hidden="1" x14ac:dyDescent="0.2">
      <c r="A4881" s="5">
        <v>46020</v>
      </c>
      <c r="B4881" s="6">
        <v>88976</v>
      </c>
      <c r="C4881" s="6" t="s">
        <v>3391</v>
      </c>
      <c r="D4881" s="6" t="s">
        <v>4900</v>
      </c>
      <c r="E4881" s="9">
        <v>3492740</v>
      </c>
      <c r="F4881" s="10" t="s">
        <v>1409</v>
      </c>
      <c r="G4881" s="9">
        <v>279419</v>
      </c>
      <c r="H4881" s="9">
        <f t="shared" si="416"/>
        <v>3772159</v>
      </c>
      <c r="I4881" s="6" t="s">
        <v>147</v>
      </c>
      <c r="J4881" s="6" t="s">
        <v>148</v>
      </c>
      <c r="K4881" s="5">
        <f t="shared" si="417"/>
        <v>46055</v>
      </c>
      <c r="L4881" s="9">
        <f>+VLOOKUP(B4881,'[17]TT 2023'!F$4948:K$5043,2,0)</f>
        <v>3772157</v>
      </c>
      <c r="M4881" s="9">
        <f t="shared" si="418"/>
        <v>-2</v>
      </c>
      <c r="N4881" s="5">
        <f>+VLOOKUP(B4881,'[17]TT 2023'!F$4948:K$5043,6,0)</f>
        <v>46063</v>
      </c>
      <c r="O4881" t="s">
        <v>5241</v>
      </c>
    </row>
    <row r="4882" spans="1:15" hidden="1" x14ac:dyDescent="0.2">
      <c r="A4882" s="5">
        <v>46020</v>
      </c>
      <c r="B4882" s="6">
        <v>88978</v>
      </c>
      <c r="C4882" s="6" t="s">
        <v>3391</v>
      </c>
      <c r="D4882" s="6" t="s">
        <v>4901</v>
      </c>
      <c r="E4882" s="9">
        <v>501830</v>
      </c>
      <c r="F4882" s="10" t="s">
        <v>1409</v>
      </c>
      <c r="G4882" s="9">
        <v>40146</v>
      </c>
      <c r="H4882" s="9">
        <f t="shared" si="416"/>
        <v>541976</v>
      </c>
      <c r="I4882" s="6" t="s">
        <v>147</v>
      </c>
      <c r="J4882" s="6" t="s">
        <v>148</v>
      </c>
      <c r="K4882" s="5">
        <f t="shared" si="417"/>
        <v>46055</v>
      </c>
      <c r="L4882" s="9">
        <f>+VLOOKUP(B4882,'[17]TT 2023'!F$4948:K$5043,2,0)</f>
        <v>541971</v>
      </c>
      <c r="M4882" s="9">
        <f t="shared" si="418"/>
        <v>-5</v>
      </c>
      <c r="N4882" s="5">
        <f>+VLOOKUP(B4882,'[17]TT 2023'!F$4948:K$5043,6,0)</f>
        <v>46063</v>
      </c>
      <c r="O4882" t="s">
        <v>5241</v>
      </c>
    </row>
    <row r="4883" spans="1:15" hidden="1" x14ac:dyDescent="0.2">
      <c r="A4883" s="5">
        <v>46020</v>
      </c>
      <c r="B4883" s="6">
        <v>88983</v>
      </c>
      <c r="C4883" s="6" t="s">
        <v>3391</v>
      </c>
      <c r="D4883" s="6" t="s">
        <v>4902</v>
      </c>
      <c r="E4883" s="9">
        <v>2957010</v>
      </c>
      <c r="F4883" s="10" t="s">
        <v>1409</v>
      </c>
      <c r="G4883" s="9">
        <v>236561</v>
      </c>
      <c r="H4883" s="9">
        <f t="shared" si="416"/>
        <v>3193571</v>
      </c>
      <c r="I4883" s="6" t="s">
        <v>147</v>
      </c>
      <c r="J4883" s="6" t="s">
        <v>148</v>
      </c>
      <c r="K4883" s="5">
        <f t="shared" si="417"/>
        <v>46055</v>
      </c>
      <c r="L4883" s="9">
        <f>+VLOOKUP(B4883,'[17]TT 2023'!F$4948:K$5043,2,0)</f>
        <v>3193574</v>
      </c>
      <c r="M4883" s="9">
        <f t="shared" si="418"/>
        <v>3</v>
      </c>
      <c r="N4883" s="5">
        <f>+VLOOKUP(B4883,'[17]TT 2023'!F$4948:K$5043,6,0)</f>
        <v>46063</v>
      </c>
      <c r="O4883" t="s">
        <v>5241</v>
      </c>
    </row>
    <row r="4884" spans="1:15" hidden="1" x14ac:dyDescent="0.2">
      <c r="A4884" s="5">
        <v>46020</v>
      </c>
      <c r="B4884" s="6">
        <v>88984</v>
      </c>
      <c r="C4884" s="6" t="s">
        <v>3391</v>
      </c>
      <c r="D4884" s="6" t="s">
        <v>4903</v>
      </c>
      <c r="E4884" s="9">
        <v>2024120</v>
      </c>
      <c r="F4884" s="10" t="s">
        <v>1409</v>
      </c>
      <c r="G4884" s="9">
        <v>161930</v>
      </c>
      <c r="H4884" s="9">
        <f t="shared" si="416"/>
        <v>2186050</v>
      </c>
      <c r="I4884" s="6" t="s">
        <v>147</v>
      </c>
      <c r="J4884" s="6" t="s">
        <v>148</v>
      </c>
      <c r="K4884" s="5">
        <f t="shared" si="417"/>
        <v>46055</v>
      </c>
      <c r="L4884" s="9">
        <f>+VLOOKUP(B4884,'[17]TT 2023'!F$4948:K$5043,2,0)</f>
        <v>2186055</v>
      </c>
      <c r="M4884" s="9">
        <f t="shared" si="418"/>
        <v>5</v>
      </c>
      <c r="N4884" s="5">
        <f>+VLOOKUP(B4884,'[17]TT 2023'!F$4948:K$5043,6,0)</f>
        <v>46063</v>
      </c>
      <c r="O4884" t="s">
        <v>5241</v>
      </c>
    </row>
    <row r="4885" spans="1:15" hidden="1" x14ac:dyDescent="0.2">
      <c r="A4885" s="5">
        <v>46020</v>
      </c>
      <c r="B4885" s="6">
        <v>88985</v>
      </c>
      <c r="C4885" s="6" t="s">
        <v>3391</v>
      </c>
      <c r="D4885" s="6" t="s">
        <v>4904</v>
      </c>
      <c r="E4885" s="9">
        <v>1425000</v>
      </c>
      <c r="F4885" s="10" t="s">
        <v>1409</v>
      </c>
      <c r="G4885" s="9">
        <v>114000</v>
      </c>
      <c r="H4885" s="9">
        <f t="shared" si="416"/>
        <v>1539000</v>
      </c>
      <c r="I4885" s="6" t="s">
        <v>147</v>
      </c>
      <c r="J4885" s="6" t="s">
        <v>148</v>
      </c>
      <c r="K4885" s="5">
        <f t="shared" si="417"/>
        <v>46055</v>
      </c>
      <c r="L4885" s="9">
        <f>+VLOOKUP(B4885,'[17]TT 2023'!F$4948:K$5043,2,0)</f>
        <v>1539000</v>
      </c>
      <c r="M4885" s="9">
        <f t="shared" si="418"/>
        <v>0</v>
      </c>
      <c r="N4885" s="5">
        <f>+VLOOKUP(B4885,'[17]TT 2023'!F$4948:K$5043,6,0)</f>
        <v>46063</v>
      </c>
      <c r="O4885" t="s">
        <v>5241</v>
      </c>
    </row>
    <row r="4886" spans="1:15" hidden="1" x14ac:dyDescent="0.2">
      <c r="A4886" s="5">
        <v>46021</v>
      </c>
      <c r="B4886" s="6">
        <v>91</v>
      </c>
      <c r="C4886" s="6" t="s">
        <v>4184</v>
      </c>
      <c r="D4886" s="6" t="s">
        <v>1594</v>
      </c>
      <c r="E4886" s="9">
        <v>-396476</v>
      </c>
      <c r="F4886" s="10" t="s">
        <v>1409</v>
      </c>
      <c r="G4886" s="9">
        <v>-31718</v>
      </c>
      <c r="H4886" s="9">
        <f t="shared" si="416"/>
        <v>-428194</v>
      </c>
      <c r="I4886" s="6" t="s">
        <v>13</v>
      </c>
      <c r="J4886" s="6" t="s">
        <v>14</v>
      </c>
      <c r="K4886" s="5">
        <f t="shared" si="417"/>
        <v>46056</v>
      </c>
      <c r="L4886" s="9">
        <f>+VLOOKUP(B4886,'[17]TT 2023'!F$4770:K$4873,2,0)</f>
        <v>-428194</v>
      </c>
      <c r="M4886" s="9">
        <f t="shared" si="418"/>
        <v>0</v>
      </c>
      <c r="N4886" s="5">
        <f>+VLOOKUP(B4886,'[17]TT 2023'!F$4770:K$4873,6,0)</f>
        <v>46034</v>
      </c>
      <c r="O4886" t="s">
        <v>5136</v>
      </c>
    </row>
    <row r="4887" spans="1:15" hidden="1" x14ac:dyDescent="0.2">
      <c r="A4887" s="5">
        <v>46021</v>
      </c>
      <c r="B4887" s="6">
        <v>429</v>
      </c>
      <c r="C4887" s="6" t="s">
        <v>4789</v>
      </c>
      <c r="D4887" s="6" t="s">
        <v>4672</v>
      </c>
      <c r="E4887" s="9">
        <v>-1222000</v>
      </c>
      <c r="F4887" s="10" t="s">
        <v>1409</v>
      </c>
      <c r="G4887" s="9">
        <v>-97760</v>
      </c>
      <c r="H4887" s="9">
        <f t="shared" si="416"/>
        <v>-1319760</v>
      </c>
      <c r="I4887" s="6" t="s">
        <v>13</v>
      </c>
      <c r="J4887" s="6" t="s">
        <v>14</v>
      </c>
      <c r="K4887" s="5">
        <f t="shared" si="417"/>
        <v>46056</v>
      </c>
      <c r="L4887" s="9">
        <f>+VLOOKUP(B4887,'[17]TT 2023'!F$4770:K$4873,2,0)</f>
        <v>-1319760</v>
      </c>
      <c r="M4887" s="9">
        <f t="shared" si="418"/>
        <v>0</v>
      </c>
      <c r="N4887" s="5">
        <f>+VLOOKUP(B4887,'[17]TT 2023'!F$4770:K$4873,6,0)</f>
        <v>46034</v>
      </c>
      <c r="O4887" t="s">
        <v>5136</v>
      </c>
    </row>
    <row r="4888" spans="1:15" hidden="1" x14ac:dyDescent="0.2">
      <c r="A4888" s="5">
        <v>46022</v>
      </c>
      <c r="B4888" s="6">
        <v>89816</v>
      </c>
      <c r="C4888" s="6" t="s">
        <v>3391</v>
      </c>
      <c r="D4888" s="6" t="s">
        <v>4905</v>
      </c>
      <c r="E4888" s="9">
        <v>2024120</v>
      </c>
      <c r="F4888" s="10" t="s">
        <v>1409</v>
      </c>
      <c r="G4888" s="9">
        <v>161930</v>
      </c>
      <c r="H4888" s="9">
        <f t="shared" si="416"/>
        <v>2186050</v>
      </c>
      <c r="I4888" s="6" t="s">
        <v>147</v>
      </c>
      <c r="J4888" s="6" t="s">
        <v>148</v>
      </c>
      <c r="K4888" s="5">
        <f t="shared" si="417"/>
        <v>46057</v>
      </c>
      <c r="L4888" s="9">
        <f>+VLOOKUP(B4888,'[17]TT 2023'!F$4948:K$5043,2,0)</f>
        <v>2186055</v>
      </c>
      <c r="M4888" s="9">
        <f t="shared" si="418"/>
        <v>5</v>
      </c>
      <c r="N4888" s="5">
        <f>+VLOOKUP(B4888,'[17]TT 2023'!F$4948:K$5043,6,0)</f>
        <v>46063</v>
      </c>
      <c r="O4888" t="s">
        <v>5241</v>
      </c>
    </row>
    <row r="4889" spans="1:15" hidden="1" x14ac:dyDescent="0.2">
      <c r="A4889" s="5">
        <v>46022</v>
      </c>
      <c r="B4889" s="6">
        <v>89817</v>
      </c>
      <c r="C4889" s="6" t="s">
        <v>3391</v>
      </c>
      <c r="D4889" s="6" t="s">
        <v>4906</v>
      </c>
      <c r="E4889" s="9">
        <v>1425000</v>
      </c>
      <c r="F4889" s="10" t="s">
        <v>1409</v>
      </c>
      <c r="G4889" s="9">
        <v>114000</v>
      </c>
      <c r="H4889" s="9">
        <f t="shared" si="416"/>
        <v>1539000</v>
      </c>
      <c r="I4889" s="6" t="s">
        <v>147</v>
      </c>
      <c r="J4889" s="6" t="s">
        <v>148</v>
      </c>
      <c r="K4889" s="5">
        <f t="shared" si="417"/>
        <v>46057</v>
      </c>
      <c r="L4889" s="9">
        <f>+VLOOKUP(B4889,'[17]TT 2023'!F$4948:K$5043,2,0)</f>
        <v>1539000</v>
      </c>
      <c r="M4889" s="9">
        <f t="shared" si="418"/>
        <v>0</v>
      </c>
      <c r="N4889" s="5">
        <f>+VLOOKUP(B4889,'[17]TT 2023'!F$4948:K$5043,6,0)</f>
        <v>46063</v>
      </c>
      <c r="O4889" t="s">
        <v>5241</v>
      </c>
    </row>
    <row r="4890" spans="1:15" hidden="1" x14ac:dyDescent="0.2">
      <c r="A4890" s="5">
        <v>46022</v>
      </c>
      <c r="B4890" s="6">
        <v>89891</v>
      </c>
      <c r="C4890" s="6" t="s">
        <v>3391</v>
      </c>
      <c r="D4890" s="6" t="s">
        <v>4907</v>
      </c>
      <c r="E4890" s="9">
        <v>6072360</v>
      </c>
      <c r="F4890" s="10" t="s">
        <v>1409</v>
      </c>
      <c r="G4890" s="9">
        <v>485789</v>
      </c>
      <c r="H4890" s="9">
        <f t="shared" si="416"/>
        <v>6558149</v>
      </c>
      <c r="I4890" s="6" t="s">
        <v>13</v>
      </c>
      <c r="J4890" s="6" t="s">
        <v>14</v>
      </c>
      <c r="K4890" s="5">
        <f t="shared" si="417"/>
        <v>46057</v>
      </c>
      <c r="L4890" s="9">
        <f>+VLOOKUP(B4890,'[17]TT 2023'!F$4948:K$5043,2,0)</f>
        <v>6558152</v>
      </c>
      <c r="M4890" s="9">
        <f t="shared" si="418"/>
        <v>3</v>
      </c>
      <c r="N4890" s="5">
        <f>+VLOOKUP(B4890,'[17]TT 2023'!F$4948:K$5043,6,0)</f>
        <v>46063</v>
      </c>
      <c r="O4890" t="s">
        <v>5241</v>
      </c>
    </row>
    <row r="4891" spans="1:15" hidden="1" x14ac:dyDescent="0.2">
      <c r="A4891" s="5">
        <v>46022</v>
      </c>
      <c r="B4891" s="6">
        <v>89892</v>
      </c>
      <c r="C4891" s="6" t="s">
        <v>3391</v>
      </c>
      <c r="D4891" s="6" t="s">
        <v>4908</v>
      </c>
      <c r="E4891" s="9">
        <v>7491560</v>
      </c>
      <c r="F4891" s="10" t="s">
        <v>1409</v>
      </c>
      <c r="G4891" s="9">
        <v>599325</v>
      </c>
      <c r="H4891" s="9">
        <f t="shared" si="416"/>
        <v>8090885</v>
      </c>
      <c r="I4891" s="6" t="s">
        <v>13</v>
      </c>
      <c r="J4891" s="6" t="s">
        <v>14</v>
      </c>
      <c r="K4891" s="5">
        <f t="shared" si="417"/>
        <v>46057</v>
      </c>
      <c r="L4891" s="9">
        <f>+VLOOKUP(B4891,'[17]TT 2023'!F$4948:K$5043,2,0)</f>
        <v>8090888</v>
      </c>
      <c r="M4891" s="9">
        <f t="shared" si="418"/>
        <v>3</v>
      </c>
      <c r="N4891" s="5">
        <f>+VLOOKUP(B4891,'[17]TT 2023'!F$4948:K$5043,6,0)</f>
        <v>46063</v>
      </c>
      <c r="O4891" t="s">
        <v>5241</v>
      </c>
    </row>
    <row r="4892" spans="1:15" hidden="1" x14ac:dyDescent="0.2">
      <c r="A4892" s="5">
        <v>46022</v>
      </c>
      <c r="B4892" s="6">
        <v>89893</v>
      </c>
      <c r="C4892" s="6" t="s">
        <v>3391</v>
      </c>
      <c r="D4892" s="6" t="s">
        <v>4909</v>
      </c>
      <c r="E4892" s="9">
        <v>7894840</v>
      </c>
      <c r="F4892" s="10" t="s">
        <v>1409</v>
      </c>
      <c r="G4892" s="9">
        <v>631587</v>
      </c>
      <c r="H4892" s="9">
        <f t="shared" si="416"/>
        <v>8526427</v>
      </c>
      <c r="I4892" s="6" t="s">
        <v>139</v>
      </c>
      <c r="J4892" s="6" t="s">
        <v>140</v>
      </c>
      <c r="K4892" s="5">
        <f t="shared" si="417"/>
        <v>46057</v>
      </c>
      <c r="L4892" s="9">
        <f>+VLOOKUP(B4892,'[17]TT 2023'!F$4948:K$5043,2,0)</f>
        <v>8526425</v>
      </c>
      <c r="M4892" s="9">
        <f t="shared" si="418"/>
        <v>-2</v>
      </c>
      <c r="N4892" s="5">
        <f>+VLOOKUP(B4892,'[17]TT 2023'!F$4948:K$5043,6,0)</f>
        <v>46063</v>
      </c>
      <c r="O4892" t="s">
        <v>5241</v>
      </c>
    </row>
    <row r="4893" spans="1:15" hidden="1" x14ac:dyDescent="0.2">
      <c r="A4893" s="5">
        <v>46022</v>
      </c>
      <c r="B4893" s="6">
        <v>89894</v>
      </c>
      <c r="C4893" s="6" t="s">
        <v>3391</v>
      </c>
      <c r="D4893" s="6" t="s">
        <v>4910</v>
      </c>
      <c r="E4893" s="9">
        <v>2024120</v>
      </c>
      <c r="F4893" s="10" t="s">
        <v>1409</v>
      </c>
      <c r="G4893" s="9">
        <v>161930</v>
      </c>
      <c r="H4893" s="9">
        <f t="shared" si="416"/>
        <v>2186050</v>
      </c>
      <c r="I4893" s="6" t="s">
        <v>73</v>
      </c>
      <c r="J4893" s="6" t="s">
        <v>74</v>
      </c>
      <c r="K4893" s="5">
        <f t="shared" si="417"/>
        <v>46057</v>
      </c>
      <c r="L4893" s="9">
        <f>+VLOOKUP(B4893,'[17]TT 2023'!F$4948:K$5043,2,0)</f>
        <v>2186055</v>
      </c>
      <c r="M4893" s="9">
        <f t="shared" si="418"/>
        <v>5</v>
      </c>
      <c r="N4893" s="5">
        <f>+VLOOKUP(B4893,'[17]TT 2023'!F$4948:K$5043,6,0)</f>
        <v>46063</v>
      </c>
      <c r="O4893" t="s">
        <v>5241</v>
      </c>
    </row>
    <row r="4894" spans="1:15" hidden="1" x14ac:dyDescent="0.2">
      <c r="A4894" s="5">
        <v>46022</v>
      </c>
      <c r="B4894" s="6">
        <v>89895</v>
      </c>
      <c r="C4894" s="6" t="s">
        <v>3391</v>
      </c>
      <c r="D4894" s="6" t="s">
        <v>4911</v>
      </c>
      <c r="E4894" s="9">
        <v>3846600</v>
      </c>
      <c r="F4894" s="10" t="s">
        <v>1409</v>
      </c>
      <c r="G4894" s="9">
        <v>307728</v>
      </c>
      <c r="H4894" s="9">
        <f t="shared" si="416"/>
        <v>4154328</v>
      </c>
      <c r="I4894" s="6" t="s">
        <v>113</v>
      </c>
      <c r="J4894" s="6" t="s">
        <v>114</v>
      </c>
      <c r="K4894" s="5">
        <f t="shared" si="417"/>
        <v>46057</v>
      </c>
      <c r="L4894" s="9">
        <f>+VLOOKUP(B4894,'[17]TT 2023'!F$4948:K$5043,2,0)</f>
        <v>4154328</v>
      </c>
      <c r="M4894" s="9">
        <f t="shared" si="418"/>
        <v>0</v>
      </c>
      <c r="N4894" s="5">
        <f>+VLOOKUP(B4894,'[17]TT 2023'!F$4948:K$5043,6,0)</f>
        <v>46063</v>
      </c>
      <c r="O4894" t="s">
        <v>5241</v>
      </c>
    </row>
    <row r="4895" spans="1:15" hidden="1" x14ac:dyDescent="0.2">
      <c r="A4895" s="5">
        <v>46022</v>
      </c>
      <c r="B4895" s="6">
        <v>89896</v>
      </c>
      <c r="C4895" s="6" t="s">
        <v>3391</v>
      </c>
      <c r="D4895" s="6" t="s">
        <v>4912</v>
      </c>
      <c r="E4895" s="9">
        <v>24811590</v>
      </c>
      <c r="F4895" s="10" t="s">
        <v>1409</v>
      </c>
      <c r="G4895" s="9">
        <v>1984927</v>
      </c>
      <c r="H4895" s="9">
        <f t="shared" si="416"/>
        <v>26796517</v>
      </c>
      <c r="I4895" s="6" t="s">
        <v>175</v>
      </c>
      <c r="J4895" s="6" t="s">
        <v>176</v>
      </c>
      <c r="K4895" s="5">
        <f t="shared" si="417"/>
        <v>46057</v>
      </c>
      <c r="L4895" s="9">
        <f>+VLOOKUP(B4895,'[17]TT 2023'!F$4948:K$5043,2,0)</f>
        <v>26796515</v>
      </c>
      <c r="M4895" s="9">
        <f t="shared" si="418"/>
        <v>-2</v>
      </c>
      <c r="N4895" s="5">
        <f>+VLOOKUP(B4895,'[17]TT 2023'!F$4948:K$5043,6,0)</f>
        <v>46063</v>
      </c>
      <c r="O4895" t="s">
        <v>5241</v>
      </c>
    </row>
    <row r="4896" spans="1:15" hidden="1" x14ac:dyDescent="0.2">
      <c r="A4896" s="5">
        <v>46022</v>
      </c>
      <c r="B4896" s="6">
        <v>89897</v>
      </c>
      <c r="C4896" s="6" t="s">
        <v>3391</v>
      </c>
      <c r="D4896" s="6" t="s">
        <v>4913</v>
      </c>
      <c r="E4896" s="9">
        <v>2024120</v>
      </c>
      <c r="F4896" s="10" t="s">
        <v>1409</v>
      </c>
      <c r="G4896" s="9">
        <v>161930</v>
      </c>
      <c r="H4896" s="9">
        <f t="shared" si="416"/>
        <v>2186050</v>
      </c>
      <c r="I4896" s="6" t="s">
        <v>83</v>
      </c>
      <c r="J4896" s="6" t="s">
        <v>84</v>
      </c>
      <c r="K4896" s="5">
        <f t="shared" si="417"/>
        <v>46057</v>
      </c>
      <c r="L4896" s="9">
        <f>+VLOOKUP(B4896,'[17]TT 2023'!F$4948:K$5043,2,0)</f>
        <v>2186055</v>
      </c>
      <c r="M4896" s="9">
        <f t="shared" si="418"/>
        <v>5</v>
      </c>
      <c r="N4896" s="5">
        <f>+VLOOKUP(B4896,'[17]TT 2023'!F$4948:K$5043,6,0)</f>
        <v>46063</v>
      </c>
      <c r="O4896" t="s">
        <v>5241</v>
      </c>
    </row>
    <row r="4897" spans="1:15" hidden="1" x14ac:dyDescent="0.2">
      <c r="A4897" s="5">
        <v>46022</v>
      </c>
      <c r="B4897" s="6">
        <v>89898</v>
      </c>
      <c r="C4897" s="6" t="s">
        <v>3391</v>
      </c>
      <c r="D4897" s="6" t="s">
        <v>4914</v>
      </c>
      <c r="E4897" s="9">
        <v>2024120</v>
      </c>
      <c r="F4897" s="10" t="s">
        <v>1409</v>
      </c>
      <c r="G4897" s="9">
        <v>161930</v>
      </c>
      <c r="H4897" s="9">
        <f t="shared" si="416"/>
        <v>2186050</v>
      </c>
      <c r="I4897" s="6" t="s">
        <v>93</v>
      </c>
      <c r="J4897" s="6" t="s">
        <v>94</v>
      </c>
      <c r="K4897" s="5">
        <f t="shared" si="417"/>
        <v>46057</v>
      </c>
      <c r="L4897" s="9">
        <f>+VLOOKUP(B4897,'[17]TT 2023'!F$4948:K$5043,2,0)</f>
        <v>2186055</v>
      </c>
      <c r="M4897" s="9">
        <f t="shared" si="418"/>
        <v>5</v>
      </c>
      <c r="N4897" s="5">
        <f>+VLOOKUP(B4897,'[17]TT 2023'!F$4948:K$5043,6,0)</f>
        <v>46063</v>
      </c>
      <c r="O4897" t="s">
        <v>5241</v>
      </c>
    </row>
    <row r="4898" spans="1:15" hidden="1" x14ac:dyDescent="0.2">
      <c r="A4898" s="5">
        <v>46022</v>
      </c>
      <c r="B4898" s="6">
        <v>89899</v>
      </c>
      <c r="C4898" s="6" t="s">
        <v>3391</v>
      </c>
      <c r="D4898" s="6" t="s">
        <v>4915</v>
      </c>
      <c r="E4898" s="9">
        <v>2957010</v>
      </c>
      <c r="F4898" s="10" t="s">
        <v>1409</v>
      </c>
      <c r="G4898" s="9">
        <v>236561</v>
      </c>
      <c r="H4898" s="9">
        <f t="shared" si="416"/>
        <v>3193571</v>
      </c>
      <c r="I4898" s="6" t="s">
        <v>93</v>
      </c>
      <c r="J4898" s="6" t="s">
        <v>94</v>
      </c>
      <c r="K4898" s="5">
        <f t="shared" si="417"/>
        <v>46057</v>
      </c>
      <c r="L4898" s="9">
        <f>+VLOOKUP(B4898,'[17]TT 2023'!F$4948:K$5043,2,0)</f>
        <v>3193574</v>
      </c>
      <c r="M4898" s="9">
        <f t="shared" si="418"/>
        <v>3</v>
      </c>
      <c r="N4898" s="5">
        <f>+VLOOKUP(B4898,'[17]TT 2023'!F$4948:K$5043,6,0)</f>
        <v>46063</v>
      </c>
      <c r="O4898" t="s">
        <v>5241</v>
      </c>
    </row>
    <row r="4899" spans="1:15" hidden="1" x14ac:dyDescent="0.2">
      <c r="A4899" s="5">
        <v>46022</v>
      </c>
      <c r="B4899" s="6">
        <v>89900</v>
      </c>
      <c r="C4899" s="6" t="s">
        <v>3391</v>
      </c>
      <c r="D4899" s="6" t="s">
        <v>4916</v>
      </c>
      <c r="E4899" s="9">
        <v>7894840</v>
      </c>
      <c r="F4899" s="10" t="s">
        <v>1409</v>
      </c>
      <c r="G4899" s="9">
        <v>631587</v>
      </c>
      <c r="H4899" s="9">
        <f t="shared" si="416"/>
        <v>8526427</v>
      </c>
      <c r="I4899" s="6" t="s">
        <v>139</v>
      </c>
      <c r="J4899" s="6" t="s">
        <v>140</v>
      </c>
      <c r="K4899" s="5">
        <f t="shared" si="417"/>
        <v>46057</v>
      </c>
      <c r="L4899" s="9">
        <f>+VLOOKUP(B4899,'[17]TT 2023'!F$4948:K$5043,2,0)</f>
        <v>8526425</v>
      </c>
      <c r="M4899" s="9">
        <f t="shared" si="418"/>
        <v>-2</v>
      </c>
      <c r="N4899" s="5">
        <f>+VLOOKUP(B4899,'[17]TT 2023'!F$4948:K$5043,6,0)</f>
        <v>46063</v>
      </c>
      <c r="O4899" t="s">
        <v>5241</v>
      </c>
    </row>
    <row r="4900" spans="1:15" hidden="1" x14ac:dyDescent="0.2">
      <c r="A4900" s="5">
        <v>46022</v>
      </c>
      <c r="B4900" s="6">
        <v>89901</v>
      </c>
      <c r="C4900" s="6" t="s">
        <v>3391</v>
      </c>
      <c r="D4900" s="6" t="s">
        <v>4917</v>
      </c>
      <c r="E4900" s="9">
        <v>350000</v>
      </c>
      <c r="F4900" s="10" t="s">
        <v>1409</v>
      </c>
      <c r="G4900" s="9">
        <v>28000</v>
      </c>
      <c r="H4900" s="9">
        <f t="shared" si="416"/>
        <v>378000</v>
      </c>
      <c r="I4900" s="6" t="s">
        <v>139</v>
      </c>
      <c r="J4900" s="6" t="s">
        <v>140</v>
      </c>
      <c r="K4900" s="5">
        <f t="shared" si="417"/>
        <v>46057</v>
      </c>
      <c r="L4900" s="9">
        <f>+VLOOKUP(B4900,'[17]TT 2023'!F$4948:K$5043,2,0)</f>
        <v>378000</v>
      </c>
      <c r="M4900" s="9">
        <f t="shared" si="418"/>
        <v>0</v>
      </c>
      <c r="N4900" s="5">
        <f>+VLOOKUP(B4900,'[17]TT 2023'!F$4948:K$5043,6,0)</f>
        <v>46063</v>
      </c>
      <c r="O4900" t="s">
        <v>5241</v>
      </c>
    </row>
    <row r="4901" spans="1:15" hidden="1" x14ac:dyDescent="0.2">
      <c r="A4901" s="5">
        <v>46022</v>
      </c>
      <c r="B4901" s="6">
        <v>89902</v>
      </c>
      <c r="C4901" s="6" t="s">
        <v>3391</v>
      </c>
      <c r="D4901" s="6" t="s">
        <v>4918</v>
      </c>
      <c r="E4901" s="9">
        <v>350000</v>
      </c>
      <c r="F4901" s="10" t="s">
        <v>1409</v>
      </c>
      <c r="G4901" s="9">
        <v>28000</v>
      </c>
      <c r="H4901" s="9">
        <f t="shared" si="416"/>
        <v>378000</v>
      </c>
      <c r="I4901" s="6" t="s">
        <v>139</v>
      </c>
      <c r="J4901" s="6" t="s">
        <v>140</v>
      </c>
      <c r="K4901" s="5">
        <f t="shared" si="417"/>
        <v>46057</v>
      </c>
      <c r="L4901" s="9">
        <f>+VLOOKUP(B4901,'[17]TT 2023'!F$4948:K$5043,2,0)</f>
        <v>378000</v>
      </c>
      <c r="M4901" s="9">
        <f t="shared" si="418"/>
        <v>0</v>
      </c>
      <c r="N4901" s="5">
        <f>+VLOOKUP(B4901,'[17]TT 2023'!F$4948:K$5043,6,0)</f>
        <v>46063</v>
      </c>
      <c r="O4901" t="s">
        <v>5241</v>
      </c>
    </row>
    <row r="4902" spans="1:15" hidden="1" x14ac:dyDescent="0.2">
      <c r="A4902" s="5">
        <v>46022</v>
      </c>
      <c r="B4902" s="6">
        <v>89903</v>
      </c>
      <c r="C4902" s="6" t="s">
        <v>3391</v>
      </c>
      <c r="D4902" s="6" t="s">
        <v>4919</v>
      </c>
      <c r="E4902" s="9">
        <v>3877540</v>
      </c>
      <c r="F4902" s="10" t="s">
        <v>1409</v>
      </c>
      <c r="G4902" s="9">
        <v>310203</v>
      </c>
      <c r="H4902" s="9">
        <f t="shared" si="416"/>
        <v>4187743</v>
      </c>
      <c r="I4902" s="6" t="s">
        <v>131</v>
      </c>
      <c r="J4902" s="6" t="s">
        <v>132</v>
      </c>
      <c r="K4902" s="5">
        <f t="shared" si="417"/>
        <v>46057</v>
      </c>
      <c r="L4902" s="9">
        <f>+VLOOKUP(B4902,'[17]TT 2023'!F$4948:K$5043,2,0)</f>
        <v>4187741</v>
      </c>
      <c r="M4902" s="9">
        <f t="shared" si="418"/>
        <v>-2</v>
      </c>
      <c r="N4902" s="5">
        <f>+VLOOKUP(B4902,'[17]TT 2023'!F$4948:K$5043,6,0)</f>
        <v>46063</v>
      </c>
      <c r="O4902" t="s">
        <v>5241</v>
      </c>
    </row>
    <row r="4903" spans="1:15" hidden="1" x14ac:dyDescent="0.2">
      <c r="A4903" s="5">
        <v>46022</v>
      </c>
      <c r="B4903" s="6">
        <v>89904</v>
      </c>
      <c r="C4903" s="6" t="s">
        <v>3391</v>
      </c>
      <c r="D4903" s="6" t="s">
        <v>4920</v>
      </c>
      <c r="E4903" s="9">
        <v>3846600</v>
      </c>
      <c r="F4903" s="10" t="s">
        <v>1409</v>
      </c>
      <c r="G4903" s="9">
        <v>307728</v>
      </c>
      <c r="H4903" s="9">
        <f t="shared" si="416"/>
        <v>4154328</v>
      </c>
      <c r="I4903" s="6" t="s">
        <v>131</v>
      </c>
      <c r="J4903" s="6" t="s">
        <v>132</v>
      </c>
      <c r="K4903" s="5">
        <f t="shared" si="417"/>
        <v>46057</v>
      </c>
      <c r="L4903" s="9">
        <f>+VLOOKUP(B4903,'[17]TT 2023'!F$4948:K$5043,2,0)</f>
        <v>4154328</v>
      </c>
      <c r="M4903" s="9">
        <f t="shared" si="418"/>
        <v>0</v>
      </c>
      <c r="N4903" s="5">
        <f>+VLOOKUP(B4903,'[17]TT 2023'!F$4948:K$5043,6,0)</f>
        <v>46063</v>
      </c>
      <c r="O4903" t="s">
        <v>5241</v>
      </c>
    </row>
    <row r="4904" spans="1:15" hidden="1" x14ac:dyDescent="0.2">
      <c r="A4904" s="5">
        <v>46022</v>
      </c>
      <c r="B4904" s="6">
        <v>89905</v>
      </c>
      <c r="C4904" s="6" t="s">
        <v>3391</v>
      </c>
      <c r="D4904" s="6" t="s">
        <v>4921</v>
      </c>
      <c r="E4904" s="9">
        <v>558030</v>
      </c>
      <c r="F4904" s="10" t="s">
        <v>1409</v>
      </c>
      <c r="G4904" s="9">
        <v>44642</v>
      </c>
      <c r="H4904" s="9">
        <f t="shared" si="416"/>
        <v>602672</v>
      </c>
      <c r="I4904" s="6" t="s">
        <v>131</v>
      </c>
      <c r="J4904" s="6" t="s">
        <v>132</v>
      </c>
      <c r="K4904" s="5">
        <f t="shared" si="417"/>
        <v>46057</v>
      </c>
      <c r="L4904" s="9">
        <f>+VLOOKUP(B4904,'[17]TT 2023'!F$4948:K$5043,2,0)</f>
        <v>602667</v>
      </c>
      <c r="M4904" s="9">
        <f t="shared" si="418"/>
        <v>-5</v>
      </c>
      <c r="N4904" s="5">
        <f>+VLOOKUP(B4904,'[17]TT 2023'!F$4948:K$5043,6,0)</f>
        <v>46063</v>
      </c>
      <c r="O4904" t="s">
        <v>5241</v>
      </c>
    </row>
    <row r="4905" spans="1:15" hidden="1" x14ac:dyDescent="0.2">
      <c r="A4905" s="5">
        <v>46022</v>
      </c>
      <c r="B4905" s="6">
        <v>89908</v>
      </c>
      <c r="C4905" s="6" t="s">
        <v>3391</v>
      </c>
      <c r="D4905" s="6" t="s">
        <v>4922</v>
      </c>
      <c r="E4905" s="9">
        <v>5914020</v>
      </c>
      <c r="F4905" s="10" t="s">
        <v>1409</v>
      </c>
      <c r="G4905" s="9">
        <v>473122</v>
      </c>
      <c r="H4905" s="9">
        <f t="shared" si="416"/>
        <v>6387142</v>
      </c>
      <c r="I4905" s="6" t="s">
        <v>13</v>
      </c>
      <c r="J4905" s="6" t="s">
        <v>14</v>
      </c>
      <c r="K4905" s="5">
        <f t="shared" si="417"/>
        <v>46057</v>
      </c>
      <c r="L4905" s="9">
        <f>+VLOOKUP(B4905,'[17]TT 2023'!F$4948:K$5043,2,0)</f>
        <v>6387147</v>
      </c>
      <c r="M4905" s="9">
        <f t="shared" si="418"/>
        <v>5</v>
      </c>
      <c r="N4905" s="5">
        <f>+VLOOKUP(B4905,'[17]TT 2023'!F$4948:K$5043,6,0)</f>
        <v>46063</v>
      </c>
      <c r="O4905" t="s">
        <v>5241</v>
      </c>
    </row>
    <row r="4906" spans="1:15" hidden="1" x14ac:dyDescent="0.2">
      <c r="A4906" s="5">
        <v>46022</v>
      </c>
      <c r="B4906" s="6">
        <v>89909</v>
      </c>
      <c r="C4906" s="6" t="s">
        <v>3391</v>
      </c>
      <c r="D4906" s="6" t="s">
        <v>4923</v>
      </c>
      <c r="E4906" s="9">
        <v>6072360</v>
      </c>
      <c r="F4906" s="10" t="s">
        <v>1409</v>
      </c>
      <c r="G4906" s="9">
        <v>485789</v>
      </c>
      <c r="H4906" s="9">
        <f t="shared" si="416"/>
        <v>6558149</v>
      </c>
      <c r="I4906" s="6" t="s">
        <v>13</v>
      </c>
      <c r="J4906" s="6" t="s">
        <v>14</v>
      </c>
      <c r="K4906" s="5">
        <f t="shared" si="417"/>
        <v>46057</v>
      </c>
      <c r="L4906" s="9">
        <f>+VLOOKUP(B4906,'[17]TT 2023'!F$4948:K$5043,2,0)</f>
        <v>6558152</v>
      </c>
      <c r="M4906" s="9">
        <f t="shared" si="418"/>
        <v>3</v>
      </c>
      <c r="N4906" s="5">
        <f>+VLOOKUP(B4906,'[17]TT 2023'!F$4948:K$5043,6,0)</f>
        <v>46063</v>
      </c>
      <c r="O4906" t="s">
        <v>5241</v>
      </c>
    </row>
    <row r="4907" spans="1:15" hidden="1" x14ac:dyDescent="0.2">
      <c r="A4907" s="5">
        <v>46022</v>
      </c>
      <c r="B4907" s="6">
        <v>89910</v>
      </c>
      <c r="C4907" s="6" t="s">
        <v>3391</v>
      </c>
      <c r="D4907" s="6" t="s">
        <v>4924</v>
      </c>
      <c r="E4907" s="9">
        <v>2843660</v>
      </c>
      <c r="F4907" s="10" t="s">
        <v>1409</v>
      </c>
      <c r="G4907" s="9">
        <v>227493</v>
      </c>
      <c r="H4907" s="9">
        <f t="shared" si="416"/>
        <v>3071153</v>
      </c>
      <c r="I4907" s="6" t="s">
        <v>13</v>
      </c>
      <c r="J4907" s="6" t="s">
        <v>14</v>
      </c>
      <c r="K4907" s="5">
        <f t="shared" si="417"/>
        <v>46057</v>
      </c>
      <c r="L4907" s="9">
        <f>+VLOOKUP(B4907,'[17]TT 2023'!F$4948:K$5043,2,0)</f>
        <v>3071156</v>
      </c>
      <c r="M4907" s="9">
        <f t="shared" si="418"/>
        <v>3</v>
      </c>
      <c r="N4907" s="5">
        <f>+VLOOKUP(B4907,'[17]TT 2023'!F$4948:K$5043,6,0)</f>
        <v>46063</v>
      </c>
      <c r="O4907" t="s">
        <v>5241</v>
      </c>
    </row>
    <row r="4908" spans="1:15" hidden="1" x14ac:dyDescent="0.2">
      <c r="A4908" s="5">
        <v>46022</v>
      </c>
      <c r="B4908" s="6">
        <v>90058</v>
      </c>
      <c r="C4908" s="6" t="s">
        <v>3391</v>
      </c>
      <c r="D4908" s="6" t="s">
        <v>4925</v>
      </c>
      <c r="E4908" s="9">
        <v>8626090</v>
      </c>
      <c r="F4908" s="10" t="s">
        <v>1409</v>
      </c>
      <c r="G4908" s="9">
        <v>690087</v>
      </c>
      <c r="H4908" s="9">
        <f t="shared" si="416"/>
        <v>9316177</v>
      </c>
      <c r="I4908" s="6" t="s">
        <v>13</v>
      </c>
      <c r="J4908" s="6" t="s">
        <v>14</v>
      </c>
      <c r="K4908" s="5">
        <f t="shared" si="417"/>
        <v>46057</v>
      </c>
      <c r="L4908" s="9">
        <f>+VLOOKUP(B4908,'[17]TT 2023'!F$4948:K$5043,2,0)</f>
        <v>9316175</v>
      </c>
      <c r="M4908" s="9">
        <f t="shared" si="418"/>
        <v>-2</v>
      </c>
      <c r="N4908" s="5">
        <f>+VLOOKUP(B4908,'[17]TT 2023'!F$4948:K$5043,6,0)</f>
        <v>46063</v>
      </c>
      <c r="O4908" t="s">
        <v>5241</v>
      </c>
    </row>
    <row r="4909" spans="1:15" hidden="1" x14ac:dyDescent="0.2">
      <c r="A4909" s="5">
        <v>46022</v>
      </c>
      <c r="B4909" s="6">
        <v>90087</v>
      </c>
      <c r="C4909" s="6" t="s">
        <v>3391</v>
      </c>
      <c r="D4909" s="6" t="s">
        <v>4926</v>
      </c>
      <c r="E4909" s="9">
        <v>5409520</v>
      </c>
      <c r="F4909" s="10" t="s">
        <v>1409</v>
      </c>
      <c r="G4909" s="9">
        <v>432762</v>
      </c>
      <c r="H4909" s="9">
        <f t="shared" si="416"/>
        <v>5842282</v>
      </c>
      <c r="I4909" s="6" t="s">
        <v>13</v>
      </c>
      <c r="J4909" s="6" t="s">
        <v>14</v>
      </c>
      <c r="K4909" s="5">
        <f t="shared" si="417"/>
        <v>46057</v>
      </c>
      <c r="L4909" s="9">
        <f>+VLOOKUP(B4909,'[17]TT 2023'!F$4948:K$5043,2,0)</f>
        <v>5842287</v>
      </c>
      <c r="M4909" s="9">
        <f t="shared" si="418"/>
        <v>5</v>
      </c>
      <c r="N4909" s="5">
        <f>+VLOOKUP(B4909,'[17]TT 2023'!F$4948:K$5043,6,0)</f>
        <v>46063</v>
      </c>
      <c r="O4909" t="s">
        <v>5241</v>
      </c>
    </row>
    <row r="4910" spans="1:15" hidden="1" x14ac:dyDescent="0.2">
      <c r="A4910" s="5">
        <v>46022</v>
      </c>
      <c r="B4910" s="6">
        <v>90094</v>
      </c>
      <c r="C4910" s="6" t="s">
        <v>3391</v>
      </c>
      <c r="D4910" s="6" t="s">
        <v>4927</v>
      </c>
      <c r="E4910" s="9">
        <v>2024120</v>
      </c>
      <c r="F4910" s="10" t="s">
        <v>1409</v>
      </c>
      <c r="G4910" s="9">
        <v>161930</v>
      </c>
      <c r="H4910" s="9">
        <f t="shared" si="416"/>
        <v>2186050</v>
      </c>
      <c r="I4910" s="6" t="s">
        <v>117</v>
      </c>
      <c r="J4910" s="6" t="s">
        <v>118</v>
      </c>
      <c r="K4910" s="5">
        <f t="shared" si="417"/>
        <v>46057</v>
      </c>
      <c r="L4910" s="9">
        <f>+VLOOKUP(B4910,'[17]TT 2023'!F$4948:K$5043,2,0)</f>
        <v>2186055</v>
      </c>
      <c r="M4910" s="9">
        <f t="shared" si="418"/>
        <v>5</v>
      </c>
      <c r="N4910" s="5">
        <f>+VLOOKUP(B4910,'[17]TT 2023'!F$4948:K$5043,6,0)</f>
        <v>46063</v>
      </c>
      <c r="O4910" t="s">
        <v>5241</v>
      </c>
    </row>
    <row r="4911" spans="1:15" hidden="1" x14ac:dyDescent="0.2">
      <c r="A4911" s="5">
        <v>46022</v>
      </c>
      <c r="B4911" s="6">
        <v>90095</v>
      </c>
      <c r="C4911" s="6" t="s">
        <v>3391</v>
      </c>
      <c r="D4911" s="6" t="s">
        <v>4928</v>
      </c>
      <c r="E4911" s="9">
        <v>1822480</v>
      </c>
      <c r="F4911" s="10" t="s">
        <v>1409</v>
      </c>
      <c r="G4911" s="9">
        <v>145798</v>
      </c>
      <c r="H4911" s="9">
        <f t="shared" si="416"/>
        <v>1968278</v>
      </c>
      <c r="I4911" s="6" t="s">
        <v>117</v>
      </c>
      <c r="J4911" s="6" t="s">
        <v>118</v>
      </c>
      <c r="K4911" s="5">
        <f t="shared" si="417"/>
        <v>46057</v>
      </c>
      <c r="L4911" s="9">
        <f>+VLOOKUP(B4911,'[17]TT 2023'!F$4948:K$5043,2,0)</f>
        <v>1968273</v>
      </c>
      <c r="M4911" s="9">
        <f t="shared" si="418"/>
        <v>-5</v>
      </c>
      <c r="N4911" s="5">
        <f>+VLOOKUP(B4911,'[17]TT 2023'!F$4948:K$5043,6,0)</f>
        <v>46063</v>
      </c>
      <c r="O4911" t="s">
        <v>5241</v>
      </c>
    </row>
    <row r="4912" spans="1:15" hidden="1" x14ac:dyDescent="0.2">
      <c r="A4912" s="5">
        <v>46022</v>
      </c>
      <c r="B4912" s="6">
        <v>90096</v>
      </c>
      <c r="C4912" s="6" t="s">
        <v>3391</v>
      </c>
      <c r="D4912" s="6" t="s">
        <v>4929</v>
      </c>
      <c r="E4912" s="9">
        <v>2745652</v>
      </c>
      <c r="F4912" s="10" t="s">
        <v>1409</v>
      </c>
      <c r="G4912" s="9">
        <v>219652</v>
      </c>
      <c r="H4912" s="9">
        <f t="shared" si="416"/>
        <v>2965304</v>
      </c>
      <c r="I4912" s="6" t="s">
        <v>117</v>
      </c>
      <c r="J4912" s="6" t="s">
        <v>118</v>
      </c>
      <c r="K4912" s="5">
        <f t="shared" si="417"/>
        <v>46057</v>
      </c>
      <c r="L4912" s="9">
        <f>+VLOOKUP(B4912,'[17]TT 2023'!F$4948:K$5043,2,0)</f>
        <v>2965302</v>
      </c>
      <c r="M4912" s="9">
        <f t="shared" si="418"/>
        <v>-2</v>
      </c>
      <c r="N4912" s="5">
        <f>+VLOOKUP(B4912,'[17]TT 2023'!F$4948:K$5043,6,0)</f>
        <v>46063</v>
      </c>
      <c r="O4912" t="s">
        <v>5241</v>
      </c>
    </row>
    <row r="4913" spans="1:15" hidden="1" x14ac:dyDescent="0.2">
      <c r="A4913" s="5">
        <v>46022</v>
      </c>
      <c r="B4913" s="6">
        <v>90097</v>
      </c>
      <c r="C4913" s="6" t="s">
        <v>3391</v>
      </c>
      <c r="D4913" s="6" t="s">
        <v>4930</v>
      </c>
      <c r="E4913" s="9">
        <v>4048240</v>
      </c>
      <c r="F4913" s="10" t="s">
        <v>1409</v>
      </c>
      <c r="G4913" s="9">
        <v>323859</v>
      </c>
      <c r="H4913" s="9">
        <f t="shared" si="416"/>
        <v>4372099</v>
      </c>
      <c r="I4913" s="6" t="s">
        <v>101</v>
      </c>
      <c r="J4913" s="6" t="s">
        <v>102</v>
      </c>
      <c r="K4913" s="5">
        <f t="shared" si="417"/>
        <v>46057</v>
      </c>
      <c r="L4913" s="9">
        <f>+VLOOKUP(B4913,'[17]TT 2023'!F$4948:K$5043,2,0)</f>
        <v>4372097</v>
      </c>
      <c r="M4913" s="9">
        <f t="shared" si="418"/>
        <v>-2</v>
      </c>
      <c r="N4913" s="5">
        <f>+VLOOKUP(B4913,'[17]TT 2023'!F$4948:K$5043,6,0)</f>
        <v>46063</v>
      </c>
      <c r="O4913" t="s">
        <v>5241</v>
      </c>
    </row>
    <row r="4914" spans="1:15" hidden="1" x14ac:dyDescent="0.2">
      <c r="A4914" s="5">
        <v>46022</v>
      </c>
      <c r="B4914" s="6">
        <v>90098</v>
      </c>
      <c r="C4914" s="6" t="s">
        <v>3391</v>
      </c>
      <c r="D4914" s="6" t="s">
        <v>4931</v>
      </c>
      <c r="E4914" s="9">
        <v>1452745</v>
      </c>
      <c r="F4914" s="10" t="s">
        <v>1409</v>
      </c>
      <c r="G4914" s="9">
        <v>116220</v>
      </c>
      <c r="H4914" s="9">
        <f t="shared" si="416"/>
        <v>1568965</v>
      </c>
      <c r="I4914" s="6" t="s">
        <v>101</v>
      </c>
      <c r="J4914" s="6" t="s">
        <v>102</v>
      </c>
      <c r="K4914" s="5">
        <f t="shared" si="417"/>
        <v>46057</v>
      </c>
      <c r="L4914" s="9">
        <f>+VLOOKUP(B4914,'[17]TT 2023'!F$4948:K$5043,2,0)</f>
        <v>1568970</v>
      </c>
      <c r="M4914" s="9">
        <f t="shared" si="418"/>
        <v>5</v>
      </c>
      <c r="N4914" s="5">
        <f>+VLOOKUP(B4914,'[17]TT 2023'!F$4948:K$5043,6,0)</f>
        <v>46063</v>
      </c>
      <c r="O4914" t="s">
        <v>5241</v>
      </c>
    </row>
    <row r="4915" spans="1:15" hidden="1" x14ac:dyDescent="0.2">
      <c r="A4915" s="5">
        <v>46025</v>
      </c>
      <c r="B4915" s="6">
        <v>138</v>
      </c>
      <c r="C4915" s="6" t="s">
        <v>4936</v>
      </c>
      <c r="D4915" s="6" t="s">
        <v>4937</v>
      </c>
      <c r="E4915" s="9">
        <v>3290000</v>
      </c>
      <c r="F4915" s="10" t="s">
        <v>1409</v>
      </c>
      <c r="G4915" s="9">
        <v>263200</v>
      </c>
      <c r="H4915" s="9">
        <f t="shared" si="416"/>
        <v>3553200</v>
      </c>
      <c r="I4915" s="6" t="s">
        <v>131</v>
      </c>
      <c r="J4915" s="6" t="s">
        <v>132</v>
      </c>
      <c r="K4915" s="5">
        <f t="shared" ref="K4915:K4978" si="419">35+A4915</f>
        <v>46060</v>
      </c>
      <c r="L4915" s="9">
        <f>+VLOOKUP(B4915,'[17]TT 2023'!F$4948:K$5043,2,0)</f>
        <v>3553200</v>
      </c>
      <c r="M4915" s="9">
        <f t="shared" ref="M4915:M4978" si="420">+L4915-H4915</f>
        <v>0</v>
      </c>
      <c r="N4915" s="5">
        <f>+VLOOKUP(B4915,'[17]TT 2023'!F$4948:K$5043,6,0)</f>
        <v>46063</v>
      </c>
      <c r="O4915" t="s">
        <v>5241</v>
      </c>
    </row>
    <row r="4916" spans="1:15" hidden="1" x14ac:dyDescent="0.2">
      <c r="A4916" s="5">
        <v>46025</v>
      </c>
      <c r="B4916" s="6">
        <v>139</v>
      </c>
      <c r="C4916" s="6" t="s">
        <v>4936</v>
      </c>
      <c r="D4916" s="6" t="s">
        <v>4938</v>
      </c>
      <c r="E4916" s="9">
        <v>1283030</v>
      </c>
      <c r="F4916" s="10" t="s">
        <v>1409</v>
      </c>
      <c r="G4916" s="9">
        <v>102642</v>
      </c>
      <c r="H4916" s="9">
        <f t="shared" si="416"/>
        <v>1385672</v>
      </c>
      <c r="I4916" s="6" t="s">
        <v>131</v>
      </c>
      <c r="J4916" s="6" t="s">
        <v>132</v>
      </c>
      <c r="K4916" s="5">
        <f t="shared" si="419"/>
        <v>46060</v>
      </c>
      <c r="L4916" s="9">
        <f>+VLOOKUP(B4916,'[17]TT 2023'!F$4948:K$5043,2,0)</f>
        <v>1385667</v>
      </c>
      <c r="M4916" s="9">
        <f t="shared" si="420"/>
        <v>-5</v>
      </c>
      <c r="N4916" s="5">
        <f>+VLOOKUP(B4916,'[17]TT 2023'!F$4948:K$5043,6,0)</f>
        <v>46063</v>
      </c>
      <c r="O4916" t="s">
        <v>5241</v>
      </c>
    </row>
    <row r="4917" spans="1:15" hidden="1" x14ac:dyDescent="0.2">
      <c r="A4917" s="5">
        <v>46027</v>
      </c>
      <c r="B4917" s="6">
        <v>1378</v>
      </c>
      <c r="C4917" s="6" t="s">
        <v>4936</v>
      </c>
      <c r="D4917" s="6" t="s">
        <v>4939</v>
      </c>
      <c r="E4917" s="9">
        <v>3994570</v>
      </c>
      <c r="F4917" s="10" t="s">
        <v>1409</v>
      </c>
      <c r="G4917" s="9">
        <v>319566</v>
      </c>
      <c r="H4917" s="9">
        <f t="shared" ref="H4917:H4980" si="421">+E4917+G4917</f>
        <v>4314136</v>
      </c>
      <c r="I4917" s="6" t="s">
        <v>13</v>
      </c>
      <c r="J4917" s="6" t="s">
        <v>14</v>
      </c>
      <c r="K4917" s="5">
        <f t="shared" si="419"/>
        <v>46062</v>
      </c>
      <c r="L4917" s="9">
        <f>+VLOOKUP(B4917,'[17]TT 2023'!F$4948:K$5043,2,0)</f>
        <v>4314141</v>
      </c>
      <c r="M4917" s="9">
        <f t="shared" si="420"/>
        <v>5</v>
      </c>
      <c r="N4917" s="5">
        <f>+VLOOKUP(B4917,'[17]TT 2023'!F$4948:K$5043,6,0)</f>
        <v>46063</v>
      </c>
      <c r="O4917" t="s">
        <v>5241</v>
      </c>
    </row>
    <row r="4918" spans="1:15" hidden="1" x14ac:dyDescent="0.2">
      <c r="A4918" s="5">
        <v>46027</v>
      </c>
      <c r="B4918" s="6">
        <v>1379</v>
      </c>
      <c r="C4918" s="6" t="s">
        <v>4936</v>
      </c>
      <c r="D4918" s="6" t="s">
        <v>4940</v>
      </c>
      <c r="E4918" s="9">
        <v>5712380</v>
      </c>
      <c r="F4918" s="10" t="s">
        <v>1409</v>
      </c>
      <c r="G4918" s="9">
        <v>456990</v>
      </c>
      <c r="H4918" s="9">
        <f t="shared" si="421"/>
        <v>6169370</v>
      </c>
      <c r="I4918" s="6" t="s">
        <v>13</v>
      </c>
      <c r="J4918" s="6" t="s">
        <v>14</v>
      </c>
      <c r="K4918" s="5">
        <f t="shared" si="419"/>
        <v>46062</v>
      </c>
      <c r="L4918" s="9">
        <f>+VLOOKUP(B4918,'[17]TT 2023'!F$5044:K$5139,2,0)</f>
        <v>6169365</v>
      </c>
      <c r="M4918" s="9">
        <f t="shared" si="420"/>
        <v>-5</v>
      </c>
      <c r="N4918" s="5">
        <f>+VLOOKUP(B4918,'[17]TT 2023'!F$5044:K$5139,6,0)</f>
        <v>46077</v>
      </c>
      <c r="O4918" t="s">
        <v>5243</v>
      </c>
    </row>
    <row r="4919" spans="1:15" hidden="1" x14ac:dyDescent="0.2">
      <c r="A4919" s="5">
        <v>46027</v>
      </c>
      <c r="B4919" s="6">
        <v>1380</v>
      </c>
      <c r="C4919" s="6" t="s">
        <v>4936</v>
      </c>
      <c r="D4919" s="6" t="s">
        <v>4941</v>
      </c>
      <c r="E4919" s="9">
        <v>1970450</v>
      </c>
      <c r="F4919" s="10" t="s">
        <v>1409</v>
      </c>
      <c r="G4919" s="9">
        <v>157636</v>
      </c>
      <c r="H4919" s="9">
        <f t="shared" si="421"/>
        <v>2128086</v>
      </c>
      <c r="I4919" s="6" t="s">
        <v>13</v>
      </c>
      <c r="J4919" s="6" t="s">
        <v>14</v>
      </c>
      <c r="K4919" s="5">
        <f t="shared" si="419"/>
        <v>46062</v>
      </c>
      <c r="L4919" s="9">
        <f>+VLOOKUP(B4919,'[17]TT 2023'!F$5044:K$5139,2,0)</f>
        <v>2128086</v>
      </c>
      <c r="M4919" s="9">
        <f t="shared" si="420"/>
        <v>0</v>
      </c>
      <c r="N4919" s="5">
        <f>+VLOOKUP(B4919,'[17]TT 2023'!F$5044:K$5139,6,0)</f>
        <v>46077</v>
      </c>
      <c r="O4919" t="s">
        <v>5243</v>
      </c>
    </row>
    <row r="4920" spans="1:15" hidden="1" x14ac:dyDescent="0.2">
      <c r="A4920" s="5">
        <v>46027</v>
      </c>
      <c r="B4920" s="6">
        <v>1381</v>
      </c>
      <c r="C4920" s="6" t="s">
        <v>4936</v>
      </c>
      <c r="D4920" s="6" t="s">
        <v>4942</v>
      </c>
      <c r="E4920" s="9">
        <v>1822480</v>
      </c>
      <c r="F4920" s="10" t="s">
        <v>1409</v>
      </c>
      <c r="G4920" s="9">
        <v>145798</v>
      </c>
      <c r="H4920" s="9">
        <f t="shared" si="421"/>
        <v>1968278</v>
      </c>
      <c r="I4920" s="6" t="s">
        <v>13</v>
      </c>
      <c r="J4920" s="6" t="s">
        <v>14</v>
      </c>
      <c r="K4920" s="5">
        <f t="shared" si="419"/>
        <v>46062</v>
      </c>
      <c r="L4920" s="9">
        <f>+VLOOKUP(B4920,'[17]TT 2023'!F$5044:K$5139,2,0)</f>
        <v>1968273</v>
      </c>
      <c r="M4920" s="9">
        <f t="shared" si="420"/>
        <v>-5</v>
      </c>
      <c r="N4920" s="5">
        <f>+VLOOKUP(B4920,'[17]TT 2023'!F$5044:K$5139,6,0)</f>
        <v>46077</v>
      </c>
      <c r="O4920" t="s">
        <v>5243</v>
      </c>
    </row>
    <row r="4921" spans="1:15" hidden="1" x14ac:dyDescent="0.2">
      <c r="A4921" s="5">
        <v>46027</v>
      </c>
      <c r="B4921" s="6">
        <v>1382</v>
      </c>
      <c r="C4921" s="6" t="s">
        <v>4936</v>
      </c>
      <c r="D4921" s="6" t="s">
        <v>4943</v>
      </c>
      <c r="E4921" s="9">
        <v>1657890</v>
      </c>
      <c r="F4921" s="10" t="s">
        <v>1409</v>
      </c>
      <c r="G4921" s="9">
        <v>132631</v>
      </c>
      <c r="H4921" s="9">
        <f t="shared" si="421"/>
        <v>1790521</v>
      </c>
      <c r="I4921" s="6" t="s">
        <v>13</v>
      </c>
      <c r="J4921" s="6" t="s">
        <v>14</v>
      </c>
      <c r="K4921" s="5">
        <f t="shared" si="419"/>
        <v>46062</v>
      </c>
      <c r="L4921" s="9">
        <f>+VLOOKUP(B4921,'[17]TT 2023'!F$5044:K$5139,2,0)</f>
        <v>1790519</v>
      </c>
      <c r="M4921" s="9">
        <f t="shared" si="420"/>
        <v>-2</v>
      </c>
      <c r="N4921" s="5">
        <f>+VLOOKUP(B4921,'[17]TT 2023'!F$5044:K$5139,6,0)</f>
        <v>46077</v>
      </c>
      <c r="O4921" t="s">
        <v>5243</v>
      </c>
    </row>
    <row r="4922" spans="1:15" hidden="1" x14ac:dyDescent="0.2">
      <c r="A4922" s="5">
        <v>46027</v>
      </c>
      <c r="B4922" s="6">
        <v>1383</v>
      </c>
      <c r="C4922" s="6" t="s">
        <v>4936</v>
      </c>
      <c r="D4922" s="6" t="s">
        <v>4944</v>
      </c>
      <c r="E4922" s="9">
        <v>1822480</v>
      </c>
      <c r="F4922" s="10" t="s">
        <v>1409</v>
      </c>
      <c r="G4922" s="9">
        <v>145798</v>
      </c>
      <c r="H4922" s="9">
        <f t="shared" si="421"/>
        <v>1968278</v>
      </c>
      <c r="I4922" s="6" t="s">
        <v>13</v>
      </c>
      <c r="J4922" s="6" t="s">
        <v>14</v>
      </c>
      <c r="K4922" s="5">
        <f t="shared" si="419"/>
        <v>46062</v>
      </c>
      <c r="L4922" s="9">
        <f>+VLOOKUP(B4922,'[17]TT 2023'!F$5044:K$5139,2,0)</f>
        <v>1968273</v>
      </c>
      <c r="M4922" s="9">
        <f t="shared" si="420"/>
        <v>-5</v>
      </c>
      <c r="N4922" s="5">
        <f>+VLOOKUP(B4922,'[17]TT 2023'!F$5044:K$5139,6,0)</f>
        <v>46077</v>
      </c>
      <c r="O4922" t="s">
        <v>5243</v>
      </c>
    </row>
    <row r="4923" spans="1:15" hidden="1" x14ac:dyDescent="0.2">
      <c r="A4923" s="5">
        <v>46027</v>
      </c>
      <c r="B4923" s="6">
        <v>1384</v>
      </c>
      <c r="C4923" s="6" t="s">
        <v>4936</v>
      </c>
      <c r="D4923" s="6" t="s">
        <v>4945</v>
      </c>
      <c r="E4923" s="9">
        <v>501830</v>
      </c>
      <c r="F4923" s="10" t="s">
        <v>1409</v>
      </c>
      <c r="G4923" s="9">
        <v>40146</v>
      </c>
      <c r="H4923" s="9">
        <f t="shared" si="421"/>
        <v>541976</v>
      </c>
      <c r="I4923" s="6" t="s">
        <v>13</v>
      </c>
      <c r="J4923" s="6" t="s">
        <v>14</v>
      </c>
      <c r="K4923" s="5">
        <f t="shared" si="419"/>
        <v>46062</v>
      </c>
      <c r="L4923" s="9">
        <f>+VLOOKUP(B4923,'[17]TT 2023'!F$4948:K$5043,2,0)</f>
        <v>541971</v>
      </c>
      <c r="M4923" s="9">
        <f t="shared" si="420"/>
        <v>-5</v>
      </c>
      <c r="N4923" s="5">
        <f>+VLOOKUP(B4923,'[17]TT 2023'!F$4948:K$5043,6,0)</f>
        <v>46063</v>
      </c>
      <c r="O4923" t="s">
        <v>5241</v>
      </c>
    </row>
    <row r="4924" spans="1:15" hidden="1" x14ac:dyDescent="0.2">
      <c r="A4924" s="5">
        <v>46027</v>
      </c>
      <c r="B4924" s="6">
        <v>1385</v>
      </c>
      <c r="C4924" s="6" t="s">
        <v>4936</v>
      </c>
      <c r="D4924" s="6" t="s">
        <v>4946</v>
      </c>
      <c r="E4924" s="9">
        <v>4779490</v>
      </c>
      <c r="F4924" s="10" t="s">
        <v>1409</v>
      </c>
      <c r="G4924" s="9">
        <v>382359</v>
      </c>
      <c r="H4924" s="9">
        <f t="shared" si="421"/>
        <v>5161849</v>
      </c>
      <c r="I4924" s="6" t="s">
        <v>113</v>
      </c>
      <c r="J4924" s="6" t="s">
        <v>114</v>
      </c>
      <c r="K4924" s="5">
        <f t="shared" si="419"/>
        <v>46062</v>
      </c>
      <c r="L4924" s="9">
        <f>+VLOOKUP(B4924,'[17]TT 2023'!F$4948:K$5043,2,0)</f>
        <v>5161847</v>
      </c>
      <c r="M4924" s="9">
        <f t="shared" si="420"/>
        <v>-2</v>
      </c>
      <c r="N4924" s="5">
        <f>+VLOOKUP(B4924,'[17]TT 2023'!F$4948:K$5043,6,0)</f>
        <v>46063</v>
      </c>
      <c r="O4924" t="s">
        <v>5241</v>
      </c>
    </row>
    <row r="4925" spans="1:15" hidden="1" x14ac:dyDescent="0.2">
      <c r="A4925" s="5">
        <v>46027</v>
      </c>
      <c r="B4925" s="6">
        <v>1386</v>
      </c>
      <c r="C4925" s="6" t="s">
        <v>4936</v>
      </c>
      <c r="D4925" s="6" t="s">
        <v>4947</v>
      </c>
      <c r="E4925" s="9">
        <v>3086510</v>
      </c>
      <c r="F4925" s="10" t="s">
        <v>1409</v>
      </c>
      <c r="G4925" s="9">
        <v>246921</v>
      </c>
      <c r="H4925" s="9">
        <f t="shared" si="421"/>
        <v>3333431</v>
      </c>
      <c r="I4925" s="6" t="s">
        <v>113</v>
      </c>
      <c r="J4925" s="6" t="s">
        <v>114</v>
      </c>
      <c r="K4925" s="5">
        <f t="shared" si="419"/>
        <v>46062</v>
      </c>
      <c r="L4925" s="9">
        <f>+VLOOKUP(B4925,'[17]TT 2023'!F$4948:K$5043,2,0)</f>
        <v>3333434</v>
      </c>
      <c r="M4925" s="9">
        <f t="shared" si="420"/>
        <v>3</v>
      </c>
      <c r="N4925" s="5">
        <f>+VLOOKUP(B4925,'[17]TT 2023'!F$4948:K$5043,6,0)</f>
        <v>46063</v>
      </c>
      <c r="O4925" t="s">
        <v>5241</v>
      </c>
    </row>
    <row r="4926" spans="1:15" hidden="1" x14ac:dyDescent="0.2">
      <c r="A4926" s="5">
        <v>46027</v>
      </c>
      <c r="B4926" s="6">
        <v>1387</v>
      </c>
      <c r="C4926" s="6" t="s">
        <v>4936</v>
      </c>
      <c r="D4926" s="6" t="s">
        <v>4948</v>
      </c>
      <c r="E4926" s="9">
        <v>2695450</v>
      </c>
      <c r="F4926" s="10" t="s">
        <v>1409</v>
      </c>
      <c r="G4926" s="9">
        <v>215636</v>
      </c>
      <c r="H4926" s="9">
        <f t="shared" si="421"/>
        <v>2911086</v>
      </c>
      <c r="I4926" s="6" t="s">
        <v>73</v>
      </c>
      <c r="J4926" s="6" t="s">
        <v>74</v>
      </c>
      <c r="K4926" s="5">
        <f t="shared" si="419"/>
        <v>46062</v>
      </c>
      <c r="L4926" s="9">
        <f>+VLOOKUP(B4926,'[17]TT 2023'!F$5044:K$5139,2,0)</f>
        <v>2911086</v>
      </c>
      <c r="M4926" s="9">
        <f t="shared" si="420"/>
        <v>0</v>
      </c>
      <c r="N4926" s="5">
        <f>+VLOOKUP(B4926,'[17]TT 2023'!F$5044:K$5139,6,0)</f>
        <v>46077</v>
      </c>
      <c r="O4926" t="s">
        <v>5243</v>
      </c>
    </row>
    <row r="4927" spans="1:15" hidden="1" x14ac:dyDescent="0.2">
      <c r="A4927" s="5">
        <v>46027</v>
      </c>
      <c r="B4927" s="6">
        <v>1388</v>
      </c>
      <c r="C4927" s="6" t="s">
        <v>4936</v>
      </c>
      <c r="D4927" s="6" t="s">
        <v>4949</v>
      </c>
      <c r="E4927" s="9">
        <v>2024120</v>
      </c>
      <c r="F4927" s="10" t="s">
        <v>1409</v>
      </c>
      <c r="G4927" s="9">
        <v>161930</v>
      </c>
      <c r="H4927" s="9">
        <f t="shared" si="421"/>
        <v>2186050</v>
      </c>
      <c r="I4927" s="6" t="s">
        <v>101</v>
      </c>
      <c r="J4927" s="6" t="s">
        <v>102</v>
      </c>
      <c r="K4927" s="5">
        <f t="shared" si="419"/>
        <v>46062</v>
      </c>
      <c r="L4927" s="9">
        <f>+VLOOKUP(B4927,'[17]TT 2023'!F$5044:K$5139,2,0)</f>
        <v>2186055</v>
      </c>
      <c r="M4927" s="9">
        <f t="shared" si="420"/>
        <v>5</v>
      </c>
      <c r="N4927" s="5">
        <f>+VLOOKUP(B4927,'[17]TT 2023'!F$5044:K$5139,6,0)</f>
        <v>46077</v>
      </c>
      <c r="O4927" t="s">
        <v>5243</v>
      </c>
    </row>
    <row r="4928" spans="1:15" hidden="1" x14ac:dyDescent="0.2">
      <c r="A4928" s="5">
        <v>46027</v>
      </c>
      <c r="B4928" s="6">
        <v>1389</v>
      </c>
      <c r="C4928" s="6" t="s">
        <v>4936</v>
      </c>
      <c r="D4928" s="6" t="s">
        <v>4950</v>
      </c>
      <c r="E4928" s="9">
        <v>1258030</v>
      </c>
      <c r="F4928" s="10" t="s">
        <v>1409</v>
      </c>
      <c r="G4928" s="9">
        <v>100642</v>
      </c>
      <c r="H4928" s="9">
        <f t="shared" si="421"/>
        <v>1358672</v>
      </c>
      <c r="I4928" s="6" t="s">
        <v>73</v>
      </c>
      <c r="J4928" s="6" t="s">
        <v>74</v>
      </c>
      <c r="K4928" s="5">
        <f t="shared" si="419"/>
        <v>46062</v>
      </c>
      <c r="L4928" s="9">
        <f>+VLOOKUP(B4928,'[17]TT 2023'!F$5044:K$5139,2,0)</f>
        <v>1358667</v>
      </c>
      <c r="M4928" s="9">
        <f t="shared" si="420"/>
        <v>-5</v>
      </c>
      <c r="N4928" s="5">
        <f>+VLOOKUP(B4928,'[17]TT 2023'!F$5044:K$5139,6,0)</f>
        <v>46077</v>
      </c>
      <c r="O4928" t="s">
        <v>5243</v>
      </c>
    </row>
    <row r="4929" spans="1:15" hidden="1" x14ac:dyDescent="0.2">
      <c r="A4929" s="5">
        <v>46027</v>
      </c>
      <c r="B4929" s="6">
        <v>1390</v>
      </c>
      <c r="C4929" s="6" t="s">
        <v>4936</v>
      </c>
      <c r="D4929" s="6" t="s">
        <v>4951</v>
      </c>
      <c r="E4929" s="9">
        <v>12468145</v>
      </c>
      <c r="F4929" s="10" t="s">
        <v>1409</v>
      </c>
      <c r="G4929" s="9">
        <v>997452</v>
      </c>
      <c r="H4929" s="9">
        <f t="shared" si="421"/>
        <v>13465597</v>
      </c>
      <c r="I4929" s="6" t="s">
        <v>147</v>
      </c>
      <c r="J4929" s="6" t="s">
        <v>148</v>
      </c>
      <c r="K4929" s="5">
        <f t="shared" si="419"/>
        <v>46062</v>
      </c>
      <c r="L4929" s="9">
        <f>+VLOOKUP(B4929,'[17]TT 2023'!F$5044:K$5139,2,0)</f>
        <v>13465602</v>
      </c>
      <c r="M4929" s="9">
        <f t="shared" si="420"/>
        <v>5</v>
      </c>
      <c r="N4929" s="5">
        <f>+VLOOKUP(B4929,'[17]TT 2023'!F$5044:K$5139,6,0)</f>
        <v>46077</v>
      </c>
      <c r="O4929" t="s">
        <v>5243</v>
      </c>
    </row>
    <row r="4930" spans="1:15" hidden="1" x14ac:dyDescent="0.2">
      <c r="A4930" s="5">
        <v>46028</v>
      </c>
      <c r="B4930" s="6">
        <v>1391</v>
      </c>
      <c r="C4930" s="6" t="s">
        <v>4936</v>
      </c>
      <c r="D4930" s="6" t="s">
        <v>4952</v>
      </c>
      <c r="E4930" s="9">
        <v>1468620</v>
      </c>
      <c r="F4930" s="10" t="s">
        <v>1409</v>
      </c>
      <c r="G4930" s="9">
        <v>117490</v>
      </c>
      <c r="H4930" s="9">
        <f t="shared" si="421"/>
        <v>1586110</v>
      </c>
      <c r="I4930" s="6" t="s">
        <v>147</v>
      </c>
      <c r="J4930" s="6" t="s">
        <v>148</v>
      </c>
      <c r="K4930" s="5">
        <f t="shared" si="419"/>
        <v>46063</v>
      </c>
      <c r="L4930" s="9">
        <f>+VLOOKUP(B4930,'[17]TT 2023'!F$4948:K$5043,2,0)</f>
        <v>1586115</v>
      </c>
      <c r="M4930" s="9">
        <f t="shared" si="420"/>
        <v>5</v>
      </c>
      <c r="N4930" s="5">
        <f>+VLOOKUP(B4930,'[17]TT 2023'!F$4948:K$5043,6,0)</f>
        <v>46063</v>
      </c>
      <c r="O4930" t="s">
        <v>5241</v>
      </c>
    </row>
    <row r="4931" spans="1:15" hidden="1" x14ac:dyDescent="0.2">
      <c r="A4931" s="5">
        <v>46028</v>
      </c>
      <c r="B4931" s="6">
        <v>1392</v>
      </c>
      <c r="C4931" s="6" t="s">
        <v>4936</v>
      </c>
      <c r="D4931" s="6" t="s">
        <v>4953</v>
      </c>
      <c r="E4931" s="9">
        <v>2024120</v>
      </c>
      <c r="F4931" s="10" t="s">
        <v>1409</v>
      </c>
      <c r="G4931" s="9">
        <v>161930</v>
      </c>
      <c r="H4931" s="9">
        <f t="shared" si="421"/>
        <v>2186050</v>
      </c>
      <c r="I4931" s="6" t="s">
        <v>147</v>
      </c>
      <c r="J4931" s="6" t="s">
        <v>148</v>
      </c>
      <c r="K4931" s="5">
        <f t="shared" si="419"/>
        <v>46063</v>
      </c>
      <c r="L4931" s="9">
        <f>+VLOOKUP(B4931,'[17]TT 2023'!F$4948:K$5043,2,0)</f>
        <v>2186055</v>
      </c>
      <c r="M4931" s="9">
        <f t="shared" si="420"/>
        <v>5</v>
      </c>
      <c r="N4931" s="5">
        <f>+VLOOKUP(B4931,'[17]TT 2023'!F$4948:K$5043,6,0)</f>
        <v>46063</v>
      </c>
      <c r="O4931" t="s">
        <v>5241</v>
      </c>
    </row>
    <row r="4932" spans="1:15" hidden="1" x14ac:dyDescent="0.2">
      <c r="A4932" s="5">
        <v>46028</v>
      </c>
      <c r="B4932" s="6">
        <v>1393</v>
      </c>
      <c r="C4932" s="6" t="s">
        <v>4936</v>
      </c>
      <c r="D4932" s="6" t="s">
        <v>4954</v>
      </c>
      <c r="E4932" s="9">
        <v>2403660</v>
      </c>
      <c r="F4932" s="10" t="s">
        <v>1409</v>
      </c>
      <c r="G4932" s="9">
        <v>192293</v>
      </c>
      <c r="H4932" s="9">
        <f t="shared" si="421"/>
        <v>2595953</v>
      </c>
      <c r="I4932" s="6" t="s">
        <v>147</v>
      </c>
      <c r="J4932" s="6" t="s">
        <v>148</v>
      </c>
      <c r="K4932" s="5">
        <f t="shared" si="419"/>
        <v>46063</v>
      </c>
      <c r="L4932" s="9">
        <f>+VLOOKUP(B4932,'[17]TT 2023'!F$4948:K$5043,2,0)</f>
        <v>2595956</v>
      </c>
      <c r="M4932" s="9">
        <f t="shared" si="420"/>
        <v>3</v>
      </c>
      <c r="N4932" s="5">
        <f>+VLOOKUP(B4932,'[17]TT 2023'!F$4948:K$5043,6,0)</f>
        <v>46063</v>
      </c>
      <c r="O4932" t="s">
        <v>5241</v>
      </c>
    </row>
    <row r="4933" spans="1:15" hidden="1" x14ac:dyDescent="0.2">
      <c r="A4933" s="5">
        <v>46028</v>
      </c>
      <c r="B4933" s="6">
        <v>1394</v>
      </c>
      <c r="C4933" s="6" t="s">
        <v>4936</v>
      </c>
      <c r="D4933" s="6" t="s">
        <v>4955</v>
      </c>
      <c r="E4933" s="9">
        <v>1822480</v>
      </c>
      <c r="F4933" s="10" t="s">
        <v>1409</v>
      </c>
      <c r="G4933" s="9">
        <v>145798</v>
      </c>
      <c r="H4933" s="9">
        <f t="shared" si="421"/>
        <v>1968278</v>
      </c>
      <c r="I4933" s="6" t="s">
        <v>147</v>
      </c>
      <c r="J4933" s="6" t="s">
        <v>148</v>
      </c>
      <c r="K4933" s="5">
        <f t="shared" si="419"/>
        <v>46063</v>
      </c>
      <c r="L4933" s="9">
        <f>+VLOOKUP(B4933,'[17]TT 2023'!F$4948:K$5043,2,0)</f>
        <v>1968273</v>
      </c>
      <c r="M4933" s="9">
        <f t="shared" si="420"/>
        <v>-5</v>
      </c>
      <c r="N4933" s="5">
        <f>+VLOOKUP(B4933,'[17]TT 2023'!F$4948:K$5043,6,0)</f>
        <v>46063</v>
      </c>
      <c r="O4933" t="s">
        <v>5241</v>
      </c>
    </row>
    <row r="4934" spans="1:15" hidden="1" x14ac:dyDescent="0.2">
      <c r="A4934" s="5">
        <v>46028</v>
      </c>
      <c r="B4934" s="6">
        <v>1955</v>
      </c>
      <c r="C4934" s="6" t="s">
        <v>4936</v>
      </c>
      <c r="D4934" s="6" t="s">
        <v>4956</v>
      </c>
      <c r="E4934" s="9">
        <v>932890</v>
      </c>
      <c r="F4934" s="10" t="s">
        <v>1409</v>
      </c>
      <c r="G4934" s="9">
        <v>74631</v>
      </c>
      <c r="H4934" s="9">
        <f t="shared" si="421"/>
        <v>1007521</v>
      </c>
      <c r="I4934" s="6" t="s">
        <v>147</v>
      </c>
      <c r="J4934" s="6" t="s">
        <v>148</v>
      </c>
      <c r="K4934" s="5">
        <f t="shared" si="419"/>
        <v>46063</v>
      </c>
      <c r="L4934" s="9">
        <f>+VLOOKUP(B4934,'[17]TT 2023'!F$4948:K$5043,2,0)</f>
        <v>1007519</v>
      </c>
      <c r="M4934" s="9">
        <f t="shared" si="420"/>
        <v>-2</v>
      </c>
      <c r="N4934" s="5">
        <f>+VLOOKUP(B4934,'[17]TT 2023'!F$4948:K$5043,6,0)</f>
        <v>46063</v>
      </c>
      <c r="O4934" t="s">
        <v>5241</v>
      </c>
    </row>
    <row r="4935" spans="1:15" hidden="1" x14ac:dyDescent="0.2">
      <c r="A4935" s="5">
        <v>46028</v>
      </c>
      <c r="B4935" s="6">
        <v>1956</v>
      </c>
      <c r="C4935" s="6" t="s">
        <v>4936</v>
      </c>
      <c r="D4935" s="6" t="s">
        <v>4957</v>
      </c>
      <c r="E4935" s="9">
        <v>1719535</v>
      </c>
      <c r="F4935" s="10" t="s">
        <v>1409</v>
      </c>
      <c r="G4935" s="9">
        <v>137563</v>
      </c>
      <c r="H4935" s="9">
        <f t="shared" si="421"/>
        <v>1857098</v>
      </c>
      <c r="I4935" s="6" t="s">
        <v>147</v>
      </c>
      <c r="J4935" s="6" t="s">
        <v>148</v>
      </c>
      <c r="K4935" s="5">
        <f t="shared" si="419"/>
        <v>46063</v>
      </c>
      <c r="L4935" s="9">
        <f>+VLOOKUP(B4935,'[17]TT 2023'!F$4948:K$5043,2,0)</f>
        <v>1857101</v>
      </c>
      <c r="M4935" s="9">
        <f t="shared" si="420"/>
        <v>3</v>
      </c>
      <c r="N4935" s="5">
        <f>+VLOOKUP(B4935,'[17]TT 2023'!F$4948:K$5043,6,0)</f>
        <v>46063</v>
      </c>
      <c r="O4935" t="s">
        <v>5241</v>
      </c>
    </row>
    <row r="4936" spans="1:15" hidden="1" x14ac:dyDescent="0.2">
      <c r="A4936" s="5">
        <v>46028</v>
      </c>
      <c r="B4936" s="6">
        <v>1957</v>
      </c>
      <c r="C4936" s="6" t="s">
        <v>4936</v>
      </c>
      <c r="D4936" s="6" t="s">
        <v>4958</v>
      </c>
      <c r="E4936" s="9">
        <v>911240</v>
      </c>
      <c r="F4936" s="10" t="s">
        <v>1409</v>
      </c>
      <c r="G4936" s="9">
        <v>72899</v>
      </c>
      <c r="H4936" s="9">
        <f t="shared" si="421"/>
        <v>984139</v>
      </c>
      <c r="I4936" s="6" t="s">
        <v>147</v>
      </c>
      <c r="J4936" s="6" t="s">
        <v>148</v>
      </c>
      <c r="K4936" s="5">
        <f t="shared" si="419"/>
        <v>46063</v>
      </c>
      <c r="L4936" s="9">
        <f>+VLOOKUP(B4936,'[17]TT 2023'!F$4948:K$5043,2,0)</f>
        <v>984137</v>
      </c>
      <c r="M4936" s="9">
        <f t="shared" si="420"/>
        <v>-2</v>
      </c>
      <c r="N4936" s="5">
        <f>+VLOOKUP(B4936,'[17]TT 2023'!F$4948:K$5043,6,0)</f>
        <v>46063</v>
      </c>
      <c r="O4936" t="s">
        <v>5241</v>
      </c>
    </row>
    <row r="4937" spans="1:15" hidden="1" x14ac:dyDescent="0.2">
      <c r="A4937" s="5">
        <v>46028</v>
      </c>
      <c r="B4937" s="6">
        <v>1958</v>
      </c>
      <c r="C4937" s="6" t="s">
        <v>4936</v>
      </c>
      <c r="D4937" s="6" t="s">
        <v>4959</v>
      </c>
      <c r="E4937" s="9">
        <v>501830</v>
      </c>
      <c r="F4937" s="10" t="s">
        <v>1409</v>
      </c>
      <c r="G4937" s="9">
        <v>40146</v>
      </c>
      <c r="H4937" s="9">
        <f t="shared" si="421"/>
        <v>541976</v>
      </c>
      <c r="I4937" s="6" t="s">
        <v>147</v>
      </c>
      <c r="J4937" s="6" t="s">
        <v>148</v>
      </c>
      <c r="K4937" s="5">
        <f t="shared" si="419"/>
        <v>46063</v>
      </c>
      <c r="L4937" s="9">
        <f>+VLOOKUP(B4937,'[17]TT 2023'!F$4948:K$5043,2,0)</f>
        <v>541971</v>
      </c>
      <c r="M4937" s="9">
        <f t="shared" si="420"/>
        <v>-5</v>
      </c>
      <c r="N4937" s="5">
        <f>+VLOOKUP(B4937,'[17]TT 2023'!F$4948:K$5043,6,0)</f>
        <v>46063</v>
      </c>
      <c r="O4937" t="s">
        <v>5241</v>
      </c>
    </row>
    <row r="4938" spans="1:15" hidden="1" x14ac:dyDescent="0.2">
      <c r="A4938" s="5">
        <v>46028</v>
      </c>
      <c r="B4938" s="6">
        <v>1959</v>
      </c>
      <c r="C4938" s="6" t="s">
        <v>4936</v>
      </c>
      <c r="D4938" s="6" t="s">
        <v>4960</v>
      </c>
      <c r="E4938" s="9">
        <v>20241200</v>
      </c>
      <c r="F4938" s="10" t="s">
        <v>1409</v>
      </c>
      <c r="G4938" s="9">
        <v>1619296</v>
      </c>
      <c r="H4938" s="9">
        <f t="shared" si="421"/>
        <v>21860496</v>
      </c>
      <c r="I4938" s="6" t="s">
        <v>147</v>
      </c>
      <c r="J4938" s="6" t="s">
        <v>148</v>
      </c>
      <c r="K4938" s="5">
        <f t="shared" si="419"/>
        <v>46063</v>
      </c>
      <c r="L4938" s="9">
        <f>+VLOOKUP(B4938,'[17]TT 2023'!F$4948:K$5043,2,0)</f>
        <v>21860496</v>
      </c>
      <c r="M4938" s="9">
        <f t="shared" si="420"/>
        <v>0</v>
      </c>
      <c r="N4938" s="5">
        <f>+VLOOKUP(B4938,'[17]TT 2023'!F$4948:K$5043,6,0)</f>
        <v>46063</v>
      </c>
      <c r="O4938" t="s">
        <v>5241</v>
      </c>
    </row>
    <row r="4939" spans="1:15" hidden="1" x14ac:dyDescent="0.2">
      <c r="A4939" s="5">
        <v>46028</v>
      </c>
      <c r="B4939" s="6">
        <v>1960</v>
      </c>
      <c r="C4939" s="6" t="s">
        <v>4936</v>
      </c>
      <c r="D4939" s="6" t="s">
        <v>4961</v>
      </c>
      <c r="E4939" s="9">
        <v>932890</v>
      </c>
      <c r="F4939" s="10" t="s">
        <v>1409</v>
      </c>
      <c r="G4939" s="9">
        <v>74631</v>
      </c>
      <c r="H4939" s="9">
        <f t="shared" si="421"/>
        <v>1007521</v>
      </c>
      <c r="I4939" s="6" t="s">
        <v>83</v>
      </c>
      <c r="J4939" s="6" t="s">
        <v>84</v>
      </c>
      <c r="K4939" s="5">
        <f t="shared" si="419"/>
        <v>46063</v>
      </c>
      <c r="L4939" s="9">
        <f>+VLOOKUP(B4939,'[17]TT 2023'!F$4948:K$5043,2,0)</f>
        <v>1007519</v>
      </c>
      <c r="M4939" s="9">
        <f t="shared" si="420"/>
        <v>-2</v>
      </c>
      <c r="N4939" s="5">
        <f>+VLOOKUP(B4939,'[17]TT 2023'!F$4948:K$5043,6,0)</f>
        <v>46063</v>
      </c>
      <c r="O4939" t="s">
        <v>5241</v>
      </c>
    </row>
    <row r="4940" spans="1:15" hidden="1" x14ac:dyDescent="0.2">
      <c r="A4940" s="5">
        <v>46030</v>
      </c>
      <c r="B4940" s="6">
        <v>2010</v>
      </c>
      <c r="C4940" s="6" t="s">
        <v>4936</v>
      </c>
      <c r="D4940" s="6" t="s">
        <v>4962</v>
      </c>
      <c r="E4940" s="9">
        <v>2024120</v>
      </c>
      <c r="F4940" s="10" t="s">
        <v>1409</v>
      </c>
      <c r="G4940" s="9">
        <v>161930</v>
      </c>
      <c r="H4940" s="9">
        <f t="shared" si="421"/>
        <v>2186050</v>
      </c>
      <c r="I4940" s="6" t="s">
        <v>113</v>
      </c>
      <c r="J4940" s="6" t="s">
        <v>114</v>
      </c>
      <c r="K4940" s="5">
        <f t="shared" si="419"/>
        <v>46065</v>
      </c>
      <c r="L4940" s="9">
        <f>+VLOOKUP(B4940,'[17]TT 2023'!F$5044:K$5139,2,0)</f>
        <v>2186055</v>
      </c>
      <c r="M4940" s="9">
        <f t="shared" si="420"/>
        <v>5</v>
      </c>
      <c r="N4940" s="5">
        <f>+VLOOKUP(B4940,'[17]TT 2023'!F$5044:K$5139,6,0)</f>
        <v>46077</v>
      </c>
      <c r="O4940" t="s">
        <v>5243</v>
      </c>
    </row>
    <row r="4941" spans="1:15" hidden="1" x14ac:dyDescent="0.2">
      <c r="A4941" s="5">
        <v>46030</v>
      </c>
      <c r="B4941" s="6">
        <v>2011</v>
      </c>
      <c r="C4941" s="6" t="s">
        <v>4936</v>
      </c>
      <c r="D4941" s="6" t="s">
        <v>4963</v>
      </c>
      <c r="E4941" s="9">
        <v>2024120</v>
      </c>
      <c r="F4941" s="10" t="s">
        <v>1409</v>
      </c>
      <c r="G4941" s="9">
        <v>161930</v>
      </c>
      <c r="H4941" s="9">
        <f t="shared" si="421"/>
        <v>2186050</v>
      </c>
      <c r="I4941" s="6" t="s">
        <v>139</v>
      </c>
      <c r="J4941" s="6" t="s">
        <v>140</v>
      </c>
      <c r="K4941" s="5">
        <f t="shared" si="419"/>
        <v>46065</v>
      </c>
      <c r="L4941" s="9">
        <f>+VLOOKUP(B4941,'[17]TT 2023'!F$5044:K$5139,2,0)</f>
        <v>2186055</v>
      </c>
      <c r="M4941" s="9">
        <f t="shared" si="420"/>
        <v>5</v>
      </c>
      <c r="N4941" s="5">
        <f>+VLOOKUP(B4941,'[17]TT 2023'!F$5044:K$5139,6,0)</f>
        <v>46077</v>
      </c>
      <c r="O4941" t="s">
        <v>5243</v>
      </c>
    </row>
    <row r="4942" spans="1:15" hidden="1" x14ac:dyDescent="0.2">
      <c r="A4942" s="5">
        <v>46030</v>
      </c>
      <c r="B4942" s="6">
        <v>2012</v>
      </c>
      <c r="C4942" s="6" t="s">
        <v>4936</v>
      </c>
      <c r="D4942" s="6" t="s">
        <v>4964</v>
      </c>
      <c r="E4942" s="9">
        <v>1468620</v>
      </c>
      <c r="F4942" s="10" t="s">
        <v>1409</v>
      </c>
      <c r="G4942" s="9">
        <v>117490</v>
      </c>
      <c r="H4942" s="9">
        <f t="shared" si="421"/>
        <v>1586110</v>
      </c>
      <c r="I4942" s="6" t="s">
        <v>89</v>
      </c>
      <c r="J4942" s="6" t="s">
        <v>90</v>
      </c>
      <c r="K4942" s="5">
        <f t="shared" si="419"/>
        <v>46065</v>
      </c>
      <c r="L4942" s="9">
        <f>+VLOOKUP(B4942,'[17]TT 2023'!F$5044:K$5139,2,0)</f>
        <v>1586115</v>
      </c>
      <c r="M4942" s="9">
        <f t="shared" si="420"/>
        <v>5</v>
      </c>
      <c r="N4942" s="5">
        <f>+VLOOKUP(B4942,'[17]TT 2023'!F$5044:K$5139,6,0)</f>
        <v>46077</v>
      </c>
      <c r="O4942" t="s">
        <v>5243</v>
      </c>
    </row>
    <row r="4943" spans="1:15" hidden="1" x14ac:dyDescent="0.2">
      <c r="A4943" s="5">
        <v>46030</v>
      </c>
      <c r="B4943" s="6">
        <v>2013</v>
      </c>
      <c r="C4943" s="6" t="s">
        <v>4936</v>
      </c>
      <c r="D4943" s="6" t="s">
        <v>4965</v>
      </c>
      <c r="E4943" s="9">
        <v>2024120</v>
      </c>
      <c r="F4943" s="10" t="s">
        <v>1409</v>
      </c>
      <c r="G4943" s="9">
        <v>161930</v>
      </c>
      <c r="H4943" s="9">
        <f t="shared" si="421"/>
        <v>2186050</v>
      </c>
      <c r="I4943" s="6" t="s">
        <v>147</v>
      </c>
      <c r="J4943" s="6" t="s">
        <v>148</v>
      </c>
      <c r="K4943" s="5">
        <f t="shared" si="419"/>
        <v>46065</v>
      </c>
      <c r="L4943" s="9">
        <f>+VLOOKUP(B4943,'[17]TT 2023'!F$5044:K$5139,2,0)</f>
        <v>2186055</v>
      </c>
      <c r="M4943" s="9">
        <f t="shared" si="420"/>
        <v>5</v>
      </c>
      <c r="N4943" s="5">
        <f>+VLOOKUP(B4943,'[17]TT 2023'!F$5044:K$5139,6,0)</f>
        <v>46077</v>
      </c>
      <c r="O4943" t="s">
        <v>5243</v>
      </c>
    </row>
    <row r="4944" spans="1:15" hidden="1" x14ac:dyDescent="0.2">
      <c r="A4944" s="5">
        <v>46030</v>
      </c>
      <c r="B4944" s="6">
        <v>2014</v>
      </c>
      <c r="C4944" s="6" t="s">
        <v>4936</v>
      </c>
      <c r="D4944" s="6" t="s">
        <v>4966</v>
      </c>
      <c r="E4944" s="9">
        <v>3142710</v>
      </c>
      <c r="F4944" s="10" t="s">
        <v>1409</v>
      </c>
      <c r="G4944" s="9">
        <v>251417</v>
      </c>
      <c r="H4944" s="9">
        <f t="shared" si="421"/>
        <v>3394127</v>
      </c>
      <c r="I4944" s="6" t="s">
        <v>117</v>
      </c>
      <c r="J4944" s="6" t="s">
        <v>118</v>
      </c>
      <c r="K4944" s="5">
        <f t="shared" si="419"/>
        <v>46065</v>
      </c>
      <c r="L4944" s="9">
        <f>+VLOOKUP(B4944,'[17]TT 2023'!F$5044:K$5139,2,0)</f>
        <v>3394130</v>
      </c>
      <c r="M4944" s="9">
        <f t="shared" si="420"/>
        <v>3</v>
      </c>
      <c r="N4944" s="5">
        <f>+VLOOKUP(B4944,'[17]TT 2023'!F$5044:K$5139,6,0)</f>
        <v>46077</v>
      </c>
      <c r="O4944" t="s">
        <v>5243</v>
      </c>
    </row>
    <row r="4945" spans="1:15" hidden="1" x14ac:dyDescent="0.2">
      <c r="A4945" s="5">
        <v>46030</v>
      </c>
      <c r="B4945" s="6">
        <v>2015</v>
      </c>
      <c r="C4945" s="6" t="s">
        <v>4936</v>
      </c>
      <c r="D4945" s="6" t="s">
        <v>4967</v>
      </c>
      <c r="E4945" s="9">
        <v>2024120</v>
      </c>
      <c r="F4945" s="10" t="s">
        <v>1409</v>
      </c>
      <c r="G4945" s="9">
        <v>161930</v>
      </c>
      <c r="H4945" s="9">
        <f t="shared" si="421"/>
        <v>2186050</v>
      </c>
      <c r="I4945" s="6" t="s">
        <v>117</v>
      </c>
      <c r="J4945" s="6" t="s">
        <v>118</v>
      </c>
      <c r="K4945" s="5">
        <f t="shared" si="419"/>
        <v>46065</v>
      </c>
      <c r="L4945" s="9">
        <f>+VLOOKUP(B4945,'[17]TT 2023'!F$5044:K$5139,2,0)</f>
        <v>2186055</v>
      </c>
      <c r="M4945" s="9">
        <f t="shared" si="420"/>
        <v>5</v>
      </c>
      <c r="N4945" s="5">
        <f>+VLOOKUP(B4945,'[17]TT 2023'!F$5044:K$5139,6,0)</f>
        <v>46077</v>
      </c>
      <c r="O4945" t="s">
        <v>5243</v>
      </c>
    </row>
    <row r="4946" spans="1:15" hidden="1" x14ac:dyDescent="0.2">
      <c r="A4946" s="5">
        <v>46030</v>
      </c>
      <c r="B4946" s="6">
        <v>2016</v>
      </c>
      <c r="C4946" s="6" t="s">
        <v>4936</v>
      </c>
      <c r="D4946" s="6" t="s">
        <v>4968</v>
      </c>
      <c r="E4946" s="9">
        <v>2193620</v>
      </c>
      <c r="F4946" s="10" t="s">
        <v>1409</v>
      </c>
      <c r="G4946" s="9">
        <v>175490</v>
      </c>
      <c r="H4946" s="9">
        <f t="shared" si="421"/>
        <v>2369110</v>
      </c>
      <c r="I4946" s="6" t="s">
        <v>117</v>
      </c>
      <c r="J4946" s="6" t="s">
        <v>118</v>
      </c>
      <c r="K4946" s="5">
        <f t="shared" si="419"/>
        <v>46065</v>
      </c>
      <c r="L4946" s="9">
        <f>+VLOOKUP(B4946,'[17]TT 2023'!F$5044:K$5139,2,0)</f>
        <v>2369115</v>
      </c>
      <c r="M4946" s="9">
        <f t="shared" si="420"/>
        <v>5</v>
      </c>
      <c r="N4946" s="5">
        <f>+VLOOKUP(B4946,'[17]TT 2023'!F$5044:K$5139,6,0)</f>
        <v>46077</v>
      </c>
      <c r="O4946" t="s">
        <v>5243</v>
      </c>
    </row>
    <row r="4947" spans="1:15" hidden="1" x14ac:dyDescent="0.2">
      <c r="A4947" s="5">
        <v>46030</v>
      </c>
      <c r="B4947" s="6">
        <v>2017</v>
      </c>
      <c r="C4947" s="6" t="s">
        <v>4936</v>
      </c>
      <c r="D4947" s="6" t="s">
        <v>4969</v>
      </c>
      <c r="E4947" s="9">
        <v>1970450</v>
      </c>
      <c r="F4947" s="10" t="s">
        <v>1409</v>
      </c>
      <c r="G4947" s="9">
        <v>157636</v>
      </c>
      <c r="H4947" s="9">
        <f t="shared" si="421"/>
        <v>2128086</v>
      </c>
      <c r="I4947" s="6" t="s">
        <v>139</v>
      </c>
      <c r="J4947" s="6" t="s">
        <v>140</v>
      </c>
      <c r="K4947" s="5">
        <f t="shared" si="419"/>
        <v>46065</v>
      </c>
      <c r="L4947" s="9">
        <f>+VLOOKUP(B4947,'[17]TT 2023'!F$5044:K$5139,2,0)</f>
        <v>2128086</v>
      </c>
      <c r="M4947" s="9">
        <f t="shared" si="420"/>
        <v>0</v>
      </c>
      <c r="N4947" s="5">
        <f>+VLOOKUP(B4947,'[17]TT 2023'!F$5044:K$5139,6,0)</f>
        <v>46077</v>
      </c>
      <c r="O4947" t="s">
        <v>5243</v>
      </c>
    </row>
    <row r="4948" spans="1:15" hidden="1" x14ac:dyDescent="0.2">
      <c r="A4948" s="5">
        <v>46030</v>
      </c>
      <c r="B4948" s="6">
        <v>2018</v>
      </c>
      <c r="C4948" s="6" t="s">
        <v>4936</v>
      </c>
      <c r="D4948" s="6" t="s">
        <v>4970</v>
      </c>
      <c r="E4948" s="9">
        <v>4048240</v>
      </c>
      <c r="F4948" s="10" t="s">
        <v>1409</v>
      </c>
      <c r="G4948" s="9">
        <v>323859</v>
      </c>
      <c r="H4948" s="9">
        <f t="shared" si="421"/>
        <v>4372099</v>
      </c>
      <c r="I4948" s="6" t="s">
        <v>53</v>
      </c>
      <c r="J4948" s="6" t="s">
        <v>54</v>
      </c>
      <c r="K4948" s="5">
        <f t="shared" si="419"/>
        <v>46065</v>
      </c>
      <c r="L4948" s="9">
        <f>+VLOOKUP(B4948,'[17]TT 2023'!F$5044:K$5139,2,0)</f>
        <v>4372097</v>
      </c>
      <c r="M4948" s="9">
        <f t="shared" si="420"/>
        <v>-2</v>
      </c>
      <c r="N4948" s="5">
        <f>+VLOOKUP(B4948,'[17]TT 2023'!F$5044:K$5139,6,0)</f>
        <v>46077</v>
      </c>
      <c r="O4948" t="s">
        <v>5243</v>
      </c>
    </row>
    <row r="4949" spans="1:15" hidden="1" x14ac:dyDescent="0.2">
      <c r="A4949" s="5">
        <v>46032</v>
      </c>
      <c r="B4949" s="6">
        <v>2019</v>
      </c>
      <c r="C4949" s="6" t="s">
        <v>4936</v>
      </c>
      <c r="D4949" s="6" t="s">
        <v>4971</v>
      </c>
      <c r="E4949" s="9">
        <v>5554040</v>
      </c>
      <c r="F4949" s="10" t="s">
        <v>1409</v>
      </c>
      <c r="G4949" s="9">
        <v>444323</v>
      </c>
      <c r="H4949" s="9">
        <f t="shared" si="421"/>
        <v>5998363</v>
      </c>
      <c r="I4949" s="6" t="s">
        <v>13</v>
      </c>
      <c r="J4949" s="6" t="s">
        <v>14</v>
      </c>
      <c r="K4949" s="5">
        <f t="shared" si="419"/>
        <v>46067</v>
      </c>
      <c r="L4949" s="9">
        <f>+VLOOKUP(B4949,'[17]TT 2023'!F$5044:K$5139,2,0)</f>
        <v>5998361</v>
      </c>
      <c r="M4949" s="9">
        <f t="shared" si="420"/>
        <v>-2</v>
      </c>
      <c r="N4949" s="5">
        <f>+VLOOKUP(B4949,'[17]TT 2023'!F$5044:K$5139,6,0)</f>
        <v>46077</v>
      </c>
      <c r="O4949" t="s">
        <v>5243</v>
      </c>
    </row>
    <row r="4950" spans="1:15" hidden="1" x14ac:dyDescent="0.2">
      <c r="A4950" s="5">
        <v>46032</v>
      </c>
      <c r="B4950" s="6">
        <v>2020</v>
      </c>
      <c r="C4950" s="6" t="s">
        <v>4936</v>
      </c>
      <c r="D4950" s="6" t="s">
        <v>4972</v>
      </c>
      <c r="E4950" s="9">
        <v>3451650</v>
      </c>
      <c r="F4950" s="10" t="s">
        <v>1409</v>
      </c>
      <c r="G4950" s="9">
        <v>276132</v>
      </c>
      <c r="H4950" s="9">
        <f t="shared" si="421"/>
        <v>3727782</v>
      </c>
      <c r="I4950" s="6" t="s">
        <v>13</v>
      </c>
      <c r="J4950" s="6" t="s">
        <v>14</v>
      </c>
      <c r="K4950" s="5">
        <f t="shared" si="419"/>
        <v>46067</v>
      </c>
      <c r="L4950" s="9">
        <f>+VLOOKUP(B4950,'[17]TT 2023'!F$5044:K$5139,2,0)</f>
        <v>3727782</v>
      </c>
      <c r="M4950" s="9">
        <f t="shared" si="420"/>
        <v>0</v>
      </c>
      <c r="N4950" s="5">
        <f>+VLOOKUP(B4950,'[17]TT 2023'!F$5044:K$5139,6,0)</f>
        <v>46077</v>
      </c>
      <c r="O4950" t="s">
        <v>5243</v>
      </c>
    </row>
    <row r="4951" spans="1:15" hidden="1" x14ac:dyDescent="0.2">
      <c r="A4951" s="5">
        <v>46031</v>
      </c>
      <c r="B4951" s="6">
        <v>2021</v>
      </c>
      <c r="C4951" s="6" t="s">
        <v>4936</v>
      </c>
      <c r="D4951" s="6" t="s">
        <v>4973</v>
      </c>
      <c r="E4951" s="9">
        <v>1468620</v>
      </c>
      <c r="F4951" s="10" t="s">
        <v>1409</v>
      </c>
      <c r="G4951" s="9">
        <v>117490</v>
      </c>
      <c r="H4951" s="9">
        <f t="shared" si="421"/>
        <v>1586110</v>
      </c>
      <c r="I4951" s="6" t="s">
        <v>13</v>
      </c>
      <c r="J4951" s="6" t="s">
        <v>14</v>
      </c>
      <c r="K4951" s="5">
        <f t="shared" si="419"/>
        <v>46066</v>
      </c>
      <c r="L4951" s="9">
        <f>+VLOOKUP(B4951,'[17]TT 2023'!F$5044:K$5139,2,0)</f>
        <v>1586115</v>
      </c>
      <c r="M4951" s="9">
        <f t="shared" si="420"/>
        <v>5</v>
      </c>
      <c r="N4951" s="5">
        <f>+VLOOKUP(B4951,'[17]TT 2023'!F$5044:K$5139,6,0)</f>
        <v>46077</v>
      </c>
      <c r="O4951" t="s">
        <v>5243</v>
      </c>
    </row>
    <row r="4952" spans="1:15" hidden="1" x14ac:dyDescent="0.2">
      <c r="A4952" s="5">
        <v>46031</v>
      </c>
      <c r="B4952" s="6">
        <v>2022</v>
      </c>
      <c r="C4952" s="6" t="s">
        <v>4936</v>
      </c>
      <c r="D4952" s="6" t="s">
        <v>4974</v>
      </c>
      <c r="E4952" s="9">
        <v>5265534</v>
      </c>
      <c r="F4952" s="10" t="s">
        <v>1409</v>
      </c>
      <c r="G4952" s="9">
        <v>421243</v>
      </c>
      <c r="H4952" s="9">
        <f t="shared" si="421"/>
        <v>5686777</v>
      </c>
      <c r="I4952" s="6" t="s">
        <v>13</v>
      </c>
      <c r="J4952" s="6" t="s">
        <v>14</v>
      </c>
      <c r="K4952" s="5">
        <f t="shared" si="419"/>
        <v>46066</v>
      </c>
      <c r="L4952" s="9">
        <f>+VLOOKUP(B4952,'[17]TT 2023'!F$5044:K$5139,2,0)</f>
        <v>5686781</v>
      </c>
      <c r="M4952" s="9">
        <f t="shared" si="420"/>
        <v>4</v>
      </c>
      <c r="N4952" s="5">
        <f>+VLOOKUP(B4952,'[17]TT 2023'!F$5044:K$5139,6,0)</f>
        <v>46077</v>
      </c>
      <c r="O4952" t="s">
        <v>5243</v>
      </c>
    </row>
    <row r="4953" spans="1:15" hidden="1" x14ac:dyDescent="0.2">
      <c r="A4953" s="5">
        <v>46031</v>
      </c>
      <c r="B4953" s="6">
        <v>2023</v>
      </c>
      <c r="C4953" s="6" t="s">
        <v>4936</v>
      </c>
      <c r="D4953" s="6" t="s">
        <v>4975</v>
      </c>
      <c r="E4953" s="9">
        <v>4664450</v>
      </c>
      <c r="F4953" s="10" t="s">
        <v>1409</v>
      </c>
      <c r="G4953" s="9">
        <v>373156</v>
      </c>
      <c r="H4953" s="9">
        <f t="shared" si="421"/>
        <v>5037606</v>
      </c>
      <c r="I4953" s="6" t="s">
        <v>13</v>
      </c>
      <c r="J4953" s="6" t="s">
        <v>14</v>
      </c>
      <c r="K4953" s="5">
        <f t="shared" si="419"/>
        <v>46066</v>
      </c>
      <c r="L4953" s="9">
        <f>+VLOOKUP(B4953,'[17]TT 2023'!F$5044:K$5139,2,0)</f>
        <v>5037606</v>
      </c>
      <c r="M4953" s="9">
        <f t="shared" si="420"/>
        <v>0</v>
      </c>
      <c r="N4953" s="5">
        <f>+VLOOKUP(B4953,'[17]TT 2023'!F$5044:K$5139,6,0)</f>
        <v>46077</v>
      </c>
      <c r="O4953" t="s">
        <v>5243</v>
      </c>
    </row>
    <row r="4954" spans="1:15" hidden="1" x14ac:dyDescent="0.2">
      <c r="A4954" s="5">
        <v>46031</v>
      </c>
      <c r="B4954" s="6">
        <v>2024</v>
      </c>
      <c r="C4954" s="6" t="s">
        <v>4936</v>
      </c>
      <c r="D4954" s="6" t="s">
        <v>4976</v>
      </c>
      <c r="E4954" s="9">
        <v>10120600</v>
      </c>
      <c r="F4954" s="10" t="s">
        <v>1409</v>
      </c>
      <c r="G4954" s="9">
        <v>809648</v>
      </c>
      <c r="H4954" s="9">
        <f t="shared" si="421"/>
        <v>10930248</v>
      </c>
      <c r="I4954" s="6" t="s">
        <v>13</v>
      </c>
      <c r="J4954" s="6" t="s">
        <v>14</v>
      </c>
      <c r="K4954" s="5">
        <f t="shared" si="419"/>
        <v>46066</v>
      </c>
      <c r="L4954" s="9">
        <f>+VLOOKUP(B4954,'[17]TT 2023'!F$5044:K$5139,2,0)</f>
        <v>10930248</v>
      </c>
      <c r="M4954" s="9">
        <f t="shared" si="420"/>
        <v>0</v>
      </c>
      <c r="N4954" s="5">
        <f>+VLOOKUP(B4954,'[17]TT 2023'!F$5044:K$5139,6,0)</f>
        <v>46077</v>
      </c>
      <c r="O4954" t="s">
        <v>5243</v>
      </c>
    </row>
    <row r="4955" spans="1:15" hidden="1" x14ac:dyDescent="0.2">
      <c r="A4955" s="5">
        <v>46031</v>
      </c>
      <c r="B4955" s="6">
        <v>2695</v>
      </c>
      <c r="C4955" s="6" t="s">
        <v>4936</v>
      </c>
      <c r="D4955" s="6" t="s">
        <v>4977</v>
      </c>
      <c r="E4955" s="9">
        <v>911240</v>
      </c>
      <c r="F4955" s="10" t="s">
        <v>1409</v>
      </c>
      <c r="G4955" s="9">
        <v>72899</v>
      </c>
      <c r="H4955" s="9">
        <f t="shared" si="421"/>
        <v>984139</v>
      </c>
      <c r="I4955" s="6" t="s">
        <v>117</v>
      </c>
      <c r="J4955" s="6" t="s">
        <v>118</v>
      </c>
      <c r="K4955" s="5">
        <f t="shared" si="419"/>
        <v>46066</v>
      </c>
      <c r="L4955" s="9">
        <f>+VLOOKUP(B4955,'[17]TT 2023'!F$5044:K$5139,2,0)</f>
        <v>984137</v>
      </c>
      <c r="M4955" s="9">
        <f t="shared" si="420"/>
        <v>-2</v>
      </c>
      <c r="N4955" s="5">
        <f>+VLOOKUP(B4955,'[17]TT 2023'!F$5044:K$5139,6,0)</f>
        <v>46077</v>
      </c>
      <c r="O4955" t="s">
        <v>5243</v>
      </c>
    </row>
    <row r="4956" spans="1:15" hidden="1" x14ac:dyDescent="0.2">
      <c r="A4956" s="5">
        <v>46031</v>
      </c>
      <c r="B4956" s="6">
        <v>2696</v>
      </c>
      <c r="C4956" s="6" t="s">
        <v>4936</v>
      </c>
      <c r="D4956" s="6" t="s">
        <v>4978</v>
      </c>
      <c r="E4956" s="9">
        <v>1116060</v>
      </c>
      <c r="F4956" s="10" t="s">
        <v>1409</v>
      </c>
      <c r="G4956" s="9">
        <v>89285</v>
      </c>
      <c r="H4956" s="9">
        <f t="shared" si="421"/>
        <v>1205345</v>
      </c>
      <c r="I4956" s="6" t="s">
        <v>117</v>
      </c>
      <c r="J4956" s="6" t="s">
        <v>118</v>
      </c>
      <c r="K4956" s="5">
        <f t="shared" si="419"/>
        <v>46066</v>
      </c>
      <c r="L4956" s="9">
        <f>+VLOOKUP(B4956,'[17]TT 2023'!F$5044:K$5139,2,0)</f>
        <v>1205348</v>
      </c>
      <c r="M4956" s="9">
        <f t="shared" si="420"/>
        <v>3</v>
      </c>
      <c r="N4956" s="5">
        <f>+VLOOKUP(B4956,'[17]TT 2023'!F$5044:K$5139,6,0)</f>
        <v>46077</v>
      </c>
      <c r="O4956" t="s">
        <v>5243</v>
      </c>
    </row>
    <row r="4957" spans="1:15" hidden="1" x14ac:dyDescent="0.2">
      <c r="A4957" s="5">
        <v>46031</v>
      </c>
      <c r="B4957" s="6">
        <v>2697</v>
      </c>
      <c r="C4957" s="6" t="s">
        <v>4936</v>
      </c>
      <c r="D4957" s="6" t="s">
        <v>4979</v>
      </c>
      <c r="E4957" s="9">
        <v>932890</v>
      </c>
      <c r="F4957" s="10" t="s">
        <v>1409</v>
      </c>
      <c r="G4957" s="9">
        <v>74631</v>
      </c>
      <c r="H4957" s="9">
        <f t="shared" si="421"/>
        <v>1007521</v>
      </c>
      <c r="I4957" s="6" t="s">
        <v>117</v>
      </c>
      <c r="J4957" s="6" t="s">
        <v>118</v>
      </c>
      <c r="K4957" s="5">
        <f t="shared" si="419"/>
        <v>46066</v>
      </c>
      <c r="L4957" s="9">
        <f>+VLOOKUP(B4957,'[17]TT 2023'!F$5044:K$5139,2,0)</f>
        <v>1007519</v>
      </c>
      <c r="M4957" s="9">
        <f t="shared" si="420"/>
        <v>-2</v>
      </c>
      <c r="N4957" s="5">
        <f>+VLOOKUP(B4957,'[17]TT 2023'!F$5044:K$5139,6,0)</f>
        <v>46077</v>
      </c>
      <c r="O4957" t="s">
        <v>5243</v>
      </c>
    </row>
    <row r="4958" spans="1:15" hidden="1" x14ac:dyDescent="0.2">
      <c r="A4958" s="5">
        <v>46031</v>
      </c>
      <c r="B4958" s="6">
        <v>2698</v>
      </c>
      <c r="C4958" s="6" t="s">
        <v>4936</v>
      </c>
      <c r="D4958" s="6" t="s">
        <v>4980</v>
      </c>
      <c r="E4958" s="9">
        <v>558030</v>
      </c>
      <c r="F4958" s="10" t="s">
        <v>1409</v>
      </c>
      <c r="G4958" s="9">
        <v>44642</v>
      </c>
      <c r="H4958" s="9">
        <f t="shared" si="421"/>
        <v>602672</v>
      </c>
      <c r="I4958" s="6" t="s">
        <v>117</v>
      </c>
      <c r="J4958" s="6" t="s">
        <v>118</v>
      </c>
      <c r="K4958" s="5">
        <f t="shared" si="419"/>
        <v>46066</v>
      </c>
      <c r="L4958" s="9">
        <f>+VLOOKUP(B4958,'[17]TT 2023'!F$5044:K$5139,2,0)</f>
        <v>602667</v>
      </c>
      <c r="M4958" s="9">
        <f t="shared" si="420"/>
        <v>-5</v>
      </c>
      <c r="N4958" s="5">
        <f>+VLOOKUP(B4958,'[17]TT 2023'!F$5044:K$5139,6,0)</f>
        <v>46077</v>
      </c>
      <c r="O4958" t="s">
        <v>5243</v>
      </c>
    </row>
    <row r="4959" spans="1:15" hidden="1" x14ac:dyDescent="0.2">
      <c r="A4959" s="5">
        <v>46031</v>
      </c>
      <c r="B4959" s="6">
        <v>2699</v>
      </c>
      <c r="C4959" s="6" t="s">
        <v>4936</v>
      </c>
      <c r="D4959" s="6" t="s">
        <v>4981</v>
      </c>
      <c r="E4959" s="9">
        <v>911240</v>
      </c>
      <c r="F4959" s="10" t="s">
        <v>1409</v>
      </c>
      <c r="G4959" s="9">
        <v>72899</v>
      </c>
      <c r="H4959" s="9">
        <f t="shared" si="421"/>
        <v>984139</v>
      </c>
      <c r="I4959" s="6" t="s">
        <v>101</v>
      </c>
      <c r="J4959" s="6" t="s">
        <v>102</v>
      </c>
      <c r="K4959" s="5">
        <f t="shared" si="419"/>
        <v>46066</v>
      </c>
      <c r="L4959" s="9">
        <f>+VLOOKUP(B4959,'[17]TT 2023'!F$5044:K$5139,2,0)</f>
        <v>984137</v>
      </c>
      <c r="M4959" s="9">
        <f t="shared" si="420"/>
        <v>-2</v>
      </c>
      <c r="N4959" s="5">
        <f>+VLOOKUP(B4959,'[17]TT 2023'!F$5044:K$5139,6,0)</f>
        <v>46077</v>
      </c>
      <c r="O4959" t="s">
        <v>5243</v>
      </c>
    </row>
    <row r="4960" spans="1:15" hidden="1" x14ac:dyDescent="0.2">
      <c r="A4960" s="5">
        <v>46031</v>
      </c>
      <c r="B4960" s="6">
        <v>2700</v>
      </c>
      <c r="C4960" s="6" t="s">
        <v>4936</v>
      </c>
      <c r="D4960" s="6" t="s">
        <v>4982</v>
      </c>
      <c r="E4960" s="9">
        <v>4664450</v>
      </c>
      <c r="F4960" s="10" t="s">
        <v>1409</v>
      </c>
      <c r="G4960" s="9">
        <v>373156</v>
      </c>
      <c r="H4960" s="9">
        <f t="shared" si="421"/>
        <v>5037606</v>
      </c>
      <c r="I4960" s="6" t="s">
        <v>139</v>
      </c>
      <c r="J4960" s="6" t="s">
        <v>140</v>
      </c>
      <c r="K4960" s="5">
        <f t="shared" si="419"/>
        <v>46066</v>
      </c>
      <c r="L4960" s="9">
        <f>+VLOOKUP(B4960,'[17]TT 2023'!F$5044:K$5139,2,0)</f>
        <v>5037606</v>
      </c>
      <c r="M4960" s="9">
        <f t="shared" si="420"/>
        <v>0</v>
      </c>
      <c r="N4960" s="5">
        <f>+VLOOKUP(B4960,'[17]TT 2023'!F$5044:K$5139,6,0)</f>
        <v>46077</v>
      </c>
      <c r="O4960" t="s">
        <v>5243</v>
      </c>
    </row>
    <row r="4961" spans="1:15" hidden="1" x14ac:dyDescent="0.2">
      <c r="A4961" s="5">
        <v>46031</v>
      </c>
      <c r="B4961" s="6">
        <v>2701</v>
      </c>
      <c r="C4961" s="6" t="s">
        <v>4936</v>
      </c>
      <c r="D4961" s="6" t="s">
        <v>4983</v>
      </c>
      <c r="E4961" s="9">
        <v>2024120</v>
      </c>
      <c r="F4961" s="10" t="s">
        <v>1409</v>
      </c>
      <c r="G4961" s="9">
        <v>161930</v>
      </c>
      <c r="H4961" s="9">
        <f t="shared" si="421"/>
        <v>2186050</v>
      </c>
      <c r="I4961" s="6" t="s">
        <v>73</v>
      </c>
      <c r="J4961" s="6" t="s">
        <v>74</v>
      </c>
      <c r="K4961" s="5">
        <f t="shared" si="419"/>
        <v>46066</v>
      </c>
      <c r="L4961" s="9">
        <f>+VLOOKUP(B4961,'[17]TT 2023'!F$5044:K$5139,2,0)</f>
        <v>2186055</v>
      </c>
      <c r="M4961" s="9">
        <f t="shared" si="420"/>
        <v>5</v>
      </c>
      <c r="N4961" s="5">
        <f>+VLOOKUP(B4961,'[17]TT 2023'!F$5044:K$5139,6,0)</f>
        <v>46077</v>
      </c>
      <c r="O4961" t="s">
        <v>5243</v>
      </c>
    </row>
    <row r="4962" spans="1:15" hidden="1" x14ac:dyDescent="0.2">
      <c r="A4962" s="5">
        <v>46032</v>
      </c>
      <c r="B4962" s="6">
        <v>2702</v>
      </c>
      <c r="C4962" s="6" t="s">
        <v>4936</v>
      </c>
      <c r="D4962" s="6" t="s">
        <v>4984</v>
      </c>
      <c r="E4962" s="9">
        <v>1620000</v>
      </c>
      <c r="F4962" s="10" t="s">
        <v>1409</v>
      </c>
      <c r="G4962" s="9">
        <v>129600</v>
      </c>
      <c r="H4962" s="9">
        <f t="shared" si="421"/>
        <v>1749600</v>
      </c>
      <c r="I4962" s="6" t="s">
        <v>73</v>
      </c>
      <c r="J4962" s="6" t="s">
        <v>74</v>
      </c>
      <c r="K4962" s="5">
        <f t="shared" si="419"/>
        <v>46067</v>
      </c>
      <c r="L4962" s="9">
        <f>+VLOOKUP(B4962,'[17]TT 2023'!F$5044:K$5139,2,0)</f>
        <v>1749600</v>
      </c>
      <c r="M4962" s="9">
        <f t="shared" si="420"/>
        <v>0</v>
      </c>
      <c r="N4962" s="5">
        <f>+VLOOKUP(B4962,'[17]TT 2023'!F$5044:K$5139,6,0)</f>
        <v>46077</v>
      </c>
      <c r="O4962" t="s">
        <v>5243</v>
      </c>
    </row>
    <row r="4963" spans="1:15" hidden="1" x14ac:dyDescent="0.2">
      <c r="A4963" s="5">
        <v>46034</v>
      </c>
      <c r="B4963" s="6">
        <v>3107</v>
      </c>
      <c r="C4963" s="6" t="s">
        <v>4936</v>
      </c>
      <c r="D4963" s="6" t="s">
        <v>4985</v>
      </c>
      <c r="E4963" s="9">
        <v>932890</v>
      </c>
      <c r="F4963" s="10" t="s">
        <v>1409</v>
      </c>
      <c r="G4963" s="9">
        <v>74631</v>
      </c>
      <c r="H4963" s="9">
        <f t="shared" si="421"/>
        <v>1007521</v>
      </c>
      <c r="I4963" s="6" t="s">
        <v>113</v>
      </c>
      <c r="J4963" s="6" t="s">
        <v>114</v>
      </c>
      <c r="K4963" s="5">
        <f t="shared" si="419"/>
        <v>46069</v>
      </c>
      <c r="L4963" s="9">
        <f>+VLOOKUP(B4963,'[17]TT 2023'!F$5044:K$5139,2,0)</f>
        <v>1007519</v>
      </c>
      <c r="M4963" s="9">
        <f t="shared" si="420"/>
        <v>-2</v>
      </c>
      <c r="N4963" s="5">
        <f>+VLOOKUP(B4963,'[17]TT 2023'!F$5044:K$5139,6,0)</f>
        <v>46077</v>
      </c>
      <c r="O4963" t="s">
        <v>5243</v>
      </c>
    </row>
    <row r="4964" spans="1:15" hidden="1" x14ac:dyDescent="0.2">
      <c r="A4964" s="5">
        <v>46034</v>
      </c>
      <c r="B4964" s="6">
        <v>3108</v>
      </c>
      <c r="C4964" s="6" t="s">
        <v>4936</v>
      </c>
      <c r="D4964" s="6" t="s">
        <v>4986</v>
      </c>
      <c r="E4964" s="9">
        <v>700000</v>
      </c>
      <c r="F4964" s="10" t="s">
        <v>1409</v>
      </c>
      <c r="G4964" s="9">
        <v>56000</v>
      </c>
      <c r="H4964" s="9">
        <f t="shared" si="421"/>
        <v>756000</v>
      </c>
      <c r="I4964" s="6" t="s">
        <v>113</v>
      </c>
      <c r="J4964" s="6" t="s">
        <v>114</v>
      </c>
      <c r="K4964" s="5">
        <f t="shared" si="419"/>
        <v>46069</v>
      </c>
      <c r="L4964" s="9">
        <f>+VLOOKUP(B4964,'[17]TT 2023'!F$5044:K$5139,2,0)</f>
        <v>756000</v>
      </c>
      <c r="M4964" s="9">
        <f t="shared" si="420"/>
        <v>0</v>
      </c>
      <c r="N4964" s="5">
        <f>+VLOOKUP(B4964,'[17]TT 2023'!F$5044:K$5139,6,0)</f>
        <v>46077</v>
      </c>
      <c r="O4964" t="s">
        <v>5243</v>
      </c>
    </row>
    <row r="4965" spans="1:15" hidden="1" x14ac:dyDescent="0.2">
      <c r="A4965" s="5">
        <v>46034</v>
      </c>
      <c r="B4965" s="6">
        <v>3109</v>
      </c>
      <c r="C4965" s="6" t="s">
        <v>4936</v>
      </c>
      <c r="D4965" s="6" t="s">
        <v>4987</v>
      </c>
      <c r="E4965" s="9">
        <v>1776920</v>
      </c>
      <c r="F4965" s="10" t="s">
        <v>1409</v>
      </c>
      <c r="G4965" s="9">
        <v>142154</v>
      </c>
      <c r="H4965" s="9">
        <f t="shared" si="421"/>
        <v>1919074</v>
      </c>
      <c r="I4965" s="6" t="s">
        <v>83</v>
      </c>
      <c r="J4965" s="6" t="s">
        <v>84</v>
      </c>
      <c r="K4965" s="5">
        <f t="shared" si="419"/>
        <v>46069</v>
      </c>
      <c r="L4965" s="9">
        <f>+VLOOKUP(B4965,'[17]TT 2023'!F$5044:K$5139,2,0)</f>
        <v>1919079</v>
      </c>
      <c r="M4965" s="9">
        <f t="shared" si="420"/>
        <v>5</v>
      </c>
      <c r="N4965" s="5">
        <f>+VLOOKUP(B4965,'[17]TT 2023'!F$5044:K$5139,6,0)</f>
        <v>46077</v>
      </c>
      <c r="O4965" t="s">
        <v>5243</v>
      </c>
    </row>
    <row r="4966" spans="1:15" hidden="1" x14ac:dyDescent="0.2">
      <c r="A4966" s="5">
        <v>46034</v>
      </c>
      <c r="B4966" s="6">
        <v>3110</v>
      </c>
      <c r="C4966" s="6" t="s">
        <v>4936</v>
      </c>
      <c r="D4966" s="6" t="s">
        <v>4988</v>
      </c>
      <c r="E4966" s="9">
        <v>808945</v>
      </c>
      <c r="F4966" s="10" t="s">
        <v>1409</v>
      </c>
      <c r="G4966" s="9">
        <v>64716</v>
      </c>
      <c r="H4966" s="9">
        <f t="shared" si="421"/>
        <v>873661</v>
      </c>
      <c r="I4966" s="6" t="s">
        <v>83</v>
      </c>
      <c r="J4966" s="6" t="s">
        <v>84</v>
      </c>
      <c r="K4966" s="5">
        <f t="shared" si="419"/>
        <v>46069</v>
      </c>
      <c r="L4966" s="9">
        <f>+VLOOKUP(B4966,'[17]TT 2023'!F$5044:K$5139,2,0)</f>
        <v>873666</v>
      </c>
      <c r="M4966" s="9">
        <f t="shared" si="420"/>
        <v>5</v>
      </c>
      <c r="N4966" s="5">
        <f>+VLOOKUP(B4966,'[17]TT 2023'!F$5044:K$5139,6,0)</f>
        <v>46077</v>
      </c>
      <c r="O4966" t="s">
        <v>5243</v>
      </c>
    </row>
    <row r="4967" spans="1:15" hidden="1" x14ac:dyDescent="0.2">
      <c r="A4967" s="5">
        <v>46034</v>
      </c>
      <c r="B4967" s="6">
        <v>3111</v>
      </c>
      <c r="C4967" s="6" t="s">
        <v>4936</v>
      </c>
      <c r="D4967" s="6" t="s">
        <v>4989</v>
      </c>
      <c r="E4967" s="9">
        <v>932890</v>
      </c>
      <c r="F4967" s="10" t="s">
        <v>1409</v>
      </c>
      <c r="G4967" s="9">
        <v>74631</v>
      </c>
      <c r="H4967" s="9">
        <f t="shared" si="421"/>
        <v>1007521</v>
      </c>
      <c r="I4967" s="6" t="s">
        <v>93</v>
      </c>
      <c r="J4967" s="6" t="s">
        <v>94</v>
      </c>
      <c r="K4967" s="5">
        <f t="shared" si="419"/>
        <v>46069</v>
      </c>
      <c r="L4967" s="9">
        <f>+VLOOKUP(B4967,'[17]TT 2023'!F$5044:K$5139,2,0)</f>
        <v>1007519</v>
      </c>
      <c r="M4967" s="9">
        <f t="shared" si="420"/>
        <v>-2</v>
      </c>
      <c r="N4967" s="5">
        <f>+VLOOKUP(B4967,'[17]TT 2023'!F$5044:K$5139,6,0)</f>
        <v>46077</v>
      </c>
      <c r="O4967" t="s">
        <v>5243</v>
      </c>
    </row>
    <row r="4968" spans="1:15" hidden="1" x14ac:dyDescent="0.2">
      <c r="A4968" s="5">
        <v>46034</v>
      </c>
      <c r="B4968" s="6">
        <v>3112</v>
      </c>
      <c r="C4968" s="6" t="s">
        <v>4936</v>
      </c>
      <c r="D4968" s="6" t="s">
        <v>4990</v>
      </c>
      <c r="E4968" s="9">
        <v>932890</v>
      </c>
      <c r="F4968" s="10" t="s">
        <v>1409</v>
      </c>
      <c r="G4968" s="9">
        <v>74631</v>
      </c>
      <c r="H4968" s="9">
        <f t="shared" si="421"/>
        <v>1007521</v>
      </c>
      <c r="I4968" s="6" t="s">
        <v>93</v>
      </c>
      <c r="J4968" s="6" t="s">
        <v>94</v>
      </c>
      <c r="K4968" s="5">
        <f t="shared" si="419"/>
        <v>46069</v>
      </c>
      <c r="L4968" s="9">
        <f>+VLOOKUP(B4968,'[17]TT 2023'!F$5044:K$5139,2,0)</f>
        <v>1007519</v>
      </c>
      <c r="M4968" s="9">
        <f t="shared" si="420"/>
        <v>-2</v>
      </c>
      <c r="N4968" s="5">
        <f>+VLOOKUP(B4968,'[17]TT 2023'!F$5044:K$5139,6,0)</f>
        <v>46077</v>
      </c>
      <c r="O4968" t="s">
        <v>5243</v>
      </c>
    </row>
    <row r="4969" spans="1:15" hidden="1" x14ac:dyDescent="0.2">
      <c r="A4969" s="5">
        <v>46034</v>
      </c>
      <c r="B4969" s="6">
        <v>3113</v>
      </c>
      <c r="C4969" s="6" t="s">
        <v>4936</v>
      </c>
      <c r="D4969" s="6" t="s">
        <v>4991</v>
      </c>
      <c r="E4969" s="9">
        <v>6827140</v>
      </c>
      <c r="F4969" s="10" t="s">
        <v>1409</v>
      </c>
      <c r="G4969" s="9">
        <v>546171</v>
      </c>
      <c r="H4969" s="9">
        <f t="shared" si="421"/>
        <v>7373311</v>
      </c>
      <c r="I4969" s="6" t="s">
        <v>93</v>
      </c>
      <c r="J4969" s="6" t="s">
        <v>94</v>
      </c>
      <c r="K4969" s="5">
        <f t="shared" si="419"/>
        <v>46069</v>
      </c>
      <c r="L4969" s="9">
        <f>+VLOOKUP(B4969,'[17]TT 2023'!F$5044:K$5139,2,0)</f>
        <v>7373309</v>
      </c>
      <c r="M4969" s="9">
        <f t="shared" si="420"/>
        <v>-2</v>
      </c>
      <c r="N4969" s="5">
        <f>+VLOOKUP(B4969,'[17]TT 2023'!F$5044:K$5139,6,0)</f>
        <v>46077</v>
      </c>
      <c r="O4969" t="s">
        <v>5243</v>
      </c>
    </row>
    <row r="4970" spans="1:15" hidden="1" x14ac:dyDescent="0.2">
      <c r="A4970" s="5">
        <v>46034</v>
      </c>
      <c r="B4970" s="6">
        <v>3114</v>
      </c>
      <c r="C4970" s="6" t="s">
        <v>4936</v>
      </c>
      <c r="D4970" s="6" t="s">
        <v>4992</v>
      </c>
      <c r="E4970" s="9">
        <v>932890</v>
      </c>
      <c r="F4970" s="10" t="s">
        <v>1409</v>
      </c>
      <c r="G4970" s="9">
        <v>74631</v>
      </c>
      <c r="H4970" s="9">
        <f t="shared" si="421"/>
        <v>1007521</v>
      </c>
      <c r="I4970" s="6" t="s">
        <v>89</v>
      </c>
      <c r="J4970" s="6" t="s">
        <v>90</v>
      </c>
      <c r="K4970" s="5">
        <f t="shared" si="419"/>
        <v>46069</v>
      </c>
      <c r="L4970" s="9">
        <f>+VLOOKUP(B4970,'[17]TT 2023'!F$5044:K$5139,2,0)</f>
        <v>1007519</v>
      </c>
      <c r="M4970" s="9">
        <f t="shared" si="420"/>
        <v>-2</v>
      </c>
      <c r="N4970" s="5">
        <f>+VLOOKUP(B4970,'[17]TT 2023'!F$5044:K$5139,6,0)</f>
        <v>46077</v>
      </c>
      <c r="O4970" t="s">
        <v>5243</v>
      </c>
    </row>
    <row r="4971" spans="1:15" hidden="1" x14ac:dyDescent="0.2">
      <c r="A4971" s="5">
        <v>46034</v>
      </c>
      <c r="B4971" s="6">
        <v>3115</v>
      </c>
      <c r="C4971" s="6" t="s">
        <v>4936</v>
      </c>
      <c r="D4971" s="6" t="s">
        <v>4993</v>
      </c>
      <c r="E4971" s="9">
        <v>1116060</v>
      </c>
      <c r="F4971" s="10" t="s">
        <v>1409</v>
      </c>
      <c r="G4971" s="9">
        <v>89285</v>
      </c>
      <c r="H4971" s="9">
        <f t="shared" si="421"/>
        <v>1205345</v>
      </c>
      <c r="I4971" s="6" t="s">
        <v>139</v>
      </c>
      <c r="J4971" s="6" t="s">
        <v>140</v>
      </c>
      <c r="K4971" s="5">
        <f t="shared" si="419"/>
        <v>46069</v>
      </c>
      <c r="L4971" s="9">
        <f>+VLOOKUP(B4971,'[17]TT 2023'!F$5044:K$5139,2,0)</f>
        <v>1205348</v>
      </c>
      <c r="M4971" s="9">
        <f t="shared" si="420"/>
        <v>3</v>
      </c>
      <c r="N4971" s="5">
        <f>+VLOOKUP(B4971,'[17]TT 2023'!F$5044:K$5139,6,0)</f>
        <v>46077</v>
      </c>
      <c r="O4971" t="s">
        <v>5243</v>
      </c>
    </row>
    <row r="4972" spans="1:15" hidden="1" x14ac:dyDescent="0.2">
      <c r="A4972" s="5">
        <v>46034</v>
      </c>
      <c r="B4972" s="6">
        <v>3116</v>
      </c>
      <c r="C4972" s="6" t="s">
        <v>4936</v>
      </c>
      <c r="D4972" s="6" t="s">
        <v>4994</v>
      </c>
      <c r="E4972" s="9">
        <v>932890</v>
      </c>
      <c r="F4972" s="10" t="s">
        <v>1409</v>
      </c>
      <c r="G4972" s="9">
        <v>74631</v>
      </c>
      <c r="H4972" s="9">
        <f t="shared" si="421"/>
        <v>1007521</v>
      </c>
      <c r="I4972" s="6" t="s">
        <v>139</v>
      </c>
      <c r="J4972" s="6" t="s">
        <v>140</v>
      </c>
      <c r="K4972" s="5">
        <f t="shared" si="419"/>
        <v>46069</v>
      </c>
      <c r="L4972" s="9">
        <f>+VLOOKUP(B4972,'[17]TT 2023'!F$5044:K$5139,2,0)</f>
        <v>1007519</v>
      </c>
      <c r="M4972" s="9">
        <f t="shared" si="420"/>
        <v>-2</v>
      </c>
      <c r="N4972" s="5">
        <f>+VLOOKUP(B4972,'[17]TT 2023'!F$5044:K$5139,6,0)</f>
        <v>46077</v>
      </c>
      <c r="O4972" t="s">
        <v>5243</v>
      </c>
    </row>
    <row r="4973" spans="1:15" hidden="1" x14ac:dyDescent="0.2">
      <c r="A4973" s="5">
        <v>46036</v>
      </c>
      <c r="B4973" s="6">
        <v>3117</v>
      </c>
      <c r="C4973" s="6" t="s">
        <v>4936</v>
      </c>
      <c r="D4973" s="6" t="s">
        <v>4995</v>
      </c>
      <c r="E4973" s="9">
        <v>15454350</v>
      </c>
      <c r="F4973" s="10" t="s">
        <v>1409</v>
      </c>
      <c r="G4973" s="9">
        <v>1236348</v>
      </c>
      <c r="H4973" s="9">
        <f t="shared" si="421"/>
        <v>16690698</v>
      </c>
      <c r="I4973" s="6" t="s">
        <v>53</v>
      </c>
      <c r="J4973" s="6" t="s">
        <v>54</v>
      </c>
      <c r="K4973" s="5">
        <f t="shared" si="419"/>
        <v>46071</v>
      </c>
      <c r="L4973" s="9">
        <f>+VLOOKUP(B4973,'[17]TT 2023'!F$5044:K$5139,2,0)</f>
        <v>16690698</v>
      </c>
      <c r="M4973" s="9">
        <f t="shared" si="420"/>
        <v>0</v>
      </c>
      <c r="N4973" s="5">
        <f>+VLOOKUP(B4973,'[17]TT 2023'!F$5044:K$5139,6,0)</f>
        <v>46077</v>
      </c>
      <c r="O4973" t="s">
        <v>5243</v>
      </c>
    </row>
    <row r="4974" spans="1:15" hidden="1" x14ac:dyDescent="0.2">
      <c r="A4974" s="5">
        <v>46036</v>
      </c>
      <c r="B4974" s="6">
        <v>3118</v>
      </c>
      <c r="C4974" s="6" t="s">
        <v>4936</v>
      </c>
      <c r="D4974" s="6" t="s">
        <v>4996</v>
      </c>
      <c r="E4974" s="9">
        <v>3889900</v>
      </c>
      <c r="F4974" s="10" t="s">
        <v>1409</v>
      </c>
      <c r="G4974" s="9">
        <v>311192</v>
      </c>
      <c r="H4974" s="9">
        <f t="shared" si="421"/>
        <v>4201092</v>
      </c>
      <c r="I4974" s="6" t="s">
        <v>53</v>
      </c>
      <c r="J4974" s="6" t="s">
        <v>54</v>
      </c>
      <c r="K4974" s="5">
        <f t="shared" si="419"/>
        <v>46071</v>
      </c>
      <c r="L4974" s="9">
        <f>+VLOOKUP(B4974,'[17]TT 2023'!F$5044:K$5139,2,0)</f>
        <v>4201092</v>
      </c>
      <c r="M4974" s="9">
        <f t="shared" si="420"/>
        <v>0</v>
      </c>
      <c r="N4974" s="5">
        <f>+VLOOKUP(B4974,'[17]TT 2023'!F$5044:K$5139,6,0)</f>
        <v>46077</v>
      </c>
      <c r="O4974" t="s">
        <v>5243</v>
      </c>
    </row>
    <row r="4975" spans="1:15" hidden="1" x14ac:dyDescent="0.2">
      <c r="A4975" s="5">
        <v>46036</v>
      </c>
      <c r="B4975" s="6">
        <v>3119</v>
      </c>
      <c r="C4975" s="6" t="s">
        <v>4936</v>
      </c>
      <c r="D4975" s="6" t="s">
        <v>4997</v>
      </c>
      <c r="E4975" s="9">
        <v>1468620</v>
      </c>
      <c r="F4975" s="10" t="s">
        <v>1409</v>
      </c>
      <c r="G4975" s="9">
        <v>117490</v>
      </c>
      <c r="H4975" s="9">
        <f t="shared" si="421"/>
        <v>1586110</v>
      </c>
      <c r="I4975" s="6" t="s">
        <v>131</v>
      </c>
      <c r="J4975" s="6" t="s">
        <v>132</v>
      </c>
      <c r="K4975" s="5">
        <f t="shared" si="419"/>
        <v>46071</v>
      </c>
      <c r="L4975" s="9">
        <f>+VLOOKUP(B4975,'[17]TT 2023'!F$5044:K$5139,2,0)</f>
        <v>1586115</v>
      </c>
      <c r="M4975" s="9">
        <f t="shared" si="420"/>
        <v>5</v>
      </c>
      <c r="N4975" s="5">
        <f>+VLOOKUP(B4975,'[17]TT 2023'!F$5044:K$5139,6,0)</f>
        <v>46077</v>
      </c>
      <c r="O4975" t="s">
        <v>5243</v>
      </c>
    </row>
    <row r="4976" spans="1:15" hidden="1" x14ac:dyDescent="0.2">
      <c r="A4976" s="5">
        <v>46036</v>
      </c>
      <c r="B4976" s="6">
        <v>3120</v>
      </c>
      <c r="C4976" s="6" t="s">
        <v>4936</v>
      </c>
      <c r="D4976" s="6" t="s">
        <v>4998</v>
      </c>
      <c r="E4976" s="9">
        <v>1756405</v>
      </c>
      <c r="F4976" s="10" t="s">
        <v>1409</v>
      </c>
      <c r="G4976" s="9">
        <v>140512</v>
      </c>
      <c r="H4976" s="9">
        <f t="shared" si="421"/>
        <v>1896917</v>
      </c>
      <c r="I4976" s="6" t="s">
        <v>131</v>
      </c>
      <c r="J4976" s="6" t="s">
        <v>132</v>
      </c>
      <c r="K4976" s="5">
        <f t="shared" si="419"/>
        <v>46071</v>
      </c>
      <c r="L4976" s="9">
        <f>+VLOOKUP(B4976,'[17]TT 2023'!F$5044:K$5139,2,0)</f>
        <v>1896912</v>
      </c>
      <c r="M4976" s="9">
        <f t="shared" si="420"/>
        <v>-5</v>
      </c>
      <c r="N4976" s="5">
        <f>+VLOOKUP(B4976,'[17]TT 2023'!F$5044:K$5139,6,0)</f>
        <v>46077</v>
      </c>
      <c r="O4976" t="s">
        <v>5243</v>
      </c>
    </row>
    <row r="4977" spans="1:15" hidden="1" x14ac:dyDescent="0.2">
      <c r="A4977" s="5">
        <v>46035</v>
      </c>
      <c r="B4977" s="6">
        <v>3121</v>
      </c>
      <c r="C4977" s="6" t="s">
        <v>4936</v>
      </c>
      <c r="D4977" s="6" t="s">
        <v>4999</v>
      </c>
      <c r="E4977" s="9">
        <v>1003660</v>
      </c>
      <c r="F4977" s="10" t="s">
        <v>1409</v>
      </c>
      <c r="G4977" s="9">
        <v>80293</v>
      </c>
      <c r="H4977" s="9">
        <f t="shared" si="421"/>
        <v>1083953</v>
      </c>
      <c r="I4977" s="6" t="s">
        <v>131</v>
      </c>
      <c r="J4977" s="6" t="s">
        <v>132</v>
      </c>
      <c r="K4977" s="5">
        <f t="shared" si="419"/>
        <v>46070</v>
      </c>
      <c r="L4977" s="9">
        <f>+VLOOKUP(B4977,'[17]TT 2023'!F$5044:K$5139,2,0)</f>
        <v>1083956</v>
      </c>
      <c r="M4977" s="9">
        <f t="shared" si="420"/>
        <v>3</v>
      </c>
      <c r="N4977" s="5">
        <f>+VLOOKUP(B4977,'[17]TT 2023'!F$5044:K$5139,6,0)</f>
        <v>46077</v>
      </c>
      <c r="O4977" t="s">
        <v>5243</v>
      </c>
    </row>
    <row r="4978" spans="1:15" hidden="1" x14ac:dyDescent="0.2">
      <c r="A4978" s="5">
        <v>46034</v>
      </c>
      <c r="B4978" s="6">
        <v>3193</v>
      </c>
      <c r="C4978" s="6" t="s">
        <v>4936</v>
      </c>
      <c r="D4978" s="6" t="s">
        <v>5000</v>
      </c>
      <c r="E4978" s="9">
        <v>2024120</v>
      </c>
      <c r="F4978" s="10" t="s">
        <v>1409</v>
      </c>
      <c r="G4978" s="9">
        <v>161930</v>
      </c>
      <c r="H4978" s="9">
        <f t="shared" si="421"/>
        <v>2186050</v>
      </c>
      <c r="I4978" s="6" t="s">
        <v>147</v>
      </c>
      <c r="J4978" s="6" t="s">
        <v>148</v>
      </c>
      <c r="K4978" s="5">
        <f t="shared" si="419"/>
        <v>46069</v>
      </c>
      <c r="L4978" s="9">
        <f>+VLOOKUP(B4978,'[17]TT 2023'!F$5044:K$5139,2,0)</f>
        <v>2186055</v>
      </c>
      <c r="M4978" s="9">
        <f t="shared" si="420"/>
        <v>5</v>
      </c>
      <c r="N4978" s="5">
        <f>+VLOOKUP(B4978,'[17]TT 2023'!F$5044:K$5139,6,0)</f>
        <v>46077</v>
      </c>
      <c r="O4978" t="s">
        <v>5243</v>
      </c>
    </row>
    <row r="4979" spans="1:15" hidden="1" x14ac:dyDescent="0.2">
      <c r="A4979" s="5">
        <v>46034</v>
      </c>
      <c r="B4979" s="6">
        <v>3194</v>
      </c>
      <c r="C4979" s="6" t="s">
        <v>4936</v>
      </c>
      <c r="D4979" s="6" t="s">
        <v>5001</v>
      </c>
      <c r="E4979" s="9">
        <v>2377931</v>
      </c>
      <c r="F4979" s="10" t="s">
        <v>1409</v>
      </c>
      <c r="G4979" s="9">
        <v>190234</v>
      </c>
      <c r="H4979" s="9">
        <f t="shared" si="421"/>
        <v>2568165</v>
      </c>
      <c r="I4979" s="6" t="s">
        <v>147</v>
      </c>
      <c r="J4979" s="6" t="s">
        <v>148</v>
      </c>
      <c r="K4979" s="5">
        <f t="shared" ref="K4979:K5042" si="422">35+A4979</f>
        <v>46069</v>
      </c>
      <c r="L4979" s="9">
        <f>+VLOOKUP(B4979,'[17]TT 2023'!F$5044:K$5139,2,0)</f>
        <v>2568159</v>
      </c>
      <c r="M4979" s="9">
        <f t="shared" ref="M4979:M5042" si="423">+L4979-H4979</f>
        <v>-6</v>
      </c>
      <c r="N4979" s="5">
        <f>+VLOOKUP(B4979,'[17]TT 2023'!F$5044:K$5139,6,0)</f>
        <v>46077</v>
      </c>
      <c r="O4979" t="s">
        <v>5243</v>
      </c>
    </row>
    <row r="4980" spans="1:15" hidden="1" x14ac:dyDescent="0.2">
      <c r="A4980" s="5">
        <v>46037</v>
      </c>
      <c r="B4980" s="6">
        <v>3928</v>
      </c>
      <c r="C4980" s="6" t="s">
        <v>4936</v>
      </c>
      <c r="D4980" s="6" t="s">
        <v>5002</v>
      </c>
      <c r="E4980" s="9">
        <v>725000</v>
      </c>
      <c r="F4980" s="10" t="s">
        <v>1409</v>
      </c>
      <c r="G4980" s="9">
        <v>58000</v>
      </c>
      <c r="H4980" s="9">
        <f t="shared" si="421"/>
        <v>783000</v>
      </c>
      <c r="I4980" s="6" t="s">
        <v>147</v>
      </c>
      <c r="J4980" s="6" t="s">
        <v>148</v>
      </c>
      <c r="K4980" s="5">
        <f t="shared" si="422"/>
        <v>46072</v>
      </c>
      <c r="L4980" s="9">
        <f>+VLOOKUP(B4980,'[17]TT 2023'!F$5044:K$5139,2,0)</f>
        <v>783000</v>
      </c>
      <c r="M4980" s="9">
        <f t="shared" si="423"/>
        <v>0</v>
      </c>
      <c r="N4980" s="5">
        <f>+VLOOKUP(B4980,'[17]TT 2023'!F$5044:K$5139,6,0)</f>
        <v>46077</v>
      </c>
      <c r="O4980" t="s">
        <v>5243</v>
      </c>
    </row>
    <row r="4981" spans="1:15" hidden="1" x14ac:dyDescent="0.2">
      <c r="A4981" s="5">
        <v>46037</v>
      </c>
      <c r="B4981" s="6">
        <v>3929</v>
      </c>
      <c r="C4981" s="6" t="s">
        <v>4936</v>
      </c>
      <c r="D4981" s="6" t="s">
        <v>5003</v>
      </c>
      <c r="E4981" s="9">
        <v>13700900</v>
      </c>
      <c r="F4981" s="10" t="s">
        <v>1409</v>
      </c>
      <c r="G4981" s="9">
        <v>1096072</v>
      </c>
      <c r="H4981" s="9">
        <f t="shared" ref="H4981:H5044" si="424">+E4981+G4981</f>
        <v>14796972</v>
      </c>
      <c r="I4981" s="6" t="s">
        <v>147</v>
      </c>
      <c r="J4981" s="6" t="s">
        <v>148</v>
      </c>
      <c r="K4981" s="5">
        <f t="shared" si="422"/>
        <v>46072</v>
      </c>
      <c r="L4981" s="9">
        <f>+VLOOKUP(B4981,'[17]TT 2023'!F$5044:K$5139,2,0)</f>
        <v>14796972</v>
      </c>
      <c r="M4981" s="9">
        <f t="shared" si="423"/>
        <v>0</v>
      </c>
      <c r="N4981" s="5">
        <f>+VLOOKUP(B4981,'[17]TT 2023'!F$5044:K$5139,6,0)</f>
        <v>46077</v>
      </c>
      <c r="O4981" t="s">
        <v>5243</v>
      </c>
    </row>
    <row r="4982" spans="1:15" hidden="1" x14ac:dyDescent="0.2">
      <c r="A4982" s="5">
        <v>46037</v>
      </c>
      <c r="B4982" s="6">
        <v>3931</v>
      </c>
      <c r="C4982" s="6" t="s">
        <v>4936</v>
      </c>
      <c r="D4982" s="6" t="s">
        <v>5004</v>
      </c>
      <c r="E4982" s="9">
        <v>725000</v>
      </c>
      <c r="F4982" s="10" t="s">
        <v>1409</v>
      </c>
      <c r="G4982" s="9">
        <v>58000</v>
      </c>
      <c r="H4982" s="9">
        <f t="shared" si="424"/>
        <v>783000</v>
      </c>
      <c r="I4982" s="6" t="s">
        <v>147</v>
      </c>
      <c r="J4982" s="6" t="s">
        <v>148</v>
      </c>
      <c r="K4982" s="5">
        <f t="shared" si="422"/>
        <v>46072</v>
      </c>
      <c r="L4982" s="9">
        <f>+VLOOKUP(B4982,'[17]TT 2023'!F$5044:K$5139,2,0)</f>
        <v>783000</v>
      </c>
      <c r="M4982" s="9">
        <f t="shared" si="423"/>
        <v>0</v>
      </c>
      <c r="N4982" s="5">
        <f>+VLOOKUP(B4982,'[17]TT 2023'!F$5044:K$5139,6,0)</f>
        <v>46077</v>
      </c>
      <c r="O4982" t="s">
        <v>5243</v>
      </c>
    </row>
    <row r="4983" spans="1:15" hidden="1" x14ac:dyDescent="0.2">
      <c r="A4983" s="5">
        <v>46037</v>
      </c>
      <c r="B4983" s="6">
        <v>3932</v>
      </c>
      <c r="C4983" s="6" t="s">
        <v>4936</v>
      </c>
      <c r="D4983" s="6" t="s">
        <v>5005</v>
      </c>
      <c r="E4983" s="9">
        <v>1468620</v>
      </c>
      <c r="F4983" s="10" t="s">
        <v>1409</v>
      </c>
      <c r="G4983" s="9">
        <v>117490</v>
      </c>
      <c r="H4983" s="9">
        <f t="shared" si="424"/>
        <v>1586110</v>
      </c>
      <c r="I4983" s="6" t="s">
        <v>147</v>
      </c>
      <c r="J4983" s="6" t="s">
        <v>148</v>
      </c>
      <c r="K4983" s="5">
        <f t="shared" si="422"/>
        <v>46072</v>
      </c>
      <c r="L4983" s="9">
        <f>+VLOOKUP(B4983,'[17]TT 2023'!F$5044:K$5139,2,0)</f>
        <v>1586115</v>
      </c>
      <c r="M4983" s="9">
        <f t="shared" si="423"/>
        <v>5</v>
      </c>
      <c r="N4983" s="5">
        <f>+VLOOKUP(B4983,'[17]TT 2023'!F$5044:K$5139,6,0)</f>
        <v>46077</v>
      </c>
      <c r="O4983" t="s">
        <v>5243</v>
      </c>
    </row>
    <row r="4984" spans="1:15" hidden="1" x14ac:dyDescent="0.2">
      <c r="A4984" s="5">
        <v>46037</v>
      </c>
      <c r="B4984" s="6">
        <v>3933</v>
      </c>
      <c r="C4984" s="6" t="s">
        <v>4936</v>
      </c>
      <c r="D4984" s="6" t="s">
        <v>5006</v>
      </c>
      <c r="E4984" s="9">
        <v>19262210</v>
      </c>
      <c r="F4984" s="10" t="s">
        <v>1409</v>
      </c>
      <c r="G4984" s="9">
        <v>1540977</v>
      </c>
      <c r="H4984" s="9">
        <f t="shared" si="424"/>
        <v>20803187</v>
      </c>
      <c r="I4984" s="6" t="s">
        <v>147</v>
      </c>
      <c r="J4984" s="6" t="s">
        <v>148</v>
      </c>
      <c r="K4984" s="5">
        <f t="shared" si="422"/>
        <v>46072</v>
      </c>
      <c r="L4984" s="9">
        <f>+VLOOKUP(B4984,'[17]TT 2023'!F$5044:K$5139,2,0)</f>
        <v>20803190</v>
      </c>
      <c r="M4984" s="9">
        <f t="shared" si="423"/>
        <v>3</v>
      </c>
      <c r="N4984" s="5">
        <f>+VLOOKUP(B4984,'[17]TT 2023'!F$5044:K$5139,6,0)</f>
        <v>46077</v>
      </c>
      <c r="O4984" t="s">
        <v>5243</v>
      </c>
    </row>
    <row r="4985" spans="1:15" hidden="1" x14ac:dyDescent="0.2">
      <c r="A4985" s="5">
        <v>46037</v>
      </c>
      <c r="B4985" s="6">
        <v>3934</v>
      </c>
      <c r="C4985" s="6" t="s">
        <v>4936</v>
      </c>
      <c r="D4985" s="6" t="s">
        <v>5007</v>
      </c>
      <c r="E4985" s="9">
        <v>3801040</v>
      </c>
      <c r="F4985" s="10" t="s">
        <v>1409</v>
      </c>
      <c r="G4985" s="9">
        <v>304083</v>
      </c>
      <c r="H4985" s="9">
        <f t="shared" si="424"/>
        <v>4105123</v>
      </c>
      <c r="I4985" s="6" t="s">
        <v>147</v>
      </c>
      <c r="J4985" s="6" t="s">
        <v>148</v>
      </c>
      <c r="K4985" s="5">
        <f t="shared" si="422"/>
        <v>46072</v>
      </c>
      <c r="L4985" s="9">
        <f>+VLOOKUP(B4985,'[17]TT 2023'!F$5044:K$5139,2,0)</f>
        <v>4105121</v>
      </c>
      <c r="M4985" s="9">
        <f t="shared" si="423"/>
        <v>-2</v>
      </c>
      <c r="N4985" s="5">
        <f>+VLOOKUP(B4985,'[17]TT 2023'!F$5044:K$5139,6,0)</f>
        <v>46077</v>
      </c>
      <c r="O4985" t="s">
        <v>5243</v>
      </c>
    </row>
    <row r="4986" spans="1:15" hidden="1" x14ac:dyDescent="0.2">
      <c r="A4986" s="5">
        <v>46037</v>
      </c>
      <c r="B4986" s="6">
        <v>3935</v>
      </c>
      <c r="C4986" s="6" t="s">
        <v>4936</v>
      </c>
      <c r="D4986" s="6" t="s">
        <v>5008</v>
      </c>
      <c r="E4986" s="9">
        <v>2024120</v>
      </c>
      <c r="F4986" s="10" t="s">
        <v>1409</v>
      </c>
      <c r="G4986" s="9">
        <v>161930</v>
      </c>
      <c r="H4986" s="9">
        <f t="shared" si="424"/>
        <v>2186050</v>
      </c>
      <c r="I4986" s="6" t="s">
        <v>147</v>
      </c>
      <c r="J4986" s="6" t="s">
        <v>148</v>
      </c>
      <c r="K4986" s="5">
        <f t="shared" si="422"/>
        <v>46072</v>
      </c>
      <c r="L4986" s="9">
        <f>+VLOOKUP(B4986,'[17]TT 2023'!F$5044:K$5139,2,0)</f>
        <v>2186055</v>
      </c>
      <c r="M4986" s="9">
        <f t="shared" si="423"/>
        <v>5</v>
      </c>
      <c r="N4986" s="5">
        <f>+VLOOKUP(B4986,'[17]TT 2023'!F$5044:K$5139,6,0)</f>
        <v>46077</v>
      </c>
      <c r="O4986" t="s">
        <v>5243</v>
      </c>
    </row>
    <row r="4987" spans="1:15" hidden="1" x14ac:dyDescent="0.2">
      <c r="A4987" s="5">
        <v>46037</v>
      </c>
      <c r="B4987" s="6">
        <v>3936</v>
      </c>
      <c r="C4987" s="6" t="s">
        <v>4936</v>
      </c>
      <c r="D4987" s="6" t="s">
        <v>5009</v>
      </c>
      <c r="E4987" s="9">
        <v>700000</v>
      </c>
      <c r="F4987" s="10" t="s">
        <v>1409</v>
      </c>
      <c r="G4987" s="9">
        <v>56000</v>
      </c>
      <c r="H4987" s="9">
        <f t="shared" si="424"/>
        <v>756000</v>
      </c>
      <c r="I4987" s="6" t="s">
        <v>13</v>
      </c>
      <c r="J4987" s="6" t="s">
        <v>14</v>
      </c>
      <c r="K4987" s="5">
        <f t="shared" si="422"/>
        <v>46072</v>
      </c>
      <c r="L4987" s="9">
        <f>+VLOOKUP(B4987,'[17]TT 2023'!F$5044:K$5139,2,0)</f>
        <v>756000</v>
      </c>
      <c r="M4987" s="9">
        <f t="shared" si="423"/>
        <v>0</v>
      </c>
      <c r="N4987" s="5">
        <f>+VLOOKUP(B4987,'[17]TT 2023'!F$5044:K$5139,6,0)</f>
        <v>46077</v>
      </c>
      <c r="O4987" t="s">
        <v>5243</v>
      </c>
    </row>
    <row r="4988" spans="1:15" hidden="1" x14ac:dyDescent="0.2">
      <c r="A4988" s="5">
        <v>46037</v>
      </c>
      <c r="B4988" s="6">
        <v>3937</v>
      </c>
      <c r="C4988" s="6" t="s">
        <v>4936</v>
      </c>
      <c r="D4988" s="6" t="s">
        <v>5010</v>
      </c>
      <c r="E4988" s="9">
        <v>1896000</v>
      </c>
      <c r="F4988" s="10" t="s">
        <v>1409</v>
      </c>
      <c r="G4988" s="9">
        <v>151680</v>
      </c>
      <c r="H4988" s="9">
        <f t="shared" si="424"/>
        <v>2047680</v>
      </c>
      <c r="I4988" s="6" t="s">
        <v>13</v>
      </c>
      <c r="J4988" s="6" t="s">
        <v>14</v>
      </c>
      <c r="K4988" s="5">
        <f t="shared" si="422"/>
        <v>46072</v>
      </c>
      <c r="L4988" s="9">
        <f>+VLOOKUP(B4988,'[17]TT 2023'!F$5044:K$5139,2,0)</f>
        <v>2047680</v>
      </c>
      <c r="M4988" s="9">
        <f t="shared" si="423"/>
        <v>0</v>
      </c>
      <c r="N4988" s="5">
        <f>+VLOOKUP(B4988,'[17]TT 2023'!F$5044:K$5139,6,0)</f>
        <v>46077</v>
      </c>
      <c r="O4988" t="s">
        <v>5243</v>
      </c>
    </row>
    <row r="4989" spans="1:15" hidden="1" x14ac:dyDescent="0.2">
      <c r="A4989" s="5">
        <v>46037</v>
      </c>
      <c r="B4989" s="6">
        <v>3938</v>
      </c>
      <c r="C4989" s="6" t="s">
        <v>4936</v>
      </c>
      <c r="D4989" s="6" t="s">
        <v>5011</v>
      </c>
      <c r="E4989" s="9">
        <v>8103520</v>
      </c>
      <c r="F4989" s="10" t="s">
        <v>1409</v>
      </c>
      <c r="G4989" s="9">
        <v>648282</v>
      </c>
      <c r="H4989" s="9">
        <f t="shared" si="424"/>
        <v>8751802</v>
      </c>
      <c r="I4989" s="6" t="s">
        <v>175</v>
      </c>
      <c r="J4989" s="6" t="s">
        <v>176</v>
      </c>
      <c r="K4989" s="5">
        <f t="shared" si="422"/>
        <v>46072</v>
      </c>
      <c r="L4989" s="9">
        <f>+VLOOKUP(B4989,'[17]TT 2023'!F$5044:K$5139,2,0)</f>
        <v>8751807</v>
      </c>
      <c r="M4989" s="9">
        <f t="shared" si="423"/>
        <v>5</v>
      </c>
      <c r="N4989" s="5">
        <f>+VLOOKUP(B4989,'[17]TT 2023'!F$5044:K$5139,6,0)</f>
        <v>46077</v>
      </c>
      <c r="O4989" t="s">
        <v>5243</v>
      </c>
    </row>
    <row r="4990" spans="1:15" hidden="1" x14ac:dyDescent="0.2">
      <c r="A4990" s="5">
        <v>46037</v>
      </c>
      <c r="B4990" s="6">
        <v>3939</v>
      </c>
      <c r="C4990" s="6" t="s">
        <v>4936</v>
      </c>
      <c r="D4990" s="6" t="s">
        <v>5012</v>
      </c>
      <c r="E4990" s="9">
        <v>2540000</v>
      </c>
      <c r="F4990" s="10" t="s">
        <v>1409</v>
      </c>
      <c r="G4990" s="9">
        <v>203200</v>
      </c>
      <c r="H4990" s="9">
        <f t="shared" si="424"/>
        <v>2743200</v>
      </c>
      <c r="I4990" s="6" t="s">
        <v>139</v>
      </c>
      <c r="J4990" s="6" t="s">
        <v>140</v>
      </c>
      <c r="K4990" s="5">
        <f t="shared" si="422"/>
        <v>46072</v>
      </c>
      <c r="L4990" s="9">
        <f>+VLOOKUP(B4990,'[17]TT 2023'!F$5044:K$5139,2,0)</f>
        <v>2743200</v>
      </c>
      <c r="M4990" s="9">
        <f t="shared" si="423"/>
        <v>0</v>
      </c>
      <c r="N4990" s="5">
        <f>+VLOOKUP(B4990,'[17]TT 2023'!F$5044:K$5139,6,0)</f>
        <v>46077</v>
      </c>
      <c r="O4990" t="s">
        <v>5243</v>
      </c>
    </row>
    <row r="4991" spans="1:15" hidden="1" x14ac:dyDescent="0.2">
      <c r="A4991" s="5">
        <v>46037</v>
      </c>
      <c r="B4991" s="6">
        <v>3940</v>
      </c>
      <c r="C4991" s="6" t="s">
        <v>4936</v>
      </c>
      <c r="D4991" s="6" t="s">
        <v>5013</v>
      </c>
      <c r="E4991" s="9">
        <v>4048240</v>
      </c>
      <c r="F4991" s="10" t="s">
        <v>1409</v>
      </c>
      <c r="G4991" s="9">
        <v>323859</v>
      </c>
      <c r="H4991" s="9">
        <f t="shared" si="424"/>
        <v>4372099</v>
      </c>
      <c r="I4991" s="6" t="s">
        <v>53</v>
      </c>
      <c r="J4991" s="6" t="s">
        <v>54</v>
      </c>
      <c r="K4991" s="5">
        <f t="shared" si="422"/>
        <v>46072</v>
      </c>
      <c r="L4991" s="9">
        <f>+VLOOKUP(B4991,'[17]TT 2023'!F$5044:K$5139,2,0)</f>
        <v>4372097</v>
      </c>
      <c r="M4991" s="9">
        <f t="shared" si="423"/>
        <v>-2</v>
      </c>
      <c r="N4991" s="5">
        <f>+VLOOKUP(B4991,'[17]TT 2023'!F$5044:K$5139,6,0)</f>
        <v>46077</v>
      </c>
      <c r="O4991" t="s">
        <v>5243</v>
      </c>
    </row>
    <row r="4992" spans="1:15" hidden="1" x14ac:dyDescent="0.2">
      <c r="A4992" s="5">
        <v>46037</v>
      </c>
      <c r="B4992" s="6">
        <v>3941</v>
      </c>
      <c r="C4992" s="6" t="s">
        <v>4936</v>
      </c>
      <c r="D4992" s="6" t="s">
        <v>5014</v>
      </c>
      <c r="E4992" s="9">
        <v>6057740</v>
      </c>
      <c r="F4992" s="10" t="s">
        <v>1409</v>
      </c>
      <c r="G4992" s="9">
        <v>484619</v>
      </c>
      <c r="H4992" s="9">
        <f t="shared" si="424"/>
        <v>6542359</v>
      </c>
      <c r="I4992" s="6" t="s">
        <v>13</v>
      </c>
      <c r="J4992" s="6" t="s">
        <v>14</v>
      </c>
      <c r="K4992" s="5">
        <f t="shared" si="422"/>
        <v>46072</v>
      </c>
      <c r="L4992" s="9">
        <f>+VLOOKUP(B4992,'[17]TT 2023'!F$5044:K$5139,2,0)</f>
        <v>6542357</v>
      </c>
      <c r="M4992" s="9">
        <f t="shared" si="423"/>
        <v>-2</v>
      </c>
      <c r="N4992" s="5">
        <f>+VLOOKUP(B4992,'[17]TT 2023'!F$5044:K$5139,6,0)</f>
        <v>46077</v>
      </c>
      <c r="O4992" t="s">
        <v>5243</v>
      </c>
    </row>
    <row r="4993" spans="1:15" hidden="1" x14ac:dyDescent="0.2">
      <c r="A4993" s="5">
        <v>46038</v>
      </c>
      <c r="B4993" s="6">
        <v>3943</v>
      </c>
      <c r="C4993" s="6" t="s">
        <v>4936</v>
      </c>
      <c r="D4993" s="6" t="s">
        <v>5015</v>
      </c>
      <c r="E4993" s="9">
        <v>1822480</v>
      </c>
      <c r="F4993" s="10" t="s">
        <v>1409</v>
      </c>
      <c r="G4993" s="9">
        <v>145798</v>
      </c>
      <c r="H4993" s="9">
        <f t="shared" si="424"/>
        <v>1968278</v>
      </c>
      <c r="I4993" s="6" t="s">
        <v>117</v>
      </c>
      <c r="J4993" s="6" t="s">
        <v>118</v>
      </c>
      <c r="K4993" s="5">
        <f t="shared" si="422"/>
        <v>46073</v>
      </c>
      <c r="L4993" s="9">
        <f>+VLOOKUP(B4993,'[17]TT 2023'!F$5044:K$5139,2,0)</f>
        <v>1968273</v>
      </c>
      <c r="M4993" s="9">
        <f t="shared" si="423"/>
        <v>-5</v>
      </c>
      <c r="N4993" s="5">
        <f>+VLOOKUP(B4993,'[17]TT 2023'!F$5044:K$5139,6,0)</f>
        <v>46077</v>
      </c>
      <c r="O4993" t="s">
        <v>5243</v>
      </c>
    </row>
    <row r="4994" spans="1:15" hidden="1" x14ac:dyDescent="0.2">
      <c r="A4994" s="5">
        <v>46038</v>
      </c>
      <c r="B4994" s="6">
        <v>3946</v>
      </c>
      <c r="C4994" s="6" t="s">
        <v>4936</v>
      </c>
      <c r="D4994" s="6" t="s">
        <v>5016</v>
      </c>
      <c r="E4994" s="9">
        <v>5759520</v>
      </c>
      <c r="F4994" s="10" t="s">
        <v>1409</v>
      </c>
      <c r="G4994" s="9">
        <v>460762</v>
      </c>
      <c r="H4994" s="9">
        <f t="shared" si="424"/>
        <v>6220282</v>
      </c>
      <c r="I4994" s="6" t="s">
        <v>101</v>
      </c>
      <c r="J4994" s="6" t="s">
        <v>102</v>
      </c>
      <c r="K4994" s="5">
        <f t="shared" si="422"/>
        <v>46073</v>
      </c>
      <c r="L4994" s="9">
        <f>+VLOOKUP(B4994,'[17]TT 2023'!F$5044:K$5139,2,0)</f>
        <v>6220287</v>
      </c>
      <c r="M4994" s="9">
        <f t="shared" si="423"/>
        <v>5</v>
      </c>
      <c r="N4994" s="5">
        <f>+VLOOKUP(B4994,'[17]TT 2023'!F$5044:K$5139,6,0)</f>
        <v>46077</v>
      </c>
      <c r="O4994" t="s">
        <v>5243</v>
      </c>
    </row>
    <row r="4995" spans="1:15" hidden="1" x14ac:dyDescent="0.2">
      <c r="A4995" s="5">
        <v>46037</v>
      </c>
      <c r="B4995" s="6">
        <v>4078</v>
      </c>
      <c r="C4995" s="6" t="s">
        <v>4936</v>
      </c>
      <c r="D4995" s="6" t="s">
        <v>5017</v>
      </c>
      <c r="E4995" s="9">
        <v>932890</v>
      </c>
      <c r="F4995" s="10" t="s">
        <v>1409</v>
      </c>
      <c r="G4995" s="9">
        <v>74631</v>
      </c>
      <c r="H4995" s="9">
        <f t="shared" si="424"/>
        <v>1007521</v>
      </c>
      <c r="I4995" s="6" t="s">
        <v>13</v>
      </c>
      <c r="J4995" s="6" t="s">
        <v>14</v>
      </c>
      <c r="K4995" s="5">
        <f t="shared" si="422"/>
        <v>46072</v>
      </c>
      <c r="L4995" s="9">
        <f>+VLOOKUP(B4995,'[17]TT 2023'!F$5044:K$5139,2,0)</f>
        <v>1007519</v>
      </c>
      <c r="M4995" s="9">
        <f t="shared" si="423"/>
        <v>-2</v>
      </c>
      <c r="N4995" s="5">
        <f>+VLOOKUP(B4995,'[17]TT 2023'!F$5044:K$5139,6,0)</f>
        <v>46077</v>
      </c>
      <c r="O4995" t="s">
        <v>5243</v>
      </c>
    </row>
    <row r="4996" spans="1:15" hidden="1" x14ac:dyDescent="0.2">
      <c r="A4996" s="5">
        <v>46041</v>
      </c>
      <c r="B4996" s="6">
        <v>4794</v>
      </c>
      <c r="C4996" s="6" t="s">
        <v>4936</v>
      </c>
      <c r="D4996" s="6" t="s">
        <v>5018</v>
      </c>
      <c r="E4996" s="9">
        <v>1840000</v>
      </c>
      <c r="F4996" s="10" t="s">
        <v>1409</v>
      </c>
      <c r="G4996" s="9">
        <v>147200</v>
      </c>
      <c r="H4996" s="9">
        <f t="shared" si="424"/>
        <v>1987200</v>
      </c>
      <c r="I4996" s="6" t="s">
        <v>13</v>
      </c>
      <c r="J4996" s="6" t="s">
        <v>14</v>
      </c>
      <c r="K4996" s="5">
        <f t="shared" si="422"/>
        <v>46076</v>
      </c>
      <c r="L4996" s="9">
        <f>+VLOOKUP(B4996,'[17]TT 2023'!F$5044:K$5139,2,0)</f>
        <v>1987200</v>
      </c>
      <c r="M4996" s="9">
        <f t="shared" si="423"/>
        <v>0</v>
      </c>
      <c r="N4996" s="5">
        <f>+VLOOKUP(B4996,'[17]TT 2023'!F$5044:K$5139,6,0)</f>
        <v>46077</v>
      </c>
      <c r="O4996" t="s">
        <v>5243</v>
      </c>
    </row>
    <row r="4997" spans="1:15" hidden="1" x14ac:dyDescent="0.2">
      <c r="A4997" s="5">
        <v>46041</v>
      </c>
      <c r="B4997" s="6">
        <v>5160</v>
      </c>
      <c r="C4997" s="6" t="s">
        <v>4936</v>
      </c>
      <c r="D4997" s="6" t="s">
        <v>5019</v>
      </c>
      <c r="E4997" s="9">
        <v>474325</v>
      </c>
      <c r="F4997" s="10" t="s">
        <v>1409</v>
      </c>
      <c r="G4997" s="9">
        <v>37946</v>
      </c>
      <c r="H4997" s="9">
        <f t="shared" si="424"/>
        <v>512271</v>
      </c>
      <c r="I4997" s="6" t="s">
        <v>13</v>
      </c>
      <c r="J4997" s="6" t="s">
        <v>14</v>
      </c>
      <c r="K4997" s="5">
        <f t="shared" si="422"/>
        <v>46076</v>
      </c>
      <c r="L4997" s="9">
        <f>+VLOOKUP(B4997,'[17]TT 2023'!F$5140:K$5232,2,0)</f>
        <v>512271</v>
      </c>
      <c r="M4997" s="9">
        <f t="shared" si="423"/>
        <v>0</v>
      </c>
      <c r="N4997" s="5">
        <f>+VLOOKUP(B4997,'[17]TT 2023'!F$5140:K$5232,6,0)</f>
        <v>46091</v>
      </c>
      <c r="O4997" t="s">
        <v>5375</v>
      </c>
    </row>
    <row r="4998" spans="1:15" hidden="1" x14ac:dyDescent="0.2">
      <c r="A4998" s="5">
        <v>46041</v>
      </c>
      <c r="B4998" s="6">
        <v>5161</v>
      </c>
      <c r="C4998" s="6" t="s">
        <v>4936</v>
      </c>
      <c r="D4998" s="6" t="s">
        <v>5020</v>
      </c>
      <c r="E4998" s="9">
        <v>501830</v>
      </c>
      <c r="F4998" s="10" t="s">
        <v>1409</v>
      </c>
      <c r="G4998" s="9">
        <v>40146</v>
      </c>
      <c r="H4998" s="9">
        <f t="shared" si="424"/>
        <v>541976</v>
      </c>
      <c r="I4998" s="6" t="s">
        <v>13</v>
      </c>
      <c r="J4998" s="6" t="s">
        <v>14</v>
      </c>
      <c r="K4998" s="5">
        <f t="shared" si="422"/>
        <v>46076</v>
      </c>
      <c r="L4998" s="9">
        <f>+VLOOKUP(B4998,'[17]TT 2023'!F$5140:K$5232,2,0)</f>
        <v>541971</v>
      </c>
      <c r="M4998" s="9">
        <f t="shared" si="423"/>
        <v>-5</v>
      </c>
      <c r="N4998" s="5">
        <f>+VLOOKUP(B4998,'[17]TT 2023'!F$5140:K$5232,6,0)</f>
        <v>46091</v>
      </c>
      <c r="O4998" t="s">
        <v>5375</v>
      </c>
    </row>
    <row r="4999" spans="1:15" hidden="1" x14ac:dyDescent="0.2">
      <c r="A4999" s="5">
        <v>46041</v>
      </c>
      <c r="B4999" s="6">
        <v>5162</v>
      </c>
      <c r="C4999" s="6" t="s">
        <v>4936</v>
      </c>
      <c r="D4999" s="6" t="s">
        <v>5021</v>
      </c>
      <c r="E4999" s="9">
        <v>2893620</v>
      </c>
      <c r="F4999" s="10" t="s">
        <v>1409</v>
      </c>
      <c r="G4999" s="9">
        <v>231490</v>
      </c>
      <c r="H4999" s="9">
        <f t="shared" si="424"/>
        <v>3125110</v>
      </c>
      <c r="I4999" s="6" t="s">
        <v>13</v>
      </c>
      <c r="J4999" s="6" t="s">
        <v>14</v>
      </c>
      <c r="K4999" s="5">
        <f t="shared" si="422"/>
        <v>46076</v>
      </c>
      <c r="L4999" s="9">
        <f>+VLOOKUP(B4999,'[17]TT 2023'!F$5140:K$5232,2,0)</f>
        <v>3125115</v>
      </c>
      <c r="M4999" s="9">
        <f t="shared" si="423"/>
        <v>5</v>
      </c>
      <c r="N4999" s="5">
        <f>+VLOOKUP(B4999,'[17]TT 2023'!F$5140:K$5232,6,0)</f>
        <v>46091</v>
      </c>
      <c r="O4999" t="s">
        <v>5375</v>
      </c>
    </row>
    <row r="5000" spans="1:15" hidden="1" x14ac:dyDescent="0.2">
      <c r="A5000" s="5">
        <v>46041</v>
      </c>
      <c r="B5000" s="6">
        <v>5163</v>
      </c>
      <c r="C5000" s="6" t="s">
        <v>4936</v>
      </c>
      <c r="D5000" s="6" t="s">
        <v>5022</v>
      </c>
      <c r="E5000" s="9">
        <v>474325</v>
      </c>
      <c r="F5000" s="10" t="s">
        <v>1409</v>
      </c>
      <c r="G5000" s="9">
        <v>37946</v>
      </c>
      <c r="H5000" s="9">
        <f t="shared" si="424"/>
        <v>512271</v>
      </c>
      <c r="I5000" s="6" t="s">
        <v>131</v>
      </c>
      <c r="J5000" s="6" t="s">
        <v>132</v>
      </c>
      <c r="K5000" s="5">
        <f t="shared" si="422"/>
        <v>46076</v>
      </c>
      <c r="L5000" s="9">
        <f>+VLOOKUP(B5000,'[17]TT 2023'!F$5140:K$5232,2,0)</f>
        <v>512271</v>
      </c>
      <c r="M5000" s="9">
        <f t="shared" si="423"/>
        <v>0</v>
      </c>
      <c r="N5000" s="5">
        <f>+VLOOKUP(B5000,'[17]TT 2023'!F$5140:K$5232,6,0)</f>
        <v>46091</v>
      </c>
      <c r="O5000" t="s">
        <v>5375</v>
      </c>
    </row>
    <row r="5001" spans="1:15" hidden="1" x14ac:dyDescent="0.2">
      <c r="A5001" s="5">
        <v>46041</v>
      </c>
      <c r="B5001" s="6">
        <v>5164</v>
      </c>
      <c r="C5001" s="6" t="s">
        <v>4936</v>
      </c>
      <c r="D5001" s="6" t="s">
        <v>5023</v>
      </c>
      <c r="E5001" s="9">
        <v>3462885</v>
      </c>
      <c r="F5001" s="10" t="s">
        <v>1409</v>
      </c>
      <c r="G5001" s="9">
        <v>277031</v>
      </c>
      <c r="H5001" s="9">
        <f t="shared" si="424"/>
        <v>3739916</v>
      </c>
      <c r="I5001" s="6" t="s">
        <v>131</v>
      </c>
      <c r="J5001" s="6" t="s">
        <v>132</v>
      </c>
      <c r="K5001" s="5">
        <f t="shared" si="422"/>
        <v>46076</v>
      </c>
      <c r="L5001" s="9">
        <f>+VLOOKUP(B5001,'[17]TT 2023'!F$5140:K$5232,2,0)</f>
        <v>3739919</v>
      </c>
      <c r="M5001" s="9">
        <f t="shared" si="423"/>
        <v>3</v>
      </c>
      <c r="N5001" s="5">
        <f>+VLOOKUP(B5001,'[17]TT 2023'!F$5140:K$5232,6,0)</f>
        <v>46091</v>
      </c>
      <c r="O5001" t="s">
        <v>5375</v>
      </c>
    </row>
    <row r="5002" spans="1:15" hidden="1" x14ac:dyDescent="0.2">
      <c r="A5002" s="5">
        <v>46041</v>
      </c>
      <c r="B5002" s="6">
        <v>5165</v>
      </c>
      <c r="C5002" s="6" t="s">
        <v>4936</v>
      </c>
      <c r="D5002" s="6" t="s">
        <v>5024</v>
      </c>
      <c r="E5002" s="9">
        <v>1928880</v>
      </c>
      <c r="F5002" s="10" t="s">
        <v>1409</v>
      </c>
      <c r="G5002" s="9">
        <v>154310</v>
      </c>
      <c r="H5002" s="9">
        <f t="shared" si="424"/>
        <v>2083190</v>
      </c>
      <c r="I5002" s="6" t="s">
        <v>139</v>
      </c>
      <c r="J5002" s="6" t="s">
        <v>140</v>
      </c>
      <c r="K5002" s="5">
        <f t="shared" si="422"/>
        <v>46076</v>
      </c>
      <c r="L5002" s="9">
        <f>+VLOOKUP(B5002,'[17]TT 2023'!F$5044:K$5139,2,0)</f>
        <v>2083185</v>
      </c>
      <c r="M5002" s="9">
        <f t="shared" si="423"/>
        <v>-5</v>
      </c>
      <c r="N5002" s="5">
        <f>+VLOOKUP(B5002,'[17]TT 2023'!F$5044:K$5139,6,0)</f>
        <v>46077</v>
      </c>
      <c r="O5002" t="s">
        <v>5243</v>
      </c>
    </row>
    <row r="5003" spans="1:15" hidden="1" x14ac:dyDescent="0.2">
      <c r="A5003" s="5">
        <v>46041</v>
      </c>
      <c r="B5003" s="6">
        <v>5166</v>
      </c>
      <c r="C5003" s="6" t="s">
        <v>4936</v>
      </c>
      <c r="D5003" s="6" t="s">
        <v>5025</v>
      </c>
      <c r="E5003" s="9">
        <v>4397770</v>
      </c>
      <c r="F5003" s="10" t="s">
        <v>1409</v>
      </c>
      <c r="G5003" s="9">
        <v>351822</v>
      </c>
      <c r="H5003" s="9">
        <f t="shared" si="424"/>
        <v>4749592</v>
      </c>
      <c r="I5003" s="6" t="s">
        <v>89</v>
      </c>
      <c r="J5003" s="6" t="s">
        <v>90</v>
      </c>
      <c r="K5003" s="5">
        <f t="shared" si="422"/>
        <v>46076</v>
      </c>
      <c r="L5003" s="9">
        <f>+VLOOKUP(B5003,'[17]TT 2023'!F$5140:K$5232,2,0)</f>
        <v>4749597</v>
      </c>
      <c r="M5003" s="9">
        <f t="shared" si="423"/>
        <v>5</v>
      </c>
      <c r="N5003" s="5">
        <f>+VLOOKUP(B5003,'[17]TT 2023'!F$5140:K$5232,6,0)</f>
        <v>46091</v>
      </c>
      <c r="O5003" t="s">
        <v>5375</v>
      </c>
    </row>
    <row r="5004" spans="1:15" hidden="1" x14ac:dyDescent="0.2">
      <c r="A5004" s="5">
        <v>46042</v>
      </c>
      <c r="B5004" s="6">
        <v>5167</v>
      </c>
      <c r="C5004" s="6" t="s">
        <v>4936</v>
      </c>
      <c r="D5004" s="6" t="s">
        <v>5026</v>
      </c>
      <c r="E5004" s="9">
        <v>4822200</v>
      </c>
      <c r="F5004" s="10" t="s">
        <v>1409</v>
      </c>
      <c r="G5004" s="9">
        <v>385776</v>
      </c>
      <c r="H5004" s="9">
        <f t="shared" si="424"/>
        <v>5207976</v>
      </c>
      <c r="I5004" s="6" t="s">
        <v>89</v>
      </c>
      <c r="J5004" s="6" t="s">
        <v>90</v>
      </c>
      <c r="K5004" s="5">
        <f t="shared" si="422"/>
        <v>46077</v>
      </c>
      <c r="L5004" s="9">
        <f>+VLOOKUP(B5004,'[17]TT 2023'!F$5044:K$5139,2,0)</f>
        <v>5207976</v>
      </c>
      <c r="M5004" s="9">
        <f t="shared" si="423"/>
        <v>0</v>
      </c>
      <c r="N5004" s="5">
        <f>+VLOOKUP(B5004,'[17]TT 2023'!F$5044:K$5139,6,0)</f>
        <v>46077</v>
      </c>
      <c r="O5004" t="s">
        <v>5243</v>
      </c>
    </row>
    <row r="5005" spans="1:15" hidden="1" x14ac:dyDescent="0.2">
      <c r="A5005" s="5">
        <v>46042</v>
      </c>
      <c r="B5005" s="6">
        <v>5168</v>
      </c>
      <c r="C5005" s="6" t="s">
        <v>4936</v>
      </c>
      <c r="D5005" s="6" t="s">
        <v>5027</v>
      </c>
      <c r="E5005" s="9">
        <v>725000</v>
      </c>
      <c r="F5005" s="10" t="s">
        <v>1409</v>
      </c>
      <c r="G5005" s="9">
        <v>58000</v>
      </c>
      <c r="H5005" s="9">
        <f t="shared" si="424"/>
        <v>783000</v>
      </c>
      <c r="I5005" s="6" t="s">
        <v>93</v>
      </c>
      <c r="J5005" s="6" t="s">
        <v>94</v>
      </c>
      <c r="K5005" s="5">
        <f t="shared" si="422"/>
        <v>46077</v>
      </c>
      <c r="L5005" s="9">
        <f>+VLOOKUP(B5005,'[17]TT 2023'!F$5044:K$5139,2,0)</f>
        <v>783000</v>
      </c>
      <c r="M5005" s="9">
        <f t="shared" si="423"/>
        <v>0</v>
      </c>
      <c r="N5005" s="5">
        <f>+VLOOKUP(B5005,'[17]TT 2023'!F$5044:K$5139,6,0)</f>
        <v>46077</v>
      </c>
      <c r="O5005" t="s">
        <v>5243</v>
      </c>
    </row>
    <row r="5006" spans="1:15" hidden="1" x14ac:dyDescent="0.2">
      <c r="A5006" s="5">
        <v>46042</v>
      </c>
      <c r="B5006" s="6">
        <v>5169</v>
      </c>
      <c r="C5006" s="6" t="s">
        <v>4936</v>
      </c>
      <c r="D5006" s="6" t="s">
        <v>5028</v>
      </c>
      <c r="E5006" s="9">
        <v>4436424</v>
      </c>
      <c r="F5006" s="10" t="s">
        <v>1409</v>
      </c>
      <c r="G5006" s="9">
        <v>354914</v>
      </c>
      <c r="H5006" s="9">
        <f t="shared" si="424"/>
        <v>4791338</v>
      </c>
      <c r="I5006" s="6" t="s">
        <v>113</v>
      </c>
      <c r="J5006" s="6" t="s">
        <v>114</v>
      </c>
      <c r="K5006" s="5">
        <f t="shared" si="422"/>
        <v>46077</v>
      </c>
      <c r="L5006" s="9">
        <f>+VLOOKUP(B5006,'[17]TT 2023'!F$5044:K$5139,2,0)</f>
        <v>4791339</v>
      </c>
      <c r="M5006" s="9">
        <f t="shared" si="423"/>
        <v>1</v>
      </c>
      <c r="N5006" s="5">
        <f>+VLOOKUP(B5006,'[17]TT 2023'!F$5044:K$5139,6,0)</f>
        <v>46077</v>
      </c>
      <c r="O5006" t="s">
        <v>5243</v>
      </c>
    </row>
    <row r="5007" spans="1:15" hidden="1" x14ac:dyDescent="0.2">
      <c r="A5007" s="5">
        <v>46042</v>
      </c>
      <c r="B5007" s="6">
        <v>5170</v>
      </c>
      <c r="C5007" s="6" t="s">
        <v>4936</v>
      </c>
      <c r="D5007" s="6" t="s">
        <v>5029</v>
      </c>
      <c r="E5007" s="9">
        <v>2024120</v>
      </c>
      <c r="F5007" s="10" t="s">
        <v>1409</v>
      </c>
      <c r="G5007" s="9">
        <v>161930</v>
      </c>
      <c r="H5007" s="9">
        <f t="shared" si="424"/>
        <v>2186050</v>
      </c>
      <c r="I5007" s="6" t="s">
        <v>291</v>
      </c>
      <c r="J5007" s="6" t="s">
        <v>292</v>
      </c>
      <c r="K5007" s="5">
        <f t="shared" si="422"/>
        <v>46077</v>
      </c>
      <c r="L5007" s="9">
        <f>+VLOOKUP(B5007,'[17]TT 2023'!F$5044:K$5139,2,0)</f>
        <v>2186055</v>
      </c>
      <c r="M5007" s="9">
        <f t="shared" si="423"/>
        <v>5</v>
      </c>
      <c r="N5007" s="5">
        <f>+VLOOKUP(B5007,'[17]TT 2023'!F$5044:K$5139,6,0)</f>
        <v>46077</v>
      </c>
      <c r="O5007" t="s">
        <v>5243</v>
      </c>
    </row>
    <row r="5008" spans="1:15" hidden="1" x14ac:dyDescent="0.2">
      <c r="A5008" s="5">
        <v>46042</v>
      </c>
      <c r="B5008" s="6">
        <v>5171</v>
      </c>
      <c r="C5008" s="6" t="s">
        <v>4936</v>
      </c>
      <c r="D5008" s="6" t="s">
        <v>5030</v>
      </c>
      <c r="E5008" s="9">
        <v>474325</v>
      </c>
      <c r="F5008" s="10" t="s">
        <v>1409</v>
      </c>
      <c r="G5008" s="9">
        <v>37946</v>
      </c>
      <c r="H5008" s="9">
        <f t="shared" si="424"/>
        <v>512271</v>
      </c>
      <c r="I5008" s="6" t="s">
        <v>13</v>
      </c>
      <c r="J5008" s="6" t="s">
        <v>14</v>
      </c>
      <c r="K5008" s="5">
        <f t="shared" si="422"/>
        <v>46077</v>
      </c>
      <c r="L5008" s="9">
        <f>+VLOOKUP(B5008,'[17]TT 2023'!F$5044:K$5139,2,0)</f>
        <v>512271</v>
      </c>
      <c r="M5008" s="9">
        <f t="shared" si="423"/>
        <v>0</v>
      </c>
      <c r="N5008" s="5">
        <f>+VLOOKUP(B5008,'[17]TT 2023'!F$5044:K$5139,6,0)</f>
        <v>46077</v>
      </c>
      <c r="O5008" t="s">
        <v>5243</v>
      </c>
    </row>
    <row r="5009" spans="1:15" hidden="1" x14ac:dyDescent="0.2">
      <c r="A5009" s="5">
        <v>46036</v>
      </c>
      <c r="B5009" s="6">
        <v>5172</v>
      </c>
      <c r="C5009" s="6" t="s">
        <v>4936</v>
      </c>
      <c r="D5009" s="6" t="s">
        <v>5031</v>
      </c>
      <c r="E5009" s="9">
        <v>13057840</v>
      </c>
      <c r="F5009" s="10" t="s">
        <v>1409</v>
      </c>
      <c r="G5009" s="9">
        <v>1044627</v>
      </c>
      <c r="H5009" s="9">
        <f t="shared" si="424"/>
        <v>14102467</v>
      </c>
      <c r="I5009" s="6" t="s">
        <v>131</v>
      </c>
      <c r="J5009" s="6" t="s">
        <v>132</v>
      </c>
      <c r="K5009" s="5">
        <f t="shared" si="422"/>
        <v>46071</v>
      </c>
      <c r="L5009" s="9">
        <f>+VLOOKUP(B5009,'[17]TT 2023'!F$5044:K$5139,2,0)</f>
        <v>14102465</v>
      </c>
      <c r="M5009" s="9">
        <f t="shared" si="423"/>
        <v>-2</v>
      </c>
      <c r="N5009" s="5">
        <f>+VLOOKUP(B5009,'[17]TT 2023'!F$5044:K$5139,6,0)</f>
        <v>46077</v>
      </c>
      <c r="O5009" t="s">
        <v>5243</v>
      </c>
    </row>
    <row r="5010" spans="1:15" hidden="1" x14ac:dyDescent="0.2">
      <c r="A5010" s="5">
        <v>46038</v>
      </c>
      <c r="B5010" s="6">
        <v>5250</v>
      </c>
      <c r="C5010" s="6" t="s">
        <v>4936</v>
      </c>
      <c r="D5010" s="6" t="s">
        <v>5032</v>
      </c>
      <c r="E5010" s="9">
        <v>2484570</v>
      </c>
      <c r="F5010" s="10" t="s">
        <v>1409</v>
      </c>
      <c r="G5010" s="9">
        <v>198766</v>
      </c>
      <c r="H5010" s="9">
        <f t="shared" si="424"/>
        <v>2683336</v>
      </c>
      <c r="I5010" s="6" t="s">
        <v>117</v>
      </c>
      <c r="J5010" s="6" t="s">
        <v>118</v>
      </c>
      <c r="K5010" s="5">
        <f t="shared" si="422"/>
        <v>46073</v>
      </c>
      <c r="L5010" s="9">
        <f>+VLOOKUP(B5010,'[17]TT 2023'!F$5044:K$5139,2,0)</f>
        <v>2683341</v>
      </c>
      <c r="M5010" s="9">
        <f t="shared" si="423"/>
        <v>5</v>
      </c>
      <c r="N5010" s="5">
        <f>+VLOOKUP(B5010,'[17]TT 2023'!F$5044:K$5139,6,0)</f>
        <v>46077</v>
      </c>
      <c r="O5010" t="s">
        <v>5243</v>
      </c>
    </row>
    <row r="5011" spans="1:15" hidden="1" x14ac:dyDescent="0.2">
      <c r="A5011" s="5">
        <v>46038</v>
      </c>
      <c r="B5011" s="6">
        <v>5251</v>
      </c>
      <c r="C5011" s="6" t="s">
        <v>4936</v>
      </c>
      <c r="D5011" s="6" t="s">
        <v>5033</v>
      </c>
      <c r="E5011" s="9">
        <v>725000</v>
      </c>
      <c r="F5011" s="10" t="s">
        <v>1409</v>
      </c>
      <c r="G5011" s="9">
        <v>58000</v>
      </c>
      <c r="H5011" s="9">
        <f t="shared" si="424"/>
        <v>783000</v>
      </c>
      <c r="I5011" s="6" t="s">
        <v>13</v>
      </c>
      <c r="J5011" s="6" t="s">
        <v>14</v>
      </c>
      <c r="K5011" s="5">
        <f t="shared" si="422"/>
        <v>46073</v>
      </c>
      <c r="L5011" s="9">
        <f>+VLOOKUP(B5011,'[17]TT 2023'!F$5044:K$5139,2,0)</f>
        <v>783000</v>
      </c>
      <c r="M5011" s="9">
        <f t="shared" si="423"/>
        <v>0</v>
      </c>
      <c r="N5011" s="5">
        <f>+VLOOKUP(B5011,'[17]TT 2023'!F$5044:K$5139,6,0)</f>
        <v>46077</v>
      </c>
      <c r="O5011" t="s">
        <v>5243</v>
      </c>
    </row>
    <row r="5012" spans="1:15" hidden="1" x14ac:dyDescent="0.2">
      <c r="A5012" s="5">
        <v>46038</v>
      </c>
      <c r="B5012" s="6">
        <v>5252</v>
      </c>
      <c r="C5012" s="6" t="s">
        <v>4936</v>
      </c>
      <c r="D5012" s="6" t="s">
        <v>5034</v>
      </c>
      <c r="E5012" s="9">
        <v>3348180</v>
      </c>
      <c r="F5012" s="10" t="s">
        <v>1409</v>
      </c>
      <c r="G5012" s="9">
        <v>267854</v>
      </c>
      <c r="H5012" s="9">
        <f t="shared" si="424"/>
        <v>3616034</v>
      </c>
      <c r="I5012" s="6" t="s">
        <v>13</v>
      </c>
      <c r="J5012" s="6" t="s">
        <v>14</v>
      </c>
      <c r="K5012" s="5">
        <f t="shared" si="422"/>
        <v>46073</v>
      </c>
      <c r="L5012" s="9">
        <f>+VLOOKUP(B5012,'[17]TT 2023'!F$5044:K$5139,2,0)</f>
        <v>3616029</v>
      </c>
      <c r="M5012" s="9">
        <f t="shared" si="423"/>
        <v>-5</v>
      </c>
      <c r="N5012" s="5">
        <f>+VLOOKUP(B5012,'[17]TT 2023'!F$5044:K$5139,6,0)</f>
        <v>46077</v>
      </c>
      <c r="O5012" t="s">
        <v>5243</v>
      </c>
    </row>
    <row r="5013" spans="1:15" hidden="1" x14ac:dyDescent="0.2">
      <c r="A5013" s="5">
        <v>46038</v>
      </c>
      <c r="B5013" s="6">
        <v>5299</v>
      </c>
      <c r="C5013" s="6" t="s">
        <v>4936</v>
      </c>
      <c r="D5013" s="6" t="s">
        <v>5035</v>
      </c>
      <c r="E5013" s="9">
        <v>36393664</v>
      </c>
      <c r="F5013" s="10" t="s">
        <v>1409</v>
      </c>
      <c r="G5013" s="9">
        <v>2911493</v>
      </c>
      <c r="H5013" s="9">
        <f t="shared" si="424"/>
        <v>39305157</v>
      </c>
      <c r="I5013" s="6" t="s">
        <v>13</v>
      </c>
      <c r="J5013" s="6" t="s">
        <v>14</v>
      </c>
      <c r="K5013" s="5">
        <f t="shared" si="422"/>
        <v>46073</v>
      </c>
      <c r="L5013" s="9">
        <f>+VLOOKUP(B5013,'[17]TT 2023'!F$5044:K$5139,2,0)</f>
        <v>39305156</v>
      </c>
      <c r="M5013" s="9">
        <f t="shared" si="423"/>
        <v>-1</v>
      </c>
      <c r="N5013" s="5">
        <f>+VLOOKUP(B5013,'[17]TT 2023'!F$5044:K$5139,6,0)</f>
        <v>46077</v>
      </c>
      <c r="O5013" t="s">
        <v>5243</v>
      </c>
    </row>
    <row r="5014" spans="1:15" hidden="1" x14ac:dyDescent="0.2">
      <c r="A5014" s="5">
        <v>46044</v>
      </c>
      <c r="B5014" s="6">
        <v>5301</v>
      </c>
      <c r="C5014" s="6" t="s">
        <v>4936</v>
      </c>
      <c r="D5014" s="6" t="s">
        <v>5036</v>
      </c>
      <c r="E5014" s="9">
        <v>3291100</v>
      </c>
      <c r="F5014" s="10" t="s">
        <v>1409</v>
      </c>
      <c r="G5014" s="9">
        <v>263288</v>
      </c>
      <c r="H5014" s="9">
        <f t="shared" si="424"/>
        <v>3554388</v>
      </c>
      <c r="I5014" s="6" t="s">
        <v>13</v>
      </c>
      <c r="J5014" s="6" t="s">
        <v>14</v>
      </c>
      <c r="K5014" s="5">
        <f t="shared" si="422"/>
        <v>46079</v>
      </c>
      <c r="L5014" s="9">
        <f>+VLOOKUP(B5014,'[17]TT 2023'!F$5140:K$5232,2,0)</f>
        <v>3554388</v>
      </c>
      <c r="M5014" s="9">
        <f t="shared" si="423"/>
        <v>0</v>
      </c>
      <c r="N5014" s="5">
        <f>+VLOOKUP(B5014,'[17]TT 2023'!F$5140:K$5232,6,0)</f>
        <v>46091</v>
      </c>
      <c r="O5014" t="s">
        <v>5375</v>
      </c>
    </row>
    <row r="5015" spans="1:15" x14ac:dyDescent="0.2">
      <c r="A5015" s="5">
        <v>46044</v>
      </c>
      <c r="B5015" s="6">
        <v>5302</v>
      </c>
      <c r="C5015" s="6" t="s">
        <v>4936</v>
      </c>
      <c r="D5015" s="6" t="s">
        <v>5037</v>
      </c>
      <c r="E5015" s="9">
        <v>25711710</v>
      </c>
      <c r="F5015" s="10" t="s">
        <v>1409</v>
      </c>
      <c r="G5015" s="9">
        <v>2056937</v>
      </c>
      <c r="H5015" s="9">
        <f t="shared" si="424"/>
        <v>27768647</v>
      </c>
      <c r="I5015" s="6" t="s">
        <v>13</v>
      </c>
      <c r="J5015" s="6" t="s">
        <v>14</v>
      </c>
      <c r="K5015" s="5">
        <f t="shared" si="422"/>
        <v>46079</v>
      </c>
      <c r="L5015" s="9" t="e">
        <f>+VLOOKUP(B5015,'[17]TT 2023'!F$5233:K$5319,2,0)</f>
        <v>#N/A</v>
      </c>
      <c r="M5015" s="9" t="e">
        <f t="shared" si="423"/>
        <v>#N/A</v>
      </c>
      <c r="N5015" s="5" t="e">
        <f>+VLOOKUP(B5015,'[17]TT 2023'!F$5233:K$5319,6,0)</f>
        <v>#N/A</v>
      </c>
    </row>
    <row r="5016" spans="1:15" x14ac:dyDescent="0.2">
      <c r="A5016" s="5">
        <v>46044</v>
      </c>
      <c r="B5016" s="6">
        <v>5303</v>
      </c>
      <c r="C5016" s="6" t="s">
        <v>4936</v>
      </c>
      <c r="D5016" s="6" t="s">
        <v>5038</v>
      </c>
      <c r="E5016" s="9">
        <v>10045400</v>
      </c>
      <c r="F5016" s="10" t="s">
        <v>1409</v>
      </c>
      <c r="G5016" s="9">
        <v>803632</v>
      </c>
      <c r="H5016" s="9">
        <f t="shared" si="424"/>
        <v>10849032</v>
      </c>
      <c r="I5016" s="6" t="s">
        <v>147</v>
      </c>
      <c r="J5016" s="6" t="s">
        <v>148</v>
      </c>
      <c r="K5016" s="5">
        <f t="shared" si="422"/>
        <v>46079</v>
      </c>
      <c r="L5016" s="9" t="e">
        <f>+VLOOKUP(B5016,'[17]TT 2023'!F$5233:K$5319,2,0)</f>
        <v>#N/A</v>
      </c>
      <c r="M5016" s="9" t="e">
        <f t="shared" si="423"/>
        <v>#N/A</v>
      </c>
      <c r="N5016" s="5" t="e">
        <f>+VLOOKUP(B5016,'[17]TT 2023'!F$5233:K$5319,6,0)</f>
        <v>#N/A</v>
      </c>
    </row>
    <row r="5017" spans="1:15" x14ac:dyDescent="0.2">
      <c r="A5017" s="5">
        <v>46044</v>
      </c>
      <c r="B5017" s="6">
        <v>5304</v>
      </c>
      <c r="C5017" s="6" t="s">
        <v>4936</v>
      </c>
      <c r="D5017" s="6" t="s">
        <v>5039</v>
      </c>
      <c r="E5017" s="9">
        <v>1425000</v>
      </c>
      <c r="F5017" s="10" t="s">
        <v>1409</v>
      </c>
      <c r="G5017" s="9">
        <v>114000</v>
      </c>
      <c r="H5017" s="9">
        <f t="shared" si="424"/>
        <v>1539000</v>
      </c>
      <c r="I5017" s="6" t="s">
        <v>13</v>
      </c>
      <c r="J5017" s="6" t="s">
        <v>14</v>
      </c>
      <c r="K5017" s="5">
        <f t="shared" si="422"/>
        <v>46079</v>
      </c>
      <c r="L5017" s="9" t="e">
        <f>+VLOOKUP(B5017,'[17]TT 2023'!F$5233:K$5319,2,0)</f>
        <v>#N/A</v>
      </c>
      <c r="M5017" s="9" t="e">
        <f t="shared" si="423"/>
        <v>#N/A</v>
      </c>
      <c r="N5017" s="5" t="e">
        <f>+VLOOKUP(B5017,'[17]TT 2023'!F$5233:K$5319,6,0)</f>
        <v>#N/A</v>
      </c>
    </row>
    <row r="5018" spans="1:15" hidden="1" x14ac:dyDescent="0.2">
      <c r="A5018" s="5">
        <v>46044</v>
      </c>
      <c r="B5018" s="6">
        <v>5305</v>
      </c>
      <c r="C5018" s="6" t="s">
        <v>4936</v>
      </c>
      <c r="D5018" s="6" t="s">
        <v>5040</v>
      </c>
      <c r="E5018" s="9">
        <v>3397500</v>
      </c>
      <c r="F5018" s="10" t="s">
        <v>1409</v>
      </c>
      <c r="G5018" s="9">
        <v>271800</v>
      </c>
      <c r="H5018" s="9">
        <f t="shared" si="424"/>
        <v>3669300</v>
      </c>
      <c r="I5018" s="6" t="s">
        <v>113</v>
      </c>
      <c r="J5018" s="6" t="s">
        <v>114</v>
      </c>
      <c r="K5018" s="5">
        <f t="shared" si="422"/>
        <v>46079</v>
      </c>
      <c r="L5018" s="9">
        <f>+VLOOKUP(B5018,'[17]TT 2023'!F$5140:K$5232,2,0)</f>
        <v>3669300</v>
      </c>
      <c r="M5018" s="9">
        <f t="shared" si="423"/>
        <v>0</v>
      </c>
      <c r="N5018" s="5">
        <f>+VLOOKUP(B5018,'[17]TT 2023'!F$5140:K$5232,6,0)</f>
        <v>46091</v>
      </c>
      <c r="O5018" t="s">
        <v>5375</v>
      </c>
    </row>
    <row r="5019" spans="1:15" hidden="1" x14ac:dyDescent="0.2">
      <c r="A5019" s="5">
        <v>46044</v>
      </c>
      <c r="B5019" s="6">
        <v>5306</v>
      </c>
      <c r="C5019" s="6" t="s">
        <v>4936</v>
      </c>
      <c r="D5019" s="6" t="s">
        <v>5041</v>
      </c>
      <c r="E5019" s="9">
        <v>3849940</v>
      </c>
      <c r="F5019" s="10" t="s">
        <v>1409</v>
      </c>
      <c r="G5019" s="9">
        <v>307995</v>
      </c>
      <c r="H5019" s="9">
        <f t="shared" si="424"/>
        <v>4157935</v>
      </c>
      <c r="I5019" s="6" t="s">
        <v>53</v>
      </c>
      <c r="J5019" s="6" t="s">
        <v>54</v>
      </c>
      <c r="K5019" s="5">
        <f t="shared" si="422"/>
        <v>46079</v>
      </c>
      <c r="L5019" s="9">
        <f>+VLOOKUP(B5019,'[17]TT 2023'!F$5140:K$5232,2,0)</f>
        <v>4157933</v>
      </c>
      <c r="M5019" s="9">
        <f t="shared" si="423"/>
        <v>-2</v>
      </c>
      <c r="N5019" s="5">
        <f>+VLOOKUP(B5019,'[17]TT 2023'!F$5140:K$5232,6,0)</f>
        <v>46091</v>
      </c>
      <c r="O5019" t="s">
        <v>5375</v>
      </c>
    </row>
    <row r="5020" spans="1:15" hidden="1" x14ac:dyDescent="0.2">
      <c r="A5020" s="5">
        <v>46044</v>
      </c>
      <c r="B5020" s="6">
        <v>5307</v>
      </c>
      <c r="C5020" s="6" t="s">
        <v>4936</v>
      </c>
      <c r="D5020" s="6" t="s">
        <v>5042</v>
      </c>
      <c r="E5020" s="9">
        <v>2024120</v>
      </c>
      <c r="F5020" s="10" t="s">
        <v>1409</v>
      </c>
      <c r="G5020" s="9">
        <v>161930</v>
      </c>
      <c r="H5020" s="9">
        <f t="shared" si="424"/>
        <v>2186050</v>
      </c>
      <c r="I5020" s="6" t="s">
        <v>53</v>
      </c>
      <c r="J5020" s="6" t="s">
        <v>54</v>
      </c>
      <c r="K5020" s="5">
        <f t="shared" si="422"/>
        <v>46079</v>
      </c>
      <c r="L5020" s="9">
        <f>+VLOOKUP(B5020,'[17]TT 2023'!F$5140:K$5232,2,0)</f>
        <v>2186055</v>
      </c>
      <c r="M5020" s="9">
        <f t="shared" si="423"/>
        <v>5</v>
      </c>
      <c r="N5020" s="5">
        <f>+VLOOKUP(B5020,'[17]TT 2023'!F$5140:K$5232,6,0)</f>
        <v>46091</v>
      </c>
      <c r="O5020" t="s">
        <v>5375</v>
      </c>
    </row>
    <row r="5021" spans="1:15" hidden="1" x14ac:dyDescent="0.2">
      <c r="A5021" s="5">
        <v>46044</v>
      </c>
      <c r="B5021" s="6">
        <v>5308</v>
      </c>
      <c r="C5021" s="6" t="s">
        <v>4936</v>
      </c>
      <c r="D5021" s="6" t="s">
        <v>5043</v>
      </c>
      <c r="E5021" s="9">
        <v>19565740</v>
      </c>
      <c r="F5021" s="10" t="s">
        <v>1409</v>
      </c>
      <c r="G5021" s="9">
        <v>1565259</v>
      </c>
      <c r="H5021" s="9">
        <f t="shared" si="424"/>
        <v>21130999</v>
      </c>
      <c r="I5021" s="6" t="s">
        <v>93</v>
      </c>
      <c r="J5021" s="6" t="s">
        <v>94</v>
      </c>
      <c r="K5021" s="5">
        <f t="shared" si="422"/>
        <v>46079</v>
      </c>
      <c r="L5021" s="9">
        <f>+VLOOKUP(B5021,'[17]TT 2023'!F$5140:K$5232,2,0)</f>
        <v>21130997</v>
      </c>
      <c r="M5021" s="9">
        <f t="shared" si="423"/>
        <v>-2</v>
      </c>
      <c r="N5021" s="5">
        <f>+VLOOKUP(B5021,'[17]TT 2023'!F$5140:K$5232,6,0)</f>
        <v>46091</v>
      </c>
      <c r="O5021" t="s">
        <v>5375</v>
      </c>
    </row>
    <row r="5022" spans="1:15" hidden="1" x14ac:dyDescent="0.2">
      <c r="A5022" s="5">
        <v>46044</v>
      </c>
      <c r="B5022" s="6">
        <v>5309</v>
      </c>
      <c r="C5022" s="6" t="s">
        <v>4936</v>
      </c>
      <c r="D5022" s="6" t="s">
        <v>5044</v>
      </c>
      <c r="E5022" s="9">
        <v>4822200</v>
      </c>
      <c r="F5022" s="10" t="s">
        <v>1409</v>
      </c>
      <c r="G5022" s="9">
        <v>385776</v>
      </c>
      <c r="H5022" s="9">
        <f t="shared" si="424"/>
        <v>5207976</v>
      </c>
      <c r="I5022" s="6" t="s">
        <v>83</v>
      </c>
      <c r="J5022" s="6" t="s">
        <v>84</v>
      </c>
      <c r="K5022" s="5">
        <f t="shared" si="422"/>
        <v>46079</v>
      </c>
      <c r="L5022" s="9">
        <f>+VLOOKUP(B5022,'[17]TT 2023'!F$5140:K$5232,2,0)</f>
        <v>5207976</v>
      </c>
      <c r="M5022" s="9">
        <f t="shared" si="423"/>
        <v>0</v>
      </c>
      <c r="N5022" s="5">
        <f>+VLOOKUP(B5022,'[17]TT 2023'!F$5140:K$5232,6,0)</f>
        <v>46091</v>
      </c>
      <c r="O5022" t="s">
        <v>5375</v>
      </c>
    </row>
    <row r="5023" spans="1:15" hidden="1" x14ac:dyDescent="0.2">
      <c r="A5023" s="5">
        <v>46044</v>
      </c>
      <c r="B5023" s="6">
        <v>5310</v>
      </c>
      <c r="C5023" s="6" t="s">
        <v>4936</v>
      </c>
      <c r="D5023" s="6" t="s">
        <v>5045</v>
      </c>
      <c r="E5023" s="9">
        <v>1928880</v>
      </c>
      <c r="F5023" s="10" t="s">
        <v>1409</v>
      </c>
      <c r="G5023" s="9">
        <v>154310</v>
      </c>
      <c r="H5023" s="9">
        <f t="shared" si="424"/>
        <v>2083190</v>
      </c>
      <c r="I5023" s="6" t="s">
        <v>139</v>
      </c>
      <c r="J5023" s="6" t="s">
        <v>140</v>
      </c>
      <c r="K5023" s="5">
        <f t="shared" si="422"/>
        <v>46079</v>
      </c>
      <c r="L5023" s="9">
        <f>+VLOOKUP(B5023,'[17]TT 2023'!F$5140:K$5232,2,0)</f>
        <v>2083185</v>
      </c>
      <c r="M5023" s="9">
        <f t="shared" si="423"/>
        <v>-5</v>
      </c>
      <c r="N5023" s="5">
        <f>+VLOOKUP(B5023,'[17]TT 2023'!F$5140:K$5232,6,0)</f>
        <v>46091</v>
      </c>
      <c r="O5023" t="s">
        <v>5375</v>
      </c>
    </row>
    <row r="5024" spans="1:15" hidden="1" x14ac:dyDescent="0.2">
      <c r="A5024" s="5">
        <v>46044</v>
      </c>
      <c r="B5024" s="6">
        <v>5313</v>
      </c>
      <c r="C5024" s="6" t="s">
        <v>4936</v>
      </c>
      <c r="D5024" s="6" t="s">
        <v>5046</v>
      </c>
      <c r="E5024" s="9">
        <v>1468620</v>
      </c>
      <c r="F5024" s="10" t="s">
        <v>1409</v>
      </c>
      <c r="G5024" s="9">
        <v>117490</v>
      </c>
      <c r="H5024" s="9">
        <f t="shared" si="424"/>
        <v>1586110</v>
      </c>
      <c r="I5024" s="6" t="s">
        <v>117</v>
      </c>
      <c r="J5024" s="6" t="s">
        <v>118</v>
      </c>
      <c r="K5024" s="5">
        <f t="shared" si="422"/>
        <v>46079</v>
      </c>
      <c r="L5024" s="9">
        <f>+VLOOKUP(B5024,'[17]TT 2023'!F$5140:K$5232,2,0)</f>
        <v>1586115</v>
      </c>
      <c r="M5024" s="9">
        <f t="shared" si="423"/>
        <v>5</v>
      </c>
      <c r="N5024" s="5">
        <f>+VLOOKUP(B5024,'[17]TT 2023'!F$5140:K$5232,6,0)</f>
        <v>46091</v>
      </c>
      <c r="O5024" t="s">
        <v>5375</v>
      </c>
    </row>
    <row r="5025" spans="1:15" hidden="1" x14ac:dyDescent="0.2">
      <c r="A5025" s="5">
        <v>46044</v>
      </c>
      <c r="B5025" s="6">
        <v>5314</v>
      </c>
      <c r="C5025" s="6" t="s">
        <v>4936</v>
      </c>
      <c r="D5025" s="6" t="s">
        <v>5047</v>
      </c>
      <c r="E5025" s="9">
        <v>3889900</v>
      </c>
      <c r="F5025" s="10" t="s">
        <v>1409</v>
      </c>
      <c r="G5025" s="9">
        <v>311192</v>
      </c>
      <c r="H5025" s="9">
        <f t="shared" si="424"/>
        <v>4201092</v>
      </c>
      <c r="I5025" s="6" t="s">
        <v>13</v>
      </c>
      <c r="J5025" s="6" t="s">
        <v>14</v>
      </c>
      <c r="K5025" s="5">
        <f t="shared" si="422"/>
        <v>46079</v>
      </c>
      <c r="L5025" s="9">
        <f>+VLOOKUP(B5025,'[17]TT 2023'!F$5140:K$5232,2,0)</f>
        <v>4201092</v>
      </c>
      <c r="M5025" s="9">
        <f t="shared" si="423"/>
        <v>0</v>
      </c>
      <c r="N5025" s="5">
        <f>+VLOOKUP(B5025,'[17]TT 2023'!F$5140:K$5232,6,0)</f>
        <v>46091</v>
      </c>
      <c r="O5025" t="s">
        <v>5375</v>
      </c>
    </row>
    <row r="5026" spans="1:15" hidden="1" x14ac:dyDescent="0.2">
      <c r="A5026" s="5">
        <v>46044</v>
      </c>
      <c r="B5026" s="6">
        <v>5315</v>
      </c>
      <c r="C5026" s="6" t="s">
        <v>4936</v>
      </c>
      <c r="D5026" s="6" t="s">
        <v>5048</v>
      </c>
      <c r="E5026" s="9">
        <v>2371625</v>
      </c>
      <c r="F5026" s="10" t="s">
        <v>1409</v>
      </c>
      <c r="G5026" s="9">
        <v>189730</v>
      </c>
      <c r="H5026" s="9">
        <f t="shared" si="424"/>
        <v>2561355</v>
      </c>
      <c r="I5026" s="6" t="s">
        <v>13</v>
      </c>
      <c r="J5026" s="6" t="s">
        <v>14</v>
      </c>
      <c r="K5026" s="5">
        <f t="shared" si="422"/>
        <v>46079</v>
      </c>
      <c r="L5026" s="9">
        <f>+VLOOKUP(B5026,'[17]TT 2023'!F$5140:K$5232,2,0)</f>
        <v>2561355</v>
      </c>
      <c r="M5026" s="9">
        <f t="shared" si="423"/>
        <v>0</v>
      </c>
      <c r="N5026" s="5">
        <f>+VLOOKUP(B5026,'[17]TT 2023'!F$5140:K$5232,6,0)</f>
        <v>46091</v>
      </c>
      <c r="O5026" t="s">
        <v>5375</v>
      </c>
    </row>
    <row r="5027" spans="1:15" hidden="1" x14ac:dyDescent="0.2">
      <c r="A5027" s="5">
        <v>46044</v>
      </c>
      <c r="B5027" s="6">
        <v>5316</v>
      </c>
      <c r="C5027" s="6" t="s">
        <v>4936</v>
      </c>
      <c r="D5027" s="6" t="s">
        <v>5049</v>
      </c>
      <c r="E5027" s="9">
        <v>2893320</v>
      </c>
      <c r="F5027" s="10" t="s">
        <v>1409</v>
      </c>
      <c r="G5027" s="9">
        <v>231466</v>
      </c>
      <c r="H5027" s="9">
        <f t="shared" si="424"/>
        <v>3124786</v>
      </c>
      <c r="I5027" s="6" t="s">
        <v>101</v>
      </c>
      <c r="J5027" s="6" t="s">
        <v>102</v>
      </c>
      <c r="K5027" s="5">
        <f t="shared" si="422"/>
        <v>46079</v>
      </c>
      <c r="L5027" s="9">
        <f>+VLOOKUP(B5027,'[17]TT 2023'!F$5140:K$5232,2,0)</f>
        <v>3124791</v>
      </c>
      <c r="M5027" s="9">
        <f t="shared" si="423"/>
        <v>5</v>
      </c>
      <c r="N5027" s="5">
        <f>+VLOOKUP(B5027,'[17]TT 2023'!F$5140:K$5232,6,0)</f>
        <v>46091</v>
      </c>
      <c r="O5027" t="s">
        <v>5375</v>
      </c>
    </row>
    <row r="5028" spans="1:15" hidden="1" x14ac:dyDescent="0.2">
      <c r="A5028" s="5">
        <v>46044</v>
      </c>
      <c r="B5028" s="6">
        <v>5317</v>
      </c>
      <c r="C5028" s="6" t="s">
        <v>4936</v>
      </c>
      <c r="D5028" s="6" t="s">
        <v>5050</v>
      </c>
      <c r="E5028" s="9">
        <v>948650</v>
      </c>
      <c r="F5028" s="10" t="s">
        <v>1409</v>
      </c>
      <c r="G5028" s="9">
        <v>75892</v>
      </c>
      <c r="H5028" s="9">
        <f t="shared" si="424"/>
        <v>1024542</v>
      </c>
      <c r="I5028" s="6" t="s">
        <v>101</v>
      </c>
      <c r="J5028" s="6" t="s">
        <v>102</v>
      </c>
      <c r="K5028" s="5">
        <f t="shared" si="422"/>
        <v>46079</v>
      </c>
      <c r="L5028" s="9">
        <f>+VLOOKUP(B5028,'[17]TT 2023'!F$5140:K$5232,2,0)</f>
        <v>1024542</v>
      </c>
      <c r="M5028" s="9">
        <f t="shared" si="423"/>
        <v>0</v>
      </c>
      <c r="N5028" s="5">
        <f>+VLOOKUP(B5028,'[17]TT 2023'!F$5140:K$5232,6,0)</f>
        <v>46091</v>
      </c>
      <c r="O5028" t="s">
        <v>5375</v>
      </c>
    </row>
    <row r="5029" spans="1:15" hidden="1" x14ac:dyDescent="0.2">
      <c r="A5029" s="5">
        <v>46044</v>
      </c>
      <c r="B5029" s="6">
        <v>5318</v>
      </c>
      <c r="C5029" s="6" t="s">
        <v>4936</v>
      </c>
      <c r="D5029" s="6" t="s">
        <v>5051</v>
      </c>
      <c r="E5029" s="9">
        <v>19190910</v>
      </c>
      <c r="F5029" s="10" t="s">
        <v>1409</v>
      </c>
      <c r="G5029" s="9">
        <v>1535273</v>
      </c>
      <c r="H5029" s="9">
        <f t="shared" si="424"/>
        <v>20726183</v>
      </c>
      <c r="I5029" s="6" t="s">
        <v>139</v>
      </c>
      <c r="J5029" s="6" t="s">
        <v>140</v>
      </c>
      <c r="K5029" s="5">
        <f t="shared" si="422"/>
        <v>46079</v>
      </c>
      <c r="L5029" s="9">
        <f>+VLOOKUP(B5029,'[17]TT 2023'!F$5140:K$5232,2,0)</f>
        <v>20726186</v>
      </c>
      <c r="M5029" s="9">
        <f t="shared" si="423"/>
        <v>3</v>
      </c>
      <c r="N5029" s="5">
        <f>+VLOOKUP(B5029,'[17]TT 2023'!F$5140:K$5232,6,0)</f>
        <v>46091</v>
      </c>
      <c r="O5029" t="s">
        <v>5375</v>
      </c>
    </row>
    <row r="5030" spans="1:15" hidden="1" x14ac:dyDescent="0.2">
      <c r="A5030" s="5">
        <v>46043</v>
      </c>
      <c r="B5030" s="6">
        <v>5319</v>
      </c>
      <c r="C5030" s="6" t="s">
        <v>4936</v>
      </c>
      <c r="D5030" s="6" t="s">
        <v>5052</v>
      </c>
      <c r="E5030" s="9">
        <v>3857760</v>
      </c>
      <c r="F5030" s="10" t="s">
        <v>1409</v>
      </c>
      <c r="G5030" s="9">
        <v>308621</v>
      </c>
      <c r="H5030" s="9">
        <f t="shared" si="424"/>
        <v>4166381</v>
      </c>
      <c r="I5030" s="6" t="s">
        <v>139</v>
      </c>
      <c r="J5030" s="6" t="s">
        <v>140</v>
      </c>
      <c r="K5030" s="5">
        <f t="shared" si="422"/>
        <v>46078</v>
      </c>
      <c r="L5030" s="9">
        <f>+VLOOKUP(B5030,'[17]TT 2023'!F$5140:K$5232,2,0)</f>
        <v>4166384</v>
      </c>
      <c r="M5030" s="9">
        <f t="shared" si="423"/>
        <v>3</v>
      </c>
      <c r="N5030" s="5">
        <f>+VLOOKUP(B5030,'[17]TT 2023'!F$5140:K$5232,6,0)</f>
        <v>46091</v>
      </c>
      <c r="O5030" t="s">
        <v>5375</v>
      </c>
    </row>
    <row r="5031" spans="1:15" hidden="1" x14ac:dyDescent="0.2">
      <c r="A5031" s="5">
        <v>46043</v>
      </c>
      <c r="B5031" s="6">
        <v>5320</v>
      </c>
      <c r="C5031" s="6" t="s">
        <v>4936</v>
      </c>
      <c r="D5031" s="6" t="s">
        <v>5053</v>
      </c>
      <c r="E5031" s="9">
        <v>3287240</v>
      </c>
      <c r="F5031" s="10" t="s">
        <v>1409</v>
      </c>
      <c r="G5031" s="9">
        <v>262979</v>
      </c>
      <c r="H5031" s="9">
        <f t="shared" si="424"/>
        <v>3550219</v>
      </c>
      <c r="I5031" s="6" t="s">
        <v>113</v>
      </c>
      <c r="J5031" s="6" t="s">
        <v>114</v>
      </c>
      <c r="K5031" s="5">
        <f t="shared" si="422"/>
        <v>46078</v>
      </c>
      <c r="L5031" s="9">
        <f>+VLOOKUP(B5031,'[17]TT 2023'!F$5140:K$5232,2,0)</f>
        <v>3550217</v>
      </c>
      <c r="M5031" s="9">
        <f t="shared" si="423"/>
        <v>-2</v>
      </c>
      <c r="N5031" s="5">
        <f>+VLOOKUP(B5031,'[17]TT 2023'!F$5140:K$5232,6,0)</f>
        <v>46091</v>
      </c>
      <c r="O5031" t="s">
        <v>5375</v>
      </c>
    </row>
    <row r="5032" spans="1:15" hidden="1" x14ac:dyDescent="0.2">
      <c r="A5032" s="5">
        <v>46043</v>
      </c>
      <c r="B5032" s="6">
        <v>5321</v>
      </c>
      <c r="C5032" s="6" t="s">
        <v>4936</v>
      </c>
      <c r="D5032" s="6" t="s">
        <v>5054</v>
      </c>
      <c r="E5032" s="9">
        <v>9918960</v>
      </c>
      <c r="F5032" s="10" t="s">
        <v>1409</v>
      </c>
      <c r="G5032" s="9">
        <v>793517</v>
      </c>
      <c r="H5032" s="9">
        <f t="shared" si="424"/>
        <v>10712477</v>
      </c>
      <c r="I5032" s="6" t="s">
        <v>83</v>
      </c>
      <c r="J5032" s="6" t="s">
        <v>84</v>
      </c>
      <c r="K5032" s="5">
        <f t="shared" si="422"/>
        <v>46078</v>
      </c>
      <c r="L5032" s="9">
        <f>+VLOOKUP(B5032,'[17]TT 2023'!F$5140:K$5232,2,0)</f>
        <v>10712480</v>
      </c>
      <c r="M5032" s="9">
        <f t="shared" si="423"/>
        <v>3</v>
      </c>
      <c r="N5032" s="5">
        <f>+VLOOKUP(B5032,'[17]TT 2023'!F$5140:K$5232,6,0)</f>
        <v>46091</v>
      </c>
      <c r="O5032" t="s">
        <v>5375</v>
      </c>
    </row>
    <row r="5033" spans="1:15" hidden="1" x14ac:dyDescent="0.2">
      <c r="A5033" s="5">
        <v>46046</v>
      </c>
      <c r="B5033" s="6">
        <v>6132</v>
      </c>
      <c r="C5033" s="6" t="s">
        <v>4936</v>
      </c>
      <c r="D5033" s="6" t="s">
        <v>5055</v>
      </c>
      <c r="E5033" s="9">
        <v>9328900</v>
      </c>
      <c r="F5033" s="10" t="s">
        <v>1409</v>
      </c>
      <c r="G5033" s="9">
        <v>746312</v>
      </c>
      <c r="H5033" s="9">
        <f t="shared" si="424"/>
        <v>10075212</v>
      </c>
      <c r="I5033" s="6" t="s">
        <v>93</v>
      </c>
      <c r="J5033" s="6" t="s">
        <v>94</v>
      </c>
      <c r="K5033" s="5">
        <f t="shared" si="422"/>
        <v>46081</v>
      </c>
      <c r="L5033" s="9">
        <f>+VLOOKUP(B5033,'[17]TT 2023'!F$5140:K$5232,2,0)</f>
        <v>10075212</v>
      </c>
      <c r="M5033" s="9">
        <f t="shared" si="423"/>
        <v>0</v>
      </c>
      <c r="N5033" s="5">
        <f>+VLOOKUP(B5033,'[17]TT 2023'!F$5140:K$5232,6,0)</f>
        <v>46091</v>
      </c>
      <c r="O5033" t="s">
        <v>5375</v>
      </c>
    </row>
    <row r="5034" spans="1:15" hidden="1" x14ac:dyDescent="0.2">
      <c r="A5034" s="5">
        <v>46046</v>
      </c>
      <c r="B5034" s="6">
        <v>6134</v>
      </c>
      <c r="C5034" s="6" t="s">
        <v>4936</v>
      </c>
      <c r="D5034" s="6" t="s">
        <v>5056</v>
      </c>
      <c r="E5034" s="9">
        <v>17100900</v>
      </c>
      <c r="F5034" s="10" t="s">
        <v>1409</v>
      </c>
      <c r="G5034" s="9">
        <v>1368072</v>
      </c>
      <c r="H5034" s="9">
        <f t="shared" si="424"/>
        <v>18468972</v>
      </c>
      <c r="I5034" s="6" t="s">
        <v>89</v>
      </c>
      <c r="J5034" s="6" t="s">
        <v>90</v>
      </c>
      <c r="K5034" s="5">
        <f t="shared" si="422"/>
        <v>46081</v>
      </c>
      <c r="L5034" s="9">
        <f>+VLOOKUP(B5034,'[17]TT 2023'!F$5140:K$5232,2,0)</f>
        <v>18468972</v>
      </c>
      <c r="M5034" s="9">
        <f t="shared" si="423"/>
        <v>0</v>
      </c>
      <c r="N5034" s="5">
        <f>+VLOOKUP(B5034,'[17]TT 2023'!F$5140:K$5232,6,0)</f>
        <v>46091</v>
      </c>
      <c r="O5034" t="s">
        <v>5375</v>
      </c>
    </row>
    <row r="5035" spans="1:15" hidden="1" x14ac:dyDescent="0.2">
      <c r="A5035" s="5">
        <v>46046</v>
      </c>
      <c r="B5035" s="6">
        <v>6135</v>
      </c>
      <c r="C5035" s="6" t="s">
        <v>4936</v>
      </c>
      <c r="D5035" s="6" t="s">
        <v>5057</v>
      </c>
      <c r="E5035" s="9">
        <v>5235450</v>
      </c>
      <c r="F5035" s="10" t="s">
        <v>1409</v>
      </c>
      <c r="G5035" s="9">
        <v>418836</v>
      </c>
      <c r="H5035" s="9">
        <f t="shared" si="424"/>
        <v>5654286</v>
      </c>
      <c r="I5035" s="6" t="s">
        <v>89</v>
      </c>
      <c r="J5035" s="6" t="s">
        <v>90</v>
      </c>
      <c r="K5035" s="5">
        <f t="shared" si="422"/>
        <v>46081</v>
      </c>
      <c r="L5035" s="9">
        <f>+VLOOKUP(B5035,'[17]TT 2023'!F$5140:K$5232,2,0)</f>
        <v>5654286</v>
      </c>
      <c r="M5035" s="9">
        <f t="shared" si="423"/>
        <v>0</v>
      </c>
      <c r="N5035" s="5">
        <f>+VLOOKUP(B5035,'[17]TT 2023'!F$5140:K$5232,6,0)</f>
        <v>46091</v>
      </c>
      <c r="O5035" t="s">
        <v>5375</v>
      </c>
    </row>
    <row r="5036" spans="1:15" hidden="1" x14ac:dyDescent="0.2">
      <c r="A5036" s="5">
        <v>46044</v>
      </c>
      <c r="B5036" s="6">
        <v>6136</v>
      </c>
      <c r="C5036" s="6" t="s">
        <v>4936</v>
      </c>
      <c r="D5036" s="6" t="s">
        <v>5058</v>
      </c>
      <c r="E5036" s="9">
        <v>746312</v>
      </c>
      <c r="F5036" s="10" t="s">
        <v>1409</v>
      </c>
      <c r="G5036" s="9">
        <v>59705</v>
      </c>
      <c r="H5036" s="9">
        <f t="shared" si="424"/>
        <v>806017</v>
      </c>
      <c r="I5036" s="6" t="s">
        <v>89</v>
      </c>
      <c r="J5036" s="6" t="s">
        <v>90</v>
      </c>
      <c r="K5036" s="5">
        <f t="shared" si="422"/>
        <v>46079</v>
      </c>
      <c r="L5036" s="9">
        <f>+VLOOKUP(B5036,'[17]TT 2023'!F$5140:K$5232,2,0)</f>
        <v>806018</v>
      </c>
      <c r="M5036" s="9">
        <f t="shared" si="423"/>
        <v>1</v>
      </c>
      <c r="N5036" s="5">
        <f>+VLOOKUP(B5036,'[17]TT 2023'!F$5140:K$5232,6,0)</f>
        <v>46091</v>
      </c>
      <c r="O5036" t="s">
        <v>5375</v>
      </c>
    </row>
    <row r="5037" spans="1:15" hidden="1" x14ac:dyDescent="0.2">
      <c r="A5037" s="5">
        <v>46042</v>
      </c>
      <c r="B5037" s="6">
        <v>6726</v>
      </c>
      <c r="C5037" s="6" t="s">
        <v>4936</v>
      </c>
      <c r="D5037" s="6" t="s">
        <v>5059</v>
      </c>
      <c r="E5037" s="9">
        <v>2893320</v>
      </c>
      <c r="F5037" s="10" t="s">
        <v>1409</v>
      </c>
      <c r="G5037" s="9">
        <v>231466</v>
      </c>
      <c r="H5037" s="9">
        <f t="shared" si="424"/>
        <v>3124786</v>
      </c>
      <c r="I5037" s="6" t="s">
        <v>13</v>
      </c>
      <c r="J5037" s="6" t="s">
        <v>14</v>
      </c>
      <c r="K5037" s="5">
        <f t="shared" si="422"/>
        <v>46077</v>
      </c>
      <c r="L5037" s="9">
        <f>+VLOOKUP(B5037,'[17]TT 2023'!F$5044:K$5139,2,0)</f>
        <v>3124791</v>
      </c>
      <c r="M5037" s="9">
        <f t="shared" si="423"/>
        <v>5</v>
      </c>
      <c r="N5037" s="5">
        <f>+VLOOKUP(B5037,'[17]TT 2023'!F$5044:K$5139,6,0)</f>
        <v>46077</v>
      </c>
      <c r="O5037" t="s">
        <v>5243</v>
      </c>
    </row>
    <row r="5038" spans="1:15" hidden="1" x14ac:dyDescent="0.2">
      <c r="A5038" s="5">
        <v>46042</v>
      </c>
      <c r="B5038" s="6">
        <v>6727</v>
      </c>
      <c r="C5038" s="6" t="s">
        <v>4936</v>
      </c>
      <c r="D5038" s="6" t="s">
        <v>5060</v>
      </c>
      <c r="E5038" s="9">
        <v>9644400</v>
      </c>
      <c r="F5038" s="10" t="s">
        <v>1409</v>
      </c>
      <c r="G5038" s="9">
        <v>771552</v>
      </c>
      <c r="H5038" s="9">
        <f t="shared" si="424"/>
        <v>10415952</v>
      </c>
      <c r="I5038" s="6" t="s">
        <v>113</v>
      </c>
      <c r="J5038" s="6" t="s">
        <v>114</v>
      </c>
      <c r="K5038" s="5">
        <f t="shared" si="422"/>
        <v>46077</v>
      </c>
      <c r="L5038" s="9">
        <f>+VLOOKUP(B5038,'[17]TT 2023'!F$5044:K$5139,2,0)</f>
        <v>10415952</v>
      </c>
      <c r="M5038" s="9">
        <f t="shared" si="423"/>
        <v>0</v>
      </c>
      <c r="N5038" s="5">
        <f>+VLOOKUP(B5038,'[17]TT 2023'!F$5044:K$5139,6,0)</f>
        <v>46077</v>
      </c>
      <c r="O5038" t="s">
        <v>5243</v>
      </c>
    </row>
    <row r="5039" spans="1:15" hidden="1" x14ac:dyDescent="0.2">
      <c r="A5039" s="5">
        <v>46042</v>
      </c>
      <c r="B5039" s="6">
        <v>6729</v>
      </c>
      <c r="C5039" s="6" t="s">
        <v>4936</v>
      </c>
      <c r="D5039" s="6" t="s">
        <v>5061</v>
      </c>
      <c r="E5039" s="9">
        <v>725000</v>
      </c>
      <c r="F5039" s="10" t="s">
        <v>1409</v>
      </c>
      <c r="G5039" s="9">
        <v>58000</v>
      </c>
      <c r="H5039" s="9">
        <f t="shared" si="424"/>
        <v>783000</v>
      </c>
      <c r="I5039" s="6" t="s">
        <v>83</v>
      </c>
      <c r="J5039" s="6" t="s">
        <v>84</v>
      </c>
      <c r="K5039" s="5">
        <f t="shared" si="422"/>
        <v>46077</v>
      </c>
      <c r="L5039" s="9">
        <f>+VLOOKUP(B5039,'[17]TT 2023'!F$5044:K$5139,2,0)</f>
        <v>783000</v>
      </c>
      <c r="M5039" s="9">
        <f t="shared" si="423"/>
        <v>0</v>
      </c>
      <c r="N5039" s="5">
        <f>+VLOOKUP(B5039,'[17]TT 2023'!F$5044:K$5139,6,0)</f>
        <v>46077</v>
      </c>
      <c r="O5039" t="s">
        <v>5243</v>
      </c>
    </row>
    <row r="5040" spans="1:15" hidden="1" x14ac:dyDescent="0.2">
      <c r="A5040" s="5">
        <v>46042</v>
      </c>
      <c r="B5040" s="6">
        <v>6730</v>
      </c>
      <c r="C5040" s="6" t="s">
        <v>4936</v>
      </c>
      <c r="D5040" s="6" t="s">
        <v>5062</v>
      </c>
      <c r="E5040" s="9">
        <v>9235611</v>
      </c>
      <c r="F5040" s="10" t="s">
        <v>1409</v>
      </c>
      <c r="G5040" s="9">
        <v>738849</v>
      </c>
      <c r="H5040" s="9">
        <f t="shared" si="424"/>
        <v>9974460</v>
      </c>
      <c r="I5040" s="6" t="s">
        <v>291</v>
      </c>
      <c r="J5040" s="6" t="s">
        <v>292</v>
      </c>
      <c r="K5040" s="5">
        <f t="shared" si="422"/>
        <v>46077</v>
      </c>
      <c r="L5040" s="9">
        <f>+VLOOKUP(B5040,'[17]TT 2023'!F$5044:K$5139,2,0)</f>
        <v>9974462</v>
      </c>
      <c r="M5040" s="9">
        <f t="shared" si="423"/>
        <v>2</v>
      </c>
      <c r="N5040" s="5">
        <f>+VLOOKUP(B5040,'[17]TT 2023'!F$5044:K$5139,6,0)</f>
        <v>46077</v>
      </c>
      <c r="O5040" t="s">
        <v>5243</v>
      </c>
    </row>
    <row r="5041" spans="1:15" hidden="1" x14ac:dyDescent="0.2">
      <c r="A5041" s="5">
        <v>46043</v>
      </c>
      <c r="B5041" s="6">
        <v>6731</v>
      </c>
      <c r="C5041" s="6" t="s">
        <v>4936</v>
      </c>
      <c r="D5041" s="6" t="s">
        <v>5063</v>
      </c>
      <c r="E5041" s="9">
        <v>932890</v>
      </c>
      <c r="F5041" s="10" t="s">
        <v>1409</v>
      </c>
      <c r="G5041" s="9">
        <v>74631</v>
      </c>
      <c r="H5041" s="9">
        <f t="shared" si="424"/>
        <v>1007521</v>
      </c>
      <c r="I5041" s="6" t="s">
        <v>93</v>
      </c>
      <c r="J5041" s="6" t="s">
        <v>94</v>
      </c>
      <c r="K5041" s="5">
        <f t="shared" si="422"/>
        <v>46078</v>
      </c>
      <c r="L5041" s="9">
        <f>+VLOOKUP(B5041,'[17]TT 2023'!F$5140:K$5232,2,0)</f>
        <v>1007519</v>
      </c>
      <c r="M5041" s="9">
        <f t="shared" si="423"/>
        <v>-2</v>
      </c>
      <c r="N5041" s="5">
        <f>+VLOOKUP(B5041,'[17]TT 2023'!F$5140:K$5232,6,0)</f>
        <v>46091</v>
      </c>
      <c r="O5041" t="s">
        <v>5375</v>
      </c>
    </row>
    <row r="5042" spans="1:15" hidden="1" x14ac:dyDescent="0.2">
      <c r="A5042" s="5">
        <v>46044</v>
      </c>
      <c r="B5042" s="6">
        <v>6732</v>
      </c>
      <c r="C5042" s="6" t="s">
        <v>4936</v>
      </c>
      <c r="D5042" s="6" t="s">
        <v>5064</v>
      </c>
      <c r="E5042" s="9">
        <v>3953000</v>
      </c>
      <c r="F5042" s="10" t="s">
        <v>1409</v>
      </c>
      <c r="G5042" s="9">
        <v>316240</v>
      </c>
      <c r="H5042" s="9">
        <f t="shared" si="424"/>
        <v>4269240</v>
      </c>
      <c r="I5042" s="6" t="s">
        <v>107</v>
      </c>
      <c r="J5042" s="6" t="s">
        <v>108</v>
      </c>
      <c r="K5042" s="5">
        <f t="shared" si="422"/>
        <v>46079</v>
      </c>
      <c r="L5042" s="9">
        <f>+VLOOKUP(B5042,'[17]TT 2023'!F$5140:K$5232,2,0)</f>
        <v>4269240</v>
      </c>
      <c r="M5042" s="9">
        <f t="shared" si="423"/>
        <v>0</v>
      </c>
      <c r="N5042" s="5">
        <f>+VLOOKUP(B5042,'[17]TT 2023'!F$5140:K$5232,6,0)</f>
        <v>46091</v>
      </c>
      <c r="O5042" t="s">
        <v>5375</v>
      </c>
    </row>
    <row r="5043" spans="1:15" hidden="1" x14ac:dyDescent="0.2">
      <c r="A5043" s="5">
        <v>46042</v>
      </c>
      <c r="B5043" s="6">
        <v>6733</v>
      </c>
      <c r="C5043" s="6" t="s">
        <v>4936</v>
      </c>
      <c r="D5043" s="6" t="s">
        <v>5065</v>
      </c>
      <c r="E5043" s="9">
        <v>4743250</v>
      </c>
      <c r="F5043" s="10" t="s">
        <v>1409</v>
      </c>
      <c r="G5043" s="9">
        <v>379460</v>
      </c>
      <c r="H5043" s="9">
        <f t="shared" si="424"/>
        <v>5122710</v>
      </c>
      <c r="I5043" s="6" t="s">
        <v>139</v>
      </c>
      <c r="J5043" s="6" t="s">
        <v>140</v>
      </c>
      <c r="K5043" s="5">
        <f t="shared" ref="K5043:K5106" si="425">35+A5043</f>
        <v>46077</v>
      </c>
      <c r="L5043" s="9">
        <f>+VLOOKUP(B5043,'[17]TT 2023'!F$5044:K$5139,2,0)</f>
        <v>5122710</v>
      </c>
      <c r="M5043" s="9">
        <f t="shared" ref="M5043:M5106" si="426">+L5043-H5043</f>
        <v>0</v>
      </c>
      <c r="N5043" s="5">
        <f>+VLOOKUP(B5043,'[17]TT 2023'!F$5044:K$5139,6,0)</f>
        <v>46077</v>
      </c>
      <c r="O5043" t="s">
        <v>5243</v>
      </c>
    </row>
    <row r="5044" spans="1:15" hidden="1" x14ac:dyDescent="0.2">
      <c r="A5044" s="5">
        <v>46042</v>
      </c>
      <c r="B5044" s="6">
        <v>6734</v>
      </c>
      <c r="C5044" s="6" t="s">
        <v>4936</v>
      </c>
      <c r="D5044" s="6" t="s">
        <v>5066</v>
      </c>
      <c r="E5044" s="9">
        <v>948650</v>
      </c>
      <c r="F5044" s="10" t="s">
        <v>1409</v>
      </c>
      <c r="G5044" s="9">
        <v>75892</v>
      </c>
      <c r="H5044" s="9">
        <f t="shared" si="424"/>
        <v>1024542</v>
      </c>
      <c r="I5044" s="6" t="s">
        <v>131</v>
      </c>
      <c r="J5044" s="6" t="s">
        <v>132</v>
      </c>
      <c r="K5044" s="5">
        <f t="shared" si="425"/>
        <v>46077</v>
      </c>
      <c r="L5044" s="9">
        <f>+VLOOKUP(B5044,'[17]TT 2023'!F$5044:K$5139,2,0)</f>
        <v>1024542</v>
      </c>
      <c r="M5044" s="9">
        <f t="shared" si="426"/>
        <v>0</v>
      </c>
      <c r="N5044" s="5">
        <f>+VLOOKUP(B5044,'[17]TT 2023'!F$5044:K$5139,6,0)</f>
        <v>46077</v>
      </c>
      <c r="O5044" t="s">
        <v>5243</v>
      </c>
    </row>
    <row r="5045" spans="1:15" hidden="1" x14ac:dyDescent="0.2">
      <c r="A5045" s="5">
        <v>46049</v>
      </c>
      <c r="B5045" s="6">
        <v>7214</v>
      </c>
      <c r="C5045" s="6" t="s">
        <v>4936</v>
      </c>
      <c r="D5045" s="6" t="s">
        <v>5067</v>
      </c>
      <c r="E5045" s="9">
        <v>23813200</v>
      </c>
      <c r="F5045" s="10" t="s">
        <v>1409</v>
      </c>
      <c r="G5045" s="9">
        <v>1905056</v>
      </c>
      <c r="H5045" s="9">
        <f t="shared" ref="H5045:H5118" si="427">+E5045+G5045</f>
        <v>25718256</v>
      </c>
      <c r="I5045" s="6" t="s">
        <v>101</v>
      </c>
      <c r="J5045" s="6" t="s">
        <v>102</v>
      </c>
      <c r="K5045" s="5">
        <f t="shared" si="425"/>
        <v>46084</v>
      </c>
      <c r="L5045" s="9">
        <f>+VLOOKUP(B5045,'[17]TT 2023'!F$5140:K$5232,2,0)</f>
        <v>25718256</v>
      </c>
      <c r="M5045" s="9">
        <f t="shared" si="426"/>
        <v>0</v>
      </c>
      <c r="N5045" s="5">
        <f>+VLOOKUP(B5045,'[17]TT 2023'!F$5140:K$5232,6,0)</f>
        <v>46091</v>
      </c>
      <c r="O5045" t="s">
        <v>5375</v>
      </c>
    </row>
    <row r="5046" spans="1:15" hidden="1" x14ac:dyDescent="0.2">
      <c r="A5046" s="5">
        <v>46049</v>
      </c>
      <c r="B5046" s="6">
        <v>7215</v>
      </c>
      <c r="C5046" s="6" t="s">
        <v>4936</v>
      </c>
      <c r="D5046" s="6" t="s">
        <v>5068</v>
      </c>
      <c r="E5046" s="9">
        <v>2381320</v>
      </c>
      <c r="F5046" s="10" t="s">
        <v>1409</v>
      </c>
      <c r="G5046" s="9">
        <v>190506</v>
      </c>
      <c r="H5046" s="9">
        <f t="shared" si="427"/>
        <v>2571826</v>
      </c>
      <c r="I5046" s="6" t="s">
        <v>13</v>
      </c>
      <c r="J5046" s="6" t="s">
        <v>14</v>
      </c>
      <c r="K5046" s="5">
        <f t="shared" si="425"/>
        <v>46084</v>
      </c>
      <c r="L5046" s="9">
        <f>+VLOOKUP(B5046,'[17]TT 2023'!F$5140:K$5232,2,0)</f>
        <v>2571831</v>
      </c>
      <c r="M5046" s="9">
        <f t="shared" si="426"/>
        <v>5</v>
      </c>
      <c r="N5046" s="5">
        <f>+VLOOKUP(B5046,'[17]TT 2023'!F$5140:K$5232,6,0)</f>
        <v>46091</v>
      </c>
      <c r="O5046" t="s">
        <v>5375</v>
      </c>
    </row>
    <row r="5047" spans="1:15" hidden="1" x14ac:dyDescent="0.2">
      <c r="A5047" s="5">
        <v>46049</v>
      </c>
      <c r="B5047" s="6">
        <v>7216</v>
      </c>
      <c r="C5047" s="6" t="s">
        <v>4936</v>
      </c>
      <c r="D5047" s="6" t="s">
        <v>5069</v>
      </c>
      <c r="E5047" s="9">
        <v>3747320</v>
      </c>
      <c r="F5047" s="10" t="s">
        <v>1409</v>
      </c>
      <c r="G5047" s="9">
        <v>299786</v>
      </c>
      <c r="H5047" s="9">
        <f t="shared" si="427"/>
        <v>4047106</v>
      </c>
      <c r="I5047" s="6" t="s">
        <v>147</v>
      </c>
      <c r="J5047" s="6" t="s">
        <v>148</v>
      </c>
      <c r="K5047" s="5">
        <f t="shared" si="425"/>
        <v>46084</v>
      </c>
      <c r="L5047" s="9">
        <f>+VLOOKUP(B5047,'[17]TT 2023'!F$5140:K$5232,2,0)</f>
        <v>4047111</v>
      </c>
      <c r="M5047" s="9">
        <f t="shared" si="426"/>
        <v>5</v>
      </c>
      <c r="N5047" s="5">
        <f>+VLOOKUP(B5047,'[17]TT 2023'!F$5140:K$5232,6,0)</f>
        <v>46091</v>
      </c>
      <c r="O5047" t="s">
        <v>5375</v>
      </c>
    </row>
    <row r="5048" spans="1:15" hidden="1" x14ac:dyDescent="0.2">
      <c r="A5048" s="5">
        <v>46050</v>
      </c>
      <c r="B5048" s="6">
        <v>7217</v>
      </c>
      <c r="C5048" s="6" t="s">
        <v>4936</v>
      </c>
      <c r="D5048" s="6" t="s">
        <v>5070</v>
      </c>
      <c r="E5048" s="9">
        <v>17718180</v>
      </c>
      <c r="F5048" s="10" t="s">
        <v>1409</v>
      </c>
      <c r="G5048" s="9">
        <v>1417454</v>
      </c>
      <c r="H5048" s="9">
        <f t="shared" si="427"/>
        <v>19135634</v>
      </c>
      <c r="I5048" s="6" t="s">
        <v>147</v>
      </c>
      <c r="J5048" s="6" t="s">
        <v>148</v>
      </c>
      <c r="K5048" s="5">
        <f t="shared" si="425"/>
        <v>46085</v>
      </c>
      <c r="L5048" s="9">
        <f>+VLOOKUP(B5048,'[17]TT 2023'!F$5140:K$5232,2,0)</f>
        <v>19135629</v>
      </c>
      <c r="M5048" s="9">
        <f t="shared" si="426"/>
        <v>-5</v>
      </c>
      <c r="N5048" s="5">
        <f>+VLOOKUP(B5048,'[17]TT 2023'!F$5140:K$5232,6,0)</f>
        <v>46091</v>
      </c>
      <c r="O5048" t="s">
        <v>5375</v>
      </c>
    </row>
    <row r="5049" spans="1:15" hidden="1" x14ac:dyDescent="0.2">
      <c r="A5049" s="5">
        <v>46050</v>
      </c>
      <c r="B5049" s="6">
        <v>7218</v>
      </c>
      <c r="C5049" s="6" t="s">
        <v>4936</v>
      </c>
      <c r="D5049" s="6" t="s">
        <v>5071</v>
      </c>
      <c r="E5049" s="9">
        <v>932890</v>
      </c>
      <c r="F5049" s="10" t="s">
        <v>1409</v>
      </c>
      <c r="G5049" s="9">
        <v>74631</v>
      </c>
      <c r="H5049" s="9">
        <f t="shared" si="427"/>
        <v>1007521</v>
      </c>
      <c r="I5049" s="6" t="s">
        <v>147</v>
      </c>
      <c r="J5049" s="6" t="s">
        <v>148</v>
      </c>
      <c r="K5049" s="5">
        <f t="shared" si="425"/>
        <v>46085</v>
      </c>
      <c r="L5049" s="9">
        <f>+VLOOKUP(B5049,'[17]TT 2023'!F$5140:K$5232,2,0)</f>
        <v>1007519</v>
      </c>
      <c r="M5049" s="9">
        <f t="shared" si="426"/>
        <v>-2</v>
      </c>
      <c r="N5049" s="5">
        <f>+VLOOKUP(B5049,'[17]TT 2023'!F$5140:K$5232,6,0)</f>
        <v>46091</v>
      </c>
      <c r="O5049" t="s">
        <v>5375</v>
      </c>
    </row>
    <row r="5050" spans="1:15" hidden="1" x14ac:dyDescent="0.2">
      <c r="A5050" s="5">
        <v>46050</v>
      </c>
      <c r="B5050" s="6">
        <v>7219</v>
      </c>
      <c r="C5050" s="6" t="s">
        <v>4936</v>
      </c>
      <c r="D5050" s="6" t="s">
        <v>5072</v>
      </c>
      <c r="E5050" s="9">
        <v>6121870</v>
      </c>
      <c r="F5050" s="10" t="s">
        <v>1409</v>
      </c>
      <c r="G5050" s="9">
        <v>489750</v>
      </c>
      <c r="H5050" s="9">
        <f t="shared" si="427"/>
        <v>6611620</v>
      </c>
      <c r="I5050" s="6" t="s">
        <v>147</v>
      </c>
      <c r="J5050" s="6" t="s">
        <v>148</v>
      </c>
      <c r="K5050" s="5">
        <f t="shared" si="425"/>
        <v>46085</v>
      </c>
      <c r="L5050" s="9">
        <f>+VLOOKUP(B5050,'[17]TT 2023'!F$5140:K$5232,2,0)</f>
        <v>6611625</v>
      </c>
      <c r="M5050" s="9">
        <f t="shared" si="426"/>
        <v>5</v>
      </c>
      <c r="N5050" s="5">
        <f>+VLOOKUP(B5050,'[17]TT 2023'!F$5140:K$5232,6,0)</f>
        <v>46091</v>
      </c>
      <c r="O5050" t="s">
        <v>5375</v>
      </c>
    </row>
    <row r="5051" spans="1:15" hidden="1" x14ac:dyDescent="0.2">
      <c r="A5051" s="5">
        <v>46048</v>
      </c>
      <c r="B5051" s="6">
        <v>7220</v>
      </c>
      <c r="C5051" s="6" t="s">
        <v>4936</v>
      </c>
      <c r="D5051" s="6" t="s">
        <v>5073</v>
      </c>
      <c r="E5051" s="9">
        <v>501830</v>
      </c>
      <c r="F5051" s="10" t="s">
        <v>1409</v>
      </c>
      <c r="G5051" s="9">
        <v>40146</v>
      </c>
      <c r="H5051" s="9">
        <f t="shared" si="427"/>
        <v>541976</v>
      </c>
      <c r="I5051" s="6" t="s">
        <v>147</v>
      </c>
      <c r="J5051" s="6" t="s">
        <v>148</v>
      </c>
      <c r="K5051" s="5">
        <f t="shared" si="425"/>
        <v>46083</v>
      </c>
      <c r="L5051" s="9">
        <f>+VLOOKUP(B5051,'[17]TT 2023'!F$5140:K$5232,2,0)</f>
        <v>541971</v>
      </c>
      <c r="M5051" s="9">
        <f t="shared" si="426"/>
        <v>-5</v>
      </c>
      <c r="N5051" s="5">
        <f>+VLOOKUP(B5051,'[17]TT 2023'!F$5140:K$5232,6,0)</f>
        <v>46091</v>
      </c>
      <c r="O5051" t="s">
        <v>5375</v>
      </c>
    </row>
    <row r="5052" spans="1:15" hidden="1" x14ac:dyDescent="0.2">
      <c r="A5052" s="5">
        <v>46048</v>
      </c>
      <c r="B5052" s="6">
        <v>7221</v>
      </c>
      <c r="C5052" s="6" t="s">
        <v>4936</v>
      </c>
      <c r="D5052" s="6" t="s">
        <v>5074</v>
      </c>
      <c r="E5052" s="9">
        <v>4339980</v>
      </c>
      <c r="F5052" s="10" t="s">
        <v>1409</v>
      </c>
      <c r="G5052" s="9">
        <v>347198</v>
      </c>
      <c r="H5052" s="9">
        <f t="shared" si="427"/>
        <v>4687178</v>
      </c>
      <c r="I5052" s="6" t="s">
        <v>147</v>
      </c>
      <c r="J5052" s="6" t="s">
        <v>148</v>
      </c>
      <c r="K5052" s="5">
        <f t="shared" si="425"/>
        <v>46083</v>
      </c>
      <c r="L5052" s="9">
        <f>+VLOOKUP(B5052,'[17]TT 2023'!F$5140:K$5232,2,0)</f>
        <v>4687173</v>
      </c>
      <c r="M5052" s="9">
        <f t="shared" si="426"/>
        <v>-5</v>
      </c>
      <c r="N5052" s="5">
        <f>+VLOOKUP(B5052,'[17]TT 2023'!F$5140:K$5232,6,0)</f>
        <v>46091</v>
      </c>
      <c r="O5052" t="s">
        <v>5375</v>
      </c>
    </row>
    <row r="5053" spans="1:15" hidden="1" x14ac:dyDescent="0.2">
      <c r="A5053" s="5">
        <v>46048</v>
      </c>
      <c r="B5053" s="6">
        <v>7222</v>
      </c>
      <c r="C5053" s="6" t="s">
        <v>4936</v>
      </c>
      <c r="D5053" s="6" t="s">
        <v>5075</v>
      </c>
      <c r="E5053" s="9">
        <v>1446660</v>
      </c>
      <c r="F5053" s="10" t="s">
        <v>1409</v>
      </c>
      <c r="G5053" s="9">
        <v>115733</v>
      </c>
      <c r="H5053" s="9">
        <f t="shared" si="427"/>
        <v>1562393</v>
      </c>
      <c r="I5053" s="6" t="s">
        <v>147</v>
      </c>
      <c r="J5053" s="6" t="s">
        <v>148</v>
      </c>
      <c r="K5053" s="5">
        <f t="shared" si="425"/>
        <v>46083</v>
      </c>
      <c r="L5053" s="9">
        <f>+VLOOKUP(B5053,'[17]TT 2023'!F$5140:K$5232,2,0)</f>
        <v>1562396</v>
      </c>
      <c r="M5053" s="9">
        <f t="shared" si="426"/>
        <v>3</v>
      </c>
      <c r="N5053" s="5">
        <f>+VLOOKUP(B5053,'[17]TT 2023'!F$5140:K$5232,6,0)</f>
        <v>46091</v>
      </c>
      <c r="O5053" t="s">
        <v>5375</v>
      </c>
    </row>
    <row r="5054" spans="1:15" hidden="1" x14ac:dyDescent="0.2">
      <c r="A5054" s="5">
        <v>46048</v>
      </c>
      <c r="B5054" s="6">
        <v>7223</v>
      </c>
      <c r="C5054" s="6" t="s">
        <v>4936</v>
      </c>
      <c r="D5054" s="6" t="s">
        <v>5076</v>
      </c>
      <c r="E5054" s="9">
        <v>5485770</v>
      </c>
      <c r="F5054" s="10" t="s">
        <v>1409</v>
      </c>
      <c r="G5054" s="9">
        <v>438862</v>
      </c>
      <c r="H5054" s="9">
        <f t="shared" si="427"/>
        <v>5924632</v>
      </c>
      <c r="I5054" s="6" t="s">
        <v>93</v>
      </c>
      <c r="J5054" s="6" t="s">
        <v>94</v>
      </c>
      <c r="K5054" s="5">
        <f t="shared" si="425"/>
        <v>46083</v>
      </c>
      <c r="L5054" s="9">
        <f>+VLOOKUP(B5054,'[17]TT 2023'!F$5140:K$5232,2,0)</f>
        <v>5924637</v>
      </c>
      <c r="M5054" s="9">
        <f t="shared" si="426"/>
        <v>5</v>
      </c>
      <c r="N5054" s="5">
        <f>+VLOOKUP(B5054,'[17]TT 2023'!F$5140:K$5232,6,0)</f>
        <v>46091</v>
      </c>
      <c r="O5054" t="s">
        <v>5375</v>
      </c>
    </row>
    <row r="5055" spans="1:15" hidden="1" x14ac:dyDescent="0.2">
      <c r="A5055" s="5">
        <v>46048</v>
      </c>
      <c r="B5055" s="6">
        <v>7224</v>
      </c>
      <c r="C5055" s="6" t="s">
        <v>4936</v>
      </c>
      <c r="D5055" s="6" t="s">
        <v>5077</v>
      </c>
      <c r="E5055" s="9">
        <v>932890</v>
      </c>
      <c r="F5055" s="10" t="s">
        <v>1409</v>
      </c>
      <c r="G5055" s="9">
        <v>74631</v>
      </c>
      <c r="H5055" s="9">
        <f t="shared" si="427"/>
        <v>1007521</v>
      </c>
      <c r="I5055" s="6" t="s">
        <v>89</v>
      </c>
      <c r="J5055" s="6" t="s">
        <v>90</v>
      </c>
      <c r="K5055" s="5">
        <f t="shared" si="425"/>
        <v>46083</v>
      </c>
      <c r="L5055" s="9">
        <f>+VLOOKUP(B5055,'[17]TT 2023'!F$5140:K$5232,2,0)</f>
        <v>1007519</v>
      </c>
      <c r="M5055" s="9">
        <f t="shared" si="426"/>
        <v>-2</v>
      </c>
      <c r="N5055" s="5">
        <f>+VLOOKUP(B5055,'[17]TT 2023'!F$5140:K$5232,6,0)</f>
        <v>46091</v>
      </c>
      <c r="O5055" t="s">
        <v>5375</v>
      </c>
    </row>
    <row r="5056" spans="1:15" hidden="1" x14ac:dyDescent="0.2">
      <c r="A5056" s="5">
        <v>46048</v>
      </c>
      <c r="B5056" s="6">
        <v>7225</v>
      </c>
      <c r="C5056" s="6" t="s">
        <v>4936</v>
      </c>
      <c r="D5056" s="6" t="s">
        <v>5078</v>
      </c>
      <c r="E5056" s="9">
        <v>9114410</v>
      </c>
      <c r="F5056" s="10" t="s">
        <v>1409</v>
      </c>
      <c r="G5056" s="9">
        <v>729153</v>
      </c>
      <c r="H5056" s="9">
        <f t="shared" si="427"/>
        <v>9843563</v>
      </c>
      <c r="I5056" s="6" t="s">
        <v>117</v>
      </c>
      <c r="J5056" s="6" t="s">
        <v>118</v>
      </c>
      <c r="K5056" s="5">
        <f t="shared" si="425"/>
        <v>46083</v>
      </c>
      <c r="L5056" s="9">
        <f>+VLOOKUP(B5056,'[17]TT 2023'!F$5140:K$5232,2,0)</f>
        <v>9843566</v>
      </c>
      <c r="M5056" s="9">
        <f t="shared" si="426"/>
        <v>3</v>
      </c>
      <c r="N5056" s="5">
        <f>+VLOOKUP(B5056,'[17]TT 2023'!F$5140:K$5232,6,0)</f>
        <v>46091</v>
      </c>
      <c r="O5056" t="s">
        <v>5375</v>
      </c>
    </row>
    <row r="5057" spans="1:15" hidden="1" x14ac:dyDescent="0.2">
      <c r="A5057" s="5">
        <v>46048</v>
      </c>
      <c r="B5057" s="6">
        <v>7226</v>
      </c>
      <c r="C5057" s="6" t="s">
        <v>4936</v>
      </c>
      <c r="D5057" s="6" t="s">
        <v>5079</v>
      </c>
      <c r="E5057" s="9">
        <v>948650</v>
      </c>
      <c r="F5057" s="10" t="s">
        <v>1409</v>
      </c>
      <c r="G5057" s="9">
        <v>75892</v>
      </c>
      <c r="H5057" s="9">
        <f t="shared" si="427"/>
        <v>1024542</v>
      </c>
      <c r="I5057" s="6" t="s">
        <v>117</v>
      </c>
      <c r="J5057" s="6" t="s">
        <v>118</v>
      </c>
      <c r="K5057" s="5">
        <f t="shared" si="425"/>
        <v>46083</v>
      </c>
      <c r="L5057" s="9">
        <f>+VLOOKUP(B5057,'[17]TT 2023'!F$5140:K$5232,2,0)</f>
        <v>1024542</v>
      </c>
      <c r="M5057" s="9">
        <f t="shared" si="426"/>
        <v>0</v>
      </c>
      <c r="N5057" s="5">
        <f>+VLOOKUP(B5057,'[17]TT 2023'!F$5140:K$5232,6,0)</f>
        <v>46091</v>
      </c>
      <c r="O5057" t="s">
        <v>5375</v>
      </c>
    </row>
    <row r="5058" spans="1:15" hidden="1" x14ac:dyDescent="0.2">
      <c r="A5058" s="5">
        <v>46048</v>
      </c>
      <c r="B5058" s="6">
        <v>7227</v>
      </c>
      <c r="C5058" s="6" t="s">
        <v>4936</v>
      </c>
      <c r="D5058" s="6" t="s">
        <v>5080</v>
      </c>
      <c r="E5058" s="9">
        <v>474325</v>
      </c>
      <c r="F5058" s="10" t="s">
        <v>1409</v>
      </c>
      <c r="G5058" s="9">
        <v>37946</v>
      </c>
      <c r="H5058" s="9">
        <f t="shared" si="427"/>
        <v>512271</v>
      </c>
      <c r="I5058" s="6" t="s">
        <v>13</v>
      </c>
      <c r="J5058" s="6" t="s">
        <v>14</v>
      </c>
      <c r="K5058" s="5">
        <f t="shared" si="425"/>
        <v>46083</v>
      </c>
      <c r="L5058" s="9">
        <f>+VLOOKUP(B5058,'[17]TT 2023'!F$5140:K$5232,2,0)</f>
        <v>512271</v>
      </c>
      <c r="M5058" s="9">
        <f t="shared" si="426"/>
        <v>0</v>
      </c>
      <c r="N5058" s="5">
        <f>+VLOOKUP(B5058,'[17]TT 2023'!F$5140:K$5232,6,0)</f>
        <v>46091</v>
      </c>
      <c r="O5058" t="s">
        <v>5375</v>
      </c>
    </row>
    <row r="5059" spans="1:15" hidden="1" x14ac:dyDescent="0.2">
      <c r="A5059" s="5">
        <v>46048</v>
      </c>
      <c r="B5059" s="6">
        <v>7228</v>
      </c>
      <c r="C5059" s="6" t="s">
        <v>4936</v>
      </c>
      <c r="D5059" s="6" t="s">
        <v>5081</v>
      </c>
      <c r="E5059" s="9">
        <v>3849940</v>
      </c>
      <c r="F5059" s="10" t="s">
        <v>1409</v>
      </c>
      <c r="G5059" s="9">
        <v>307995</v>
      </c>
      <c r="H5059" s="9">
        <f t="shared" si="427"/>
        <v>4157935</v>
      </c>
      <c r="I5059" s="6" t="s">
        <v>13</v>
      </c>
      <c r="J5059" s="6" t="s">
        <v>14</v>
      </c>
      <c r="K5059" s="5">
        <f t="shared" si="425"/>
        <v>46083</v>
      </c>
      <c r="L5059" s="9">
        <f>+VLOOKUP(B5059,'[17]TT 2023'!F$5140:K$5232,2,0)</f>
        <v>4157933</v>
      </c>
      <c r="M5059" s="9">
        <f t="shared" si="426"/>
        <v>-2</v>
      </c>
      <c r="N5059" s="5">
        <f>+VLOOKUP(B5059,'[17]TT 2023'!F$5140:K$5232,6,0)</f>
        <v>46091</v>
      </c>
      <c r="O5059" t="s">
        <v>5375</v>
      </c>
    </row>
    <row r="5060" spans="1:15" hidden="1" x14ac:dyDescent="0.2">
      <c r="A5060" s="5">
        <v>46048</v>
      </c>
      <c r="B5060" s="6">
        <v>7229</v>
      </c>
      <c r="C5060" s="6" t="s">
        <v>4936</v>
      </c>
      <c r="D5060" s="6" t="s">
        <v>5082</v>
      </c>
      <c r="E5060" s="9">
        <v>4664450</v>
      </c>
      <c r="F5060" s="10" t="s">
        <v>1409</v>
      </c>
      <c r="G5060" s="9">
        <v>373156</v>
      </c>
      <c r="H5060" s="9">
        <f t="shared" si="427"/>
        <v>5037606</v>
      </c>
      <c r="I5060" s="6" t="s">
        <v>139</v>
      </c>
      <c r="J5060" s="6" t="s">
        <v>140</v>
      </c>
      <c r="K5060" s="5">
        <f t="shared" si="425"/>
        <v>46083</v>
      </c>
      <c r="L5060" s="9">
        <f>+VLOOKUP(B5060,'[17]TT 2023'!F$5140:K$5232,2,0)</f>
        <v>5037606</v>
      </c>
      <c r="M5060" s="9">
        <f t="shared" si="426"/>
        <v>0</v>
      </c>
      <c r="N5060" s="5">
        <f>+VLOOKUP(B5060,'[17]TT 2023'!F$5140:K$5232,6,0)</f>
        <v>46091</v>
      </c>
      <c r="O5060" t="s">
        <v>5375</v>
      </c>
    </row>
    <row r="5061" spans="1:15" hidden="1" x14ac:dyDescent="0.2">
      <c r="A5061" s="5">
        <v>46048</v>
      </c>
      <c r="B5061" s="6">
        <v>7230</v>
      </c>
      <c r="C5061" s="6" t="s">
        <v>4936</v>
      </c>
      <c r="D5061" s="6" t="s">
        <v>5083</v>
      </c>
      <c r="E5061" s="9">
        <v>10345810</v>
      </c>
      <c r="F5061" s="10" t="s">
        <v>1409</v>
      </c>
      <c r="G5061" s="9">
        <v>827665</v>
      </c>
      <c r="H5061" s="9">
        <f t="shared" si="427"/>
        <v>11173475</v>
      </c>
      <c r="I5061" s="6" t="s">
        <v>53</v>
      </c>
      <c r="J5061" s="6" t="s">
        <v>54</v>
      </c>
      <c r="K5061" s="5">
        <f t="shared" si="425"/>
        <v>46083</v>
      </c>
      <c r="L5061" s="9">
        <f>+VLOOKUP(B5061,'[17]TT 2023'!F$5140:K$5232,2,0)</f>
        <v>11173478</v>
      </c>
      <c r="M5061" s="9">
        <f t="shared" si="426"/>
        <v>3</v>
      </c>
      <c r="N5061" s="5">
        <f>+VLOOKUP(B5061,'[17]TT 2023'!F$5140:K$5232,6,0)</f>
        <v>46091</v>
      </c>
      <c r="O5061" t="s">
        <v>5375</v>
      </c>
    </row>
    <row r="5062" spans="1:15" hidden="1" x14ac:dyDescent="0.2">
      <c r="A5062" s="5">
        <v>46048</v>
      </c>
      <c r="B5062" s="6">
        <v>7231</v>
      </c>
      <c r="C5062" s="6" t="s">
        <v>4936</v>
      </c>
      <c r="D5062" s="6" t="s">
        <v>5084</v>
      </c>
      <c r="E5062" s="9">
        <v>4664450</v>
      </c>
      <c r="F5062" s="10" t="s">
        <v>1409</v>
      </c>
      <c r="G5062" s="9">
        <v>373156</v>
      </c>
      <c r="H5062" s="9">
        <f t="shared" si="427"/>
        <v>5037606</v>
      </c>
      <c r="I5062" s="6" t="s">
        <v>53</v>
      </c>
      <c r="J5062" s="6" t="s">
        <v>54</v>
      </c>
      <c r="K5062" s="5">
        <f t="shared" si="425"/>
        <v>46083</v>
      </c>
      <c r="L5062" s="9">
        <f>+VLOOKUP(B5062,'[17]TT 2023'!F$5140:K$5232,2,0)</f>
        <v>5037606</v>
      </c>
      <c r="M5062" s="9">
        <f t="shared" si="426"/>
        <v>0</v>
      </c>
      <c r="N5062" s="5">
        <f>+VLOOKUP(B5062,'[17]TT 2023'!F$5140:K$5232,6,0)</f>
        <v>46091</v>
      </c>
      <c r="O5062" t="s">
        <v>5375</v>
      </c>
    </row>
    <row r="5063" spans="1:15" hidden="1" x14ac:dyDescent="0.2">
      <c r="A5063" s="5">
        <v>46048</v>
      </c>
      <c r="B5063" s="6">
        <v>7232</v>
      </c>
      <c r="C5063" s="6" t="s">
        <v>4936</v>
      </c>
      <c r="D5063" s="6" t="s">
        <v>5085</v>
      </c>
      <c r="E5063" s="9">
        <v>1446660</v>
      </c>
      <c r="F5063" s="10" t="s">
        <v>1409</v>
      </c>
      <c r="G5063" s="9">
        <v>115733</v>
      </c>
      <c r="H5063" s="9">
        <f t="shared" si="427"/>
        <v>1562393</v>
      </c>
      <c r="I5063" s="6" t="s">
        <v>93</v>
      </c>
      <c r="J5063" s="6" t="s">
        <v>94</v>
      </c>
      <c r="K5063" s="5">
        <f t="shared" si="425"/>
        <v>46083</v>
      </c>
      <c r="L5063" s="9">
        <f>+VLOOKUP(B5063,'[17]TT 2023'!F$5140:K$5232,2,0)</f>
        <v>1562396</v>
      </c>
      <c r="M5063" s="9">
        <f t="shared" si="426"/>
        <v>3</v>
      </c>
      <c r="N5063" s="5">
        <f>+VLOOKUP(B5063,'[17]TT 2023'!F$5140:K$5232,6,0)</f>
        <v>46091</v>
      </c>
      <c r="O5063" t="s">
        <v>5375</v>
      </c>
    </row>
    <row r="5064" spans="1:15" hidden="1" x14ac:dyDescent="0.2">
      <c r="A5064" s="5">
        <v>46046</v>
      </c>
      <c r="B5064" s="6">
        <v>7284</v>
      </c>
      <c r="C5064" s="6" t="s">
        <v>4936</v>
      </c>
      <c r="D5064" s="6" t="s">
        <v>5086</v>
      </c>
      <c r="E5064" s="9">
        <v>700000</v>
      </c>
      <c r="F5064" s="10" t="s">
        <v>1409</v>
      </c>
      <c r="G5064" s="9">
        <v>56000</v>
      </c>
      <c r="H5064" s="9">
        <f t="shared" si="427"/>
        <v>756000</v>
      </c>
      <c r="I5064" s="6" t="s">
        <v>93</v>
      </c>
      <c r="J5064" s="6" t="s">
        <v>94</v>
      </c>
      <c r="K5064" s="5">
        <f t="shared" si="425"/>
        <v>46081</v>
      </c>
      <c r="L5064" s="9">
        <f>+VLOOKUP(B5064,'[17]TT 2023'!F$5140:K$5232,2,0)</f>
        <v>756000</v>
      </c>
      <c r="M5064" s="9">
        <f t="shared" si="426"/>
        <v>0</v>
      </c>
      <c r="N5064" s="5">
        <f>+VLOOKUP(B5064,'[17]TT 2023'!F$5140:K$5232,6,0)</f>
        <v>46091</v>
      </c>
      <c r="O5064" t="s">
        <v>5375</v>
      </c>
    </row>
    <row r="5065" spans="1:15" hidden="1" x14ac:dyDescent="0.2">
      <c r="A5065" s="5">
        <v>46046</v>
      </c>
      <c r="B5065" s="6">
        <v>7285</v>
      </c>
      <c r="C5065" s="6" t="s">
        <v>4936</v>
      </c>
      <c r="D5065" s="6" t="s">
        <v>5087</v>
      </c>
      <c r="E5065" s="9">
        <v>9328900</v>
      </c>
      <c r="F5065" s="10" t="s">
        <v>1409</v>
      </c>
      <c r="G5065" s="9">
        <v>746312</v>
      </c>
      <c r="H5065" s="9">
        <f t="shared" si="427"/>
        <v>10075212</v>
      </c>
      <c r="I5065" s="6" t="s">
        <v>175</v>
      </c>
      <c r="J5065" s="6" t="s">
        <v>176</v>
      </c>
      <c r="K5065" s="5">
        <f t="shared" si="425"/>
        <v>46081</v>
      </c>
      <c r="L5065" s="9">
        <f>+VLOOKUP(B5065,'[17]TT 2023'!F$5140:K$5232,2,0)</f>
        <v>10075212</v>
      </c>
      <c r="M5065" s="9">
        <f t="shared" si="426"/>
        <v>0</v>
      </c>
      <c r="N5065" s="5">
        <f>+VLOOKUP(B5065,'[17]TT 2023'!F$5140:K$5232,6,0)</f>
        <v>46091</v>
      </c>
      <c r="O5065" t="s">
        <v>5375</v>
      </c>
    </row>
    <row r="5066" spans="1:15" hidden="1" x14ac:dyDescent="0.2">
      <c r="A5066" s="5">
        <v>46046</v>
      </c>
      <c r="B5066" s="6">
        <v>7286</v>
      </c>
      <c r="C5066" s="6" t="s">
        <v>4936</v>
      </c>
      <c r="D5066" s="6" t="s">
        <v>5088</v>
      </c>
      <c r="E5066" s="9">
        <v>17518501</v>
      </c>
      <c r="F5066" s="10" t="s">
        <v>1409</v>
      </c>
      <c r="G5066" s="9">
        <v>1401480</v>
      </c>
      <c r="H5066" s="9">
        <f t="shared" si="427"/>
        <v>18919981</v>
      </c>
      <c r="I5066" s="6" t="s">
        <v>13</v>
      </c>
      <c r="J5066" s="6" t="s">
        <v>14</v>
      </c>
      <c r="K5066" s="5">
        <f t="shared" si="425"/>
        <v>46081</v>
      </c>
      <c r="L5066" s="9">
        <f>+VLOOKUP(B5066,'[17]TT 2023'!F$5140:K$5232,2,0)</f>
        <v>18919980</v>
      </c>
      <c r="M5066" s="9">
        <f t="shared" si="426"/>
        <v>-1</v>
      </c>
      <c r="N5066" s="5">
        <f>+VLOOKUP(B5066,'[17]TT 2023'!F$5140:K$5232,6,0)</f>
        <v>46091</v>
      </c>
      <c r="O5066" t="s">
        <v>5375</v>
      </c>
    </row>
    <row r="5067" spans="1:15" hidden="1" x14ac:dyDescent="0.2">
      <c r="A5067" s="5">
        <v>46046</v>
      </c>
      <c r="B5067" s="6">
        <v>7287</v>
      </c>
      <c r="C5067" s="6" t="s">
        <v>4936</v>
      </c>
      <c r="D5067" s="6" t="s">
        <v>5089</v>
      </c>
      <c r="E5067" s="9">
        <v>2540000</v>
      </c>
      <c r="F5067" s="10" t="s">
        <v>1409</v>
      </c>
      <c r="G5067" s="9">
        <v>203200</v>
      </c>
      <c r="H5067" s="9">
        <f t="shared" si="427"/>
        <v>2743200</v>
      </c>
      <c r="I5067" s="6" t="s">
        <v>147</v>
      </c>
      <c r="J5067" s="6" t="s">
        <v>148</v>
      </c>
      <c r="K5067" s="5">
        <f t="shared" si="425"/>
        <v>46081</v>
      </c>
      <c r="L5067" s="9">
        <f>+VLOOKUP(B5067,'[17]TT 2023'!F$5140:K$5232,2,0)</f>
        <v>2743200</v>
      </c>
      <c r="M5067" s="9">
        <f t="shared" si="426"/>
        <v>0</v>
      </c>
      <c r="N5067" s="5">
        <f>+VLOOKUP(B5067,'[17]TT 2023'!F$5140:K$5232,6,0)</f>
        <v>46091</v>
      </c>
      <c r="O5067" t="s">
        <v>5375</v>
      </c>
    </row>
    <row r="5068" spans="1:15" hidden="1" x14ac:dyDescent="0.2">
      <c r="A5068" s="5">
        <v>46051</v>
      </c>
      <c r="B5068" s="6">
        <v>8286</v>
      </c>
      <c r="C5068" s="6" t="s">
        <v>4936</v>
      </c>
      <c r="D5068" s="6" t="s">
        <v>5090</v>
      </c>
      <c r="E5068" s="9">
        <v>964440</v>
      </c>
      <c r="F5068" s="10" t="s">
        <v>1409</v>
      </c>
      <c r="G5068" s="9">
        <v>77155</v>
      </c>
      <c r="H5068" s="9">
        <f t="shared" si="427"/>
        <v>1041595</v>
      </c>
      <c r="I5068" s="6" t="s">
        <v>147</v>
      </c>
      <c r="J5068" s="6" t="s">
        <v>148</v>
      </c>
      <c r="K5068" s="5">
        <f t="shared" si="425"/>
        <v>46086</v>
      </c>
      <c r="L5068" s="9">
        <f>+VLOOKUP(B5068,'[17]TT 2023'!F$5140:K$5232,2,0)</f>
        <v>1041593</v>
      </c>
      <c r="M5068" s="9">
        <f t="shared" si="426"/>
        <v>-2</v>
      </c>
      <c r="N5068" s="5">
        <f>+VLOOKUP(B5068,'[17]TT 2023'!F$5140:K$5232,6,0)</f>
        <v>46091</v>
      </c>
      <c r="O5068" t="s">
        <v>5375</v>
      </c>
    </row>
    <row r="5069" spans="1:15" hidden="1" x14ac:dyDescent="0.2">
      <c r="A5069" s="5">
        <v>46049</v>
      </c>
      <c r="B5069" s="6">
        <v>8287</v>
      </c>
      <c r="C5069" s="6" t="s">
        <v>4936</v>
      </c>
      <c r="D5069" s="6" t="s">
        <v>5091</v>
      </c>
      <c r="E5069" s="9">
        <v>5912070</v>
      </c>
      <c r="F5069" s="10" t="s">
        <v>1409</v>
      </c>
      <c r="G5069" s="9">
        <v>472966</v>
      </c>
      <c r="H5069" s="9">
        <f t="shared" si="427"/>
        <v>6385036</v>
      </c>
      <c r="I5069" s="6" t="s">
        <v>147</v>
      </c>
      <c r="J5069" s="6" t="s">
        <v>148</v>
      </c>
      <c r="K5069" s="5">
        <f t="shared" si="425"/>
        <v>46084</v>
      </c>
      <c r="L5069" s="9">
        <f>+VLOOKUP(B5069,'[17]TT 2023'!F$5140:K$5232,2,0)</f>
        <v>6385041</v>
      </c>
      <c r="M5069" s="9">
        <f t="shared" si="426"/>
        <v>5</v>
      </c>
      <c r="N5069" s="5">
        <f>+VLOOKUP(B5069,'[17]TT 2023'!F$5140:K$5232,6,0)</f>
        <v>46091</v>
      </c>
      <c r="O5069" t="s">
        <v>5375</v>
      </c>
    </row>
    <row r="5070" spans="1:15" hidden="1" x14ac:dyDescent="0.2">
      <c r="A5070" s="5">
        <v>46049</v>
      </c>
      <c r="B5070" s="6">
        <v>8288</v>
      </c>
      <c r="C5070" s="6" t="s">
        <v>4936</v>
      </c>
      <c r="D5070" s="6" t="s">
        <v>5092</v>
      </c>
      <c r="E5070" s="9">
        <v>5607210</v>
      </c>
      <c r="F5070" s="10" t="s">
        <v>1409</v>
      </c>
      <c r="G5070" s="9">
        <v>448577</v>
      </c>
      <c r="H5070" s="9">
        <f t="shared" si="427"/>
        <v>6055787</v>
      </c>
      <c r="I5070" s="6" t="s">
        <v>147</v>
      </c>
      <c r="J5070" s="6" t="s">
        <v>148</v>
      </c>
      <c r="K5070" s="5">
        <f t="shared" si="425"/>
        <v>46084</v>
      </c>
      <c r="L5070" s="9">
        <f>+VLOOKUP(B5070,'[17]TT 2023'!F$5140:K$5232,2,0)</f>
        <v>6055790</v>
      </c>
      <c r="M5070" s="9">
        <f t="shared" si="426"/>
        <v>3</v>
      </c>
      <c r="N5070" s="5">
        <f>+VLOOKUP(B5070,'[17]TT 2023'!F$5140:K$5232,6,0)</f>
        <v>46091</v>
      </c>
      <c r="O5070" t="s">
        <v>5375</v>
      </c>
    </row>
    <row r="5071" spans="1:15" hidden="1" x14ac:dyDescent="0.2">
      <c r="A5071" s="5">
        <v>46050</v>
      </c>
      <c r="B5071" s="6">
        <v>8289</v>
      </c>
      <c r="C5071" s="6" t="s">
        <v>4936</v>
      </c>
      <c r="D5071" s="6" t="s">
        <v>5093</v>
      </c>
      <c r="E5071" s="9">
        <v>948650</v>
      </c>
      <c r="F5071" s="10" t="s">
        <v>1409</v>
      </c>
      <c r="G5071" s="9">
        <v>75892</v>
      </c>
      <c r="H5071" s="9">
        <f t="shared" si="427"/>
        <v>1024542</v>
      </c>
      <c r="I5071" s="6" t="s">
        <v>147</v>
      </c>
      <c r="J5071" s="6" t="s">
        <v>148</v>
      </c>
      <c r="K5071" s="5">
        <f t="shared" si="425"/>
        <v>46085</v>
      </c>
      <c r="L5071" s="9">
        <f>+VLOOKUP(B5071,'[17]TT 2023'!F$5140:K$5232,2,0)</f>
        <v>1024542</v>
      </c>
      <c r="M5071" s="9">
        <f t="shared" si="426"/>
        <v>0</v>
      </c>
      <c r="N5071" s="5">
        <f>+VLOOKUP(B5071,'[17]TT 2023'!F$5140:K$5232,6,0)</f>
        <v>46091</v>
      </c>
      <c r="O5071" t="s">
        <v>5375</v>
      </c>
    </row>
    <row r="5072" spans="1:15" hidden="1" x14ac:dyDescent="0.2">
      <c r="A5072" s="5">
        <v>46050</v>
      </c>
      <c r="B5072" s="6">
        <v>8290</v>
      </c>
      <c r="C5072" s="6" t="s">
        <v>4936</v>
      </c>
      <c r="D5072" s="6" t="s">
        <v>5094</v>
      </c>
      <c r="E5072" s="9">
        <v>10081200</v>
      </c>
      <c r="F5072" s="10" t="s">
        <v>1409</v>
      </c>
      <c r="G5072" s="9">
        <v>806496</v>
      </c>
      <c r="H5072" s="9">
        <f t="shared" si="427"/>
        <v>10887696</v>
      </c>
      <c r="I5072" s="6" t="s">
        <v>13</v>
      </c>
      <c r="J5072" s="6" t="s">
        <v>14</v>
      </c>
      <c r="K5072" s="5">
        <f t="shared" si="425"/>
        <v>46085</v>
      </c>
      <c r="L5072" s="9">
        <f>+VLOOKUP(B5072,'[17]TT 2023'!F$5140:K$5232,2,0)</f>
        <v>10887696</v>
      </c>
      <c r="M5072" s="9">
        <f t="shared" si="426"/>
        <v>0</v>
      </c>
      <c r="N5072" s="5">
        <f>+VLOOKUP(B5072,'[17]TT 2023'!F$5140:K$5232,6,0)</f>
        <v>46091</v>
      </c>
      <c r="O5072" t="s">
        <v>5375</v>
      </c>
    </row>
    <row r="5073" spans="1:15" hidden="1" x14ac:dyDescent="0.2">
      <c r="A5073" s="5">
        <v>46051</v>
      </c>
      <c r="B5073" s="6">
        <v>8291</v>
      </c>
      <c r="C5073" s="6" t="s">
        <v>4936</v>
      </c>
      <c r="D5073" s="6" t="s">
        <v>5095</v>
      </c>
      <c r="E5073" s="9">
        <v>10724089</v>
      </c>
      <c r="F5073" s="10" t="s">
        <v>1409</v>
      </c>
      <c r="G5073" s="9">
        <v>857927</v>
      </c>
      <c r="H5073" s="9">
        <f t="shared" si="427"/>
        <v>11582016</v>
      </c>
      <c r="I5073" s="6" t="s">
        <v>13</v>
      </c>
      <c r="J5073" s="6" t="s">
        <v>14</v>
      </c>
      <c r="K5073" s="5">
        <f t="shared" si="425"/>
        <v>46086</v>
      </c>
      <c r="L5073" s="9">
        <f>+VLOOKUP(B5073,'[17]TT 2023'!F$5140:K$5232,2,0)</f>
        <v>11582015</v>
      </c>
      <c r="M5073" s="9">
        <f t="shared" si="426"/>
        <v>-1</v>
      </c>
      <c r="N5073" s="5">
        <f>+VLOOKUP(B5073,'[17]TT 2023'!F$5140:K$5232,6,0)</f>
        <v>46091</v>
      </c>
      <c r="O5073" t="s">
        <v>5375</v>
      </c>
    </row>
    <row r="5074" spans="1:15" hidden="1" x14ac:dyDescent="0.2">
      <c r="A5074" s="5">
        <v>46051</v>
      </c>
      <c r="B5074" s="6">
        <v>8292</v>
      </c>
      <c r="C5074" s="6" t="s">
        <v>4936</v>
      </c>
      <c r="D5074" s="6" t="s">
        <v>5096</v>
      </c>
      <c r="E5074" s="9">
        <v>21198240</v>
      </c>
      <c r="F5074" s="10" t="s">
        <v>1409</v>
      </c>
      <c r="G5074" s="9">
        <v>1695859</v>
      </c>
      <c r="H5074" s="9">
        <f t="shared" si="427"/>
        <v>22894099</v>
      </c>
      <c r="I5074" s="6" t="s">
        <v>147</v>
      </c>
      <c r="J5074" s="6" t="s">
        <v>148</v>
      </c>
      <c r="K5074" s="5">
        <f t="shared" si="425"/>
        <v>46086</v>
      </c>
      <c r="L5074" s="9">
        <f>+VLOOKUP(B5074,'[17]TT 2023'!F$5140:K$5232,2,0)</f>
        <v>22894097</v>
      </c>
      <c r="M5074" s="9">
        <f t="shared" si="426"/>
        <v>-2</v>
      </c>
      <c r="N5074" s="5">
        <f>+VLOOKUP(B5074,'[17]TT 2023'!F$5140:K$5232,6,0)</f>
        <v>46091</v>
      </c>
      <c r="O5074" t="s">
        <v>5375</v>
      </c>
    </row>
    <row r="5075" spans="1:15" hidden="1" x14ac:dyDescent="0.2">
      <c r="A5075" s="5">
        <v>46051</v>
      </c>
      <c r="B5075" s="6">
        <v>8293</v>
      </c>
      <c r="C5075" s="6" t="s">
        <v>4936</v>
      </c>
      <c r="D5075" s="6" t="s">
        <v>5097</v>
      </c>
      <c r="E5075" s="9">
        <v>6549960</v>
      </c>
      <c r="F5075" s="10" t="s">
        <v>1409</v>
      </c>
      <c r="G5075" s="9">
        <v>523997</v>
      </c>
      <c r="H5075" s="9">
        <f t="shared" si="427"/>
        <v>7073957</v>
      </c>
      <c r="I5075" s="6" t="s">
        <v>147</v>
      </c>
      <c r="J5075" s="6" t="s">
        <v>148</v>
      </c>
      <c r="K5075" s="5">
        <f t="shared" si="425"/>
        <v>46086</v>
      </c>
      <c r="L5075" s="9">
        <f>+VLOOKUP(B5075,'[17]TT 2023'!F$5140:K$5232,2,0)</f>
        <v>7073960</v>
      </c>
      <c r="M5075" s="9">
        <f t="shared" si="426"/>
        <v>3</v>
      </c>
      <c r="N5075" s="5">
        <f>+VLOOKUP(B5075,'[17]TT 2023'!F$5140:K$5232,6,0)</f>
        <v>46091</v>
      </c>
      <c r="O5075" t="s">
        <v>5375</v>
      </c>
    </row>
    <row r="5076" spans="1:15" hidden="1" x14ac:dyDescent="0.2">
      <c r="A5076" s="5">
        <v>46043</v>
      </c>
      <c r="B5076" s="6">
        <v>8294</v>
      </c>
      <c r="C5076" s="6" t="s">
        <v>4936</v>
      </c>
      <c r="D5076" s="6" t="s">
        <v>5098</v>
      </c>
      <c r="E5076" s="9">
        <v>7252225</v>
      </c>
      <c r="F5076" s="10" t="s">
        <v>1409</v>
      </c>
      <c r="G5076" s="9">
        <v>580178</v>
      </c>
      <c r="H5076" s="9">
        <f t="shared" si="427"/>
        <v>7832403</v>
      </c>
      <c r="I5076" s="6" t="s">
        <v>13</v>
      </c>
      <c r="J5076" s="6" t="s">
        <v>14</v>
      </c>
      <c r="K5076" s="5">
        <f t="shared" si="425"/>
        <v>46078</v>
      </c>
      <c r="L5076" s="9">
        <f>+VLOOKUP(B5076,'[17]TT 2023'!F$5140:K$5232,2,0)</f>
        <v>7832403</v>
      </c>
      <c r="M5076" s="9">
        <f t="shared" si="426"/>
        <v>0</v>
      </c>
      <c r="N5076" s="5">
        <f>+VLOOKUP(B5076,'[17]TT 2023'!F$5140:K$5232,6,0)</f>
        <v>46091</v>
      </c>
      <c r="O5076" t="s">
        <v>5375</v>
      </c>
    </row>
    <row r="5077" spans="1:15" hidden="1" x14ac:dyDescent="0.2">
      <c r="A5077" s="5">
        <v>46052</v>
      </c>
      <c r="B5077" s="6">
        <v>8295</v>
      </c>
      <c r="C5077" s="6" t="s">
        <v>4936</v>
      </c>
      <c r="D5077" s="6" t="s">
        <v>5099</v>
      </c>
      <c r="E5077" s="9">
        <v>27838630</v>
      </c>
      <c r="F5077" s="10" t="s">
        <v>1409</v>
      </c>
      <c r="G5077" s="9">
        <v>2227090</v>
      </c>
      <c r="H5077" s="9">
        <f t="shared" si="427"/>
        <v>30065720</v>
      </c>
      <c r="I5077" s="6" t="s">
        <v>13</v>
      </c>
      <c r="J5077" s="6" t="s">
        <v>14</v>
      </c>
      <c r="K5077" s="5">
        <f t="shared" si="425"/>
        <v>46087</v>
      </c>
      <c r="L5077" s="9">
        <f>+VLOOKUP(B5077,'[17]TT 2023'!F$5140:K$5232,2,0)</f>
        <v>30065715</v>
      </c>
      <c r="M5077" s="9">
        <f t="shared" si="426"/>
        <v>-5</v>
      </c>
      <c r="N5077" s="5">
        <f>+VLOOKUP(B5077,'[17]TT 2023'!F$5140:K$5232,6,0)</f>
        <v>46091</v>
      </c>
      <c r="O5077" t="s">
        <v>5375</v>
      </c>
    </row>
    <row r="5078" spans="1:15" hidden="1" x14ac:dyDescent="0.2">
      <c r="A5078" s="5">
        <v>46052</v>
      </c>
      <c r="B5078" s="6">
        <v>8296</v>
      </c>
      <c r="C5078" s="6" t="s">
        <v>4936</v>
      </c>
      <c r="D5078" s="6" t="s">
        <v>5100</v>
      </c>
      <c r="E5078" s="9">
        <v>28485311</v>
      </c>
      <c r="F5078" s="10" t="s">
        <v>1409</v>
      </c>
      <c r="G5078" s="9">
        <v>2278825</v>
      </c>
      <c r="H5078" s="9">
        <f t="shared" si="427"/>
        <v>30764136</v>
      </c>
      <c r="I5078" s="6" t="s">
        <v>139</v>
      </c>
      <c r="J5078" s="6" t="s">
        <v>140</v>
      </c>
      <c r="K5078" s="5">
        <f t="shared" si="425"/>
        <v>46087</v>
      </c>
      <c r="L5078" s="9">
        <f>+VLOOKUP(B5078,'[17]TT 2023'!F$5140:K$5232,2,0)</f>
        <v>30764138</v>
      </c>
      <c r="M5078" s="9">
        <f t="shared" si="426"/>
        <v>2</v>
      </c>
      <c r="N5078" s="5">
        <f>+VLOOKUP(B5078,'[17]TT 2023'!F$5140:K$5232,6,0)</f>
        <v>46091</v>
      </c>
      <c r="O5078" t="s">
        <v>5375</v>
      </c>
    </row>
    <row r="5079" spans="1:15" hidden="1" x14ac:dyDescent="0.2">
      <c r="A5079" s="5">
        <v>46052</v>
      </c>
      <c r="B5079" s="6">
        <v>8297</v>
      </c>
      <c r="C5079" s="6" t="s">
        <v>4936</v>
      </c>
      <c r="D5079" s="6" t="s">
        <v>5101</v>
      </c>
      <c r="E5079" s="9">
        <v>725000</v>
      </c>
      <c r="F5079" s="10" t="s">
        <v>1409</v>
      </c>
      <c r="G5079" s="9">
        <v>58000</v>
      </c>
      <c r="H5079" s="9">
        <f t="shared" si="427"/>
        <v>783000</v>
      </c>
      <c r="I5079" s="6" t="s">
        <v>73</v>
      </c>
      <c r="J5079" s="6" t="s">
        <v>74</v>
      </c>
      <c r="K5079" s="5">
        <f t="shared" si="425"/>
        <v>46087</v>
      </c>
      <c r="L5079" s="9">
        <f>+VLOOKUP(B5079,'[17]TT 2023'!F$5140:K$5232,2,0)</f>
        <v>783000</v>
      </c>
      <c r="M5079" s="9">
        <f t="shared" si="426"/>
        <v>0</v>
      </c>
      <c r="N5079" s="5">
        <f>+VLOOKUP(B5079,'[17]TT 2023'!F$5140:K$5232,6,0)</f>
        <v>46091</v>
      </c>
      <c r="O5079" t="s">
        <v>5375</v>
      </c>
    </row>
    <row r="5080" spans="1:15" hidden="1" x14ac:dyDescent="0.2">
      <c r="A5080" s="5">
        <v>46053</v>
      </c>
      <c r="B5080" s="6">
        <v>8298</v>
      </c>
      <c r="C5080" s="6" t="s">
        <v>4936</v>
      </c>
      <c r="D5080" s="6" t="s">
        <v>5102</v>
      </c>
      <c r="E5080" s="9">
        <v>12394279</v>
      </c>
      <c r="F5080" s="10" t="s">
        <v>1409</v>
      </c>
      <c r="G5080" s="9">
        <v>991542</v>
      </c>
      <c r="H5080" s="9">
        <f t="shared" si="427"/>
        <v>13385821</v>
      </c>
      <c r="I5080" s="6" t="s">
        <v>73</v>
      </c>
      <c r="J5080" s="6" t="s">
        <v>74</v>
      </c>
      <c r="K5080" s="5">
        <f t="shared" si="425"/>
        <v>46088</v>
      </c>
      <c r="L5080" s="9">
        <f>+VLOOKUP(B5080,'[17]TT 2023'!F$5140:K$5232,2,0)</f>
        <v>13385817</v>
      </c>
      <c r="M5080" s="9">
        <f t="shared" si="426"/>
        <v>-4</v>
      </c>
      <c r="N5080" s="5">
        <f>+VLOOKUP(B5080,'[17]TT 2023'!F$5140:K$5232,6,0)</f>
        <v>46091</v>
      </c>
      <c r="O5080" t="s">
        <v>5375</v>
      </c>
    </row>
    <row r="5081" spans="1:15" hidden="1" x14ac:dyDescent="0.2">
      <c r="A5081" s="5">
        <v>46053</v>
      </c>
      <c r="B5081" s="6">
        <v>8299</v>
      </c>
      <c r="C5081" s="6" t="s">
        <v>4936</v>
      </c>
      <c r="D5081" s="6" t="s">
        <v>5103</v>
      </c>
      <c r="E5081" s="9">
        <v>4013820</v>
      </c>
      <c r="F5081" s="10" t="s">
        <v>1409</v>
      </c>
      <c r="G5081" s="9">
        <v>321106</v>
      </c>
      <c r="H5081" s="9">
        <f t="shared" si="427"/>
        <v>4334926</v>
      </c>
      <c r="I5081" s="6" t="s">
        <v>73</v>
      </c>
      <c r="J5081" s="6" t="s">
        <v>74</v>
      </c>
      <c r="K5081" s="5">
        <f t="shared" si="425"/>
        <v>46088</v>
      </c>
      <c r="L5081" s="9">
        <f>+VLOOKUP(B5081,'[17]TT 2023'!F$5140:K$5232,2,0)</f>
        <v>4334931</v>
      </c>
      <c r="M5081" s="9">
        <f t="shared" si="426"/>
        <v>5</v>
      </c>
      <c r="N5081" s="5">
        <f>+VLOOKUP(B5081,'[17]TT 2023'!F$5140:K$5232,6,0)</f>
        <v>46091</v>
      </c>
      <c r="O5081" t="s">
        <v>5375</v>
      </c>
    </row>
    <row r="5082" spans="1:15" hidden="1" x14ac:dyDescent="0.2">
      <c r="A5082" s="5">
        <v>46051</v>
      </c>
      <c r="B5082" s="6">
        <v>8300</v>
      </c>
      <c r="C5082" s="6" t="s">
        <v>4936</v>
      </c>
      <c r="D5082" s="6" t="s">
        <v>5104</v>
      </c>
      <c r="E5082" s="9">
        <v>17352090</v>
      </c>
      <c r="F5082" s="10" t="s">
        <v>1409</v>
      </c>
      <c r="G5082" s="9">
        <v>1388167</v>
      </c>
      <c r="H5082" s="9">
        <f t="shared" si="427"/>
        <v>18740257</v>
      </c>
      <c r="I5082" s="6" t="s">
        <v>73</v>
      </c>
      <c r="J5082" s="6" t="s">
        <v>74</v>
      </c>
      <c r="K5082" s="5">
        <f t="shared" si="425"/>
        <v>46086</v>
      </c>
      <c r="L5082" s="9">
        <f>+VLOOKUP(B5082,'[17]TT 2023'!F$5140:K$5232,2,0)</f>
        <v>18740255</v>
      </c>
      <c r="M5082" s="9">
        <f t="shared" si="426"/>
        <v>-2</v>
      </c>
      <c r="N5082" s="5">
        <f>+VLOOKUP(B5082,'[17]TT 2023'!F$5140:K$5232,6,0)</f>
        <v>46091</v>
      </c>
      <c r="O5082" t="s">
        <v>5375</v>
      </c>
    </row>
    <row r="5083" spans="1:15" hidden="1" x14ac:dyDescent="0.2">
      <c r="A5083" s="5">
        <v>46051</v>
      </c>
      <c r="B5083" s="6">
        <v>8301</v>
      </c>
      <c r="C5083" s="6" t="s">
        <v>4936</v>
      </c>
      <c r="D5083" s="6" t="s">
        <v>5105</v>
      </c>
      <c r="E5083" s="9">
        <v>20128500</v>
      </c>
      <c r="F5083" s="10" t="s">
        <v>1409</v>
      </c>
      <c r="G5083" s="9">
        <v>1610280</v>
      </c>
      <c r="H5083" s="9">
        <f t="shared" si="427"/>
        <v>21738780</v>
      </c>
      <c r="I5083" s="6" t="s">
        <v>73</v>
      </c>
      <c r="J5083" s="6" t="s">
        <v>74</v>
      </c>
      <c r="K5083" s="5">
        <f t="shared" si="425"/>
        <v>46086</v>
      </c>
      <c r="L5083" s="9">
        <f>+VLOOKUP(B5083,'[17]TT 2023'!F$5140:K$5232,2,0)</f>
        <v>21738780</v>
      </c>
      <c r="M5083" s="9">
        <f t="shared" si="426"/>
        <v>0</v>
      </c>
      <c r="N5083" s="5">
        <f>+VLOOKUP(B5083,'[17]TT 2023'!F$5140:K$5232,6,0)</f>
        <v>46091</v>
      </c>
      <c r="O5083" t="s">
        <v>5375</v>
      </c>
    </row>
    <row r="5084" spans="1:15" hidden="1" x14ac:dyDescent="0.2">
      <c r="A5084" s="5">
        <v>46051</v>
      </c>
      <c r="B5084" s="6">
        <v>8302</v>
      </c>
      <c r="C5084" s="6" t="s">
        <v>4936</v>
      </c>
      <c r="D5084" s="6" t="s">
        <v>5106</v>
      </c>
      <c r="E5084" s="9">
        <v>1407215</v>
      </c>
      <c r="F5084" s="10" t="s">
        <v>1409</v>
      </c>
      <c r="G5084" s="9">
        <v>112577</v>
      </c>
      <c r="H5084" s="9">
        <f t="shared" si="427"/>
        <v>1519792</v>
      </c>
      <c r="I5084" s="6" t="s">
        <v>73</v>
      </c>
      <c r="J5084" s="6" t="s">
        <v>74</v>
      </c>
      <c r="K5084" s="5">
        <f t="shared" si="425"/>
        <v>46086</v>
      </c>
      <c r="L5084" s="9">
        <f>+VLOOKUP(B5084,'[17]TT 2023'!F$5140:K$5232,2,0)</f>
        <v>1519790</v>
      </c>
      <c r="M5084" s="9">
        <f t="shared" si="426"/>
        <v>-2</v>
      </c>
      <c r="N5084" s="5">
        <f>+VLOOKUP(B5084,'[17]TT 2023'!F$5140:K$5232,6,0)</f>
        <v>46091</v>
      </c>
      <c r="O5084" t="s">
        <v>5375</v>
      </c>
    </row>
    <row r="5085" spans="1:15" hidden="1" x14ac:dyDescent="0.2">
      <c r="A5085" s="5">
        <v>46051</v>
      </c>
      <c r="B5085" s="6">
        <v>8303</v>
      </c>
      <c r="C5085" s="6" t="s">
        <v>4936</v>
      </c>
      <c r="D5085" s="6" t="s">
        <v>5107</v>
      </c>
      <c r="E5085" s="9">
        <v>19508290</v>
      </c>
      <c r="F5085" s="10" t="s">
        <v>1409</v>
      </c>
      <c r="G5085" s="9">
        <v>1560663</v>
      </c>
      <c r="H5085" s="9">
        <f t="shared" si="427"/>
        <v>21068953</v>
      </c>
      <c r="I5085" s="6" t="s">
        <v>73</v>
      </c>
      <c r="J5085" s="6" t="s">
        <v>74</v>
      </c>
      <c r="K5085" s="5">
        <f t="shared" si="425"/>
        <v>46086</v>
      </c>
      <c r="L5085" s="9">
        <f>+VLOOKUP(B5085,'[17]TT 2023'!F$5140:K$5232,2,0)</f>
        <v>21068951</v>
      </c>
      <c r="M5085" s="9">
        <f t="shared" si="426"/>
        <v>-2</v>
      </c>
      <c r="N5085" s="5">
        <f>+VLOOKUP(B5085,'[17]TT 2023'!F$5140:K$5232,6,0)</f>
        <v>46091</v>
      </c>
      <c r="O5085" t="s">
        <v>5375</v>
      </c>
    </row>
    <row r="5086" spans="1:15" hidden="1" x14ac:dyDescent="0.2">
      <c r="A5086" s="5">
        <v>46051</v>
      </c>
      <c r="B5086" s="6">
        <v>8304</v>
      </c>
      <c r="C5086" s="6" t="s">
        <v>4936</v>
      </c>
      <c r="D5086" s="6" t="s">
        <v>5108</v>
      </c>
      <c r="E5086" s="9">
        <v>7220870</v>
      </c>
      <c r="F5086" s="10" t="s">
        <v>1409</v>
      </c>
      <c r="G5086" s="9">
        <v>577670</v>
      </c>
      <c r="H5086" s="9">
        <f t="shared" si="427"/>
        <v>7798540</v>
      </c>
      <c r="I5086" s="6" t="s">
        <v>73</v>
      </c>
      <c r="J5086" s="6" t="s">
        <v>74</v>
      </c>
      <c r="K5086" s="5">
        <f t="shared" si="425"/>
        <v>46086</v>
      </c>
      <c r="L5086" s="9">
        <f>+VLOOKUP(B5086,'[17]TT 2023'!F$5140:K$5232,2,0)</f>
        <v>7798545</v>
      </c>
      <c r="M5086" s="9">
        <f t="shared" si="426"/>
        <v>5</v>
      </c>
      <c r="N5086" s="5">
        <f>+VLOOKUP(B5086,'[17]TT 2023'!F$5140:K$5232,6,0)</f>
        <v>46091</v>
      </c>
      <c r="O5086" t="s">
        <v>5375</v>
      </c>
    </row>
    <row r="5087" spans="1:15" hidden="1" x14ac:dyDescent="0.2">
      <c r="A5087" s="5">
        <v>46051</v>
      </c>
      <c r="B5087" s="6">
        <v>8305</v>
      </c>
      <c r="C5087" s="6" t="s">
        <v>4936</v>
      </c>
      <c r="D5087" s="6" t="s">
        <v>5109</v>
      </c>
      <c r="E5087" s="9">
        <v>4695970</v>
      </c>
      <c r="F5087" s="10" t="s">
        <v>1409</v>
      </c>
      <c r="G5087" s="9">
        <v>375678</v>
      </c>
      <c r="H5087" s="9">
        <f t="shared" si="427"/>
        <v>5071648</v>
      </c>
      <c r="I5087" s="6" t="s">
        <v>73</v>
      </c>
      <c r="J5087" s="6" t="s">
        <v>74</v>
      </c>
      <c r="K5087" s="5">
        <f t="shared" si="425"/>
        <v>46086</v>
      </c>
      <c r="L5087" s="9">
        <f>+VLOOKUP(B5087,'[17]TT 2023'!F$5140:K$5232,2,0)</f>
        <v>5071653</v>
      </c>
      <c r="M5087" s="9">
        <f t="shared" si="426"/>
        <v>5</v>
      </c>
      <c r="N5087" s="5">
        <f>+VLOOKUP(B5087,'[17]TT 2023'!F$5140:K$5232,6,0)</f>
        <v>46091</v>
      </c>
      <c r="O5087" t="s">
        <v>5375</v>
      </c>
    </row>
    <row r="5088" spans="1:15" hidden="1" x14ac:dyDescent="0.2">
      <c r="A5088" s="5">
        <v>46027</v>
      </c>
      <c r="B5088" s="6">
        <v>2</v>
      </c>
      <c r="C5088" s="6"/>
      <c r="D5088" s="6" t="s">
        <v>5110</v>
      </c>
      <c r="E5088" s="9">
        <v>-1137500</v>
      </c>
      <c r="F5088" s="10" t="s">
        <v>1409</v>
      </c>
      <c r="G5088" s="9">
        <v>-91000</v>
      </c>
      <c r="H5088" s="9">
        <f t="shared" si="427"/>
        <v>-1228500</v>
      </c>
      <c r="I5088" s="6" t="s">
        <v>73</v>
      </c>
      <c r="J5088" s="6" t="s">
        <v>74</v>
      </c>
      <c r="K5088" s="5">
        <f t="shared" si="425"/>
        <v>46062</v>
      </c>
      <c r="L5088" s="9">
        <f>+VLOOKUP(B5088,'[17]TT 2023'!F$4770:K$4873,2,0)</f>
        <v>-1228500</v>
      </c>
      <c r="M5088" s="9">
        <f t="shared" si="426"/>
        <v>0</v>
      </c>
      <c r="N5088" s="5">
        <f>+VLOOKUP(B5088,'[17]TT 2023'!F$4770:K$4873,6,0)</f>
        <v>46034</v>
      </c>
      <c r="O5088" t="s">
        <v>5136</v>
      </c>
    </row>
    <row r="5089" spans="1:15" hidden="1" x14ac:dyDescent="0.2">
      <c r="A5089" s="5">
        <v>46029</v>
      </c>
      <c r="B5089" s="6" t="s">
        <v>5134</v>
      </c>
      <c r="C5089" s="6"/>
      <c r="D5089" s="6" t="s">
        <v>5111</v>
      </c>
      <c r="E5089" s="9">
        <v>-1248327</v>
      </c>
      <c r="F5089" s="10" t="s">
        <v>1409</v>
      </c>
      <c r="G5089" s="9">
        <v>-99866</v>
      </c>
      <c r="H5089" s="9">
        <f t="shared" si="427"/>
        <v>-1348193</v>
      </c>
      <c r="I5089" s="6" t="s">
        <v>73</v>
      </c>
      <c r="J5089" s="6" t="s">
        <v>74</v>
      </c>
      <c r="K5089" s="5">
        <f t="shared" si="425"/>
        <v>46064</v>
      </c>
      <c r="L5089" s="9">
        <f>+VLOOKUP(B5089,'[17]TT 2023'!F$4770:K$4873,2,0)</f>
        <v>-1348193</v>
      </c>
      <c r="M5089" s="9">
        <f t="shared" si="426"/>
        <v>0</v>
      </c>
      <c r="N5089" s="5">
        <f>+VLOOKUP(B5089,'[17]TT 2023'!F$4770:K$4873,6,0)</f>
        <v>46034</v>
      </c>
      <c r="O5089" t="s">
        <v>5136</v>
      </c>
    </row>
    <row r="5090" spans="1:15" hidden="1" x14ac:dyDescent="0.2">
      <c r="A5090" s="5">
        <v>46024</v>
      </c>
      <c r="B5090" s="6">
        <v>3</v>
      </c>
      <c r="C5090" s="6"/>
      <c r="D5090" s="6" t="s">
        <v>5112</v>
      </c>
      <c r="E5090" s="9">
        <v>-357140</v>
      </c>
      <c r="F5090" s="10" t="s">
        <v>1409</v>
      </c>
      <c r="G5090" s="9">
        <v>-28571</v>
      </c>
      <c r="H5090" s="9">
        <f t="shared" si="427"/>
        <v>-385711</v>
      </c>
      <c r="I5090" s="6" t="s">
        <v>73</v>
      </c>
      <c r="J5090" s="6" t="s">
        <v>74</v>
      </c>
      <c r="K5090" s="5">
        <f t="shared" si="425"/>
        <v>46059</v>
      </c>
      <c r="L5090" s="9">
        <f>+VLOOKUP(B5090,'[17]TT 2023'!F$4770:K$4873,2,0)</f>
        <v>-385711</v>
      </c>
      <c r="M5090" s="9">
        <f t="shared" si="426"/>
        <v>0</v>
      </c>
      <c r="N5090" s="5">
        <f>+VLOOKUP(B5090,'[17]TT 2023'!F$4770:K$4873,6,0)</f>
        <v>46034</v>
      </c>
      <c r="O5090" t="s">
        <v>5136</v>
      </c>
    </row>
    <row r="5091" spans="1:15" hidden="1" x14ac:dyDescent="0.2">
      <c r="A5091" s="5">
        <v>46029</v>
      </c>
      <c r="B5091" s="6" t="s">
        <v>5135</v>
      </c>
      <c r="C5091" s="6"/>
      <c r="D5091" s="6" t="s">
        <v>5113</v>
      </c>
      <c r="E5091" s="9">
        <v>-8255789</v>
      </c>
      <c r="F5091" s="10" t="s">
        <v>1409</v>
      </c>
      <c r="G5091" s="9">
        <v>-660463</v>
      </c>
      <c r="H5091" s="9">
        <f t="shared" si="427"/>
        <v>-8916252</v>
      </c>
      <c r="I5091" s="6" t="s">
        <v>73</v>
      </c>
      <c r="J5091" s="6" t="s">
        <v>74</v>
      </c>
      <c r="K5091" s="5">
        <f t="shared" si="425"/>
        <v>46064</v>
      </c>
      <c r="L5091" s="9">
        <f>+VLOOKUP(B5091,'[17]TT 2023'!F$4770:K$4873,2,0)</f>
        <v>-8916252</v>
      </c>
      <c r="M5091" s="9">
        <f t="shared" si="426"/>
        <v>0</v>
      </c>
      <c r="N5091" s="5">
        <f>+VLOOKUP(B5091,'[17]TT 2023'!F$4770:K$4873,6,0)</f>
        <v>46034</v>
      </c>
      <c r="O5091" t="s">
        <v>5136</v>
      </c>
    </row>
    <row r="5092" spans="1:15" hidden="1" x14ac:dyDescent="0.2">
      <c r="A5092" s="5">
        <v>46024</v>
      </c>
      <c r="B5092" s="6">
        <v>5</v>
      </c>
      <c r="C5092" s="6"/>
      <c r="D5092" s="6" t="s">
        <v>5112</v>
      </c>
      <c r="E5092" s="9">
        <v>-1512068</v>
      </c>
      <c r="F5092" s="10" t="s">
        <v>1409</v>
      </c>
      <c r="G5092" s="9">
        <v>-120965</v>
      </c>
      <c r="H5092" s="9">
        <f t="shared" si="427"/>
        <v>-1633033</v>
      </c>
      <c r="I5092" s="6" t="s">
        <v>73</v>
      </c>
      <c r="J5092" s="6" t="s">
        <v>74</v>
      </c>
      <c r="K5092" s="5">
        <f t="shared" si="425"/>
        <v>46059</v>
      </c>
      <c r="L5092" s="9">
        <f>+VLOOKUP(B5092,'[17]TT 2023'!F$4770:K$4873,2,0)</f>
        <v>-1633033</v>
      </c>
      <c r="M5092" s="9">
        <f t="shared" si="426"/>
        <v>0</v>
      </c>
      <c r="N5092" s="5">
        <f>+VLOOKUP(B5092,'[17]TT 2023'!F$4770:K$4873,6,0)</f>
        <v>46034</v>
      </c>
      <c r="O5092" t="s">
        <v>5136</v>
      </c>
    </row>
    <row r="5093" spans="1:15" hidden="1" x14ac:dyDescent="0.2">
      <c r="A5093" s="5">
        <v>46036</v>
      </c>
      <c r="B5093" s="6">
        <v>9</v>
      </c>
      <c r="C5093" s="6"/>
      <c r="D5093" s="6" t="s">
        <v>5114</v>
      </c>
      <c r="E5093" s="9">
        <v>-546790</v>
      </c>
      <c r="F5093" s="10" t="s">
        <v>1409</v>
      </c>
      <c r="G5093" s="9">
        <v>-43743</v>
      </c>
      <c r="H5093" s="9">
        <f t="shared" si="427"/>
        <v>-590533</v>
      </c>
      <c r="I5093" s="6" t="s">
        <v>73</v>
      </c>
      <c r="J5093" s="6" t="s">
        <v>74</v>
      </c>
      <c r="K5093" s="5">
        <f t="shared" si="425"/>
        <v>46071</v>
      </c>
      <c r="L5093" s="9">
        <f>+VLOOKUP(B5093,'[17]TT 2023'!F$4874:K$4947,2,0)</f>
        <v>-590533</v>
      </c>
      <c r="M5093" s="9">
        <f t="shared" si="426"/>
        <v>0</v>
      </c>
      <c r="N5093" s="5">
        <f>+VLOOKUP(B5093,'[17]TT 2023'!F$4874:K$4947,6,0)</f>
        <v>46048</v>
      </c>
      <c r="O5093" t="s">
        <v>5137</v>
      </c>
    </row>
    <row r="5094" spans="1:15" hidden="1" x14ac:dyDescent="0.2">
      <c r="A5094" s="5">
        <v>46048</v>
      </c>
      <c r="B5094" s="6">
        <v>11</v>
      </c>
      <c r="C5094" s="6"/>
      <c r="D5094" s="6" t="s">
        <v>5111</v>
      </c>
      <c r="E5094" s="9">
        <v>-710000</v>
      </c>
      <c r="F5094" s="10" t="s">
        <v>1409</v>
      </c>
      <c r="G5094" s="9">
        <v>-56800</v>
      </c>
      <c r="H5094" s="9">
        <f t="shared" si="427"/>
        <v>-766800</v>
      </c>
      <c r="I5094" s="6" t="s">
        <v>73</v>
      </c>
      <c r="J5094" s="6" t="s">
        <v>74</v>
      </c>
      <c r="K5094" s="5">
        <f t="shared" si="425"/>
        <v>46083</v>
      </c>
      <c r="L5094" s="9">
        <f>+VLOOKUP(B5094,'[17]TT 2023'!F$4948:K$5043,2,0)</f>
        <v>-766800</v>
      </c>
      <c r="M5094" s="9">
        <f t="shared" si="426"/>
        <v>0</v>
      </c>
      <c r="N5094" s="5">
        <f>+VLOOKUP(B5094,'[17]TT 2023'!F$4948:K$5043,6,0)</f>
        <v>46063</v>
      </c>
      <c r="O5094" t="s">
        <v>5241</v>
      </c>
    </row>
    <row r="5095" spans="1:15" hidden="1" x14ac:dyDescent="0.2">
      <c r="A5095" s="5">
        <v>46051</v>
      </c>
      <c r="B5095" s="6">
        <v>12</v>
      </c>
      <c r="C5095" s="6"/>
      <c r="D5095" s="6" t="s">
        <v>5115</v>
      </c>
      <c r="E5095" s="9">
        <v>-1196644</v>
      </c>
      <c r="F5095" s="10" t="s">
        <v>1409</v>
      </c>
      <c r="G5095" s="9">
        <v>-95731</v>
      </c>
      <c r="H5095" s="9">
        <f t="shared" si="427"/>
        <v>-1292375</v>
      </c>
      <c r="I5095" s="6" t="s">
        <v>73</v>
      </c>
      <c r="J5095" s="6" t="s">
        <v>74</v>
      </c>
      <c r="K5095" s="5">
        <f t="shared" si="425"/>
        <v>46086</v>
      </c>
      <c r="L5095" s="9">
        <f>+VLOOKUP(B5095,'[17]TT 2023'!F$4948:K$5043,2,0)</f>
        <v>-1292376</v>
      </c>
      <c r="M5095" s="9">
        <f t="shared" si="426"/>
        <v>-1</v>
      </c>
      <c r="N5095" s="5">
        <f>+VLOOKUP(B5095,'[17]TT 2023'!F$4948:K$5043,6,0)</f>
        <v>46063</v>
      </c>
      <c r="O5095" t="s">
        <v>5241</v>
      </c>
    </row>
    <row r="5096" spans="1:15" hidden="1" x14ac:dyDescent="0.2">
      <c r="A5096" s="5">
        <v>46024</v>
      </c>
      <c r="B5096" s="6">
        <v>13</v>
      </c>
      <c r="C5096" s="6"/>
      <c r="D5096" s="6" t="s">
        <v>5116</v>
      </c>
      <c r="E5096" s="9">
        <v>-652500</v>
      </c>
      <c r="F5096" s="10" t="s">
        <v>1409</v>
      </c>
      <c r="G5096" s="9">
        <v>-52200</v>
      </c>
      <c r="H5096" s="9">
        <f t="shared" si="427"/>
        <v>-704700</v>
      </c>
      <c r="I5096" s="6" t="s">
        <v>73</v>
      </c>
      <c r="J5096" s="6" t="s">
        <v>74</v>
      </c>
      <c r="K5096" s="5">
        <f t="shared" si="425"/>
        <v>46059</v>
      </c>
      <c r="L5096" s="9">
        <f>+VLOOKUP(B5096,'[17]TT 2023'!F$4770:K$4873,2,0)</f>
        <v>-704700</v>
      </c>
      <c r="M5096" s="9">
        <f t="shared" si="426"/>
        <v>0</v>
      </c>
      <c r="N5096" s="5">
        <f>+VLOOKUP(B5096,'[17]TT 2023'!F$4770:K$4873,6,0)</f>
        <v>46034</v>
      </c>
      <c r="O5096" t="s">
        <v>5136</v>
      </c>
    </row>
    <row r="5097" spans="1:15" hidden="1" x14ac:dyDescent="0.2">
      <c r="A5097" s="5">
        <v>46048</v>
      </c>
      <c r="B5097" s="6">
        <v>13</v>
      </c>
      <c r="C5097" s="6"/>
      <c r="D5097" s="6" t="s">
        <v>5117</v>
      </c>
      <c r="E5097" s="9">
        <v>-453624</v>
      </c>
      <c r="F5097" s="10" t="s">
        <v>1409</v>
      </c>
      <c r="G5097" s="9">
        <v>-36290</v>
      </c>
      <c r="H5097" s="9">
        <f t="shared" si="427"/>
        <v>-489914</v>
      </c>
      <c r="I5097" s="6" t="s">
        <v>73</v>
      </c>
      <c r="J5097" s="6" t="s">
        <v>74</v>
      </c>
      <c r="K5097" s="5">
        <f t="shared" si="425"/>
        <v>46083</v>
      </c>
      <c r="L5097" s="9">
        <f>+VLOOKUP(B5097,'[17]TT 2023'!F$4948:K$5043,2,0)</f>
        <v>-489914</v>
      </c>
      <c r="M5097" s="9">
        <f t="shared" si="426"/>
        <v>0</v>
      </c>
      <c r="N5097" s="5">
        <f>+VLOOKUP(B5097,'[17]TT 2023'!F$4948:K$5043,6,0)</f>
        <v>46063</v>
      </c>
      <c r="O5097" t="s">
        <v>5241</v>
      </c>
    </row>
    <row r="5098" spans="1:15" hidden="1" x14ac:dyDescent="0.2">
      <c r="A5098" s="5">
        <v>46036</v>
      </c>
      <c r="B5098" s="6">
        <v>15</v>
      </c>
      <c r="C5098" s="6"/>
      <c r="D5098" s="6" t="s">
        <v>5114</v>
      </c>
      <c r="E5098" s="9">
        <v>-664944</v>
      </c>
      <c r="F5098" s="10" t="s">
        <v>1409</v>
      </c>
      <c r="G5098" s="9">
        <v>-53195</v>
      </c>
      <c r="H5098" s="9">
        <f t="shared" si="427"/>
        <v>-718139</v>
      </c>
      <c r="I5098" s="6" t="s">
        <v>73</v>
      </c>
      <c r="J5098" s="6" t="s">
        <v>74</v>
      </c>
      <c r="K5098" s="5">
        <f t="shared" si="425"/>
        <v>46071</v>
      </c>
      <c r="L5098" s="9">
        <f>+VLOOKUP(B5098,'[17]TT 2023'!F$4874:K$4947,2,0)</f>
        <v>-718140</v>
      </c>
      <c r="M5098" s="9">
        <f t="shared" si="426"/>
        <v>-1</v>
      </c>
      <c r="N5098" s="5">
        <f>+VLOOKUP(B5098,'[17]TT 2023'!F$4874:K$4947,6,0)</f>
        <v>46048</v>
      </c>
      <c r="O5098" t="s">
        <v>5137</v>
      </c>
    </row>
    <row r="5099" spans="1:15" hidden="1" x14ac:dyDescent="0.2">
      <c r="A5099" s="5">
        <v>46048</v>
      </c>
      <c r="B5099" s="6">
        <v>18</v>
      </c>
      <c r="C5099" s="6"/>
      <c r="D5099" s="6" t="s">
        <v>5118</v>
      </c>
      <c r="E5099" s="9">
        <v>-182248</v>
      </c>
      <c r="F5099" s="10" t="s">
        <v>1409</v>
      </c>
      <c r="G5099" s="9">
        <v>-14580</v>
      </c>
      <c r="H5099" s="9">
        <f t="shared" si="427"/>
        <v>-196828</v>
      </c>
      <c r="I5099" s="6" t="s">
        <v>73</v>
      </c>
      <c r="J5099" s="6" t="s">
        <v>74</v>
      </c>
      <c r="K5099" s="5">
        <f t="shared" si="425"/>
        <v>46083</v>
      </c>
      <c r="L5099" s="9">
        <f>+VLOOKUP(B5099,'[17]TT 2023'!F$4948:K$5043,2,0)</f>
        <v>-196828</v>
      </c>
      <c r="M5099" s="9">
        <f t="shared" si="426"/>
        <v>0</v>
      </c>
      <c r="N5099" s="5">
        <f>+VLOOKUP(B5099,'[17]TT 2023'!F$4948:K$5043,6,0)</f>
        <v>46063</v>
      </c>
      <c r="O5099" t="s">
        <v>5241</v>
      </c>
    </row>
    <row r="5100" spans="1:15" hidden="1" x14ac:dyDescent="0.2">
      <c r="A5100" s="5">
        <v>46048</v>
      </c>
      <c r="B5100" s="6">
        <v>21</v>
      </c>
      <c r="C5100" s="6"/>
      <c r="D5100" s="6" t="s">
        <v>5119</v>
      </c>
      <c r="E5100" s="9">
        <v>-775000</v>
      </c>
      <c r="F5100" s="10" t="s">
        <v>1409</v>
      </c>
      <c r="G5100" s="9">
        <v>-62000</v>
      </c>
      <c r="H5100" s="9">
        <f t="shared" si="427"/>
        <v>-837000</v>
      </c>
      <c r="I5100" s="6" t="s">
        <v>73</v>
      </c>
      <c r="J5100" s="6" t="s">
        <v>74</v>
      </c>
      <c r="K5100" s="5">
        <f t="shared" si="425"/>
        <v>46083</v>
      </c>
      <c r="L5100" s="9">
        <f>+VLOOKUP(B5100,'[17]TT 2023'!F$4948:K$5043,2,0)</f>
        <v>-837000</v>
      </c>
      <c r="M5100" s="9">
        <f t="shared" si="426"/>
        <v>0</v>
      </c>
      <c r="N5100" s="5">
        <f>+VLOOKUP(B5100,'[17]TT 2023'!F$4948:K$5043,6,0)</f>
        <v>46063</v>
      </c>
      <c r="O5100" t="s">
        <v>5241</v>
      </c>
    </row>
    <row r="5101" spans="1:15" hidden="1" x14ac:dyDescent="0.2">
      <c r="A5101" s="5">
        <v>46048</v>
      </c>
      <c r="B5101" s="6">
        <v>24</v>
      </c>
      <c r="C5101" s="6"/>
      <c r="D5101" s="6" t="s">
        <v>5119</v>
      </c>
      <c r="E5101" s="9">
        <v>-695198</v>
      </c>
      <c r="F5101" s="10" t="s">
        <v>1409</v>
      </c>
      <c r="G5101" s="9">
        <v>-55617</v>
      </c>
      <c r="H5101" s="9">
        <f t="shared" si="427"/>
        <v>-750815</v>
      </c>
      <c r="I5101" s="6" t="s">
        <v>113</v>
      </c>
      <c r="J5101" s="6" t="s">
        <v>114</v>
      </c>
      <c r="K5101" s="5">
        <f t="shared" si="425"/>
        <v>46083</v>
      </c>
      <c r="L5101" s="9">
        <f>+VLOOKUP(B5101,'[17]TT 2023'!F$4948:K$5043,2,0)</f>
        <v>-750814</v>
      </c>
      <c r="M5101" s="9">
        <f t="shared" si="426"/>
        <v>1</v>
      </c>
      <c r="N5101" s="5">
        <f>+VLOOKUP(B5101,'[17]TT 2023'!F$4948:K$5043,6,0)</f>
        <v>46063</v>
      </c>
      <c r="O5101" t="s">
        <v>5241</v>
      </c>
    </row>
    <row r="5102" spans="1:15" hidden="1" x14ac:dyDescent="0.2">
      <c r="A5102" s="5">
        <v>46036</v>
      </c>
      <c r="B5102" s="6">
        <v>25</v>
      </c>
      <c r="C5102" s="6"/>
      <c r="D5102" s="6" t="s">
        <v>5120</v>
      </c>
      <c r="E5102" s="9">
        <v>-446289</v>
      </c>
      <c r="F5102" s="10" t="s">
        <v>1409</v>
      </c>
      <c r="G5102" s="9">
        <v>-35703</v>
      </c>
      <c r="H5102" s="9">
        <f t="shared" si="427"/>
        <v>-481992</v>
      </c>
      <c r="I5102" s="6" t="s">
        <v>175</v>
      </c>
      <c r="J5102" s="6" t="s">
        <v>176</v>
      </c>
      <c r="K5102" s="5">
        <f t="shared" si="425"/>
        <v>46071</v>
      </c>
      <c r="L5102" s="9">
        <f>+VLOOKUP(B5102,'[17]TT 2023'!F$4874:K$4947,2,0)</f>
        <v>-481992</v>
      </c>
      <c r="M5102" s="9">
        <f t="shared" si="426"/>
        <v>0</v>
      </c>
      <c r="N5102" s="5">
        <f>+VLOOKUP(B5102,'[17]TT 2023'!F$4874:K$4947,6,0)</f>
        <v>46048</v>
      </c>
      <c r="O5102" t="s">
        <v>5137</v>
      </c>
    </row>
    <row r="5103" spans="1:15" hidden="1" x14ac:dyDescent="0.2">
      <c r="A5103" s="5">
        <v>46048</v>
      </c>
      <c r="B5103" s="6">
        <v>26</v>
      </c>
      <c r="C5103" s="6"/>
      <c r="D5103" s="6" t="s">
        <v>5121</v>
      </c>
      <c r="E5103" s="9">
        <v>-1115750</v>
      </c>
      <c r="F5103" s="10" t="s">
        <v>1409</v>
      </c>
      <c r="G5103" s="9">
        <v>-89260</v>
      </c>
      <c r="H5103" s="9">
        <f t="shared" si="427"/>
        <v>-1205010</v>
      </c>
      <c r="I5103" s="6" t="s">
        <v>83</v>
      </c>
      <c r="J5103" s="6" t="s">
        <v>84</v>
      </c>
      <c r="K5103" s="5">
        <f t="shared" si="425"/>
        <v>46083</v>
      </c>
      <c r="L5103" s="9">
        <f>+VLOOKUP(B5103,'[17]TT 2023'!F$4948:K$5043,2,0)</f>
        <v>-1205010</v>
      </c>
      <c r="M5103" s="9">
        <f t="shared" si="426"/>
        <v>0</v>
      </c>
      <c r="N5103" s="5">
        <f>+VLOOKUP(B5103,'[17]TT 2023'!F$4948:K$5043,6,0)</f>
        <v>46063</v>
      </c>
      <c r="O5103" t="s">
        <v>5241</v>
      </c>
    </row>
    <row r="5104" spans="1:15" hidden="1" x14ac:dyDescent="0.2">
      <c r="A5104" s="5">
        <v>46036</v>
      </c>
      <c r="B5104" s="6">
        <v>27</v>
      </c>
      <c r="C5104" s="6"/>
      <c r="D5104" s="6" t="s">
        <v>5116</v>
      </c>
      <c r="E5104" s="9">
        <v>-2403442</v>
      </c>
      <c r="F5104" s="10" t="s">
        <v>1409</v>
      </c>
      <c r="G5104" s="9">
        <v>-192275</v>
      </c>
      <c r="H5104" s="9">
        <f t="shared" si="427"/>
        <v>-2595717</v>
      </c>
      <c r="I5104" s="6" t="s">
        <v>93</v>
      </c>
      <c r="J5104" s="6" t="s">
        <v>94</v>
      </c>
      <c r="K5104" s="5">
        <f t="shared" si="425"/>
        <v>46071</v>
      </c>
      <c r="L5104" s="9">
        <f>+VLOOKUP(B5104,'[17]TT 2023'!F$4874:K$4947,2,0)</f>
        <v>-2595717</v>
      </c>
      <c r="M5104" s="9">
        <f t="shared" si="426"/>
        <v>0</v>
      </c>
      <c r="N5104" s="5">
        <f>+VLOOKUP(B5104,'[17]TT 2023'!F$4874:K$4947,6,0)</f>
        <v>46048</v>
      </c>
      <c r="O5104" t="s">
        <v>5137</v>
      </c>
    </row>
    <row r="5105" spans="1:15" hidden="1" x14ac:dyDescent="0.2">
      <c r="A5105" s="5">
        <v>46048</v>
      </c>
      <c r="B5105" s="6">
        <v>29</v>
      </c>
      <c r="C5105" s="6"/>
      <c r="D5105" s="6" t="s">
        <v>5121</v>
      </c>
      <c r="E5105" s="9">
        <v>-428820</v>
      </c>
      <c r="F5105" s="10" t="s">
        <v>1409</v>
      </c>
      <c r="G5105" s="9">
        <v>-34306</v>
      </c>
      <c r="H5105" s="9">
        <f t="shared" si="427"/>
        <v>-463126</v>
      </c>
      <c r="I5105" s="6" t="s">
        <v>93</v>
      </c>
      <c r="J5105" s="6" t="s">
        <v>94</v>
      </c>
      <c r="K5105" s="5">
        <f t="shared" si="425"/>
        <v>46083</v>
      </c>
      <c r="L5105" s="9">
        <f>+VLOOKUP(B5105,'[17]TT 2023'!F$4948:K$5043,2,0)</f>
        <v>-463126</v>
      </c>
      <c r="M5105" s="9">
        <f t="shared" si="426"/>
        <v>0</v>
      </c>
      <c r="N5105" s="5">
        <f>+VLOOKUP(B5105,'[17]TT 2023'!F$4948:K$5043,6,0)</f>
        <v>46063</v>
      </c>
      <c r="O5105" t="s">
        <v>5241</v>
      </c>
    </row>
    <row r="5106" spans="1:15" hidden="1" x14ac:dyDescent="0.2">
      <c r="A5106" s="5">
        <v>46048</v>
      </c>
      <c r="B5106" s="6">
        <v>35</v>
      </c>
      <c r="C5106" s="6"/>
      <c r="D5106" s="6" t="s">
        <v>5120</v>
      </c>
      <c r="E5106" s="9">
        <v>-205250</v>
      </c>
      <c r="F5106" s="10" t="s">
        <v>1409</v>
      </c>
      <c r="G5106" s="9">
        <v>-16420</v>
      </c>
      <c r="H5106" s="9">
        <f t="shared" si="427"/>
        <v>-221670</v>
      </c>
      <c r="I5106" s="6" t="s">
        <v>139</v>
      </c>
      <c r="J5106" s="6" t="s">
        <v>140</v>
      </c>
      <c r="K5106" s="5">
        <f t="shared" si="425"/>
        <v>46083</v>
      </c>
      <c r="L5106" s="9">
        <f>+VLOOKUP(B5106,'[17]TT 2023'!F$4948:K$5043,2,0)</f>
        <v>-221670</v>
      </c>
      <c r="M5106" s="9">
        <f t="shared" si="426"/>
        <v>0</v>
      </c>
      <c r="N5106" s="5">
        <f>+VLOOKUP(B5106,'[17]TT 2023'!F$4948:K$5043,6,0)</f>
        <v>46063</v>
      </c>
      <c r="O5106" t="s">
        <v>5241</v>
      </c>
    </row>
    <row r="5107" spans="1:15" hidden="1" x14ac:dyDescent="0.2">
      <c r="A5107" s="5">
        <v>46052</v>
      </c>
      <c r="B5107" s="6" t="s">
        <v>5240</v>
      </c>
      <c r="C5107" s="6"/>
      <c r="D5107" s="6" t="s">
        <v>5119</v>
      </c>
      <c r="E5107" s="9">
        <v>-373156</v>
      </c>
      <c r="F5107" s="10" t="s">
        <v>1409</v>
      </c>
      <c r="G5107" s="9">
        <v>-29852</v>
      </c>
      <c r="H5107" s="9">
        <f t="shared" si="427"/>
        <v>-403008</v>
      </c>
      <c r="I5107" s="6" t="s">
        <v>139</v>
      </c>
      <c r="J5107" s="6" t="s">
        <v>140</v>
      </c>
      <c r="K5107" s="5">
        <f t="shared" ref="K5107:K5118" si="428">35+A5107</f>
        <v>46087</v>
      </c>
      <c r="L5107" s="9">
        <f>+VLOOKUP(B5107,'[17]TT 2023'!F$4948:K$5043,2,0)</f>
        <v>-403008</v>
      </c>
      <c r="M5107" s="9">
        <f t="shared" ref="M5107:M5118" si="429">+L5107-H5107</f>
        <v>0</v>
      </c>
      <c r="N5107" s="5">
        <f>+VLOOKUP(B5107,'[17]TT 2023'!F$4948:K$5043,6,0)</f>
        <v>46063</v>
      </c>
      <c r="O5107" t="s">
        <v>5241</v>
      </c>
    </row>
    <row r="5108" spans="1:15" hidden="1" x14ac:dyDescent="0.2">
      <c r="A5108" s="5">
        <v>46048</v>
      </c>
      <c r="B5108" s="6">
        <v>40</v>
      </c>
      <c r="C5108" s="6"/>
      <c r="D5108" s="6" t="s">
        <v>5116</v>
      </c>
      <c r="E5108" s="9">
        <v>-290000</v>
      </c>
      <c r="F5108" s="10" t="s">
        <v>1409</v>
      </c>
      <c r="G5108" s="9">
        <v>-23200</v>
      </c>
      <c r="H5108" s="9">
        <f t="shared" si="427"/>
        <v>-313200</v>
      </c>
      <c r="I5108" s="6" t="s">
        <v>139</v>
      </c>
      <c r="J5108" s="6" t="s">
        <v>140</v>
      </c>
      <c r="K5108" s="5">
        <f t="shared" si="428"/>
        <v>46083</v>
      </c>
      <c r="L5108" s="9">
        <f>+VLOOKUP(B5108,'[17]TT 2023'!F$4948:K$5043,2,0)</f>
        <v>-313200</v>
      </c>
      <c r="M5108" s="9">
        <f t="shared" si="429"/>
        <v>0</v>
      </c>
      <c r="N5108" s="5">
        <f>+VLOOKUP(B5108,'[17]TT 2023'!F$4948:K$5043,6,0)</f>
        <v>46063</v>
      </c>
      <c r="O5108" t="s">
        <v>5241</v>
      </c>
    </row>
    <row r="5109" spans="1:15" hidden="1" x14ac:dyDescent="0.2">
      <c r="A5109" s="5">
        <v>46051</v>
      </c>
      <c r="B5109" s="6">
        <v>81</v>
      </c>
      <c r="C5109" s="6"/>
      <c r="D5109" s="6" t="s">
        <v>5122</v>
      </c>
      <c r="E5109" s="9">
        <v>-1457175</v>
      </c>
      <c r="F5109" s="10" t="s">
        <v>1409</v>
      </c>
      <c r="G5109" s="9">
        <v>-116574</v>
      </c>
      <c r="H5109" s="9">
        <f t="shared" si="427"/>
        <v>-1573749</v>
      </c>
      <c r="I5109" s="6" t="s">
        <v>131</v>
      </c>
      <c r="J5109" s="6" t="s">
        <v>132</v>
      </c>
      <c r="K5109" s="5">
        <f t="shared" si="428"/>
        <v>46086</v>
      </c>
      <c r="L5109" s="9">
        <f>+VLOOKUP(B5109,'[17]TT 2023'!F$4948:K$5043,2,0)</f>
        <v>-1573749</v>
      </c>
      <c r="M5109" s="9">
        <f t="shared" si="429"/>
        <v>0</v>
      </c>
      <c r="N5109" s="5">
        <f>+VLOOKUP(B5109,'[17]TT 2023'!F$4948:K$5043,6,0)</f>
        <v>46063</v>
      </c>
      <c r="O5109" t="s">
        <v>5241</v>
      </c>
    </row>
    <row r="5110" spans="1:15" hidden="1" x14ac:dyDescent="0.2">
      <c r="A5110" s="5">
        <v>46042</v>
      </c>
      <c r="B5110" s="6">
        <v>228</v>
      </c>
      <c r="C5110" s="6"/>
      <c r="D5110" s="6" t="s">
        <v>5123</v>
      </c>
      <c r="E5110" s="9">
        <v>-5071471</v>
      </c>
      <c r="F5110" s="10" t="s">
        <v>1409</v>
      </c>
      <c r="G5110" s="9">
        <v>-405718</v>
      </c>
      <c r="H5110" s="9">
        <f t="shared" si="427"/>
        <v>-5477189</v>
      </c>
      <c r="I5110" s="6" t="s">
        <v>131</v>
      </c>
      <c r="J5110" s="6" t="s">
        <v>132</v>
      </c>
      <c r="K5110" s="5">
        <f t="shared" si="428"/>
        <v>46077</v>
      </c>
      <c r="L5110" s="9">
        <f>+VLOOKUP(B5110,'[17]TT 2023'!F$4874:K$4947,2,0)</f>
        <v>-5477189</v>
      </c>
      <c r="M5110" s="9">
        <f t="shared" si="429"/>
        <v>0</v>
      </c>
      <c r="N5110" s="5">
        <f>+VLOOKUP(B5110,'[17]TT 2023'!F$4874:K$4947,6,0)</f>
        <v>46048</v>
      </c>
      <c r="O5110" t="s">
        <v>5137</v>
      </c>
    </row>
    <row r="5111" spans="1:15" hidden="1" x14ac:dyDescent="0.2">
      <c r="A5111" s="5">
        <v>46030</v>
      </c>
      <c r="B5111" s="52">
        <v>2.4083051312331401E+23</v>
      </c>
      <c r="C5111" s="6"/>
      <c r="D5111" s="6" t="s">
        <v>5124</v>
      </c>
      <c r="E5111" s="9">
        <v>-60079255</v>
      </c>
      <c r="F5111" s="10" t="s">
        <v>1409</v>
      </c>
      <c r="G5111" s="9">
        <v>-4806340</v>
      </c>
      <c r="H5111" s="9">
        <f t="shared" si="427"/>
        <v>-64885595</v>
      </c>
      <c r="I5111" s="6" t="s">
        <v>131</v>
      </c>
      <c r="J5111" s="6" t="s">
        <v>132</v>
      </c>
      <c r="K5111" s="5">
        <f t="shared" si="428"/>
        <v>46065</v>
      </c>
      <c r="L5111" s="9" t="e">
        <f>+VLOOKUP(B5111,'[17]TT 2023'!F$4874:K$4947,2,0)</f>
        <v>#N/A</v>
      </c>
      <c r="M5111" s="9" t="e">
        <f t="shared" si="429"/>
        <v>#N/A</v>
      </c>
      <c r="N5111" s="5">
        <v>46048</v>
      </c>
      <c r="O5111" t="s">
        <v>5137</v>
      </c>
    </row>
    <row r="5112" spans="1:15" hidden="1" x14ac:dyDescent="0.2">
      <c r="A5112" s="5">
        <v>46030</v>
      </c>
      <c r="B5112" s="6" t="s">
        <v>5132</v>
      </c>
      <c r="C5112" s="6"/>
      <c r="D5112" s="6" t="s">
        <v>5125</v>
      </c>
      <c r="E5112" s="9">
        <v>-16453240</v>
      </c>
      <c r="F5112" s="10" t="s">
        <v>2419</v>
      </c>
      <c r="G5112" s="9">
        <v>0</v>
      </c>
      <c r="H5112" s="9">
        <f t="shared" si="427"/>
        <v>-16453240</v>
      </c>
      <c r="I5112" s="6" t="s">
        <v>13</v>
      </c>
      <c r="J5112" s="6" t="s">
        <v>14</v>
      </c>
      <c r="K5112" s="5">
        <f t="shared" si="428"/>
        <v>46065</v>
      </c>
      <c r="L5112" s="9">
        <f>+VLOOKUP(B5112,'[17]TT 2023'!F$4874:K$4947,2,0)</f>
        <v>-16453240</v>
      </c>
      <c r="M5112" s="9">
        <f t="shared" si="429"/>
        <v>0</v>
      </c>
      <c r="N5112" s="5">
        <f>+VLOOKUP(B5112,'[17]TT 2023'!F$4874:K$4947,6,0)</f>
        <v>46048</v>
      </c>
      <c r="O5112" t="s">
        <v>5137</v>
      </c>
    </row>
    <row r="5113" spans="1:15" hidden="1" x14ac:dyDescent="0.2">
      <c r="A5113" s="5">
        <v>46030</v>
      </c>
      <c r="B5113" s="6" t="s">
        <v>5133</v>
      </c>
      <c r="C5113" s="6"/>
      <c r="D5113" s="6" t="s">
        <v>5126</v>
      </c>
      <c r="E5113" s="9">
        <v>-8948563</v>
      </c>
      <c r="F5113" s="10" t="s">
        <v>2419</v>
      </c>
      <c r="G5113" s="9">
        <v>0</v>
      </c>
      <c r="H5113" s="9">
        <f t="shared" si="427"/>
        <v>-8948563</v>
      </c>
      <c r="I5113" s="6" t="s">
        <v>13</v>
      </c>
      <c r="J5113" s="6" t="s">
        <v>14</v>
      </c>
      <c r="K5113" s="5">
        <f t="shared" si="428"/>
        <v>46065</v>
      </c>
      <c r="L5113" s="9">
        <f>+VLOOKUP(B5113,'[17]TT 2023'!F$4874:K$4947,2,0)</f>
        <v>-8948563</v>
      </c>
      <c r="M5113" s="9">
        <f t="shared" si="429"/>
        <v>0</v>
      </c>
      <c r="N5113" s="5">
        <f>+VLOOKUP(B5113,'[17]TT 2023'!F$4874:K$4947,6,0)</f>
        <v>46048</v>
      </c>
      <c r="O5113" t="s">
        <v>5137</v>
      </c>
    </row>
    <row r="5114" spans="1:15" hidden="1" x14ac:dyDescent="0.2">
      <c r="A5114" s="5">
        <v>46030</v>
      </c>
      <c r="B5114" s="6">
        <v>17</v>
      </c>
      <c r="C5114" s="6"/>
      <c r="D5114" s="6" t="s">
        <v>5127</v>
      </c>
      <c r="E5114" s="9">
        <v>1116060</v>
      </c>
      <c r="F5114" s="10" t="s">
        <v>1409</v>
      </c>
      <c r="G5114" s="9">
        <v>89285</v>
      </c>
      <c r="H5114" s="9">
        <f t="shared" si="427"/>
        <v>1205345</v>
      </c>
      <c r="I5114" s="6" t="s">
        <v>13</v>
      </c>
      <c r="J5114" s="6" t="s">
        <v>14</v>
      </c>
      <c r="K5114" s="5">
        <f t="shared" si="428"/>
        <v>46065</v>
      </c>
      <c r="L5114" s="9">
        <f>+VLOOKUP(B5114,'[17]TT 2023'!F$4948:K$5043,2,0)</f>
        <v>1205348</v>
      </c>
      <c r="M5114" s="9">
        <f t="shared" si="429"/>
        <v>3</v>
      </c>
      <c r="N5114" s="5">
        <f>+VLOOKUP(B5114,'[17]TT 2023'!F$4948:K$5043,6,0)</f>
        <v>46063</v>
      </c>
      <c r="O5114" t="s">
        <v>5241</v>
      </c>
    </row>
    <row r="5115" spans="1:15" hidden="1" x14ac:dyDescent="0.2">
      <c r="A5115" s="5">
        <v>46030</v>
      </c>
      <c r="B5115" s="6">
        <v>1346</v>
      </c>
      <c r="C5115" s="6"/>
      <c r="D5115" s="6" t="s">
        <v>5128</v>
      </c>
      <c r="E5115" s="9">
        <v>7463120</v>
      </c>
      <c r="F5115" s="10" t="s">
        <v>1409</v>
      </c>
      <c r="G5115" s="9">
        <v>597050</v>
      </c>
      <c r="H5115" s="9">
        <f t="shared" si="427"/>
        <v>8060170</v>
      </c>
      <c r="I5115" s="6" t="s">
        <v>13</v>
      </c>
      <c r="J5115" s="6" t="s">
        <v>14</v>
      </c>
      <c r="K5115" s="5">
        <f t="shared" si="428"/>
        <v>46065</v>
      </c>
      <c r="L5115" s="9">
        <f>+VLOOKUP(B5115,'[17]TT 2023'!F$4948:K$5043,2,0)</f>
        <v>8060175</v>
      </c>
      <c r="M5115" s="9">
        <f t="shared" si="429"/>
        <v>5</v>
      </c>
      <c r="N5115" s="5">
        <f>+VLOOKUP(B5115,'[17]TT 2023'!F$4948:K$5043,6,0)</f>
        <v>46063</v>
      </c>
      <c r="O5115" t="s">
        <v>5241</v>
      </c>
    </row>
    <row r="5116" spans="1:15" hidden="1" x14ac:dyDescent="0.2">
      <c r="A5116" s="5">
        <v>46030</v>
      </c>
      <c r="B5116" s="6">
        <v>1347</v>
      </c>
      <c r="C5116" s="6"/>
      <c r="D5116" s="6" t="s">
        <v>5129</v>
      </c>
      <c r="E5116" s="9">
        <v>3892430</v>
      </c>
      <c r="F5116" s="10" t="s">
        <v>1409</v>
      </c>
      <c r="G5116" s="9">
        <v>311394</v>
      </c>
      <c r="H5116" s="9">
        <f t="shared" si="427"/>
        <v>4203824</v>
      </c>
      <c r="I5116" s="6" t="s">
        <v>13</v>
      </c>
      <c r="J5116" s="6" t="s">
        <v>14</v>
      </c>
      <c r="K5116" s="5">
        <f t="shared" si="428"/>
        <v>46065</v>
      </c>
      <c r="L5116" s="9">
        <f>+VLOOKUP(B5116,'[17]TT 2023'!F$4948:K$5043,2,0)</f>
        <v>4203819</v>
      </c>
      <c r="M5116" s="9">
        <f t="shared" si="429"/>
        <v>-5</v>
      </c>
      <c r="N5116" s="5">
        <f>+VLOOKUP(B5116,'[17]TT 2023'!F$4948:K$5043,6,0)</f>
        <v>46063</v>
      </c>
      <c r="O5116" t="s">
        <v>5241</v>
      </c>
    </row>
    <row r="5117" spans="1:15" hidden="1" x14ac:dyDescent="0.2">
      <c r="A5117" s="5">
        <v>46030</v>
      </c>
      <c r="B5117" s="6">
        <v>1348</v>
      </c>
      <c r="C5117" s="6"/>
      <c r="D5117" s="6" t="s">
        <v>5130</v>
      </c>
      <c r="E5117" s="9">
        <v>100366</v>
      </c>
      <c r="F5117" s="10" t="s">
        <v>1409</v>
      </c>
      <c r="G5117" s="9">
        <v>8029</v>
      </c>
      <c r="H5117" s="9">
        <f t="shared" si="427"/>
        <v>108395</v>
      </c>
      <c r="I5117" s="6" t="s">
        <v>117</v>
      </c>
      <c r="J5117" s="6" t="s">
        <v>118</v>
      </c>
      <c r="K5117" s="5">
        <f t="shared" si="428"/>
        <v>46065</v>
      </c>
      <c r="L5117" s="9">
        <f>+VLOOKUP(B5117,'[17]TT 2023'!F$4948:K$5043,2,0)</f>
        <v>108392</v>
      </c>
      <c r="M5117" s="9">
        <f t="shared" si="429"/>
        <v>-3</v>
      </c>
      <c r="N5117" s="5">
        <f>+VLOOKUP(B5117,'[17]TT 2023'!F$4948:K$5043,6,0)</f>
        <v>46063</v>
      </c>
      <c r="O5117" t="s">
        <v>5241</v>
      </c>
    </row>
    <row r="5118" spans="1:15" hidden="1" x14ac:dyDescent="0.2">
      <c r="A5118" s="5">
        <v>46030</v>
      </c>
      <c r="B5118" s="6">
        <v>1349</v>
      </c>
      <c r="C5118" s="6"/>
      <c r="D5118" s="6" t="s">
        <v>5131</v>
      </c>
      <c r="E5118" s="9">
        <v>2024120</v>
      </c>
      <c r="F5118" s="10" t="s">
        <v>1409</v>
      </c>
      <c r="G5118" s="9">
        <v>161930</v>
      </c>
      <c r="H5118" s="9">
        <f t="shared" si="427"/>
        <v>2186050</v>
      </c>
      <c r="I5118" s="6" t="s">
        <v>117</v>
      </c>
      <c r="J5118" s="6" t="s">
        <v>118</v>
      </c>
      <c r="K5118" s="5">
        <f t="shared" si="428"/>
        <v>46065</v>
      </c>
      <c r="L5118" s="9">
        <f>+VLOOKUP(B5118,'[17]TT 2023'!F$4948:K$5043,2,0)</f>
        <v>2186055</v>
      </c>
      <c r="M5118" s="9">
        <f t="shared" si="429"/>
        <v>5</v>
      </c>
      <c r="N5118" s="5">
        <f>+VLOOKUP(B5118,'[17]TT 2023'!F$4948:K$5043,6,0)</f>
        <v>46063</v>
      </c>
      <c r="O5118" t="s">
        <v>5241</v>
      </c>
    </row>
    <row r="5119" spans="1:15" hidden="1" x14ac:dyDescent="0.2">
      <c r="A5119" s="5">
        <v>46059</v>
      </c>
      <c r="B5119" s="6">
        <v>9566</v>
      </c>
      <c r="C5119" s="6" t="s">
        <v>4936</v>
      </c>
      <c r="D5119" s="6" t="s">
        <v>5138</v>
      </c>
      <c r="E5119" s="9">
        <v>1865780</v>
      </c>
      <c r="F5119" s="10" t="s">
        <v>1409</v>
      </c>
      <c r="G5119" s="9">
        <v>149262</v>
      </c>
      <c r="H5119" s="9">
        <f t="shared" ref="H5119:H5182" si="430">+E5119+G5119</f>
        <v>2015042</v>
      </c>
      <c r="I5119" s="6" t="s">
        <v>147</v>
      </c>
      <c r="J5119" s="6" t="s">
        <v>148</v>
      </c>
      <c r="K5119" s="5">
        <f t="shared" ref="K5119:K5182" si="431">35+A5119</f>
        <v>46094</v>
      </c>
      <c r="L5119" s="9">
        <f>+VLOOKUP(B5119,'[17]TT 2023'!F$5140:K$5232,2,0)</f>
        <v>2015037</v>
      </c>
      <c r="M5119" s="9">
        <f t="shared" ref="M5119:M5182" si="432">+L5119-H5119</f>
        <v>-5</v>
      </c>
      <c r="N5119" s="5">
        <f>+VLOOKUP(B5119,'[17]TT 2023'!F$5140:K$5232,6,0)</f>
        <v>46091</v>
      </c>
      <c r="O5119" t="s">
        <v>5375</v>
      </c>
    </row>
    <row r="5120" spans="1:15" hidden="1" x14ac:dyDescent="0.2">
      <c r="A5120" s="5">
        <v>46059</v>
      </c>
      <c r="B5120" s="6">
        <v>9515</v>
      </c>
      <c r="C5120" s="6" t="s">
        <v>4936</v>
      </c>
      <c r="D5120" s="6" t="s">
        <v>5139</v>
      </c>
      <c r="E5120" s="9">
        <v>23317850</v>
      </c>
      <c r="F5120" s="10" t="s">
        <v>1409</v>
      </c>
      <c r="G5120" s="9">
        <v>1865428</v>
      </c>
      <c r="H5120" s="9">
        <f t="shared" si="430"/>
        <v>25183278</v>
      </c>
      <c r="I5120" s="6" t="s">
        <v>175</v>
      </c>
      <c r="J5120" s="6" t="s">
        <v>176</v>
      </c>
      <c r="K5120" s="5">
        <f t="shared" si="431"/>
        <v>46094</v>
      </c>
      <c r="L5120" s="9">
        <f>+VLOOKUP(B5120,'[17]TT 2023'!F$5233:K$5319,2,0)</f>
        <v>25183278</v>
      </c>
      <c r="M5120" s="9">
        <f t="shared" si="432"/>
        <v>0</v>
      </c>
      <c r="N5120" s="5">
        <f>+VLOOKUP(B5120,'[17]TT 2023'!F$5233:K$5319,6,0)</f>
        <v>46105</v>
      </c>
      <c r="O5120" t="s">
        <v>5376</v>
      </c>
    </row>
    <row r="5121" spans="1:15" hidden="1" x14ac:dyDescent="0.2">
      <c r="A5121" s="5">
        <v>46059</v>
      </c>
      <c r="B5121" s="6">
        <v>9516</v>
      </c>
      <c r="C5121" s="6" t="s">
        <v>4936</v>
      </c>
      <c r="D5121" s="6" t="s">
        <v>5140</v>
      </c>
      <c r="E5121" s="9">
        <v>1407215</v>
      </c>
      <c r="F5121" s="10" t="s">
        <v>1409</v>
      </c>
      <c r="G5121" s="9">
        <v>112577</v>
      </c>
      <c r="H5121" s="9">
        <f t="shared" si="430"/>
        <v>1519792</v>
      </c>
      <c r="I5121" s="6" t="s">
        <v>83</v>
      </c>
      <c r="J5121" s="6" t="s">
        <v>84</v>
      </c>
      <c r="K5121" s="5">
        <f t="shared" si="431"/>
        <v>46094</v>
      </c>
      <c r="L5121" s="9">
        <f>+VLOOKUP(B5121,'[17]TT 2023'!F$5233:K$5319,2,0)</f>
        <v>1519790</v>
      </c>
      <c r="M5121" s="9">
        <f t="shared" si="432"/>
        <v>-2</v>
      </c>
      <c r="N5121" s="5">
        <f>+VLOOKUP(B5121,'[17]TT 2023'!F$5233:K$5319,6,0)</f>
        <v>46105</v>
      </c>
      <c r="O5121" t="s">
        <v>5376</v>
      </c>
    </row>
    <row r="5122" spans="1:15" hidden="1" x14ac:dyDescent="0.2">
      <c r="A5122" s="5">
        <v>46059</v>
      </c>
      <c r="B5122" s="6">
        <v>9517</v>
      </c>
      <c r="C5122" s="6" t="s">
        <v>4936</v>
      </c>
      <c r="D5122" s="6" t="s">
        <v>5141</v>
      </c>
      <c r="E5122" s="9">
        <v>474325</v>
      </c>
      <c r="F5122" s="10" t="s">
        <v>1409</v>
      </c>
      <c r="G5122" s="9">
        <v>37946</v>
      </c>
      <c r="H5122" s="9">
        <f t="shared" si="430"/>
        <v>512271</v>
      </c>
      <c r="I5122" s="6" t="s">
        <v>83</v>
      </c>
      <c r="J5122" s="6" t="s">
        <v>84</v>
      </c>
      <c r="K5122" s="5">
        <f t="shared" si="431"/>
        <v>46094</v>
      </c>
      <c r="L5122" s="9">
        <f>+VLOOKUP(B5122,'[17]TT 2023'!F$5233:K$5319,2,0)</f>
        <v>512271</v>
      </c>
      <c r="M5122" s="9">
        <f t="shared" si="432"/>
        <v>0</v>
      </c>
      <c r="N5122" s="5">
        <f>+VLOOKUP(B5122,'[17]TT 2023'!F$5233:K$5319,6,0)</f>
        <v>46105</v>
      </c>
      <c r="O5122" t="s">
        <v>5376</v>
      </c>
    </row>
    <row r="5123" spans="1:15" hidden="1" x14ac:dyDescent="0.2">
      <c r="A5123" s="5">
        <v>46059</v>
      </c>
      <c r="B5123" s="6">
        <v>9518</v>
      </c>
      <c r="C5123" s="6" t="s">
        <v>4936</v>
      </c>
      <c r="D5123" s="6" t="s">
        <v>5142</v>
      </c>
      <c r="E5123" s="9">
        <v>1840000</v>
      </c>
      <c r="F5123" s="10" t="s">
        <v>1409</v>
      </c>
      <c r="G5123" s="9">
        <v>147200</v>
      </c>
      <c r="H5123" s="9">
        <f t="shared" si="430"/>
        <v>1987200</v>
      </c>
      <c r="I5123" s="6" t="s">
        <v>89</v>
      </c>
      <c r="J5123" s="6" t="s">
        <v>90</v>
      </c>
      <c r="K5123" s="5">
        <f t="shared" si="431"/>
        <v>46094</v>
      </c>
      <c r="L5123" s="9">
        <f>+VLOOKUP(B5123,'[17]TT 2023'!F$5140:K$5232,2,0)</f>
        <v>1987200</v>
      </c>
      <c r="M5123" s="9">
        <f t="shared" si="432"/>
        <v>0</v>
      </c>
      <c r="N5123" s="5">
        <f>+VLOOKUP(B5123,'[17]TT 2023'!F$5140:K$5232,6,0)</f>
        <v>46091</v>
      </c>
      <c r="O5123" t="s">
        <v>5375</v>
      </c>
    </row>
    <row r="5124" spans="1:15" hidden="1" x14ac:dyDescent="0.2">
      <c r="A5124" s="5">
        <v>46059</v>
      </c>
      <c r="B5124" s="6">
        <v>9519</v>
      </c>
      <c r="C5124" s="6" t="s">
        <v>4936</v>
      </c>
      <c r="D5124" s="6" t="s">
        <v>5143</v>
      </c>
      <c r="E5124" s="9">
        <v>700000</v>
      </c>
      <c r="F5124" s="10" t="s">
        <v>1409</v>
      </c>
      <c r="G5124" s="9">
        <v>56000</v>
      </c>
      <c r="H5124" s="9">
        <f t="shared" si="430"/>
        <v>756000</v>
      </c>
      <c r="I5124" s="6" t="s">
        <v>139</v>
      </c>
      <c r="J5124" s="6" t="s">
        <v>140</v>
      </c>
      <c r="K5124" s="5">
        <f t="shared" si="431"/>
        <v>46094</v>
      </c>
      <c r="L5124" s="9">
        <f>+VLOOKUP(B5124,'[17]TT 2023'!F$5233:K$5319,2,0)</f>
        <v>756000</v>
      </c>
      <c r="M5124" s="9">
        <f t="shared" si="432"/>
        <v>0</v>
      </c>
      <c r="N5124" s="5">
        <f>+VLOOKUP(B5124,'[17]TT 2023'!F$5233:K$5319,6,0)</f>
        <v>46105</v>
      </c>
      <c r="O5124" t="s">
        <v>5376</v>
      </c>
    </row>
    <row r="5125" spans="1:15" hidden="1" x14ac:dyDescent="0.2">
      <c r="A5125" s="5">
        <v>46059</v>
      </c>
      <c r="B5125" s="6">
        <v>9520</v>
      </c>
      <c r="C5125" s="6" t="s">
        <v>4936</v>
      </c>
      <c r="D5125" s="6" t="s">
        <v>5144</v>
      </c>
      <c r="E5125" s="9">
        <v>13344500</v>
      </c>
      <c r="F5125" s="10" t="s">
        <v>1409</v>
      </c>
      <c r="G5125" s="9">
        <v>1067560</v>
      </c>
      <c r="H5125" s="9">
        <f t="shared" si="430"/>
        <v>14412060</v>
      </c>
      <c r="I5125" s="6" t="s">
        <v>139</v>
      </c>
      <c r="J5125" s="6" t="s">
        <v>140</v>
      </c>
      <c r="K5125" s="5">
        <f t="shared" si="431"/>
        <v>46094</v>
      </c>
      <c r="L5125" s="9">
        <f>+VLOOKUP(B5125,'[17]TT 2023'!F$5233:K$5319,2,0)</f>
        <v>14412060</v>
      </c>
      <c r="M5125" s="9">
        <f t="shared" si="432"/>
        <v>0</v>
      </c>
      <c r="N5125" s="5">
        <f>+VLOOKUP(B5125,'[17]TT 2023'!F$5233:K$5319,6,0)</f>
        <v>46105</v>
      </c>
      <c r="O5125" t="s">
        <v>5376</v>
      </c>
    </row>
    <row r="5126" spans="1:15" hidden="1" x14ac:dyDescent="0.2">
      <c r="A5126" s="5">
        <v>46059</v>
      </c>
      <c r="B5126" s="6">
        <v>9521</v>
      </c>
      <c r="C5126" s="6" t="s">
        <v>4936</v>
      </c>
      <c r="D5126" s="6" t="s">
        <v>5145</v>
      </c>
      <c r="E5126" s="9">
        <v>19249700</v>
      </c>
      <c r="F5126" s="10" t="s">
        <v>1409</v>
      </c>
      <c r="G5126" s="9">
        <v>1539976</v>
      </c>
      <c r="H5126" s="9">
        <f t="shared" si="430"/>
        <v>20789676</v>
      </c>
      <c r="I5126" s="6" t="s">
        <v>53</v>
      </c>
      <c r="J5126" s="6" t="s">
        <v>54</v>
      </c>
      <c r="K5126" s="5">
        <f t="shared" si="431"/>
        <v>46094</v>
      </c>
      <c r="L5126" s="9">
        <f>+VLOOKUP(B5126,'[17]TT 2023'!F$5233:K$5319,2,0)</f>
        <v>20789676</v>
      </c>
      <c r="M5126" s="9">
        <f t="shared" si="432"/>
        <v>0</v>
      </c>
      <c r="N5126" s="5">
        <f>+VLOOKUP(B5126,'[17]TT 2023'!F$5233:K$5319,6,0)</f>
        <v>46105</v>
      </c>
      <c r="O5126" t="s">
        <v>5376</v>
      </c>
    </row>
    <row r="5127" spans="1:15" hidden="1" x14ac:dyDescent="0.2">
      <c r="A5127" s="5">
        <v>46059</v>
      </c>
      <c r="B5127" s="6">
        <v>9522</v>
      </c>
      <c r="C5127" s="6" t="s">
        <v>4936</v>
      </c>
      <c r="D5127" s="6" t="s">
        <v>5146</v>
      </c>
      <c r="E5127" s="9">
        <v>12253650</v>
      </c>
      <c r="F5127" s="10" t="s">
        <v>1409</v>
      </c>
      <c r="G5127" s="9">
        <v>980292</v>
      </c>
      <c r="H5127" s="9">
        <f t="shared" si="430"/>
        <v>13233942</v>
      </c>
      <c r="I5127" s="6" t="s">
        <v>53</v>
      </c>
      <c r="J5127" s="6" t="s">
        <v>54</v>
      </c>
      <c r="K5127" s="5">
        <f t="shared" si="431"/>
        <v>46094</v>
      </c>
      <c r="L5127" s="9">
        <f>+VLOOKUP(B5127,'[17]TT 2023'!F$5233:K$5319,2,0)</f>
        <v>13233942</v>
      </c>
      <c r="M5127" s="9">
        <f t="shared" si="432"/>
        <v>0</v>
      </c>
      <c r="N5127" s="5">
        <f>+VLOOKUP(B5127,'[17]TT 2023'!F$5233:K$5319,6,0)</f>
        <v>46105</v>
      </c>
      <c r="O5127" t="s">
        <v>5376</v>
      </c>
    </row>
    <row r="5128" spans="1:15" hidden="1" x14ac:dyDescent="0.2">
      <c r="A5128" s="5">
        <v>46059</v>
      </c>
      <c r="B5128" s="6">
        <v>9523</v>
      </c>
      <c r="C5128" s="6" t="s">
        <v>4936</v>
      </c>
      <c r="D5128" s="6" t="s">
        <v>5147</v>
      </c>
      <c r="E5128" s="9">
        <v>15079100</v>
      </c>
      <c r="F5128" s="10" t="s">
        <v>1409</v>
      </c>
      <c r="G5128" s="9">
        <v>1206328</v>
      </c>
      <c r="H5128" s="9">
        <f t="shared" si="430"/>
        <v>16285428</v>
      </c>
      <c r="I5128" s="6" t="s">
        <v>131</v>
      </c>
      <c r="J5128" s="6" t="s">
        <v>132</v>
      </c>
      <c r="K5128" s="5">
        <f t="shared" si="431"/>
        <v>46094</v>
      </c>
      <c r="L5128" s="9">
        <f>+VLOOKUP(B5128,'[17]TT 2023'!F$5140:K$5232,2,0)</f>
        <v>16285428</v>
      </c>
      <c r="M5128" s="9">
        <f t="shared" si="432"/>
        <v>0</v>
      </c>
      <c r="N5128" s="5">
        <f>+VLOOKUP(B5128,'[17]TT 2023'!F$5140:K$5232,6,0)</f>
        <v>46091</v>
      </c>
      <c r="O5128" t="s">
        <v>5375</v>
      </c>
    </row>
    <row r="5129" spans="1:15" hidden="1" x14ac:dyDescent="0.2">
      <c r="A5129" s="5">
        <v>46059</v>
      </c>
      <c r="B5129" s="6">
        <v>9524</v>
      </c>
      <c r="C5129" s="6" t="s">
        <v>4936</v>
      </c>
      <c r="D5129" s="6" t="s">
        <v>5148</v>
      </c>
      <c r="E5129" s="9">
        <v>2381320</v>
      </c>
      <c r="F5129" s="10" t="s">
        <v>1409</v>
      </c>
      <c r="G5129" s="9">
        <v>190506</v>
      </c>
      <c r="H5129" s="9">
        <f t="shared" si="430"/>
        <v>2571826</v>
      </c>
      <c r="I5129" s="6" t="s">
        <v>131</v>
      </c>
      <c r="J5129" s="6" t="s">
        <v>132</v>
      </c>
      <c r="K5129" s="5">
        <f t="shared" si="431"/>
        <v>46094</v>
      </c>
      <c r="L5129" s="9">
        <f>+VLOOKUP(B5129,'[17]TT 2023'!F$5140:K$5232,2,0)</f>
        <v>2571831</v>
      </c>
      <c r="M5129" s="9">
        <f t="shared" si="432"/>
        <v>5</v>
      </c>
      <c r="N5129" s="5">
        <f>+VLOOKUP(B5129,'[17]TT 2023'!F$5140:K$5232,6,0)</f>
        <v>46091</v>
      </c>
      <c r="O5129" t="s">
        <v>5375</v>
      </c>
    </row>
    <row r="5130" spans="1:15" hidden="1" x14ac:dyDescent="0.2">
      <c r="A5130" s="5">
        <v>46059</v>
      </c>
      <c r="B5130" s="6">
        <v>9525</v>
      </c>
      <c r="C5130" s="6" t="s">
        <v>4936</v>
      </c>
      <c r="D5130" s="6" t="s">
        <v>5149</v>
      </c>
      <c r="E5130" s="9">
        <v>948650</v>
      </c>
      <c r="F5130" s="10" t="s">
        <v>1409</v>
      </c>
      <c r="G5130" s="9">
        <v>75892</v>
      </c>
      <c r="H5130" s="9">
        <f t="shared" si="430"/>
        <v>1024542</v>
      </c>
      <c r="I5130" s="6" t="s">
        <v>131</v>
      </c>
      <c r="J5130" s="6" t="s">
        <v>132</v>
      </c>
      <c r="K5130" s="5">
        <f t="shared" si="431"/>
        <v>46094</v>
      </c>
      <c r="L5130" s="9">
        <f>+VLOOKUP(B5130,'[17]TT 2023'!F$5140:K$5232,2,0)</f>
        <v>1024542</v>
      </c>
      <c r="M5130" s="9">
        <f t="shared" si="432"/>
        <v>0</v>
      </c>
      <c r="N5130" s="5">
        <f>+VLOOKUP(B5130,'[17]TT 2023'!F$5140:K$5232,6,0)</f>
        <v>46091</v>
      </c>
      <c r="O5130" t="s">
        <v>5375</v>
      </c>
    </row>
    <row r="5131" spans="1:15" hidden="1" x14ac:dyDescent="0.2">
      <c r="A5131" s="5">
        <v>46059</v>
      </c>
      <c r="B5131" s="6">
        <v>9528</v>
      </c>
      <c r="C5131" s="6" t="s">
        <v>4936</v>
      </c>
      <c r="D5131" s="6" t="s">
        <v>5150</v>
      </c>
      <c r="E5131" s="9">
        <v>501830</v>
      </c>
      <c r="F5131" s="10" t="s">
        <v>1409</v>
      </c>
      <c r="G5131" s="9">
        <v>40146</v>
      </c>
      <c r="H5131" s="9">
        <f t="shared" si="430"/>
        <v>541976</v>
      </c>
      <c r="I5131" s="6" t="s">
        <v>131</v>
      </c>
      <c r="J5131" s="6" t="s">
        <v>132</v>
      </c>
      <c r="K5131" s="5">
        <f t="shared" si="431"/>
        <v>46094</v>
      </c>
      <c r="L5131" s="9">
        <f>+VLOOKUP(B5131,'[17]TT 2023'!F$5140:K$5232,2,0)</f>
        <v>541971</v>
      </c>
      <c r="M5131" s="9">
        <f t="shared" si="432"/>
        <v>-5</v>
      </c>
      <c r="N5131" s="5">
        <f>+VLOOKUP(B5131,'[17]TT 2023'!F$5140:K$5232,6,0)</f>
        <v>46091</v>
      </c>
      <c r="O5131" t="s">
        <v>5375</v>
      </c>
    </row>
    <row r="5132" spans="1:15" hidden="1" x14ac:dyDescent="0.2">
      <c r="A5132" s="5">
        <v>46060</v>
      </c>
      <c r="B5132" s="6">
        <v>9640</v>
      </c>
      <c r="C5132" s="6" t="s">
        <v>4936</v>
      </c>
      <c r="D5132" s="6" t="s">
        <v>5151</v>
      </c>
      <c r="E5132" s="9">
        <v>18815400</v>
      </c>
      <c r="F5132" s="10" t="s">
        <v>1409</v>
      </c>
      <c r="G5132" s="9">
        <v>1505232</v>
      </c>
      <c r="H5132" s="9">
        <f t="shared" si="430"/>
        <v>20320632</v>
      </c>
      <c r="I5132" s="6" t="s">
        <v>147</v>
      </c>
      <c r="J5132" s="6" t="s">
        <v>148</v>
      </c>
      <c r="K5132" s="5">
        <f t="shared" si="431"/>
        <v>46095</v>
      </c>
      <c r="L5132" s="9">
        <f>+VLOOKUP(B5132,'[17]TT 2023'!F$5140:K$5232,2,0)</f>
        <v>20320632</v>
      </c>
      <c r="M5132" s="9">
        <f t="shared" si="432"/>
        <v>0</v>
      </c>
      <c r="N5132" s="5">
        <f>+VLOOKUP(B5132,'[17]TT 2023'!F$5140:K$5232,6,0)</f>
        <v>46091</v>
      </c>
      <c r="O5132" t="s">
        <v>5375</v>
      </c>
    </row>
    <row r="5133" spans="1:15" hidden="1" x14ac:dyDescent="0.2">
      <c r="A5133" s="5">
        <v>46063</v>
      </c>
      <c r="B5133" s="6">
        <v>10653</v>
      </c>
      <c r="C5133" s="6" t="s">
        <v>4936</v>
      </c>
      <c r="D5133" s="6" t="s">
        <v>5152</v>
      </c>
      <c r="E5133" s="9">
        <v>31358200</v>
      </c>
      <c r="F5133" s="10" t="s">
        <v>1409</v>
      </c>
      <c r="G5133" s="9">
        <v>2508656</v>
      </c>
      <c r="H5133" s="9">
        <f t="shared" si="430"/>
        <v>33866856</v>
      </c>
      <c r="I5133" s="6" t="s">
        <v>147</v>
      </c>
      <c r="J5133" s="6" t="s">
        <v>148</v>
      </c>
      <c r="K5133" s="5">
        <f t="shared" si="431"/>
        <v>46098</v>
      </c>
      <c r="L5133" s="9">
        <f>+VLOOKUP(B5133,'[17]TT 2023'!F$5140:K$5232,2,0)</f>
        <v>33866856</v>
      </c>
      <c r="M5133" s="9">
        <f t="shared" si="432"/>
        <v>0</v>
      </c>
      <c r="N5133" s="5">
        <f>+VLOOKUP(B5133,'[17]TT 2023'!F$5140:K$5232,6,0)</f>
        <v>46091</v>
      </c>
      <c r="O5133" t="s">
        <v>5375</v>
      </c>
    </row>
    <row r="5134" spans="1:15" hidden="1" x14ac:dyDescent="0.2">
      <c r="A5134" s="5">
        <v>46063</v>
      </c>
      <c r="B5134" s="6">
        <v>10655</v>
      </c>
      <c r="C5134" s="6" t="s">
        <v>4936</v>
      </c>
      <c r="D5134" s="6" t="s">
        <v>5153</v>
      </c>
      <c r="E5134" s="9">
        <v>200732</v>
      </c>
      <c r="F5134" s="10" t="s">
        <v>1409</v>
      </c>
      <c r="G5134" s="9">
        <v>16059</v>
      </c>
      <c r="H5134" s="9">
        <f t="shared" si="430"/>
        <v>216791</v>
      </c>
      <c r="I5134" s="6" t="s">
        <v>147</v>
      </c>
      <c r="J5134" s="6" t="s">
        <v>148</v>
      </c>
      <c r="K5134" s="5">
        <f t="shared" si="431"/>
        <v>46098</v>
      </c>
      <c r="L5134" s="9">
        <f>+VLOOKUP(B5134,'[17]TT 2023'!F$5140:K$5232,2,0)</f>
        <v>216797</v>
      </c>
      <c r="M5134" s="9">
        <f t="shared" si="432"/>
        <v>6</v>
      </c>
      <c r="N5134" s="5">
        <f>+VLOOKUP(B5134,'[17]TT 2023'!F$5140:K$5232,6,0)</f>
        <v>46091</v>
      </c>
      <c r="O5134" t="s">
        <v>5375</v>
      </c>
    </row>
    <row r="5135" spans="1:15" hidden="1" x14ac:dyDescent="0.2">
      <c r="A5135" s="5">
        <v>46059</v>
      </c>
      <c r="B5135" s="6">
        <v>9511</v>
      </c>
      <c r="C5135" s="6" t="s">
        <v>4936</v>
      </c>
      <c r="D5135" s="6" t="s">
        <v>5154</v>
      </c>
      <c r="E5135" s="9">
        <v>1452745</v>
      </c>
      <c r="F5135" s="10" t="s">
        <v>1409</v>
      </c>
      <c r="G5135" s="9">
        <v>116220</v>
      </c>
      <c r="H5135" s="9">
        <f t="shared" si="430"/>
        <v>1568965</v>
      </c>
      <c r="I5135" s="6" t="s">
        <v>101</v>
      </c>
      <c r="J5135" s="6" t="s">
        <v>102</v>
      </c>
      <c r="K5135" s="5">
        <f t="shared" si="431"/>
        <v>46094</v>
      </c>
      <c r="L5135" s="9">
        <f>+VLOOKUP(B5135,'[17]TT 2023'!F$5140:K$5232,2,0)</f>
        <v>1568970</v>
      </c>
      <c r="M5135" s="9">
        <f t="shared" si="432"/>
        <v>5</v>
      </c>
      <c r="N5135" s="5">
        <f>+VLOOKUP(B5135,'[17]TT 2023'!F$5140:K$5232,6,0)</f>
        <v>46091</v>
      </c>
      <c r="O5135" t="s">
        <v>5375</v>
      </c>
    </row>
    <row r="5136" spans="1:15" hidden="1" x14ac:dyDescent="0.2">
      <c r="A5136" s="5">
        <v>46059</v>
      </c>
      <c r="B5136" s="6">
        <v>9512</v>
      </c>
      <c r="C5136" s="6" t="s">
        <v>4936</v>
      </c>
      <c r="D5136" s="6" t="s">
        <v>5155</v>
      </c>
      <c r="E5136" s="9">
        <v>948650</v>
      </c>
      <c r="F5136" s="10" t="s">
        <v>1409</v>
      </c>
      <c r="G5136" s="9">
        <v>75892</v>
      </c>
      <c r="H5136" s="9">
        <f t="shared" si="430"/>
        <v>1024542</v>
      </c>
      <c r="I5136" s="6" t="s">
        <v>101</v>
      </c>
      <c r="J5136" s="6" t="s">
        <v>102</v>
      </c>
      <c r="K5136" s="5">
        <f t="shared" si="431"/>
        <v>46094</v>
      </c>
      <c r="L5136" s="9">
        <f>+VLOOKUP(B5136,'[17]TT 2023'!F$5140:K$5232,2,0)</f>
        <v>1024542</v>
      </c>
      <c r="M5136" s="9">
        <f t="shared" si="432"/>
        <v>0</v>
      </c>
      <c r="N5136" s="5">
        <f>+VLOOKUP(B5136,'[17]TT 2023'!F$5140:K$5232,6,0)</f>
        <v>46091</v>
      </c>
      <c r="O5136" t="s">
        <v>5375</v>
      </c>
    </row>
    <row r="5137" spans="1:15" hidden="1" x14ac:dyDescent="0.2">
      <c r="A5137" s="5">
        <v>46059</v>
      </c>
      <c r="B5137" s="6">
        <v>9513</v>
      </c>
      <c r="C5137" s="6" t="s">
        <v>4936</v>
      </c>
      <c r="D5137" s="6" t="s">
        <v>5156</v>
      </c>
      <c r="E5137" s="9">
        <v>13734760</v>
      </c>
      <c r="F5137" s="10" t="s">
        <v>1409</v>
      </c>
      <c r="G5137" s="9">
        <v>1098781</v>
      </c>
      <c r="H5137" s="9">
        <f t="shared" si="430"/>
        <v>14833541</v>
      </c>
      <c r="I5137" s="6" t="s">
        <v>13</v>
      </c>
      <c r="J5137" s="6" t="s">
        <v>14</v>
      </c>
      <c r="K5137" s="5">
        <f t="shared" si="431"/>
        <v>46094</v>
      </c>
      <c r="L5137" s="9">
        <f>+VLOOKUP(B5137,'[17]TT 2023'!F$5140:K$5232,2,0)</f>
        <v>14833544</v>
      </c>
      <c r="M5137" s="9">
        <f t="shared" si="432"/>
        <v>3</v>
      </c>
      <c r="N5137" s="5">
        <f>+VLOOKUP(B5137,'[17]TT 2023'!F$5140:K$5232,6,0)</f>
        <v>46091</v>
      </c>
      <c r="O5137" t="s">
        <v>5375</v>
      </c>
    </row>
    <row r="5138" spans="1:15" hidden="1" x14ac:dyDescent="0.2">
      <c r="A5138" s="5">
        <v>46059</v>
      </c>
      <c r="B5138" s="6">
        <v>9514</v>
      </c>
      <c r="C5138" s="6" t="s">
        <v>4936</v>
      </c>
      <c r="D5138" s="6" t="s">
        <v>5157</v>
      </c>
      <c r="E5138" s="9">
        <v>14072150</v>
      </c>
      <c r="F5138" s="10" t="s">
        <v>1409</v>
      </c>
      <c r="G5138" s="9">
        <v>1125772</v>
      </c>
      <c r="H5138" s="9">
        <f t="shared" si="430"/>
        <v>15197922</v>
      </c>
      <c r="I5138" s="6" t="s">
        <v>13</v>
      </c>
      <c r="J5138" s="6" t="s">
        <v>14</v>
      </c>
      <c r="K5138" s="5">
        <f t="shared" si="431"/>
        <v>46094</v>
      </c>
      <c r="L5138" s="9">
        <f>+VLOOKUP(B5138,'[17]TT 2023'!F$5140:K$5232,2,0)</f>
        <v>15197922</v>
      </c>
      <c r="M5138" s="9">
        <f t="shared" si="432"/>
        <v>0</v>
      </c>
      <c r="N5138" s="5">
        <f>+VLOOKUP(B5138,'[17]TT 2023'!F$5140:K$5232,6,0)</f>
        <v>46091</v>
      </c>
      <c r="O5138" t="s">
        <v>5375</v>
      </c>
    </row>
    <row r="5139" spans="1:15" hidden="1" x14ac:dyDescent="0.2">
      <c r="A5139" s="5">
        <v>46059</v>
      </c>
      <c r="B5139" s="6">
        <v>9565</v>
      </c>
      <c r="C5139" s="6" t="s">
        <v>4936</v>
      </c>
      <c r="D5139" s="6" t="s">
        <v>5158</v>
      </c>
      <c r="E5139" s="9">
        <v>3763080</v>
      </c>
      <c r="F5139" s="10" t="s">
        <v>1409</v>
      </c>
      <c r="G5139" s="9">
        <v>301046</v>
      </c>
      <c r="H5139" s="9">
        <f t="shared" si="430"/>
        <v>4064126</v>
      </c>
      <c r="I5139" s="6" t="s">
        <v>147</v>
      </c>
      <c r="J5139" s="6" t="s">
        <v>148</v>
      </c>
      <c r="K5139" s="5">
        <f t="shared" si="431"/>
        <v>46094</v>
      </c>
      <c r="L5139" s="9">
        <f>+VLOOKUP(B5139,'[17]TT 2023'!F$5140:K$5232,2,0)</f>
        <v>4064121</v>
      </c>
      <c r="M5139" s="9">
        <f t="shared" si="432"/>
        <v>-5</v>
      </c>
      <c r="N5139" s="5">
        <f>+VLOOKUP(B5139,'[17]TT 2023'!F$5140:K$5232,6,0)</f>
        <v>46091</v>
      </c>
      <c r="O5139" t="s">
        <v>5375</v>
      </c>
    </row>
    <row r="5140" spans="1:15" hidden="1" x14ac:dyDescent="0.2">
      <c r="A5140" s="5">
        <v>46065</v>
      </c>
      <c r="B5140" s="6">
        <v>12052</v>
      </c>
      <c r="C5140" s="6" t="s">
        <v>4936</v>
      </c>
      <c r="D5140" s="6" t="s">
        <v>5159</v>
      </c>
      <c r="E5140" s="9">
        <v>948650</v>
      </c>
      <c r="F5140" s="10" t="s">
        <v>1409</v>
      </c>
      <c r="G5140" s="9">
        <v>75892</v>
      </c>
      <c r="H5140" s="9">
        <f t="shared" si="430"/>
        <v>1024542</v>
      </c>
      <c r="I5140" s="6" t="s">
        <v>13</v>
      </c>
      <c r="J5140" s="6" t="s">
        <v>14</v>
      </c>
      <c r="K5140" s="5">
        <f t="shared" si="431"/>
        <v>46100</v>
      </c>
      <c r="L5140" s="9">
        <f>+VLOOKUP(B5140,'[17]TT 2023'!F$5233:K$5319,2,0)</f>
        <v>1024542</v>
      </c>
      <c r="M5140" s="9">
        <f t="shared" si="432"/>
        <v>0</v>
      </c>
      <c r="N5140" s="5">
        <f>+VLOOKUP(B5140,'[17]TT 2023'!F$5233:K$5319,6,0)</f>
        <v>46105</v>
      </c>
      <c r="O5140" t="s">
        <v>5376</v>
      </c>
    </row>
    <row r="5141" spans="1:15" hidden="1" x14ac:dyDescent="0.2">
      <c r="A5141" s="5">
        <v>46065</v>
      </c>
      <c r="B5141" s="6">
        <v>12051</v>
      </c>
      <c r="C5141" s="6" t="s">
        <v>4936</v>
      </c>
      <c r="D5141" s="6" t="s">
        <v>5160</v>
      </c>
      <c r="E5141" s="9">
        <v>474325</v>
      </c>
      <c r="F5141" s="10" t="s">
        <v>1409</v>
      </c>
      <c r="G5141" s="9">
        <v>37946</v>
      </c>
      <c r="H5141" s="9">
        <f t="shared" si="430"/>
        <v>512271</v>
      </c>
      <c r="I5141" s="6" t="s">
        <v>101</v>
      </c>
      <c r="J5141" s="6" t="s">
        <v>102</v>
      </c>
      <c r="K5141" s="5">
        <f t="shared" si="431"/>
        <v>46100</v>
      </c>
      <c r="L5141" s="9">
        <f>+VLOOKUP(B5141,'[17]TT 2023'!F$5233:K$5319,2,0)</f>
        <v>512271</v>
      </c>
      <c r="M5141" s="9">
        <f t="shared" si="432"/>
        <v>0</v>
      </c>
      <c r="N5141" s="5">
        <f>+VLOOKUP(B5141,'[17]TT 2023'!F$5233:K$5319,6,0)</f>
        <v>46105</v>
      </c>
      <c r="O5141" t="s">
        <v>5376</v>
      </c>
    </row>
    <row r="5142" spans="1:15" hidden="1" x14ac:dyDescent="0.2">
      <c r="A5142" s="5">
        <v>46065</v>
      </c>
      <c r="B5142" s="6">
        <v>12053</v>
      </c>
      <c r="C5142" s="6" t="s">
        <v>4936</v>
      </c>
      <c r="D5142" s="6" t="s">
        <v>5161</v>
      </c>
      <c r="E5142" s="9">
        <v>4290365</v>
      </c>
      <c r="F5142" s="10" t="s">
        <v>1409</v>
      </c>
      <c r="G5142" s="9">
        <v>343229</v>
      </c>
      <c r="H5142" s="9">
        <f t="shared" si="430"/>
        <v>4633594</v>
      </c>
      <c r="I5142" s="6" t="s">
        <v>73</v>
      </c>
      <c r="J5142" s="6" t="s">
        <v>74</v>
      </c>
      <c r="K5142" s="5">
        <f t="shared" si="431"/>
        <v>46100</v>
      </c>
      <c r="L5142" s="9">
        <f>+VLOOKUP(B5142,'[17]TT 2023'!F$5233:K$5319,2,0)</f>
        <v>4633592</v>
      </c>
      <c r="M5142" s="9">
        <f t="shared" si="432"/>
        <v>-2</v>
      </c>
      <c r="N5142" s="5">
        <f>+VLOOKUP(B5142,'[17]TT 2023'!F$5233:K$5319,6,0)</f>
        <v>46105</v>
      </c>
      <c r="O5142" t="s">
        <v>5376</v>
      </c>
    </row>
    <row r="5143" spans="1:15" hidden="1" x14ac:dyDescent="0.2">
      <c r="A5143" s="5">
        <v>46065</v>
      </c>
      <c r="B5143" s="6">
        <v>12054</v>
      </c>
      <c r="C5143" s="6" t="s">
        <v>4936</v>
      </c>
      <c r="D5143" s="6" t="s">
        <v>5162</v>
      </c>
      <c r="E5143" s="9">
        <v>6901220</v>
      </c>
      <c r="F5143" s="10" t="s">
        <v>1409</v>
      </c>
      <c r="G5143" s="9">
        <v>552098</v>
      </c>
      <c r="H5143" s="9">
        <f t="shared" si="430"/>
        <v>7453318</v>
      </c>
      <c r="I5143" s="6" t="s">
        <v>73</v>
      </c>
      <c r="J5143" s="6" t="s">
        <v>74</v>
      </c>
      <c r="K5143" s="5">
        <f t="shared" si="431"/>
        <v>46100</v>
      </c>
      <c r="L5143" s="9">
        <f>+VLOOKUP(B5143,'[17]TT 2023'!F$5233:K$5319,2,0)</f>
        <v>7453323</v>
      </c>
      <c r="M5143" s="9">
        <f t="shared" si="432"/>
        <v>5</v>
      </c>
      <c r="N5143" s="5">
        <f>+VLOOKUP(B5143,'[17]TT 2023'!F$5233:K$5319,6,0)</f>
        <v>46105</v>
      </c>
      <c r="O5143" t="s">
        <v>5376</v>
      </c>
    </row>
    <row r="5144" spans="1:15" hidden="1" x14ac:dyDescent="0.2">
      <c r="A5144" s="5">
        <v>46065</v>
      </c>
      <c r="B5144" s="6">
        <v>12055</v>
      </c>
      <c r="C5144" s="6" t="s">
        <v>4936</v>
      </c>
      <c r="D5144" s="6" t="s">
        <v>5163</v>
      </c>
      <c r="E5144" s="9">
        <v>13375220</v>
      </c>
      <c r="F5144" s="10" t="s">
        <v>1409</v>
      </c>
      <c r="G5144" s="9">
        <v>1070018</v>
      </c>
      <c r="H5144" s="9">
        <f t="shared" si="430"/>
        <v>14445238</v>
      </c>
      <c r="I5144" s="6" t="s">
        <v>175</v>
      </c>
      <c r="J5144" s="6" t="s">
        <v>176</v>
      </c>
      <c r="K5144" s="5">
        <f t="shared" si="431"/>
        <v>46100</v>
      </c>
      <c r="L5144" s="9">
        <f>+VLOOKUP(B5144,'[17]TT 2023'!F$5233:K$5319,2,0)</f>
        <v>14445243</v>
      </c>
      <c r="M5144" s="9">
        <f t="shared" si="432"/>
        <v>5</v>
      </c>
      <c r="N5144" s="5">
        <f>+VLOOKUP(B5144,'[17]TT 2023'!F$5233:K$5319,6,0)</f>
        <v>46105</v>
      </c>
      <c r="O5144" t="s">
        <v>5376</v>
      </c>
    </row>
    <row r="5145" spans="1:15" hidden="1" x14ac:dyDescent="0.2">
      <c r="A5145" s="5">
        <v>46065</v>
      </c>
      <c r="B5145" s="6">
        <v>12056</v>
      </c>
      <c r="C5145" s="6" t="s">
        <v>4936</v>
      </c>
      <c r="D5145" s="6" t="s">
        <v>5164</v>
      </c>
      <c r="E5145" s="9">
        <v>33606445</v>
      </c>
      <c r="F5145" s="10" t="s">
        <v>1409</v>
      </c>
      <c r="G5145" s="9">
        <v>2688516</v>
      </c>
      <c r="H5145" s="9">
        <f t="shared" si="430"/>
        <v>36294961</v>
      </c>
      <c r="I5145" s="6" t="s">
        <v>113</v>
      </c>
      <c r="J5145" s="6" t="s">
        <v>114</v>
      </c>
      <c r="K5145" s="5">
        <f t="shared" si="431"/>
        <v>46100</v>
      </c>
      <c r="L5145" s="9">
        <f>+VLOOKUP(B5145,'[17]TT 2023'!F$5233:K$5319,2,0)</f>
        <v>36294966</v>
      </c>
      <c r="M5145" s="9">
        <f t="shared" si="432"/>
        <v>5</v>
      </c>
      <c r="N5145" s="5">
        <f>+VLOOKUP(B5145,'[17]TT 2023'!F$5233:K$5319,6,0)</f>
        <v>46105</v>
      </c>
      <c r="O5145" t="s">
        <v>5376</v>
      </c>
    </row>
    <row r="5146" spans="1:15" hidden="1" x14ac:dyDescent="0.2">
      <c r="A5146" s="5">
        <v>46065</v>
      </c>
      <c r="B5146" s="6">
        <v>12057</v>
      </c>
      <c r="C5146" s="6" t="s">
        <v>4936</v>
      </c>
      <c r="D5146" s="6" t="s">
        <v>5165</v>
      </c>
      <c r="E5146" s="9">
        <v>9992710</v>
      </c>
      <c r="F5146" s="10" t="s">
        <v>1409</v>
      </c>
      <c r="G5146" s="9">
        <v>799417</v>
      </c>
      <c r="H5146" s="9">
        <f t="shared" si="430"/>
        <v>10792127</v>
      </c>
      <c r="I5146" s="6" t="s">
        <v>113</v>
      </c>
      <c r="J5146" s="6" t="s">
        <v>114</v>
      </c>
      <c r="K5146" s="5">
        <f t="shared" si="431"/>
        <v>46100</v>
      </c>
      <c r="L5146" s="9">
        <f>+VLOOKUP(B5146,'[17]TT 2023'!F$5233:K$5319,2,0)</f>
        <v>10792130</v>
      </c>
      <c r="M5146" s="9">
        <f t="shared" si="432"/>
        <v>3</v>
      </c>
      <c r="N5146" s="5">
        <f>+VLOOKUP(B5146,'[17]TT 2023'!F$5233:K$5319,6,0)</f>
        <v>46105</v>
      </c>
      <c r="O5146" t="s">
        <v>5376</v>
      </c>
    </row>
    <row r="5147" spans="1:15" hidden="1" x14ac:dyDescent="0.2">
      <c r="A5147" s="5">
        <v>46065</v>
      </c>
      <c r="B5147" s="6">
        <v>12058</v>
      </c>
      <c r="C5147" s="6" t="s">
        <v>4936</v>
      </c>
      <c r="D5147" s="6" t="s">
        <v>5166</v>
      </c>
      <c r="E5147" s="9">
        <v>474325</v>
      </c>
      <c r="F5147" s="10" t="s">
        <v>1409</v>
      </c>
      <c r="G5147" s="9">
        <v>37946</v>
      </c>
      <c r="H5147" s="9">
        <f t="shared" si="430"/>
        <v>512271</v>
      </c>
      <c r="I5147" s="6" t="s">
        <v>83</v>
      </c>
      <c r="J5147" s="6" t="s">
        <v>84</v>
      </c>
      <c r="K5147" s="5">
        <f t="shared" si="431"/>
        <v>46100</v>
      </c>
      <c r="L5147" s="9">
        <f>+VLOOKUP(B5147,'[17]TT 2023'!F$5233:K$5319,2,0)</f>
        <v>512271</v>
      </c>
      <c r="M5147" s="9">
        <f t="shared" si="432"/>
        <v>0</v>
      </c>
      <c r="N5147" s="5">
        <f>+VLOOKUP(B5147,'[17]TT 2023'!F$5233:K$5319,6,0)</f>
        <v>46105</v>
      </c>
      <c r="O5147" t="s">
        <v>5376</v>
      </c>
    </row>
    <row r="5148" spans="1:15" hidden="1" x14ac:dyDescent="0.2">
      <c r="A5148" s="5">
        <v>46065</v>
      </c>
      <c r="B5148" s="6">
        <v>12059</v>
      </c>
      <c r="C5148" s="6" t="s">
        <v>4936</v>
      </c>
      <c r="D5148" s="6" t="s">
        <v>5167</v>
      </c>
      <c r="E5148" s="9">
        <v>2937240</v>
      </c>
      <c r="F5148" s="10" t="s">
        <v>1409</v>
      </c>
      <c r="G5148" s="9">
        <v>234979</v>
      </c>
      <c r="H5148" s="9">
        <f t="shared" si="430"/>
        <v>3172219</v>
      </c>
      <c r="I5148" s="6" t="s">
        <v>291</v>
      </c>
      <c r="J5148" s="6" t="s">
        <v>292</v>
      </c>
      <c r="K5148" s="5">
        <f t="shared" si="431"/>
        <v>46100</v>
      </c>
      <c r="L5148" s="9">
        <f>+VLOOKUP(B5148,'[17]TT 2023'!F$5233:K$5319,2,0)</f>
        <v>3172217</v>
      </c>
      <c r="M5148" s="9">
        <f t="shared" si="432"/>
        <v>-2</v>
      </c>
      <c r="N5148" s="5">
        <f>+VLOOKUP(B5148,'[17]TT 2023'!F$5233:K$5319,6,0)</f>
        <v>46105</v>
      </c>
      <c r="O5148" t="s">
        <v>5376</v>
      </c>
    </row>
    <row r="5149" spans="1:15" hidden="1" x14ac:dyDescent="0.2">
      <c r="A5149" s="5">
        <v>46065</v>
      </c>
      <c r="B5149" s="6">
        <v>12060</v>
      </c>
      <c r="C5149" s="6" t="s">
        <v>4936</v>
      </c>
      <c r="D5149" s="6" t="s">
        <v>5168</v>
      </c>
      <c r="E5149" s="9">
        <v>3849940</v>
      </c>
      <c r="F5149" s="10" t="s">
        <v>1409</v>
      </c>
      <c r="G5149" s="9">
        <v>307995</v>
      </c>
      <c r="H5149" s="9">
        <f t="shared" si="430"/>
        <v>4157935</v>
      </c>
      <c r="I5149" s="6" t="s">
        <v>89</v>
      </c>
      <c r="J5149" s="6" t="s">
        <v>90</v>
      </c>
      <c r="K5149" s="5">
        <f t="shared" si="431"/>
        <v>46100</v>
      </c>
      <c r="L5149" s="9">
        <f>+VLOOKUP(B5149,'[17]TT 2023'!F$5233:K$5319,2,0)</f>
        <v>4157933</v>
      </c>
      <c r="M5149" s="9">
        <f t="shared" si="432"/>
        <v>-2</v>
      </c>
      <c r="N5149" s="5">
        <f>+VLOOKUP(B5149,'[17]TT 2023'!F$5233:K$5319,6,0)</f>
        <v>46105</v>
      </c>
      <c r="O5149" t="s">
        <v>5376</v>
      </c>
    </row>
    <row r="5150" spans="1:15" hidden="1" x14ac:dyDescent="0.2">
      <c r="A5150" s="5">
        <v>46065</v>
      </c>
      <c r="B5150" s="6">
        <v>12061</v>
      </c>
      <c r="C5150" s="6" t="s">
        <v>4936</v>
      </c>
      <c r="D5150" s="6" t="s">
        <v>5169</v>
      </c>
      <c r="E5150" s="9">
        <v>4405860</v>
      </c>
      <c r="F5150" s="10" t="s">
        <v>1409</v>
      </c>
      <c r="G5150" s="9">
        <v>352469</v>
      </c>
      <c r="H5150" s="9">
        <f t="shared" si="430"/>
        <v>4758329</v>
      </c>
      <c r="I5150" s="6" t="s">
        <v>139</v>
      </c>
      <c r="J5150" s="6" t="s">
        <v>140</v>
      </c>
      <c r="K5150" s="5">
        <f t="shared" si="431"/>
        <v>46100</v>
      </c>
      <c r="L5150" s="9">
        <f>+VLOOKUP(B5150,'[17]TT 2023'!F$5233:K$5319,2,0)</f>
        <v>4758332</v>
      </c>
      <c r="M5150" s="9">
        <f t="shared" si="432"/>
        <v>3</v>
      </c>
      <c r="N5150" s="5">
        <f>+VLOOKUP(B5150,'[17]TT 2023'!F$5233:K$5319,6,0)</f>
        <v>46105</v>
      </c>
      <c r="O5150" t="s">
        <v>5376</v>
      </c>
    </row>
    <row r="5151" spans="1:15" hidden="1" x14ac:dyDescent="0.2">
      <c r="A5151" s="5">
        <v>46065</v>
      </c>
      <c r="B5151" s="6">
        <v>12062</v>
      </c>
      <c r="C5151" s="6" t="s">
        <v>4936</v>
      </c>
      <c r="D5151" s="6" t="s">
        <v>5170</v>
      </c>
      <c r="E5151" s="9">
        <v>12866160</v>
      </c>
      <c r="F5151" s="10" t="s">
        <v>1409</v>
      </c>
      <c r="G5151" s="9">
        <v>1029293</v>
      </c>
      <c r="H5151" s="9">
        <f t="shared" si="430"/>
        <v>13895453</v>
      </c>
      <c r="I5151" s="6" t="s">
        <v>53</v>
      </c>
      <c r="J5151" s="6" t="s">
        <v>54</v>
      </c>
      <c r="K5151" s="5">
        <f t="shared" si="431"/>
        <v>46100</v>
      </c>
      <c r="L5151" s="9">
        <f>+VLOOKUP(B5151,'[17]TT 2023'!F$5233:K$5319,2,0)</f>
        <v>13895456</v>
      </c>
      <c r="M5151" s="9">
        <f t="shared" si="432"/>
        <v>3</v>
      </c>
      <c r="N5151" s="5">
        <f>+VLOOKUP(B5151,'[17]TT 2023'!F$5233:K$5319,6,0)</f>
        <v>46105</v>
      </c>
      <c r="O5151" t="s">
        <v>5376</v>
      </c>
    </row>
    <row r="5152" spans="1:15" hidden="1" x14ac:dyDescent="0.2">
      <c r="A5152" s="5">
        <v>46065</v>
      </c>
      <c r="B5152" s="6">
        <v>12063</v>
      </c>
      <c r="C5152" s="6" t="s">
        <v>4936</v>
      </c>
      <c r="D5152" s="6" t="s">
        <v>5171</v>
      </c>
      <c r="E5152" s="9">
        <v>2190000</v>
      </c>
      <c r="F5152" s="10" t="s">
        <v>1409</v>
      </c>
      <c r="G5152" s="9">
        <v>175200</v>
      </c>
      <c r="H5152" s="9">
        <f t="shared" si="430"/>
        <v>2365200</v>
      </c>
      <c r="I5152" s="6" t="s">
        <v>53</v>
      </c>
      <c r="J5152" s="6" t="s">
        <v>54</v>
      </c>
      <c r="K5152" s="5">
        <f t="shared" si="431"/>
        <v>46100</v>
      </c>
      <c r="L5152" s="9">
        <f>+VLOOKUP(B5152,'[17]TT 2023'!F$5233:K$5319,2,0)</f>
        <v>2365200</v>
      </c>
      <c r="M5152" s="9">
        <f t="shared" si="432"/>
        <v>0</v>
      </c>
      <c r="N5152" s="5">
        <f>+VLOOKUP(B5152,'[17]TT 2023'!F$5233:K$5319,6,0)</f>
        <v>46105</v>
      </c>
      <c r="O5152" t="s">
        <v>5376</v>
      </c>
    </row>
    <row r="5153" spans="1:15" hidden="1" x14ac:dyDescent="0.2">
      <c r="A5153" s="5">
        <v>46065</v>
      </c>
      <c r="B5153" s="6">
        <v>12064</v>
      </c>
      <c r="C5153" s="6" t="s">
        <v>4936</v>
      </c>
      <c r="D5153" s="6" t="s">
        <v>5172</v>
      </c>
      <c r="E5153" s="9">
        <v>7463120</v>
      </c>
      <c r="F5153" s="10" t="s">
        <v>1409</v>
      </c>
      <c r="G5153" s="9">
        <v>597050</v>
      </c>
      <c r="H5153" s="9">
        <f t="shared" si="430"/>
        <v>8060170</v>
      </c>
      <c r="I5153" s="6" t="s">
        <v>53</v>
      </c>
      <c r="J5153" s="6" t="s">
        <v>54</v>
      </c>
      <c r="K5153" s="5">
        <f t="shared" si="431"/>
        <v>46100</v>
      </c>
      <c r="L5153" s="9">
        <f>+VLOOKUP(B5153,'[17]TT 2023'!F$5233:K$5319,2,0)</f>
        <v>8060175</v>
      </c>
      <c r="M5153" s="9">
        <f t="shared" si="432"/>
        <v>5</v>
      </c>
      <c r="N5153" s="5">
        <f>+VLOOKUP(B5153,'[17]TT 2023'!F$5233:K$5319,6,0)</f>
        <v>46105</v>
      </c>
      <c r="O5153" t="s">
        <v>5376</v>
      </c>
    </row>
    <row r="5154" spans="1:15" hidden="1" x14ac:dyDescent="0.2">
      <c r="A5154" s="5">
        <v>46060</v>
      </c>
      <c r="B5154" s="6">
        <v>9677</v>
      </c>
      <c r="C5154" s="6" t="s">
        <v>4936</v>
      </c>
      <c r="D5154" s="6" t="s">
        <v>5173</v>
      </c>
      <c r="E5154" s="9">
        <v>11084860</v>
      </c>
      <c r="F5154" s="10" t="s">
        <v>1409</v>
      </c>
      <c r="G5154" s="9">
        <v>886789</v>
      </c>
      <c r="H5154" s="9">
        <f t="shared" si="430"/>
        <v>11971649</v>
      </c>
      <c r="I5154" s="6" t="s">
        <v>147</v>
      </c>
      <c r="J5154" s="6" t="s">
        <v>148</v>
      </c>
      <c r="K5154" s="5">
        <f t="shared" si="431"/>
        <v>46095</v>
      </c>
      <c r="L5154" s="9">
        <f>+VLOOKUP(B5154,'[17]TT 2023'!F$5233:K$5319,2,0)</f>
        <v>11971652</v>
      </c>
      <c r="M5154" s="9">
        <f t="shared" si="432"/>
        <v>3</v>
      </c>
      <c r="N5154" s="5">
        <f>+VLOOKUP(B5154,'[17]TT 2023'!F$5233:K$5319,6,0)</f>
        <v>46105</v>
      </c>
      <c r="O5154" t="s">
        <v>5376</v>
      </c>
    </row>
    <row r="5155" spans="1:15" hidden="1" x14ac:dyDescent="0.2">
      <c r="A5155" s="5">
        <v>46063</v>
      </c>
      <c r="B5155" s="6">
        <v>10656</v>
      </c>
      <c r="C5155" s="6" t="s">
        <v>4936</v>
      </c>
      <c r="D5155" s="6" t="s">
        <v>5174</v>
      </c>
      <c r="E5155" s="9">
        <v>474325</v>
      </c>
      <c r="F5155" s="10" t="s">
        <v>1409</v>
      </c>
      <c r="G5155" s="9">
        <v>37946</v>
      </c>
      <c r="H5155" s="9">
        <f t="shared" si="430"/>
        <v>512271</v>
      </c>
      <c r="I5155" s="6" t="s">
        <v>147</v>
      </c>
      <c r="J5155" s="6" t="s">
        <v>148</v>
      </c>
      <c r="K5155" s="5">
        <f t="shared" si="431"/>
        <v>46098</v>
      </c>
      <c r="L5155" s="9">
        <f>+VLOOKUP(B5155,'[17]TT 2023'!F$5233:K$5319,2,0)</f>
        <v>512271</v>
      </c>
      <c r="M5155" s="9">
        <f t="shared" si="432"/>
        <v>0</v>
      </c>
      <c r="N5155" s="5">
        <f>+VLOOKUP(B5155,'[17]TT 2023'!F$5233:K$5319,6,0)</f>
        <v>46105</v>
      </c>
      <c r="O5155" t="s">
        <v>5376</v>
      </c>
    </row>
    <row r="5156" spans="1:15" hidden="1" x14ac:dyDescent="0.2">
      <c r="A5156" s="5">
        <v>46063</v>
      </c>
      <c r="B5156" s="6">
        <v>10657</v>
      </c>
      <c r="C5156" s="6" t="s">
        <v>4936</v>
      </c>
      <c r="D5156" s="6" t="s">
        <v>5175</v>
      </c>
      <c r="E5156" s="9">
        <v>4743250</v>
      </c>
      <c r="F5156" s="10" t="s">
        <v>1409</v>
      </c>
      <c r="G5156" s="9">
        <v>379460</v>
      </c>
      <c r="H5156" s="9">
        <f t="shared" si="430"/>
        <v>5122710</v>
      </c>
      <c r="I5156" s="6" t="s">
        <v>147</v>
      </c>
      <c r="J5156" s="6" t="s">
        <v>148</v>
      </c>
      <c r="K5156" s="5">
        <f t="shared" si="431"/>
        <v>46098</v>
      </c>
      <c r="L5156" s="9">
        <f>+VLOOKUP(B5156,'[17]TT 2023'!F$5233:K$5319,2,0)</f>
        <v>5122710</v>
      </c>
      <c r="M5156" s="9">
        <f t="shared" si="432"/>
        <v>0</v>
      </c>
      <c r="N5156" s="5">
        <f>+VLOOKUP(B5156,'[17]TT 2023'!F$5233:K$5319,6,0)</f>
        <v>46105</v>
      </c>
      <c r="O5156" t="s">
        <v>5376</v>
      </c>
    </row>
    <row r="5157" spans="1:15" hidden="1" x14ac:dyDescent="0.2">
      <c r="A5157" s="5">
        <v>46063</v>
      </c>
      <c r="B5157" s="6">
        <v>10654</v>
      </c>
      <c r="C5157" s="6" t="s">
        <v>4936</v>
      </c>
      <c r="D5157" s="6" t="s">
        <v>5176</v>
      </c>
      <c r="E5157" s="9">
        <v>23902880</v>
      </c>
      <c r="F5157" s="10" t="s">
        <v>1409</v>
      </c>
      <c r="G5157" s="9">
        <v>1912230</v>
      </c>
      <c r="H5157" s="9">
        <f t="shared" si="430"/>
        <v>25815110</v>
      </c>
      <c r="I5157" s="6" t="s">
        <v>147</v>
      </c>
      <c r="J5157" s="6" t="s">
        <v>148</v>
      </c>
      <c r="K5157" s="5">
        <f t="shared" si="431"/>
        <v>46098</v>
      </c>
      <c r="L5157" s="9">
        <f>+VLOOKUP(B5157,'[17]TT 2023'!F$5233:K$5319,2,0)</f>
        <v>25815105</v>
      </c>
      <c r="M5157" s="9">
        <f t="shared" si="432"/>
        <v>-5</v>
      </c>
      <c r="N5157" s="5">
        <f>+VLOOKUP(B5157,'[17]TT 2023'!F$5233:K$5319,6,0)</f>
        <v>46105</v>
      </c>
      <c r="O5157" t="s">
        <v>5376</v>
      </c>
    </row>
    <row r="5158" spans="1:15" hidden="1" x14ac:dyDescent="0.2">
      <c r="A5158" s="5">
        <v>46065</v>
      </c>
      <c r="B5158" s="6">
        <v>12047</v>
      </c>
      <c r="C5158" s="6" t="s">
        <v>4936</v>
      </c>
      <c r="D5158" s="6" t="s">
        <v>5177</v>
      </c>
      <c r="E5158" s="9">
        <v>29970200</v>
      </c>
      <c r="F5158" s="10" t="s">
        <v>1409</v>
      </c>
      <c r="G5158" s="9">
        <v>2397616</v>
      </c>
      <c r="H5158" s="9">
        <f t="shared" si="430"/>
        <v>32367816</v>
      </c>
      <c r="I5158" s="6" t="s">
        <v>13</v>
      </c>
      <c r="J5158" s="6" t="s">
        <v>14</v>
      </c>
      <c r="K5158" s="5">
        <f t="shared" si="431"/>
        <v>46100</v>
      </c>
      <c r="L5158" s="9">
        <f>+VLOOKUP(B5158,'[17]TT 2023'!F$5233:K$5319,2,0)</f>
        <v>32367816</v>
      </c>
      <c r="M5158" s="9">
        <f t="shared" si="432"/>
        <v>0</v>
      </c>
      <c r="N5158" s="5">
        <f>+VLOOKUP(B5158,'[17]TT 2023'!F$5233:K$5319,6,0)</f>
        <v>46105</v>
      </c>
      <c r="O5158" t="s">
        <v>5376</v>
      </c>
    </row>
    <row r="5159" spans="1:15" hidden="1" x14ac:dyDescent="0.2">
      <c r="A5159" s="5">
        <v>46065</v>
      </c>
      <c r="B5159" s="6">
        <v>12048</v>
      </c>
      <c r="C5159" s="6" t="s">
        <v>4936</v>
      </c>
      <c r="D5159" s="6" t="s">
        <v>5178</v>
      </c>
      <c r="E5159" s="9">
        <v>1468620</v>
      </c>
      <c r="F5159" s="10" t="s">
        <v>1409</v>
      </c>
      <c r="G5159" s="9">
        <v>117490</v>
      </c>
      <c r="H5159" s="9">
        <f t="shared" si="430"/>
        <v>1586110</v>
      </c>
      <c r="I5159" s="6" t="s">
        <v>117</v>
      </c>
      <c r="J5159" s="6" t="s">
        <v>118</v>
      </c>
      <c r="K5159" s="5">
        <f t="shared" si="431"/>
        <v>46100</v>
      </c>
      <c r="L5159" s="9">
        <f>+VLOOKUP(B5159,'[17]TT 2023'!F$5233:K$5319,2,0)</f>
        <v>1586115</v>
      </c>
      <c r="M5159" s="9">
        <f t="shared" si="432"/>
        <v>5</v>
      </c>
      <c r="N5159" s="5">
        <f>+VLOOKUP(B5159,'[17]TT 2023'!F$5233:K$5319,6,0)</f>
        <v>46105</v>
      </c>
      <c r="O5159" t="s">
        <v>5376</v>
      </c>
    </row>
    <row r="5160" spans="1:15" hidden="1" x14ac:dyDescent="0.2">
      <c r="A5160" s="5">
        <v>46065</v>
      </c>
      <c r="B5160" s="6">
        <v>12049</v>
      </c>
      <c r="C5160" s="6" t="s">
        <v>4936</v>
      </c>
      <c r="D5160" s="6" t="s">
        <v>5179</v>
      </c>
      <c r="E5160" s="9">
        <v>474325</v>
      </c>
      <c r="F5160" s="10" t="s">
        <v>1409</v>
      </c>
      <c r="G5160" s="9">
        <v>37946</v>
      </c>
      <c r="H5160" s="9">
        <f t="shared" si="430"/>
        <v>512271</v>
      </c>
      <c r="I5160" s="6" t="s">
        <v>117</v>
      </c>
      <c r="J5160" s="6" t="s">
        <v>118</v>
      </c>
      <c r="K5160" s="5">
        <f t="shared" si="431"/>
        <v>46100</v>
      </c>
      <c r="L5160" s="9">
        <f>+VLOOKUP(B5160,'[17]TT 2023'!F$5233:K$5319,2,0)</f>
        <v>512271</v>
      </c>
      <c r="M5160" s="9">
        <f t="shared" si="432"/>
        <v>0</v>
      </c>
      <c r="N5160" s="5">
        <f>+VLOOKUP(B5160,'[17]TT 2023'!F$5233:K$5319,6,0)</f>
        <v>46105</v>
      </c>
      <c r="O5160" t="s">
        <v>5376</v>
      </c>
    </row>
    <row r="5161" spans="1:15" hidden="1" x14ac:dyDescent="0.2">
      <c r="A5161" s="5">
        <v>46065</v>
      </c>
      <c r="B5161" s="6">
        <v>12050</v>
      </c>
      <c r="C5161" s="6" t="s">
        <v>4936</v>
      </c>
      <c r="D5161" s="6" t="s">
        <v>5180</v>
      </c>
      <c r="E5161" s="9">
        <v>11689570</v>
      </c>
      <c r="F5161" s="10" t="s">
        <v>1409</v>
      </c>
      <c r="G5161" s="9">
        <v>935166</v>
      </c>
      <c r="H5161" s="9">
        <f t="shared" si="430"/>
        <v>12624736</v>
      </c>
      <c r="I5161" s="6" t="s">
        <v>117</v>
      </c>
      <c r="J5161" s="6" t="s">
        <v>118</v>
      </c>
      <c r="K5161" s="5">
        <f t="shared" si="431"/>
        <v>46100</v>
      </c>
      <c r="L5161" s="9">
        <f>+VLOOKUP(B5161,'[17]TT 2023'!F$5233:K$5319,2,0)</f>
        <v>12624741</v>
      </c>
      <c r="M5161" s="9">
        <f t="shared" si="432"/>
        <v>5</v>
      </c>
      <c r="N5161" s="5">
        <f>+VLOOKUP(B5161,'[17]TT 2023'!F$5233:K$5319,6,0)</f>
        <v>46105</v>
      </c>
      <c r="O5161" t="s">
        <v>5376</v>
      </c>
    </row>
    <row r="5162" spans="1:15" hidden="1" x14ac:dyDescent="0.2">
      <c r="A5162" s="5">
        <v>46059</v>
      </c>
      <c r="B5162" s="6">
        <v>9453</v>
      </c>
      <c r="C5162" s="6" t="s">
        <v>4936</v>
      </c>
      <c r="D5162" s="6" t="s">
        <v>5181</v>
      </c>
      <c r="E5162" s="9">
        <v>2496640</v>
      </c>
      <c r="F5162" s="10" t="s">
        <v>1409</v>
      </c>
      <c r="G5162" s="9">
        <v>199731</v>
      </c>
      <c r="H5162" s="9">
        <f t="shared" si="430"/>
        <v>2696371</v>
      </c>
      <c r="I5162" s="6" t="s">
        <v>147</v>
      </c>
      <c r="J5162" s="6" t="s">
        <v>148</v>
      </c>
      <c r="K5162" s="5">
        <f t="shared" si="431"/>
        <v>46094</v>
      </c>
      <c r="L5162" s="9">
        <f>+VLOOKUP(B5162,'[17]TT 2023'!F$4948:K$5043,2,0)</f>
        <v>2696369</v>
      </c>
      <c r="M5162" s="9">
        <f t="shared" si="432"/>
        <v>-2</v>
      </c>
      <c r="N5162" s="5">
        <f>+VLOOKUP(B5162,'[17]TT 2023'!F$4948:K$5043,6,0)</f>
        <v>46063</v>
      </c>
      <c r="O5162" t="s">
        <v>5241</v>
      </c>
    </row>
    <row r="5163" spans="1:15" hidden="1" x14ac:dyDescent="0.2">
      <c r="A5163" s="5">
        <v>46059</v>
      </c>
      <c r="B5163" s="6">
        <v>9454</v>
      </c>
      <c r="C5163" s="6" t="s">
        <v>4936</v>
      </c>
      <c r="D5163" s="6" t="s">
        <v>5182</v>
      </c>
      <c r="E5163" s="9">
        <v>1116060</v>
      </c>
      <c r="F5163" s="10" t="s">
        <v>1409</v>
      </c>
      <c r="G5163" s="9">
        <v>89285</v>
      </c>
      <c r="H5163" s="9">
        <f t="shared" si="430"/>
        <v>1205345</v>
      </c>
      <c r="I5163" s="6" t="s">
        <v>147</v>
      </c>
      <c r="J5163" s="6" t="s">
        <v>148</v>
      </c>
      <c r="K5163" s="5">
        <f t="shared" si="431"/>
        <v>46094</v>
      </c>
      <c r="L5163" s="9">
        <f>+VLOOKUP(B5163,'[17]TT 2023'!F$4948:K$5043,2,0)</f>
        <v>1205348</v>
      </c>
      <c r="M5163" s="9">
        <f t="shared" si="432"/>
        <v>3</v>
      </c>
      <c r="N5163" s="5">
        <f>+VLOOKUP(B5163,'[17]TT 2023'!F$4948:K$5043,6,0)</f>
        <v>46063</v>
      </c>
      <c r="O5163" t="s">
        <v>5241</v>
      </c>
    </row>
    <row r="5164" spans="1:15" hidden="1" x14ac:dyDescent="0.2">
      <c r="A5164" s="5">
        <v>46066</v>
      </c>
      <c r="B5164" s="6">
        <v>12104</v>
      </c>
      <c r="C5164" s="6" t="s">
        <v>4936</v>
      </c>
      <c r="D5164" s="6" t="s">
        <v>5183</v>
      </c>
      <c r="E5164" s="9">
        <v>16868380</v>
      </c>
      <c r="F5164" s="10" t="s">
        <v>1409</v>
      </c>
      <c r="G5164" s="9">
        <v>1349470</v>
      </c>
      <c r="H5164" s="9">
        <f t="shared" si="430"/>
        <v>18217850</v>
      </c>
      <c r="I5164" s="6" t="s">
        <v>147</v>
      </c>
      <c r="J5164" s="6" t="s">
        <v>148</v>
      </c>
      <c r="K5164" s="5">
        <f t="shared" si="431"/>
        <v>46101</v>
      </c>
      <c r="L5164" s="9">
        <f>+VLOOKUP(B5164,'[17]TT 2023'!F$5233:K$5319,2,0)</f>
        <v>18217845</v>
      </c>
      <c r="M5164" s="9">
        <f t="shared" si="432"/>
        <v>-5</v>
      </c>
      <c r="N5164" s="5">
        <f>+VLOOKUP(B5164,'[17]TT 2023'!F$5233:K$5319,6,0)</f>
        <v>46105</v>
      </c>
      <c r="O5164" t="s">
        <v>5376</v>
      </c>
    </row>
    <row r="5165" spans="1:15" hidden="1" x14ac:dyDescent="0.2">
      <c r="A5165" s="5">
        <v>46067</v>
      </c>
      <c r="B5165" s="6">
        <v>12179</v>
      </c>
      <c r="C5165" s="6" t="s">
        <v>4936</v>
      </c>
      <c r="D5165" s="6" t="s">
        <v>5184</v>
      </c>
      <c r="E5165" s="9">
        <v>702562</v>
      </c>
      <c r="F5165" s="10" t="s">
        <v>1409</v>
      </c>
      <c r="G5165" s="9">
        <v>56205</v>
      </c>
      <c r="H5165" s="9">
        <f t="shared" si="430"/>
        <v>758767</v>
      </c>
      <c r="I5165" s="6" t="s">
        <v>13</v>
      </c>
      <c r="J5165" s="6" t="s">
        <v>14</v>
      </c>
      <c r="K5165" s="5">
        <f t="shared" si="431"/>
        <v>46102</v>
      </c>
      <c r="L5165" s="9">
        <f>+VLOOKUP(B5165,'[17]TT 2023'!F$5233:K$5319,2,0)</f>
        <v>758768</v>
      </c>
      <c r="M5165" s="9">
        <f t="shared" si="432"/>
        <v>1</v>
      </c>
      <c r="N5165" s="5">
        <f>+VLOOKUP(B5165,'[17]TT 2023'!F$5233:K$5319,6,0)</f>
        <v>46105</v>
      </c>
      <c r="O5165" t="s">
        <v>5376</v>
      </c>
    </row>
    <row r="5166" spans="1:15" hidden="1" x14ac:dyDescent="0.2">
      <c r="A5166" s="5">
        <v>46067</v>
      </c>
      <c r="B5166" s="6">
        <v>12180</v>
      </c>
      <c r="C5166" s="6" t="s">
        <v>4936</v>
      </c>
      <c r="D5166" s="6" t="s">
        <v>5185</v>
      </c>
      <c r="E5166" s="9">
        <v>1166110</v>
      </c>
      <c r="F5166" s="10" t="s">
        <v>1409</v>
      </c>
      <c r="G5166" s="9">
        <v>93289</v>
      </c>
      <c r="H5166" s="9">
        <f t="shared" si="430"/>
        <v>1259399</v>
      </c>
      <c r="I5166" s="6" t="s">
        <v>13</v>
      </c>
      <c r="J5166" s="6" t="s">
        <v>14</v>
      </c>
      <c r="K5166" s="5">
        <f t="shared" si="431"/>
        <v>46102</v>
      </c>
      <c r="L5166" s="9">
        <f>+VLOOKUP(B5166,'[17]TT 2023'!F$5233:K$5319,2,0)</f>
        <v>1259402</v>
      </c>
      <c r="M5166" s="9">
        <f t="shared" si="432"/>
        <v>3</v>
      </c>
      <c r="N5166" s="5">
        <f>+VLOOKUP(B5166,'[17]TT 2023'!F$5233:K$5319,6,0)</f>
        <v>46105</v>
      </c>
      <c r="O5166" t="s">
        <v>5376</v>
      </c>
    </row>
    <row r="5167" spans="1:15" hidden="1" x14ac:dyDescent="0.2">
      <c r="A5167" s="5">
        <v>46066</v>
      </c>
      <c r="B5167" s="6">
        <v>12105</v>
      </c>
      <c r="C5167" s="6" t="s">
        <v>4936</v>
      </c>
      <c r="D5167" s="6" t="s">
        <v>5186</v>
      </c>
      <c r="E5167" s="9">
        <v>28657400</v>
      </c>
      <c r="F5167" s="10" t="s">
        <v>1409</v>
      </c>
      <c r="G5167" s="9">
        <v>2292592</v>
      </c>
      <c r="H5167" s="9">
        <f t="shared" si="430"/>
        <v>30949992</v>
      </c>
      <c r="I5167" s="6" t="s">
        <v>147</v>
      </c>
      <c r="J5167" s="6" t="s">
        <v>148</v>
      </c>
      <c r="K5167" s="5">
        <f t="shared" si="431"/>
        <v>46101</v>
      </c>
      <c r="L5167" s="9">
        <f>+VLOOKUP(B5167,'[17]TT 2023'!F$5233:K$5319,2,0)</f>
        <v>30949992</v>
      </c>
      <c r="M5167" s="9">
        <f t="shared" si="432"/>
        <v>0</v>
      </c>
      <c r="N5167" s="5">
        <f>+VLOOKUP(B5167,'[17]TT 2023'!F$5233:K$5319,6,0)</f>
        <v>46105</v>
      </c>
      <c r="O5167" t="s">
        <v>5376</v>
      </c>
    </row>
    <row r="5168" spans="1:15" hidden="1" x14ac:dyDescent="0.2">
      <c r="A5168" s="5">
        <v>46067</v>
      </c>
      <c r="B5168" s="6">
        <v>12165</v>
      </c>
      <c r="C5168" s="6" t="s">
        <v>4936</v>
      </c>
      <c r="D5168" s="6" t="s">
        <v>5187</v>
      </c>
      <c r="E5168" s="9">
        <v>1468620</v>
      </c>
      <c r="F5168" s="10" t="s">
        <v>1409</v>
      </c>
      <c r="G5168" s="9">
        <v>117490</v>
      </c>
      <c r="H5168" s="9">
        <f t="shared" si="430"/>
        <v>1586110</v>
      </c>
      <c r="I5168" s="6" t="s">
        <v>139</v>
      </c>
      <c r="J5168" s="6" t="s">
        <v>140</v>
      </c>
      <c r="K5168" s="5">
        <f t="shared" si="431"/>
        <v>46102</v>
      </c>
      <c r="L5168" s="9">
        <f>+VLOOKUP(B5168,'[17]TT 2023'!F$5233:K$5319,2,0)</f>
        <v>1586115</v>
      </c>
      <c r="M5168" s="9">
        <f t="shared" si="432"/>
        <v>5</v>
      </c>
      <c r="N5168" s="5">
        <f>+VLOOKUP(B5168,'[17]TT 2023'!F$5233:K$5319,6,0)</f>
        <v>46105</v>
      </c>
      <c r="O5168" t="s">
        <v>5376</v>
      </c>
    </row>
    <row r="5169" spans="1:15" hidden="1" x14ac:dyDescent="0.2">
      <c r="A5169" s="5">
        <v>46067</v>
      </c>
      <c r="B5169" s="6">
        <v>12166</v>
      </c>
      <c r="C5169" s="6" t="s">
        <v>4936</v>
      </c>
      <c r="D5169" s="6" t="s">
        <v>5188</v>
      </c>
      <c r="E5169" s="9">
        <v>1840000</v>
      </c>
      <c r="F5169" s="10" t="s">
        <v>1409</v>
      </c>
      <c r="G5169" s="9">
        <v>147200</v>
      </c>
      <c r="H5169" s="9">
        <f t="shared" si="430"/>
        <v>1987200</v>
      </c>
      <c r="I5169" s="6" t="s">
        <v>73</v>
      </c>
      <c r="J5169" s="6" t="s">
        <v>74</v>
      </c>
      <c r="K5169" s="5">
        <f t="shared" si="431"/>
        <v>46102</v>
      </c>
      <c r="L5169" s="9">
        <f>+VLOOKUP(B5169,'[17]TT 2023'!F$5233:K$5319,2,0)</f>
        <v>1987200</v>
      </c>
      <c r="M5169" s="9">
        <f t="shared" si="432"/>
        <v>0</v>
      </c>
      <c r="N5169" s="5">
        <f>+VLOOKUP(B5169,'[17]TT 2023'!F$5233:K$5319,6,0)</f>
        <v>46105</v>
      </c>
      <c r="O5169" t="s">
        <v>5376</v>
      </c>
    </row>
    <row r="5170" spans="1:15" hidden="1" x14ac:dyDescent="0.2">
      <c r="A5170" s="5">
        <v>46067</v>
      </c>
      <c r="B5170" s="6">
        <v>12167</v>
      </c>
      <c r="C5170" s="6" t="s">
        <v>4936</v>
      </c>
      <c r="D5170" s="6" t="s">
        <v>5189</v>
      </c>
      <c r="E5170" s="9">
        <v>932890</v>
      </c>
      <c r="F5170" s="10" t="s">
        <v>1409</v>
      </c>
      <c r="G5170" s="9">
        <v>74631</v>
      </c>
      <c r="H5170" s="9">
        <f t="shared" si="430"/>
        <v>1007521</v>
      </c>
      <c r="I5170" s="6" t="s">
        <v>93</v>
      </c>
      <c r="J5170" s="6" t="s">
        <v>94</v>
      </c>
      <c r="K5170" s="5">
        <f t="shared" si="431"/>
        <v>46102</v>
      </c>
      <c r="L5170" s="9">
        <f>+VLOOKUP(B5170,'[17]TT 2023'!F$5233:K$5319,2,0)</f>
        <v>1007519</v>
      </c>
      <c r="M5170" s="9">
        <f t="shared" si="432"/>
        <v>-2</v>
      </c>
      <c r="N5170" s="5">
        <f>+VLOOKUP(B5170,'[17]TT 2023'!F$5233:K$5319,6,0)</f>
        <v>46105</v>
      </c>
      <c r="O5170" t="s">
        <v>5376</v>
      </c>
    </row>
    <row r="5171" spans="1:15" hidden="1" x14ac:dyDescent="0.2">
      <c r="A5171" s="5">
        <v>46067</v>
      </c>
      <c r="B5171" s="6">
        <v>12168</v>
      </c>
      <c r="C5171" s="6" t="s">
        <v>4936</v>
      </c>
      <c r="D5171" s="6" t="s">
        <v>5190</v>
      </c>
      <c r="E5171" s="9">
        <v>9525280</v>
      </c>
      <c r="F5171" s="10" t="s">
        <v>1409</v>
      </c>
      <c r="G5171" s="9">
        <v>762022</v>
      </c>
      <c r="H5171" s="9">
        <f t="shared" si="430"/>
        <v>10287302</v>
      </c>
      <c r="I5171" s="6" t="s">
        <v>93</v>
      </c>
      <c r="J5171" s="6" t="s">
        <v>94</v>
      </c>
      <c r="K5171" s="5">
        <f t="shared" si="431"/>
        <v>46102</v>
      </c>
      <c r="L5171" s="9">
        <f>+VLOOKUP(B5171,'[17]TT 2023'!F$5233:K$5319,2,0)</f>
        <v>10287297</v>
      </c>
      <c r="M5171" s="9">
        <f t="shared" si="432"/>
        <v>-5</v>
      </c>
      <c r="N5171" s="5">
        <f>+VLOOKUP(B5171,'[17]TT 2023'!F$5233:K$5319,6,0)</f>
        <v>46105</v>
      </c>
      <c r="O5171" t="s">
        <v>5376</v>
      </c>
    </row>
    <row r="5172" spans="1:15" hidden="1" x14ac:dyDescent="0.2">
      <c r="A5172" s="5">
        <v>46067</v>
      </c>
      <c r="B5172" s="6">
        <v>12169</v>
      </c>
      <c r="C5172" s="6" t="s">
        <v>4936</v>
      </c>
      <c r="D5172" s="6" t="s">
        <v>5191</v>
      </c>
      <c r="E5172" s="9">
        <v>501830</v>
      </c>
      <c r="F5172" s="10" t="s">
        <v>1409</v>
      </c>
      <c r="G5172" s="9">
        <v>40146</v>
      </c>
      <c r="H5172" s="9">
        <f t="shared" si="430"/>
        <v>541976</v>
      </c>
      <c r="I5172" s="6" t="s">
        <v>93</v>
      </c>
      <c r="J5172" s="6" t="s">
        <v>94</v>
      </c>
      <c r="K5172" s="5">
        <f t="shared" si="431"/>
        <v>46102</v>
      </c>
      <c r="L5172" s="9">
        <f>+VLOOKUP(B5172,'[17]TT 2023'!F$5233:K$5319,2,0)</f>
        <v>541971</v>
      </c>
      <c r="M5172" s="9">
        <f t="shared" si="432"/>
        <v>-5</v>
      </c>
      <c r="N5172" s="5">
        <f>+VLOOKUP(B5172,'[17]TT 2023'!F$5233:K$5319,6,0)</f>
        <v>46105</v>
      </c>
      <c r="O5172" t="s">
        <v>5376</v>
      </c>
    </row>
    <row r="5173" spans="1:15" hidden="1" x14ac:dyDescent="0.2">
      <c r="A5173" s="5">
        <v>46067</v>
      </c>
      <c r="B5173" s="6">
        <v>12170</v>
      </c>
      <c r="C5173" s="6" t="s">
        <v>4936</v>
      </c>
      <c r="D5173" s="6" t="s">
        <v>5192</v>
      </c>
      <c r="E5173" s="9">
        <v>932890</v>
      </c>
      <c r="F5173" s="10" t="s">
        <v>1409</v>
      </c>
      <c r="G5173" s="9">
        <v>74631</v>
      </c>
      <c r="H5173" s="9">
        <f t="shared" si="430"/>
        <v>1007521</v>
      </c>
      <c r="I5173" s="6" t="s">
        <v>89</v>
      </c>
      <c r="J5173" s="6" t="s">
        <v>90</v>
      </c>
      <c r="K5173" s="5">
        <f t="shared" si="431"/>
        <v>46102</v>
      </c>
      <c r="L5173" s="9">
        <f>+VLOOKUP(B5173,'[17]TT 2023'!F$5233:K$5319,2,0)</f>
        <v>1007519</v>
      </c>
      <c r="M5173" s="9">
        <f t="shared" si="432"/>
        <v>-2</v>
      </c>
      <c r="N5173" s="5">
        <f>+VLOOKUP(B5173,'[17]TT 2023'!F$5233:K$5319,6,0)</f>
        <v>46105</v>
      </c>
      <c r="O5173" t="s">
        <v>5376</v>
      </c>
    </row>
    <row r="5174" spans="1:15" hidden="1" x14ac:dyDescent="0.2">
      <c r="A5174" s="5">
        <v>46067</v>
      </c>
      <c r="B5174" s="6">
        <v>12171</v>
      </c>
      <c r="C5174" s="6" t="s">
        <v>4936</v>
      </c>
      <c r="D5174" s="6" t="s">
        <v>5193</v>
      </c>
      <c r="E5174" s="9">
        <v>6782480</v>
      </c>
      <c r="F5174" s="10" t="s">
        <v>1409</v>
      </c>
      <c r="G5174" s="9">
        <v>542598</v>
      </c>
      <c r="H5174" s="9">
        <f t="shared" si="430"/>
        <v>7325078</v>
      </c>
      <c r="I5174" s="6" t="s">
        <v>89</v>
      </c>
      <c r="J5174" s="6" t="s">
        <v>90</v>
      </c>
      <c r="K5174" s="5">
        <f t="shared" si="431"/>
        <v>46102</v>
      </c>
      <c r="L5174" s="9">
        <f>+VLOOKUP(B5174,'[17]TT 2023'!F$5233:K$5319,2,0)</f>
        <v>7325073</v>
      </c>
      <c r="M5174" s="9">
        <f t="shared" si="432"/>
        <v>-5</v>
      </c>
      <c r="N5174" s="5">
        <f>+VLOOKUP(B5174,'[17]TT 2023'!F$5233:K$5319,6,0)</f>
        <v>46105</v>
      </c>
      <c r="O5174" t="s">
        <v>5376</v>
      </c>
    </row>
    <row r="5175" spans="1:15" hidden="1" x14ac:dyDescent="0.2">
      <c r="A5175" s="5">
        <v>46067</v>
      </c>
      <c r="B5175" s="6">
        <v>12172</v>
      </c>
      <c r="C5175" s="6" t="s">
        <v>4936</v>
      </c>
      <c r="D5175" s="6" t="s">
        <v>5194</v>
      </c>
      <c r="E5175" s="9">
        <v>8286310</v>
      </c>
      <c r="F5175" s="10" t="s">
        <v>1409</v>
      </c>
      <c r="G5175" s="9">
        <v>662905</v>
      </c>
      <c r="H5175" s="9">
        <f t="shared" si="430"/>
        <v>8949215</v>
      </c>
      <c r="I5175" s="6" t="s">
        <v>139</v>
      </c>
      <c r="J5175" s="6" t="s">
        <v>140</v>
      </c>
      <c r="K5175" s="5">
        <f t="shared" si="431"/>
        <v>46102</v>
      </c>
      <c r="L5175" s="9">
        <f>+VLOOKUP(B5175,'[17]TT 2023'!F$5233:K$5319,2,0)</f>
        <v>8949218</v>
      </c>
      <c r="M5175" s="9">
        <f t="shared" si="432"/>
        <v>3</v>
      </c>
      <c r="N5175" s="5">
        <f>+VLOOKUP(B5175,'[17]TT 2023'!F$5233:K$5319,6,0)</f>
        <v>46105</v>
      </c>
      <c r="O5175" t="s">
        <v>5376</v>
      </c>
    </row>
    <row r="5176" spans="1:15" hidden="1" x14ac:dyDescent="0.2">
      <c r="A5176" s="5">
        <v>46067</v>
      </c>
      <c r="B5176" s="6">
        <v>12173</v>
      </c>
      <c r="C5176" s="6" t="s">
        <v>4936</v>
      </c>
      <c r="D5176" s="6" t="s">
        <v>5195</v>
      </c>
      <c r="E5176" s="9">
        <v>7699880</v>
      </c>
      <c r="F5176" s="10" t="s">
        <v>1409</v>
      </c>
      <c r="G5176" s="9">
        <v>615990</v>
      </c>
      <c r="H5176" s="9">
        <f t="shared" si="430"/>
        <v>8315870</v>
      </c>
      <c r="I5176" s="6" t="s">
        <v>53</v>
      </c>
      <c r="J5176" s="6" t="s">
        <v>54</v>
      </c>
      <c r="K5176" s="5">
        <f t="shared" si="431"/>
        <v>46102</v>
      </c>
      <c r="L5176" s="9">
        <f>+VLOOKUP(B5176,'[17]TT 2023'!F$5233:K$5319,2,0)</f>
        <v>8315865</v>
      </c>
      <c r="M5176" s="9">
        <f t="shared" si="432"/>
        <v>-5</v>
      </c>
      <c r="N5176" s="5">
        <f>+VLOOKUP(B5176,'[17]TT 2023'!F$5233:K$5319,6,0)</f>
        <v>46105</v>
      </c>
      <c r="O5176" t="s">
        <v>5376</v>
      </c>
    </row>
    <row r="5177" spans="1:15" hidden="1" x14ac:dyDescent="0.2">
      <c r="A5177" s="5">
        <v>46067</v>
      </c>
      <c r="B5177" s="6">
        <v>12174</v>
      </c>
      <c r="C5177" s="6" t="s">
        <v>4936</v>
      </c>
      <c r="D5177" s="6" t="s">
        <v>5196</v>
      </c>
      <c r="E5177" s="9">
        <v>5941500</v>
      </c>
      <c r="F5177" s="10" t="s">
        <v>1409</v>
      </c>
      <c r="G5177" s="9">
        <v>475320</v>
      </c>
      <c r="H5177" s="9">
        <f t="shared" si="430"/>
        <v>6416820</v>
      </c>
      <c r="I5177" s="6" t="s">
        <v>131</v>
      </c>
      <c r="J5177" s="6" t="s">
        <v>132</v>
      </c>
      <c r="K5177" s="5">
        <f t="shared" si="431"/>
        <v>46102</v>
      </c>
      <c r="L5177" s="9">
        <f>+VLOOKUP(B5177,'[17]TT 2023'!F$5233:K$5319,2,0)</f>
        <v>6416820</v>
      </c>
      <c r="M5177" s="9">
        <f t="shared" si="432"/>
        <v>0</v>
      </c>
      <c r="N5177" s="5">
        <f>+VLOOKUP(B5177,'[17]TT 2023'!F$5233:K$5319,6,0)</f>
        <v>46105</v>
      </c>
      <c r="O5177" t="s">
        <v>5376</v>
      </c>
    </row>
    <row r="5178" spans="1:15" hidden="1" x14ac:dyDescent="0.2">
      <c r="A5178" s="5">
        <v>46065</v>
      </c>
      <c r="B5178" s="6">
        <v>12065</v>
      </c>
      <c r="C5178" s="6" t="s">
        <v>4936</v>
      </c>
      <c r="D5178" s="6" t="s">
        <v>5197</v>
      </c>
      <c r="E5178" s="9">
        <v>12206370</v>
      </c>
      <c r="F5178" s="10" t="s">
        <v>1409</v>
      </c>
      <c r="G5178" s="9">
        <v>976510</v>
      </c>
      <c r="H5178" s="9">
        <f t="shared" si="430"/>
        <v>13182880</v>
      </c>
      <c r="I5178" s="6" t="s">
        <v>147</v>
      </c>
      <c r="J5178" s="6" t="s">
        <v>148</v>
      </c>
      <c r="K5178" s="5">
        <f t="shared" si="431"/>
        <v>46100</v>
      </c>
      <c r="L5178" s="9">
        <f>+VLOOKUP(B5178,'[17]TT 2023'!F$5233:K$5319,2,0)</f>
        <v>13182885</v>
      </c>
      <c r="M5178" s="9">
        <f t="shared" si="432"/>
        <v>5</v>
      </c>
      <c r="N5178" s="5">
        <f>+VLOOKUP(B5178,'[17]TT 2023'!F$5233:K$5319,6,0)</f>
        <v>46105</v>
      </c>
      <c r="O5178" t="s">
        <v>5376</v>
      </c>
    </row>
    <row r="5179" spans="1:15" hidden="1" x14ac:dyDescent="0.2">
      <c r="A5179" s="5">
        <v>46065</v>
      </c>
      <c r="B5179" s="6">
        <v>12066</v>
      </c>
      <c r="C5179" s="6" t="s">
        <v>4936</v>
      </c>
      <c r="D5179" s="6" t="s">
        <v>5198</v>
      </c>
      <c r="E5179" s="9">
        <v>61054060</v>
      </c>
      <c r="F5179" s="10" t="s">
        <v>1409</v>
      </c>
      <c r="G5179" s="9">
        <v>4884325</v>
      </c>
      <c r="H5179" s="9">
        <f t="shared" si="430"/>
        <v>65938385</v>
      </c>
      <c r="I5179" s="6" t="s">
        <v>147</v>
      </c>
      <c r="J5179" s="6" t="s">
        <v>148</v>
      </c>
      <c r="K5179" s="5">
        <f t="shared" si="431"/>
        <v>46100</v>
      </c>
      <c r="L5179" s="9">
        <f>+VLOOKUP(B5179,'[17]TT 2023'!F$5233:K$5319,2,0)</f>
        <v>65938388</v>
      </c>
      <c r="M5179" s="9">
        <f t="shared" si="432"/>
        <v>3</v>
      </c>
      <c r="N5179" s="5">
        <f>+VLOOKUP(B5179,'[17]TT 2023'!F$5233:K$5319,6,0)</f>
        <v>46105</v>
      </c>
      <c r="O5179" t="s">
        <v>5376</v>
      </c>
    </row>
    <row r="5180" spans="1:15" hidden="1" x14ac:dyDescent="0.2">
      <c r="A5180" s="5">
        <v>46067</v>
      </c>
      <c r="B5180" s="6">
        <v>12175</v>
      </c>
      <c r="C5180" s="6" t="s">
        <v>4936</v>
      </c>
      <c r="D5180" s="6" t="s">
        <v>5199</v>
      </c>
      <c r="E5180" s="9">
        <v>4743250</v>
      </c>
      <c r="F5180" s="10" t="s">
        <v>1409</v>
      </c>
      <c r="G5180" s="9">
        <v>379460</v>
      </c>
      <c r="H5180" s="9">
        <f t="shared" si="430"/>
        <v>5122710</v>
      </c>
      <c r="I5180" s="6" t="s">
        <v>13</v>
      </c>
      <c r="J5180" s="6" t="s">
        <v>14</v>
      </c>
      <c r="K5180" s="5">
        <f t="shared" si="431"/>
        <v>46102</v>
      </c>
      <c r="L5180" s="9">
        <f>+VLOOKUP(B5180,'[17]TT 2023'!F$5233:K$5319,2,0)</f>
        <v>5122710</v>
      </c>
      <c r="M5180" s="9">
        <f t="shared" si="432"/>
        <v>0</v>
      </c>
      <c r="N5180" s="5">
        <f>+VLOOKUP(B5180,'[17]TT 2023'!F$5233:K$5319,6,0)</f>
        <v>46105</v>
      </c>
      <c r="O5180" t="s">
        <v>5376</v>
      </c>
    </row>
    <row r="5181" spans="1:15" hidden="1" x14ac:dyDescent="0.2">
      <c r="A5181" s="5">
        <v>46067</v>
      </c>
      <c r="B5181" s="6">
        <v>12176</v>
      </c>
      <c r="C5181" s="6" t="s">
        <v>4936</v>
      </c>
      <c r="D5181" s="6" t="s">
        <v>5200</v>
      </c>
      <c r="E5181" s="9">
        <v>54408380</v>
      </c>
      <c r="F5181" s="10" t="s">
        <v>1409</v>
      </c>
      <c r="G5181" s="9">
        <v>4352670</v>
      </c>
      <c r="H5181" s="9">
        <f t="shared" si="430"/>
        <v>58761050</v>
      </c>
      <c r="I5181" s="6" t="s">
        <v>13</v>
      </c>
      <c r="J5181" s="6" t="s">
        <v>14</v>
      </c>
      <c r="K5181" s="5">
        <f t="shared" si="431"/>
        <v>46102</v>
      </c>
      <c r="L5181" s="9">
        <f>+VLOOKUP(B5181,'[17]TT 2023'!F$5233:K$5319,2,0)</f>
        <v>58761045</v>
      </c>
      <c r="M5181" s="9">
        <f t="shared" si="432"/>
        <v>-5</v>
      </c>
      <c r="N5181" s="5">
        <f>+VLOOKUP(B5181,'[17]TT 2023'!F$5233:K$5319,6,0)</f>
        <v>46105</v>
      </c>
      <c r="O5181" t="s">
        <v>5376</v>
      </c>
    </row>
    <row r="5182" spans="1:15" hidden="1" x14ac:dyDescent="0.2">
      <c r="A5182" s="5">
        <v>46067</v>
      </c>
      <c r="B5182" s="6">
        <v>12177</v>
      </c>
      <c r="C5182" s="6" t="s">
        <v>4936</v>
      </c>
      <c r="D5182" s="6" t="s">
        <v>5201</v>
      </c>
      <c r="E5182" s="9">
        <v>73172730</v>
      </c>
      <c r="F5182" s="10" t="s">
        <v>1409</v>
      </c>
      <c r="G5182" s="9">
        <v>5853818</v>
      </c>
      <c r="H5182" s="9">
        <f t="shared" si="430"/>
        <v>79026548</v>
      </c>
      <c r="I5182" s="6" t="s">
        <v>13</v>
      </c>
      <c r="J5182" s="6" t="s">
        <v>14</v>
      </c>
      <c r="K5182" s="5">
        <f t="shared" si="431"/>
        <v>46102</v>
      </c>
      <c r="L5182" s="9">
        <f>+VLOOKUP(B5182,'[17]TT 2023'!F$5233:K$5319,2,0)</f>
        <v>79026543</v>
      </c>
      <c r="M5182" s="9">
        <f t="shared" si="432"/>
        <v>-5</v>
      </c>
      <c r="N5182" s="5">
        <f>+VLOOKUP(B5182,'[17]TT 2023'!F$5233:K$5319,6,0)</f>
        <v>46105</v>
      </c>
      <c r="O5182" t="s">
        <v>5376</v>
      </c>
    </row>
    <row r="5183" spans="1:15" hidden="1" x14ac:dyDescent="0.2">
      <c r="A5183" s="5">
        <v>46067</v>
      </c>
      <c r="B5183" s="6">
        <v>12178</v>
      </c>
      <c r="C5183" s="6" t="s">
        <v>4936</v>
      </c>
      <c r="D5183" s="6" t="s">
        <v>5202</v>
      </c>
      <c r="E5183" s="9">
        <v>9486500</v>
      </c>
      <c r="F5183" s="10" t="s">
        <v>1409</v>
      </c>
      <c r="G5183" s="9">
        <v>758920</v>
      </c>
      <c r="H5183" s="9">
        <f t="shared" ref="H5183:H5246" si="433">+E5183+G5183</f>
        <v>10245420</v>
      </c>
      <c r="I5183" s="6" t="s">
        <v>13</v>
      </c>
      <c r="J5183" s="6" t="s">
        <v>14</v>
      </c>
      <c r="K5183" s="5">
        <f t="shared" ref="K5183:K5245" si="434">35+A5183</f>
        <v>46102</v>
      </c>
      <c r="L5183" s="9">
        <f>+VLOOKUP(B5183,'[17]TT 2023'!F$5233:K$5319,2,0)</f>
        <v>10245420</v>
      </c>
      <c r="M5183" s="9">
        <f t="shared" ref="M5183:M5245" si="435">+L5183-H5183</f>
        <v>0</v>
      </c>
      <c r="N5183" s="5">
        <f>+VLOOKUP(B5183,'[17]TT 2023'!F$5233:K$5319,6,0)</f>
        <v>46105</v>
      </c>
      <c r="O5183" t="s">
        <v>5376</v>
      </c>
    </row>
    <row r="5184" spans="1:15" hidden="1" x14ac:dyDescent="0.2">
      <c r="A5184" s="5">
        <v>46065</v>
      </c>
      <c r="B5184" s="6">
        <v>12067</v>
      </c>
      <c r="C5184" s="6" t="s">
        <v>4936</v>
      </c>
      <c r="D5184" s="6" t="s">
        <v>5203</v>
      </c>
      <c r="E5184" s="9">
        <v>4743250</v>
      </c>
      <c r="F5184" s="10" t="s">
        <v>1409</v>
      </c>
      <c r="G5184" s="9">
        <v>379460</v>
      </c>
      <c r="H5184" s="9">
        <f t="shared" si="433"/>
        <v>5122710</v>
      </c>
      <c r="I5184" s="6" t="s">
        <v>147</v>
      </c>
      <c r="J5184" s="6" t="s">
        <v>148</v>
      </c>
      <c r="K5184" s="5">
        <f t="shared" si="434"/>
        <v>46100</v>
      </c>
      <c r="L5184" s="9">
        <f>+VLOOKUP(B5184,'[17]TT 2023'!F$5233:K$5319,2,0)</f>
        <v>5122710</v>
      </c>
      <c r="M5184" s="9">
        <f t="shared" si="435"/>
        <v>0</v>
      </c>
      <c r="N5184" s="5">
        <f>+VLOOKUP(B5184,'[17]TT 2023'!F$5233:K$5319,6,0)</f>
        <v>46105</v>
      </c>
      <c r="O5184" t="s">
        <v>5376</v>
      </c>
    </row>
    <row r="5185" spans="1:15" hidden="1" x14ac:dyDescent="0.2">
      <c r="A5185" s="5">
        <v>46065</v>
      </c>
      <c r="B5185" s="6">
        <v>12068</v>
      </c>
      <c r="C5185" s="6" t="s">
        <v>4936</v>
      </c>
      <c r="D5185" s="6" t="s">
        <v>5204</v>
      </c>
      <c r="E5185" s="9">
        <v>10340590</v>
      </c>
      <c r="F5185" s="10" t="s">
        <v>1409</v>
      </c>
      <c r="G5185" s="9">
        <v>827247</v>
      </c>
      <c r="H5185" s="9">
        <f t="shared" si="433"/>
        <v>11167837</v>
      </c>
      <c r="I5185" s="6" t="s">
        <v>147</v>
      </c>
      <c r="J5185" s="6" t="s">
        <v>148</v>
      </c>
      <c r="K5185" s="5">
        <f t="shared" si="434"/>
        <v>46100</v>
      </c>
      <c r="L5185" s="9">
        <f>+VLOOKUP(B5185,'[17]TT 2023'!F$5233:K$5319,2,0)</f>
        <v>11167835</v>
      </c>
      <c r="M5185" s="9">
        <f t="shared" si="435"/>
        <v>-2</v>
      </c>
      <c r="N5185" s="5">
        <f>+VLOOKUP(B5185,'[17]TT 2023'!F$5233:K$5319,6,0)</f>
        <v>46105</v>
      </c>
      <c r="O5185" t="s">
        <v>5376</v>
      </c>
    </row>
    <row r="5186" spans="1:15" hidden="1" x14ac:dyDescent="0.2">
      <c r="A5186" s="5">
        <v>46065</v>
      </c>
      <c r="B5186" s="6">
        <v>12069</v>
      </c>
      <c r="C5186" s="6" t="s">
        <v>4936</v>
      </c>
      <c r="D5186" s="6" t="s">
        <v>5205</v>
      </c>
      <c r="E5186" s="9">
        <v>11878250</v>
      </c>
      <c r="F5186" s="10" t="s">
        <v>1409</v>
      </c>
      <c r="G5186" s="9">
        <v>950260</v>
      </c>
      <c r="H5186" s="9">
        <f t="shared" si="433"/>
        <v>12828510</v>
      </c>
      <c r="I5186" s="6" t="s">
        <v>147</v>
      </c>
      <c r="J5186" s="6" t="s">
        <v>148</v>
      </c>
      <c r="K5186" s="5">
        <f t="shared" si="434"/>
        <v>46100</v>
      </c>
      <c r="L5186" s="9" t="e">
        <f>+VLOOKUP(B5186,'[17]TT 2023'!F$5233:K$5319,2,0)</f>
        <v>#N/A</v>
      </c>
      <c r="M5186" s="9" t="e">
        <f t="shared" si="435"/>
        <v>#N/A</v>
      </c>
      <c r="N5186" s="5" t="e">
        <f>+VLOOKUP(B5186,'[17]TT 2023'!F$5233:K$5319,6,0)</f>
        <v>#N/A</v>
      </c>
      <c r="O5186" t="s">
        <v>5377</v>
      </c>
    </row>
    <row r="5187" spans="1:15" hidden="1" x14ac:dyDescent="0.2">
      <c r="A5187" s="5">
        <v>46065</v>
      </c>
      <c r="B5187" s="6">
        <v>12070</v>
      </c>
      <c r="C5187" s="6" t="s">
        <v>4936</v>
      </c>
      <c r="D5187" s="6" t="s">
        <v>5206</v>
      </c>
      <c r="E5187" s="9">
        <v>12162930</v>
      </c>
      <c r="F5187" s="10" t="s">
        <v>1409</v>
      </c>
      <c r="G5187" s="9">
        <v>973034</v>
      </c>
      <c r="H5187" s="9">
        <f t="shared" si="433"/>
        <v>13135964</v>
      </c>
      <c r="I5187" s="6" t="s">
        <v>147</v>
      </c>
      <c r="J5187" s="6" t="s">
        <v>148</v>
      </c>
      <c r="K5187" s="5">
        <f t="shared" si="434"/>
        <v>46100</v>
      </c>
      <c r="L5187" s="9">
        <f>+VLOOKUP(B5187,'[17]TT 2023'!F$5233:K$5319,2,0)</f>
        <v>13135959</v>
      </c>
      <c r="M5187" s="9">
        <f t="shared" si="435"/>
        <v>-5</v>
      </c>
      <c r="N5187" s="5">
        <f>+VLOOKUP(B5187,'[17]TT 2023'!F$5233:K$5319,6,0)</f>
        <v>46105</v>
      </c>
      <c r="O5187" t="s">
        <v>5376</v>
      </c>
    </row>
    <row r="5188" spans="1:15" hidden="1" x14ac:dyDescent="0.2">
      <c r="A5188" s="5">
        <v>46065</v>
      </c>
      <c r="B5188" s="6">
        <v>12071</v>
      </c>
      <c r="C5188" s="6" t="s">
        <v>4936</v>
      </c>
      <c r="D5188" s="6" t="s">
        <v>5207</v>
      </c>
      <c r="E5188" s="9">
        <v>32162600</v>
      </c>
      <c r="F5188" s="10" t="s">
        <v>1409</v>
      </c>
      <c r="G5188" s="9">
        <v>2573008</v>
      </c>
      <c r="H5188" s="9">
        <f t="shared" si="433"/>
        <v>34735608</v>
      </c>
      <c r="I5188" s="6" t="s">
        <v>147</v>
      </c>
      <c r="J5188" s="6" t="s">
        <v>148</v>
      </c>
      <c r="K5188" s="5">
        <f t="shared" si="434"/>
        <v>46100</v>
      </c>
      <c r="L5188" s="9">
        <f>+VLOOKUP(B5188,'[17]TT 2023'!F$5233:K$5319,2,0)</f>
        <v>34735608</v>
      </c>
      <c r="M5188" s="9">
        <f t="shared" si="435"/>
        <v>0</v>
      </c>
      <c r="N5188" s="5">
        <f>+VLOOKUP(B5188,'[17]TT 2023'!F$5233:K$5319,6,0)</f>
        <v>46105</v>
      </c>
      <c r="O5188" t="s">
        <v>5376</v>
      </c>
    </row>
    <row r="5189" spans="1:15" hidden="1" x14ac:dyDescent="0.2">
      <c r="A5189" s="5">
        <v>46077</v>
      </c>
      <c r="B5189" s="6">
        <v>13165</v>
      </c>
      <c r="C5189" s="6" t="s">
        <v>4936</v>
      </c>
      <c r="D5189" s="6" t="s">
        <v>5208</v>
      </c>
      <c r="E5189" s="9">
        <v>10707580</v>
      </c>
      <c r="F5189" s="10" t="s">
        <v>1409</v>
      </c>
      <c r="G5189" s="9">
        <v>856606</v>
      </c>
      <c r="H5189" s="9">
        <f t="shared" si="433"/>
        <v>11564186</v>
      </c>
      <c r="I5189" s="6" t="s">
        <v>117</v>
      </c>
      <c r="J5189" s="6" t="s">
        <v>118</v>
      </c>
      <c r="K5189" s="5">
        <f t="shared" si="434"/>
        <v>46112</v>
      </c>
      <c r="L5189" s="9">
        <f>+VLOOKUP(B5189,'[17]TT 2023'!F$5233:K$5319,2,0)</f>
        <v>11564181</v>
      </c>
      <c r="M5189" s="9">
        <f t="shared" si="435"/>
        <v>-5</v>
      </c>
      <c r="N5189" s="5">
        <f>+VLOOKUP(B5189,'[17]TT 2023'!F$5233:K$5319,6,0)</f>
        <v>46105</v>
      </c>
      <c r="O5189" t="s">
        <v>5376</v>
      </c>
    </row>
    <row r="5190" spans="1:15" hidden="1" x14ac:dyDescent="0.2">
      <c r="A5190" s="5">
        <v>46077</v>
      </c>
      <c r="B5190" s="6">
        <v>13166</v>
      </c>
      <c r="C5190" s="6" t="s">
        <v>4936</v>
      </c>
      <c r="D5190" s="6" t="s">
        <v>5209</v>
      </c>
      <c r="E5190" s="9">
        <v>14497230</v>
      </c>
      <c r="F5190" s="10" t="s">
        <v>1409</v>
      </c>
      <c r="G5190" s="9">
        <v>1159778</v>
      </c>
      <c r="H5190" s="9">
        <f t="shared" si="433"/>
        <v>15657008</v>
      </c>
      <c r="I5190" s="6" t="s">
        <v>117</v>
      </c>
      <c r="J5190" s="6" t="s">
        <v>118</v>
      </c>
      <c r="K5190" s="5">
        <f t="shared" si="434"/>
        <v>46112</v>
      </c>
      <c r="L5190" s="9">
        <f>+VLOOKUP(B5190,'[17]TT 2023'!F$5233:K$5319,2,0)</f>
        <v>15657003</v>
      </c>
      <c r="M5190" s="9">
        <f t="shared" si="435"/>
        <v>-5</v>
      </c>
      <c r="N5190" s="5">
        <f>+VLOOKUP(B5190,'[17]TT 2023'!F$5233:K$5319,6,0)</f>
        <v>46105</v>
      </c>
      <c r="O5190" t="s">
        <v>5376</v>
      </c>
    </row>
    <row r="5191" spans="1:15" hidden="1" x14ac:dyDescent="0.2">
      <c r="A5191" s="5">
        <v>46077</v>
      </c>
      <c r="B5191" s="6">
        <v>13169</v>
      </c>
      <c r="C5191" s="6" t="s">
        <v>4936</v>
      </c>
      <c r="D5191" s="6" t="s">
        <v>5210</v>
      </c>
      <c r="E5191" s="9">
        <v>2144100</v>
      </c>
      <c r="F5191" s="10" t="s">
        <v>1409</v>
      </c>
      <c r="G5191" s="9">
        <v>171528</v>
      </c>
      <c r="H5191" s="9">
        <f t="shared" si="433"/>
        <v>2315628</v>
      </c>
      <c r="I5191" s="6" t="s">
        <v>13</v>
      </c>
      <c r="J5191" s="6" t="s">
        <v>14</v>
      </c>
      <c r="K5191" s="5">
        <f t="shared" si="434"/>
        <v>46112</v>
      </c>
      <c r="L5191" s="9">
        <f>+VLOOKUP(B5191,'[17]TT 2023'!F$5233:K$5319,2,0)</f>
        <v>2315628</v>
      </c>
      <c r="M5191" s="9">
        <f t="shared" si="435"/>
        <v>0</v>
      </c>
      <c r="N5191" s="5">
        <f>+VLOOKUP(B5191,'[17]TT 2023'!F$5233:K$5319,6,0)</f>
        <v>46105</v>
      </c>
      <c r="O5191" t="s">
        <v>5376</v>
      </c>
    </row>
    <row r="5192" spans="1:15" hidden="1" x14ac:dyDescent="0.2">
      <c r="A5192" s="5">
        <v>46077</v>
      </c>
      <c r="B5192" s="6">
        <v>13170</v>
      </c>
      <c r="C5192" s="6" t="s">
        <v>4936</v>
      </c>
      <c r="D5192" s="6" t="s">
        <v>5211</v>
      </c>
      <c r="E5192" s="9">
        <v>44595500</v>
      </c>
      <c r="F5192" s="10" t="s">
        <v>1409</v>
      </c>
      <c r="G5192" s="9">
        <v>3567640</v>
      </c>
      <c r="H5192" s="9">
        <f t="shared" si="433"/>
        <v>48163140</v>
      </c>
      <c r="I5192" s="6" t="s">
        <v>139</v>
      </c>
      <c r="J5192" s="6" t="s">
        <v>140</v>
      </c>
      <c r="K5192" s="5">
        <f t="shared" si="434"/>
        <v>46112</v>
      </c>
      <c r="L5192" s="9">
        <f>+VLOOKUP(B5192,'[17]TT 2023'!F$5233:K$5319,2,0)</f>
        <v>48163140</v>
      </c>
      <c r="M5192" s="9">
        <f t="shared" si="435"/>
        <v>0</v>
      </c>
      <c r="N5192" s="5">
        <f>+VLOOKUP(B5192,'[17]TT 2023'!F$5233:K$5319,6,0)</f>
        <v>46105</v>
      </c>
      <c r="O5192" t="s">
        <v>5376</v>
      </c>
    </row>
    <row r="5193" spans="1:15" hidden="1" x14ac:dyDescent="0.2">
      <c r="A5193" s="5">
        <v>46077</v>
      </c>
      <c r="B5193" s="6">
        <v>13171</v>
      </c>
      <c r="C5193" s="6" t="s">
        <v>4936</v>
      </c>
      <c r="D5193" s="6" t="s">
        <v>5212</v>
      </c>
      <c r="E5193" s="9">
        <v>1468620</v>
      </c>
      <c r="F5193" s="10" t="s">
        <v>1409</v>
      </c>
      <c r="G5193" s="9">
        <v>117490</v>
      </c>
      <c r="H5193" s="9">
        <f t="shared" si="433"/>
        <v>1586110</v>
      </c>
      <c r="I5193" s="6" t="s">
        <v>107</v>
      </c>
      <c r="J5193" s="6" t="s">
        <v>108</v>
      </c>
      <c r="K5193" s="5">
        <f t="shared" si="434"/>
        <v>46112</v>
      </c>
      <c r="L5193" s="9">
        <f>+VLOOKUP(B5193,'[17]TT 2023'!F$5233:K$5319,2,0)</f>
        <v>1586115</v>
      </c>
      <c r="M5193" s="9">
        <f t="shared" si="435"/>
        <v>5</v>
      </c>
      <c r="N5193" s="5">
        <f>+VLOOKUP(B5193,'[17]TT 2023'!F$5233:K$5319,6,0)</f>
        <v>46105</v>
      </c>
      <c r="O5193" t="s">
        <v>5376</v>
      </c>
    </row>
    <row r="5194" spans="1:15" hidden="1" x14ac:dyDescent="0.2">
      <c r="A5194" s="5">
        <v>46077</v>
      </c>
      <c r="B5194" s="6">
        <v>13172</v>
      </c>
      <c r="C5194" s="6" t="s">
        <v>4936</v>
      </c>
      <c r="D5194" s="6" t="s">
        <v>5213</v>
      </c>
      <c r="E5194" s="9">
        <v>2144100</v>
      </c>
      <c r="F5194" s="10" t="s">
        <v>1409</v>
      </c>
      <c r="G5194" s="9">
        <v>171528</v>
      </c>
      <c r="H5194" s="9">
        <f t="shared" si="433"/>
        <v>2315628</v>
      </c>
      <c r="I5194" s="6" t="s">
        <v>139</v>
      </c>
      <c r="J5194" s="6" t="s">
        <v>140</v>
      </c>
      <c r="K5194" s="5">
        <f t="shared" si="434"/>
        <v>46112</v>
      </c>
      <c r="L5194" s="9">
        <f>+VLOOKUP(B5194,'[17]TT 2023'!F$5233:K$5319,2,0)</f>
        <v>2315628</v>
      </c>
      <c r="M5194" s="9">
        <f t="shared" si="435"/>
        <v>0</v>
      </c>
      <c r="N5194" s="5">
        <f>+VLOOKUP(B5194,'[17]TT 2023'!F$5233:K$5319,6,0)</f>
        <v>46105</v>
      </c>
      <c r="O5194" t="s">
        <v>5376</v>
      </c>
    </row>
    <row r="5195" spans="1:15" hidden="1" x14ac:dyDescent="0.2">
      <c r="A5195" s="5">
        <v>46077</v>
      </c>
      <c r="B5195" s="6">
        <v>13164</v>
      </c>
      <c r="C5195" s="6" t="s">
        <v>4936</v>
      </c>
      <c r="D5195" s="6" t="s">
        <v>5214</v>
      </c>
      <c r="E5195" s="9">
        <v>4743250</v>
      </c>
      <c r="F5195" s="10" t="s">
        <v>1409</v>
      </c>
      <c r="G5195" s="9">
        <v>379460</v>
      </c>
      <c r="H5195" s="9">
        <f t="shared" si="433"/>
        <v>5122710</v>
      </c>
      <c r="I5195" s="6" t="s">
        <v>117</v>
      </c>
      <c r="J5195" s="6" t="s">
        <v>118</v>
      </c>
      <c r="K5195" s="5">
        <f t="shared" si="434"/>
        <v>46112</v>
      </c>
      <c r="L5195" s="9">
        <f>+VLOOKUP(B5195,'[17]TT 2023'!F$5233:K$5319,2,0)</f>
        <v>5122710</v>
      </c>
      <c r="M5195" s="9">
        <f t="shared" si="435"/>
        <v>0</v>
      </c>
      <c r="N5195" s="5">
        <f>+VLOOKUP(B5195,'[17]TT 2023'!F$5233:K$5319,6,0)</f>
        <v>46105</v>
      </c>
      <c r="O5195" t="s">
        <v>5376</v>
      </c>
    </row>
    <row r="5196" spans="1:15" hidden="1" x14ac:dyDescent="0.2">
      <c r="A5196" s="5">
        <v>46077</v>
      </c>
      <c r="B5196" s="6">
        <v>13167</v>
      </c>
      <c r="C5196" s="6" t="s">
        <v>4936</v>
      </c>
      <c r="D5196" s="6" t="s">
        <v>5215</v>
      </c>
      <c r="E5196" s="9">
        <v>27470490</v>
      </c>
      <c r="F5196" s="10" t="s">
        <v>1409</v>
      </c>
      <c r="G5196" s="9">
        <v>2197639</v>
      </c>
      <c r="H5196" s="9">
        <f t="shared" si="433"/>
        <v>29668129</v>
      </c>
      <c r="I5196" s="6" t="s">
        <v>13</v>
      </c>
      <c r="J5196" s="6" t="s">
        <v>14</v>
      </c>
      <c r="K5196" s="5">
        <f t="shared" si="434"/>
        <v>46112</v>
      </c>
      <c r="L5196" s="9">
        <f>+VLOOKUP(B5196,'[17]TT 2023'!F$5233:K$5319,2,0)</f>
        <v>29668127</v>
      </c>
      <c r="M5196" s="9">
        <f t="shared" si="435"/>
        <v>-2</v>
      </c>
      <c r="N5196" s="5">
        <f>+VLOOKUP(B5196,'[17]TT 2023'!F$5233:K$5319,6,0)</f>
        <v>46105</v>
      </c>
      <c r="O5196" t="s">
        <v>5376</v>
      </c>
    </row>
    <row r="5197" spans="1:15" hidden="1" x14ac:dyDescent="0.2">
      <c r="A5197" s="5">
        <v>46077</v>
      </c>
      <c r="B5197" s="6">
        <v>13168</v>
      </c>
      <c r="C5197" s="6" t="s">
        <v>4936</v>
      </c>
      <c r="D5197" s="6" t="s">
        <v>5216</v>
      </c>
      <c r="E5197" s="9">
        <v>26432357</v>
      </c>
      <c r="F5197" s="10" t="s">
        <v>1409</v>
      </c>
      <c r="G5197" s="9">
        <v>2114589</v>
      </c>
      <c r="H5197" s="9">
        <f t="shared" si="433"/>
        <v>28546946</v>
      </c>
      <c r="I5197" s="6" t="s">
        <v>13</v>
      </c>
      <c r="J5197" s="6" t="s">
        <v>14</v>
      </c>
      <c r="K5197" s="5">
        <f t="shared" si="434"/>
        <v>46112</v>
      </c>
      <c r="L5197" s="9">
        <f>+VLOOKUP(B5197,'[17]TT 2023'!F$5233:K$5319,2,0)</f>
        <v>28546952</v>
      </c>
      <c r="M5197" s="9">
        <f t="shared" si="435"/>
        <v>6</v>
      </c>
      <c r="N5197" s="5">
        <f>+VLOOKUP(B5197,'[17]TT 2023'!F$5233:K$5319,6,0)</f>
        <v>46105</v>
      </c>
      <c r="O5197" t="s">
        <v>5376</v>
      </c>
    </row>
    <row r="5198" spans="1:15" hidden="1" x14ac:dyDescent="0.2">
      <c r="A5198" s="5">
        <v>46080</v>
      </c>
      <c r="B5198" s="6">
        <v>14039</v>
      </c>
      <c r="C5198" s="6" t="s">
        <v>4936</v>
      </c>
      <c r="D5198" s="6" t="s">
        <v>5217</v>
      </c>
      <c r="E5198" s="9">
        <v>4743250</v>
      </c>
      <c r="F5198" s="10" t="s">
        <v>1409</v>
      </c>
      <c r="G5198" s="9">
        <v>379460</v>
      </c>
      <c r="H5198" s="9">
        <f t="shared" si="433"/>
        <v>5122710</v>
      </c>
      <c r="I5198" s="6" t="s">
        <v>13</v>
      </c>
      <c r="J5198" s="6" t="s">
        <v>14</v>
      </c>
      <c r="K5198" s="5">
        <f t="shared" si="434"/>
        <v>46115</v>
      </c>
      <c r="L5198" s="9">
        <f>+VLOOKUP(B5198,'[17]TT 2023'!F$5233:K$5319,2,0)</f>
        <v>5122710</v>
      </c>
      <c r="M5198" s="9">
        <f t="shared" si="435"/>
        <v>0</v>
      </c>
      <c r="N5198" s="5">
        <f>+VLOOKUP(B5198,'[17]TT 2023'!F$5233:K$5319,6,0)</f>
        <v>46105</v>
      </c>
      <c r="O5198" t="s">
        <v>5376</v>
      </c>
    </row>
    <row r="5199" spans="1:15" hidden="1" x14ac:dyDescent="0.2">
      <c r="A5199" s="5">
        <v>46081</v>
      </c>
      <c r="B5199" s="6">
        <v>14568</v>
      </c>
      <c r="C5199" s="6" t="s">
        <v>4936</v>
      </c>
      <c r="D5199" s="6" t="s">
        <v>5218</v>
      </c>
      <c r="E5199" s="9">
        <v>3794600</v>
      </c>
      <c r="F5199" s="10" t="s">
        <v>1409</v>
      </c>
      <c r="G5199" s="9">
        <v>303568</v>
      </c>
      <c r="H5199" s="9">
        <f t="shared" si="433"/>
        <v>4098168</v>
      </c>
      <c r="I5199" s="6" t="s">
        <v>13</v>
      </c>
      <c r="J5199" s="6" t="s">
        <v>14</v>
      </c>
      <c r="K5199" s="5">
        <f t="shared" si="434"/>
        <v>46116</v>
      </c>
      <c r="L5199" s="9">
        <f>+VLOOKUP(B5199,'[17]TT 2023'!F$5233:K$5319,2,0)</f>
        <v>4098168</v>
      </c>
      <c r="M5199" s="9">
        <f t="shared" si="435"/>
        <v>0</v>
      </c>
      <c r="N5199" s="5">
        <f>+VLOOKUP(B5199,'[17]TT 2023'!F$5233:K$5319,6,0)</f>
        <v>46105</v>
      </c>
      <c r="O5199" t="s">
        <v>5376</v>
      </c>
    </row>
    <row r="5200" spans="1:15" x14ac:dyDescent="0.2">
      <c r="A5200" s="5">
        <v>46081</v>
      </c>
      <c r="B5200" s="6">
        <v>14555</v>
      </c>
      <c r="C5200" s="6" t="s">
        <v>4936</v>
      </c>
      <c r="D5200" s="6" t="s">
        <v>5219</v>
      </c>
      <c r="E5200" s="9">
        <v>9958490</v>
      </c>
      <c r="F5200" s="10" t="s">
        <v>1409</v>
      </c>
      <c r="G5200" s="9">
        <v>796679</v>
      </c>
      <c r="H5200" s="9">
        <f t="shared" si="433"/>
        <v>10755169</v>
      </c>
      <c r="I5200" s="6" t="s">
        <v>139</v>
      </c>
      <c r="J5200" s="6" t="s">
        <v>140</v>
      </c>
      <c r="K5200" s="5">
        <f t="shared" si="434"/>
        <v>46116</v>
      </c>
      <c r="L5200" s="9" t="e">
        <f>+VLOOKUP(B5200,'[17]TT 2023'!F$5233:K$5319,2,0)</f>
        <v>#N/A</v>
      </c>
      <c r="M5200" s="9" t="e">
        <f t="shared" si="435"/>
        <v>#N/A</v>
      </c>
      <c r="N5200" s="5" t="e">
        <f>+VLOOKUP(B5200,'[17]TT 2023'!F$5233:K$5319,6,0)</f>
        <v>#N/A</v>
      </c>
    </row>
    <row r="5201" spans="1:15" x14ac:dyDescent="0.2">
      <c r="A5201" s="5">
        <v>46081</v>
      </c>
      <c r="B5201" s="6">
        <v>14556</v>
      </c>
      <c r="C5201" s="6" t="s">
        <v>4936</v>
      </c>
      <c r="D5201" s="6" t="s">
        <v>5220</v>
      </c>
      <c r="E5201" s="9">
        <v>2381320</v>
      </c>
      <c r="F5201" s="10" t="s">
        <v>1409</v>
      </c>
      <c r="G5201" s="9">
        <v>190506</v>
      </c>
      <c r="H5201" s="9">
        <f t="shared" si="433"/>
        <v>2571826</v>
      </c>
      <c r="I5201" s="6" t="s">
        <v>73</v>
      </c>
      <c r="J5201" s="6" t="s">
        <v>74</v>
      </c>
      <c r="K5201" s="5">
        <f t="shared" si="434"/>
        <v>46116</v>
      </c>
      <c r="L5201" s="9" t="e">
        <f>+VLOOKUP(B5201,'[17]TT 2023'!F$5233:K$5319,2,0)</f>
        <v>#N/A</v>
      </c>
      <c r="M5201" s="9" t="e">
        <f t="shared" si="435"/>
        <v>#N/A</v>
      </c>
      <c r="N5201" s="5" t="e">
        <f>+VLOOKUP(B5201,'[17]TT 2023'!F$5233:K$5319,6,0)</f>
        <v>#N/A</v>
      </c>
    </row>
    <row r="5202" spans="1:15" x14ac:dyDescent="0.2">
      <c r="A5202" s="5">
        <v>46081</v>
      </c>
      <c r="B5202" s="6">
        <v>14557</v>
      </c>
      <c r="C5202" s="6" t="s">
        <v>4936</v>
      </c>
      <c r="D5202" s="6" t="s">
        <v>5221</v>
      </c>
      <c r="E5202" s="9">
        <v>5994040</v>
      </c>
      <c r="F5202" s="10" t="s">
        <v>1409</v>
      </c>
      <c r="G5202" s="9">
        <v>479523</v>
      </c>
      <c r="H5202" s="9">
        <f t="shared" si="433"/>
        <v>6473563</v>
      </c>
      <c r="I5202" s="6" t="s">
        <v>113</v>
      </c>
      <c r="J5202" s="6" t="s">
        <v>114</v>
      </c>
      <c r="K5202" s="5">
        <f t="shared" si="434"/>
        <v>46116</v>
      </c>
      <c r="L5202" s="9" t="e">
        <f>+VLOOKUP(B5202,'[17]TT 2023'!F$5233:K$5319,2,0)</f>
        <v>#N/A</v>
      </c>
      <c r="M5202" s="9" t="e">
        <f t="shared" si="435"/>
        <v>#N/A</v>
      </c>
      <c r="N5202" s="5" t="e">
        <f>+VLOOKUP(B5202,'[17]TT 2023'!F$5233:K$5319,6,0)</f>
        <v>#N/A</v>
      </c>
    </row>
    <row r="5203" spans="1:15" x14ac:dyDescent="0.2">
      <c r="A5203" s="5">
        <v>46081</v>
      </c>
      <c r="B5203" s="6">
        <v>14558</v>
      </c>
      <c r="C5203" s="6" t="s">
        <v>4936</v>
      </c>
      <c r="D5203" s="6" t="s">
        <v>5222</v>
      </c>
      <c r="E5203" s="9">
        <v>12056255</v>
      </c>
      <c r="F5203" s="10" t="s">
        <v>1409</v>
      </c>
      <c r="G5203" s="9">
        <v>964500</v>
      </c>
      <c r="H5203" s="9">
        <f t="shared" si="433"/>
        <v>13020755</v>
      </c>
      <c r="I5203" s="6" t="s">
        <v>175</v>
      </c>
      <c r="J5203" s="6" t="s">
        <v>176</v>
      </c>
      <c r="K5203" s="5">
        <f t="shared" si="434"/>
        <v>46116</v>
      </c>
      <c r="L5203" s="9" t="e">
        <f>+VLOOKUP(B5203,'[17]TT 2023'!F$5233:K$5319,2,0)</f>
        <v>#N/A</v>
      </c>
      <c r="M5203" s="9" t="e">
        <f t="shared" si="435"/>
        <v>#N/A</v>
      </c>
      <c r="N5203" s="5" t="e">
        <f>+VLOOKUP(B5203,'[17]TT 2023'!F$5233:K$5319,6,0)</f>
        <v>#N/A</v>
      </c>
    </row>
    <row r="5204" spans="1:15" x14ac:dyDescent="0.2">
      <c r="A5204" s="5">
        <v>46081</v>
      </c>
      <c r="B5204" s="6">
        <v>14559</v>
      </c>
      <c r="C5204" s="6" t="s">
        <v>4936</v>
      </c>
      <c r="D5204" s="6" t="s">
        <v>5223</v>
      </c>
      <c r="E5204" s="9">
        <v>3547430</v>
      </c>
      <c r="F5204" s="10" t="s">
        <v>1409</v>
      </c>
      <c r="G5204" s="9">
        <v>283794</v>
      </c>
      <c r="H5204" s="9">
        <f t="shared" si="433"/>
        <v>3831224</v>
      </c>
      <c r="I5204" s="6" t="s">
        <v>83</v>
      </c>
      <c r="J5204" s="6" t="s">
        <v>84</v>
      </c>
      <c r="K5204" s="5">
        <f t="shared" si="434"/>
        <v>46116</v>
      </c>
      <c r="L5204" s="9" t="e">
        <f>+VLOOKUP(B5204,'[17]TT 2023'!F$5233:K$5319,2,0)</f>
        <v>#N/A</v>
      </c>
      <c r="M5204" s="9" t="e">
        <f t="shared" si="435"/>
        <v>#N/A</v>
      </c>
      <c r="N5204" s="5" t="e">
        <f>+VLOOKUP(B5204,'[17]TT 2023'!F$5233:K$5319,6,0)</f>
        <v>#N/A</v>
      </c>
    </row>
    <row r="5205" spans="1:15" x14ac:dyDescent="0.2">
      <c r="A5205" s="5">
        <v>46081</v>
      </c>
      <c r="B5205" s="6">
        <v>14560</v>
      </c>
      <c r="C5205" s="6" t="s">
        <v>4936</v>
      </c>
      <c r="D5205" s="6" t="s">
        <v>5224</v>
      </c>
      <c r="E5205" s="9">
        <v>1468620</v>
      </c>
      <c r="F5205" s="10" t="s">
        <v>1409</v>
      </c>
      <c r="G5205" s="9">
        <v>117490</v>
      </c>
      <c r="H5205" s="9">
        <f t="shared" si="433"/>
        <v>1586110</v>
      </c>
      <c r="I5205" s="6" t="s">
        <v>291</v>
      </c>
      <c r="J5205" s="6" t="s">
        <v>292</v>
      </c>
      <c r="K5205" s="5">
        <f t="shared" si="434"/>
        <v>46116</v>
      </c>
      <c r="L5205" s="9" t="e">
        <f>+VLOOKUP(B5205,'[17]TT 2023'!F$5233:K$5319,2,0)</f>
        <v>#N/A</v>
      </c>
      <c r="M5205" s="9" t="e">
        <f t="shared" si="435"/>
        <v>#N/A</v>
      </c>
      <c r="N5205" s="5" t="e">
        <f>+VLOOKUP(B5205,'[17]TT 2023'!F$5233:K$5319,6,0)</f>
        <v>#N/A</v>
      </c>
    </row>
    <row r="5206" spans="1:15" x14ac:dyDescent="0.2">
      <c r="A5206" s="5">
        <v>46081</v>
      </c>
      <c r="B5206" s="6">
        <v>14561</v>
      </c>
      <c r="C5206" s="6" t="s">
        <v>4936</v>
      </c>
      <c r="D5206" s="6" t="s">
        <v>5225</v>
      </c>
      <c r="E5206" s="9">
        <v>3849940</v>
      </c>
      <c r="F5206" s="10" t="s">
        <v>1409</v>
      </c>
      <c r="G5206" s="9">
        <v>307995</v>
      </c>
      <c r="H5206" s="9">
        <f t="shared" si="433"/>
        <v>4157935</v>
      </c>
      <c r="I5206" s="6" t="s">
        <v>93</v>
      </c>
      <c r="J5206" s="6" t="s">
        <v>94</v>
      </c>
      <c r="K5206" s="5">
        <f t="shared" si="434"/>
        <v>46116</v>
      </c>
      <c r="L5206" s="9" t="e">
        <f>+VLOOKUP(B5206,'[17]TT 2023'!F$5233:K$5319,2,0)</f>
        <v>#N/A</v>
      </c>
      <c r="M5206" s="9" t="e">
        <f t="shared" si="435"/>
        <v>#N/A</v>
      </c>
      <c r="N5206" s="5" t="e">
        <f>+VLOOKUP(B5206,'[17]TT 2023'!F$5233:K$5319,6,0)</f>
        <v>#N/A</v>
      </c>
    </row>
    <row r="5207" spans="1:15" x14ac:dyDescent="0.2">
      <c r="A5207" s="5">
        <v>46081</v>
      </c>
      <c r="B5207" s="6">
        <v>14562</v>
      </c>
      <c r="C5207" s="6" t="s">
        <v>4936</v>
      </c>
      <c r="D5207" s="6" t="s">
        <v>5226</v>
      </c>
      <c r="E5207" s="9">
        <v>5266965</v>
      </c>
      <c r="F5207" s="10" t="s">
        <v>1409</v>
      </c>
      <c r="G5207" s="9">
        <v>421357</v>
      </c>
      <c r="H5207" s="9">
        <f t="shared" si="433"/>
        <v>5688322</v>
      </c>
      <c r="I5207" s="6" t="s">
        <v>93</v>
      </c>
      <c r="J5207" s="6" t="s">
        <v>94</v>
      </c>
      <c r="K5207" s="5">
        <f t="shared" si="434"/>
        <v>46116</v>
      </c>
      <c r="L5207" s="9" t="e">
        <f>+VLOOKUP(B5207,'[17]TT 2023'!F$5233:K$5319,2,0)</f>
        <v>#N/A</v>
      </c>
      <c r="M5207" s="9" t="e">
        <f t="shared" si="435"/>
        <v>#N/A</v>
      </c>
      <c r="N5207" s="5" t="e">
        <f>+VLOOKUP(B5207,'[17]TT 2023'!F$5233:K$5319,6,0)</f>
        <v>#N/A</v>
      </c>
    </row>
    <row r="5208" spans="1:15" x14ac:dyDescent="0.2">
      <c r="A5208" s="5">
        <v>46081</v>
      </c>
      <c r="B5208" s="6">
        <v>14563</v>
      </c>
      <c r="C5208" s="6" t="s">
        <v>4936</v>
      </c>
      <c r="D5208" s="6" t="s">
        <v>5227</v>
      </c>
      <c r="E5208" s="9">
        <v>2282170</v>
      </c>
      <c r="F5208" s="10" t="s">
        <v>1409</v>
      </c>
      <c r="G5208" s="9">
        <v>182574</v>
      </c>
      <c r="H5208" s="9">
        <f t="shared" si="433"/>
        <v>2464744</v>
      </c>
      <c r="I5208" s="6" t="s">
        <v>139</v>
      </c>
      <c r="J5208" s="6" t="s">
        <v>140</v>
      </c>
      <c r="K5208" s="5">
        <f t="shared" si="434"/>
        <v>46116</v>
      </c>
      <c r="L5208" s="9" t="e">
        <f>+VLOOKUP(B5208,'[17]TT 2023'!F$5233:K$5319,2,0)</f>
        <v>#N/A</v>
      </c>
      <c r="M5208" s="9" t="e">
        <f t="shared" si="435"/>
        <v>#N/A</v>
      </c>
      <c r="N5208" s="5" t="e">
        <f>+VLOOKUP(B5208,'[17]TT 2023'!F$5233:K$5319,6,0)</f>
        <v>#N/A</v>
      </c>
    </row>
    <row r="5209" spans="1:15" x14ac:dyDescent="0.2">
      <c r="A5209" s="5">
        <v>46081</v>
      </c>
      <c r="B5209" s="6">
        <v>14564</v>
      </c>
      <c r="C5209" s="6" t="s">
        <v>4936</v>
      </c>
      <c r="D5209" s="6" t="s">
        <v>5228</v>
      </c>
      <c r="E5209" s="9">
        <v>14690985</v>
      </c>
      <c r="F5209" s="10" t="s">
        <v>1409</v>
      </c>
      <c r="G5209" s="9">
        <v>1175279</v>
      </c>
      <c r="H5209" s="9">
        <f t="shared" si="433"/>
        <v>15866264</v>
      </c>
      <c r="I5209" s="6" t="s">
        <v>53</v>
      </c>
      <c r="J5209" s="6" t="s">
        <v>54</v>
      </c>
      <c r="K5209" s="5">
        <f t="shared" si="434"/>
        <v>46116</v>
      </c>
      <c r="L5209" s="9" t="e">
        <f>+VLOOKUP(B5209,'[17]TT 2023'!F$5233:K$5319,2,0)</f>
        <v>#N/A</v>
      </c>
      <c r="M5209" s="9" t="e">
        <f t="shared" si="435"/>
        <v>#N/A</v>
      </c>
      <c r="N5209" s="5" t="e">
        <f>+VLOOKUP(B5209,'[17]TT 2023'!F$5233:K$5319,6,0)</f>
        <v>#N/A</v>
      </c>
    </row>
    <row r="5210" spans="1:15" x14ac:dyDescent="0.2">
      <c r="A5210" s="5">
        <v>46081</v>
      </c>
      <c r="B5210" s="6">
        <v>14565</v>
      </c>
      <c r="C5210" s="6" t="s">
        <v>4936</v>
      </c>
      <c r="D5210" s="6" t="s">
        <v>5229</v>
      </c>
      <c r="E5210" s="9">
        <v>10417175</v>
      </c>
      <c r="F5210" s="10" t="s">
        <v>1409</v>
      </c>
      <c r="G5210" s="9">
        <v>833374</v>
      </c>
      <c r="H5210" s="9">
        <f t="shared" si="433"/>
        <v>11250549</v>
      </c>
      <c r="I5210" s="6" t="s">
        <v>53</v>
      </c>
      <c r="J5210" s="6" t="s">
        <v>54</v>
      </c>
      <c r="K5210" s="5">
        <f t="shared" si="434"/>
        <v>46116</v>
      </c>
      <c r="L5210" s="9" t="e">
        <f>+VLOOKUP(B5210,'[17]TT 2023'!F$5233:K$5319,2,0)</f>
        <v>#N/A</v>
      </c>
      <c r="M5210" s="9" t="e">
        <f t="shared" si="435"/>
        <v>#N/A</v>
      </c>
      <c r="N5210" s="5" t="e">
        <f>+VLOOKUP(B5210,'[17]TT 2023'!F$5233:K$5319,6,0)</f>
        <v>#N/A</v>
      </c>
    </row>
    <row r="5211" spans="1:15" x14ac:dyDescent="0.2">
      <c r="A5211" s="5">
        <v>46081</v>
      </c>
      <c r="B5211" s="6">
        <v>14566</v>
      </c>
      <c r="C5211" s="6" t="s">
        <v>4936</v>
      </c>
      <c r="D5211" s="6" t="s">
        <v>5230</v>
      </c>
      <c r="E5211" s="9">
        <v>19998010</v>
      </c>
      <c r="F5211" s="10" t="s">
        <v>1409</v>
      </c>
      <c r="G5211" s="9">
        <v>1599841</v>
      </c>
      <c r="H5211" s="9">
        <f t="shared" si="433"/>
        <v>21597851</v>
      </c>
      <c r="I5211" s="6" t="s">
        <v>13</v>
      </c>
      <c r="J5211" s="6" t="s">
        <v>14</v>
      </c>
      <c r="K5211" s="5">
        <f t="shared" si="434"/>
        <v>46116</v>
      </c>
      <c r="L5211" s="9" t="e">
        <f>+VLOOKUP(B5211,'[17]TT 2023'!F$5233:K$5319,2,0)</f>
        <v>#N/A</v>
      </c>
      <c r="M5211" s="9" t="e">
        <f t="shared" si="435"/>
        <v>#N/A</v>
      </c>
      <c r="N5211" s="5" t="e">
        <f>+VLOOKUP(B5211,'[17]TT 2023'!F$5233:K$5319,6,0)</f>
        <v>#N/A</v>
      </c>
    </row>
    <row r="5212" spans="1:15" x14ac:dyDescent="0.2">
      <c r="A5212" s="5">
        <v>46081</v>
      </c>
      <c r="B5212" s="6">
        <v>14569</v>
      </c>
      <c r="C5212" s="6" t="s">
        <v>4936</v>
      </c>
      <c r="D5212" s="6" t="s">
        <v>5231</v>
      </c>
      <c r="E5212" s="9">
        <v>10449280</v>
      </c>
      <c r="F5212" s="10" t="s">
        <v>1409</v>
      </c>
      <c r="G5212" s="9">
        <v>835942</v>
      </c>
      <c r="H5212" s="9">
        <f t="shared" si="433"/>
        <v>11285222</v>
      </c>
      <c r="I5212" s="6" t="s">
        <v>101</v>
      </c>
      <c r="J5212" s="6" t="s">
        <v>102</v>
      </c>
      <c r="K5212" s="5">
        <f t="shared" si="434"/>
        <v>46116</v>
      </c>
      <c r="L5212" s="9" t="e">
        <f>+VLOOKUP(B5212,'[17]TT 2023'!F$5233:K$5319,2,0)</f>
        <v>#N/A</v>
      </c>
      <c r="M5212" s="9" t="e">
        <f t="shared" si="435"/>
        <v>#N/A</v>
      </c>
      <c r="N5212" s="5" t="e">
        <f>+VLOOKUP(B5212,'[17]TT 2023'!F$5233:K$5319,6,0)</f>
        <v>#N/A</v>
      </c>
    </row>
    <row r="5213" spans="1:15" x14ac:dyDescent="0.2">
      <c r="A5213" s="5">
        <v>46081</v>
      </c>
      <c r="B5213" s="6">
        <v>14567</v>
      </c>
      <c r="C5213" s="6" t="s">
        <v>4936</v>
      </c>
      <c r="D5213" s="6" t="s">
        <v>5232</v>
      </c>
      <c r="E5213" s="9">
        <v>1003660</v>
      </c>
      <c r="F5213" s="10" t="s">
        <v>1409</v>
      </c>
      <c r="G5213" s="9">
        <v>80293</v>
      </c>
      <c r="H5213" s="9">
        <f t="shared" si="433"/>
        <v>1083953</v>
      </c>
      <c r="I5213" s="6" t="s">
        <v>13</v>
      </c>
      <c r="J5213" s="6" t="s">
        <v>14</v>
      </c>
      <c r="K5213" s="5">
        <f t="shared" si="434"/>
        <v>46116</v>
      </c>
      <c r="L5213" s="9" t="e">
        <f>+VLOOKUP(B5213,'[17]TT 2023'!F$5233:K$5319,2,0)</f>
        <v>#N/A</v>
      </c>
      <c r="M5213" s="9" t="e">
        <f t="shared" si="435"/>
        <v>#N/A</v>
      </c>
      <c r="N5213" s="5" t="e">
        <f>+VLOOKUP(B5213,'[17]TT 2023'!F$5233:K$5319,6,0)</f>
        <v>#N/A</v>
      </c>
    </row>
    <row r="5214" spans="1:15" x14ac:dyDescent="0.2">
      <c r="A5214" s="5">
        <v>46081</v>
      </c>
      <c r="B5214" s="6">
        <v>14570</v>
      </c>
      <c r="C5214" s="6" t="s">
        <v>4936</v>
      </c>
      <c r="D5214" s="6" t="s">
        <v>5233</v>
      </c>
      <c r="E5214" s="9">
        <v>3147760</v>
      </c>
      <c r="F5214" s="10" t="s">
        <v>1409</v>
      </c>
      <c r="G5214" s="9">
        <v>251821</v>
      </c>
      <c r="H5214" s="9">
        <f t="shared" si="433"/>
        <v>3399581</v>
      </c>
      <c r="I5214" s="6" t="s">
        <v>117</v>
      </c>
      <c r="J5214" s="6" t="s">
        <v>118</v>
      </c>
      <c r="K5214" s="5">
        <f t="shared" si="434"/>
        <v>46116</v>
      </c>
      <c r="L5214" s="9" t="e">
        <f>+VLOOKUP(B5214,'[17]TT 2023'!F$5233:K$5319,2,0)</f>
        <v>#N/A</v>
      </c>
      <c r="M5214" s="9" t="e">
        <f t="shared" si="435"/>
        <v>#N/A</v>
      </c>
      <c r="N5214" s="5" t="e">
        <f>+VLOOKUP(B5214,'[17]TT 2023'!F$5233:K$5319,6,0)</f>
        <v>#N/A</v>
      </c>
    </row>
    <row r="5215" spans="1:15" x14ac:dyDescent="0.2">
      <c r="A5215" s="5">
        <v>46081</v>
      </c>
      <c r="B5215" s="6">
        <v>14571</v>
      </c>
      <c r="C5215" s="6" t="s">
        <v>4936</v>
      </c>
      <c r="D5215" s="6" t="s">
        <v>5234</v>
      </c>
      <c r="E5215" s="9">
        <v>3849940</v>
      </c>
      <c r="F5215" s="10" t="s">
        <v>1409</v>
      </c>
      <c r="G5215" s="9">
        <v>307995</v>
      </c>
      <c r="H5215" s="9">
        <f t="shared" si="433"/>
        <v>4157935</v>
      </c>
      <c r="I5215" s="6" t="s">
        <v>117</v>
      </c>
      <c r="J5215" s="6" t="s">
        <v>118</v>
      </c>
      <c r="K5215" s="5">
        <f t="shared" si="434"/>
        <v>46116</v>
      </c>
      <c r="L5215" s="9" t="e">
        <f>+VLOOKUP(B5215,'[17]TT 2023'!F$5233:K$5319,2,0)</f>
        <v>#N/A</v>
      </c>
      <c r="M5215" s="9" t="e">
        <f t="shared" si="435"/>
        <v>#N/A</v>
      </c>
      <c r="N5215" s="5" t="e">
        <f>+VLOOKUP(B5215,'[17]TT 2023'!F$5233:K$5319,6,0)</f>
        <v>#N/A</v>
      </c>
    </row>
    <row r="5216" spans="1:15" hidden="1" x14ac:dyDescent="0.2">
      <c r="A5216" s="5">
        <v>46055</v>
      </c>
      <c r="B5216" s="6">
        <v>60</v>
      </c>
      <c r="C5216" s="6"/>
      <c r="D5216" s="6" t="s">
        <v>5235</v>
      </c>
      <c r="E5216" s="9">
        <v>-1496500</v>
      </c>
      <c r="F5216" s="10" t="s">
        <v>1409</v>
      </c>
      <c r="G5216" s="9">
        <v>-119720</v>
      </c>
      <c r="H5216" s="9">
        <f t="shared" si="433"/>
        <v>-1616220</v>
      </c>
      <c r="I5216" s="6" t="s">
        <v>89</v>
      </c>
      <c r="J5216" s="6" t="s">
        <v>90</v>
      </c>
      <c r="K5216" s="5">
        <f t="shared" si="434"/>
        <v>46090</v>
      </c>
      <c r="L5216" s="9">
        <f>+VLOOKUP(B5216,'[17]TT 2023'!F$4948:K$5043,2,0)</f>
        <v>-1616220</v>
      </c>
      <c r="M5216" s="9">
        <f t="shared" si="435"/>
        <v>0</v>
      </c>
      <c r="N5216" s="5">
        <f>+VLOOKUP(B5216,'[17]TT 2023'!F$4948:K$5043,6,0)</f>
        <v>46063</v>
      </c>
      <c r="O5216" t="s">
        <v>5241</v>
      </c>
    </row>
    <row r="5217" spans="1:15" hidden="1" x14ac:dyDescent="0.2">
      <c r="A5217" s="5">
        <v>46055</v>
      </c>
      <c r="B5217" s="6">
        <v>52</v>
      </c>
      <c r="C5217" s="6"/>
      <c r="D5217" s="6" t="s">
        <v>5112</v>
      </c>
      <c r="E5217" s="9">
        <v>-920000</v>
      </c>
      <c r="F5217" s="10" t="s">
        <v>1409</v>
      </c>
      <c r="G5217" s="9">
        <v>-73600</v>
      </c>
      <c r="H5217" s="9">
        <f t="shared" si="433"/>
        <v>-993600</v>
      </c>
      <c r="I5217" s="6" t="s">
        <v>101</v>
      </c>
      <c r="J5217" s="6" t="s">
        <v>102</v>
      </c>
      <c r="K5217" s="5">
        <f t="shared" si="434"/>
        <v>46090</v>
      </c>
      <c r="L5217" s="9">
        <f>+VLOOKUP(B5217,'[17]TT 2023'!F$4948:K$5043,2,0)</f>
        <v>-993600</v>
      </c>
      <c r="M5217" s="9">
        <f t="shared" si="435"/>
        <v>0</v>
      </c>
      <c r="N5217" s="5">
        <f>+VLOOKUP(B5217,'[17]TT 2023'!F$4948:K$5043,6,0)</f>
        <v>46063</v>
      </c>
      <c r="O5217" t="s">
        <v>5241</v>
      </c>
    </row>
    <row r="5218" spans="1:15" hidden="1" x14ac:dyDescent="0.2">
      <c r="A5218" s="5">
        <v>46055</v>
      </c>
      <c r="B5218" s="6">
        <v>59</v>
      </c>
      <c r="C5218" s="6"/>
      <c r="D5218" s="6" t="s">
        <v>5112</v>
      </c>
      <c r="E5218" s="9">
        <v>-1541606</v>
      </c>
      <c r="F5218" s="10" t="s">
        <v>1409</v>
      </c>
      <c r="G5218" s="9">
        <v>-123328</v>
      </c>
      <c r="H5218" s="9">
        <f t="shared" si="433"/>
        <v>-1664934</v>
      </c>
      <c r="I5218" s="6" t="s">
        <v>101</v>
      </c>
      <c r="J5218" s="6" t="s">
        <v>102</v>
      </c>
      <c r="K5218" s="5">
        <f t="shared" si="434"/>
        <v>46090</v>
      </c>
      <c r="L5218" s="9">
        <f>+VLOOKUP(B5218,'[17]TT 2023'!F$4948:K$5043,2,0)</f>
        <v>-1664934</v>
      </c>
      <c r="M5218" s="9">
        <f t="shared" si="435"/>
        <v>0</v>
      </c>
      <c r="N5218" s="5">
        <f>+VLOOKUP(B5218,'[17]TT 2023'!F$4948:K$5043,6,0)</f>
        <v>46063</v>
      </c>
      <c r="O5218" t="s">
        <v>5241</v>
      </c>
    </row>
    <row r="5219" spans="1:15" hidden="1" x14ac:dyDescent="0.2">
      <c r="A5219" s="5">
        <v>46055</v>
      </c>
      <c r="B5219" s="6">
        <v>25</v>
      </c>
      <c r="C5219" s="6"/>
      <c r="D5219" s="6" t="s">
        <v>5110</v>
      </c>
      <c r="E5219" s="9">
        <v>-712500</v>
      </c>
      <c r="F5219" s="10" t="s">
        <v>1409</v>
      </c>
      <c r="G5219" s="9">
        <v>-57000</v>
      </c>
      <c r="H5219" s="9">
        <f t="shared" si="433"/>
        <v>-769500</v>
      </c>
      <c r="I5219" s="6" t="s">
        <v>107</v>
      </c>
      <c r="J5219" s="6" t="s">
        <v>108</v>
      </c>
      <c r="K5219" s="5">
        <f t="shared" si="434"/>
        <v>46090</v>
      </c>
      <c r="L5219" s="9">
        <f>+VLOOKUP(B5219,'[17]TT 2023'!F$4948:K$5043,2,0)</f>
        <v>-769500</v>
      </c>
      <c r="M5219" s="9">
        <f t="shared" si="435"/>
        <v>0</v>
      </c>
      <c r="N5219" s="5">
        <f>+VLOOKUP(B5219,'[17]TT 2023'!F$4948:K$5043,6,0)</f>
        <v>46063</v>
      </c>
      <c r="O5219" t="s">
        <v>5241</v>
      </c>
    </row>
    <row r="5220" spans="1:15" hidden="1" x14ac:dyDescent="0.2">
      <c r="A5220" s="5">
        <v>46058</v>
      </c>
      <c r="B5220" s="6">
        <v>44</v>
      </c>
      <c r="C5220" s="6"/>
      <c r="D5220" s="6" t="s">
        <v>5236</v>
      </c>
      <c r="E5220" s="9">
        <v>-234183</v>
      </c>
      <c r="F5220" s="10" t="s">
        <v>1409</v>
      </c>
      <c r="G5220" s="9">
        <v>-18735</v>
      </c>
      <c r="H5220" s="9">
        <f t="shared" si="433"/>
        <v>-252918</v>
      </c>
      <c r="I5220" s="6" t="s">
        <v>147</v>
      </c>
      <c r="J5220" s="6" t="s">
        <v>148</v>
      </c>
      <c r="K5220" s="5">
        <f t="shared" si="434"/>
        <v>46093</v>
      </c>
      <c r="L5220" s="9">
        <f>+VLOOKUP(B5220,'[17]TT 2023'!F$4948:K$5043,2,0)</f>
        <v>-252918</v>
      </c>
      <c r="M5220" s="9">
        <f t="shared" si="435"/>
        <v>0</v>
      </c>
      <c r="N5220" s="5">
        <f>+VLOOKUP(B5220,'[17]TT 2023'!F$4948:K$5043,6,0)</f>
        <v>46063</v>
      </c>
      <c r="O5220" t="s">
        <v>5241</v>
      </c>
    </row>
    <row r="5221" spans="1:15" hidden="1" x14ac:dyDescent="0.2">
      <c r="A5221" s="5">
        <v>46059</v>
      </c>
      <c r="B5221" s="6">
        <v>64</v>
      </c>
      <c r="C5221" s="6"/>
      <c r="D5221" s="6" t="s">
        <v>5112</v>
      </c>
      <c r="E5221" s="9">
        <v>-2724170</v>
      </c>
      <c r="F5221" s="10" t="s">
        <v>1409</v>
      </c>
      <c r="G5221" s="9">
        <v>-217934</v>
      </c>
      <c r="H5221" s="9">
        <f t="shared" si="433"/>
        <v>-2942104</v>
      </c>
      <c r="I5221" s="6" t="s">
        <v>101</v>
      </c>
      <c r="J5221" s="6" t="s">
        <v>102</v>
      </c>
      <c r="K5221" s="5">
        <f t="shared" si="434"/>
        <v>46094</v>
      </c>
      <c r="L5221" s="9">
        <f>+VLOOKUP(B5221,'[17]TT 2023'!F$4948:K$5043,2,0)</f>
        <v>-2942104</v>
      </c>
      <c r="M5221" s="9">
        <f t="shared" si="435"/>
        <v>0</v>
      </c>
      <c r="N5221" s="5">
        <f>+VLOOKUP(B5221,'[17]TT 2023'!F$4948:K$5043,6,0)</f>
        <v>46063</v>
      </c>
      <c r="O5221" t="s">
        <v>5241</v>
      </c>
    </row>
    <row r="5222" spans="1:15" hidden="1" x14ac:dyDescent="0.2">
      <c r="A5222" s="5">
        <v>46059</v>
      </c>
      <c r="B5222" s="6">
        <v>87</v>
      </c>
      <c r="C5222" s="6"/>
      <c r="D5222" s="6" t="s">
        <v>5116</v>
      </c>
      <c r="E5222" s="9">
        <v>-2486561</v>
      </c>
      <c r="F5222" s="10" t="s">
        <v>1409</v>
      </c>
      <c r="G5222" s="9">
        <v>-198924</v>
      </c>
      <c r="H5222" s="9">
        <f t="shared" si="433"/>
        <v>-2685485</v>
      </c>
      <c r="I5222" s="6" t="s">
        <v>131</v>
      </c>
      <c r="J5222" s="6" t="s">
        <v>132</v>
      </c>
      <c r="K5222" s="5">
        <f t="shared" si="434"/>
        <v>46094</v>
      </c>
      <c r="L5222" s="9">
        <f>+VLOOKUP(B5222,'[17]TT 2023'!F$4948:K$5043,2,0)</f>
        <v>-2685486</v>
      </c>
      <c r="M5222" s="9">
        <f t="shared" si="435"/>
        <v>-1</v>
      </c>
      <c r="N5222" s="5">
        <f>+VLOOKUP(B5222,'[17]TT 2023'!F$4948:K$5043,6,0)</f>
        <v>46063</v>
      </c>
      <c r="O5222" t="s">
        <v>5241</v>
      </c>
    </row>
    <row r="5223" spans="1:15" hidden="1" x14ac:dyDescent="0.2">
      <c r="A5223" s="5">
        <v>46059</v>
      </c>
      <c r="B5223" s="6">
        <v>72</v>
      </c>
      <c r="C5223" s="6"/>
      <c r="D5223" s="6" t="s">
        <v>5121</v>
      </c>
      <c r="E5223" s="9">
        <v>-1196000</v>
      </c>
      <c r="F5223" s="10" t="s">
        <v>1409</v>
      </c>
      <c r="G5223" s="9">
        <v>-95680</v>
      </c>
      <c r="H5223" s="9">
        <f t="shared" si="433"/>
        <v>-1291680</v>
      </c>
      <c r="I5223" s="6" t="s">
        <v>73</v>
      </c>
      <c r="J5223" s="6" t="s">
        <v>74</v>
      </c>
      <c r="K5223" s="5">
        <f t="shared" si="434"/>
        <v>46094</v>
      </c>
      <c r="L5223" s="9">
        <f>+VLOOKUP(B5223,'[17]TT 2023'!F$4948:K$5043,2,0)</f>
        <v>-1291680</v>
      </c>
      <c r="M5223" s="9">
        <f t="shared" si="435"/>
        <v>0</v>
      </c>
      <c r="N5223" s="5">
        <f>+VLOOKUP(B5223,'[17]TT 2023'!F$4948:K$5043,6,0)</f>
        <v>46063</v>
      </c>
      <c r="O5223" t="s">
        <v>5241</v>
      </c>
    </row>
    <row r="5224" spans="1:15" hidden="1" x14ac:dyDescent="0.2">
      <c r="A5224" s="5">
        <v>46059</v>
      </c>
      <c r="B5224" s="6">
        <v>78</v>
      </c>
      <c r="C5224" s="6"/>
      <c r="D5224" s="6" t="s">
        <v>5237</v>
      </c>
      <c r="E5224" s="9">
        <v>-2172278</v>
      </c>
      <c r="F5224" s="10" t="s">
        <v>1409</v>
      </c>
      <c r="G5224" s="9">
        <v>-173782</v>
      </c>
      <c r="H5224" s="9">
        <f t="shared" si="433"/>
        <v>-2346060</v>
      </c>
      <c r="I5224" s="6" t="s">
        <v>139</v>
      </c>
      <c r="J5224" s="6" t="s">
        <v>140</v>
      </c>
      <c r="K5224" s="5">
        <f t="shared" si="434"/>
        <v>46094</v>
      </c>
      <c r="L5224" s="9">
        <f>+VLOOKUP(B5224,'[17]TT 2023'!F$4948:K$5043,2,0)</f>
        <v>-2346060</v>
      </c>
      <c r="M5224" s="9">
        <f t="shared" si="435"/>
        <v>0</v>
      </c>
      <c r="N5224" s="5">
        <f>+VLOOKUP(B5224,'[17]TT 2023'!F$4948:K$5043,6,0)</f>
        <v>46063</v>
      </c>
      <c r="O5224" t="s">
        <v>5241</v>
      </c>
    </row>
    <row r="5225" spans="1:15" hidden="1" x14ac:dyDescent="0.2">
      <c r="A5225" s="5">
        <v>46065</v>
      </c>
      <c r="B5225" s="6">
        <v>18</v>
      </c>
      <c r="C5225" s="6"/>
      <c r="D5225" s="6" t="s">
        <v>5238</v>
      </c>
      <c r="E5225" s="9">
        <v>-222380</v>
      </c>
      <c r="F5225" s="10" t="s">
        <v>1409</v>
      </c>
      <c r="G5225" s="9">
        <v>-17790</v>
      </c>
      <c r="H5225" s="9">
        <f t="shared" si="433"/>
        <v>-240170</v>
      </c>
      <c r="I5225" s="6" t="s">
        <v>147</v>
      </c>
      <c r="J5225" s="6" t="s">
        <v>148</v>
      </c>
      <c r="K5225" s="5">
        <f t="shared" si="434"/>
        <v>46100</v>
      </c>
      <c r="L5225" s="9">
        <f>+VLOOKUP(B5225,'[17]TT 2023'!F$5044:K$5139,2,0)</f>
        <v>-240170</v>
      </c>
      <c r="M5225" s="9">
        <f t="shared" si="435"/>
        <v>0</v>
      </c>
      <c r="N5225" s="5">
        <f>+VLOOKUP(B5225,'[17]TT 2023'!F$5044:K$5139,6,0)</f>
        <v>46077</v>
      </c>
      <c r="O5225" t="s">
        <v>5243</v>
      </c>
    </row>
    <row r="5226" spans="1:15" hidden="1" x14ac:dyDescent="0.2">
      <c r="A5226" s="5">
        <v>46065</v>
      </c>
      <c r="B5226" s="6">
        <v>134</v>
      </c>
      <c r="C5226" s="6"/>
      <c r="D5226" s="6" t="s">
        <v>5122</v>
      </c>
      <c r="E5226" s="9">
        <v>-3117767</v>
      </c>
      <c r="F5226" s="10" t="s">
        <v>1409</v>
      </c>
      <c r="G5226" s="9">
        <v>-249422</v>
      </c>
      <c r="H5226" s="9">
        <f t="shared" si="433"/>
        <v>-3367189</v>
      </c>
      <c r="I5226" s="6" t="s">
        <v>13</v>
      </c>
      <c r="J5226" s="6" t="s">
        <v>14</v>
      </c>
      <c r="K5226" s="5">
        <f t="shared" si="434"/>
        <v>46100</v>
      </c>
      <c r="L5226" s="9">
        <f>+VLOOKUP(B5226,'[17]TT 2023'!F$5044:K$5139,2,0)</f>
        <v>-3367188</v>
      </c>
      <c r="M5226" s="9">
        <f t="shared" si="435"/>
        <v>1</v>
      </c>
      <c r="N5226" s="5">
        <f>+VLOOKUP(B5226,'[17]TT 2023'!F$5044:K$5139,6,0)</f>
        <v>46077</v>
      </c>
      <c r="O5226" t="s">
        <v>5243</v>
      </c>
    </row>
    <row r="5227" spans="1:15" hidden="1" x14ac:dyDescent="0.2">
      <c r="A5227" s="5">
        <v>46066</v>
      </c>
      <c r="B5227" s="6">
        <v>42</v>
      </c>
      <c r="C5227" s="6"/>
      <c r="D5227" s="6" t="s">
        <v>5117</v>
      </c>
      <c r="E5227" s="9">
        <v>-837655</v>
      </c>
      <c r="F5227" s="10" t="s">
        <v>1409</v>
      </c>
      <c r="G5227" s="9">
        <v>-67012</v>
      </c>
      <c r="H5227" s="9">
        <f t="shared" si="433"/>
        <v>-904667</v>
      </c>
      <c r="I5227" s="6" t="s">
        <v>113</v>
      </c>
      <c r="J5227" s="6" t="s">
        <v>114</v>
      </c>
      <c r="K5227" s="5">
        <f t="shared" si="434"/>
        <v>46101</v>
      </c>
      <c r="L5227" s="9">
        <f>+VLOOKUP(B5227,'[17]TT 2023'!F$5044:K$5139,2,0)</f>
        <v>-904667</v>
      </c>
      <c r="M5227" s="9">
        <f t="shared" si="435"/>
        <v>0</v>
      </c>
      <c r="N5227" s="5">
        <f>+VLOOKUP(B5227,'[17]TT 2023'!F$5044:K$5139,6,0)</f>
        <v>46077</v>
      </c>
      <c r="O5227" t="s">
        <v>5243</v>
      </c>
    </row>
    <row r="5228" spans="1:15" hidden="1" x14ac:dyDescent="0.2">
      <c r="A5228" s="5">
        <v>46066</v>
      </c>
      <c r="B5228" s="6">
        <v>32</v>
      </c>
      <c r="C5228" s="6"/>
      <c r="D5228" s="6" t="s">
        <v>5113</v>
      </c>
      <c r="E5228" s="9">
        <v>-3520000</v>
      </c>
      <c r="F5228" s="10" t="s">
        <v>1409</v>
      </c>
      <c r="G5228" s="9">
        <v>-281600</v>
      </c>
      <c r="H5228" s="9">
        <f t="shared" si="433"/>
        <v>-3801600</v>
      </c>
      <c r="I5228" s="6" t="s">
        <v>175</v>
      </c>
      <c r="J5228" s="6" t="s">
        <v>176</v>
      </c>
      <c r="K5228" s="5">
        <f t="shared" si="434"/>
        <v>46101</v>
      </c>
      <c r="L5228" s="9">
        <f>+VLOOKUP(B5228,'[17]TT 2023'!F$5044:K$5139,2,0)</f>
        <v>-3801600</v>
      </c>
      <c r="M5228" s="9">
        <f t="shared" si="435"/>
        <v>0</v>
      </c>
      <c r="N5228" s="5">
        <f>+VLOOKUP(B5228,'[17]TT 2023'!F$5044:K$5139,6,0)</f>
        <v>46077</v>
      </c>
      <c r="O5228" t="s">
        <v>5243</v>
      </c>
    </row>
    <row r="5229" spans="1:15" hidden="1" x14ac:dyDescent="0.2">
      <c r="A5229" s="5">
        <v>46066</v>
      </c>
      <c r="B5229" s="6">
        <v>349</v>
      </c>
      <c r="C5229" s="6"/>
      <c r="D5229" s="6" t="s">
        <v>5237</v>
      </c>
      <c r="E5229" s="9">
        <v>-9172576</v>
      </c>
      <c r="F5229" s="10" t="s">
        <v>1409</v>
      </c>
      <c r="G5229" s="9">
        <v>-733806</v>
      </c>
      <c r="H5229" s="9">
        <f t="shared" si="433"/>
        <v>-9906382</v>
      </c>
      <c r="I5229" s="6" t="s">
        <v>139</v>
      </c>
      <c r="J5229" s="6" t="s">
        <v>140</v>
      </c>
      <c r="K5229" s="5">
        <f t="shared" si="434"/>
        <v>46101</v>
      </c>
      <c r="L5229" s="9">
        <f>+VLOOKUP(B5229,'[17]TT 2023'!F$5044:K$5139,2,0)</f>
        <v>-9906382</v>
      </c>
      <c r="M5229" s="9">
        <f t="shared" si="435"/>
        <v>0</v>
      </c>
      <c r="N5229" s="5">
        <f>+VLOOKUP(B5229,'[17]TT 2023'!F$5044:K$5139,6,0)</f>
        <v>46077</v>
      </c>
      <c r="O5229" t="s">
        <v>5243</v>
      </c>
    </row>
    <row r="5230" spans="1:15" hidden="1" x14ac:dyDescent="0.2">
      <c r="A5230" s="5">
        <v>46079</v>
      </c>
      <c r="B5230" s="6">
        <v>82</v>
      </c>
      <c r="C5230" s="6"/>
      <c r="D5230" s="6" t="s">
        <v>5120</v>
      </c>
      <c r="E5230" s="9">
        <v>-964078</v>
      </c>
      <c r="F5230" s="10" t="s">
        <v>1409</v>
      </c>
      <c r="G5230" s="9">
        <v>-77126</v>
      </c>
      <c r="H5230" s="9">
        <f t="shared" si="433"/>
        <v>-1041204</v>
      </c>
      <c r="I5230" s="6" t="s">
        <v>147</v>
      </c>
      <c r="J5230" s="6" t="s">
        <v>148</v>
      </c>
      <c r="K5230" s="5">
        <f t="shared" si="434"/>
        <v>46114</v>
      </c>
      <c r="L5230" s="9">
        <f>+VLOOKUP(B5230,'[17]TT 2023'!F$5140:K$5232,2,0)</f>
        <v>-1041204</v>
      </c>
      <c r="M5230" s="9">
        <f t="shared" si="435"/>
        <v>0</v>
      </c>
      <c r="N5230" s="5">
        <f>+VLOOKUP(B5230,'[17]TT 2023'!F$5140:K$5232,6,0)</f>
        <v>46091</v>
      </c>
      <c r="O5230" t="s">
        <v>5375</v>
      </c>
    </row>
    <row r="5231" spans="1:15" hidden="1" x14ac:dyDescent="0.2">
      <c r="A5231" s="5">
        <v>46079</v>
      </c>
      <c r="B5231" s="6">
        <v>29</v>
      </c>
      <c r="C5231" s="6"/>
      <c r="D5231" s="6" t="s">
        <v>5238</v>
      </c>
      <c r="E5231" s="9">
        <v>-290000</v>
      </c>
      <c r="F5231" s="10" t="s">
        <v>1409</v>
      </c>
      <c r="G5231" s="9">
        <v>-23200</v>
      </c>
      <c r="H5231" s="9">
        <f t="shared" si="433"/>
        <v>-313200</v>
      </c>
      <c r="I5231" s="6" t="s">
        <v>147</v>
      </c>
      <c r="J5231" s="6" t="s">
        <v>148</v>
      </c>
      <c r="K5231" s="5">
        <f t="shared" si="434"/>
        <v>46114</v>
      </c>
      <c r="L5231" s="9">
        <f>+VLOOKUP(B5231,'[17]TT 2023'!F$5140:K$5232,2,0)</f>
        <v>-313200</v>
      </c>
      <c r="M5231" s="9">
        <f t="shared" si="435"/>
        <v>0</v>
      </c>
      <c r="N5231" s="5">
        <f>+VLOOKUP(B5231,'[17]TT 2023'!F$5140:K$5232,6,0)</f>
        <v>46091</v>
      </c>
      <c r="O5231" t="s">
        <v>5375</v>
      </c>
    </row>
    <row r="5232" spans="1:15" hidden="1" x14ac:dyDescent="0.2">
      <c r="A5232" s="5">
        <v>46079</v>
      </c>
      <c r="B5232" s="6">
        <v>66</v>
      </c>
      <c r="C5232" s="6"/>
      <c r="D5232" s="6" t="s">
        <v>5114</v>
      </c>
      <c r="E5232" s="9">
        <v>-1547500</v>
      </c>
      <c r="F5232" s="10" t="s">
        <v>1409</v>
      </c>
      <c r="G5232" s="9">
        <v>-123800</v>
      </c>
      <c r="H5232" s="9">
        <f t="shared" si="433"/>
        <v>-1671300</v>
      </c>
      <c r="I5232" s="6" t="s">
        <v>93</v>
      </c>
      <c r="J5232" s="6" t="s">
        <v>94</v>
      </c>
      <c r="K5232" s="5">
        <f t="shared" si="434"/>
        <v>46114</v>
      </c>
      <c r="L5232" s="9">
        <f>+VLOOKUP(B5232,'[17]TT 2023'!F$5140:K$5232,2,0)</f>
        <v>-1671300</v>
      </c>
      <c r="M5232" s="9">
        <f t="shared" si="435"/>
        <v>0</v>
      </c>
      <c r="N5232" s="5">
        <f>+VLOOKUP(B5232,'[17]TT 2023'!F$5140:K$5232,6,0)</f>
        <v>46091</v>
      </c>
      <c r="O5232" t="s">
        <v>5375</v>
      </c>
    </row>
    <row r="5233" spans="1:15" hidden="1" x14ac:dyDescent="0.2">
      <c r="A5233" s="5">
        <v>46079</v>
      </c>
      <c r="B5233" s="6">
        <v>48</v>
      </c>
      <c r="C5233" s="6"/>
      <c r="D5233" s="6" t="s">
        <v>5117</v>
      </c>
      <c r="E5233" s="9">
        <v>-1024270</v>
      </c>
      <c r="F5233" s="10" t="s">
        <v>1409</v>
      </c>
      <c r="G5233" s="9">
        <v>-81941</v>
      </c>
      <c r="H5233" s="9">
        <f t="shared" si="433"/>
        <v>-1106211</v>
      </c>
      <c r="I5233" s="6" t="s">
        <v>113</v>
      </c>
      <c r="J5233" s="6" t="s">
        <v>114</v>
      </c>
      <c r="K5233" s="5">
        <f t="shared" si="434"/>
        <v>46114</v>
      </c>
      <c r="L5233" s="9">
        <f>+VLOOKUP(B5233,'[17]TT 2023'!F$5140:K$5232,2,0)</f>
        <v>-1106212</v>
      </c>
      <c r="M5233" s="9">
        <f t="shared" si="435"/>
        <v>-1</v>
      </c>
      <c r="N5233" s="5">
        <f>+VLOOKUP(B5233,'[17]TT 2023'!F$5140:K$5232,6,0)</f>
        <v>46091</v>
      </c>
      <c r="O5233" t="s">
        <v>5375</v>
      </c>
    </row>
    <row r="5234" spans="1:15" hidden="1" x14ac:dyDescent="0.2">
      <c r="A5234" s="5">
        <v>46079</v>
      </c>
      <c r="B5234" s="6">
        <v>70</v>
      </c>
      <c r="C5234" s="6"/>
      <c r="D5234" s="6" t="s">
        <v>5119</v>
      </c>
      <c r="E5234" s="9">
        <v>-820509</v>
      </c>
      <c r="F5234" s="10" t="s">
        <v>1409</v>
      </c>
      <c r="G5234" s="9">
        <v>-65640</v>
      </c>
      <c r="H5234" s="9">
        <f t="shared" si="433"/>
        <v>-886149</v>
      </c>
      <c r="I5234" s="6" t="s">
        <v>53</v>
      </c>
      <c r="J5234" s="6" t="s">
        <v>54</v>
      </c>
      <c r="K5234" s="5">
        <f t="shared" si="434"/>
        <v>46114</v>
      </c>
      <c r="L5234" s="9">
        <f>+VLOOKUP(B5234,'[17]TT 2023'!F$5140:K$5232,2,0)</f>
        <v>-886150</v>
      </c>
      <c r="M5234" s="9">
        <f t="shared" si="435"/>
        <v>-1</v>
      </c>
      <c r="N5234" s="5">
        <f>+VLOOKUP(B5234,'[17]TT 2023'!F$5140:K$5232,6,0)</f>
        <v>46091</v>
      </c>
      <c r="O5234" t="s">
        <v>5375</v>
      </c>
    </row>
    <row r="5235" spans="1:15" hidden="1" x14ac:dyDescent="0.2">
      <c r="A5235" s="5">
        <v>46079</v>
      </c>
      <c r="B5235" s="6">
        <v>22</v>
      </c>
      <c r="C5235" s="6"/>
      <c r="D5235" s="6" t="s">
        <v>5111</v>
      </c>
      <c r="E5235" s="9">
        <v>-430000</v>
      </c>
      <c r="F5235" s="10" t="s">
        <v>1409</v>
      </c>
      <c r="G5235" s="9">
        <v>-34400</v>
      </c>
      <c r="H5235" s="9">
        <f t="shared" si="433"/>
        <v>-464400</v>
      </c>
      <c r="I5235" s="6" t="s">
        <v>291</v>
      </c>
      <c r="J5235" s="6" t="s">
        <v>292</v>
      </c>
      <c r="K5235" s="5">
        <f t="shared" si="434"/>
        <v>46114</v>
      </c>
      <c r="L5235" s="9">
        <f>+VLOOKUP(B5235,'[17]TT 2023'!F$5140:K$5232,2,0)</f>
        <v>-464400</v>
      </c>
      <c r="M5235" s="9">
        <f t="shared" si="435"/>
        <v>0</v>
      </c>
      <c r="N5235" s="5">
        <f>+VLOOKUP(B5235,'[17]TT 2023'!F$5140:K$5232,6,0)</f>
        <v>46091</v>
      </c>
      <c r="O5235" t="s">
        <v>5375</v>
      </c>
    </row>
    <row r="5236" spans="1:15" hidden="1" x14ac:dyDescent="0.2">
      <c r="A5236" s="5">
        <v>46079</v>
      </c>
      <c r="B5236" s="6">
        <v>24</v>
      </c>
      <c r="C5236" s="6"/>
      <c r="D5236" s="6" t="s">
        <v>5111</v>
      </c>
      <c r="E5236" s="9">
        <v>-293724</v>
      </c>
      <c r="F5236" s="10" t="s">
        <v>1409</v>
      </c>
      <c r="G5236" s="9">
        <v>-23498</v>
      </c>
      <c r="H5236" s="9">
        <f t="shared" si="433"/>
        <v>-317222</v>
      </c>
      <c r="I5236" s="6" t="s">
        <v>291</v>
      </c>
      <c r="J5236" s="6" t="s">
        <v>292</v>
      </c>
      <c r="K5236" s="5">
        <f t="shared" si="434"/>
        <v>46114</v>
      </c>
      <c r="L5236" s="9">
        <f>+VLOOKUP(B5236,'[17]TT 2023'!F$5140:K$5232,2,0)</f>
        <v>-317222</v>
      </c>
      <c r="M5236" s="9">
        <f t="shared" si="435"/>
        <v>0</v>
      </c>
      <c r="N5236" s="5">
        <f>+VLOOKUP(B5236,'[17]TT 2023'!F$5140:K$5232,6,0)</f>
        <v>46091</v>
      </c>
      <c r="O5236" t="s">
        <v>5375</v>
      </c>
    </row>
    <row r="5237" spans="1:15" hidden="1" x14ac:dyDescent="0.2">
      <c r="A5237" s="5">
        <v>46079</v>
      </c>
      <c r="B5237" s="6">
        <v>38</v>
      </c>
      <c r="C5237" s="6"/>
      <c r="D5237" s="6" t="s">
        <v>5113</v>
      </c>
      <c r="E5237" s="9">
        <v>-3085000</v>
      </c>
      <c r="F5237" s="10" t="s">
        <v>1409</v>
      </c>
      <c r="G5237" s="9">
        <v>-246800</v>
      </c>
      <c r="H5237" s="9">
        <f t="shared" si="433"/>
        <v>-3331800</v>
      </c>
      <c r="I5237" s="6" t="s">
        <v>175</v>
      </c>
      <c r="J5237" s="6" t="s">
        <v>176</v>
      </c>
      <c r="K5237" s="5">
        <f t="shared" si="434"/>
        <v>46114</v>
      </c>
      <c r="L5237" s="9">
        <f>+VLOOKUP(B5237,'[17]TT 2023'!F$5140:K$5232,2,0)</f>
        <v>-3331800</v>
      </c>
      <c r="M5237" s="9">
        <f t="shared" si="435"/>
        <v>0</v>
      </c>
      <c r="N5237" s="5">
        <f>+VLOOKUP(B5237,'[17]TT 2023'!F$5140:K$5232,6,0)</f>
        <v>46091</v>
      </c>
      <c r="O5237" t="s">
        <v>5375</v>
      </c>
    </row>
    <row r="5238" spans="1:15" hidden="1" x14ac:dyDescent="0.2">
      <c r="A5238" s="5">
        <v>46057</v>
      </c>
      <c r="B5238" s="6" t="s">
        <v>5242</v>
      </c>
      <c r="C5238" s="6"/>
      <c r="D5238" s="6" t="s">
        <v>5125</v>
      </c>
      <c r="E5238" s="9">
        <v>-20284843</v>
      </c>
      <c r="F5238" s="10" t="s">
        <v>1409</v>
      </c>
      <c r="G5238" s="9">
        <v>0</v>
      </c>
      <c r="H5238" s="9">
        <f t="shared" si="433"/>
        <v>-20284843</v>
      </c>
      <c r="I5238" s="6" t="s">
        <v>13</v>
      </c>
      <c r="J5238" s="6" t="s">
        <v>14</v>
      </c>
      <c r="K5238" s="5">
        <f t="shared" si="434"/>
        <v>46092</v>
      </c>
      <c r="L5238" s="9">
        <f>+VLOOKUP(B5238,'[17]TT 2023'!F$5044:K$5139,2,0)</f>
        <v>-20284843</v>
      </c>
      <c r="M5238" s="9">
        <f t="shared" si="435"/>
        <v>0</v>
      </c>
      <c r="N5238" s="5">
        <f>+VLOOKUP(B5238,'[17]TT 2023'!F$5044:K$5139,6,0)</f>
        <v>46077</v>
      </c>
      <c r="O5238" t="s">
        <v>5243</v>
      </c>
    </row>
    <row r="5239" spans="1:15" hidden="1" x14ac:dyDescent="0.2">
      <c r="A5239" s="5">
        <v>46058</v>
      </c>
      <c r="B5239" s="6">
        <v>9318</v>
      </c>
      <c r="C5239" s="6"/>
      <c r="D5239" s="6" t="s">
        <v>2974</v>
      </c>
      <c r="E5239" s="9">
        <v>-12293845</v>
      </c>
      <c r="F5239" s="10" t="s">
        <v>1409</v>
      </c>
      <c r="G5239" s="9">
        <v>-983508</v>
      </c>
      <c r="H5239" s="9">
        <f t="shared" si="433"/>
        <v>-13277353</v>
      </c>
      <c r="I5239" s="6" t="s">
        <v>13</v>
      </c>
      <c r="J5239" s="6" t="s">
        <v>14</v>
      </c>
      <c r="K5239" s="5">
        <f t="shared" si="434"/>
        <v>46093</v>
      </c>
      <c r="L5239" s="9">
        <f>+VLOOKUP(B5239,'[17]TT 2023'!F$5044:K$5139,2,0)</f>
        <v>-13277353</v>
      </c>
      <c r="M5239" s="9">
        <f t="shared" si="435"/>
        <v>0</v>
      </c>
      <c r="N5239" s="5">
        <f>+VLOOKUP(B5239,'[17]TT 2023'!F$5044:K$5139,6,0)</f>
        <v>46077</v>
      </c>
      <c r="O5239" t="s">
        <v>5243</v>
      </c>
    </row>
    <row r="5240" spans="1:15" hidden="1" x14ac:dyDescent="0.2">
      <c r="A5240" s="5">
        <v>46058</v>
      </c>
      <c r="B5240" s="6">
        <v>11377</v>
      </c>
      <c r="C5240" s="6"/>
      <c r="D5240" s="6" t="s">
        <v>1611</v>
      </c>
      <c r="E5240" s="9">
        <v>-24587689</v>
      </c>
      <c r="F5240" s="10" t="s">
        <v>1409</v>
      </c>
      <c r="G5240" s="9">
        <v>-1967015</v>
      </c>
      <c r="H5240" s="9">
        <f t="shared" si="433"/>
        <v>-26554704</v>
      </c>
      <c r="I5240" s="6" t="s">
        <v>13</v>
      </c>
      <c r="J5240" s="6" t="s">
        <v>14</v>
      </c>
      <c r="K5240" s="5">
        <f t="shared" si="434"/>
        <v>46093</v>
      </c>
      <c r="L5240" s="9">
        <f>+VLOOKUP(B5240,'[17]TT 2023'!F$5044:K$5139,2,0)</f>
        <v>-26554704</v>
      </c>
      <c r="M5240" s="9">
        <f t="shared" si="435"/>
        <v>0</v>
      </c>
      <c r="N5240" s="5">
        <f>+VLOOKUP(B5240,'[17]TT 2023'!F$5044:K$5139,6,0)</f>
        <v>46077</v>
      </c>
      <c r="O5240" t="s">
        <v>5243</v>
      </c>
    </row>
    <row r="5241" spans="1:15" hidden="1" x14ac:dyDescent="0.2">
      <c r="A5241" s="5">
        <v>46058</v>
      </c>
      <c r="B5241" s="6">
        <v>11353</v>
      </c>
      <c r="C5241" s="6"/>
      <c r="D5241" s="6" t="s">
        <v>1609</v>
      </c>
      <c r="E5241" s="9">
        <v>-14137921</v>
      </c>
      <c r="F5241" s="10" t="s">
        <v>1409</v>
      </c>
      <c r="G5241" s="9">
        <v>-1131034</v>
      </c>
      <c r="H5241" s="9">
        <f t="shared" si="433"/>
        <v>-15268955</v>
      </c>
      <c r="I5241" s="6" t="s">
        <v>13</v>
      </c>
      <c r="J5241" s="6" t="s">
        <v>14</v>
      </c>
      <c r="K5241" s="5">
        <f t="shared" si="434"/>
        <v>46093</v>
      </c>
      <c r="L5241" s="9">
        <f>+VLOOKUP(B5241,'[17]TT 2023'!F$5044:K$5139,2,0)</f>
        <v>-15268955</v>
      </c>
      <c r="M5241" s="9">
        <f t="shared" si="435"/>
        <v>0</v>
      </c>
      <c r="N5241" s="5">
        <f>+VLOOKUP(B5241,'[17]TT 2023'!F$5044:K$5139,6,0)</f>
        <v>46077</v>
      </c>
      <c r="O5241" t="s">
        <v>5243</v>
      </c>
    </row>
    <row r="5242" spans="1:15" hidden="1" x14ac:dyDescent="0.2">
      <c r="A5242" s="5">
        <v>46058</v>
      </c>
      <c r="B5242" s="6">
        <v>9422</v>
      </c>
      <c r="C5242" s="6"/>
      <c r="D5242" s="6" t="s">
        <v>1610</v>
      </c>
      <c r="E5242" s="9">
        <v>-3073461</v>
      </c>
      <c r="F5242" s="10" t="s">
        <v>1409</v>
      </c>
      <c r="G5242" s="9">
        <v>-245877</v>
      </c>
      <c r="H5242" s="9">
        <f t="shared" si="433"/>
        <v>-3319338</v>
      </c>
      <c r="I5242" s="6" t="s">
        <v>13</v>
      </c>
      <c r="J5242" s="6" t="s">
        <v>14</v>
      </c>
      <c r="K5242" s="5">
        <f t="shared" si="434"/>
        <v>46093</v>
      </c>
      <c r="L5242" s="9">
        <f>+VLOOKUP(B5242,'[17]TT 2023'!F$5044:K$5139,2,0)</f>
        <v>-3319338</v>
      </c>
      <c r="M5242" s="9">
        <f t="shared" si="435"/>
        <v>0</v>
      </c>
      <c r="N5242" s="5">
        <f>+VLOOKUP(B5242,'[17]TT 2023'!F$5044:K$5139,6,0)</f>
        <v>46077</v>
      </c>
      <c r="O5242" t="s">
        <v>5243</v>
      </c>
    </row>
    <row r="5243" spans="1:15" hidden="1" x14ac:dyDescent="0.2">
      <c r="A5243" s="5">
        <v>46058</v>
      </c>
      <c r="B5243" s="6">
        <v>11355</v>
      </c>
      <c r="C5243" s="6"/>
      <c r="D5243" s="6" t="s">
        <v>1612</v>
      </c>
      <c r="E5243" s="9">
        <v>-13830575</v>
      </c>
      <c r="F5243" s="10" t="s">
        <v>1409</v>
      </c>
      <c r="G5243" s="9">
        <v>-1106446</v>
      </c>
      <c r="H5243" s="9">
        <f t="shared" si="433"/>
        <v>-14937021</v>
      </c>
      <c r="I5243" s="6" t="s">
        <v>13</v>
      </c>
      <c r="J5243" s="6" t="s">
        <v>14</v>
      </c>
      <c r="K5243" s="5">
        <f t="shared" si="434"/>
        <v>46093</v>
      </c>
      <c r="L5243" s="9">
        <f>+VLOOKUP(B5243,'[17]TT 2023'!F$5044:K$5139,2,0)</f>
        <v>-14937021</v>
      </c>
      <c r="M5243" s="9">
        <f t="shared" si="435"/>
        <v>0</v>
      </c>
      <c r="N5243" s="5">
        <f>+VLOOKUP(B5243,'[17]TT 2023'!F$5044:K$5139,6,0)</f>
        <v>46077</v>
      </c>
      <c r="O5243" t="s">
        <v>5243</v>
      </c>
    </row>
    <row r="5244" spans="1:15" hidden="1" x14ac:dyDescent="0.2">
      <c r="A5244" s="5">
        <v>46058</v>
      </c>
      <c r="B5244" s="6">
        <v>11326</v>
      </c>
      <c r="C5244" s="6"/>
      <c r="D5244" s="6" t="s">
        <v>5239</v>
      </c>
      <c r="E5244" s="9">
        <v>-6146922</v>
      </c>
      <c r="F5244" s="10" t="s">
        <v>1409</v>
      </c>
      <c r="G5244" s="9">
        <v>-491754</v>
      </c>
      <c r="H5244" s="9">
        <f t="shared" si="433"/>
        <v>-6638676</v>
      </c>
      <c r="I5244" s="6" t="s">
        <v>13</v>
      </c>
      <c r="J5244" s="6" t="s">
        <v>14</v>
      </c>
      <c r="K5244" s="5">
        <f t="shared" si="434"/>
        <v>46093</v>
      </c>
      <c r="L5244" s="9">
        <f>+VLOOKUP(B5244,'[17]TT 2023'!F$5044:K$5139,2,0)</f>
        <v>-6638676</v>
      </c>
      <c r="M5244" s="9">
        <f t="shared" si="435"/>
        <v>0</v>
      </c>
      <c r="N5244" s="5">
        <f>+VLOOKUP(B5244,'[17]TT 2023'!F$5044:K$5139,6,0)</f>
        <v>46077</v>
      </c>
      <c r="O5244" t="s">
        <v>5243</v>
      </c>
    </row>
    <row r="5245" spans="1:15" hidden="1" x14ac:dyDescent="0.2">
      <c r="A5245" s="5">
        <v>46064</v>
      </c>
      <c r="B5245" s="6">
        <v>1286</v>
      </c>
      <c r="C5245" s="6"/>
      <c r="D5245" s="6" t="s">
        <v>5123</v>
      </c>
      <c r="E5245" s="9">
        <v>-9667501</v>
      </c>
      <c r="F5245" s="10" t="s">
        <v>1409</v>
      </c>
      <c r="G5245" s="9">
        <v>-773400</v>
      </c>
      <c r="H5245" s="9">
        <f t="shared" si="433"/>
        <v>-10440901</v>
      </c>
      <c r="I5245" s="6" t="s">
        <v>13</v>
      </c>
      <c r="J5245" s="6" t="s">
        <v>14</v>
      </c>
      <c r="K5245" s="5">
        <f t="shared" si="434"/>
        <v>46099</v>
      </c>
      <c r="L5245" s="9">
        <f>+VLOOKUP(B5245,'[17]TT 2023'!F$5044:K$5139,2,0)</f>
        <v>-10440901</v>
      </c>
      <c r="M5245" s="9">
        <f t="shared" si="435"/>
        <v>0</v>
      </c>
      <c r="N5245" s="5">
        <f>+VLOOKUP(B5245,'[17]TT 2023'!F$5044:K$5139,6,0)</f>
        <v>46077</v>
      </c>
      <c r="O5245" t="s">
        <v>5243</v>
      </c>
    </row>
    <row r="5246" spans="1:15" x14ac:dyDescent="0.2">
      <c r="A5246" s="5">
        <v>46084</v>
      </c>
      <c r="B5246" s="6">
        <v>14793</v>
      </c>
      <c r="C5246" s="6" t="s">
        <v>4936</v>
      </c>
      <c r="D5246" s="6" t="s">
        <v>5244</v>
      </c>
      <c r="E5246" s="9">
        <v>9168500</v>
      </c>
      <c r="F5246" s="10" t="s">
        <v>1409</v>
      </c>
      <c r="G5246" s="9">
        <v>733480</v>
      </c>
      <c r="H5246" s="9">
        <f t="shared" si="433"/>
        <v>9901980</v>
      </c>
      <c r="I5246" s="6" t="s">
        <v>13</v>
      </c>
      <c r="J5246" s="6" t="s">
        <v>14</v>
      </c>
      <c r="K5246" s="5">
        <f t="shared" ref="K5246:K5309" si="436">35+A5246</f>
        <v>46119</v>
      </c>
      <c r="L5246" s="9" t="e">
        <f>+VLOOKUP(B5246,'[17]TT 2023'!F$5233:K$5319,2,0)</f>
        <v>#N/A</v>
      </c>
      <c r="M5246" s="9" t="e">
        <f t="shared" ref="M5246:M5309" si="437">+L5246-H5246</f>
        <v>#N/A</v>
      </c>
      <c r="N5246" s="5" t="e">
        <f>+VLOOKUP(B5246,'[17]TT 2023'!F$5233:K$5319,6,0)</f>
        <v>#N/A</v>
      </c>
    </row>
    <row r="5247" spans="1:15" x14ac:dyDescent="0.2">
      <c r="A5247" s="5">
        <v>46084</v>
      </c>
      <c r="B5247" s="6">
        <v>14794</v>
      </c>
      <c r="C5247" s="6" t="s">
        <v>4936</v>
      </c>
      <c r="D5247" s="6" t="s">
        <v>5245</v>
      </c>
      <c r="E5247" s="9">
        <v>1003660</v>
      </c>
      <c r="F5247" s="10" t="s">
        <v>1409</v>
      </c>
      <c r="G5247" s="9">
        <v>80293</v>
      </c>
      <c r="H5247" s="9">
        <f t="shared" ref="H5247:H5310" si="438">+E5247+G5247</f>
        <v>1083953</v>
      </c>
      <c r="I5247" s="6" t="s">
        <v>13</v>
      </c>
      <c r="J5247" s="6" t="s">
        <v>14</v>
      </c>
      <c r="K5247" s="5">
        <f t="shared" si="436"/>
        <v>46119</v>
      </c>
      <c r="L5247" s="9" t="e">
        <f>+VLOOKUP(B5247,'[17]TT 2023'!F$5233:K$5319,2,0)</f>
        <v>#N/A</v>
      </c>
      <c r="M5247" s="9" t="e">
        <f t="shared" si="437"/>
        <v>#N/A</v>
      </c>
      <c r="N5247" s="5" t="e">
        <f>+VLOOKUP(B5247,'[17]TT 2023'!F$5233:K$5319,6,0)</f>
        <v>#N/A</v>
      </c>
    </row>
    <row r="5248" spans="1:15" x14ac:dyDescent="0.2">
      <c r="A5248" s="5">
        <v>46084</v>
      </c>
      <c r="B5248" s="6">
        <v>14795</v>
      </c>
      <c r="C5248" s="6" t="s">
        <v>4936</v>
      </c>
      <c r="D5248" s="6" t="s">
        <v>5246</v>
      </c>
      <c r="E5248" s="9">
        <v>6495870</v>
      </c>
      <c r="F5248" s="10" t="s">
        <v>1409</v>
      </c>
      <c r="G5248" s="9">
        <v>519670</v>
      </c>
      <c r="H5248" s="9">
        <f t="shared" si="438"/>
        <v>7015540</v>
      </c>
      <c r="I5248" s="6" t="s">
        <v>13</v>
      </c>
      <c r="J5248" s="6" t="s">
        <v>14</v>
      </c>
      <c r="K5248" s="5">
        <f t="shared" si="436"/>
        <v>46119</v>
      </c>
      <c r="L5248" s="9" t="e">
        <f>+VLOOKUP(B5248,'[17]TT 2023'!F$5233:K$5319,2,0)</f>
        <v>#N/A</v>
      </c>
      <c r="M5248" s="9" t="e">
        <f t="shared" si="437"/>
        <v>#N/A</v>
      </c>
      <c r="N5248" s="5" t="e">
        <f>+VLOOKUP(B5248,'[17]TT 2023'!F$5233:K$5319,6,0)</f>
        <v>#N/A</v>
      </c>
    </row>
    <row r="5249" spans="1:15" x14ac:dyDescent="0.2">
      <c r="A5249" s="5">
        <v>46090</v>
      </c>
      <c r="B5249" s="6">
        <v>17201</v>
      </c>
      <c r="C5249" s="6" t="s">
        <v>4936</v>
      </c>
      <c r="D5249" s="6" t="s">
        <v>5247</v>
      </c>
      <c r="E5249" s="9">
        <v>10596870</v>
      </c>
      <c r="F5249" s="10" t="s">
        <v>1409</v>
      </c>
      <c r="G5249" s="9">
        <v>847750</v>
      </c>
      <c r="H5249" s="9">
        <f t="shared" si="438"/>
        <v>11444620</v>
      </c>
      <c r="I5249" s="6" t="s">
        <v>13</v>
      </c>
      <c r="J5249" s="6" t="s">
        <v>14</v>
      </c>
      <c r="K5249" s="5">
        <f t="shared" si="436"/>
        <v>46125</v>
      </c>
      <c r="L5249" s="9" t="e">
        <f>+VLOOKUP(B5249,'[17]TT 2023'!F$5233:K$5319,2,0)</f>
        <v>#N/A</v>
      </c>
      <c r="M5249" s="9" t="e">
        <f t="shared" si="437"/>
        <v>#N/A</v>
      </c>
      <c r="N5249" s="5" t="e">
        <f>+VLOOKUP(B5249,'[17]TT 2023'!F$5233:K$5319,6,0)</f>
        <v>#N/A</v>
      </c>
    </row>
    <row r="5250" spans="1:15" hidden="1" x14ac:dyDescent="0.2">
      <c r="A5250" s="5">
        <v>46084</v>
      </c>
      <c r="B5250" s="6">
        <v>14776</v>
      </c>
      <c r="C5250" s="6" t="s">
        <v>4936</v>
      </c>
      <c r="D5250" s="6" t="s">
        <v>5248</v>
      </c>
      <c r="E5250" s="9">
        <v>9372810</v>
      </c>
      <c r="F5250" s="10" t="s">
        <v>1409</v>
      </c>
      <c r="G5250" s="9">
        <v>749825</v>
      </c>
      <c r="H5250" s="9">
        <f t="shared" si="438"/>
        <v>10122635</v>
      </c>
      <c r="I5250" s="6" t="s">
        <v>147</v>
      </c>
      <c r="J5250" s="6" t="s">
        <v>148</v>
      </c>
      <c r="K5250" s="5">
        <f t="shared" si="436"/>
        <v>46119</v>
      </c>
      <c r="L5250" s="9">
        <f>+VLOOKUP(B5250,'[17]TT 2023'!F$5233:K$5319,2,0)</f>
        <v>10122638</v>
      </c>
      <c r="M5250" s="9">
        <f t="shared" si="437"/>
        <v>3</v>
      </c>
      <c r="N5250" s="5">
        <f>+VLOOKUP(B5250,'[17]TT 2023'!F$5233:K$5319,6,0)</f>
        <v>46105</v>
      </c>
      <c r="O5250" t="s">
        <v>5376</v>
      </c>
    </row>
    <row r="5251" spans="1:15" x14ac:dyDescent="0.2">
      <c r="A5251" s="5">
        <v>46092</v>
      </c>
      <c r="B5251" s="6">
        <v>17334</v>
      </c>
      <c r="C5251" s="6" t="s">
        <v>4936</v>
      </c>
      <c r="D5251" s="6" t="s">
        <v>5249</v>
      </c>
      <c r="E5251" s="9">
        <v>2484570</v>
      </c>
      <c r="F5251" s="10" t="s">
        <v>1409</v>
      </c>
      <c r="G5251" s="9">
        <v>198766</v>
      </c>
      <c r="H5251" s="9">
        <f t="shared" si="438"/>
        <v>2683336</v>
      </c>
      <c r="I5251" s="6" t="s">
        <v>147</v>
      </c>
      <c r="J5251" s="6" t="s">
        <v>148</v>
      </c>
      <c r="K5251" s="5">
        <f t="shared" si="436"/>
        <v>46127</v>
      </c>
      <c r="L5251" s="9" t="e">
        <f>+VLOOKUP(B5251,'[17]TT 2023'!F$5233:K$5319,2,0)</f>
        <v>#N/A</v>
      </c>
      <c r="M5251" s="9" t="e">
        <f t="shared" si="437"/>
        <v>#N/A</v>
      </c>
      <c r="N5251" s="5" t="e">
        <f>+VLOOKUP(B5251,'[17]TT 2023'!F$5233:K$5319,6,0)</f>
        <v>#N/A</v>
      </c>
    </row>
    <row r="5252" spans="1:15" x14ac:dyDescent="0.2">
      <c r="A5252" s="5">
        <v>46092</v>
      </c>
      <c r="B5252" s="6">
        <v>17578</v>
      </c>
      <c r="C5252" s="6" t="s">
        <v>4936</v>
      </c>
      <c r="D5252" s="6" t="s">
        <v>5250</v>
      </c>
      <c r="E5252" s="9">
        <v>5247500</v>
      </c>
      <c r="F5252" s="10" t="s">
        <v>1409</v>
      </c>
      <c r="G5252" s="9">
        <v>419800</v>
      </c>
      <c r="H5252" s="9">
        <f t="shared" si="438"/>
        <v>5667300</v>
      </c>
      <c r="I5252" s="6" t="s">
        <v>147</v>
      </c>
      <c r="J5252" s="6" t="s">
        <v>148</v>
      </c>
      <c r="K5252" s="5">
        <f t="shared" si="436"/>
        <v>46127</v>
      </c>
      <c r="L5252" s="9" t="e">
        <f>+VLOOKUP(B5252,'[17]TT 2023'!F$5233:K$5319,2,0)</f>
        <v>#N/A</v>
      </c>
      <c r="M5252" s="9" t="e">
        <f t="shared" si="437"/>
        <v>#N/A</v>
      </c>
      <c r="N5252" s="5" t="e">
        <f>+VLOOKUP(B5252,'[17]TT 2023'!F$5233:K$5319,6,0)</f>
        <v>#N/A</v>
      </c>
    </row>
    <row r="5253" spans="1:15" x14ac:dyDescent="0.2">
      <c r="A5253" s="5">
        <v>46092</v>
      </c>
      <c r="B5253" s="6">
        <v>17335</v>
      </c>
      <c r="C5253" s="6" t="s">
        <v>4936</v>
      </c>
      <c r="D5253" s="6" t="s">
        <v>5251</v>
      </c>
      <c r="E5253" s="9">
        <v>2332220</v>
      </c>
      <c r="F5253" s="10" t="s">
        <v>1409</v>
      </c>
      <c r="G5253" s="9">
        <v>186578</v>
      </c>
      <c r="H5253" s="9">
        <f t="shared" si="438"/>
        <v>2518798</v>
      </c>
      <c r="I5253" s="6" t="s">
        <v>147</v>
      </c>
      <c r="J5253" s="6" t="s">
        <v>148</v>
      </c>
      <c r="K5253" s="5">
        <f t="shared" si="436"/>
        <v>46127</v>
      </c>
      <c r="L5253" s="9" t="e">
        <f>+VLOOKUP(B5253,'[17]TT 2023'!F$5233:K$5319,2,0)</f>
        <v>#N/A</v>
      </c>
      <c r="M5253" s="9" t="e">
        <f t="shared" si="437"/>
        <v>#N/A</v>
      </c>
      <c r="N5253" s="5" t="e">
        <f>+VLOOKUP(B5253,'[17]TT 2023'!F$5233:K$5319,6,0)</f>
        <v>#N/A</v>
      </c>
    </row>
    <row r="5254" spans="1:15" x14ac:dyDescent="0.2">
      <c r="A5254" s="5">
        <v>46092</v>
      </c>
      <c r="B5254" s="6">
        <v>17421</v>
      </c>
      <c r="C5254" s="6" t="s">
        <v>4936</v>
      </c>
      <c r="D5254" s="6" t="s">
        <v>5252</v>
      </c>
      <c r="E5254" s="9">
        <v>4661300</v>
      </c>
      <c r="F5254" s="10" t="s">
        <v>1409</v>
      </c>
      <c r="G5254" s="9">
        <v>372904</v>
      </c>
      <c r="H5254" s="9">
        <f t="shared" si="438"/>
        <v>5034204</v>
      </c>
      <c r="I5254" s="6" t="s">
        <v>147</v>
      </c>
      <c r="J5254" s="6" t="s">
        <v>148</v>
      </c>
      <c r="K5254" s="5">
        <f t="shared" si="436"/>
        <v>46127</v>
      </c>
      <c r="L5254" s="9" t="e">
        <f>+VLOOKUP(B5254,'[17]TT 2023'!F$5233:K$5319,2,0)</f>
        <v>#N/A</v>
      </c>
      <c r="M5254" s="9" t="e">
        <f t="shared" si="437"/>
        <v>#N/A</v>
      </c>
      <c r="N5254" s="5" t="e">
        <f>+VLOOKUP(B5254,'[17]TT 2023'!F$5233:K$5319,6,0)</f>
        <v>#N/A</v>
      </c>
    </row>
    <row r="5255" spans="1:15" x14ac:dyDescent="0.2">
      <c r="A5255" s="5">
        <v>46092</v>
      </c>
      <c r="B5255" s="6">
        <v>17485</v>
      </c>
      <c r="C5255" s="6" t="s">
        <v>4936</v>
      </c>
      <c r="D5255" s="6" t="s">
        <v>5253</v>
      </c>
      <c r="E5255" s="9">
        <v>4113630</v>
      </c>
      <c r="F5255" s="10" t="s">
        <v>1409</v>
      </c>
      <c r="G5255" s="9">
        <v>329090</v>
      </c>
      <c r="H5255" s="9">
        <f t="shared" si="438"/>
        <v>4442720</v>
      </c>
      <c r="I5255" s="6" t="s">
        <v>147</v>
      </c>
      <c r="J5255" s="6" t="s">
        <v>148</v>
      </c>
      <c r="K5255" s="5">
        <f t="shared" si="436"/>
        <v>46127</v>
      </c>
      <c r="L5255" s="9" t="e">
        <f>+VLOOKUP(B5255,'[17]TT 2023'!F$5233:K$5319,2,0)</f>
        <v>#N/A</v>
      </c>
      <c r="M5255" s="9" t="e">
        <f t="shared" si="437"/>
        <v>#N/A</v>
      </c>
      <c r="N5255" s="5" t="e">
        <f>+VLOOKUP(B5255,'[17]TT 2023'!F$5233:K$5319,6,0)</f>
        <v>#N/A</v>
      </c>
    </row>
    <row r="5256" spans="1:15" x14ac:dyDescent="0.2">
      <c r="A5256" s="5">
        <v>46092</v>
      </c>
      <c r="B5256" s="6">
        <v>17378</v>
      </c>
      <c r="C5256" s="6" t="s">
        <v>4936</v>
      </c>
      <c r="D5256" s="6" t="s">
        <v>5254</v>
      </c>
      <c r="E5256" s="9">
        <v>5830550</v>
      </c>
      <c r="F5256" s="10" t="s">
        <v>1409</v>
      </c>
      <c r="G5256" s="9">
        <v>466444</v>
      </c>
      <c r="H5256" s="9">
        <f t="shared" si="438"/>
        <v>6296994</v>
      </c>
      <c r="I5256" s="6" t="s">
        <v>147</v>
      </c>
      <c r="J5256" s="6" t="s">
        <v>148</v>
      </c>
      <c r="K5256" s="5">
        <f t="shared" si="436"/>
        <v>46127</v>
      </c>
      <c r="L5256" s="9" t="e">
        <f>+VLOOKUP(B5256,'[17]TT 2023'!F$5233:K$5319,2,0)</f>
        <v>#N/A</v>
      </c>
      <c r="M5256" s="9" t="e">
        <f t="shared" si="437"/>
        <v>#N/A</v>
      </c>
      <c r="N5256" s="5" t="e">
        <f>+VLOOKUP(B5256,'[17]TT 2023'!F$5233:K$5319,6,0)</f>
        <v>#N/A</v>
      </c>
    </row>
    <row r="5257" spans="1:15" x14ac:dyDescent="0.2">
      <c r="A5257" s="5">
        <v>46092</v>
      </c>
      <c r="B5257" s="6">
        <v>17556</v>
      </c>
      <c r="C5257" s="6" t="s">
        <v>4936</v>
      </c>
      <c r="D5257" s="6" t="s">
        <v>5255</v>
      </c>
      <c r="E5257" s="9">
        <v>8004904</v>
      </c>
      <c r="F5257" s="10" t="s">
        <v>1409</v>
      </c>
      <c r="G5257" s="9">
        <v>640392</v>
      </c>
      <c r="H5257" s="9">
        <f t="shared" si="438"/>
        <v>8645296</v>
      </c>
      <c r="I5257" s="6" t="s">
        <v>147</v>
      </c>
      <c r="J5257" s="6" t="s">
        <v>148</v>
      </c>
      <c r="K5257" s="5">
        <f t="shared" si="436"/>
        <v>46127</v>
      </c>
      <c r="L5257" s="9" t="e">
        <f>+VLOOKUP(B5257,'[17]TT 2023'!F$5233:K$5319,2,0)</f>
        <v>#N/A</v>
      </c>
      <c r="M5257" s="9" t="e">
        <f t="shared" si="437"/>
        <v>#N/A</v>
      </c>
      <c r="N5257" s="5" t="e">
        <f>+VLOOKUP(B5257,'[17]TT 2023'!F$5233:K$5319,6,0)</f>
        <v>#N/A</v>
      </c>
    </row>
    <row r="5258" spans="1:15" x14ac:dyDescent="0.2">
      <c r="A5258" s="5">
        <v>46087</v>
      </c>
      <c r="B5258" s="6">
        <v>16239</v>
      </c>
      <c r="C5258" s="6" t="s">
        <v>4936</v>
      </c>
      <c r="D5258" s="6" t="s">
        <v>5256</v>
      </c>
      <c r="E5258" s="9">
        <v>3881341</v>
      </c>
      <c r="F5258" s="10" t="s">
        <v>1409</v>
      </c>
      <c r="G5258" s="9">
        <v>310507</v>
      </c>
      <c r="H5258" s="9">
        <f t="shared" si="438"/>
        <v>4191848</v>
      </c>
      <c r="I5258" s="6" t="s">
        <v>139</v>
      </c>
      <c r="J5258" s="6" t="s">
        <v>140</v>
      </c>
      <c r="K5258" s="5">
        <f t="shared" si="436"/>
        <v>46122</v>
      </c>
      <c r="L5258" s="9" t="e">
        <f>+VLOOKUP(B5258,'[17]TT 2023'!F$5233:K$5319,2,0)</f>
        <v>#N/A</v>
      </c>
      <c r="M5258" s="9" t="e">
        <f t="shared" si="437"/>
        <v>#N/A</v>
      </c>
      <c r="N5258" s="5" t="e">
        <f>+VLOOKUP(B5258,'[17]TT 2023'!F$5233:K$5319,6,0)</f>
        <v>#N/A</v>
      </c>
    </row>
    <row r="5259" spans="1:15" x14ac:dyDescent="0.2">
      <c r="A5259" s="5">
        <v>46087</v>
      </c>
      <c r="B5259" s="6">
        <v>16240</v>
      </c>
      <c r="C5259" s="6" t="s">
        <v>4936</v>
      </c>
      <c r="D5259" s="6" t="s">
        <v>5257</v>
      </c>
      <c r="E5259" s="9">
        <v>1468620</v>
      </c>
      <c r="F5259" s="10" t="s">
        <v>1409</v>
      </c>
      <c r="G5259" s="9">
        <v>117490</v>
      </c>
      <c r="H5259" s="9">
        <f t="shared" si="438"/>
        <v>1586110</v>
      </c>
      <c r="I5259" s="6" t="s">
        <v>73</v>
      </c>
      <c r="J5259" s="6" t="s">
        <v>74</v>
      </c>
      <c r="K5259" s="5">
        <f t="shared" si="436"/>
        <v>46122</v>
      </c>
      <c r="L5259" s="9" t="e">
        <f>+VLOOKUP(B5259,'[17]TT 2023'!F$5233:K$5319,2,0)</f>
        <v>#N/A</v>
      </c>
      <c r="M5259" s="9" t="e">
        <f t="shared" si="437"/>
        <v>#N/A</v>
      </c>
      <c r="N5259" s="5" t="e">
        <f>+VLOOKUP(B5259,'[17]TT 2023'!F$5233:K$5319,6,0)</f>
        <v>#N/A</v>
      </c>
    </row>
    <row r="5260" spans="1:15" x14ac:dyDescent="0.2">
      <c r="A5260" s="5">
        <v>46087</v>
      </c>
      <c r="B5260" s="6">
        <v>16241</v>
      </c>
      <c r="C5260" s="6" t="s">
        <v>4936</v>
      </c>
      <c r="D5260" s="6" t="s">
        <v>5258</v>
      </c>
      <c r="E5260" s="9">
        <v>3611800</v>
      </c>
      <c r="F5260" s="10" t="s">
        <v>1409</v>
      </c>
      <c r="G5260" s="9">
        <v>288944</v>
      </c>
      <c r="H5260" s="9">
        <f t="shared" si="438"/>
        <v>3900744</v>
      </c>
      <c r="I5260" s="6" t="s">
        <v>113</v>
      </c>
      <c r="J5260" s="6" t="s">
        <v>114</v>
      </c>
      <c r="K5260" s="5">
        <f t="shared" si="436"/>
        <v>46122</v>
      </c>
      <c r="L5260" s="9" t="e">
        <f>+VLOOKUP(B5260,'[17]TT 2023'!F$5233:K$5319,2,0)</f>
        <v>#N/A</v>
      </c>
      <c r="M5260" s="9" t="e">
        <f t="shared" si="437"/>
        <v>#N/A</v>
      </c>
      <c r="N5260" s="5" t="e">
        <f>+VLOOKUP(B5260,'[17]TT 2023'!F$5233:K$5319,6,0)</f>
        <v>#N/A</v>
      </c>
    </row>
    <row r="5261" spans="1:15" x14ac:dyDescent="0.2">
      <c r="A5261" s="5">
        <v>46087</v>
      </c>
      <c r="B5261" s="6">
        <v>16242</v>
      </c>
      <c r="C5261" s="6" t="s">
        <v>4936</v>
      </c>
      <c r="D5261" s="6" t="s">
        <v>5259</v>
      </c>
      <c r="E5261" s="9">
        <v>558030</v>
      </c>
      <c r="F5261" s="10" t="s">
        <v>1409</v>
      </c>
      <c r="G5261" s="9">
        <v>44642</v>
      </c>
      <c r="H5261" s="9">
        <f t="shared" si="438"/>
        <v>602672</v>
      </c>
      <c r="I5261" s="6" t="s">
        <v>83</v>
      </c>
      <c r="J5261" s="6" t="s">
        <v>84</v>
      </c>
      <c r="K5261" s="5">
        <f t="shared" si="436"/>
        <v>46122</v>
      </c>
      <c r="L5261" s="9" t="e">
        <f>+VLOOKUP(B5261,'[17]TT 2023'!F$5233:K$5319,2,0)</f>
        <v>#N/A</v>
      </c>
      <c r="M5261" s="9" t="e">
        <f t="shared" si="437"/>
        <v>#N/A</v>
      </c>
      <c r="N5261" s="5" t="e">
        <f>+VLOOKUP(B5261,'[17]TT 2023'!F$5233:K$5319,6,0)</f>
        <v>#N/A</v>
      </c>
    </row>
    <row r="5262" spans="1:15" x14ac:dyDescent="0.2">
      <c r="A5262" s="5">
        <v>46087</v>
      </c>
      <c r="B5262" s="6">
        <v>16243</v>
      </c>
      <c r="C5262" s="6" t="s">
        <v>4936</v>
      </c>
      <c r="D5262" s="6" t="s">
        <v>5260</v>
      </c>
      <c r="E5262" s="9">
        <v>1468620</v>
      </c>
      <c r="F5262" s="10" t="s">
        <v>1409</v>
      </c>
      <c r="G5262" s="9">
        <v>117490</v>
      </c>
      <c r="H5262" s="9">
        <f t="shared" si="438"/>
        <v>1586110</v>
      </c>
      <c r="I5262" s="6" t="s">
        <v>93</v>
      </c>
      <c r="J5262" s="6" t="s">
        <v>94</v>
      </c>
      <c r="K5262" s="5">
        <f t="shared" si="436"/>
        <v>46122</v>
      </c>
      <c r="L5262" s="9" t="e">
        <f>+VLOOKUP(B5262,'[17]TT 2023'!F$5233:K$5319,2,0)</f>
        <v>#N/A</v>
      </c>
      <c r="M5262" s="9" t="e">
        <f t="shared" si="437"/>
        <v>#N/A</v>
      </c>
      <c r="N5262" s="5" t="e">
        <f>+VLOOKUP(B5262,'[17]TT 2023'!F$5233:K$5319,6,0)</f>
        <v>#N/A</v>
      </c>
    </row>
    <row r="5263" spans="1:15" x14ac:dyDescent="0.2">
      <c r="A5263" s="5">
        <v>46087</v>
      </c>
      <c r="B5263" s="6">
        <v>16244</v>
      </c>
      <c r="C5263" s="6" t="s">
        <v>4936</v>
      </c>
      <c r="D5263" s="6" t="s">
        <v>5261</v>
      </c>
      <c r="E5263" s="9">
        <v>3612720</v>
      </c>
      <c r="F5263" s="10" t="s">
        <v>1409</v>
      </c>
      <c r="G5263" s="9">
        <v>289018</v>
      </c>
      <c r="H5263" s="9">
        <f t="shared" si="438"/>
        <v>3901738</v>
      </c>
      <c r="I5263" s="6" t="s">
        <v>107</v>
      </c>
      <c r="J5263" s="6" t="s">
        <v>108</v>
      </c>
      <c r="K5263" s="5">
        <f t="shared" si="436"/>
        <v>46122</v>
      </c>
      <c r="L5263" s="9" t="e">
        <f>+VLOOKUP(B5263,'[17]TT 2023'!F$5233:K$5319,2,0)</f>
        <v>#N/A</v>
      </c>
      <c r="M5263" s="9" t="e">
        <f t="shared" si="437"/>
        <v>#N/A</v>
      </c>
      <c r="N5263" s="5" t="e">
        <f>+VLOOKUP(B5263,'[17]TT 2023'!F$5233:K$5319,6,0)</f>
        <v>#N/A</v>
      </c>
    </row>
    <row r="5264" spans="1:15" x14ac:dyDescent="0.2">
      <c r="A5264" s="5">
        <v>46087</v>
      </c>
      <c r="B5264" s="6">
        <v>16245</v>
      </c>
      <c r="C5264" s="6" t="s">
        <v>4936</v>
      </c>
      <c r="D5264" s="6" t="s">
        <v>5262</v>
      </c>
      <c r="E5264" s="9">
        <v>2144100</v>
      </c>
      <c r="F5264" s="10" t="s">
        <v>1409</v>
      </c>
      <c r="G5264" s="9">
        <v>171528</v>
      </c>
      <c r="H5264" s="9">
        <f t="shared" si="438"/>
        <v>2315628</v>
      </c>
      <c r="I5264" s="6" t="s">
        <v>89</v>
      </c>
      <c r="J5264" s="6" t="s">
        <v>90</v>
      </c>
      <c r="K5264" s="5">
        <f t="shared" si="436"/>
        <v>46122</v>
      </c>
      <c r="L5264" s="9" t="e">
        <f>+VLOOKUP(B5264,'[17]TT 2023'!F$5233:K$5319,2,0)</f>
        <v>#N/A</v>
      </c>
      <c r="M5264" s="9" t="e">
        <f t="shared" si="437"/>
        <v>#N/A</v>
      </c>
      <c r="N5264" s="5" t="e">
        <f>+VLOOKUP(B5264,'[17]TT 2023'!F$5233:K$5319,6,0)</f>
        <v>#N/A</v>
      </c>
    </row>
    <row r="5265" spans="1:14" x14ac:dyDescent="0.2">
      <c r="A5265" s="5">
        <v>46087</v>
      </c>
      <c r="B5265" s="6">
        <v>16246</v>
      </c>
      <c r="C5265" s="6" t="s">
        <v>4936</v>
      </c>
      <c r="D5265" s="6" t="s">
        <v>5263</v>
      </c>
      <c r="E5265" s="9">
        <v>6429540</v>
      </c>
      <c r="F5265" s="10" t="s">
        <v>1409</v>
      </c>
      <c r="G5265" s="9">
        <v>514363</v>
      </c>
      <c r="H5265" s="9">
        <f t="shared" si="438"/>
        <v>6943903</v>
      </c>
      <c r="I5265" s="6" t="s">
        <v>139</v>
      </c>
      <c r="J5265" s="6" t="s">
        <v>140</v>
      </c>
      <c r="K5265" s="5">
        <f t="shared" si="436"/>
        <v>46122</v>
      </c>
      <c r="L5265" s="9" t="e">
        <f>+VLOOKUP(B5265,'[17]TT 2023'!F$5233:K$5319,2,0)</f>
        <v>#N/A</v>
      </c>
      <c r="M5265" s="9" t="e">
        <f t="shared" si="437"/>
        <v>#N/A</v>
      </c>
      <c r="N5265" s="5" t="e">
        <f>+VLOOKUP(B5265,'[17]TT 2023'!F$5233:K$5319,6,0)</f>
        <v>#N/A</v>
      </c>
    </row>
    <row r="5266" spans="1:14" x14ac:dyDescent="0.2">
      <c r="A5266" s="5">
        <v>46087</v>
      </c>
      <c r="B5266" s="6">
        <v>16247</v>
      </c>
      <c r="C5266" s="6" t="s">
        <v>4936</v>
      </c>
      <c r="D5266" s="6" t="s">
        <v>5264</v>
      </c>
      <c r="E5266" s="9">
        <v>558030</v>
      </c>
      <c r="F5266" s="10" t="s">
        <v>1409</v>
      </c>
      <c r="G5266" s="9">
        <v>44642</v>
      </c>
      <c r="H5266" s="9">
        <f t="shared" si="438"/>
        <v>602672</v>
      </c>
      <c r="I5266" s="6" t="s">
        <v>53</v>
      </c>
      <c r="J5266" s="6" t="s">
        <v>54</v>
      </c>
      <c r="K5266" s="5">
        <f t="shared" si="436"/>
        <v>46122</v>
      </c>
      <c r="L5266" s="9" t="e">
        <f>+VLOOKUP(B5266,'[17]TT 2023'!F$5233:K$5319,2,0)</f>
        <v>#N/A</v>
      </c>
      <c r="M5266" s="9" t="e">
        <f t="shared" si="437"/>
        <v>#N/A</v>
      </c>
      <c r="N5266" s="5" t="e">
        <f>+VLOOKUP(B5266,'[17]TT 2023'!F$5233:K$5319,6,0)</f>
        <v>#N/A</v>
      </c>
    </row>
    <row r="5267" spans="1:14" x14ac:dyDescent="0.2">
      <c r="A5267" s="5">
        <v>46087</v>
      </c>
      <c r="B5267" s="6">
        <v>16248</v>
      </c>
      <c r="C5267" s="6" t="s">
        <v>4936</v>
      </c>
      <c r="D5267" s="6" t="s">
        <v>5265</v>
      </c>
      <c r="E5267" s="9">
        <v>4270196</v>
      </c>
      <c r="F5267" s="10" t="s">
        <v>1409</v>
      </c>
      <c r="G5267" s="9">
        <v>341616</v>
      </c>
      <c r="H5267" s="9">
        <f t="shared" si="438"/>
        <v>4611812</v>
      </c>
      <c r="I5267" s="6" t="s">
        <v>117</v>
      </c>
      <c r="J5267" s="6" t="s">
        <v>118</v>
      </c>
      <c r="K5267" s="5">
        <f t="shared" si="436"/>
        <v>46122</v>
      </c>
      <c r="L5267" s="9" t="e">
        <f>+VLOOKUP(B5267,'[17]TT 2023'!F$5233:K$5319,2,0)</f>
        <v>#N/A</v>
      </c>
      <c r="M5267" s="9" t="e">
        <f t="shared" si="437"/>
        <v>#N/A</v>
      </c>
      <c r="N5267" s="5" t="e">
        <f>+VLOOKUP(B5267,'[17]TT 2023'!F$5233:K$5319,6,0)</f>
        <v>#N/A</v>
      </c>
    </row>
    <row r="5268" spans="1:14" x14ac:dyDescent="0.2">
      <c r="A5268" s="5">
        <v>46090</v>
      </c>
      <c r="B5268" s="6">
        <v>17188</v>
      </c>
      <c r="C5268" s="6" t="s">
        <v>4936</v>
      </c>
      <c r="D5268" s="6" t="s">
        <v>5266</v>
      </c>
      <c r="E5268" s="9">
        <v>3600530</v>
      </c>
      <c r="F5268" s="10" t="s">
        <v>1409</v>
      </c>
      <c r="G5268" s="9">
        <v>288042</v>
      </c>
      <c r="H5268" s="9">
        <f t="shared" si="438"/>
        <v>3888572</v>
      </c>
      <c r="I5268" s="6" t="s">
        <v>101</v>
      </c>
      <c r="J5268" s="6" t="s">
        <v>102</v>
      </c>
      <c r="K5268" s="5">
        <f t="shared" si="436"/>
        <v>46125</v>
      </c>
      <c r="L5268" s="9" t="e">
        <f>+VLOOKUP(B5268,'[17]TT 2023'!F$5233:K$5319,2,0)</f>
        <v>#N/A</v>
      </c>
      <c r="M5268" s="9" t="e">
        <f t="shared" si="437"/>
        <v>#N/A</v>
      </c>
      <c r="N5268" s="5" t="e">
        <f>+VLOOKUP(B5268,'[17]TT 2023'!F$5233:K$5319,6,0)</f>
        <v>#N/A</v>
      </c>
    </row>
    <row r="5269" spans="1:14" x14ac:dyDescent="0.2">
      <c r="A5269" s="5">
        <v>46090</v>
      </c>
      <c r="B5269" s="6">
        <v>17189</v>
      </c>
      <c r="C5269" s="6" t="s">
        <v>4936</v>
      </c>
      <c r="D5269" s="6" t="s">
        <v>5267</v>
      </c>
      <c r="E5269" s="9">
        <v>12386628</v>
      </c>
      <c r="F5269" s="10" t="s">
        <v>1409</v>
      </c>
      <c r="G5269" s="9">
        <v>990930</v>
      </c>
      <c r="H5269" s="9">
        <f t="shared" si="438"/>
        <v>13377558</v>
      </c>
      <c r="I5269" s="6" t="s">
        <v>13</v>
      </c>
      <c r="J5269" s="6" t="s">
        <v>14</v>
      </c>
      <c r="K5269" s="5">
        <f t="shared" si="436"/>
        <v>46125</v>
      </c>
      <c r="L5269" s="9" t="e">
        <f>+VLOOKUP(B5269,'[17]TT 2023'!F$5233:K$5319,2,0)</f>
        <v>#N/A</v>
      </c>
      <c r="M5269" s="9" t="e">
        <f t="shared" si="437"/>
        <v>#N/A</v>
      </c>
      <c r="N5269" s="5" t="e">
        <f>+VLOOKUP(B5269,'[17]TT 2023'!F$5233:K$5319,6,0)</f>
        <v>#N/A</v>
      </c>
    </row>
    <row r="5270" spans="1:14" x14ac:dyDescent="0.2">
      <c r="A5270" s="5">
        <v>46090</v>
      </c>
      <c r="B5270" s="6">
        <v>17190</v>
      </c>
      <c r="C5270" s="6" t="s">
        <v>4936</v>
      </c>
      <c r="D5270" s="6" t="s">
        <v>5268</v>
      </c>
      <c r="E5270" s="9">
        <v>2243546</v>
      </c>
      <c r="F5270" s="10" t="s">
        <v>1409</v>
      </c>
      <c r="G5270" s="9">
        <v>179484</v>
      </c>
      <c r="H5270" s="9">
        <f t="shared" si="438"/>
        <v>2423030</v>
      </c>
      <c r="I5270" s="6" t="s">
        <v>13</v>
      </c>
      <c r="J5270" s="6" t="s">
        <v>14</v>
      </c>
      <c r="K5270" s="5">
        <f t="shared" si="436"/>
        <v>46125</v>
      </c>
      <c r="L5270" s="9" t="e">
        <f>+VLOOKUP(B5270,'[17]TT 2023'!F$5233:K$5319,2,0)</f>
        <v>#N/A</v>
      </c>
      <c r="M5270" s="9" t="e">
        <f t="shared" si="437"/>
        <v>#N/A</v>
      </c>
      <c r="N5270" s="5" t="e">
        <f>+VLOOKUP(B5270,'[17]TT 2023'!F$5233:K$5319,6,0)</f>
        <v>#N/A</v>
      </c>
    </row>
    <row r="5271" spans="1:14" x14ac:dyDescent="0.2">
      <c r="A5271" s="5">
        <v>46090</v>
      </c>
      <c r="B5271" s="6">
        <v>17191</v>
      </c>
      <c r="C5271" s="6" t="s">
        <v>4936</v>
      </c>
      <c r="D5271" s="6" t="s">
        <v>5269</v>
      </c>
      <c r="E5271" s="9">
        <v>4113630</v>
      </c>
      <c r="F5271" s="10" t="s">
        <v>1409</v>
      </c>
      <c r="G5271" s="9">
        <v>329090</v>
      </c>
      <c r="H5271" s="9">
        <f t="shared" si="438"/>
        <v>4442720</v>
      </c>
      <c r="I5271" s="6" t="s">
        <v>13</v>
      </c>
      <c r="J5271" s="6" t="s">
        <v>14</v>
      </c>
      <c r="K5271" s="5">
        <f t="shared" si="436"/>
        <v>46125</v>
      </c>
      <c r="L5271" s="9" t="e">
        <f>+VLOOKUP(B5271,'[17]TT 2023'!F$5233:K$5319,2,0)</f>
        <v>#N/A</v>
      </c>
      <c r="M5271" s="9" t="e">
        <f t="shared" si="437"/>
        <v>#N/A</v>
      </c>
      <c r="N5271" s="5" t="e">
        <f>+VLOOKUP(B5271,'[17]TT 2023'!F$5233:K$5319,6,0)</f>
        <v>#N/A</v>
      </c>
    </row>
    <row r="5272" spans="1:14" x14ac:dyDescent="0.2">
      <c r="A5272" s="5">
        <v>46092</v>
      </c>
      <c r="B5272" s="6">
        <v>17508</v>
      </c>
      <c r="C5272" s="6" t="s">
        <v>4936</v>
      </c>
      <c r="D5272" s="6" t="s">
        <v>5270</v>
      </c>
      <c r="E5272" s="9">
        <v>10495000</v>
      </c>
      <c r="F5272" s="10" t="s">
        <v>1409</v>
      </c>
      <c r="G5272" s="9">
        <v>839600</v>
      </c>
      <c r="H5272" s="9">
        <f t="shared" si="438"/>
        <v>11334600</v>
      </c>
      <c r="I5272" s="6" t="s">
        <v>147</v>
      </c>
      <c r="J5272" s="6" t="s">
        <v>148</v>
      </c>
      <c r="K5272" s="5">
        <f t="shared" si="436"/>
        <v>46127</v>
      </c>
      <c r="L5272" s="9" t="e">
        <f>+VLOOKUP(B5272,'[17]TT 2023'!F$5233:K$5319,2,0)</f>
        <v>#N/A</v>
      </c>
      <c r="M5272" s="9" t="e">
        <f t="shared" si="437"/>
        <v>#N/A</v>
      </c>
      <c r="N5272" s="5" t="e">
        <f>+VLOOKUP(B5272,'[17]TT 2023'!F$5233:K$5319,6,0)</f>
        <v>#N/A</v>
      </c>
    </row>
    <row r="5273" spans="1:14" x14ac:dyDescent="0.2">
      <c r="A5273" s="5">
        <v>46092</v>
      </c>
      <c r="B5273" s="6">
        <v>17464</v>
      </c>
      <c r="C5273" s="6" t="s">
        <v>4936</v>
      </c>
      <c r="D5273" s="6" t="s">
        <v>5271</v>
      </c>
      <c r="E5273" s="9">
        <v>3812532</v>
      </c>
      <c r="F5273" s="10" t="s">
        <v>1409</v>
      </c>
      <c r="G5273" s="9">
        <v>305003</v>
      </c>
      <c r="H5273" s="9">
        <f t="shared" si="438"/>
        <v>4117535</v>
      </c>
      <c r="I5273" s="6" t="s">
        <v>147</v>
      </c>
      <c r="J5273" s="6" t="s">
        <v>148</v>
      </c>
      <c r="K5273" s="5">
        <f t="shared" si="436"/>
        <v>46127</v>
      </c>
      <c r="L5273" s="9" t="e">
        <f>+VLOOKUP(B5273,'[17]TT 2023'!F$5233:K$5319,2,0)</f>
        <v>#N/A</v>
      </c>
      <c r="M5273" s="9" t="e">
        <f t="shared" si="437"/>
        <v>#N/A</v>
      </c>
      <c r="N5273" s="5" t="e">
        <f>+VLOOKUP(B5273,'[17]TT 2023'!F$5233:K$5319,6,0)</f>
        <v>#N/A</v>
      </c>
    </row>
    <row r="5274" spans="1:14" x14ac:dyDescent="0.2">
      <c r="A5274" s="5">
        <v>46097</v>
      </c>
      <c r="B5274" s="6">
        <v>19121</v>
      </c>
      <c r="C5274" s="6" t="s">
        <v>4936</v>
      </c>
      <c r="D5274" s="6" t="s">
        <v>5272</v>
      </c>
      <c r="E5274" s="9">
        <v>4758400</v>
      </c>
      <c r="F5274" s="10" t="s">
        <v>1409</v>
      </c>
      <c r="G5274" s="9">
        <v>380672</v>
      </c>
      <c r="H5274" s="9">
        <f t="shared" si="438"/>
        <v>5139072</v>
      </c>
      <c r="I5274" s="6" t="s">
        <v>147</v>
      </c>
      <c r="J5274" s="6" t="s">
        <v>148</v>
      </c>
      <c r="K5274" s="5">
        <f t="shared" si="436"/>
        <v>46132</v>
      </c>
      <c r="L5274" s="9" t="e">
        <f>+VLOOKUP(B5274,'[17]TT 2023'!F$5233:K$5319,2,0)</f>
        <v>#N/A</v>
      </c>
      <c r="M5274" s="9" t="e">
        <f t="shared" si="437"/>
        <v>#N/A</v>
      </c>
      <c r="N5274" s="5" t="e">
        <f>+VLOOKUP(B5274,'[17]TT 2023'!F$5233:K$5319,6,0)</f>
        <v>#N/A</v>
      </c>
    </row>
    <row r="5275" spans="1:14" x14ac:dyDescent="0.2">
      <c r="A5275" s="5">
        <v>46090</v>
      </c>
      <c r="B5275" s="6">
        <v>17192</v>
      </c>
      <c r="C5275" s="6" t="s">
        <v>4936</v>
      </c>
      <c r="D5275" s="6" t="s">
        <v>5273</v>
      </c>
      <c r="E5275" s="9">
        <v>4804500</v>
      </c>
      <c r="F5275" s="10" t="s">
        <v>1409</v>
      </c>
      <c r="G5275" s="9">
        <v>384360</v>
      </c>
      <c r="H5275" s="9">
        <f t="shared" si="438"/>
        <v>5188860</v>
      </c>
      <c r="I5275" s="6" t="s">
        <v>13</v>
      </c>
      <c r="J5275" s="6" t="s">
        <v>14</v>
      </c>
      <c r="K5275" s="5">
        <f t="shared" si="436"/>
        <v>46125</v>
      </c>
      <c r="L5275" s="9" t="e">
        <f>+VLOOKUP(B5275,'[17]TT 2023'!F$5233:K$5319,2,0)</f>
        <v>#N/A</v>
      </c>
      <c r="M5275" s="9" t="e">
        <f t="shared" si="437"/>
        <v>#N/A</v>
      </c>
      <c r="N5275" s="5" t="e">
        <f>+VLOOKUP(B5275,'[17]TT 2023'!F$5233:K$5319,6,0)</f>
        <v>#N/A</v>
      </c>
    </row>
    <row r="5276" spans="1:14" x14ac:dyDescent="0.2">
      <c r="A5276" s="5">
        <v>46090</v>
      </c>
      <c r="B5276" s="6">
        <v>17194</v>
      </c>
      <c r="C5276" s="6" t="s">
        <v>4936</v>
      </c>
      <c r="D5276" s="6" t="s">
        <v>5274</v>
      </c>
      <c r="E5276" s="9">
        <v>4113630</v>
      </c>
      <c r="F5276" s="10" t="s">
        <v>1409</v>
      </c>
      <c r="G5276" s="9">
        <v>329090</v>
      </c>
      <c r="H5276" s="9">
        <f t="shared" si="438"/>
        <v>4442720</v>
      </c>
      <c r="I5276" s="6" t="s">
        <v>131</v>
      </c>
      <c r="J5276" s="6" t="s">
        <v>132</v>
      </c>
      <c r="K5276" s="5">
        <f t="shared" si="436"/>
        <v>46125</v>
      </c>
      <c r="L5276" s="9" t="e">
        <f>+VLOOKUP(B5276,'[17]TT 2023'!F$5233:K$5319,2,0)</f>
        <v>#N/A</v>
      </c>
      <c r="M5276" s="9" t="e">
        <f t="shared" si="437"/>
        <v>#N/A</v>
      </c>
      <c r="N5276" s="5" t="e">
        <f>+VLOOKUP(B5276,'[17]TT 2023'!F$5233:K$5319,6,0)</f>
        <v>#N/A</v>
      </c>
    </row>
    <row r="5277" spans="1:14" x14ac:dyDescent="0.2">
      <c r="A5277" s="5">
        <v>46090</v>
      </c>
      <c r="B5277" s="6">
        <v>17195</v>
      </c>
      <c r="C5277" s="6" t="s">
        <v>4936</v>
      </c>
      <c r="D5277" s="6" t="s">
        <v>5275</v>
      </c>
      <c r="E5277" s="9">
        <v>2099000</v>
      </c>
      <c r="F5277" s="10" t="s">
        <v>1409</v>
      </c>
      <c r="G5277" s="9">
        <v>167920</v>
      </c>
      <c r="H5277" s="9">
        <f t="shared" si="438"/>
        <v>2266920</v>
      </c>
      <c r="I5277" s="6" t="s">
        <v>131</v>
      </c>
      <c r="J5277" s="6" t="s">
        <v>132</v>
      </c>
      <c r="K5277" s="5">
        <f t="shared" si="436"/>
        <v>46125</v>
      </c>
      <c r="L5277" s="9" t="e">
        <f>+VLOOKUP(B5277,'[17]TT 2023'!F$5233:K$5319,2,0)</f>
        <v>#N/A</v>
      </c>
      <c r="M5277" s="9" t="e">
        <f t="shared" si="437"/>
        <v>#N/A</v>
      </c>
      <c r="N5277" s="5" t="e">
        <f>+VLOOKUP(B5277,'[17]TT 2023'!F$5233:K$5319,6,0)</f>
        <v>#N/A</v>
      </c>
    </row>
    <row r="5278" spans="1:14" x14ac:dyDescent="0.2">
      <c r="A5278" s="5">
        <v>46093</v>
      </c>
      <c r="B5278" s="6">
        <v>18459</v>
      </c>
      <c r="C5278" s="6" t="s">
        <v>4936</v>
      </c>
      <c r="D5278" s="6" t="s">
        <v>5276</v>
      </c>
      <c r="E5278" s="9">
        <v>1746839</v>
      </c>
      <c r="F5278" s="10" t="s">
        <v>1409</v>
      </c>
      <c r="G5278" s="9">
        <v>139747</v>
      </c>
      <c r="H5278" s="9">
        <f t="shared" si="438"/>
        <v>1886586</v>
      </c>
      <c r="I5278" s="6" t="s">
        <v>139</v>
      </c>
      <c r="J5278" s="6" t="s">
        <v>140</v>
      </c>
      <c r="K5278" s="5">
        <f t="shared" si="436"/>
        <v>46128</v>
      </c>
      <c r="L5278" s="9" t="e">
        <f>+VLOOKUP(B5278,'[17]TT 2023'!F$5233:K$5319,2,0)</f>
        <v>#N/A</v>
      </c>
      <c r="M5278" s="9" t="e">
        <f t="shared" si="437"/>
        <v>#N/A</v>
      </c>
      <c r="N5278" s="5" t="e">
        <f>+VLOOKUP(B5278,'[17]TT 2023'!F$5233:K$5319,6,0)</f>
        <v>#N/A</v>
      </c>
    </row>
    <row r="5279" spans="1:14" x14ac:dyDescent="0.2">
      <c r="A5279" s="5">
        <v>46090</v>
      </c>
      <c r="B5279" s="6">
        <v>17197</v>
      </c>
      <c r="C5279" s="6" t="s">
        <v>4936</v>
      </c>
      <c r="D5279" s="6" t="s">
        <v>5277</v>
      </c>
      <c r="E5279" s="9">
        <v>2143180</v>
      </c>
      <c r="F5279" s="10" t="s">
        <v>1409</v>
      </c>
      <c r="G5279" s="9">
        <v>171454</v>
      </c>
      <c r="H5279" s="9">
        <f t="shared" si="438"/>
        <v>2314634</v>
      </c>
      <c r="I5279" s="6" t="s">
        <v>89</v>
      </c>
      <c r="J5279" s="6" t="s">
        <v>90</v>
      </c>
      <c r="K5279" s="5">
        <f t="shared" si="436"/>
        <v>46125</v>
      </c>
      <c r="L5279" s="9" t="e">
        <f>+VLOOKUP(B5279,'[17]TT 2023'!F$5233:K$5319,2,0)</f>
        <v>#N/A</v>
      </c>
      <c r="M5279" s="9" t="e">
        <f t="shared" si="437"/>
        <v>#N/A</v>
      </c>
      <c r="N5279" s="5" t="e">
        <f>+VLOOKUP(B5279,'[17]TT 2023'!F$5233:K$5319,6,0)</f>
        <v>#N/A</v>
      </c>
    </row>
    <row r="5280" spans="1:14" x14ac:dyDescent="0.2">
      <c r="A5280" s="5">
        <v>46090</v>
      </c>
      <c r="B5280" s="6">
        <v>17198</v>
      </c>
      <c r="C5280" s="6" t="s">
        <v>4936</v>
      </c>
      <c r="D5280" s="6" t="s">
        <v>5278</v>
      </c>
      <c r="E5280" s="9">
        <v>558030</v>
      </c>
      <c r="F5280" s="10" t="s">
        <v>1409</v>
      </c>
      <c r="G5280" s="9">
        <v>44642</v>
      </c>
      <c r="H5280" s="9">
        <f t="shared" si="438"/>
        <v>602672</v>
      </c>
      <c r="I5280" s="6" t="s">
        <v>93</v>
      </c>
      <c r="J5280" s="6" t="s">
        <v>94</v>
      </c>
      <c r="K5280" s="5">
        <f t="shared" si="436"/>
        <v>46125</v>
      </c>
      <c r="L5280" s="9" t="e">
        <f>+VLOOKUP(B5280,'[17]TT 2023'!F$5233:K$5319,2,0)</f>
        <v>#N/A</v>
      </c>
      <c r="M5280" s="9" t="e">
        <f t="shared" si="437"/>
        <v>#N/A</v>
      </c>
      <c r="N5280" s="5" t="e">
        <f>+VLOOKUP(B5280,'[17]TT 2023'!F$5233:K$5319,6,0)</f>
        <v>#N/A</v>
      </c>
    </row>
    <row r="5281" spans="1:14" x14ac:dyDescent="0.2">
      <c r="A5281" s="5">
        <v>46090</v>
      </c>
      <c r="B5281" s="6">
        <v>17199</v>
      </c>
      <c r="C5281" s="6" t="s">
        <v>4936</v>
      </c>
      <c r="D5281" s="6" t="s">
        <v>5279</v>
      </c>
      <c r="E5281" s="9">
        <v>1468620</v>
      </c>
      <c r="F5281" s="10" t="s">
        <v>1409</v>
      </c>
      <c r="G5281" s="9">
        <v>117490</v>
      </c>
      <c r="H5281" s="9">
        <f t="shared" si="438"/>
        <v>1586110</v>
      </c>
      <c r="I5281" s="6" t="s">
        <v>83</v>
      </c>
      <c r="J5281" s="6" t="s">
        <v>84</v>
      </c>
      <c r="K5281" s="5">
        <f t="shared" si="436"/>
        <v>46125</v>
      </c>
      <c r="L5281" s="9" t="e">
        <f>+VLOOKUP(B5281,'[17]TT 2023'!F$5233:K$5319,2,0)</f>
        <v>#N/A</v>
      </c>
      <c r="M5281" s="9" t="e">
        <f t="shared" si="437"/>
        <v>#N/A</v>
      </c>
      <c r="N5281" s="5" t="e">
        <f>+VLOOKUP(B5281,'[17]TT 2023'!F$5233:K$5319,6,0)</f>
        <v>#N/A</v>
      </c>
    </row>
    <row r="5282" spans="1:14" x14ac:dyDescent="0.2">
      <c r="A5282" s="5">
        <v>46100</v>
      </c>
      <c r="B5282" s="6">
        <v>20740</v>
      </c>
      <c r="C5282" s="6" t="s">
        <v>4936</v>
      </c>
      <c r="D5282" s="6" t="s">
        <v>5280</v>
      </c>
      <c r="E5282" s="9">
        <v>6126862</v>
      </c>
      <c r="F5282" s="10" t="s">
        <v>1409</v>
      </c>
      <c r="G5282" s="9">
        <v>490149</v>
      </c>
      <c r="H5282" s="9">
        <f t="shared" si="438"/>
        <v>6617011</v>
      </c>
      <c r="I5282" s="6" t="s">
        <v>139</v>
      </c>
      <c r="J5282" s="6" t="s">
        <v>140</v>
      </c>
      <c r="K5282" s="5">
        <f t="shared" si="436"/>
        <v>46135</v>
      </c>
      <c r="L5282" s="9" t="e">
        <f>+VLOOKUP(B5282,'[17]TT 2023'!F$5233:K$5319,2,0)</f>
        <v>#N/A</v>
      </c>
      <c r="M5282" s="9" t="e">
        <f t="shared" si="437"/>
        <v>#N/A</v>
      </c>
      <c r="N5282" s="5" t="e">
        <f>+VLOOKUP(B5282,'[17]TT 2023'!F$5233:K$5319,6,0)</f>
        <v>#N/A</v>
      </c>
    </row>
    <row r="5283" spans="1:14" x14ac:dyDescent="0.2">
      <c r="A5283" s="5">
        <v>46090</v>
      </c>
      <c r="B5283" s="6">
        <v>17193</v>
      </c>
      <c r="C5283" s="6" t="s">
        <v>4936</v>
      </c>
      <c r="D5283" s="6" t="s">
        <v>5281</v>
      </c>
      <c r="E5283" s="9">
        <v>3147760</v>
      </c>
      <c r="F5283" s="10" t="s">
        <v>1409</v>
      </c>
      <c r="G5283" s="9">
        <v>251821</v>
      </c>
      <c r="H5283" s="9">
        <f t="shared" si="438"/>
        <v>3399581</v>
      </c>
      <c r="I5283" s="6" t="s">
        <v>13</v>
      </c>
      <c r="J5283" s="6" t="s">
        <v>14</v>
      </c>
      <c r="K5283" s="5">
        <f t="shared" si="436"/>
        <v>46125</v>
      </c>
      <c r="L5283" s="9" t="e">
        <f>+VLOOKUP(B5283,'[17]TT 2023'!F$5233:K$5319,2,0)</f>
        <v>#N/A</v>
      </c>
      <c r="M5283" s="9" t="e">
        <f t="shared" si="437"/>
        <v>#N/A</v>
      </c>
      <c r="N5283" s="5" t="e">
        <f>+VLOOKUP(B5283,'[17]TT 2023'!F$5233:K$5319,6,0)</f>
        <v>#N/A</v>
      </c>
    </row>
    <row r="5284" spans="1:14" x14ac:dyDescent="0.2">
      <c r="A5284" s="5">
        <v>46097</v>
      </c>
      <c r="B5284" s="6">
        <v>19122</v>
      </c>
      <c r="C5284" s="6" t="s">
        <v>4936</v>
      </c>
      <c r="D5284" s="6" t="s">
        <v>5282</v>
      </c>
      <c r="E5284" s="9">
        <v>4286360</v>
      </c>
      <c r="F5284" s="10" t="s">
        <v>1409</v>
      </c>
      <c r="G5284" s="9">
        <v>342909</v>
      </c>
      <c r="H5284" s="9">
        <f t="shared" si="438"/>
        <v>4629269</v>
      </c>
      <c r="I5284" s="6" t="s">
        <v>147</v>
      </c>
      <c r="J5284" s="6" t="s">
        <v>148</v>
      </c>
      <c r="K5284" s="5">
        <f t="shared" si="436"/>
        <v>46132</v>
      </c>
      <c r="L5284" s="9" t="e">
        <f>+VLOOKUP(B5284,'[17]TT 2023'!F$5233:K$5319,2,0)</f>
        <v>#N/A</v>
      </c>
      <c r="M5284" s="9" t="e">
        <f t="shared" si="437"/>
        <v>#N/A</v>
      </c>
      <c r="N5284" s="5" t="e">
        <f>+VLOOKUP(B5284,'[17]TT 2023'!F$5233:K$5319,6,0)</f>
        <v>#N/A</v>
      </c>
    </row>
    <row r="5285" spans="1:14" x14ac:dyDescent="0.2">
      <c r="A5285" s="5">
        <v>46097</v>
      </c>
      <c r="B5285" s="6">
        <v>19123</v>
      </c>
      <c r="C5285" s="6" t="s">
        <v>4936</v>
      </c>
      <c r="D5285" s="6" t="s">
        <v>5283</v>
      </c>
      <c r="E5285" s="9">
        <v>1049500</v>
      </c>
      <c r="F5285" s="10" t="s">
        <v>1409</v>
      </c>
      <c r="G5285" s="9">
        <v>83960</v>
      </c>
      <c r="H5285" s="9">
        <f t="shared" si="438"/>
        <v>1133460</v>
      </c>
      <c r="I5285" s="6" t="s">
        <v>147</v>
      </c>
      <c r="J5285" s="6" t="s">
        <v>148</v>
      </c>
      <c r="K5285" s="5">
        <f t="shared" si="436"/>
        <v>46132</v>
      </c>
      <c r="L5285" s="9" t="e">
        <f>+VLOOKUP(B5285,'[17]TT 2023'!F$5233:K$5319,2,0)</f>
        <v>#N/A</v>
      </c>
      <c r="M5285" s="9" t="e">
        <f t="shared" si="437"/>
        <v>#N/A</v>
      </c>
      <c r="N5285" s="5" t="e">
        <f>+VLOOKUP(B5285,'[17]TT 2023'!F$5233:K$5319,6,0)</f>
        <v>#N/A</v>
      </c>
    </row>
    <row r="5286" spans="1:14" x14ac:dyDescent="0.2">
      <c r="A5286" s="5">
        <v>46097</v>
      </c>
      <c r="B5286" s="6">
        <v>19124</v>
      </c>
      <c r="C5286" s="6" t="s">
        <v>4936</v>
      </c>
      <c r="D5286" s="6" t="s">
        <v>5284</v>
      </c>
      <c r="E5286" s="9">
        <v>1049500</v>
      </c>
      <c r="F5286" s="10" t="s">
        <v>1409</v>
      </c>
      <c r="G5286" s="9">
        <v>83960</v>
      </c>
      <c r="H5286" s="9">
        <f t="shared" si="438"/>
        <v>1133460</v>
      </c>
      <c r="I5286" s="6" t="s">
        <v>147</v>
      </c>
      <c r="J5286" s="6" t="s">
        <v>148</v>
      </c>
      <c r="K5286" s="5">
        <f t="shared" si="436"/>
        <v>46132</v>
      </c>
      <c r="L5286" s="9" t="e">
        <f>+VLOOKUP(B5286,'[17]TT 2023'!F$5233:K$5319,2,0)</f>
        <v>#N/A</v>
      </c>
      <c r="M5286" s="9" t="e">
        <f t="shared" si="437"/>
        <v>#N/A</v>
      </c>
      <c r="N5286" s="5" t="e">
        <f>+VLOOKUP(B5286,'[17]TT 2023'!F$5233:K$5319,6,0)</f>
        <v>#N/A</v>
      </c>
    </row>
    <row r="5287" spans="1:14" x14ac:dyDescent="0.2">
      <c r="A5287" s="5">
        <v>46092</v>
      </c>
      <c r="B5287" s="6">
        <v>17349</v>
      </c>
      <c r="C5287" s="6" t="s">
        <v>4936</v>
      </c>
      <c r="D5287" s="6" t="s">
        <v>5285</v>
      </c>
      <c r="E5287" s="9">
        <v>2143180</v>
      </c>
      <c r="F5287" s="10" t="s">
        <v>1409</v>
      </c>
      <c r="G5287" s="9">
        <v>171454</v>
      </c>
      <c r="H5287" s="9">
        <f t="shared" si="438"/>
        <v>2314634</v>
      </c>
      <c r="I5287" s="6" t="s">
        <v>101</v>
      </c>
      <c r="J5287" s="6" t="s">
        <v>102</v>
      </c>
      <c r="K5287" s="5">
        <f t="shared" si="436"/>
        <v>46127</v>
      </c>
      <c r="L5287" s="9" t="e">
        <f>+VLOOKUP(B5287,'[17]TT 2023'!F$5233:K$5319,2,0)</f>
        <v>#N/A</v>
      </c>
      <c r="M5287" s="9" t="e">
        <f t="shared" si="437"/>
        <v>#N/A</v>
      </c>
      <c r="N5287" s="5" t="e">
        <f>+VLOOKUP(B5287,'[17]TT 2023'!F$5233:K$5319,6,0)</f>
        <v>#N/A</v>
      </c>
    </row>
    <row r="5288" spans="1:14" x14ac:dyDescent="0.2">
      <c r="A5288" s="5">
        <v>46092</v>
      </c>
      <c r="B5288" s="6">
        <v>17350</v>
      </c>
      <c r="C5288" s="6" t="s">
        <v>4936</v>
      </c>
      <c r="D5288" s="6" t="s">
        <v>5286</v>
      </c>
      <c r="E5288" s="9">
        <v>1049500</v>
      </c>
      <c r="F5288" s="10" t="s">
        <v>1409</v>
      </c>
      <c r="G5288" s="9">
        <v>83960</v>
      </c>
      <c r="H5288" s="9">
        <f t="shared" si="438"/>
        <v>1133460</v>
      </c>
      <c r="I5288" s="6" t="s">
        <v>101</v>
      </c>
      <c r="J5288" s="6" t="s">
        <v>102</v>
      </c>
      <c r="K5288" s="5">
        <f t="shared" si="436"/>
        <v>46127</v>
      </c>
      <c r="L5288" s="9" t="e">
        <f>+VLOOKUP(B5288,'[17]TT 2023'!F$5233:K$5319,2,0)</f>
        <v>#N/A</v>
      </c>
      <c r="M5288" s="9" t="e">
        <f t="shared" si="437"/>
        <v>#N/A</v>
      </c>
      <c r="N5288" s="5" t="e">
        <f>+VLOOKUP(B5288,'[17]TT 2023'!F$5233:K$5319,6,0)</f>
        <v>#N/A</v>
      </c>
    </row>
    <row r="5289" spans="1:14" x14ac:dyDescent="0.2">
      <c r="A5289" s="5">
        <v>46092</v>
      </c>
      <c r="B5289" s="6">
        <v>17351</v>
      </c>
      <c r="C5289" s="6" t="s">
        <v>4936</v>
      </c>
      <c r="D5289" s="6" t="s">
        <v>5287</v>
      </c>
      <c r="E5289" s="9">
        <v>6549960</v>
      </c>
      <c r="F5289" s="10" t="s">
        <v>1409</v>
      </c>
      <c r="G5289" s="9">
        <v>523997</v>
      </c>
      <c r="H5289" s="9">
        <f t="shared" si="438"/>
        <v>7073957</v>
      </c>
      <c r="I5289" s="6" t="s">
        <v>13</v>
      </c>
      <c r="J5289" s="6" t="s">
        <v>14</v>
      </c>
      <c r="K5289" s="5">
        <f t="shared" si="436"/>
        <v>46127</v>
      </c>
      <c r="L5289" s="9" t="e">
        <f>+VLOOKUP(B5289,'[17]TT 2023'!F$5233:K$5319,2,0)</f>
        <v>#N/A</v>
      </c>
      <c r="M5289" s="9" t="e">
        <f t="shared" si="437"/>
        <v>#N/A</v>
      </c>
      <c r="N5289" s="5" t="e">
        <f>+VLOOKUP(B5289,'[17]TT 2023'!F$5233:K$5319,6,0)</f>
        <v>#N/A</v>
      </c>
    </row>
    <row r="5290" spans="1:14" x14ac:dyDescent="0.2">
      <c r="A5290" s="5">
        <v>46092</v>
      </c>
      <c r="B5290" s="6">
        <v>17352</v>
      </c>
      <c r="C5290" s="6" t="s">
        <v>4936</v>
      </c>
      <c r="D5290" s="6" t="s">
        <v>5288</v>
      </c>
      <c r="E5290" s="9">
        <v>11189860</v>
      </c>
      <c r="F5290" s="10" t="s">
        <v>1409</v>
      </c>
      <c r="G5290" s="9">
        <v>895189</v>
      </c>
      <c r="H5290" s="9">
        <f t="shared" si="438"/>
        <v>12085049</v>
      </c>
      <c r="I5290" s="6" t="s">
        <v>13</v>
      </c>
      <c r="J5290" s="6" t="s">
        <v>14</v>
      </c>
      <c r="K5290" s="5">
        <f t="shared" si="436"/>
        <v>46127</v>
      </c>
      <c r="L5290" s="9" t="e">
        <f>+VLOOKUP(B5290,'[17]TT 2023'!F$5233:K$5319,2,0)</f>
        <v>#N/A</v>
      </c>
      <c r="M5290" s="9" t="e">
        <f t="shared" si="437"/>
        <v>#N/A</v>
      </c>
      <c r="N5290" s="5" t="e">
        <f>+VLOOKUP(B5290,'[17]TT 2023'!F$5233:K$5319,6,0)</f>
        <v>#N/A</v>
      </c>
    </row>
    <row r="5291" spans="1:14" x14ac:dyDescent="0.2">
      <c r="A5291" s="5">
        <v>46092</v>
      </c>
      <c r="B5291" s="6">
        <v>17348</v>
      </c>
      <c r="C5291" s="6" t="s">
        <v>4936</v>
      </c>
      <c r="D5291" s="6" t="s">
        <v>5289</v>
      </c>
      <c r="E5291" s="9">
        <v>1049500</v>
      </c>
      <c r="F5291" s="10" t="s">
        <v>1409</v>
      </c>
      <c r="G5291" s="9">
        <v>83960</v>
      </c>
      <c r="H5291" s="9">
        <f t="shared" si="438"/>
        <v>1133460</v>
      </c>
      <c r="I5291" s="6" t="s">
        <v>117</v>
      </c>
      <c r="J5291" s="6" t="s">
        <v>118</v>
      </c>
      <c r="K5291" s="5">
        <f t="shared" si="436"/>
        <v>46127</v>
      </c>
      <c r="L5291" s="9" t="e">
        <f>+VLOOKUP(B5291,'[17]TT 2023'!F$5233:K$5319,2,0)</f>
        <v>#N/A</v>
      </c>
      <c r="M5291" s="9" t="e">
        <f t="shared" si="437"/>
        <v>#N/A</v>
      </c>
      <c r="N5291" s="5" t="e">
        <f>+VLOOKUP(B5291,'[17]TT 2023'!F$5233:K$5319,6,0)</f>
        <v>#N/A</v>
      </c>
    </row>
    <row r="5292" spans="1:14" x14ac:dyDescent="0.2">
      <c r="A5292" s="5">
        <v>46093</v>
      </c>
      <c r="B5292" s="6">
        <v>18460</v>
      </c>
      <c r="C5292" s="6" t="s">
        <v>4936</v>
      </c>
      <c r="D5292" s="6" t="s">
        <v>5290</v>
      </c>
      <c r="E5292" s="9">
        <v>2099000</v>
      </c>
      <c r="F5292" s="10" t="s">
        <v>1409</v>
      </c>
      <c r="G5292" s="9">
        <v>167920</v>
      </c>
      <c r="H5292" s="9">
        <f t="shared" si="438"/>
        <v>2266920</v>
      </c>
      <c r="I5292" s="6" t="s">
        <v>139</v>
      </c>
      <c r="J5292" s="6" t="s">
        <v>140</v>
      </c>
      <c r="K5292" s="5">
        <f t="shared" si="436"/>
        <v>46128</v>
      </c>
      <c r="L5292" s="9" t="e">
        <f>+VLOOKUP(B5292,'[17]TT 2023'!F$5233:K$5319,2,0)</f>
        <v>#N/A</v>
      </c>
      <c r="M5292" s="9" t="e">
        <f t="shared" si="437"/>
        <v>#N/A</v>
      </c>
      <c r="N5292" s="5" t="e">
        <f>+VLOOKUP(B5292,'[17]TT 2023'!F$5233:K$5319,6,0)</f>
        <v>#N/A</v>
      </c>
    </row>
    <row r="5293" spans="1:14" x14ac:dyDescent="0.2">
      <c r="A5293" s="5">
        <v>46093</v>
      </c>
      <c r="B5293" s="6">
        <v>18461</v>
      </c>
      <c r="C5293" s="6" t="s">
        <v>4936</v>
      </c>
      <c r="D5293" s="6" t="s">
        <v>5291</v>
      </c>
      <c r="E5293" s="9">
        <v>2464945</v>
      </c>
      <c r="F5293" s="10" t="s">
        <v>1409</v>
      </c>
      <c r="G5293" s="9">
        <v>197196</v>
      </c>
      <c r="H5293" s="9">
        <f t="shared" si="438"/>
        <v>2662141</v>
      </c>
      <c r="I5293" s="6" t="s">
        <v>139</v>
      </c>
      <c r="J5293" s="6" t="s">
        <v>140</v>
      </c>
      <c r="K5293" s="5">
        <f t="shared" si="436"/>
        <v>46128</v>
      </c>
      <c r="L5293" s="9" t="e">
        <f>+VLOOKUP(B5293,'[17]TT 2023'!F$5233:K$5319,2,0)</f>
        <v>#N/A</v>
      </c>
      <c r="M5293" s="9" t="e">
        <f t="shared" si="437"/>
        <v>#N/A</v>
      </c>
      <c r="N5293" s="5" t="e">
        <f>+VLOOKUP(B5293,'[17]TT 2023'!F$5233:K$5319,6,0)</f>
        <v>#N/A</v>
      </c>
    </row>
    <row r="5294" spans="1:14" x14ac:dyDescent="0.2">
      <c r="A5294" s="5">
        <v>46093</v>
      </c>
      <c r="B5294" s="6">
        <v>18462</v>
      </c>
      <c r="C5294" s="6" t="s">
        <v>4936</v>
      </c>
      <c r="D5294" s="6" t="s">
        <v>5292</v>
      </c>
      <c r="E5294" s="9">
        <v>2701210</v>
      </c>
      <c r="F5294" s="10" t="s">
        <v>1409</v>
      </c>
      <c r="G5294" s="9">
        <v>216097</v>
      </c>
      <c r="H5294" s="9">
        <f t="shared" si="438"/>
        <v>2917307</v>
      </c>
      <c r="I5294" s="6" t="s">
        <v>83</v>
      </c>
      <c r="J5294" s="6" t="s">
        <v>84</v>
      </c>
      <c r="K5294" s="5">
        <f t="shared" si="436"/>
        <v>46128</v>
      </c>
      <c r="L5294" s="9" t="e">
        <f>+VLOOKUP(B5294,'[17]TT 2023'!F$5233:K$5319,2,0)</f>
        <v>#N/A</v>
      </c>
      <c r="M5294" s="9" t="e">
        <f t="shared" si="437"/>
        <v>#N/A</v>
      </c>
      <c r="N5294" s="5" t="e">
        <f>+VLOOKUP(B5294,'[17]TT 2023'!F$5233:K$5319,6,0)</f>
        <v>#N/A</v>
      </c>
    </row>
    <row r="5295" spans="1:14" x14ac:dyDescent="0.2">
      <c r="A5295" s="5">
        <v>46093</v>
      </c>
      <c r="B5295" s="6">
        <v>18463</v>
      </c>
      <c r="C5295" s="6" t="s">
        <v>4936</v>
      </c>
      <c r="D5295" s="6" t="s">
        <v>5293</v>
      </c>
      <c r="E5295" s="9">
        <v>1049500</v>
      </c>
      <c r="F5295" s="10" t="s">
        <v>1409</v>
      </c>
      <c r="G5295" s="9">
        <v>83960</v>
      </c>
      <c r="H5295" s="9">
        <f t="shared" si="438"/>
        <v>1133460</v>
      </c>
      <c r="I5295" s="6" t="s">
        <v>83</v>
      </c>
      <c r="J5295" s="6" t="s">
        <v>84</v>
      </c>
      <c r="K5295" s="5">
        <f t="shared" si="436"/>
        <v>46128</v>
      </c>
      <c r="L5295" s="9" t="e">
        <f>+VLOOKUP(B5295,'[17]TT 2023'!F$5233:K$5319,2,0)</f>
        <v>#N/A</v>
      </c>
      <c r="M5295" s="9" t="e">
        <f t="shared" si="437"/>
        <v>#N/A</v>
      </c>
      <c r="N5295" s="5" t="e">
        <f>+VLOOKUP(B5295,'[17]TT 2023'!F$5233:K$5319,6,0)</f>
        <v>#N/A</v>
      </c>
    </row>
    <row r="5296" spans="1:14" x14ac:dyDescent="0.2">
      <c r="A5296" s="5">
        <v>46093</v>
      </c>
      <c r="B5296" s="6">
        <v>18464</v>
      </c>
      <c r="C5296" s="6" t="s">
        <v>4936</v>
      </c>
      <c r="D5296" s="6" t="s">
        <v>5294</v>
      </c>
      <c r="E5296" s="9">
        <v>4405860</v>
      </c>
      <c r="F5296" s="10" t="s">
        <v>1409</v>
      </c>
      <c r="G5296" s="9">
        <v>352469</v>
      </c>
      <c r="H5296" s="9">
        <f t="shared" si="438"/>
        <v>4758329</v>
      </c>
      <c r="I5296" s="6" t="s">
        <v>13</v>
      </c>
      <c r="J5296" s="6" t="s">
        <v>14</v>
      </c>
      <c r="K5296" s="5">
        <f t="shared" si="436"/>
        <v>46128</v>
      </c>
      <c r="L5296" s="9" t="e">
        <f>+VLOOKUP(B5296,'[17]TT 2023'!F$5233:K$5319,2,0)</f>
        <v>#N/A</v>
      </c>
      <c r="M5296" s="9" t="e">
        <f t="shared" si="437"/>
        <v>#N/A</v>
      </c>
      <c r="N5296" s="5" t="e">
        <f>+VLOOKUP(B5296,'[17]TT 2023'!F$5233:K$5319,6,0)</f>
        <v>#N/A</v>
      </c>
    </row>
    <row r="5297" spans="1:14" x14ac:dyDescent="0.2">
      <c r="A5297" s="5">
        <v>46093</v>
      </c>
      <c r="B5297" s="6">
        <v>18465</v>
      </c>
      <c r="C5297" s="6" t="s">
        <v>4936</v>
      </c>
      <c r="D5297" s="6" t="s">
        <v>5295</v>
      </c>
      <c r="E5297" s="9">
        <v>4286360</v>
      </c>
      <c r="F5297" s="10" t="s">
        <v>1409</v>
      </c>
      <c r="G5297" s="9">
        <v>342909</v>
      </c>
      <c r="H5297" s="9">
        <f t="shared" si="438"/>
        <v>4629269</v>
      </c>
      <c r="I5297" s="6" t="s">
        <v>13</v>
      </c>
      <c r="J5297" s="6" t="s">
        <v>14</v>
      </c>
      <c r="K5297" s="5">
        <f t="shared" si="436"/>
        <v>46128</v>
      </c>
      <c r="L5297" s="9" t="e">
        <f>+VLOOKUP(B5297,'[17]TT 2023'!F$5233:K$5319,2,0)</f>
        <v>#N/A</v>
      </c>
      <c r="M5297" s="9" t="e">
        <f t="shared" si="437"/>
        <v>#N/A</v>
      </c>
      <c r="N5297" s="5" t="e">
        <f>+VLOOKUP(B5297,'[17]TT 2023'!F$5233:K$5319,6,0)</f>
        <v>#N/A</v>
      </c>
    </row>
    <row r="5298" spans="1:14" x14ac:dyDescent="0.2">
      <c r="A5298" s="5">
        <v>46098</v>
      </c>
      <c r="B5298" s="6">
        <v>19272</v>
      </c>
      <c r="C5298" s="6" t="s">
        <v>4936</v>
      </c>
      <c r="D5298" s="6" t="s">
        <v>5296</v>
      </c>
      <c r="E5298" s="9">
        <v>1877500</v>
      </c>
      <c r="F5298" s="10" t="s">
        <v>1409</v>
      </c>
      <c r="G5298" s="9">
        <v>150200</v>
      </c>
      <c r="H5298" s="9">
        <f t="shared" si="438"/>
        <v>2027700</v>
      </c>
      <c r="I5298" s="6" t="s">
        <v>147</v>
      </c>
      <c r="J5298" s="6" t="s">
        <v>148</v>
      </c>
      <c r="K5298" s="5">
        <f t="shared" si="436"/>
        <v>46133</v>
      </c>
      <c r="L5298" s="9" t="e">
        <f>+VLOOKUP(B5298,'[17]TT 2023'!F$5233:K$5319,2,0)</f>
        <v>#N/A</v>
      </c>
      <c r="M5298" s="9" t="e">
        <f t="shared" si="437"/>
        <v>#N/A</v>
      </c>
      <c r="N5298" s="5" t="e">
        <f>+VLOOKUP(B5298,'[17]TT 2023'!F$5233:K$5319,6,0)</f>
        <v>#N/A</v>
      </c>
    </row>
    <row r="5299" spans="1:14" x14ac:dyDescent="0.2">
      <c r="A5299" s="5">
        <v>46095</v>
      </c>
      <c r="B5299" s="6">
        <v>19080</v>
      </c>
      <c r="C5299" s="6" t="s">
        <v>4936</v>
      </c>
      <c r="D5299" s="6" t="s">
        <v>5297</v>
      </c>
      <c r="E5299" s="9">
        <v>3569100</v>
      </c>
      <c r="F5299" s="10" t="s">
        <v>1409</v>
      </c>
      <c r="G5299" s="9">
        <v>285528</v>
      </c>
      <c r="H5299" s="9">
        <f t="shared" si="438"/>
        <v>3854628</v>
      </c>
      <c r="I5299" s="6" t="s">
        <v>13</v>
      </c>
      <c r="J5299" s="6" t="s">
        <v>14</v>
      </c>
      <c r="K5299" s="5">
        <f t="shared" si="436"/>
        <v>46130</v>
      </c>
      <c r="L5299" s="9" t="e">
        <f>+VLOOKUP(B5299,'[17]TT 2023'!F$5233:K$5319,2,0)</f>
        <v>#N/A</v>
      </c>
      <c r="M5299" s="9" t="e">
        <f t="shared" si="437"/>
        <v>#N/A</v>
      </c>
      <c r="N5299" s="5" t="e">
        <f>+VLOOKUP(B5299,'[17]TT 2023'!F$5233:K$5319,6,0)</f>
        <v>#N/A</v>
      </c>
    </row>
    <row r="5300" spans="1:14" x14ac:dyDescent="0.2">
      <c r="A5300" s="5">
        <v>46095</v>
      </c>
      <c r="B5300" s="6">
        <v>19081</v>
      </c>
      <c r="C5300" s="6" t="s">
        <v>4936</v>
      </c>
      <c r="D5300" s="6" t="s">
        <v>5298</v>
      </c>
      <c r="E5300" s="9">
        <v>9533860</v>
      </c>
      <c r="F5300" s="10" t="s">
        <v>1409</v>
      </c>
      <c r="G5300" s="9">
        <v>762709</v>
      </c>
      <c r="H5300" s="9">
        <f t="shared" si="438"/>
        <v>10296569</v>
      </c>
      <c r="I5300" s="6" t="s">
        <v>13</v>
      </c>
      <c r="J5300" s="6" t="s">
        <v>14</v>
      </c>
      <c r="K5300" s="5">
        <f t="shared" si="436"/>
        <v>46130</v>
      </c>
      <c r="L5300" s="9" t="e">
        <f>+VLOOKUP(B5300,'[17]TT 2023'!F$5233:K$5319,2,0)</f>
        <v>#N/A</v>
      </c>
      <c r="M5300" s="9" t="e">
        <f t="shared" si="437"/>
        <v>#N/A</v>
      </c>
      <c r="N5300" s="5" t="e">
        <f>+VLOOKUP(B5300,'[17]TT 2023'!F$5233:K$5319,6,0)</f>
        <v>#N/A</v>
      </c>
    </row>
    <row r="5301" spans="1:14" x14ac:dyDescent="0.2">
      <c r="A5301" s="5">
        <v>46095</v>
      </c>
      <c r="B5301" s="6">
        <v>19082</v>
      </c>
      <c r="C5301" s="6" t="s">
        <v>4936</v>
      </c>
      <c r="D5301" s="6" t="s">
        <v>5299</v>
      </c>
      <c r="E5301" s="9">
        <v>5874480</v>
      </c>
      <c r="F5301" s="10" t="s">
        <v>1409</v>
      </c>
      <c r="G5301" s="9">
        <v>469958</v>
      </c>
      <c r="H5301" s="9">
        <f t="shared" si="438"/>
        <v>6344438</v>
      </c>
      <c r="I5301" s="6" t="s">
        <v>13</v>
      </c>
      <c r="J5301" s="6" t="s">
        <v>14</v>
      </c>
      <c r="K5301" s="5">
        <f t="shared" si="436"/>
        <v>46130</v>
      </c>
      <c r="L5301" s="9" t="e">
        <f>+VLOOKUP(B5301,'[17]TT 2023'!F$5233:K$5319,2,0)</f>
        <v>#N/A</v>
      </c>
      <c r="M5301" s="9" t="e">
        <f t="shared" si="437"/>
        <v>#N/A</v>
      </c>
      <c r="N5301" s="5" t="e">
        <f>+VLOOKUP(B5301,'[17]TT 2023'!F$5233:K$5319,6,0)</f>
        <v>#N/A</v>
      </c>
    </row>
    <row r="5302" spans="1:14" x14ac:dyDescent="0.2">
      <c r="A5302" s="5">
        <v>46098</v>
      </c>
      <c r="B5302" s="6">
        <v>19252</v>
      </c>
      <c r="C5302" s="6" t="s">
        <v>4936</v>
      </c>
      <c r="D5302" s="6" t="s">
        <v>5300</v>
      </c>
      <c r="E5302" s="9">
        <v>7011775</v>
      </c>
      <c r="F5302" s="10" t="s">
        <v>1409</v>
      </c>
      <c r="G5302" s="9">
        <v>560942</v>
      </c>
      <c r="H5302" s="9">
        <f t="shared" si="438"/>
        <v>7572717</v>
      </c>
      <c r="I5302" s="6" t="s">
        <v>175</v>
      </c>
      <c r="J5302" s="6" t="s">
        <v>176</v>
      </c>
      <c r="K5302" s="5">
        <f t="shared" si="436"/>
        <v>46133</v>
      </c>
      <c r="L5302" s="9" t="e">
        <f>+VLOOKUP(B5302,'[17]TT 2023'!F$5233:K$5319,2,0)</f>
        <v>#N/A</v>
      </c>
      <c r="M5302" s="9" t="e">
        <f t="shared" si="437"/>
        <v>#N/A</v>
      </c>
      <c r="N5302" s="5" t="e">
        <f>+VLOOKUP(B5302,'[17]TT 2023'!F$5233:K$5319,6,0)</f>
        <v>#N/A</v>
      </c>
    </row>
    <row r="5303" spans="1:14" x14ac:dyDescent="0.2">
      <c r="A5303" s="5">
        <v>46098</v>
      </c>
      <c r="B5303" s="6">
        <v>19253</v>
      </c>
      <c r="C5303" s="6" t="s">
        <v>4936</v>
      </c>
      <c r="D5303" s="6" t="s">
        <v>5301</v>
      </c>
      <c r="E5303" s="9">
        <v>700000</v>
      </c>
      <c r="F5303" s="10" t="s">
        <v>1409</v>
      </c>
      <c r="G5303" s="9">
        <v>56000</v>
      </c>
      <c r="H5303" s="9">
        <f t="shared" si="438"/>
        <v>756000</v>
      </c>
      <c r="I5303" s="6" t="s">
        <v>83</v>
      </c>
      <c r="J5303" s="6" t="s">
        <v>84</v>
      </c>
      <c r="K5303" s="5">
        <f t="shared" si="436"/>
        <v>46133</v>
      </c>
      <c r="L5303" s="9" t="e">
        <f>+VLOOKUP(B5303,'[17]TT 2023'!F$5233:K$5319,2,0)</f>
        <v>#N/A</v>
      </c>
      <c r="M5303" s="9" t="e">
        <f t="shared" si="437"/>
        <v>#N/A</v>
      </c>
      <c r="N5303" s="5" t="e">
        <f>+VLOOKUP(B5303,'[17]TT 2023'!F$5233:K$5319,6,0)</f>
        <v>#N/A</v>
      </c>
    </row>
    <row r="5304" spans="1:14" x14ac:dyDescent="0.2">
      <c r="A5304" s="5">
        <v>46098</v>
      </c>
      <c r="B5304" s="6">
        <v>19254</v>
      </c>
      <c r="C5304" s="6" t="s">
        <v>4936</v>
      </c>
      <c r="D5304" s="6" t="s">
        <v>5302</v>
      </c>
      <c r="E5304" s="9">
        <v>2143180</v>
      </c>
      <c r="F5304" s="10" t="s">
        <v>1409</v>
      </c>
      <c r="G5304" s="9">
        <v>171454</v>
      </c>
      <c r="H5304" s="9">
        <f t="shared" si="438"/>
        <v>2314634</v>
      </c>
      <c r="I5304" s="6" t="s">
        <v>93</v>
      </c>
      <c r="J5304" s="6" t="s">
        <v>94</v>
      </c>
      <c r="K5304" s="5">
        <f t="shared" si="436"/>
        <v>46133</v>
      </c>
      <c r="L5304" s="9" t="e">
        <f>+VLOOKUP(B5304,'[17]TT 2023'!F$5233:K$5319,2,0)</f>
        <v>#N/A</v>
      </c>
      <c r="M5304" s="9" t="e">
        <f t="shared" si="437"/>
        <v>#N/A</v>
      </c>
      <c r="N5304" s="5" t="e">
        <f>+VLOOKUP(B5304,'[17]TT 2023'!F$5233:K$5319,6,0)</f>
        <v>#N/A</v>
      </c>
    </row>
    <row r="5305" spans="1:14" x14ac:dyDescent="0.2">
      <c r="A5305" s="5">
        <v>46098</v>
      </c>
      <c r="B5305" s="6">
        <v>19255</v>
      </c>
      <c r="C5305" s="6" t="s">
        <v>4936</v>
      </c>
      <c r="D5305" s="6" t="s">
        <v>5303</v>
      </c>
      <c r="E5305" s="9">
        <v>3260160</v>
      </c>
      <c r="F5305" s="10" t="s">
        <v>1409</v>
      </c>
      <c r="G5305" s="9">
        <v>260813</v>
      </c>
      <c r="H5305" s="9">
        <f t="shared" si="438"/>
        <v>3520973</v>
      </c>
      <c r="I5305" s="6" t="s">
        <v>139</v>
      </c>
      <c r="J5305" s="6" t="s">
        <v>140</v>
      </c>
      <c r="K5305" s="5">
        <f t="shared" si="436"/>
        <v>46133</v>
      </c>
      <c r="L5305" s="9" t="e">
        <f>+VLOOKUP(B5305,'[17]TT 2023'!F$5233:K$5319,2,0)</f>
        <v>#N/A</v>
      </c>
      <c r="M5305" s="9" t="e">
        <f t="shared" si="437"/>
        <v>#N/A</v>
      </c>
      <c r="N5305" s="5" t="e">
        <f>+VLOOKUP(B5305,'[17]TT 2023'!F$5233:K$5319,6,0)</f>
        <v>#N/A</v>
      </c>
    </row>
    <row r="5306" spans="1:14" x14ac:dyDescent="0.2">
      <c r="A5306" s="5">
        <v>46098</v>
      </c>
      <c r="B5306" s="6">
        <v>19271</v>
      </c>
      <c r="C5306" s="6" t="s">
        <v>4936</v>
      </c>
      <c r="D5306" s="6" t="s">
        <v>5304</v>
      </c>
      <c r="E5306" s="9">
        <v>1736965</v>
      </c>
      <c r="F5306" s="10" t="s">
        <v>1409</v>
      </c>
      <c r="G5306" s="9">
        <v>138957</v>
      </c>
      <c r="H5306" s="9">
        <f t="shared" si="438"/>
        <v>1875922</v>
      </c>
      <c r="I5306" s="6" t="s">
        <v>147</v>
      </c>
      <c r="J5306" s="6" t="s">
        <v>148</v>
      </c>
      <c r="K5306" s="5">
        <f t="shared" si="436"/>
        <v>46133</v>
      </c>
      <c r="L5306" s="9" t="e">
        <f>+VLOOKUP(B5306,'[17]TT 2023'!F$5233:K$5319,2,0)</f>
        <v>#N/A</v>
      </c>
      <c r="M5306" s="9" t="e">
        <f t="shared" si="437"/>
        <v>#N/A</v>
      </c>
      <c r="N5306" s="5" t="e">
        <f>+VLOOKUP(B5306,'[17]TT 2023'!F$5233:K$5319,6,0)</f>
        <v>#N/A</v>
      </c>
    </row>
    <row r="5307" spans="1:14" x14ac:dyDescent="0.2">
      <c r="A5307" s="5">
        <v>46101</v>
      </c>
      <c r="B5307" s="6">
        <v>20779</v>
      </c>
      <c r="C5307" s="6" t="s">
        <v>4936</v>
      </c>
      <c r="D5307" s="6" t="s">
        <v>5305</v>
      </c>
      <c r="E5307" s="9">
        <v>725000</v>
      </c>
      <c r="F5307" s="10" t="s">
        <v>1409</v>
      </c>
      <c r="G5307" s="9">
        <v>58000</v>
      </c>
      <c r="H5307" s="9">
        <f t="shared" si="438"/>
        <v>783000</v>
      </c>
      <c r="I5307" s="6" t="s">
        <v>139</v>
      </c>
      <c r="J5307" s="6" t="s">
        <v>140</v>
      </c>
      <c r="K5307" s="5">
        <f t="shared" si="436"/>
        <v>46136</v>
      </c>
      <c r="L5307" s="9" t="e">
        <f>+VLOOKUP(B5307,'[17]TT 2023'!F$5233:K$5319,2,0)</f>
        <v>#N/A</v>
      </c>
      <c r="M5307" s="9" t="e">
        <f t="shared" si="437"/>
        <v>#N/A</v>
      </c>
      <c r="N5307" s="5" t="e">
        <f>+VLOOKUP(B5307,'[17]TT 2023'!F$5233:K$5319,6,0)</f>
        <v>#N/A</v>
      </c>
    </row>
    <row r="5308" spans="1:14" x14ac:dyDescent="0.2">
      <c r="A5308" s="5">
        <v>46101</v>
      </c>
      <c r="B5308" s="6">
        <v>20780</v>
      </c>
      <c r="C5308" s="6" t="s">
        <v>4936</v>
      </c>
      <c r="D5308" s="6" t="s">
        <v>5306</v>
      </c>
      <c r="E5308" s="9">
        <v>2645010</v>
      </c>
      <c r="F5308" s="10" t="s">
        <v>1409</v>
      </c>
      <c r="G5308" s="9">
        <v>211601</v>
      </c>
      <c r="H5308" s="9">
        <f t="shared" si="438"/>
        <v>2856611</v>
      </c>
      <c r="I5308" s="6" t="s">
        <v>93</v>
      </c>
      <c r="J5308" s="6" t="s">
        <v>94</v>
      </c>
      <c r="K5308" s="5">
        <f t="shared" si="436"/>
        <v>46136</v>
      </c>
      <c r="L5308" s="9" t="e">
        <f>+VLOOKUP(B5308,'[17]TT 2023'!F$5233:K$5319,2,0)</f>
        <v>#N/A</v>
      </c>
      <c r="M5308" s="9" t="e">
        <f t="shared" si="437"/>
        <v>#N/A</v>
      </c>
      <c r="N5308" s="5" t="e">
        <f>+VLOOKUP(B5308,'[17]TT 2023'!F$5233:K$5319,6,0)</f>
        <v>#N/A</v>
      </c>
    </row>
    <row r="5309" spans="1:14" x14ac:dyDescent="0.2">
      <c r="A5309" s="5">
        <v>46104</v>
      </c>
      <c r="B5309" s="6">
        <v>21640</v>
      </c>
      <c r="C5309" s="6" t="s">
        <v>4936</v>
      </c>
      <c r="D5309" s="6" t="s">
        <v>5307</v>
      </c>
      <c r="E5309" s="9">
        <v>11577496</v>
      </c>
      <c r="F5309" s="10" t="s">
        <v>1409</v>
      </c>
      <c r="G5309" s="9">
        <v>926200</v>
      </c>
      <c r="H5309" s="9">
        <f t="shared" si="438"/>
        <v>12503696</v>
      </c>
      <c r="I5309" s="6" t="s">
        <v>147</v>
      </c>
      <c r="J5309" s="6" t="s">
        <v>148</v>
      </c>
      <c r="K5309" s="5">
        <f t="shared" si="436"/>
        <v>46139</v>
      </c>
      <c r="L5309" s="9" t="e">
        <f>+VLOOKUP(B5309,'[17]TT 2023'!F$5233:K$5319,2,0)</f>
        <v>#N/A</v>
      </c>
      <c r="M5309" s="9" t="e">
        <f t="shared" si="437"/>
        <v>#N/A</v>
      </c>
      <c r="N5309" s="5" t="e">
        <f>+VLOOKUP(B5309,'[17]TT 2023'!F$5233:K$5319,6,0)</f>
        <v>#N/A</v>
      </c>
    </row>
    <row r="5310" spans="1:14" x14ac:dyDescent="0.2">
      <c r="A5310" s="5">
        <v>46101</v>
      </c>
      <c r="B5310" s="6">
        <v>20781</v>
      </c>
      <c r="C5310" s="6" t="s">
        <v>4936</v>
      </c>
      <c r="D5310" s="6" t="s">
        <v>5308</v>
      </c>
      <c r="E5310" s="9">
        <v>6429540</v>
      </c>
      <c r="F5310" s="10" t="s">
        <v>1409</v>
      </c>
      <c r="G5310" s="9">
        <v>514363</v>
      </c>
      <c r="H5310" s="9">
        <f t="shared" si="438"/>
        <v>6943903</v>
      </c>
      <c r="I5310" s="6" t="s">
        <v>13</v>
      </c>
      <c r="J5310" s="6" t="s">
        <v>14</v>
      </c>
      <c r="K5310" s="5">
        <f t="shared" ref="K5310:K5373" si="439">35+A5310</f>
        <v>46136</v>
      </c>
      <c r="L5310" s="9" t="e">
        <f>+VLOOKUP(B5310,'[17]TT 2023'!F$5233:K$5319,2,0)</f>
        <v>#N/A</v>
      </c>
      <c r="M5310" s="9" t="e">
        <f t="shared" ref="M5310:M5373" si="440">+L5310-H5310</f>
        <v>#N/A</v>
      </c>
      <c r="N5310" s="5" t="e">
        <f>+VLOOKUP(B5310,'[17]TT 2023'!F$5233:K$5319,6,0)</f>
        <v>#N/A</v>
      </c>
    </row>
    <row r="5311" spans="1:14" x14ac:dyDescent="0.2">
      <c r="A5311" s="5">
        <v>46101</v>
      </c>
      <c r="B5311" s="6">
        <v>20782</v>
      </c>
      <c r="C5311" s="6" t="s">
        <v>4936</v>
      </c>
      <c r="D5311" s="6" t="s">
        <v>5309</v>
      </c>
      <c r="E5311" s="9">
        <v>725000</v>
      </c>
      <c r="F5311" s="10" t="s">
        <v>1409</v>
      </c>
      <c r="G5311" s="9">
        <v>58000</v>
      </c>
      <c r="H5311" s="9">
        <f t="shared" ref="H5311:H5374" si="441">+E5311+G5311</f>
        <v>783000</v>
      </c>
      <c r="I5311" s="6" t="s">
        <v>13</v>
      </c>
      <c r="J5311" s="6" t="s">
        <v>14</v>
      </c>
      <c r="K5311" s="5">
        <f t="shared" si="439"/>
        <v>46136</v>
      </c>
      <c r="L5311" s="9" t="e">
        <f>+VLOOKUP(B5311,'[17]TT 2023'!F$5233:K$5319,2,0)</f>
        <v>#N/A</v>
      </c>
      <c r="M5311" s="9" t="e">
        <f t="shared" si="440"/>
        <v>#N/A</v>
      </c>
      <c r="N5311" s="5" t="e">
        <f>+VLOOKUP(B5311,'[17]TT 2023'!F$5233:K$5319,6,0)</f>
        <v>#N/A</v>
      </c>
    </row>
    <row r="5312" spans="1:14" x14ac:dyDescent="0.2">
      <c r="A5312" s="5">
        <v>46101</v>
      </c>
      <c r="B5312" s="6">
        <v>20783</v>
      </c>
      <c r="C5312" s="6" t="s">
        <v>4936</v>
      </c>
      <c r="D5312" s="6" t="s">
        <v>5310</v>
      </c>
      <c r="E5312" s="9">
        <v>2143180</v>
      </c>
      <c r="F5312" s="10" t="s">
        <v>1409</v>
      </c>
      <c r="G5312" s="9">
        <v>171454</v>
      </c>
      <c r="H5312" s="9">
        <f t="shared" si="441"/>
        <v>2314634</v>
      </c>
      <c r="I5312" s="6" t="s">
        <v>101</v>
      </c>
      <c r="J5312" s="6" t="s">
        <v>102</v>
      </c>
      <c r="K5312" s="5">
        <f t="shared" si="439"/>
        <v>46136</v>
      </c>
      <c r="L5312" s="9" t="e">
        <f>+VLOOKUP(B5312,'[17]TT 2023'!F$5233:K$5319,2,0)</f>
        <v>#N/A</v>
      </c>
      <c r="M5312" s="9" t="e">
        <f t="shared" si="440"/>
        <v>#N/A</v>
      </c>
      <c r="N5312" s="5" t="e">
        <f>+VLOOKUP(B5312,'[17]TT 2023'!F$5233:K$5319,6,0)</f>
        <v>#N/A</v>
      </c>
    </row>
    <row r="5313" spans="1:15" x14ac:dyDescent="0.2">
      <c r="A5313" s="5">
        <v>46104</v>
      </c>
      <c r="B5313" s="6">
        <v>21639</v>
      </c>
      <c r="C5313" s="6" t="s">
        <v>4936</v>
      </c>
      <c r="D5313" s="6" t="s">
        <v>5311</v>
      </c>
      <c r="E5313" s="9">
        <v>1916065</v>
      </c>
      <c r="F5313" s="10" t="s">
        <v>1409</v>
      </c>
      <c r="G5313" s="9">
        <v>153285</v>
      </c>
      <c r="H5313" s="9">
        <f t="shared" si="441"/>
        <v>2069350</v>
      </c>
      <c r="I5313" s="6" t="s">
        <v>147</v>
      </c>
      <c r="J5313" s="6" t="s">
        <v>148</v>
      </c>
      <c r="K5313" s="5">
        <f t="shared" si="439"/>
        <v>46139</v>
      </c>
      <c r="L5313" s="9" t="e">
        <f>+VLOOKUP(B5313,'[17]TT 2023'!F$5233:K$5319,2,0)</f>
        <v>#N/A</v>
      </c>
      <c r="M5313" s="9" t="e">
        <f t="shared" si="440"/>
        <v>#N/A</v>
      </c>
      <c r="N5313" s="5" t="e">
        <f>+VLOOKUP(B5313,'[17]TT 2023'!F$5233:K$5319,6,0)</f>
        <v>#N/A</v>
      </c>
    </row>
    <row r="5314" spans="1:15" x14ac:dyDescent="0.2">
      <c r="A5314" s="5">
        <v>46104</v>
      </c>
      <c r="B5314" s="6">
        <v>21637</v>
      </c>
      <c r="C5314" s="6" t="s">
        <v>4936</v>
      </c>
      <c r="D5314" s="6" t="s">
        <v>5312</v>
      </c>
      <c r="E5314" s="9">
        <v>3683745</v>
      </c>
      <c r="F5314" s="10" t="s">
        <v>1409</v>
      </c>
      <c r="G5314" s="9">
        <v>294700</v>
      </c>
      <c r="H5314" s="9">
        <f t="shared" si="441"/>
        <v>3978445</v>
      </c>
      <c r="I5314" s="6" t="s">
        <v>147</v>
      </c>
      <c r="J5314" s="6" t="s">
        <v>148</v>
      </c>
      <c r="K5314" s="5">
        <f t="shared" si="439"/>
        <v>46139</v>
      </c>
      <c r="L5314" s="9" t="e">
        <f>+VLOOKUP(B5314,'[17]TT 2023'!F$5233:K$5319,2,0)</f>
        <v>#N/A</v>
      </c>
      <c r="M5314" s="9" t="e">
        <f t="shared" si="440"/>
        <v>#N/A</v>
      </c>
      <c r="N5314" s="5" t="e">
        <f>+VLOOKUP(B5314,'[17]TT 2023'!F$5233:K$5319,6,0)</f>
        <v>#N/A</v>
      </c>
    </row>
    <row r="5315" spans="1:15" x14ac:dyDescent="0.2">
      <c r="A5315" s="5">
        <v>46104</v>
      </c>
      <c r="B5315" s="6">
        <v>21635</v>
      </c>
      <c r="C5315" s="6" t="s">
        <v>4936</v>
      </c>
      <c r="D5315" s="6" t="s">
        <v>5313</v>
      </c>
      <c r="E5315" s="9">
        <v>1719535</v>
      </c>
      <c r="F5315" s="10" t="s">
        <v>1409</v>
      </c>
      <c r="G5315" s="9">
        <v>137563</v>
      </c>
      <c r="H5315" s="9">
        <f t="shared" si="441"/>
        <v>1857098</v>
      </c>
      <c r="I5315" s="6" t="s">
        <v>147</v>
      </c>
      <c r="J5315" s="6" t="s">
        <v>148</v>
      </c>
      <c r="K5315" s="5">
        <f t="shared" si="439"/>
        <v>46139</v>
      </c>
      <c r="L5315" s="9" t="e">
        <f>+VLOOKUP(B5315,'[17]TT 2023'!F$5233:K$5319,2,0)</f>
        <v>#N/A</v>
      </c>
      <c r="M5315" s="9" t="e">
        <f t="shared" si="440"/>
        <v>#N/A</v>
      </c>
      <c r="N5315" s="5" t="e">
        <f>+VLOOKUP(B5315,'[17]TT 2023'!F$5233:K$5319,6,0)</f>
        <v>#N/A</v>
      </c>
    </row>
    <row r="5316" spans="1:15" x14ac:dyDescent="0.2">
      <c r="A5316" s="5">
        <v>46104</v>
      </c>
      <c r="B5316" s="6">
        <v>21641</v>
      </c>
      <c r="C5316" s="6" t="s">
        <v>4936</v>
      </c>
      <c r="D5316" s="6" t="s">
        <v>5314</v>
      </c>
      <c r="E5316" s="9">
        <v>3568180</v>
      </c>
      <c r="F5316" s="10" t="s">
        <v>1409</v>
      </c>
      <c r="G5316" s="9">
        <v>285454</v>
      </c>
      <c r="H5316" s="9">
        <f t="shared" si="441"/>
        <v>3853634</v>
      </c>
      <c r="I5316" s="6" t="s">
        <v>147</v>
      </c>
      <c r="J5316" s="6" t="s">
        <v>148</v>
      </c>
      <c r="K5316" s="5">
        <f t="shared" si="439"/>
        <v>46139</v>
      </c>
      <c r="L5316" s="9" t="e">
        <f>+VLOOKUP(B5316,'[17]TT 2023'!F$5233:K$5319,2,0)</f>
        <v>#N/A</v>
      </c>
      <c r="M5316" s="9" t="e">
        <f t="shared" si="440"/>
        <v>#N/A</v>
      </c>
      <c r="N5316" s="5" t="e">
        <f>+VLOOKUP(B5316,'[17]TT 2023'!F$5233:K$5319,6,0)</f>
        <v>#N/A</v>
      </c>
    </row>
    <row r="5317" spans="1:15" x14ac:dyDescent="0.2">
      <c r="A5317" s="5">
        <v>46104</v>
      </c>
      <c r="B5317" s="6">
        <v>21636</v>
      </c>
      <c r="C5317" s="6" t="s">
        <v>4936</v>
      </c>
      <c r="D5317" s="6" t="s">
        <v>5315</v>
      </c>
      <c r="E5317" s="9">
        <v>1970450</v>
      </c>
      <c r="F5317" s="10" t="s">
        <v>1409</v>
      </c>
      <c r="G5317" s="9">
        <v>157636</v>
      </c>
      <c r="H5317" s="9">
        <f t="shared" si="441"/>
        <v>2128086</v>
      </c>
      <c r="I5317" s="6" t="s">
        <v>147</v>
      </c>
      <c r="J5317" s="6" t="s">
        <v>148</v>
      </c>
      <c r="K5317" s="5">
        <f t="shared" si="439"/>
        <v>46139</v>
      </c>
      <c r="L5317" s="9" t="e">
        <f>+VLOOKUP(B5317,'[17]TT 2023'!F$5233:K$5319,2,0)</f>
        <v>#N/A</v>
      </c>
      <c r="M5317" s="9" t="e">
        <f t="shared" si="440"/>
        <v>#N/A</v>
      </c>
      <c r="N5317" s="5" t="e">
        <f>+VLOOKUP(B5317,'[17]TT 2023'!F$5233:K$5319,6,0)</f>
        <v>#N/A</v>
      </c>
    </row>
    <row r="5318" spans="1:15" x14ac:dyDescent="0.2">
      <c r="A5318" s="5">
        <v>46104</v>
      </c>
      <c r="B5318" s="6">
        <v>21638</v>
      </c>
      <c r="C5318" s="6" t="s">
        <v>4936</v>
      </c>
      <c r="D5318" s="6" t="s">
        <v>5316</v>
      </c>
      <c r="E5318" s="9">
        <v>1049500</v>
      </c>
      <c r="F5318" s="10" t="s">
        <v>1409</v>
      </c>
      <c r="G5318" s="9">
        <v>83960</v>
      </c>
      <c r="H5318" s="9">
        <f t="shared" si="441"/>
        <v>1133460</v>
      </c>
      <c r="I5318" s="6" t="s">
        <v>147</v>
      </c>
      <c r="J5318" s="6" t="s">
        <v>148</v>
      </c>
      <c r="K5318" s="5">
        <f t="shared" si="439"/>
        <v>46139</v>
      </c>
      <c r="L5318" s="9" t="e">
        <f>+VLOOKUP(B5318,'[17]TT 2023'!F$5233:K$5319,2,0)</f>
        <v>#N/A</v>
      </c>
      <c r="M5318" s="9" t="e">
        <f t="shared" si="440"/>
        <v>#N/A</v>
      </c>
      <c r="N5318" s="5" t="e">
        <f>+VLOOKUP(B5318,'[17]TT 2023'!F$5233:K$5319,6,0)</f>
        <v>#N/A</v>
      </c>
    </row>
    <row r="5319" spans="1:15" hidden="1" x14ac:dyDescent="0.2">
      <c r="A5319" s="5">
        <v>46099</v>
      </c>
      <c r="B5319" s="6">
        <v>376</v>
      </c>
      <c r="C5319" s="6" t="s">
        <v>4936</v>
      </c>
      <c r="D5319" s="6" t="s">
        <v>5317</v>
      </c>
      <c r="E5319" s="9">
        <v>-11878250</v>
      </c>
      <c r="F5319" s="10" t="s">
        <v>1409</v>
      </c>
      <c r="G5319" s="9">
        <v>-950260</v>
      </c>
      <c r="H5319" s="9">
        <f t="shared" si="441"/>
        <v>-12828510</v>
      </c>
      <c r="I5319" s="6" t="s">
        <v>147</v>
      </c>
      <c r="J5319" s="6" t="s">
        <v>148</v>
      </c>
      <c r="K5319" s="5">
        <f t="shared" si="439"/>
        <v>46134</v>
      </c>
      <c r="L5319" s="9" t="e">
        <f>+VLOOKUP(B5319,'[17]TT 2023'!F$5233:K$5319,2,0)</f>
        <v>#N/A</v>
      </c>
      <c r="M5319" s="9" t="e">
        <f t="shared" si="440"/>
        <v>#N/A</v>
      </c>
      <c r="N5319" s="5" t="e">
        <f>+VLOOKUP(B5319,'[17]TT 2023'!F$5233:K$5319,6,0)</f>
        <v>#N/A</v>
      </c>
      <c r="O5319" t="s">
        <v>5377</v>
      </c>
    </row>
    <row r="5320" spans="1:15" x14ac:dyDescent="0.2">
      <c r="A5320" s="5">
        <v>46099</v>
      </c>
      <c r="B5320" s="6">
        <v>20681</v>
      </c>
      <c r="C5320" s="6" t="s">
        <v>4936</v>
      </c>
      <c r="D5320" s="6" t="s">
        <v>5205</v>
      </c>
      <c r="E5320" s="9">
        <v>11153250</v>
      </c>
      <c r="F5320" s="10" t="s">
        <v>1409</v>
      </c>
      <c r="G5320" s="9">
        <v>892260</v>
      </c>
      <c r="H5320" s="9">
        <f t="shared" si="441"/>
        <v>12045510</v>
      </c>
      <c r="I5320" s="6" t="s">
        <v>147</v>
      </c>
      <c r="J5320" s="6" t="s">
        <v>148</v>
      </c>
      <c r="K5320" s="5">
        <f t="shared" si="439"/>
        <v>46134</v>
      </c>
      <c r="L5320" s="9" t="e">
        <f>+VLOOKUP(B5320,'[17]TT 2023'!F$5233:K$5319,2,0)</f>
        <v>#N/A</v>
      </c>
      <c r="M5320" s="9" t="e">
        <f t="shared" si="440"/>
        <v>#N/A</v>
      </c>
      <c r="N5320" s="5" t="e">
        <f>+VLOOKUP(B5320,'[17]TT 2023'!F$5233:K$5319,6,0)</f>
        <v>#N/A</v>
      </c>
    </row>
    <row r="5321" spans="1:15" x14ac:dyDescent="0.2">
      <c r="A5321" s="5">
        <v>46104</v>
      </c>
      <c r="B5321" s="6">
        <v>21587</v>
      </c>
      <c r="C5321" s="6" t="s">
        <v>4936</v>
      </c>
      <c r="D5321" s="6" t="s">
        <v>5318</v>
      </c>
      <c r="E5321" s="9">
        <v>1425000</v>
      </c>
      <c r="F5321" s="10" t="s">
        <v>1409</v>
      </c>
      <c r="G5321" s="9">
        <v>114000</v>
      </c>
      <c r="H5321" s="9">
        <f t="shared" si="441"/>
        <v>1539000</v>
      </c>
      <c r="I5321" s="6" t="s">
        <v>139</v>
      </c>
      <c r="J5321" s="6" t="s">
        <v>140</v>
      </c>
      <c r="K5321" s="5">
        <f t="shared" si="439"/>
        <v>46139</v>
      </c>
      <c r="L5321" s="9" t="e">
        <f>+VLOOKUP(B5321,'[17]TT 2023'!F$5233:K$5319,2,0)</f>
        <v>#N/A</v>
      </c>
      <c r="M5321" s="9" t="e">
        <f t="shared" si="440"/>
        <v>#N/A</v>
      </c>
      <c r="N5321" s="5" t="e">
        <f>+VLOOKUP(B5321,'[17]TT 2023'!F$5233:K$5319,6,0)</f>
        <v>#N/A</v>
      </c>
    </row>
    <row r="5322" spans="1:15" x14ac:dyDescent="0.2">
      <c r="A5322" s="5">
        <v>46104</v>
      </c>
      <c r="B5322" s="6">
        <v>21588</v>
      </c>
      <c r="C5322" s="6" t="s">
        <v>4936</v>
      </c>
      <c r="D5322" s="6" t="s">
        <v>5319</v>
      </c>
      <c r="E5322" s="9">
        <v>1425000</v>
      </c>
      <c r="F5322" s="10" t="s">
        <v>1409</v>
      </c>
      <c r="G5322" s="9">
        <v>114000</v>
      </c>
      <c r="H5322" s="9">
        <f t="shared" si="441"/>
        <v>1539000</v>
      </c>
      <c r="I5322" s="6" t="s">
        <v>139</v>
      </c>
      <c r="J5322" s="6" t="s">
        <v>140</v>
      </c>
      <c r="K5322" s="5">
        <f t="shared" si="439"/>
        <v>46139</v>
      </c>
      <c r="L5322" s="9" t="e">
        <f>+VLOOKUP(B5322,'[17]TT 2023'!F$5233:K$5319,2,0)</f>
        <v>#N/A</v>
      </c>
      <c r="M5322" s="9" t="e">
        <f t="shared" si="440"/>
        <v>#N/A</v>
      </c>
      <c r="N5322" s="5" t="e">
        <f>+VLOOKUP(B5322,'[17]TT 2023'!F$5233:K$5319,6,0)</f>
        <v>#N/A</v>
      </c>
    </row>
    <row r="5323" spans="1:15" x14ac:dyDescent="0.2">
      <c r="A5323" s="5">
        <v>46104</v>
      </c>
      <c r="B5323" s="6">
        <v>21589</v>
      </c>
      <c r="C5323" s="6" t="s">
        <v>4936</v>
      </c>
      <c r="D5323" s="6" t="s">
        <v>5320</v>
      </c>
      <c r="E5323" s="9">
        <v>2099000</v>
      </c>
      <c r="F5323" s="10" t="s">
        <v>1409</v>
      </c>
      <c r="G5323" s="9">
        <v>167920</v>
      </c>
      <c r="H5323" s="9">
        <f t="shared" si="441"/>
        <v>2266920</v>
      </c>
      <c r="I5323" s="6" t="s">
        <v>139</v>
      </c>
      <c r="J5323" s="6" t="s">
        <v>140</v>
      </c>
      <c r="K5323" s="5">
        <f t="shared" si="439"/>
        <v>46139</v>
      </c>
      <c r="L5323" s="9" t="e">
        <f>+VLOOKUP(B5323,'[17]TT 2023'!F$5233:K$5319,2,0)</f>
        <v>#N/A</v>
      </c>
      <c r="M5323" s="9" t="e">
        <f t="shared" si="440"/>
        <v>#N/A</v>
      </c>
      <c r="N5323" s="5" t="e">
        <f>+VLOOKUP(B5323,'[17]TT 2023'!F$5233:K$5319,6,0)</f>
        <v>#N/A</v>
      </c>
    </row>
    <row r="5324" spans="1:15" x14ac:dyDescent="0.2">
      <c r="A5324" s="5">
        <v>46104</v>
      </c>
      <c r="B5324" s="6">
        <v>21590</v>
      </c>
      <c r="C5324" s="6" t="s">
        <v>4936</v>
      </c>
      <c r="D5324" s="6" t="s">
        <v>5321</v>
      </c>
      <c r="E5324" s="9">
        <v>1216065</v>
      </c>
      <c r="F5324" s="10" t="s">
        <v>1409</v>
      </c>
      <c r="G5324" s="9">
        <v>97285</v>
      </c>
      <c r="H5324" s="9">
        <f t="shared" si="441"/>
        <v>1313350</v>
      </c>
      <c r="I5324" s="6" t="s">
        <v>73</v>
      </c>
      <c r="J5324" s="6" t="s">
        <v>74</v>
      </c>
      <c r="K5324" s="5">
        <f t="shared" si="439"/>
        <v>46139</v>
      </c>
      <c r="L5324" s="9" t="e">
        <f>+VLOOKUP(B5324,'[17]TT 2023'!F$5233:K$5319,2,0)</f>
        <v>#N/A</v>
      </c>
      <c r="M5324" s="9" t="e">
        <f t="shared" si="440"/>
        <v>#N/A</v>
      </c>
      <c r="N5324" s="5" t="e">
        <f>+VLOOKUP(B5324,'[17]TT 2023'!F$5233:K$5319,6,0)</f>
        <v>#N/A</v>
      </c>
    </row>
    <row r="5325" spans="1:15" x14ac:dyDescent="0.2">
      <c r="A5325" s="5">
        <v>46104</v>
      </c>
      <c r="B5325" s="6">
        <v>21591</v>
      </c>
      <c r="C5325" s="6" t="s">
        <v>4936</v>
      </c>
      <c r="D5325" s="6" t="s">
        <v>5322</v>
      </c>
      <c r="E5325" s="9">
        <v>3081000</v>
      </c>
      <c r="F5325" s="10" t="s">
        <v>1409</v>
      </c>
      <c r="G5325" s="9">
        <v>246480</v>
      </c>
      <c r="H5325" s="9">
        <f t="shared" si="441"/>
        <v>3327480</v>
      </c>
      <c r="I5325" s="6" t="s">
        <v>113</v>
      </c>
      <c r="J5325" s="6" t="s">
        <v>114</v>
      </c>
      <c r="K5325" s="5">
        <f t="shared" si="439"/>
        <v>46139</v>
      </c>
      <c r="L5325" s="9" t="e">
        <f>+VLOOKUP(B5325,'[17]TT 2023'!F$5233:K$5319,2,0)</f>
        <v>#N/A</v>
      </c>
      <c r="M5325" s="9" t="e">
        <f t="shared" si="440"/>
        <v>#N/A</v>
      </c>
      <c r="N5325" s="5" t="e">
        <f>+VLOOKUP(B5325,'[17]TT 2023'!F$5233:K$5319,6,0)</f>
        <v>#N/A</v>
      </c>
    </row>
    <row r="5326" spans="1:15" x14ac:dyDescent="0.2">
      <c r="A5326" s="5">
        <v>46104</v>
      </c>
      <c r="B5326" s="6">
        <v>21592</v>
      </c>
      <c r="C5326" s="6" t="s">
        <v>4936</v>
      </c>
      <c r="D5326" s="6" t="s">
        <v>5323</v>
      </c>
      <c r="E5326" s="9">
        <v>3192680</v>
      </c>
      <c r="F5326" s="10" t="s">
        <v>1409</v>
      </c>
      <c r="G5326" s="9">
        <v>255414</v>
      </c>
      <c r="H5326" s="9">
        <f t="shared" si="441"/>
        <v>3448094</v>
      </c>
      <c r="I5326" s="6" t="s">
        <v>83</v>
      </c>
      <c r="J5326" s="6" t="s">
        <v>84</v>
      </c>
      <c r="K5326" s="5">
        <f t="shared" si="439"/>
        <v>46139</v>
      </c>
      <c r="L5326" s="9" t="e">
        <f>+VLOOKUP(B5326,'[17]TT 2023'!F$5233:K$5319,2,0)</f>
        <v>#N/A</v>
      </c>
      <c r="M5326" s="9" t="e">
        <f t="shared" si="440"/>
        <v>#N/A</v>
      </c>
      <c r="N5326" s="5" t="e">
        <f>+VLOOKUP(B5326,'[17]TT 2023'!F$5233:K$5319,6,0)</f>
        <v>#N/A</v>
      </c>
    </row>
    <row r="5327" spans="1:15" x14ac:dyDescent="0.2">
      <c r="A5327" s="5">
        <v>46104</v>
      </c>
      <c r="B5327" s="6">
        <v>21593</v>
      </c>
      <c r="C5327" s="6" t="s">
        <v>4936</v>
      </c>
      <c r="D5327" s="6" t="s">
        <v>5324</v>
      </c>
      <c r="E5327" s="9">
        <v>4246065</v>
      </c>
      <c r="F5327" s="10" t="s">
        <v>1409</v>
      </c>
      <c r="G5327" s="9">
        <v>339685</v>
      </c>
      <c r="H5327" s="9">
        <f t="shared" si="441"/>
        <v>4585750</v>
      </c>
      <c r="I5327" s="6" t="s">
        <v>53</v>
      </c>
      <c r="J5327" s="6" t="s">
        <v>54</v>
      </c>
      <c r="K5327" s="5">
        <f t="shared" si="439"/>
        <v>46139</v>
      </c>
      <c r="L5327" s="9" t="e">
        <f>+VLOOKUP(B5327,'[17]TT 2023'!F$5233:K$5319,2,0)</f>
        <v>#N/A</v>
      </c>
      <c r="M5327" s="9" t="e">
        <f t="shared" si="440"/>
        <v>#N/A</v>
      </c>
      <c r="N5327" s="5" t="e">
        <f>+VLOOKUP(B5327,'[17]TT 2023'!F$5233:K$5319,6,0)</f>
        <v>#N/A</v>
      </c>
    </row>
    <row r="5328" spans="1:15" x14ac:dyDescent="0.2">
      <c r="A5328" s="5">
        <v>46104</v>
      </c>
      <c r="B5328" s="6">
        <v>21594</v>
      </c>
      <c r="C5328" s="6" t="s">
        <v>4936</v>
      </c>
      <c r="D5328" s="6" t="s">
        <v>5325</v>
      </c>
      <c r="E5328" s="9">
        <v>1926830</v>
      </c>
      <c r="F5328" s="10" t="s">
        <v>1409</v>
      </c>
      <c r="G5328" s="9">
        <v>154146</v>
      </c>
      <c r="H5328" s="9">
        <f t="shared" si="441"/>
        <v>2080976</v>
      </c>
      <c r="I5328" s="6" t="s">
        <v>131</v>
      </c>
      <c r="J5328" s="6" t="s">
        <v>132</v>
      </c>
      <c r="K5328" s="5">
        <f t="shared" si="439"/>
        <v>46139</v>
      </c>
      <c r="L5328" s="9" t="e">
        <f>+VLOOKUP(B5328,'[17]TT 2023'!F$5233:K$5319,2,0)</f>
        <v>#N/A</v>
      </c>
      <c r="M5328" s="9" t="e">
        <f t="shared" si="440"/>
        <v>#N/A</v>
      </c>
      <c r="N5328" s="5" t="e">
        <f>+VLOOKUP(B5328,'[17]TT 2023'!F$5233:K$5319,6,0)</f>
        <v>#N/A</v>
      </c>
    </row>
    <row r="5329" spans="1:14" x14ac:dyDescent="0.2">
      <c r="A5329" s="5">
        <v>46104</v>
      </c>
      <c r="B5329" s="6">
        <v>21595</v>
      </c>
      <c r="C5329" s="6" t="s">
        <v>4936</v>
      </c>
      <c r="D5329" s="6" t="s">
        <v>5326</v>
      </c>
      <c r="E5329" s="9">
        <v>11543220</v>
      </c>
      <c r="F5329" s="10" t="s">
        <v>1409</v>
      </c>
      <c r="G5329" s="9">
        <v>923458</v>
      </c>
      <c r="H5329" s="9">
        <f t="shared" si="441"/>
        <v>12466678</v>
      </c>
      <c r="I5329" s="6" t="s">
        <v>13</v>
      </c>
      <c r="J5329" s="6" t="s">
        <v>14</v>
      </c>
      <c r="K5329" s="5">
        <f t="shared" si="439"/>
        <v>46139</v>
      </c>
      <c r="L5329" s="9" t="e">
        <f>+VLOOKUP(B5329,'[17]TT 2023'!F$5233:K$5319,2,0)</f>
        <v>#N/A</v>
      </c>
      <c r="M5329" s="9" t="e">
        <f t="shared" si="440"/>
        <v>#N/A</v>
      </c>
      <c r="N5329" s="5" t="e">
        <f>+VLOOKUP(B5329,'[17]TT 2023'!F$5233:K$5319,6,0)</f>
        <v>#N/A</v>
      </c>
    </row>
    <row r="5330" spans="1:14" x14ac:dyDescent="0.2">
      <c r="A5330" s="5">
        <v>46104</v>
      </c>
      <c r="B5330" s="6">
        <v>21596</v>
      </c>
      <c r="C5330" s="6" t="s">
        <v>4936</v>
      </c>
      <c r="D5330" s="6" t="s">
        <v>5327</v>
      </c>
      <c r="E5330" s="9">
        <v>1951830</v>
      </c>
      <c r="F5330" s="10" t="s">
        <v>1409</v>
      </c>
      <c r="G5330" s="9">
        <v>156146</v>
      </c>
      <c r="H5330" s="9">
        <f t="shared" si="441"/>
        <v>2107976</v>
      </c>
      <c r="I5330" s="6" t="s">
        <v>13</v>
      </c>
      <c r="J5330" s="6" t="s">
        <v>14</v>
      </c>
      <c r="K5330" s="5">
        <f t="shared" si="439"/>
        <v>46139</v>
      </c>
      <c r="L5330" s="9" t="e">
        <f>+VLOOKUP(B5330,'[17]TT 2023'!F$5233:K$5319,2,0)</f>
        <v>#N/A</v>
      </c>
      <c r="M5330" s="9" t="e">
        <f t="shared" si="440"/>
        <v>#N/A</v>
      </c>
      <c r="N5330" s="5" t="e">
        <f>+VLOOKUP(B5330,'[17]TT 2023'!F$5233:K$5319,6,0)</f>
        <v>#N/A</v>
      </c>
    </row>
    <row r="5331" spans="1:14" x14ac:dyDescent="0.2">
      <c r="A5331" s="5">
        <v>46104</v>
      </c>
      <c r="B5331" s="6">
        <v>21597</v>
      </c>
      <c r="C5331" s="6" t="s">
        <v>4936</v>
      </c>
      <c r="D5331" s="6" t="s">
        <v>5328</v>
      </c>
      <c r="E5331" s="9">
        <v>5328880</v>
      </c>
      <c r="F5331" s="10" t="s">
        <v>1409</v>
      </c>
      <c r="G5331" s="9">
        <v>426310</v>
      </c>
      <c r="H5331" s="9">
        <f t="shared" si="441"/>
        <v>5755190</v>
      </c>
      <c r="I5331" s="6" t="s">
        <v>117</v>
      </c>
      <c r="J5331" s="6" t="s">
        <v>118</v>
      </c>
      <c r="K5331" s="5">
        <f t="shared" si="439"/>
        <v>46139</v>
      </c>
      <c r="L5331" s="9" t="e">
        <f>+VLOOKUP(B5331,'[17]TT 2023'!F$5233:K$5319,2,0)</f>
        <v>#N/A</v>
      </c>
      <c r="M5331" s="9" t="e">
        <f t="shared" si="440"/>
        <v>#N/A</v>
      </c>
      <c r="N5331" s="5" t="e">
        <f>+VLOOKUP(B5331,'[17]TT 2023'!F$5233:K$5319,6,0)</f>
        <v>#N/A</v>
      </c>
    </row>
    <row r="5332" spans="1:14" x14ac:dyDescent="0.2">
      <c r="A5332" s="5">
        <v>46106</v>
      </c>
      <c r="B5332" s="6">
        <v>22770</v>
      </c>
      <c r="C5332" s="6" t="s">
        <v>4936</v>
      </c>
      <c r="D5332" s="6" t="s">
        <v>5329</v>
      </c>
      <c r="E5332" s="9">
        <v>700000</v>
      </c>
      <c r="F5332" s="10" t="s">
        <v>1409</v>
      </c>
      <c r="G5332" s="9">
        <v>56000</v>
      </c>
      <c r="H5332" s="9">
        <f t="shared" si="441"/>
        <v>756000</v>
      </c>
      <c r="I5332" s="6" t="s">
        <v>147</v>
      </c>
      <c r="J5332" s="6" t="s">
        <v>148</v>
      </c>
      <c r="K5332" s="5">
        <f t="shared" si="439"/>
        <v>46141</v>
      </c>
      <c r="L5332" s="9" t="e">
        <f>+VLOOKUP(B5332,'[17]TT 2023'!F$5233:K$5319,2,0)</f>
        <v>#N/A</v>
      </c>
      <c r="M5332" s="9" t="e">
        <f t="shared" si="440"/>
        <v>#N/A</v>
      </c>
      <c r="N5332" s="5" t="e">
        <f>+VLOOKUP(B5332,'[17]TT 2023'!F$5233:K$5319,6,0)</f>
        <v>#N/A</v>
      </c>
    </row>
    <row r="5333" spans="1:14" x14ac:dyDescent="0.2">
      <c r="A5333" s="5">
        <v>46105</v>
      </c>
      <c r="B5333" s="6">
        <v>21692</v>
      </c>
      <c r="C5333" s="6" t="s">
        <v>4936</v>
      </c>
      <c r="D5333" s="6" t="s">
        <v>5330</v>
      </c>
      <c r="E5333" s="9">
        <v>7434860</v>
      </c>
      <c r="F5333" s="10" t="s">
        <v>1409</v>
      </c>
      <c r="G5333" s="9">
        <v>594789</v>
      </c>
      <c r="H5333" s="9">
        <f t="shared" si="441"/>
        <v>8029649</v>
      </c>
      <c r="I5333" s="6" t="s">
        <v>13</v>
      </c>
      <c r="J5333" s="6" t="s">
        <v>14</v>
      </c>
      <c r="K5333" s="5">
        <f t="shared" si="439"/>
        <v>46140</v>
      </c>
      <c r="L5333" s="9" t="e">
        <f>+VLOOKUP(B5333,'[17]TT 2023'!F$5233:K$5319,2,0)</f>
        <v>#N/A</v>
      </c>
      <c r="M5333" s="9" t="e">
        <f t="shared" si="440"/>
        <v>#N/A</v>
      </c>
      <c r="N5333" s="5" t="e">
        <f>+VLOOKUP(B5333,'[17]TT 2023'!F$5233:K$5319,6,0)</f>
        <v>#N/A</v>
      </c>
    </row>
    <row r="5334" spans="1:14" x14ac:dyDescent="0.2">
      <c r="A5334" s="5">
        <v>46105</v>
      </c>
      <c r="B5334" s="6">
        <v>21693</v>
      </c>
      <c r="C5334" s="6" t="s">
        <v>4936</v>
      </c>
      <c r="D5334" s="6" t="s">
        <v>5331</v>
      </c>
      <c r="E5334" s="9">
        <v>725000</v>
      </c>
      <c r="F5334" s="10" t="s">
        <v>1409</v>
      </c>
      <c r="G5334" s="9">
        <v>58000</v>
      </c>
      <c r="H5334" s="9">
        <f t="shared" si="441"/>
        <v>783000</v>
      </c>
      <c r="I5334" s="6" t="s">
        <v>13</v>
      </c>
      <c r="J5334" s="6" t="s">
        <v>14</v>
      </c>
      <c r="K5334" s="5">
        <f t="shared" si="439"/>
        <v>46140</v>
      </c>
      <c r="L5334" s="9" t="e">
        <f>+VLOOKUP(B5334,'[17]TT 2023'!F$5233:K$5319,2,0)</f>
        <v>#N/A</v>
      </c>
      <c r="M5334" s="9" t="e">
        <f t="shared" si="440"/>
        <v>#N/A</v>
      </c>
      <c r="N5334" s="5" t="e">
        <f>+VLOOKUP(B5334,'[17]TT 2023'!F$5233:K$5319,6,0)</f>
        <v>#N/A</v>
      </c>
    </row>
    <row r="5335" spans="1:14" x14ac:dyDescent="0.2">
      <c r="A5335" s="5">
        <v>46107</v>
      </c>
      <c r="B5335" s="6">
        <v>22888</v>
      </c>
      <c r="C5335" s="6" t="s">
        <v>4936</v>
      </c>
      <c r="D5335" s="6" t="s">
        <v>5332</v>
      </c>
      <c r="E5335" s="9">
        <v>4353780</v>
      </c>
      <c r="F5335" s="10" t="s">
        <v>1409</v>
      </c>
      <c r="G5335" s="9">
        <v>348302</v>
      </c>
      <c r="H5335" s="9">
        <f t="shared" si="441"/>
        <v>4702082</v>
      </c>
      <c r="I5335" s="6" t="s">
        <v>175</v>
      </c>
      <c r="J5335" s="6" t="s">
        <v>176</v>
      </c>
      <c r="K5335" s="5">
        <f t="shared" si="439"/>
        <v>46142</v>
      </c>
      <c r="L5335" s="9" t="e">
        <f>+VLOOKUP(B5335,'[17]TT 2023'!F$5233:K$5319,2,0)</f>
        <v>#N/A</v>
      </c>
      <c r="M5335" s="9" t="e">
        <f t="shared" si="440"/>
        <v>#N/A</v>
      </c>
      <c r="N5335" s="5" t="e">
        <f>+VLOOKUP(B5335,'[17]TT 2023'!F$5233:K$5319,6,0)</f>
        <v>#N/A</v>
      </c>
    </row>
    <row r="5336" spans="1:14" x14ac:dyDescent="0.2">
      <c r="A5336" s="5">
        <v>46107</v>
      </c>
      <c r="B5336" s="6">
        <v>22889</v>
      </c>
      <c r="C5336" s="6" t="s">
        <v>4936</v>
      </c>
      <c r="D5336" s="6" t="s">
        <v>5333</v>
      </c>
      <c r="E5336" s="9">
        <v>2143180</v>
      </c>
      <c r="F5336" s="10" t="s">
        <v>1409</v>
      </c>
      <c r="G5336" s="9">
        <v>171454</v>
      </c>
      <c r="H5336" s="9">
        <f t="shared" si="441"/>
        <v>2314634</v>
      </c>
      <c r="I5336" s="6" t="s">
        <v>93</v>
      </c>
      <c r="J5336" s="6" t="s">
        <v>94</v>
      </c>
      <c r="K5336" s="5">
        <f t="shared" si="439"/>
        <v>46142</v>
      </c>
      <c r="L5336" s="9" t="e">
        <f>+VLOOKUP(B5336,'[17]TT 2023'!F$5233:K$5319,2,0)</f>
        <v>#N/A</v>
      </c>
      <c r="M5336" s="9" t="e">
        <f t="shared" si="440"/>
        <v>#N/A</v>
      </c>
      <c r="N5336" s="5" t="e">
        <f>+VLOOKUP(B5336,'[17]TT 2023'!F$5233:K$5319,6,0)</f>
        <v>#N/A</v>
      </c>
    </row>
    <row r="5337" spans="1:14" x14ac:dyDescent="0.2">
      <c r="A5337" s="5">
        <v>46107</v>
      </c>
      <c r="B5337" s="6">
        <v>22890</v>
      </c>
      <c r="C5337" s="6" t="s">
        <v>4936</v>
      </c>
      <c r="D5337" s="6" t="s">
        <v>5334</v>
      </c>
      <c r="E5337" s="9">
        <v>2143180</v>
      </c>
      <c r="F5337" s="10" t="s">
        <v>1409</v>
      </c>
      <c r="G5337" s="9">
        <v>171454</v>
      </c>
      <c r="H5337" s="9">
        <f t="shared" si="441"/>
        <v>2314634</v>
      </c>
      <c r="I5337" s="6" t="s">
        <v>89</v>
      </c>
      <c r="J5337" s="6" t="s">
        <v>90</v>
      </c>
      <c r="K5337" s="5">
        <f t="shared" si="439"/>
        <v>46142</v>
      </c>
      <c r="L5337" s="9" t="e">
        <f>+VLOOKUP(B5337,'[17]TT 2023'!F$5233:K$5319,2,0)</f>
        <v>#N/A</v>
      </c>
      <c r="M5337" s="9" t="e">
        <f t="shared" si="440"/>
        <v>#N/A</v>
      </c>
      <c r="N5337" s="5" t="e">
        <f>+VLOOKUP(B5337,'[17]TT 2023'!F$5233:K$5319,6,0)</f>
        <v>#N/A</v>
      </c>
    </row>
    <row r="5338" spans="1:14" x14ac:dyDescent="0.2">
      <c r="A5338" s="5">
        <v>46112</v>
      </c>
      <c r="B5338" s="6">
        <v>23309</v>
      </c>
      <c r="C5338" s="6" t="s">
        <v>4936</v>
      </c>
      <c r="D5338" s="6" t="s">
        <v>5335</v>
      </c>
      <c r="E5338" s="9">
        <v>725000</v>
      </c>
      <c r="F5338" s="10" t="s">
        <v>1409</v>
      </c>
      <c r="G5338" s="9">
        <v>58000</v>
      </c>
      <c r="H5338" s="9">
        <f t="shared" si="441"/>
        <v>783000</v>
      </c>
      <c r="I5338" s="6" t="s">
        <v>147</v>
      </c>
      <c r="J5338" s="6" t="s">
        <v>148</v>
      </c>
      <c r="K5338" s="5">
        <f t="shared" si="439"/>
        <v>46147</v>
      </c>
      <c r="L5338" s="9" t="e">
        <f>+VLOOKUP(B5338,'[17]TT 2023'!F$5233:K$5319,2,0)</f>
        <v>#N/A</v>
      </c>
      <c r="M5338" s="9" t="e">
        <f t="shared" si="440"/>
        <v>#N/A</v>
      </c>
      <c r="N5338" s="5" t="e">
        <f>+VLOOKUP(B5338,'[17]TT 2023'!F$5233:K$5319,6,0)</f>
        <v>#N/A</v>
      </c>
    </row>
    <row r="5339" spans="1:14" x14ac:dyDescent="0.2">
      <c r="A5339" s="5">
        <v>46112</v>
      </c>
      <c r="B5339" s="6">
        <v>23310</v>
      </c>
      <c r="C5339" s="6" t="s">
        <v>4936</v>
      </c>
      <c r="D5339" s="6" t="s">
        <v>5336</v>
      </c>
      <c r="E5339" s="9">
        <v>2143180</v>
      </c>
      <c r="F5339" s="10" t="s">
        <v>1409</v>
      </c>
      <c r="G5339" s="9">
        <v>171454</v>
      </c>
      <c r="H5339" s="9">
        <f t="shared" si="441"/>
        <v>2314634</v>
      </c>
      <c r="I5339" s="6" t="s">
        <v>147</v>
      </c>
      <c r="J5339" s="6" t="s">
        <v>148</v>
      </c>
      <c r="K5339" s="5">
        <f t="shared" si="439"/>
        <v>46147</v>
      </c>
      <c r="L5339" s="9" t="e">
        <f>+VLOOKUP(B5339,'[17]TT 2023'!F$5233:K$5319,2,0)</f>
        <v>#N/A</v>
      </c>
      <c r="M5339" s="9" t="e">
        <f t="shared" si="440"/>
        <v>#N/A</v>
      </c>
      <c r="N5339" s="5" t="e">
        <f>+VLOOKUP(B5339,'[17]TT 2023'!F$5233:K$5319,6,0)</f>
        <v>#N/A</v>
      </c>
    </row>
    <row r="5340" spans="1:14" x14ac:dyDescent="0.2">
      <c r="A5340" s="5">
        <v>46107</v>
      </c>
      <c r="B5340" s="6">
        <v>22891</v>
      </c>
      <c r="C5340" s="6" t="s">
        <v>4936</v>
      </c>
      <c r="D5340" s="6" t="s">
        <v>5337</v>
      </c>
      <c r="E5340" s="9">
        <v>1425000</v>
      </c>
      <c r="F5340" s="10" t="s">
        <v>1409</v>
      </c>
      <c r="G5340" s="9">
        <v>114000</v>
      </c>
      <c r="H5340" s="9">
        <f t="shared" si="441"/>
        <v>1539000</v>
      </c>
      <c r="I5340" s="6" t="s">
        <v>101</v>
      </c>
      <c r="J5340" s="6" t="s">
        <v>102</v>
      </c>
      <c r="K5340" s="5">
        <f t="shared" si="439"/>
        <v>46142</v>
      </c>
      <c r="L5340" s="9" t="e">
        <f>+VLOOKUP(B5340,'[17]TT 2023'!F$5233:K$5319,2,0)</f>
        <v>#N/A</v>
      </c>
      <c r="M5340" s="9" t="e">
        <f t="shared" si="440"/>
        <v>#N/A</v>
      </c>
      <c r="N5340" s="5" t="e">
        <f>+VLOOKUP(B5340,'[17]TT 2023'!F$5233:K$5319,6,0)</f>
        <v>#N/A</v>
      </c>
    </row>
    <row r="5341" spans="1:14" x14ac:dyDescent="0.2">
      <c r="A5341" s="5">
        <v>46112</v>
      </c>
      <c r="B5341" s="6">
        <v>24176</v>
      </c>
      <c r="C5341" s="6" t="s">
        <v>4936</v>
      </c>
      <c r="D5341" s="6" t="s">
        <v>5338</v>
      </c>
      <c r="E5341" s="9">
        <v>851830</v>
      </c>
      <c r="F5341" s="10" t="s">
        <v>1409</v>
      </c>
      <c r="G5341" s="9">
        <v>68146</v>
      </c>
      <c r="H5341" s="9">
        <f t="shared" si="441"/>
        <v>919976</v>
      </c>
      <c r="I5341" s="6" t="s">
        <v>13</v>
      </c>
      <c r="J5341" s="6" t="s">
        <v>14</v>
      </c>
      <c r="K5341" s="5">
        <f t="shared" si="439"/>
        <v>46147</v>
      </c>
      <c r="L5341" s="9" t="e">
        <f>+VLOOKUP(B5341,'[17]TT 2023'!F$5233:K$5319,2,0)</f>
        <v>#N/A</v>
      </c>
      <c r="M5341" s="9" t="e">
        <f t="shared" si="440"/>
        <v>#N/A</v>
      </c>
      <c r="N5341" s="5" t="e">
        <f>+VLOOKUP(B5341,'[17]TT 2023'!F$5233:K$5319,6,0)</f>
        <v>#N/A</v>
      </c>
    </row>
    <row r="5342" spans="1:14" x14ac:dyDescent="0.2">
      <c r="A5342" s="5">
        <v>46112</v>
      </c>
      <c r="B5342" s="6">
        <v>24177</v>
      </c>
      <c r="C5342" s="6" t="s">
        <v>4936</v>
      </c>
      <c r="D5342" s="6" t="s">
        <v>5339</v>
      </c>
      <c r="E5342" s="9">
        <v>2099000</v>
      </c>
      <c r="F5342" s="10" t="s">
        <v>1409</v>
      </c>
      <c r="G5342" s="9">
        <v>167920</v>
      </c>
      <c r="H5342" s="9">
        <f t="shared" si="441"/>
        <v>2266920</v>
      </c>
      <c r="I5342" s="6" t="s">
        <v>13</v>
      </c>
      <c r="J5342" s="6" t="s">
        <v>14</v>
      </c>
      <c r="K5342" s="5">
        <f t="shared" si="439"/>
        <v>46147</v>
      </c>
      <c r="L5342" s="9" t="e">
        <f>+VLOOKUP(B5342,'[17]TT 2023'!F$5233:K$5319,2,0)</f>
        <v>#N/A</v>
      </c>
      <c r="M5342" s="9" t="e">
        <f t="shared" si="440"/>
        <v>#N/A</v>
      </c>
      <c r="N5342" s="5" t="e">
        <f>+VLOOKUP(B5342,'[17]TT 2023'!F$5233:K$5319,6,0)</f>
        <v>#N/A</v>
      </c>
    </row>
    <row r="5343" spans="1:14" x14ac:dyDescent="0.2">
      <c r="A5343" s="5">
        <v>46112</v>
      </c>
      <c r="B5343" s="6">
        <v>23250</v>
      </c>
      <c r="C5343" s="6" t="s">
        <v>4936</v>
      </c>
      <c r="D5343" s="6" t="s">
        <v>5340</v>
      </c>
      <c r="E5343" s="9">
        <v>850801</v>
      </c>
      <c r="F5343" s="10" t="s">
        <v>1409</v>
      </c>
      <c r="G5343" s="9">
        <v>68064</v>
      </c>
      <c r="H5343" s="9">
        <f t="shared" si="441"/>
        <v>918865</v>
      </c>
      <c r="I5343" s="6" t="s">
        <v>147</v>
      </c>
      <c r="J5343" s="6" t="s">
        <v>148</v>
      </c>
      <c r="K5343" s="5">
        <f t="shared" si="439"/>
        <v>46147</v>
      </c>
      <c r="L5343" s="9" t="e">
        <f>+VLOOKUP(B5343,'[17]TT 2023'!F$5233:K$5319,2,0)</f>
        <v>#N/A</v>
      </c>
      <c r="M5343" s="9" t="e">
        <f t="shared" si="440"/>
        <v>#N/A</v>
      </c>
      <c r="N5343" s="5" t="e">
        <f>+VLOOKUP(B5343,'[17]TT 2023'!F$5233:K$5319,6,0)</f>
        <v>#N/A</v>
      </c>
    </row>
    <row r="5344" spans="1:14" x14ac:dyDescent="0.2">
      <c r="A5344" s="5">
        <v>46112</v>
      </c>
      <c r="B5344" s="6">
        <v>23980</v>
      </c>
      <c r="C5344" s="6" t="s">
        <v>4936</v>
      </c>
      <c r="D5344" s="6" t="s">
        <v>5341</v>
      </c>
      <c r="E5344" s="9">
        <v>1939366</v>
      </c>
      <c r="F5344" s="10" t="s">
        <v>1409</v>
      </c>
      <c r="G5344" s="9">
        <v>155149</v>
      </c>
      <c r="H5344" s="9">
        <f t="shared" si="441"/>
        <v>2094515</v>
      </c>
      <c r="I5344" s="6" t="s">
        <v>147</v>
      </c>
      <c r="J5344" s="6" t="s">
        <v>148</v>
      </c>
      <c r="K5344" s="5">
        <f t="shared" si="439"/>
        <v>46147</v>
      </c>
      <c r="L5344" s="9" t="e">
        <f>+VLOOKUP(B5344,'[17]TT 2023'!F$5233:K$5319,2,0)</f>
        <v>#N/A</v>
      </c>
      <c r="M5344" s="9" t="e">
        <f t="shared" si="440"/>
        <v>#N/A</v>
      </c>
      <c r="N5344" s="5" t="e">
        <f>+VLOOKUP(B5344,'[17]TT 2023'!F$5233:K$5319,6,0)</f>
        <v>#N/A</v>
      </c>
    </row>
    <row r="5345" spans="1:14" x14ac:dyDescent="0.2">
      <c r="A5345" s="5">
        <v>46112</v>
      </c>
      <c r="B5345" s="6">
        <v>23252</v>
      </c>
      <c r="C5345" s="6" t="s">
        <v>4936</v>
      </c>
      <c r="D5345" s="6" t="s">
        <v>5342</v>
      </c>
      <c r="E5345" s="9">
        <v>5247500</v>
      </c>
      <c r="F5345" s="10" t="s">
        <v>1409</v>
      </c>
      <c r="G5345" s="9">
        <v>419800</v>
      </c>
      <c r="H5345" s="9">
        <f t="shared" si="441"/>
        <v>5667300</v>
      </c>
      <c r="I5345" s="6" t="s">
        <v>147</v>
      </c>
      <c r="J5345" s="6" t="s">
        <v>148</v>
      </c>
      <c r="K5345" s="5">
        <f t="shared" si="439"/>
        <v>46147</v>
      </c>
      <c r="L5345" s="9" t="e">
        <f>+VLOOKUP(B5345,'[17]TT 2023'!F$5233:K$5319,2,0)</f>
        <v>#N/A</v>
      </c>
      <c r="M5345" s="9" t="e">
        <f t="shared" si="440"/>
        <v>#N/A</v>
      </c>
      <c r="N5345" s="5" t="e">
        <f>+VLOOKUP(B5345,'[17]TT 2023'!F$5233:K$5319,6,0)</f>
        <v>#N/A</v>
      </c>
    </row>
    <row r="5346" spans="1:14" x14ac:dyDescent="0.2">
      <c r="A5346" s="5">
        <v>46112</v>
      </c>
      <c r="B5346" s="6">
        <v>23251</v>
      </c>
      <c r="C5346" s="6" t="s">
        <v>4936</v>
      </c>
      <c r="D5346" s="6" t="s">
        <v>5343</v>
      </c>
      <c r="E5346" s="9">
        <v>5247500</v>
      </c>
      <c r="F5346" s="10" t="s">
        <v>1409</v>
      </c>
      <c r="G5346" s="9">
        <v>419800</v>
      </c>
      <c r="H5346" s="9">
        <f t="shared" si="441"/>
        <v>5667300</v>
      </c>
      <c r="I5346" s="6" t="s">
        <v>147</v>
      </c>
      <c r="J5346" s="6" t="s">
        <v>148</v>
      </c>
      <c r="K5346" s="5">
        <f t="shared" si="439"/>
        <v>46147</v>
      </c>
      <c r="L5346" s="9" t="e">
        <f>+VLOOKUP(B5346,'[17]TT 2023'!F$5233:K$5319,2,0)</f>
        <v>#N/A</v>
      </c>
      <c r="M5346" s="9" t="e">
        <f t="shared" si="440"/>
        <v>#N/A</v>
      </c>
      <c r="N5346" s="5" t="e">
        <f>+VLOOKUP(B5346,'[17]TT 2023'!F$5233:K$5319,6,0)</f>
        <v>#N/A</v>
      </c>
    </row>
    <row r="5347" spans="1:14" x14ac:dyDescent="0.2">
      <c r="A5347" s="5">
        <v>46112</v>
      </c>
      <c r="B5347" s="6">
        <v>23256</v>
      </c>
      <c r="C5347" s="6" t="s">
        <v>4936</v>
      </c>
      <c r="D5347" s="6" t="s">
        <v>5344</v>
      </c>
      <c r="E5347" s="9">
        <v>1870084</v>
      </c>
      <c r="F5347" s="10" t="s">
        <v>1409</v>
      </c>
      <c r="G5347" s="9">
        <v>149607</v>
      </c>
      <c r="H5347" s="9">
        <f t="shared" si="441"/>
        <v>2019691</v>
      </c>
      <c r="I5347" s="6" t="s">
        <v>83</v>
      </c>
      <c r="J5347" s="6" t="s">
        <v>84</v>
      </c>
      <c r="K5347" s="5">
        <f t="shared" si="439"/>
        <v>46147</v>
      </c>
      <c r="L5347" s="9" t="e">
        <f>+VLOOKUP(B5347,'[17]TT 2023'!F$5233:K$5319,2,0)</f>
        <v>#N/A</v>
      </c>
      <c r="M5347" s="9" t="e">
        <f t="shared" si="440"/>
        <v>#N/A</v>
      </c>
      <c r="N5347" s="5" t="e">
        <f>+VLOOKUP(B5347,'[17]TT 2023'!F$5233:K$5319,6,0)</f>
        <v>#N/A</v>
      </c>
    </row>
    <row r="5348" spans="1:14" x14ac:dyDescent="0.2">
      <c r="A5348" s="5">
        <v>46112</v>
      </c>
      <c r="B5348" s="6">
        <v>23257</v>
      </c>
      <c r="C5348" s="6" t="s">
        <v>4936</v>
      </c>
      <c r="D5348" s="6" t="s">
        <v>5345</v>
      </c>
      <c r="E5348" s="9">
        <v>2705500</v>
      </c>
      <c r="F5348" s="10" t="s">
        <v>1409</v>
      </c>
      <c r="G5348" s="9">
        <v>216440</v>
      </c>
      <c r="H5348" s="9">
        <f t="shared" si="441"/>
        <v>2921940</v>
      </c>
      <c r="I5348" s="6" t="s">
        <v>139</v>
      </c>
      <c r="J5348" s="6" t="s">
        <v>140</v>
      </c>
      <c r="K5348" s="5">
        <f t="shared" si="439"/>
        <v>46147</v>
      </c>
      <c r="L5348" s="9" t="e">
        <f>+VLOOKUP(B5348,'[17]TT 2023'!F$5233:K$5319,2,0)</f>
        <v>#N/A</v>
      </c>
      <c r="M5348" s="9" t="e">
        <f t="shared" si="440"/>
        <v>#N/A</v>
      </c>
      <c r="N5348" s="5" t="e">
        <f>+VLOOKUP(B5348,'[17]TT 2023'!F$5233:K$5319,6,0)</f>
        <v>#N/A</v>
      </c>
    </row>
    <row r="5349" spans="1:14" x14ac:dyDescent="0.2">
      <c r="A5349" s="5">
        <v>46112</v>
      </c>
      <c r="B5349" s="6">
        <v>23258</v>
      </c>
      <c r="C5349" s="6" t="s">
        <v>4936</v>
      </c>
      <c r="D5349" s="6" t="s">
        <v>5346</v>
      </c>
      <c r="E5349" s="9">
        <v>700000</v>
      </c>
      <c r="F5349" s="10" t="s">
        <v>1409</v>
      </c>
      <c r="G5349" s="9">
        <v>56000</v>
      </c>
      <c r="H5349" s="9">
        <f t="shared" si="441"/>
        <v>756000</v>
      </c>
      <c r="I5349" s="6" t="s">
        <v>73</v>
      </c>
      <c r="J5349" s="6" t="s">
        <v>74</v>
      </c>
      <c r="K5349" s="5">
        <f t="shared" si="439"/>
        <v>46147</v>
      </c>
      <c r="L5349" s="9" t="e">
        <f>+VLOOKUP(B5349,'[17]TT 2023'!F$5233:K$5319,2,0)</f>
        <v>#N/A</v>
      </c>
      <c r="M5349" s="9" t="e">
        <f t="shared" si="440"/>
        <v>#N/A</v>
      </c>
      <c r="N5349" s="5" t="e">
        <f>+VLOOKUP(B5349,'[17]TT 2023'!F$5233:K$5319,6,0)</f>
        <v>#N/A</v>
      </c>
    </row>
    <row r="5350" spans="1:14" x14ac:dyDescent="0.2">
      <c r="A5350" s="5">
        <v>46112</v>
      </c>
      <c r="B5350" s="6">
        <v>23259</v>
      </c>
      <c r="C5350" s="6" t="s">
        <v>4936</v>
      </c>
      <c r="D5350" s="6" t="s">
        <v>5347</v>
      </c>
      <c r="E5350" s="9">
        <v>1551330</v>
      </c>
      <c r="F5350" s="10" t="s">
        <v>1409</v>
      </c>
      <c r="G5350" s="9">
        <v>124106</v>
      </c>
      <c r="H5350" s="9">
        <f t="shared" si="441"/>
        <v>1675436</v>
      </c>
      <c r="I5350" s="6" t="s">
        <v>113</v>
      </c>
      <c r="J5350" s="6" t="s">
        <v>114</v>
      </c>
      <c r="K5350" s="5">
        <f t="shared" si="439"/>
        <v>46147</v>
      </c>
      <c r="L5350" s="9" t="e">
        <f>+VLOOKUP(B5350,'[17]TT 2023'!F$5233:K$5319,2,0)</f>
        <v>#N/A</v>
      </c>
      <c r="M5350" s="9" t="e">
        <f t="shared" si="440"/>
        <v>#N/A</v>
      </c>
      <c r="N5350" s="5" t="e">
        <f>+VLOOKUP(B5350,'[17]TT 2023'!F$5233:K$5319,6,0)</f>
        <v>#N/A</v>
      </c>
    </row>
    <row r="5351" spans="1:14" x14ac:dyDescent="0.2">
      <c r="A5351" s="5">
        <v>46112</v>
      </c>
      <c r="B5351" s="6">
        <v>23260</v>
      </c>
      <c r="C5351" s="6" t="s">
        <v>4936</v>
      </c>
      <c r="D5351" s="6" t="s">
        <v>5348</v>
      </c>
      <c r="E5351" s="9">
        <v>1049500</v>
      </c>
      <c r="F5351" s="10" t="s">
        <v>1409</v>
      </c>
      <c r="G5351" s="9">
        <v>83960</v>
      </c>
      <c r="H5351" s="9">
        <f t="shared" si="441"/>
        <v>1133460</v>
      </c>
      <c r="I5351" s="6" t="s">
        <v>83</v>
      </c>
      <c r="J5351" s="6" t="s">
        <v>84</v>
      </c>
      <c r="K5351" s="5">
        <f t="shared" si="439"/>
        <v>46147</v>
      </c>
      <c r="L5351" s="9" t="e">
        <f>+VLOOKUP(B5351,'[17]TT 2023'!F$5233:K$5319,2,0)</f>
        <v>#N/A</v>
      </c>
      <c r="M5351" s="9" t="e">
        <f t="shared" si="440"/>
        <v>#N/A</v>
      </c>
      <c r="N5351" s="5" t="e">
        <f>+VLOOKUP(B5351,'[17]TT 2023'!F$5233:K$5319,6,0)</f>
        <v>#N/A</v>
      </c>
    </row>
    <row r="5352" spans="1:14" x14ac:dyDescent="0.2">
      <c r="A5352" s="5">
        <v>46112</v>
      </c>
      <c r="B5352" s="6">
        <v>23261</v>
      </c>
      <c r="C5352" s="6" t="s">
        <v>4936</v>
      </c>
      <c r="D5352" s="6" t="s">
        <v>5349</v>
      </c>
      <c r="E5352" s="9">
        <v>2893620</v>
      </c>
      <c r="F5352" s="10" t="s">
        <v>1409</v>
      </c>
      <c r="G5352" s="9">
        <v>231490</v>
      </c>
      <c r="H5352" s="9">
        <f t="shared" si="441"/>
        <v>3125110</v>
      </c>
      <c r="I5352" s="6" t="s">
        <v>291</v>
      </c>
      <c r="J5352" s="6" t="s">
        <v>292</v>
      </c>
      <c r="K5352" s="5">
        <f t="shared" si="439"/>
        <v>46147</v>
      </c>
      <c r="L5352" s="9" t="e">
        <f>+VLOOKUP(B5352,'[17]TT 2023'!F$5233:K$5319,2,0)</f>
        <v>#N/A</v>
      </c>
      <c r="M5352" s="9" t="e">
        <f t="shared" si="440"/>
        <v>#N/A</v>
      </c>
      <c r="N5352" s="5" t="e">
        <f>+VLOOKUP(B5352,'[17]TT 2023'!F$5233:K$5319,6,0)</f>
        <v>#N/A</v>
      </c>
    </row>
    <row r="5353" spans="1:14" x14ac:dyDescent="0.2">
      <c r="A5353" s="5">
        <v>46112</v>
      </c>
      <c r="B5353" s="6">
        <v>23262</v>
      </c>
      <c r="C5353" s="6" t="s">
        <v>4936</v>
      </c>
      <c r="D5353" s="6" t="s">
        <v>5350</v>
      </c>
      <c r="E5353" s="9">
        <v>4246950</v>
      </c>
      <c r="F5353" s="10" t="s">
        <v>1409</v>
      </c>
      <c r="G5353" s="9">
        <v>339756</v>
      </c>
      <c r="H5353" s="9">
        <f t="shared" si="441"/>
        <v>4586706</v>
      </c>
      <c r="I5353" s="6" t="s">
        <v>93</v>
      </c>
      <c r="J5353" s="6" t="s">
        <v>94</v>
      </c>
      <c r="K5353" s="5">
        <f t="shared" si="439"/>
        <v>46147</v>
      </c>
      <c r="L5353" s="9" t="e">
        <f>+VLOOKUP(B5353,'[17]TT 2023'!F$5233:K$5319,2,0)</f>
        <v>#N/A</v>
      </c>
      <c r="M5353" s="9" t="e">
        <f t="shared" si="440"/>
        <v>#N/A</v>
      </c>
      <c r="N5353" s="5" t="e">
        <f>+VLOOKUP(B5353,'[17]TT 2023'!F$5233:K$5319,6,0)</f>
        <v>#N/A</v>
      </c>
    </row>
    <row r="5354" spans="1:14" x14ac:dyDescent="0.2">
      <c r="A5354" s="5">
        <v>46112</v>
      </c>
      <c r="B5354" s="6">
        <v>23263</v>
      </c>
      <c r="C5354" s="6" t="s">
        <v>4936</v>
      </c>
      <c r="D5354" s="6" t="s">
        <v>5351</v>
      </c>
      <c r="E5354" s="9">
        <v>1719535</v>
      </c>
      <c r="F5354" s="10" t="s">
        <v>1409</v>
      </c>
      <c r="G5354" s="9">
        <v>137563</v>
      </c>
      <c r="H5354" s="9">
        <f t="shared" si="441"/>
        <v>1857098</v>
      </c>
      <c r="I5354" s="6" t="s">
        <v>89</v>
      </c>
      <c r="J5354" s="6" t="s">
        <v>90</v>
      </c>
      <c r="K5354" s="5">
        <f t="shared" si="439"/>
        <v>46147</v>
      </c>
      <c r="L5354" s="9" t="e">
        <f>+VLOOKUP(B5354,'[17]TT 2023'!F$5233:K$5319,2,0)</f>
        <v>#N/A</v>
      </c>
      <c r="M5354" s="9" t="e">
        <f t="shared" si="440"/>
        <v>#N/A</v>
      </c>
      <c r="N5354" s="5" t="e">
        <f>+VLOOKUP(B5354,'[17]TT 2023'!F$5233:K$5319,6,0)</f>
        <v>#N/A</v>
      </c>
    </row>
    <row r="5355" spans="1:14" x14ac:dyDescent="0.2">
      <c r="A5355" s="5">
        <v>46112</v>
      </c>
      <c r="B5355" s="6">
        <v>23264</v>
      </c>
      <c r="C5355" s="6" t="s">
        <v>4936</v>
      </c>
      <c r="D5355" s="6" t="s">
        <v>5352</v>
      </c>
      <c r="E5355" s="9">
        <v>1540565</v>
      </c>
      <c r="F5355" s="10" t="s">
        <v>1409</v>
      </c>
      <c r="G5355" s="9">
        <v>123245</v>
      </c>
      <c r="H5355" s="9">
        <f t="shared" si="441"/>
        <v>1663810</v>
      </c>
      <c r="I5355" s="6" t="s">
        <v>89</v>
      </c>
      <c r="J5355" s="6" t="s">
        <v>90</v>
      </c>
      <c r="K5355" s="5">
        <f t="shared" si="439"/>
        <v>46147</v>
      </c>
      <c r="L5355" s="9" t="e">
        <f>+VLOOKUP(B5355,'[17]TT 2023'!F$5233:K$5319,2,0)</f>
        <v>#N/A</v>
      </c>
      <c r="M5355" s="9" t="e">
        <f t="shared" si="440"/>
        <v>#N/A</v>
      </c>
      <c r="N5355" s="5" t="e">
        <f>+VLOOKUP(B5355,'[17]TT 2023'!F$5233:K$5319,6,0)</f>
        <v>#N/A</v>
      </c>
    </row>
    <row r="5356" spans="1:14" x14ac:dyDescent="0.2">
      <c r="A5356" s="5">
        <v>46112</v>
      </c>
      <c r="B5356" s="6">
        <v>23265</v>
      </c>
      <c r="C5356" s="6" t="s">
        <v>4936</v>
      </c>
      <c r="D5356" s="6" t="s">
        <v>5353</v>
      </c>
      <c r="E5356" s="9">
        <v>700000</v>
      </c>
      <c r="F5356" s="10" t="s">
        <v>1409</v>
      </c>
      <c r="G5356" s="9">
        <v>56000</v>
      </c>
      <c r="H5356" s="9">
        <f t="shared" si="441"/>
        <v>756000</v>
      </c>
      <c r="I5356" s="6" t="s">
        <v>53</v>
      </c>
      <c r="J5356" s="6" t="s">
        <v>54</v>
      </c>
      <c r="K5356" s="5">
        <f t="shared" si="439"/>
        <v>46147</v>
      </c>
      <c r="L5356" s="9" t="e">
        <f>+VLOOKUP(B5356,'[17]TT 2023'!F$5233:K$5319,2,0)</f>
        <v>#N/A</v>
      </c>
      <c r="M5356" s="9" t="e">
        <f t="shared" si="440"/>
        <v>#N/A</v>
      </c>
      <c r="N5356" s="5" t="e">
        <f>+VLOOKUP(B5356,'[17]TT 2023'!F$5233:K$5319,6,0)</f>
        <v>#N/A</v>
      </c>
    </row>
    <row r="5357" spans="1:14" x14ac:dyDescent="0.2">
      <c r="A5357" s="5">
        <v>46112</v>
      </c>
      <c r="B5357" s="6">
        <v>23266</v>
      </c>
      <c r="C5357" s="6" t="s">
        <v>4936</v>
      </c>
      <c r="D5357" s="6" t="s">
        <v>5354</v>
      </c>
      <c r="E5357" s="9">
        <v>2143180</v>
      </c>
      <c r="F5357" s="10" t="s">
        <v>1409</v>
      </c>
      <c r="G5357" s="9">
        <v>171454</v>
      </c>
      <c r="H5357" s="9">
        <f t="shared" si="441"/>
        <v>2314634</v>
      </c>
      <c r="I5357" s="6" t="s">
        <v>53</v>
      </c>
      <c r="J5357" s="6" t="s">
        <v>54</v>
      </c>
      <c r="K5357" s="5">
        <f t="shared" si="439"/>
        <v>46147</v>
      </c>
      <c r="L5357" s="9" t="e">
        <f>+VLOOKUP(B5357,'[17]TT 2023'!F$5233:K$5319,2,0)</f>
        <v>#N/A</v>
      </c>
      <c r="M5357" s="9" t="e">
        <f t="shared" si="440"/>
        <v>#N/A</v>
      </c>
      <c r="N5357" s="5" t="e">
        <f>+VLOOKUP(B5357,'[17]TT 2023'!F$5233:K$5319,6,0)</f>
        <v>#N/A</v>
      </c>
    </row>
    <row r="5358" spans="1:14" x14ac:dyDescent="0.2">
      <c r="A5358" s="5">
        <v>46112</v>
      </c>
      <c r="B5358" s="6">
        <v>23267</v>
      </c>
      <c r="C5358" s="6" t="s">
        <v>4936</v>
      </c>
      <c r="D5358" s="6" t="s">
        <v>5355</v>
      </c>
      <c r="E5358" s="9">
        <v>2099000</v>
      </c>
      <c r="F5358" s="10" t="s">
        <v>1409</v>
      </c>
      <c r="G5358" s="9">
        <v>167920</v>
      </c>
      <c r="H5358" s="9">
        <f t="shared" si="441"/>
        <v>2266920</v>
      </c>
      <c r="I5358" s="6" t="s">
        <v>139</v>
      </c>
      <c r="J5358" s="6" t="s">
        <v>140</v>
      </c>
      <c r="K5358" s="5">
        <f t="shared" si="439"/>
        <v>46147</v>
      </c>
      <c r="L5358" s="9" t="e">
        <f>+VLOOKUP(B5358,'[17]TT 2023'!F$5233:K$5319,2,0)</f>
        <v>#N/A</v>
      </c>
      <c r="M5358" s="9" t="e">
        <f t="shared" si="440"/>
        <v>#N/A</v>
      </c>
      <c r="N5358" s="5" t="e">
        <f>+VLOOKUP(B5358,'[17]TT 2023'!F$5233:K$5319,6,0)</f>
        <v>#N/A</v>
      </c>
    </row>
    <row r="5359" spans="1:14" x14ac:dyDescent="0.2">
      <c r="A5359" s="5">
        <v>46112</v>
      </c>
      <c r="B5359" s="6">
        <v>23268</v>
      </c>
      <c r="C5359" s="6" t="s">
        <v>4936</v>
      </c>
      <c r="D5359" s="6" t="s">
        <v>5356</v>
      </c>
      <c r="E5359" s="9">
        <v>700000</v>
      </c>
      <c r="F5359" s="10" t="s">
        <v>1409</v>
      </c>
      <c r="G5359" s="9">
        <v>56000</v>
      </c>
      <c r="H5359" s="9">
        <f t="shared" si="441"/>
        <v>756000</v>
      </c>
      <c r="I5359" s="6" t="s">
        <v>139</v>
      </c>
      <c r="J5359" s="6" t="s">
        <v>140</v>
      </c>
      <c r="K5359" s="5">
        <f t="shared" si="439"/>
        <v>46147</v>
      </c>
      <c r="L5359" s="9" t="e">
        <f>+VLOOKUP(B5359,'[17]TT 2023'!F$5233:K$5319,2,0)</f>
        <v>#N/A</v>
      </c>
      <c r="M5359" s="9" t="e">
        <f t="shared" si="440"/>
        <v>#N/A</v>
      </c>
      <c r="N5359" s="5" t="e">
        <f>+VLOOKUP(B5359,'[17]TT 2023'!F$5233:K$5319,6,0)</f>
        <v>#N/A</v>
      </c>
    </row>
    <row r="5360" spans="1:14" x14ac:dyDescent="0.2">
      <c r="A5360" s="5">
        <v>46112</v>
      </c>
      <c r="B5360" s="6">
        <v>23269</v>
      </c>
      <c r="C5360" s="6" t="s">
        <v>4936</v>
      </c>
      <c r="D5360" s="6" t="s">
        <v>5357</v>
      </c>
      <c r="E5360" s="9">
        <v>700000</v>
      </c>
      <c r="F5360" s="10" t="s">
        <v>1409</v>
      </c>
      <c r="G5360" s="9">
        <v>56000</v>
      </c>
      <c r="H5360" s="9">
        <f t="shared" si="441"/>
        <v>756000</v>
      </c>
      <c r="I5360" s="6" t="s">
        <v>13</v>
      </c>
      <c r="J5360" s="6" t="s">
        <v>14</v>
      </c>
      <c r="K5360" s="5">
        <f t="shared" si="439"/>
        <v>46147</v>
      </c>
      <c r="L5360" s="9" t="e">
        <f>+VLOOKUP(B5360,'[17]TT 2023'!F$5233:K$5319,2,0)</f>
        <v>#N/A</v>
      </c>
      <c r="M5360" s="9" t="e">
        <f t="shared" si="440"/>
        <v>#N/A</v>
      </c>
      <c r="N5360" s="5" t="e">
        <f>+VLOOKUP(B5360,'[17]TT 2023'!F$5233:K$5319,6,0)</f>
        <v>#N/A</v>
      </c>
    </row>
    <row r="5361" spans="1:15" x14ac:dyDescent="0.2">
      <c r="A5361" s="5">
        <v>46112</v>
      </c>
      <c r="B5361" s="6">
        <v>23270</v>
      </c>
      <c r="C5361" s="6" t="s">
        <v>4936</v>
      </c>
      <c r="D5361" s="6" t="s">
        <v>5358</v>
      </c>
      <c r="E5361" s="9">
        <v>1656000</v>
      </c>
      <c r="F5361" s="10" t="s">
        <v>1409</v>
      </c>
      <c r="G5361" s="9">
        <v>132480</v>
      </c>
      <c r="H5361" s="9">
        <f t="shared" si="441"/>
        <v>1788480</v>
      </c>
      <c r="I5361" s="6" t="s">
        <v>13</v>
      </c>
      <c r="J5361" s="6" t="s">
        <v>14</v>
      </c>
      <c r="K5361" s="5">
        <f t="shared" si="439"/>
        <v>46147</v>
      </c>
      <c r="L5361" s="9" t="e">
        <f>+VLOOKUP(B5361,'[17]TT 2023'!F$5233:K$5319,2,0)</f>
        <v>#N/A</v>
      </c>
      <c r="M5361" s="9" t="e">
        <f t="shared" si="440"/>
        <v>#N/A</v>
      </c>
      <c r="N5361" s="5" t="e">
        <f>+VLOOKUP(B5361,'[17]TT 2023'!F$5233:K$5319,6,0)</f>
        <v>#N/A</v>
      </c>
    </row>
    <row r="5362" spans="1:15" x14ac:dyDescent="0.2">
      <c r="A5362" s="5">
        <v>46112</v>
      </c>
      <c r="B5362" s="6">
        <v>23271</v>
      </c>
      <c r="C5362" s="6" t="s">
        <v>4936</v>
      </c>
      <c r="D5362" s="6" t="s">
        <v>5359</v>
      </c>
      <c r="E5362" s="9">
        <v>1528000</v>
      </c>
      <c r="F5362" s="10" t="s">
        <v>1409</v>
      </c>
      <c r="G5362" s="9">
        <v>122240</v>
      </c>
      <c r="H5362" s="9">
        <f t="shared" si="441"/>
        <v>1650240</v>
      </c>
      <c r="I5362" s="6" t="s">
        <v>101</v>
      </c>
      <c r="J5362" s="6" t="s">
        <v>102</v>
      </c>
      <c r="K5362" s="5">
        <f t="shared" si="439"/>
        <v>46147</v>
      </c>
      <c r="L5362" s="9" t="e">
        <f>+VLOOKUP(B5362,'[17]TT 2023'!F$5233:K$5319,2,0)</f>
        <v>#N/A</v>
      </c>
      <c r="M5362" s="9" t="e">
        <f t="shared" si="440"/>
        <v>#N/A</v>
      </c>
      <c r="N5362" s="5" t="e">
        <f>+VLOOKUP(B5362,'[17]TT 2023'!F$5233:K$5319,6,0)</f>
        <v>#N/A</v>
      </c>
    </row>
    <row r="5363" spans="1:15" x14ac:dyDescent="0.2">
      <c r="A5363" s="5">
        <v>46112</v>
      </c>
      <c r="B5363" s="6">
        <v>23272</v>
      </c>
      <c r="C5363" s="6" t="s">
        <v>4936</v>
      </c>
      <c r="D5363" s="6" t="s">
        <v>5360</v>
      </c>
      <c r="E5363" s="9">
        <v>1049500</v>
      </c>
      <c r="F5363" s="10" t="s">
        <v>1409</v>
      </c>
      <c r="G5363" s="9">
        <v>83960</v>
      </c>
      <c r="H5363" s="9">
        <f t="shared" si="441"/>
        <v>1133460</v>
      </c>
      <c r="I5363" s="6" t="s">
        <v>117</v>
      </c>
      <c r="J5363" s="6" t="s">
        <v>118</v>
      </c>
      <c r="K5363" s="5">
        <f t="shared" si="439"/>
        <v>46147</v>
      </c>
      <c r="L5363" s="9" t="e">
        <f>+VLOOKUP(B5363,'[17]TT 2023'!F$5233:K$5319,2,0)</f>
        <v>#N/A</v>
      </c>
      <c r="M5363" s="9" t="e">
        <f t="shared" si="440"/>
        <v>#N/A</v>
      </c>
      <c r="N5363" s="5" t="e">
        <f>+VLOOKUP(B5363,'[17]TT 2023'!F$5233:K$5319,6,0)</f>
        <v>#N/A</v>
      </c>
    </row>
    <row r="5364" spans="1:15" x14ac:dyDescent="0.2">
      <c r="A5364" s="5">
        <v>46112</v>
      </c>
      <c r="B5364" s="6">
        <v>23273</v>
      </c>
      <c r="C5364" s="6" t="s">
        <v>4936</v>
      </c>
      <c r="D5364" s="6" t="s">
        <v>5361</v>
      </c>
      <c r="E5364" s="9">
        <v>828000</v>
      </c>
      <c r="F5364" s="10" t="s">
        <v>1409</v>
      </c>
      <c r="G5364" s="9">
        <v>66240</v>
      </c>
      <c r="H5364" s="9">
        <f t="shared" si="441"/>
        <v>894240</v>
      </c>
      <c r="I5364" s="6" t="s">
        <v>117</v>
      </c>
      <c r="J5364" s="6" t="s">
        <v>118</v>
      </c>
      <c r="K5364" s="5">
        <f t="shared" si="439"/>
        <v>46147</v>
      </c>
      <c r="L5364" s="9" t="e">
        <f>+VLOOKUP(B5364,'[17]TT 2023'!F$5233:K$5319,2,0)</f>
        <v>#N/A</v>
      </c>
      <c r="M5364" s="9" t="e">
        <f t="shared" si="440"/>
        <v>#N/A</v>
      </c>
      <c r="N5364" s="5" t="e">
        <f>+VLOOKUP(B5364,'[17]TT 2023'!F$5233:K$5319,6,0)</f>
        <v>#N/A</v>
      </c>
    </row>
    <row r="5365" spans="1:15" x14ac:dyDescent="0.2">
      <c r="A5365" s="5">
        <v>46112</v>
      </c>
      <c r="B5365" s="6">
        <v>23274</v>
      </c>
      <c r="C5365" s="6" t="s">
        <v>4936</v>
      </c>
      <c r="D5365" s="6" t="s">
        <v>5362</v>
      </c>
      <c r="E5365" s="9">
        <v>2143180</v>
      </c>
      <c r="F5365" s="10" t="s">
        <v>1409</v>
      </c>
      <c r="G5365" s="9">
        <v>171454</v>
      </c>
      <c r="H5365" s="9">
        <f t="shared" si="441"/>
        <v>2314634</v>
      </c>
      <c r="I5365" s="6" t="s">
        <v>117</v>
      </c>
      <c r="J5365" s="6" t="s">
        <v>118</v>
      </c>
      <c r="K5365" s="5">
        <f t="shared" si="439"/>
        <v>46147</v>
      </c>
      <c r="L5365" s="9" t="e">
        <f>+VLOOKUP(B5365,'[17]TT 2023'!F$5233:K$5319,2,0)</f>
        <v>#N/A</v>
      </c>
      <c r="M5365" s="9" t="e">
        <f t="shared" si="440"/>
        <v>#N/A</v>
      </c>
      <c r="N5365" s="5" t="e">
        <f>+VLOOKUP(B5365,'[17]TT 2023'!F$5233:K$5319,6,0)</f>
        <v>#N/A</v>
      </c>
    </row>
    <row r="5366" spans="1:15" x14ac:dyDescent="0.2">
      <c r="A5366" s="5">
        <v>46112</v>
      </c>
      <c r="B5366" s="6">
        <v>23276</v>
      </c>
      <c r="C5366" s="6" t="s">
        <v>4936</v>
      </c>
      <c r="D5366" s="6" t="s">
        <v>5363</v>
      </c>
      <c r="E5366" s="9">
        <v>982130</v>
      </c>
      <c r="F5366" s="10" t="s">
        <v>1409</v>
      </c>
      <c r="G5366" s="9">
        <v>78570</v>
      </c>
      <c r="H5366" s="9">
        <f t="shared" si="441"/>
        <v>1060700</v>
      </c>
      <c r="I5366" s="6" t="s">
        <v>13</v>
      </c>
      <c r="J5366" s="6" t="s">
        <v>14</v>
      </c>
      <c r="K5366" s="5">
        <f t="shared" si="439"/>
        <v>46147</v>
      </c>
      <c r="L5366" s="9" t="e">
        <f>+VLOOKUP(B5366,'[17]TT 2023'!F$5233:K$5319,2,0)</f>
        <v>#N/A</v>
      </c>
      <c r="M5366" s="9" t="e">
        <f t="shared" si="440"/>
        <v>#N/A</v>
      </c>
      <c r="N5366" s="5" t="e">
        <f>+VLOOKUP(B5366,'[17]TT 2023'!F$5233:K$5319,6,0)</f>
        <v>#N/A</v>
      </c>
    </row>
    <row r="5367" spans="1:15" x14ac:dyDescent="0.2">
      <c r="A5367" s="5">
        <v>46112</v>
      </c>
      <c r="B5367" s="6">
        <v>23277</v>
      </c>
      <c r="C5367" s="6" t="s">
        <v>4936</v>
      </c>
      <c r="D5367" s="6" t="s">
        <v>5364</v>
      </c>
      <c r="E5367" s="9">
        <v>2893620</v>
      </c>
      <c r="F5367" s="10" t="s">
        <v>1409</v>
      </c>
      <c r="G5367" s="9">
        <v>231490</v>
      </c>
      <c r="H5367" s="9">
        <f t="shared" si="441"/>
        <v>3125110</v>
      </c>
      <c r="I5367" s="6" t="s">
        <v>107</v>
      </c>
      <c r="J5367" s="6" t="s">
        <v>108</v>
      </c>
      <c r="K5367" s="5">
        <f t="shared" si="439"/>
        <v>46147</v>
      </c>
      <c r="L5367" s="9" t="e">
        <f>+VLOOKUP(B5367,'[17]TT 2023'!F$5233:K$5319,2,0)</f>
        <v>#N/A</v>
      </c>
      <c r="M5367" s="9" t="e">
        <f t="shared" si="440"/>
        <v>#N/A</v>
      </c>
      <c r="N5367" s="5" t="e">
        <f>+VLOOKUP(B5367,'[17]TT 2023'!F$5233:K$5319,6,0)</f>
        <v>#N/A</v>
      </c>
    </row>
    <row r="5368" spans="1:15" x14ac:dyDescent="0.2">
      <c r="A5368" s="5">
        <v>46112</v>
      </c>
      <c r="B5368" s="6">
        <v>23278</v>
      </c>
      <c r="C5368" s="6" t="s">
        <v>4936</v>
      </c>
      <c r="D5368" s="6" t="s">
        <v>5365</v>
      </c>
      <c r="E5368" s="9">
        <v>982130</v>
      </c>
      <c r="F5368" s="10" t="s">
        <v>1409</v>
      </c>
      <c r="G5368" s="9">
        <v>78570</v>
      </c>
      <c r="H5368" s="9">
        <f t="shared" si="441"/>
        <v>1060700</v>
      </c>
      <c r="I5368" s="6" t="s">
        <v>139</v>
      </c>
      <c r="J5368" s="6" t="s">
        <v>140</v>
      </c>
      <c r="K5368" s="5">
        <f t="shared" si="439"/>
        <v>46147</v>
      </c>
      <c r="L5368" s="9" t="e">
        <f>+VLOOKUP(B5368,'[17]TT 2023'!F$5233:K$5319,2,0)</f>
        <v>#N/A</v>
      </c>
      <c r="M5368" s="9" t="e">
        <f t="shared" si="440"/>
        <v>#N/A</v>
      </c>
      <c r="N5368" s="5" t="e">
        <f>+VLOOKUP(B5368,'[17]TT 2023'!F$5233:K$5319,6,0)</f>
        <v>#N/A</v>
      </c>
    </row>
    <row r="5369" spans="1:15" x14ac:dyDescent="0.2">
      <c r="A5369" s="5">
        <v>46112</v>
      </c>
      <c r="B5369" s="6">
        <v>23279</v>
      </c>
      <c r="C5369" s="6" t="s">
        <v>4936</v>
      </c>
      <c r="D5369" s="6" t="s">
        <v>5366</v>
      </c>
      <c r="E5369" s="9">
        <v>1970450</v>
      </c>
      <c r="F5369" s="10" t="s">
        <v>1409</v>
      </c>
      <c r="G5369" s="9">
        <v>157636</v>
      </c>
      <c r="H5369" s="9">
        <f t="shared" si="441"/>
        <v>2128086</v>
      </c>
      <c r="I5369" s="6" t="s">
        <v>139</v>
      </c>
      <c r="J5369" s="6" t="s">
        <v>140</v>
      </c>
      <c r="K5369" s="5">
        <f t="shared" si="439"/>
        <v>46147</v>
      </c>
      <c r="L5369" s="9" t="e">
        <f>+VLOOKUP(B5369,'[17]TT 2023'!F$5233:K$5319,2,0)</f>
        <v>#N/A</v>
      </c>
      <c r="M5369" s="9" t="e">
        <f t="shared" si="440"/>
        <v>#N/A</v>
      </c>
      <c r="N5369" s="5" t="e">
        <f>+VLOOKUP(B5369,'[17]TT 2023'!F$5233:K$5319,6,0)</f>
        <v>#N/A</v>
      </c>
    </row>
    <row r="5370" spans="1:15" x14ac:dyDescent="0.2">
      <c r="A5370" s="5">
        <v>46112</v>
      </c>
      <c r="B5370" s="6">
        <v>23280</v>
      </c>
      <c r="C5370" s="6" t="s">
        <v>4936</v>
      </c>
      <c r="D5370" s="6" t="s">
        <v>5367</v>
      </c>
      <c r="E5370" s="9">
        <v>2193620</v>
      </c>
      <c r="F5370" s="10" t="s">
        <v>1409</v>
      </c>
      <c r="G5370" s="9">
        <v>175490</v>
      </c>
      <c r="H5370" s="9">
        <f t="shared" si="441"/>
        <v>2369110</v>
      </c>
      <c r="I5370" s="6" t="s">
        <v>53</v>
      </c>
      <c r="J5370" s="6" t="s">
        <v>54</v>
      </c>
      <c r="K5370" s="5">
        <f t="shared" si="439"/>
        <v>46147</v>
      </c>
      <c r="L5370" s="9" t="e">
        <f>+VLOOKUP(B5370,'[17]TT 2023'!F$5233:K$5319,2,0)</f>
        <v>#N/A</v>
      </c>
      <c r="M5370" s="9" t="e">
        <f t="shared" si="440"/>
        <v>#N/A</v>
      </c>
      <c r="N5370" s="5" t="e">
        <f>+VLOOKUP(B5370,'[17]TT 2023'!F$5233:K$5319,6,0)</f>
        <v>#N/A</v>
      </c>
    </row>
    <row r="5371" spans="1:15" x14ac:dyDescent="0.2">
      <c r="A5371" s="5">
        <v>46112</v>
      </c>
      <c r="B5371" s="6">
        <v>23281</v>
      </c>
      <c r="C5371" s="6" t="s">
        <v>4936</v>
      </c>
      <c r="D5371" s="6" t="s">
        <v>5368</v>
      </c>
      <c r="E5371" s="9">
        <v>2052340</v>
      </c>
      <c r="F5371" s="10" t="s">
        <v>1409</v>
      </c>
      <c r="G5371" s="9">
        <v>164187</v>
      </c>
      <c r="H5371" s="9">
        <f t="shared" si="441"/>
        <v>2216527</v>
      </c>
      <c r="I5371" s="6" t="s">
        <v>53</v>
      </c>
      <c r="J5371" s="6" t="s">
        <v>54</v>
      </c>
      <c r="K5371" s="5">
        <f t="shared" si="439"/>
        <v>46147</v>
      </c>
      <c r="L5371" s="9" t="e">
        <f>+VLOOKUP(B5371,'[17]TT 2023'!F$5233:K$5319,2,0)</f>
        <v>#N/A</v>
      </c>
      <c r="M5371" s="9" t="e">
        <f t="shared" si="440"/>
        <v>#N/A</v>
      </c>
      <c r="N5371" s="5" t="e">
        <f>+VLOOKUP(B5371,'[17]TT 2023'!F$5233:K$5319,6,0)</f>
        <v>#N/A</v>
      </c>
    </row>
    <row r="5372" spans="1:15" x14ac:dyDescent="0.2">
      <c r="A5372" s="5">
        <v>46112</v>
      </c>
      <c r="B5372" s="6">
        <v>24178</v>
      </c>
      <c r="C5372" s="6" t="s">
        <v>4936</v>
      </c>
      <c r="D5372" s="6" t="s">
        <v>5369</v>
      </c>
      <c r="E5372" s="9">
        <v>4016600</v>
      </c>
      <c r="F5372" s="10" t="s">
        <v>1409</v>
      </c>
      <c r="G5372" s="9">
        <v>321328</v>
      </c>
      <c r="H5372" s="9">
        <f t="shared" si="441"/>
        <v>4337928</v>
      </c>
      <c r="I5372" s="6" t="s">
        <v>13</v>
      </c>
      <c r="J5372" s="6" t="s">
        <v>14</v>
      </c>
      <c r="K5372" s="5">
        <f t="shared" si="439"/>
        <v>46147</v>
      </c>
      <c r="L5372" s="9" t="e">
        <f>+VLOOKUP(B5372,'[17]TT 2023'!F$5233:K$5319,2,0)</f>
        <v>#N/A</v>
      </c>
      <c r="M5372" s="9" t="e">
        <f t="shared" si="440"/>
        <v>#N/A</v>
      </c>
      <c r="N5372" s="5" t="e">
        <f>+VLOOKUP(B5372,'[17]TT 2023'!F$5233:K$5319,6,0)</f>
        <v>#N/A</v>
      </c>
    </row>
    <row r="5373" spans="1:15" x14ac:dyDescent="0.2">
      <c r="A5373" s="5">
        <v>46112</v>
      </c>
      <c r="B5373" s="6">
        <v>24179</v>
      </c>
      <c r="C5373" s="6" t="s">
        <v>4936</v>
      </c>
      <c r="D5373" s="6" t="s">
        <v>5370</v>
      </c>
      <c r="E5373" s="9">
        <v>3093820</v>
      </c>
      <c r="F5373" s="10" t="s">
        <v>1409</v>
      </c>
      <c r="G5373" s="9">
        <v>247506</v>
      </c>
      <c r="H5373" s="9">
        <f t="shared" si="441"/>
        <v>3341326</v>
      </c>
      <c r="I5373" s="6" t="s">
        <v>13</v>
      </c>
      <c r="J5373" s="6" t="s">
        <v>14</v>
      </c>
      <c r="K5373" s="5">
        <f t="shared" si="439"/>
        <v>46147</v>
      </c>
      <c r="L5373" s="9" t="e">
        <f>+VLOOKUP(B5373,'[17]TT 2023'!F$5233:K$5319,2,0)</f>
        <v>#N/A</v>
      </c>
      <c r="M5373" s="9" t="e">
        <f t="shared" si="440"/>
        <v>#N/A</v>
      </c>
      <c r="N5373" s="5" t="e">
        <f>+VLOOKUP(B5373,'[17]TT 2023'!F$5233:K$5319,6,0)</f>
        <v>#N/A</v>
      </c>
    </row>
    <row r="5374" spans="1:15" hidden="1" x14ac:dyDescent="0.2">
      <c r="A5374" s="5">
        <v>46097</v>
      </c>
      <c r="B5374" s="6">
        <v>192</v>
      </c>
      <c r="C5374" s="6"/>
      <c r="D5374" s="6" t="s">
        <v>5115</v>
      </c>
      <c r="E5374" s="9">
        <v>-4402315</v>
      </c>
      <c r="F5374" s="10" t="s">
        <v>1409</v>
      </c>
      <c r="G5374" s="9">
        <v>-352184</v>
      </c>
      <c r="H5374" s="9">
        <f t="shared" si="441"/>
        <v>-4754499</v>
      </c>
      <c r="I5374" s="6" t="s">
        <v>13</v>
      </c>
      <c r="J5374" s="6" t="s">
        <v>14</v>
      </c>
      <c r="K5374" s="5">
        <f t="shared" ref="K5374:K5411" si="442">35+A5374</f>
        <v>46132</v>
      </c>
      <c r="L5374" s="9">
        <f>+VLOOKUP(B5374,'[17]TT 2023'!F$5233:K$5319,2,0)</f>
        <v>-4754500</v>
      </c>
      <c r="M5374" s="9">
        <f t="shared" ref="M5374:M5411" si="443">+L5374-H5374</f>
        <v>-1</v>
      </c>
      <c r="N5374" s="5">
        <f>+VLOOKUP(B5374,'[17]TT 2023'!F$5233:K$5319,6,0)</f>
        <v>46105</v>
      </c>
      <c r="O5374" t="s">
        <v>5376</v>
      </c>
    </row>
    <row r="5375" spans="1:15" hidden="1" x14ac:dyDescent="0.2">
      <c r="A5375" s="5">
        <v>46098</v>
      </c>
      <c r="B5375" s="6">
        <v>85</v>
      </c>
      <c r="C5375" s="6"/>
      <c r="D5375" s="6" t="s">
        <v>5236</v>
      </c>
      <c r="E5375" s="9">
        <v>-460000</v>
      </c>
      <c r="F5375" s="10" t="s">
        <v>1409</v>
      </c>
      <c r="G5375" s="9">
        <v>-36800</v>
      </c>
      <c r="H5375" s="9">
        <f t="shared" ref="H5375:H5411" si="444">+E5375+G5375</f>
        <v>-496800</v>
      </c>
      <c r="I5375" s="6" t="s">
        <v>147</v>
      </c>
      <c r="J5375" s="6" t="s">
        <v>148</v>
      </c>
      <c r="K5375" s="5">
        <f t="shared" si="442"/>
        <v>46133</v>
      </c>
      <c r="L5375" s="9">
        <f>+VLOOKUP(B5375,'[17]TT 2023'!F$5233:K$5319,2,0)</f>
        <v>-496800</v>
      </c>
      <c r="M5375" s="9">
        <f t="shared" si="443"/>
        <v>0</v>
      </c>
      <c r="N5375" s="5">
        <f>+VLOOKUP(B5375,'[17]TT 2023'!F$5233:K$5319,6,0)</f>
        <v>46105</v>
      </c>
      <c r="O5375" t="s">
        <v>5376</v>
      </c>
    </row>
    <row r="5376" spans="1:15" hidden="1" x14ac:dyDescent="0.2">
      <c r="A5376" s="5">
        <v>46098</v>
      </c>
      <c r="B5376" s="6">
        <v>106</v>
      </c>
      <c r="C5376" s="6"/>
      <c r="D5376" s="6" t="s">
        <v>5120</v>
      </c>
      <c r="E5376" s="9">
        <v>-767930</v>
      </c>
      <c r="F5376" s="10" t="s">
        <v>1409</v>
      </c>
      <c r="G5376" s="9">
        <v>-61434</v>
      </c>
      <c r="H5376" s="9">
        <f t="shared" si="444"/>
        <v>-829364</v>
      </c>
      <c r="I5376" s="6" t="s">
        <v>147</v>
      </c>
      <c r="J5376" s="6" t="s">
        <v>148</v>
      </c>
      <c r="K5376" s="5">
        <f t="shared" si="442"/>
        <v>46133</v>
      </c>
      <c r="L5376" s="9">
        <f>+VLOOKUP(B5376,'[17]TT 2023'!F$5233:K$5319,2,0)</f>
        <v>-829364</v>
      </c>
      <c r="M5376" s="9">
        <f t="shared" si="443"/>
        <v>0</v>
      </c>
      <c r="N5376" s="5">
        <f>+VLOOKUP(B5376,'[17]TT 2023'!F$5233:K$5319,6,0)</f>
        <v>46105</v>
      </c>
      <c r="O5376" t="s">
        <v>5376</v>
      </c>
    </row>
    <row r="5377" spans="1:15" hidden="1" x14ac:dyDescent="0.2">
      <c r="A5377" s="5">
        <v>46098</v>
      </c>
      <c r="B5377" s="6">
        <v>82</v>
      </c>
      <c r="C5377" s="6"/>
      <c r="D5377" s="6" t="s">
        <v>5114</v>
      </c>
      <c r="E5377" s="9">
        <v>-474325</v>
      </c>
      <c r="F5377" s="10" t="s">
        <v>1409</v>
      </c>
      <c r="G5377" s="9">
        <v>-37946</v>
      </c>
      <c r="H5377" s="9">
        <f t="shared" si="444"/>
        <v>-512271</v>
      </c>
      <c r="I5377" s="6" t="s">
        <v>93</v>
      </c>
      <c r="J5377" s="6" t="s">
        <v>94</v>
      </c>
      <c r="K5377" s="5">
        <f t="shared" si="442"/>
        <v>46133</v>
      </c>
      <c r="L5377" s="9">
        <f>+VLOOKUP(B5377,'[17]TT 2023'!F$5233:K$5319,2,0)</f>
        <v>-512271</v>
      </c>
      <c r="M5377" s="9">
        <f t="shared" si="443"/>
        <v>0</v>
      </c>
      <c r="N5377" s="5">
        <f>+VLOOKUP(B5377,'[17]TT 2023'!F$5233:K$5319,6,0)</f>
        <v>46105</v>
      </c>
      <c r="O5377" t="s">
        <v>5376</v>
      </c>
    </row>
    <row r="5378" spans="1:15" hidden="1" x14ac:dyDescent="0.2">
      <c r="A5378" s="5">
        <v>46098</v>
      </c>
      <c r="B5378" s="6">
        <v>101</v>
      </c>
      <c r="C5378" s="6"/>
      <c r="D5378" s="6" t="s">
        <v>5112</v>
      </c>
      <c r="E5378" s="9">
        <v>-307000</v>
      </c>
      <c r="F5378" s="10" t="s">
        <v>1409</v>
      </c>
      <c r="G5378" s="9">
        <v>-24560</v>
      </c>
      <c r="H5378" s="9">
        <f t="shared" si="444"/>
        <v>-331560</v>
      </c>
      <c r="I5378" s="6" t="s">
        <v>101</v>
      </c>
      <c r="J5378" s="6" t="s">
        <v>102</v>
      </c>
      <c r="K5378" s="5">
        <f t="shared" si="442"/>
        <v>46133</v>
      </c>
      <c r="L5378" s="9">
        <f>+VLOOKUP(B5378,'[17]TT 2023'!F$5233:K$5319,2,0)</f>
        <v>-331560</v>
      </c>
      <c r="M5378" s="9">
        <f t="shared" si="443"/>
        <v>0</v>
      </c>
      <c r="N5378" s="5">
        <f>+VLOOKUP(B5378,'[17]TT 2023'!F$5233:K$5319,6,0)</f>
        <v>46105</v>
      </c>
      <c r="O5378" t="s">
        <v>5376</v>
      </c>
    </row>
    <row r="5379" spans="1:15" hidden="1" x14ac:dyDescent="0.2">
      <c r="A5379" s="5">
        <v>46098</v>
      </c>
      <c r="B5379" s="6">
        <v>135</v>
      </c>
      <c r="C5379" s="6"/>
      <c r="D5379" s="6" t="s">
        <v>5116</v>
      </c>
      <c r="E5379" s="9">
        <v>-1926830</v>
      </c>
      <c r="F5379" s="10" t="s">
        <v>1409</v>
      </c>
      <c r="G5379" s="9">
        <v>-154146</v>
      </c>
      <c r="H5379" s="9">
        <f t="shared" si="444"/>
        <v>-2080976</v>
      </c>
      <c r="I5379" s="6" t="s">
        <v>131</v>
      </c>
      <c r="J5379" s="6" t="s">
        <v>132</v>
      </c>
      <c r="K5379" s="5">
        <f t="shared" si="442"/>
        <v>46133</v>
      </c>
      <c r="L5379" s="9">
        <f>+VLOOKUP(B5379,'[17]TT 2023'!F$5233:K$5319,2,0)</f>
        <v>-2080976</v>
      </c>
      <c r="M5379" s="9">
        <f t="shared" si="443"/>
        <v>0</v>
      </c>
      <c r="N5379" s="5">
        <f>+VLOOKUP(B5379,'[17]TT 2023'!F$5233:K$5319,6,0)</f>
        <v>46105</v>
      </c>
      <c r="O5379" t="s">
        <v>5376</v>
      </c>
    </row>
    <row r="5380" spans="1:15" hidden="1" x14ac:dyDescent="0.2">
      <c r="A5380" s="5">
        <v>46098</v>
      </c>
      <c r="B5380" s="6">
        <v>136</v>
      </c>
      <c r="C5380" s="6"/>
      <c r="D5380" s="6" t="s">
        <v>5116</v>
      </c>
      <c r="E5380" s="9">
        <v>-3721734</v>
      </c>
      <c r="F5380" s="10" t="s">
        <v>1409</v>
      </c>
      <c r="G5380" s="9">
        <v>-297738</v>
      </c>
      <c r="H5380" s="9">
        <f t="shared" si="444"/>
        <v>-4019472</v>
      </c>
      <c r="I5380" s="6" t="s">
        <v>131</v>
      </c>
      <c r="J5380" s="6" t="s">
        <v>132</v>
      </c>
      <c r="K5380" s="5">
        <f t="shared" si="442"/>
        <v>46133</v>
      </c>
      <c r="L5380" s="9">
        <f>+VLOOKUP(B5380,'[17]TT 2023'!F$5233:K$5319,2,0)</f>
        <v>-4019473</v>
      </c>
      <c r="M5380" s="9">
        <f t="shared" si="443"/>
        <v>-1</v>
      </c>
      <c r="N5380" s="5">
        <f>+VLOOKUP(B5380,'[17]TT 2023'!F$5233:K$5319,6,0)</f>
        <v>46105</v>
      </c>
      <c r="O5380" t="s">
        <v>5376</v>
      </c>
    </row>
    <row r="5381" spans="1:15" hidden="1" x14ac:dyDescent="0.2">
      <c r="A5381" s="5">
        <v>46098</v>
      </c>
      <c r="B5381" s="6">
        <v>164</v>
      </c>
      <c r="C5381" s="6"/>
      <c r="D5381" s="6" t="s">
        <v>5116</v>
      </c>
      <c r="E5381" s="9">
        <v>-2075216</v>
      </c>
      <c r="F5381" s="10" t="s">
        <v>1409</v>
      </c>
      <c r="G5381" s="9">
        <v>-166017</v>
      </c>
      <c r="H5381" s="9">
        <f t="shared" si="444"/>
        <v>-2241233</v>
      </c>
      <c r="I5381" s="6" t="s">
        <v>131</v>
      </c>
      <c r="J5381" s="6" t="s">
        <v>132</v>
      </c>
      <c r="K5381" s="5">
        <f t="shared" si="442"/>
        <v>46133</v>
      </c>
      <c r="L5381" s="9">
        <f>+VLOOKUP(B5381,'[17]TT 2023'!F$5233:K$5319,2,0)</f>
        <v>-2241233</v>
      </c>
      <c r="M5381" s="9">
        <f t="shared" si="443"/>
        <v>0</v>
      </c>
      <c r="N5381" s="5">
        <f>+VLOOKUP(B5381,'[17]TT 2023'!F$5233:K$5319,6,0)</f>
        <v>46105</v>
      </c>
      <c r="O5381" t="s">
        <v>5376</v>
      </c>
    </row>
    <row r="5382" spans="1:15" hidden="1" x14ac:dyDescent="0.2">
      <c r="A5382" s="5">
        <v>46098</v>
      </c>
      <c r="B5382" s="6">
        <v>117</v>
      </c>
      <c r="C5382" s="6"/>
      <c r="D5382" s="6" t="s">
        <v>5237</v>
      </c>
      <c r="E5382" s="9">
        <v>-1258508</v>
      </c>
      <c r="F5382" s="10" t="s">
        <v>1409</v>
      </c>
      <c r="G5382" s="9">
        <v>-100679</v>
      </c>
      <c r="H5382" s="9">
        <f t="shared" si="444"/>
        <v>-1359187</v>
      </c>
      <c r="I5382" s="6" t="s">
        <v>139</v>
      </c>
      <c r="J5382" s="6" t="s">
        <v>140</v>
      </c>
      <c r="K5382" s="5">
        <f t="shared" si="442"/>
        <v>46133</v>
      </c>
      <c r="L5382" s="9">
        <f>+VLOOKUP(B5382,'[17]TT 2023'!F$5233:K$5319,2,0)</f>
        <v>-1359189</v>
      </c>
      <c r="M5382" s="9">
        <f t="shared" si="443"/>
        <v>-2</v>
      </c>
      <c r="N5382" s="5">
        <f>+VLOOKUP(B5382,'[17]TT 2023'!F$5233:K$5319,6,0)</f>
        <v>46105</v>
      </c>
      <c r="O5382" t="s">
        <v>5376</v>
      </c>
    </row>
    <row r="5383" spans="1:15" hidden="1" x14ac:dyDescent="0.2">
      <c r="A5383" s="5">
        <v>46098</v>
      </c>
      <c r="B5383" s="6">
        <v>100</v>
      </c>
      <c r="C5383" s="6"/>
      <c r="D5383" s="6" t="s">
        <v>5121</v>
      </c>
      <c r="E5383" s="9">
        <v>-507500</v>
      </c>
      <c r="F5383" s="10" t="s">
        <v>1409</v>
      </c>
      <c r="G5383" s="9">
        <v>-40600</v>
      </c>
      <c r="H5383" s="9">
        <f t="shared" si="444"/>
        <v>-548100</v>
      </c>
      <c r="I5383" s="6" t="s">
        <v>73</v>
      </c>
      <c r="J5383" s="6" t="s">
        <v>74</v>
      </c>
      <c r="K5383" s="5">
        <f t="shared" si="442"/>
        <v>46133</v>
      </c>
      <c r="L5383" s="9">
        <f>+VLOOKUP(B5383,'[17]TT 2023'!F$5233:K$5319,2,0)</f>
        <v>-548100</v>
      </c>
      <c r="M5383" s="9">
        <f t="shared" si="443"/>
        <v>0</v>
      </c>
      <c r="N5383" s="5">
        <f>+VLOOKUP(B5383,'[17]TT 2023'!F$5233:K$5319,6,0)</f>
        <v>46105</v>
      </c>
      <c r="O5383" t="s">
        <v>5376</v>
      </c>
    </row>
    <row r="5384" spans="1:15" hidden="1" x14ac:dyDescent="0.2">
      <c r="A5384" s="5">
        <v>46098</v>
      </c>
      <c r="B5384" s="6">
        <v>31</v>
      </c>
      <c r="C5384" s="6"/>
      <c r="D5384" s="6" t="s">
        <v>5111</v>
      </c>
      <c r="E5384" s="9">
        <v>-771552</v>
      </c>
      <c r="F5384" s="10" t="s">
        <v>1409</v>
      </c>
      <c r="G5384" s="9">
        <v>-61724</v>
      </c>
      <c r="H5384" s="9">
        <f t="shared" si="444"/>
        <v>-833276</v>
      </c>
      <c r="I5384" s="6" t="s">
        <v>291</v>
      </c>
      <c r="J5384" s="6" t="s">
        <v>292</v>
      </c>
      <c r="K5384" s="5">
        <f t="shared" si="442"/>
        <v>46133</v>
      </c>
      <c r="L5384" s="9">
        <f>+VLOOKUP(B5384,'[17]TT 2023'!F$5233:K$5319,2,0)</f>
        <v>-833276</v>
      </c>
      <c r="M5384" s="9">
        <f t="shared" si="443"/>
        <v>0</v>
      </c>
      <c r="N5384" s="5">
        <f>+VLOOKUP(B5384,'[17]TT 2023'!F$5233:K$5319,6,0)</f>
        <v>46105</v>
      </c>
      <c r="O5384" t="s">
        <v>5376</v>
      </c>
    </row>
    <row r="5385" spans="1:15" hidden="1" x14ac:dyDescent="0.2">
      <c r="A5385" s="5">
        <v>46098</v>
      </c>
      <c r="B5385" s="6">
        <v>48</v>
      </c>
      <c r="C5385" s="6"/>
      <c r="D5385" s="6" t="s">
        <v>5113</v>
      </c>
      <c r="E5385" s="9">
        <v>-892848</v>
      </c>
      <c r="F5385" s="10" t="s">
        <v>1409</v>
      </c>
      <c r="G5385" s="9">
        <v>-71428</v>
      </c>
      <c r="H5385" s="9">
        <f t="shared" si="444"/>
        <v>-964276</v>
      </c>
      <c r="I5385" s="6" t="s">
        <v>175</v>
      </c>
      <c r="J5385" s="6" t="s">
        <v>176</v>
      </c>
      <c r="K5385" s="5">
        <f t="shared" si="442"/>
        <v>46133</v>
      </c>
      <c r="L5385" s="9">
        <f>+VLOOKUP(B5385,'[17]TT 2023'!F$5233:K$5319,2,0)</f>
        <v>-964276</v>
      </c>
      <c r="M5385" s="9">
        <f t="shared" si="443"/>
        <v>0</v>
      </c>
      <c r="N5385" s="5">
        <f>+VLOOKUP(B5385,'[17]TT 2023'!F$5233:K$5319,6,0)</f>
        <v>46105</v>
      </c>
      <c r="O5385" t="s">
        <v>5376</v>
      </c>
    </row>
    <row r="5386" spans="1:15" hidden="1" x14ac:dyDescent="0.2">
      <c r="A5386" s="5">
        <v>46098</v>
      </c>
      <c r="B5386" s="6">
        <v>59</v>
      </c>
      <c r="C5386" s="6"/>
      <c r="D5386" s="6" t="s">
        <v>5113</v>
      </c>
      <c r="E5386" s="9">
        <v>-2327385</v>
      </c>
      <c r="F5386" s="10" t="s">
        <v>1409</v>
      </c>
      <c r="G5386" s="9">
        <v>-186191</v>
      </c>
      <c r="H5386" s="9">
        <f t="shared" si="444"/>
        <v>-2513576</v>
      </c>
      <c r="I5386" s="6" t="s">
        <v>175</v>
      </c>
      <c r="J5386" s="6" t="s">
        <v>176</v>
      </c>
      <c r="K5386" s="5">
        <f t="shared" si="442"/>
        <v>46133</v>
      </c>
      <c r="L5386" s="9">
        <f>+VLOOKUP(B5386,'[17]TT 2023'!F$5233:K$5319,2,0)</f>
        <v>-2513576</v>
      </c>
      <c r="M5386" s="9">
        <f t="shared" si="443"/>
        <v>0</v>
      </c>
      <c r="N5386" s="5">
        <f>+VLOOKUP(B5386,'[17]TT 2023'!F$5233:K$5319,6,0)</f>
        <v>46105</v>
      </c>
      <c r="O5386" t="s">
        <v>5376</v>
      </c>
    </row>
    <row r="5387" spans="1:15" hidden="1" x14ac:dyDescent="0.2">
      <c r="A5387" s="5">
        <v>46098</v>
      </c>
      <c r="B5387" s="6">
        <v>58</v>
      </c>
      <c r="C5387" s="6"/>
      <c r="D5387" s="6" t="s">
        <v>5113</v>
      </c>
      <c r="E5387" s="9">
        <v>-1513755</v>
      </c>
      <c r="F5387" s="10" t="s">
        <v>1409</v>
      </c>
      <c r="G5387" s="9">
        <v>-121100</v>
      </c>
      <c r="H5387" s="9">
        <f t="shared" si="444"/>
        <v>-1634855</v>
      </c>
      <c r="I5387" s="6" t="s">
        <v>175</v>
      </c>
      <c r="J5387" s="6" t="s">
        <v>176</v>
      </c>
      <c r="K5387" s="5">
        <f t="shared" si="442"/>
        <v>46133</v>
      </c>
      <c r="L5387" s="9">
        <f>+VLOOKUP(B5387,'[17]TT 2023'!F$5233:K$5319,2,0)</f>
        <v>-1634855</v>
      </c>
      <c r="M5387" s="9">
        <f t="shared" si="443"/>
        <v>0</v>
      </c>
      <c r="N5387" s="5">
        <f>+VLOOKUP(B5387,'[17]TT 2023'!F$5233:K$5319,6,0)</f>
        <v>46105</v>
      </c>
      <c r="O5387" t="s">
        <v>5376</v>
      </c>
    </row>
    <row r="5388" spans="1:15" x14ac:dyDescent="0.2">
      <c r="A5388" s="5">
        <v>46104</v>
      </c>
      <c r="B5388" s="6">
        <v>920</v>
      </c>
      <c r="C5388" s="6"/>
      <c r="D5388" s="6" t="s">
        <v>5371</v>
      </c>
      <c r="E5388" s="9">
        <v>-1992165</v>
      </c>
      <c r="F5388" s="10" t="s">
        <v>1409</v>
      </c>
      <c r="G5388" s="9">
        <v>-159373</v>
      </c>
      <c r="H5388" s="9">
        <f t="shared" si="444"/>
        <v>-2151538</v>
      </c>
      <c r="I5388" s="6" t="s">
        <v>13</v>
      </c>
      <c r="J5388" s="6" t="s">
        <v>14</v>
      </c>
      <c r="K5388" s="5">
        <f t="shared" si="442"/>
        <v>46139</v>
      </c>
      <c r="L5388" s="9" t="e">
        <f>+VLOOKUP(B5388,'[17]TT 2023'!F$5233:K$5319,2,0)</f>
        <v>#N/A</v>
      </c>
      <c r="M5388" s="9" t="e">
        <f t="shared" si="443"/>
        <v>#N/A</v>
      </c>
      <c r="N5388" s="5" t="e">
        <f>+VLOOKUP(B5388,'[17]TT 2023'!F$5233:K$5319,6,0)</f>
        <v>#N/A</v>
      </c>
    </row>
    <row r="5389" spans="1:15" x14ac:dyDescent="0.2">
      <c r="A5389" s="5">
        <v>46104</v>
      </c>
      <c r="B5389" s="6">
        <v>921</v>
      </c>
      <c r="C5389" s="6"/>
      <c r="D5389" s="6" t="s">
        <v>5371</v>
      </c>
      <c r="E5389" s="9">
        <v>-3449343</v>
      </c>
      <c r="F5389" s="10" t="s">
        <v>1409</v>
      </c>
      <c r="G5389" s="9">
        <v>-275948</v>
      </c>
      <c r="H5389" s="9">
        <f t="shared" si="444"/>
        <v>-3725291</v>
      </c>
      <c r="I5389" s="6" t="s">
        <v>13</v>
      </c>
      <c r="J5389" s="6" t="s">
        <v>14</v>
      </c>
      <c r="K5389" s="5">
        <f t="shared" si="442"/>
        <v>46139</v>
      </c>
      <c r="L5389" s="9" t="e">
        <f>+VLOOKUP(B5389,'[17]TT 2023'!F$5233:K$5319,2,0)</f>
        <v>#N/A</v>
      </c>
      <c r="M5389" s="9" t="e">
        <f t="shared" si="443"/>
        <v>#N/A</v>
      </c>
      <c r="N5389" s="5" t="e">
        <f>+VLOOKUP(B5389,'[17]TT 2023'!F$5233:K$5319,6,0)</f>
        <v>#N/A</v>
      </c>
    </row>
    <row r="5390" spans="1:15" x14ac:dyDescent="0.2">
      <c r="A5390" s="5">
        <v>46104</v>
      </c>
      <c r="B5390" s="6">
        <v>207</v>
      </c>
      <c r="C5390" s="6"/>
      <c r="D5390" s="6" t="s">
        <v>5122</v>
      </c>
      <c r="E5390" s="9">
        <v>-1559874</v>
      </c>
      <c r="F5390" s="10" t="s">
        <v>1409</v>
      </c>
      <c r="G5390" s="9">
        <v>-124790</v>
      </c>
      <c r="H5390" s="9">
        <f t="shared" si="444"/>
        <v>-1684664</v>
      </c>
      <c r="I5390" s="6" t="s">
        <v>13</v>
      </c>
      <c r="J5390" s="6" t="s">
        <v>14</v>
      </c>
      <c r="K5390" s="5">
        <f t="shared" si="442"/>
        <v>46139</v>
      </c>
      <c r="L5390" s="9" t="e">
        <f>+VLOOKUP(B5390,'[17]TT 2023'!F$5233:K$5319,2,0)</f>
        <v>#N/A</v>
      </c>
      <c r="M5390" s="9" t="e">
        <f t="shared" si="443"/>
        <v>#N/A</v>
      </c>
      <c r="N5390" s="5" t="e">
        <f>+VLOOKUP(B5390,'[17]TT 2023'!F$5233:K$5319,6,0)</f>
        <v>#N/A</v>
      </c>
    </row>
    <row r="5391" spans="1:15" x14ac:dyDescent="0.2">
      <c r="A5391" s="5">
        <v>46106</v>
      </c>
      <c r="B5391" s="6">
        <v>32</v>
      </c>
      <c r="C5391" s="6"/>
      <c r="D5391" s="6" t="s">
        <v>5115</v>
      </c>
      <c r="E5391" s="9">
        <v>-1648226</v>
      </c>
      <c r="F5391" s="10" t="s">
        <v>1409</v>
      </c>
      <c r="G5391" s="9">
        <v>-131858</v>
      </c>
      <c r="H5391" s="9">
        <f t="shared" si="444"/>
        <v>-1780084</v>
      </c>
      <c r="I5391" s="6" t="s">
        <v>13</v>
      </c>
      <c r="J5391" s="6" t="s">
        <v>14</v>
      </c>
      <c r="K5391" s="5">
        <f t="shared" si="442"/>
        <v>46141</v>
      </c>
      <c r="L5391" s="9" t="e">
        <f>+VLOOKUP(B5391,'[17]TT 2023'!F$5233:K$5319,2,0)</f>
        <v>#N/A</v>
      </c>
      <c r="M5391" s="9" t="e">
        <f t="shared" si="443"/>
        <v>#N/A</v>
      </c>
      <c r="N5391" s="5" t="e">
        <f>+VLOOKUP(B5391,'[17]TT 2023'!F$5233:K$5319,6,0)</f>
        <v>#N/A</v>
      </c>
    </row>
    <row r="5392" spans="1:15" x14ac:dyDescent="0.2">
      <c r="A5392" s="5">
        <v>46106</v>
      </c>
      <c r="B5392" s="7">
        <v>104</v>
      </c>
      <c r="C5392" s="6"/>
      <c r="D5392" s="6" t="s">
        <v>5119</v>
      </c>
      <c r="E5392" s="9">
        <v>-675108</v>
      </c>
      <c r="F5392" s="10" t="s">
        <v>1409</v>
      </c>
      <c r="G5392" s="9">
        <v>-54009</v>
      </c>
      <c r="H5392" s="9">
        <f t="shared" si="444"/>
        <v>-729117</v>
      </c>
      <c r="I5392" s="6" t="s">
        <v>53</v>
      </c>
      <c r="J5392" s="6" t="s">
        <v>54</v>
      </c>
      <c r="K5392" s="5">
        <f t="shared" si="442"/>
        <v>46141</v>
      </c>
      <c r="L5392" s="9" t="e">
        <f>+VLOOKUP(B5392,'[17]TT 2023'!F$5233:K$5319,2,0)</f>
        <v>#N/A</v>
      </c>
      <c r="M5392" s="9" t="e">
        <f t="shared" si="443"/>
        <v>#N/A</v>
      </c>
      <c r="N5392" s="5" t="e">
        <f>+VLOOKUP(B5392,'[17]TT 2023'!F$5233:K$5319,6,0)</f>
        <v>#N/A</v>
      </c>
    </row>
    <row r="5393" spans="1:15" x14ac:dyDescent="0.2">
      <c r="A5393" s="5">
        <v>46106</v>
      </c>
      <c r="B5393" s="6">
        <v>106</v>
      </c>
      <c r="C5393" s="6"/>
      <c r="D5393" s="6" t="s">
        <v>5119</v>
      </c>
      <c r="E5393" s="9">
        <v>-228217</v>
      </c>
      <c r="F5393" s="10" t="s">
        <v>1409</v>
      </c>
      <c r="G5393" s="9">
        <v>-18257</v>
      </c>
      <c r="H5393" s="9">
        <f t="shared" si="444"/>
        <v>-246474</v>
      </c>
      <c r="I5393" s="6" t="s">
        <v>53</v>
      </c>
      <c r="J5393" s="6" t="s">
        <v>54</v>
      </c>
      <c r="K5393" s="5">
        <f t="shared" si="442"/>
        <v>46141</v>
      </c>
      <c r="L5393" s="9">
        <f>+VLOOKUP(B5393,'[17]TT 2023'!F$5233:K$5319,2,0)</f>
        <v>-829364</v>
      </c>
      <c r="M5393" s="9">
        <f t="shared" si="443"/>
        <v>-582890</v>
      </c>
      <c r="N5393" s="5">
        <f>+VLOOKUP(B5393,'[17]TT 2023'!F$5233:K$5319,6,0)</f>
        <v>46105</v>
      </c>
    </row>
    <row r="5394" spans="1:15" x14ac:dyDescent="0.2">
      <c r="A5394" s="5">
        <v>46107</v>
      </c>
      <c r="B5394" s="6">
        <v>126</v>
      </c>
      <c r="C5394" s="6"/>
      <c r="D5394" s="6" t="s">
        <v>5235</v>
      </c>
      <c r="E5394" s="9">
        <v>-2386643</v>
      </c>
      <c r="F5394" s="10" t="s">
        <v>1409</v>
      </c>
      <c r="G5394" s="9">
        <v>-190931</v>
      </c>
      <c r="H5394" s="9">
        <f t="shared" si="444"/>
        <v>-2577574</v>
      </c>
      <c r="I5394" s="6" t="s">
        <v>89</v>
      </c>
      <c r="J5394" s="6" t="s">
        <v>90</v>
      </c>
      <c r="K5394" s="5">
        <f t="shared" si="442"/>
        <v>46142</v>
      </c>
      <c r="L5394" s="9" t="e">
        <f>+VLOOKUP(B5394,'[17]TT 2023'!F$5233:K$5319,2,0)</f>
        <v>#N/A</v>
      </c>
      <c r="M5394" s="9" t="e">
        <f t="shared" si="443"/>
        <v>#N/A</v>
      </c>
      <c r="N5394" s="5" t="e">
        <f>+VLOOKUP(B5394,'[17]TT 2023'!F$5233:K$5319,6,0)</f>
        <v>#N/A</v>
      </c>
    </row>
    <row r="5395" spans="1:15" x14ac:dyDescent="0.2">
      <c r="A5395" s="5">
        <v>46107</v>
      </c>
      <c r="B5395" s="6">
        <v>128</v>
      </c>
      <c r="C5395" s="6"/>
      <c r="D5395" s="6" t="s">
        <v>5112</v>
      </c>
      <c r="E5395" s="9">
        <v>-1875992</v>
      </c>
      <c r="F5395" s="10" t="s">
        <v>1409</v>
      </c>
      <c r="G5395" s="9">
        <v>-150079</v>
      </c>
      <c r="H5395" s="9">
        <f t="shared" si="444"/>
        <v>-2026071</v>
      </c>
      <c r="I5395" s="6" t="s">
        <v>101</v>
      </c>
      <c r="J5395" s="6" t="s">
        <v>102</v>
      </c>
      <c r="K5395" s="5">
        <f t="shared" si="442"/>
        <v>46142</v>
      </c>
      <c r="L5395" s="9" t="e">
        <f>+VLOOKUP(B5395,'[17]TT 2023'!F$5233:K$5319,2,0)</f>
        <v>#N/A</v>
      </c>
      <c r="M5395" s="9" t="e">
        <f t="shared" si="443"/>
        <v>#N/A</v>
      </c>
      <c r="N5395" s="5" t="e">
        <f>+VLOOKUP(B5395,'[17]TT 2023'!F$5233:K$5319,6,0)</f>
        <v>#N/A</v>
      </c>
    </row>
    <row r="5396" spans="1:15" x14ac:dyDescent="0.2">
      <c r="A5396" s="5">
        <v>46107</v>
      </c>
      <c r="B5396" s="6">
        <v>133</v>
      </c>
      <c r="C5396" s="6"/>
      <c r="D5396" s="6" t="s">
        <v>5112</v>
      </c>
      <c r="E5396" s="9">
        <v>-828000</v>
      </c>
      <c r="F5396" s="10" t="s">
        <v>1409</v>
      </c>
      <c r="G5396" s="9">
        <v>-66240</v>
      </c>
      <c r="H5396" s="9">
        <f t="shared" si="444"/>
        <v>-894240</v>
      </c>
      <c r="I5396" s="6" t="s">
        <v>101</v>
      </c>
      <c r="J5396" s="6" t="s">
        <v>102</v>
      </c>
      <c r="K5396" s="5">
        <f t="shared" si="442"/>
        <v>46142</v>
      </c>
      <c r="L5396" s="9" t="e">
        <f>+VLOOKUP(B5396,'[17]TT 2023'!F$5233:K$5319,2,0)</f>
        <v>#N/A</v>
      </c>
      <c r="M5396" s="9" t="e">
        <f t="shared" si="443"/>
        <v>#N/A</v>
      </c>
      <c r="N5396" s="5" t="e">
        <f>+VLOOKUP(B5396,'[17]TT 2023'!F$5233:K$5319,6,0)</f>
        <v>#N/A</v>
      </c>
    </row>
    <row r="5397" spans="1:15" x14ac:dyDescent="0.2">
      <c r="A5397" s="5">
        <v>46107</v>
      </c>
      <c r="B5397" s="6">
        <v>60</v>
      </c>
      <c r="C5397" s="6"/>
      <c r="D5397" s="6" t="s">
        <v>5110</v>
      </c>
      <c r="E5397" s="9">
        <v>-1570000</v>
      </c>
      <c r="F5397" s="10" t="s">
        <v>1409</v>
      </c>
      <c r="G5397" s="9">
        <v>-125600</v>
      </c>
      <c r="H5397" s="9">
        <f t="shared" si="444"/>
        <v>-1695600</v>
      </c>
      <c r="I5397" s="6" t="s">
        <v>107</v>
      </c>
      <c r="J5397" s="6" t="s">
        <v>108</v>
      </c>
      <c r="K5397" s="5">
        <f t="shared" si="442"/>
        <v>46142</v>
      </c>
      <c r="L5397" s="9" t="e">
        <f>+VLOOKUP(B5397,'[17]TT 2023'!F$5233:K$5319,2,0)</f>
        <v>#N/A</v>
      </c>
      <c r="M5397" s="9" t="e">
        <f t="shared" si="443"/>
        <v>#N/A</v>
      </c>
      <c r="N5397" s="5" t="e">
        <f>+VLOOKUP(B5397,'[17]TT 2023'!F$5233:K$5319,6,0)</f>
        <v>#N/A</v>
      </c>
    </row>
    <row r="5398" spans="1:15" x14ac:dyDescent="0.2">
      <c r="A5398" s="5">
        <v>46107</v>
      </c>
      <c r="B5398" s="7">
        <v>81</v>
      </c>
      <c r="C5398" s="6"/>
      <c r="D5398" s="6" t="s">
        <v>5117</v>
      </c>
      <c r="E5398" s="9">
        <v>-751040</v>
      </c>
      <c r="F5398" s="10" t="s">
        <v>1409</v>
      </c>
      <c r="G5398" s="9">
        <v>-60084</v>
      </c>
      <c r="H5398" s="9">
        <f t="shared" si="444"/>
        <v>-811124</v>
      </c>
      <c r="I5398" s="6" t="s">
        <v>113</v>
      </c>
      <c r="J5398" s="6" t="s">
        <v>114</v>
      </c>
      <c r="K5398" s="5">
        <f t="shared" si="442"/>
        <v>46142</v>
      </c>
      <c r="L5398" s="9" t="e">
        <f>+VLOOKUP(B5398,'[17]TT 2023'!F$5233:K$5319,2,0)</f>
        <v>#N/A</v>
      </c>
      <c r="M5398" s="9" t="e">
        <f t="shared" si="443"/>
        <v>#N/A</v>
      </c>
      <c r="N5398" s="5" t="e">
        <f>+VLOOKUP(B5398,'[17]TT 2023'!F$5233:K$5319,6,0)</f>
        <v>#N/A</v>
      </c>
    </row>
    <row r="5399" spans="1:15" x14ac:dyDescent="0.2">
      <c r="A5399" s="5">
        <v>46107</v>
      </c>
      <c r="B5399" s="6">
        <v>134</v>
      </c>
      <c r="C5399" s="6"/>
      <c r="D5399" s="6" t="s">
        <v>5121</v>
      </c>
      <c r="E5399" s="9">
        <v>-1013296</v>
      </c>
      <c r="F5399" s="10" t="s">
        <v>1409</v>
      </c>
      <c r="G5399" s="9">
        <v>-81063</v>
      </c>
      <c r="H5399" s="9">
        <f t="shared" si="444"/>
        <v>-1094359</v>
      </c>
      <c r="I5399" s="6" t="s">
        <v>73</v>
      </c>
      <c r="J5399" s="6" t="s">
        <v>74</v>
      </c>
      <c r="K5399" s="5">
        <f t="shared" si="442"/>
        <v>46142</v>
      </c>
      <c r="L5399" s="9" t="e">
        <f>+VLOOKUP(B5399,'[17]TT 2023'!F$5233:K$5319,2,0)</f>
        <v>#N/A</v>
      </c>
      <c r="M5399" s="9" t="e">
        <f t="shared" si="443"/>
        <v>#N/A</v>
      </c>
      <c r="N5399" s="5" t="e">
        <f>+VLOOKUP(B5399,'[17]TT 2023'!F$5233:K$5319,6,0)</f>
        <v>#N/A</v>
      </c>
    </row>
    <row r="5400" spans="1:15" x14ac:dyDescent="0.2">
      <c r="A5400" s="5">
        <v>46107</v>
      </c>
      <c r="B5400" s="6">
        <v>70</v>
      </c>
      <c r="C5400" s="6"/>
      <c r="D5400" s="6" t="s">
        <v>5113</v>
      </c>
      <c r="E5400" s="9">
        <v>-2433687</v>
      </c>
      <c r="F5400" s="10" t="s">
        <v>1409</v>
      </c>
      <c r="G5400" s="9">
        <v>-194694</v>
      </c>
      <c r="H5400" s="9">
        <f t="shared" si="444"/>
        <v>-2628381</v>
      </c>
      <c r="I5400" s="6" t="s">
        <v>175</v>
      </c>
      <c r="J5400" s="6" t="s">
        <v>176</v>
      </c>
      <c r="K5400" s="5">
        <f t="shared" si="442"/>
        <v>46142</v>
      </c>
      <c r="L5400" s="9" t="e">
        <f>+VLOOKUP(B5400,'[17]TT 2023'!F$5233:K$5319,2,0)</f>
        <v>#N/A</v>
      </c>
      <c r="M5400" s="9" t="e">
        <f t="shared" si="443"/>
        <v>#N/A</v>
      </c>
      <c r="N5400" s="5" t="e">
        <f>+VLOOKUP(B5400,'[17]TT 2023'!F$5233:K$5319,6,0)</f>
        <v>#N/A</v>
      </c>
    </row>
    <row r="5401" spans="1:15" x14ac:dyDescent="0.2">
      <c r="A5401" s="5">
        <v>46107</v>
      </c>
      <c r="B5401" s="6">
        <v>89</v>
      </c>
      <c r="C5401" s="6"/>
      <c r="D5401" s="6" t="s">
        <v>5113</v>
      </c>
      <c r="E5401" s="9">
        <v>-585978</v>
      </c>
      <c r="F5401" s="10" t="s">
        <v>1409</v>
      </c>
      <c r="G5401" s="9">
        <v>-46879</v>
      </c>
      <c r="H5401" s="9">
        <f t="shared" si="444"/>
        <v>-632857</v>
      </c>
      <c r="I5401" s="6" t="s">
        <v>175</v>
      </c>
      <c r="J5401" s="6" t="s">
        <v>176</v>
      </c>
      <c r="K5401" s="5">
        <f t="shared" si="442"/>
        <v>46142</v>
      </c>
      <c r="L5401" s="9" t="e">
        <f>+VLOOKUP(B5401,'[17]TT 2023'!F$5233:K$5319,2,0)</f>
        <v>#N/A</v>
      </c>
      <c r="M5401" s="9" t="e">
        <f t="shared" si="443"/>
        <v>#N/A</v>
      </c>
      <c r="N5401" s="5" t="e">
        <f>+VLOOKUP(B5401,'[17]TT 2023'!F$5233:K$5319,6,0)</f>
        <v>#N/A</v>
      </c>
    </row>
    <row r="5402" spans="1:15" x14ac:dyDescent="0.2">
      <c r="A5402" s="5">
        <v>46107</v>
      </c>
      <c r="B5402" s="7">
        <v>112</v>
      </c>
      <c r="C5402" s="6"/>
      <c r="D5402" s="6" t="s">
        <v>5114</v>
      </c>
      <c r="E5402" s="9">
        <v>-736000</v>
      </c>
      <c r="F5402" s="10" t="s">
        <v>1409</v>
      </c>
      <c r="G5402" s="9">
        <v>-58880</v>
      </c>
      <c r="H5402" s="9">
        <f t="shared" si="444"/>
        <v>-794880</v>
      </c>
      <c r="I5402" s="6" t="s">
        <v>93</v>
      </c>
      <c r="J5402" s="6" t="s">
        <v>94</v>
      </c>
      <c r="K5402" s="5">
        <f t="shared" si="442"/>
        <v>46142</v>
      </c>
      <c r="L5402" s="9" t="e">
        <f>+VLOOKUP(B5402,'[17]TT 2023'!F$5233:K$5319,2,0)</f>
        <v>#N/A</v>
      </c>
      <c r="M5402" s="9" t="e">
        <f t="shared" si="443"/>
        <v>#N/A</v>
      </c>
      <c r="N5402" s="5" t="e">
        <f>+VLOOKUP(B5402,'[17]TT 2023'!F$5233:K$5319,6,0)</f>
        <v>#N/A</v>
      </c>
    </row>
    <row r="5403" spans="1:15" x14ac:dyDescent="0.2">
      <c r="A5403" s="5">
        <v>46108</v>
      </c>
      <c r="B5403" s="6">
        <v>271</v>
      </c>
      <c r="C5403" s="6"/>
      <c r="D5403" s="6" t="s">
        <v>5372</v>
      </c>
      <c r="E5403" s="9">
        <v>-4229520</v>
      </c>
      <c r="F5403" s="10" t="s">
        <v>1409</v>
      </c>
      <c r="G5403" s="9">
        <v>-338362</v>
      </c>
      <c r="H5403" s="9">
        <f t="shared" si="444"/>
        <v>-4567882</v>
      </c>
      <c r="I5403" s="6" t="s">
        <v>13</v>
      </c>
      <c r="J5403" s="6" t="s">
        <v>14</v>
      </c>
      <c r="K5403" s="5">
        <f t="shared" si="442"/>
        <v>46143</v>
      </c>
      <c r="L5403" s="9" t="e">
        <f>+VLOOKUP(B5403,'[17]TT 2023'!F$5233:K$5319,2,0)</f>
        <v>#N/A</v>
      </c>
      <c r="M5403" s="9" t="e">
        <f t="shared" si="443"/>
        <v>#N/A</v>
      </c>
      <c r="N5403" s="5" t="e">
        <f>+VLOOKUP(B5403,'[17]TT 2023'!F$5233:K$5319,6,0)</f>
        <v>#N/A</v>
      </c>
    </row>
    <row r="5404" spans="1:15" hidden="1" x14ac:dyDescent="0.2">
      <c r="A5404" s="5">
        <v>46084</v>
      </c>
      <c r="B5404" s="6">
        <v>14261</v>
      </c>
      <c r="C5404" s="6"/>
      <c r="D5404" s="6" t="s">
        <v>2974</v>
      </c>
      <c r="E5404" s="9">
        <v>-16619007</v>
      </c>
      <c r="F5404" s="10" t="s">
        <v>1409</v>
      </c>
      <c r="G5404" s="9">
        <v>-1329521</v>
      </c>
      <c r="H5404" s="9">
        <f t="shared" si="444"/>
        <v>-17948528</v>
      </c>
      <c r="I5404" s="6" t="s">
        <v>13</v>
      </c>
      <c r="J5404" s="6" t="s">
        <v>14</v>
      </c>
      <c r="K5404" s="5">
        <f t="shared" si="442"/>
        <v>46119</v>
      </c>
      <c r="L5404" s="9">
        <f>+VLOOKUP(B5404,'[17]TT 2023'!F$5233:K$5319,2,0)</f>
        <v>-17948528</v>
      </c>
      <c r="M5404" s="9">
        <f t="shared" si="443"/>
        <v>0</v>
      </c>
      <c r="N5404" s="5">
        <f>+VLOOKUP(B5404,'[17]TT 2023'!F$5233:K$5319,6,0)</f>
        <v>46105</v>
      </c>
      <c r="O5404" t="s">
        <v>5376</v>
      </c>
    </row>
    <row r="5405" spans="1:15" hidden="1" x14ac:dyDescent="0.2">
      <c r="A5405" s="5">
        <v>46084</v>
      </c>
      <c r="B5405" s="6">
        <v>14264</v>
      </c>
      <c r="C5405" s="6"/>
      <c r="D5405" s="6" t="s">
        <v>1611</v>
      </c>
      <c r="E5405" s="9">
        <v>-33238014</v>
      </c>
      <c r="F5405" s="10" t="s">
        <v>1409</v>
      </c>
      <c r="G5405" s="9">
        <v>-2659041</v>
      </c>
      <c r="H5405" s="9">
        <f t="shared" si="444"/>
        <v>-35897055</v>
      </c>
      <c r="I5405" s="6" t="s">
        <v>13</v>
      </c>
      <c r="J5405" s="6" t="s">
        <v>14</v>
      </c>
      <c r="K5405" s="5">
        <f t="shared" si="442"/>
        <v>46119</v>
      </c>
      <c r="L5405" s="9">
        <f>+VLOOKUP(B5405,'[17]TT 2023'!F$5233:K$5319,2,0)</f>
        <v>-35897055</v>
      </c>
      <c r="M5405" s="9">
        <f t="shared" si="443"/>
        <v>0</v>
      </c>
      <c r="N5405" s="5">
        <f>+VLOOKUP(B5405,'[17]TT 2023'!F$5233:K$5319,6,0)</f>
        <v>46105</v>
      </c>
      <c r="O5405" t="s">
        <v>5376</v>
      </c>
    </row>
    <row r="5406" spans="1:15" hidden="1" x14ac:dyDescent="0.2">
      <c r="A5406" s="5">
        <v>46084</v>
      </c>
      <c r="B5406" s="6">
        <v>14217</v>
      </c>
      <c r="C5406" s="6"/>
      <c r="D5406" s="6" t="s">
        <v>1609</v>
      </c>
      <c r="E5406" s="9">
        <v>-19111858</v>
      </c>
      <c r="F5406" s="10" t="s">
        <v>1409</v>
      </c>
      <c r="G5406" s="9">
        <v>-1528949</v>
      </c>
      <c r="H5406" s="9">
        <f t="shared" si="444"/>
        <v>-20640807</v>
      </c>
      <c r="I5406" s="6" t="s">
        <v>13</v>
      </c>
      <c r="J5406" s="6" t="s">
        <v>14</v>
      </c>
      <c r="K5406" s="5">
        <f t="shared" si="442"/>
        <v>46119</v>
      </c>
      <c r="L5406" s="9">
        <f>+VLOOKUP(B5406,'[17]TT 2023'!F$5233:K$5319,2,0)</f>
        <v>-20640807</v>
      </c>
      <c r="M5406" s="9">
        <f t="shared" si="443"/>
        <v>0</v>
      </c>
      <c r="N5406" s="5">
        <f>+VLOOKUP(B5406,'[17]TT 2023'!F$5233:K$5319,6,0)</f>
        <v>46105</v>
      </c>
      <c r="O5406" t="s">
        <v>5376</v>
      </c>
    </row>
    <row r="5407" spans="1:15" hidden="1" x14ac:dyDescent="0.2">
      <c r="A5407" s="5">
        <v>46084</v>
      </c>
      <c r="B5407" s="6">
        <v>17840</v>
      </c>
      <c r="C5407" s="6"/>
      <c r="D5407" s="6" t="s">
        <v>1610</v>
      </c>
      <c r="E5407" s="9">
        <v>-4154752</v>
      </c>
      <c r="F5407" s="10" t="s">
        <v>1409</v>
      </c>
      <c r="G5407" s="9">
        <v>-332380</v>
      </c>
      <c r="H5407" s="9">
        <f t="shared" si="444"/>
        <v>-4487132</v>
      </c>
      <c r="I5407" s="6" t="s">
        <v>13</v>
      </c>
      <c r="J5407" s="6" t="s">
        <v>14</v>
      </c>
      <c r="K5407" s="5">
        <f t="shared" si="442"/>
        <v>46119</v>
      </c>
      <c r="L5407" s="9">
        <f>+VLOOKUP(B5407,'[17]TT 2023'!F$5233:K$5319,2,0)</f>
        <v>-4487132</v>
      </c>
      <c r="M5407" s="9">
        <f t="shared" si="443"/>
        <v>0</v>
      </c>
      <c r="N5407" s="5">
        <f>+VLOOKUP(B5407,'[17]TT 2023'!F$5233:K$5319,6,0)</f>
        <v>46105</v>
      </c>
      <c r="O5407" t="s">
        <v>5376</v>
      </c>
    </row>
    <row r="5408" spans="1:15" hidden="1" x14ac:dyDescent="0.2">
      <c r="A5408" s="5">
        <v>46084</v>
      </c>
      <c r="B5408" s="6">
        <v>17740</v>
      </c>
      <c r="C5408" s="6"/>
      <c r="D5408" s="6" t="s">
        <v>1612</v>
      </c>
      <c r="E5408" s="9">
        <v>-18696383</v>
      </c>
      <c r="F5408" s="10" t="s">
        <v>1409</v>
      </c>
      <c r="G5408" s="9">
        <v>-1495711</v>
      </c>
      <c r="H5408" s="9">
        <f t="shared" si="444"/>
        <v>-20192094</v>
      </c>
      <c r="I5408" s="6" t="s">
        <v>13</v>
      </c>
      <c r="J5408" s="6" t="s">
        <v>14</v>
      </c>
      <c r="K5408" s="5">
        <f t="shared" si="442"/>
        <v>46119</v>
      </c>
      <c r="L5408" s="9">
        <f>+VLOOKUP(B5408,'[17]TT 2023'!F$5233:K$5319,2,0)</f>
        <v>-20192094</v>
      </c>
      <c r="M5408" s="9">
        <f t="shared" si="443"/>
        <v>0</v>
      </c>
      <c r="N5408" s="5">
        <f>+VLOOKUP(B5408,'[17]TT 2023'!F$5233:K$5319,6,0)</f>
        <v>46105</v>
      </c>
      <c r="O5408" t="s">
        <v>5376</v>
      </c>
    </row>
    <row r="5409" spans="1:15" hidden="1" x14ac:dyDescent="0.2">
      <c r="A5409" s="5">
        <v>46084</v>
      </c>
      <c r="B5409" s="6">
        <v>16799</v>
      </c>
      <c r="C5409" s="6"/>
      <c r="D5409" s="6" t="s">
        <v>5239</v>
      </c>
      <c r="E5409" s="9">
        <v>-8309504</v>
      </c>
      <c r="F5409" s="10" t="s">
        <v>1409</v>
      </c>
      <c r="G5409" s="9">
        <v>-664760</v>
      </c>
      <c r="H5409" s="9">
        <f t="shared" si="444"/>
        <v>-8974264</v>
      </c>
      <c r="I5409" s="6" t="s">
        <v>13</v>
      </c>
      <c r="J5409" s="6" t="s">
        <v>14</v>
      </c>
      <c r="K5409" s="5">
        <f t="shared" si="442"/>
        <v>46119</v>
      </c>
      <c r="L5409" s="9">
        <f>+VLOOKUP(B5409,'[17]TT 2023'!F$5233:K$5319,2,0)</f>
        <v>-8974264</v>
      </c>
      <c r="M5409" s="9">
        <f t="shared" si="443"/>
        <v>0</v>
      </c>
      <c r="N5409" s="5">
        <f>+VLOOKUP(B5409,'[17]TT 2023'!F$5233:K$5319,6,0)</f>
        <v>46105</v>
      </c>
      <c r="O5409" t="s">
        <v>5376</v>
      </c>
    </row>
    <row r="5410" spans="1:15" hidden="1" x14ac:dyDescent="0.2">
      <c r="A5410" s="5">
        <v>46084</v>
      </c>
      <c r="B5410" s="6" t="s">
        <v>5374</v>
      </c>
      <c r="C5410" s="6"/>
      <c r="D5410" s="6" t="s">
        <v>5125</v>
      </c>
      <c r="E5410" s="9">
        <v>-27421362</v>
      </c>
      <c r="F5410" s="10" t="s">
        <v>1409</v>
      </c>
      <c r="G5410" s="9">
        <v>0</v>
      </c>
      <c r="H5410" s="9">
        <f t="shared" si="444"/>
        <v>-27421362</v>
      </c>
      <c r="I5410" s="6" t="s">
        <v>13</v>
      </c>
      <c r="J5410" s="6" t="s">
        <v>14</v>
      </c>
      <c r="K5410" s="5">
        <f t="shared" si="442"/>
        <v>46119</v>
      </c>
      <c r="L5410" s="9">
        <f>+VLOOKUP(B5410,'[17]TT 2023'!F$5233:K$5319,2,0)</f>
        <v>-27421362</v>
      </c>
      <c r="M5410" s="9">
        <f t="shared" si="443"/>
        <v>0</v>
      </c>
      <c r="N5410" s="5">
        <f>+VLOOKUP(B5410,'[17]TT 2023'!F$5233:K$5319,6,0)</f>
        <v>46105</v>
      </c>
      <c r="O5410" t="s">
        <v>5376</v>
      </c>
    </row>
    <row r="5411" spans="1:15" hidden="1" x14ac:dyDescent="0.2">
      <c r="A5411" s="5">
        <v>46100</v>
      </c>
      <c r="B5411" s="6">
        <v>2191</v>
      </c>
      <c r="C5411" s="6"/>
      <c r="D5411" s="6" t="s">
        <v>5373</v>
      </c>
      <c r="E5411" s="9">
        <v>-11670928</v>
      </c>
      <c r="F5411" s="10" t="s">
        <v>1409</v>
      </c>
      <c r="G5411" s="9">
        <v>-933674</v>
      </c>
      <c r="H5411" s="9">
        <f t="shared" si="444"/>
        <v>-12604602</v>
      </c>
      <c r="I5411" s="6" t="s">
        <v>13</v>
      </c>
      <c r="J5411" s="6" t="s">
        <v>14</v>
      </c>
      <c r="K5411" s="5">
        <f t="shared" si="442"/>
        <v>46135</v>
      </c>
      <c r="L5411" s="9">
        <f>+VLOOKUP(B5411,'[17]TT 2023'!F$5233:K$5319,2,0)</f>
        <v>-12604602</v>
      </c>
      <c r="M5411" s="9">
        <f t="shared" si="443"/>
        <v>0</v>
      </c>
      <c r="N5411" s="5">
        <f>+VLOOKUP(B5411,'[17]TT 2023'!F$5233:K$5319,6,0)</f>
        <v>46105</v>
      </c>
      <c r="O5411" t="s">
        <v>5376</v>
      </c>
    </row>
  </sheetData>
  <autoFilter ref="A1:W5411" xr:uid="{00000000-0001-0000-0100-000000000000}">
    <filterColumn colId="14">
      <filters blank="1"/>
    </filterColumn>
  </autoFilter>
  <conditionalFormatting sqref="B2:B81">
    <cfRule type="duplicateValues" dxfId="144" priority="130"/>
  </conditionalFormatting>
  <conditionalFormatting sqref="B2:B270">
    <cfRule type="duplicateValues" dxfId="143" priority="129"/>
  </conditionalFormatting>
  <conditionalFormatting sqref="B2:B330">
    <cfRule type="duplicateValues" dxfId="142" priority="134"/>
  </conditionalFormatting>
  <conditionalFormatting sqref="B4:B769">
    <cfRule type="duplicateValues" dxfId="141" priority="111"/>
  </conditionalFormatting>
  <conditionalFormatting sqref="B271:B330">
    <cfRule type="duplicateValues" dxfId="140" priority="121"/>
  </conditionalFormatting>
  <conditionalFormatting sqref="B305:B337">
    <cfRule type="duplicateValues" dxfId="139" priority="122"/>
  </conditionalFormatting>
  <conditionalFormatting sqref="B326:B337">
    <cfRule type="duplicateValues" dxfId="138" priority="120"/>
  </conditionalFormatting>
  <conditionalFormatting sqref="B334:B337 B498:B521">
    <cfRule type="duplicateValues" dxfId="137" priority="126"/>
  </conditionalFormatting>
  <conditionalFormatting sqref="B334:B337">
    <cfRule type="duplicateValues" dxfId="136" priority="125"/>
    <cfRule type="duplicateValues" dxfId="135" priority="124"/>
  </conditionalFormatting>
  <conditionalFormatting sqref="B338:B344">
    <cfRule type="duplicateValues" dxfId="134" priority="119"/>
  </conditionalFormatting>
  <conditionalFormatting sqref="B345:B347">
    <cfRule type="duplicateValues" dxfId="133" priority="118"/>
  </conditionalFormatting>
  <conditionalFormatting sqref="B746:B752">
    <cfRule type="duplicateValues" dxfId="132" priority="116"/>
    <cfRule type="duplicateValues" dxfId="131" priority="117"/>
  </conditionalFormatting>
  <conditionalFormatting sqref="B756:B769">
    <cfRule type="duplicateValues" dxfId="130" priority="112"/>
    <cfRule type="duplicateValues" dxfId="129" priority="113"/>
    <cfRule type="duplicateValues" dxfId="128" priority="114"/>
    <cfRule type="duplicateValues" dxfId="127" priority="115" stopIfTrue="1"/>
  </conditionalFormatting>
  <conditionalFormatting sqref="B770:B780">
    <cfRule type="duplicateValues" dxfId="126" priority="109"/>
    <cfRule type="duplicateValues" dxfId="125" priority="110"/>
  </conditionalFormatting>
  <conditionalFormatting sqref="B962:B1103">
    <cfRule type="duplicateValues" dxfId="124" priority="106"/>
  </conditionalFormatting>
  <conditionalFormatting sqref="B1142:B1275">
    <cfRule type="duplicateValues" dxfId="123" priority="104"/>
  </conditionalFormatting>
  <conditionalFormatting sqref="B1285:B1292">
    <cfRule type="duplicateValues" dxfId="122" priority="102"/>
  </conditionalFormatting>
  <conditionalFormatting sqref="B1300:B1392">
    <cfRule type="duplicateValues" dxfId="121" priority="101"/>
  </conditionalFormatting>
  <conditionalFormatting sqref="B1404:B1418">
    <cfRule type="duplicateValues" dxfId="120" priority="100"/>
    <cfRule type="duplicateValues" dxfId="119" priority="99"/>
  </conditionalFormatting>
  <conditionalFormatting sqref="B1419:B1510">
    <cfRule type="duplicateValues" dxfId="118" priority="98"/>
  </conditionalFormatting>
  <conditionalFormatting sqref="B1529:B1599">
    <cfRule type="duplicateValues" dxfId="117" priority="97"/>
  </conditionalFormatting>
  <conditionalFormatting sqref="B1606">
    <cfRule type="duplicateValues" dxfId="116" priority="96"/>
    <cfRule type="duplicateValues" dxfId="115" priority="95"/>
    <cfRule type="duplicateValues" dxfId="114" priority="94"/>
    <cfRule type="duplicateValues" dxfId="113" priority="93"/>
  </conditionalFormatting>
  <conditionalFormatting sqref="B1607">
    <cfRule type="duplicateValues" dxfId="112" priority="89"/>
    <cfRule type="duplicateValues" dxfId="111" priority="90"/>
    <cfRule type="duplicateValues" dxfId="110" priority="91"/>
    <cfRule type="duplicateValues" dxfId="109" priority="92"/>
  </conditionalFormatting>
  <conditionalFormatting sqref="B1608">
    <cfRule type="duplicateValues" dxfId="108" priority="85"/>
    <cfRule type="duplicateValues" dxfId="107" priority="86"/>
    <cfRule type="duplicateValues" dxfId="106" priority="87"/>
    <cfRule type="duplicateValues" dxfId="105" priority="88"/>
  </conditionalFormatting>
  <conditionalFormatting sqref="B1609">
    <cfRule type="duplicateValues" dxfId="104" priority="81"/>
    <cfRule type="duplicateValues" dxfId="103" priority="82"/>
    <cfRule type="duplicateValues" dxfId="102" priority="83"/>
    <cfRule type="duplicateValues" dxfId="101" priority="84"/>
  </conditionalFormatting>
  <conditionalFormatting sqref="B1610">
    <cfRule type="duplicateValues" dxfId="100" priority="80"/>
    <cfRule type="duplicateValues" dxfId="99" priority="77"/>
    <cfRule type="duplicateValues" dxfId="98" priority="78"/>
    <cfRule type="duplicateValues" dxfId="97" priority="79"/>
  </conditionalFormatting>
  <conditionalFormatting sqref="B1611">
    <cfRule type="duplicateValues" dxfId="96" priority="75"/>
    <cfRule type="duplicateValues" dxfId="95" priority="76"/>
    <cfRule type="duplicateValues" dxfId="94" priority="73"/>
    <cfRule type="duplicateValues" dxfId="93" priority="74"/>
  </conditionalFormatting>
  <conditionalFormatting sqref="B1612:B1617">
    <cfRule type="duplicateValues" dxfId="92" priority="72"/>
  </conditionalFormatting>
  <conditionalFormatting sqref="B1618:B1763">
    <cfRule type="duplicateValues" dxfId="91" priority="164"/>
  </conditionalFormatting>
  <conditionalFormatting sqref="B1785:B1915">
    <cfRule type="duplicateValues" dxfId="90" priority="232"/>
  </conditionalFormatting>
  <conditionalFormatting sqref="B1930:B1986">
    <cfRule type="duplicateValues" dxfId="89" priority="67"/>
    <cfRule type="duplicateValues" dxfId="88" priority="68"/>
  </conditionalFormatting>
  <conditionalFormatting sqref="B1987">
    <cfRule type="duplicateValues" dxfId="87" priority="66"/>
    <cfRule type="duplicateValues" dxfId="86" priority="65"/>
  </conditionalFormatting>
  <conditionalFormatting sqref="B1988">
    <cfRule type="duplicateValues" dxfId="85" priority="64"/>
    <cfRule type="duplicateValues" dxfId="84" priority="63"/>
  </conditionalFormatting>
  <conditionalFormatting sqref="B1989">
    <cfRule type="duplicateValues" dxfId="83" priority="62"/>
    <cfRule type="duplicateValues" dxfId="82" priority="61"/>
  </conditionalFormatting>
  <conditionalFormatting sqref="B1990">
    <cfRule type="duplicateValues" dxfId="81" priority="60"/>
    <cfRule type="duplicateValues" dxfId="80" priority="59"/>
  </conditionalFormatting>
  <conditionalFormatting sqref="B1991">
    <cfRule type="duplicateValues" dxfId="79" priority="58"/>
    <cfRule type="duplicateValues" dxfId="78" priority="57"/>
  </conditionalFormatting>
  <conditionalFormatting sqref="B1992">
    <cfRule type="duplicateValues" dxfId="77" priority="55"/>
    <cfRule type="duplicateValues" dxfId="76" priority="56"/>
  </conditionalFormatting>
  <conditionalFormatting sqref="B1993">
    <cfRule type="duplicateValues" dxfId="75" priority="54"/>
    <cfRule type="duplicateValues" dxfId="74" priority="53"/>
  </conditionalFormatting>
  <conditionalFormatting sqref="B1994">
    <cfRule type="duplicateValues" dxfId="73" priority="52"/>
    <cfRule type="duplicateValues" dxfId="72" priority="51"/>
  </conditionalFormatting>
  <conditionalFormatting sqref="B2097 B2105:B2108">
    <cfRule type="duplicateValues" dxfId="71" priority="46"/>
  </conditionalFormatting>
  <conditionalFormatting sqref="B2098:B2104">
    <cfRule type="duplicateValues" dxfId="70" priority="45"/>
  </conditionalFormatting>
  <conditionalFormatting sqref="B2109">
    <cfRule type="duplicateValues" dxfId="69" priority="49"/>
    <cfRule type="duplicateValues" dxfId="68" priority="48"/>
    <cfRule type="duplicateValues" dxfId="67" priority="47"/>
  </conditionalFormatting>
  <conditionalFormatting sqref="B2110:B2183">
    <cfRule type="duplicateValues" dxfId="66" priority="318"/>
  </conditionalFormatting>
  <conditionalFormatting sqref="B2184:B2187">
    <cfRule type="duplicateValues" dxfId="65" priority="43"/>
  </conditionalFormatting>
  <conditionalFormatting sqref="B2188:B2208">
    <cfRule type="duplicateValues" dxfId="64" priority="42"/>
  </conditionalFormatting>
  <conditionalFormatting sqref="B2209:B2300">
    <cfRule type="duplicateValues" dxfId="63" priority="40"/>
    <cfRule type="duplicateValues" dxfId="62" priority="41"/>
  </conditionalFormatting>
  <conditionalFormatting sqref="B2325:B2416">
    <cfRule type="duplicateValues" dxfId="61" priority="367"/>
  </conditionalFormatting>
  <conditionalFormatting sqref="B2417:B2420">
    <cfRule type="duplicateValues" dxfId="60" priority="37"/>
  </conditionalFormatting>
  <conditionalFormatting sqref="B2421:B2440">
    <cfRule type="duplicateValues" dxfId="59" priority="36"/>
  </conditionalFormatting>
  <conditionalFormatting sqref="B2441:B2557">
    <cfRule type="duplicateValues" dxfId="58" priority="35"/>
  </conditionalFormatting>
  <conditionalFormatting sqref="B2579:B2663">
    <cfRule type="duplicateValues" dxfId="57" priority="34"/>
    <cfRule type="duplicateValues" dxfId="56" priority="33"/>
  </conditionalFormatting>
  <conditionalFormatting sqref="B2664:B2665">
    <cfRule type="duplicateValues" dxfId="55" priority="32"/>
  </conditionalFormatting>
  <conditionalFormatting sqref="B2685:B2788">
    <cfRule type="duplicateValues" dxfId="54" priority="428"/>
  </conditionalFormatting>
  <conditionalFormatting sqref="B2791:B2799">
    <cfRule type="duplicateValues" dxfId="53" priority="30"/>
  </conditionalFormatting>
  <conditionalFormatting sqref="B2814:B2923">
    <cfRule type="duplicateValues" dxfId="52" priority="28"/>
  </conditionalFormatting>
  <conditionalFormatting sqref="B2943:B3022">
    <cfRule type="duplicateValues" dxfId="51" priority="590"/>
  </conditionalFormatting>
  <conditionalFormatting sqref="B3040:B3166">
    <cfRule type="duplicateValues" dxfId="50" priority="26"/>
  </conditionalFormatting>
  <conditionalFormatting sqref="B3170">
    <cfRule type="duplicateValues" dxfId="49" priority="21"/>
    <cfRule type="duplicateValues" dxfId="48" priority="22"/>
    <cfRule type="duplicateValues" dxfId="47" priority="23"/>
    <cfRule type="duplicateValues" dxfId="46" priority="24"/>
    <cfRule type="duplicateValues" dxfId="45" priority="18"/>
    <cfRule type="duplicateValues" dxfId="44" priority="20"/>
    <cfRule type="duplicateValues" dxfId="43" priority="19"/>
  </conditionalFormatting>
  <conditionalFormatting sqref="B3172:B3298">
    <cfRule type="duplicateValues" dxfId="42" priority="16"/>
  </conditionalFormatting>
  <conditionalFormatting sqref="B3299:B3305">
    <cfRule type="duplicateValues" dxfId="41" priority="15"/>
  </conditionalFormatting>
  <conditionalFormatting sqref="B3315:B3424">
    <cfRule type="duplicateValues" dxfId="40" priority="14"/>
  </conditionalFormatting>
  <conditionalFormatting sqref="B3429:B3445">
    <cfRule type="duplicateValues" dxfId="39" priority="13"/>
  </conditionalFormatting>
  <conditionalFormatting sqref="B3446:B3541">
    <cfRule type="duplicateValues" dxfId="38" priority="12"/>
  </conditionalFormatting>
  <conditionalFormatting sqref="B3544:B3553">
    <cfRule type="duplicateValues" dxfId="37" priority="11"/>
  </conditionalFormatting>
  <conditionalFormatting sqref="B3561:B3668">
    <cfRule type="duplicateValues" dxfId="36" priority="10"/>
  </conditionalFormatting>
  <conditionalFormatting sqref="B3669:B3674">
    <cfRule type="duplicateValues" dxfId="35" priority="9"/>
  </conditionalFormatting>
  <conditionalFormatting sqref="B3675:B3705">
    <cfRule type="duplicateValues" dxfId="34" priority="8"/>
    <cfRule type="duplicateValues" dxfId="33" priority="7"/>
  </conditionalFormatting>
  <conditionalFormatting sqref="B3706:B3808">
    <cfRule type="duplicateValues" dxfId="32" priority="726"/>
  </conditionalFormatting>
  <conditionalFormatting sqref="B3809:B3814 B3306:B3314 B3023:B3039 B2924:B2942 B1:B2813 B3167:B3169 B3171 B3425:B3428 B3542:B3543 B3554:B3560 B3925:B4117 B4127:B4134 B4257:B4281 B4405:B1048576">
    <cfRule type="duplicateValues" dxfId="31" priority="29"/>
  </conditionalFormatting>
  <conditionalFormatting sqref="B3809:B3814 B3306:B3314 B3023:B3039 B2924:B2942 B2789:B2790 B2558:B2578 B1:B2324 B2666:B2684 B2800:B2813 B3167:B3169 B3171 B3425:B3428 B3542:B3543 B3554:B3560 B3925:B4117 B4127:B4134 B4257:B4281 B4405:B1048576">
    <cfRule type="duplicateValues" dxfId="30" priority="39"/>
  </conditionalFormatting>
  <conditionalFormatting sqref="B3809:B3814 B3306:B3314 B3023:B3039 B2924:B2942 B2789:B2790 B2558:B2578 B2301:B2324 B1:B2096 B2666:B2684 B2800:B2813 B3167:B3169 B3171 B3425:B3428 B3542:B3543 B3554:B3560 B3925:B4117 B4127:B4134 B4257:B4281 B4405:B1048576">
    <cfRule type="duplicateValues" dxfId="29" priority="50"/>
  </conditionalFormatting>
  <conditionalFormatting sqref="B3809:B3814 B3306:B3314 B3023:B3039 B2924:B2942 B2789:B2790 B2558:B2578 B2301:B2324 B1916:B1929 B1764:B1784 B1:B961 B1104:B1141 B1276:B1284 B1293:B1299 B1393:B1403 B1511:B1528 B1600:B1605 B1995:B2096 B2666:B2684 B2800:B2813 B3167:B3169 B3171 B3425:B3428 B3542:B3543 B3554:B3560 B3925:B4117 B4127:B4134 B4257:B4281 B4405:B1048576">
    <cfRule type="duplicateValues" dxfId="28" priority="108"/>
    <cfRule type="duplicateValues" dxfId="27" priority="107"/>
  </conditionalFormatting>
  <conditionalFormatting sqref="B3809:B3814 B3306:B3314 B3023:B3039 B2924:B2942 B2789:B2790 B2558:B2578 B2301:B2324 B1916:B1929 B1764:B1784 B1:B1284 B1293:B1299 B1393:B1403 B1511:B1528 B1600:B1605 B1995:B2096 B2666:B2684 B2800:B2813 B3167:B3169 B3171 B3425:B3428 B3542:B3543 B3554:B3560 B3925:B4117 B4127:B4134 B4257:B4281 B4405:B1048576">
    <cfRule type="duplicateValues" dxfId="26" priority="103"/>
  </conditionalFormatting>
  <conditionalFormatting sqref="B3809:B3814 B3306:B3314 B3023:B3039 B2924:B2942 B2789:B2790 B2558:B2578 B2301:B2324 B1916:B1929 B1764:B1784 B498:B745 B1:B337 B753:B769 B781:B961 B1104:B1141 B1276:B1284 B1293:B1299 B1393:B1403 B1511:B1528 B1600:B1605 B1995:B2096 B2666:B2684 B2800:B2813 B3167:B3169 B3171 B3425:B3428 B3542:B3543 B3554:B3560 B3925:B4117 B4127:B4134 B4257:B4281 B4405:B1048576">
    <cfRule type="duplicateValues" dxfId="25" priority="128"/>
  </conditionalFormatting>
  <conditionalFormatting sqref="B3815:B3828">
    <cfRule type="duplicateValues" dxfId="24" priority="5"/>
  </conditionalFormatting>
  <conditionalFormatting sqref="B3829:B3924">
    <cfRule type="duplicateValues" dxfId="23" priority="4"/>
  </conditionalFormatting>
  <conditionalFormatting sqref="B4118:B4126">
    <cfRule type="duplicateValues" dxfId="22" priority="3"/>
  </conditionalFormatting>
  <conditionalFormatting sqref="B4135:B4256">
    <cfRule type="duplicateValues" dxfId="21" priority="2"/>
  </conditionalFormatting>
  <conditionalFormatting sqref="B4282:B4378">
    <cfRule type="duplicateValues" dxfId="20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2"/>
  <sheetViews>
    <sheetView workbookViewId="0"/>
  </sheetViews>
  <sheetFormatPr defaultRowHeight="14.25" x14ac:dyDescent="0.2"/>
  <cols>
    <col min="1" max="1" width="13.75" customWidth="1"/>
    <col min="2" max="2" width="12" customWidth="1"/>
    <col min="3" max="3" width="12.25" customWidth="1"/>
    <col min="4" max="4" width="15.125" customWidth="1"/>
    <col min="5" max="5" width="18.375" customWidth="1"/>
    <col min="6" max="6" width="17.625" customWidth="1"/>
    <col min="7" max="7" width="16" customWidth="1"/>
    <col min="8" max="8" width="15.125" customWidth="1"/>
    <col min="9" max="9" width="19.375" bestFit="1" customWidth="1"/>
    <col min="10" max="10" width="16" customWidth="1"/>
    <col min="12" max="12" width="0" hidden="1" customWidth="1"/>
  </cols>
  <sheetData>
    <row r="1" spans="1:12" ht="25.5" x14ac:dyDescent="0.2">
      <c r="A1" s="29" t="s">
        <v>1412</v>
      </c>
      <c r="B1" s="29" t="s">
        <v>1413</v>
      </c>
      <c r="C1" s="29" t="s">
        <v>1</v>
      </c>
      <c r="D1" s="29" t="s">
        <v>1414</v>
      </c>
      <c r="E1" s="29" t="s">
        <v>1415</v>
      </c>
      <c r="F1" s="29" t="s">
        <v>1416</v>
      </c>
      <c r="G1" s="29" t="s">
        <v>0</v>
      </c>
      <c r="H1" s="29" t="s">
        <v>1417</v>
      </c>
      <c r="I1" s="30" t="s">
        <v>1418</v>
      </c>
      <c r="J1" s="29" t="s">
        <v>1419</v>
      </c>
    </row>
    <row r="2" spans="1:12" x14ac:dyDescent="0.2">
      <c r="A2" s="31">
        <v>25790</v>
      </c>
      <c r="B2" s="32" t="s">
        <v>10</v>
      </c>
      <c r="C2" s="31">
        <v>10501</v>
      </c>
      <c r="D2" s="33">
        <v>26370368</v>
      </c>
      <c r="E2" s="34">
        <v>3868816</v>
      </c>
      <c r="F2" s="35">
        <v>44984</v>
      </c>
      <c r="G2" s="35">
        <v>44987</v>
      </c>
      <c r="H2" s="35">
        <v>44987</v>
      </c>
      <c r="I2" s="36" t="s">
        <v>1420</v>
      </c>
      <c r="J2" s="32" t="s">
        <v>1421</v>
      </c>
    </row>
    <row r="3" spans="1:12" x14ac:dyDescent="0.2">
      <c r="A3" s="31">
        <v>25790</v>
      </c>
      <c r="B3" s="32" t="s">
        <v>10</v>
      </c>
      <c r="C3" s="31">
        <v>15715</v>
      </c>
      <c r="D3" s="33" t="s">
        <v>446</v>
      </c>
      <c r="E3" s="34">
        <v>3918673</v>
      </c>
      <c r="F3" s="35">
        <v>44995</v>
      </c>
      <c r="G3" s="35">
        <v>45003</v>
      </c>
      <c r="H3" s="35">
        <v>45003</v>
      </c>
      <c r="I3" s="36" t="s">
        <v>1420</v>
      </c>
      <c r="J3" s="32" t="s">
        <v>1422</v>
      </c>
    </row>
    <row r="4" spans="1:12" x14ac:dyDescent="0.2">
      <c r="A4" s="31">
        <v>25790</v>
      </c>
      <c r="B4" s="32" t="s">
        <v>10</v>
      </c>
      <c r="C4" s="31">
        <v>29776</v>
      </c>
      <c r="D4" s="33">
        <v>24317189</v>
      </c>
      <c r="E4" s="34">
        <v>1557600</v>
      </c>
      <c r="F4" s="35">
        <v>45061</v>
      </c>
      <c r="G4" s="35">
        <v>45065</v>
      </c>
      <c r="H4" s="35">
        <v>45065</v>
      </c>
      <c r="I4" s="36" t="s">
        <v>1420</v>
      </c>
      <c r="J4" s="32" t="s">
        <v>1422</v>
      </c>
    </row>
    <row r="5" spans="1:12" x14ac:dyDescent="0.2">
      <c r="A5" s="31">
        <v>25790</v>
      </c>
      <c r="B5" s="32" t="s">
        <v>10</v>
      </c>
      <c r="C5" s="31">
        <v>29777</v>
      </c>
      <c r="D5" s="33">
        <v>25346105</v>
      </c>
      <c r="E5" s="34">
        <v>778800</v>
      </c>
      <c r="F5" s="35">
        <v>45061</v>
      </c>
      <c r="G5" s="35">
        <v>45065</v>
      </c>
      <c r="H5" s="35">
        <v>45065</v>
      </c>
      <c r="I5" s="36" t="s">
        <v>1420</v>
      </c>
      <c r="J5" s="32" t="s">
        <v>1422</v>
      </c>
    </row>
    <row r="6" spans="1:12" x14ac:dyDescent="0.2">
      <c r="A6" s="31">
        <v>25790</v>
      </c>
      <c r="B6" s="32" t="s">
        <v>10</v>
      </c>
      <c r="C6" s="31">
        <v>29778</v>
      </c>
      <c r="D6" s="33">
        <v>27337223</v>
      </c>
      <c r="E6" s="34">
        <v>1557600</v>
      </c>
      <c r="F6" s="35">
        <v>45061</v>
      </c>
      <c r="G6" s="35">
        <v>45065</v>
      </c>
      <c r="H6" s="35">
        <v>45065</v>
      </c>
      <c r="I6" s="36" t="s">
        <v>1420</v>
      </c>
      <c r="J6" s="32" t="s">
        <v>1422</v>
      </c>
    </row>
    <row r="7" spans="1:12" x14ac:dyDescent="0.2">
      <c r="A7" s="31">
        <v>25790</v>
      </c>
      <c r="B7" s="32" t="s">
        <v>10</v>
      </c>
      <c r="C7" s="31">
        <v>29784</v>
      </c>
      <c r="D7" s="33">
        <v>22349126</v>
      </c>
      <c r="E7" s="34">
        <v>1557600</v>
      </c>
      <c r="F7" s="35">
        <v>45061</v>
      </c>
      <c r="G7" s="35">
        <v>45065</v>
      </c>
      <c r="H7" s="35">
        <v>45065</v>
      </c>
      <c r="I7" s="36" t="s">
        <v>1420</v>
      </c>
      <c r="J7" s="32" t="s">
        <v>1422</v>
      </c>
    </row>
    <row r="8" spans="1:12" x14ac:dyDescent="0.2">
      <c r="A8" s="31">
        <v>25790</v>
      </c>
      <c r="B8" s="32" t="s">
        <v>10</v>
      </c>
      <c r="C8" s="31">
        <v>30030</v>
      </c>
      <c r="D8" s="33">
        <v>10171704</v>
      </c>
      <c r="E8" s="34">
        <v>23586080</v>
      </c>
      <c r="F8" s="35">
        <v>44920</v>
      </c>
      <c r="G8" s="35">
        <v>45069</v>
      </c>
      <c r="H8" s="35">
        <v>45069</v>
      </c>
      <c r="I8" s="36" t="s">
        <v>1420</v>
      </c>
      <c r="J8" s="32" t="s">
        <v>1422</v>
      </c>
    </row>
    <row r="9" spans="1:12" x14ac:dyDescent="0.2">
      <c r="A9" s="31">
        <v>25790</v>
      </c>
      <c r="B9" s="32" t="s">
        <v>10</v>
      </c>
      <c r="C9" s="31">
        <v>32669</v>
      </c>
      <c r="D9" s="33">
        <v>14115734</v>
      </c>
      <c r="E9" s="34">
        <v>3448799</v>
      </c>
      <c r="F9" s="35">
        <v>45071</v>
      </c>
      <c r="G9" s="35">
        <v>45077</v>
      </c>
      <c r="H9" s="35">
        <v>45077</v>
      </c>
      <c r="I9" s="36" t="s">
        <v>1420</v>
      </c>
      <c r="J9" s="32" t="s">
        <v>1422</v>
      </c>
    </row>
    <row r="10" spans="1:12" x14ac:dyDescent="0.2">
      <c r="A10" s="31">
        <v>25790</v>
      </c>
      <c r="B10" s="32" t="s">
        <v>10</v>
      </c>
      <c r="C10" s="31">
        <v>37619</v>
      </c>
      <c r="D10" s="33">
        <v>10249806</v>
      </c>
      <c r="E10" s="34">
        <v>2076778</v>
      </c>
      <c r="F10" s="35">
        <v>45089</v>
      </c>
      <c r="G10" s="35">
        <v>45101</v>
      </c>
      <c r="H10" s="35">
        <v>45101</v>
      </c>
      <c r="I10" s="36" t="s">
        <v>1420</v>
      </c>
      <c r="J10" s="32" t="s">
        <v>1423</v>
      </c>
    </row>
    <row r="11" spans="1:12" x14ac:dyDescent="0.2">
      <c r="A11" s="31">
        <v>25790</v>
      </c>
      <c r="B11" s="32" t="s">
        <v>10</v>
      </c>
      <c r="C11" s="31">
        <v>37621</v>
      </c>
      <c r="D11" s="33">
        <v>18183438</v>
      </c>
      <c r="E11" s="34">
        <v>1038389</v>
      </c>
      <c r="F11" s="35">
        <v>45094</v>
      </c>
      <c r="G11" s="35">
        <v>45101</v>
      </c>
      <c r="H11" s="35">
        <v>45101</v>
      </c>
      <c r="I11" s="36" t="s">
        <v>1420</v>
      </c>
      <c r="J11" s="32" t="s">
        <v>1423</v>
      </c>
    </row>
    <row r="12" spans="1:12" x14ac:dyDescent="0.2">
      <c r="A12" s="31">
        <v>25790</v>
      </c>
      <c r="B12" s="32" t="s">
        <v>10</v>
      </c>
      <c r="C12" s="31">
        <v>37622</v>
      </c>
      <c r="D12" s="33">
        <v>10255621</v>
      </c>
      <c r="E12" s="34">
        <v>5191945</v>
      </c>
      <c r="F12" s="35">
        <v>45096</v>
      </c>
      <c r="G12" s="35">
        <v>45101</v>
      </c>
      <c r="H12" s="35">
        <v>45101</v>
      </c>
      <c r="I12" s="36" t="s">
        <v>1420</v>
      </c>
      <c r="J12" s="32" t="s">
        <v>1423</v>
      </c>
    </row>
    <row r="13" spans="1:12" x14ac:dyDescent="0.2">
      <c r="A13" s="31">
        <v>25790</v>
      </c>
      <c r="B13" s="32" t="s">
        <v>10</v>
      </c>
      <c r="C13" s="31">
        <v>39050</v>
      </c>
      <c r="D13" s="33">
        <v>13275736</v>
      </c>
      <c r="E13" s="34">
        <v>4901895</v>
      </c>
      <c r="F13" s="35">
        <v>45099</v>
      </c>
      <c r="G13" s="35">
        <v>45107</v>
      </c>
      <c r="H13" s="35">
        <v>45107</v>
      </c>
      <c r="I13" s="36"/>
      <c r="J13" s="32"/>
    </row>
    <row r="14" spans="1:12" x14ac:dyDescent="0.2">
      <c r="A14" s="31">
        <v>25790</v>
      </c>
      <c r="B14" s="32" t="s">
        <v>10</v>
      </c>
      <c r="C14" s="31">
        <v>39055</v>
      </c>
      <c r="D14" s="33">
        <v>26415098</v>
      </c>
      <c r="E14" s="34">
        <v>1628017</v>
      </c>
      <c r="F14" s="35">
        <v>45106</v>
      </c>
      <c r="G14" s="35">
        <v>45107</v>
      </c>
      <c r="H14" s="35">
        <v>45107</v>
      </c>
      <c r="I14" s="36"/>
      <c r="J14" s="32"/>
      <c r="L14" t="s">
        <v>1424</v>
      </c>
    </row>
    <row r="15" spans="1:12" x14ac:dyDescent="0.2">
      <c r="A15" s="31">
        <v>25790</v>
      </c>
      <c r="B15" s="32" t="s">
        <v>10</v>
      </c>
      <c r="C15" s="31">
        <v>39085</v>
      </c>
      <c r="D15" s="33">
        <v>16455405</v>
      </c>
      <c r="E15" s="34">
        <v>2226532</v>
      </c>
      <c r="F15" s="35">
        <v>45106</v>
      </c>
      <c r="G15" s="35">
        <v>45107</v>
      </c>
      <c r="H15" s="35">
        <v>45107</v>
      </c>
      <c r="I15" s="36"/>
      <c r="J15" s="32"/>
    </row>
    <row r="16" spans="1:12" x14ac:dyDescent="0.2">
      <c r="A16" s="31">
        <v>25790</v>
      </c>
      <c r="B16" s="32" t="s">
        <v>10</v>
      </c>
      <c r="C16" s="31">
        <v>39088</v>
      </c>
      <c r="D16" s="33">
        <v>24331152</v>
      </c>
      <c r="E16" s="34">
        <v>2112294</v>
      </c>
      <c r="F16" s="35">
        <v>45106</v>
      </c>
      <c r="G16" s="35">
        <v>45107</v>
      </c>
      <c r="H16" s="35">
        <v>45107</v>
      </c>
      <c r="I16" s="36"/>
      <c r="J16" s="32"/>
    </row>
    <row r="17" spans="1:12" x14ac:dyDescent="0.2">
      <c r="A17" s="31">
        <v>25790</v>
      </c>
      <c r="B17" s="32" t="s">
        <v>10</v>
      </c>
      <c r="C17" s="31">
        <v>39441</v>
      </c>
      <c r="D17" s="33">
        <v>17225309</v>
      </c>
      <c r="E17" s="34">
        <v>2823298</v>
      </c>
      <c r="F17" s="35">
        <v>45110</v>
      </c>
      <c r="G17" s="35">
        <v>45111</v>
      </c>
      <c r="H17" s="35">
        <v>45111</v>
      </c>
      <c r="I17" s="36"/>
      <c r="J17" s="32"/>
    </row>
    <row r="18" spans="1:12" x14ac:dyDescent="0.2">
      <c r="A18" s="31">
        <v>25790</v>
      </c>
      <c r="B18" s="32" t="s">
        <v>10</v>
      </c>
      <c r="C18" s="31">
        <v>39442</v>
      </c>
      <c r="D18" s="33">
        <v>16456573</v>
      </c>
      <c r="E18" s="34">
        <v>1586110</v>
      </c>
      <c r="F18" s="35">
        <v>45110</v>
      </c>
      <c r="G18" s="35">
        <v>45111</v>
      </c>
      <c r="H18" s="35">
        <v>45111</v>
      </c>
      <c r="I18" s="36"/>
      <c r="J18" s="32"/>
    </row>
    <row r="19" spans="1:12" x14ac:dyDescent="0.2">
      <c r="A19" s="31">
        <v>25790</v>
      </c>
      <c r="B19" s="32" t="s">
        <v>10</v>
      </c>
      <c r="C19" s="31">
        <v>39749</v>
      </c>
      <c r="D19" s="33">
        <v>14129428</v>
      </c>
      <c r="E19" s="34">
        <v>5191945</v>
      </c>
      <c r="F19" s="35">
        <v>45107</v>
      </c>
      <c r="G19" s="35">
        <v>45113</v>
      </c>
      <c r="H19" s="35">
        <v>45113</v>
      </c>
      <c r="I19" s="36"/>
      <c r="J19" s="32"/>
    </row>
    <row r="20" spans="1:12" x14ac:dyDescent="0.2">
      <c r="A20" s="31">
        <v>25790</v>
      </c>
      <c r="B20" s="32" t="s">
        <v>10</v>
      </c>
      <c r="C20" s="31">
        <v>39772</v>
      </c>
      <c r="D20" s="33">
        <v>24330165</v>
      </c>
      <c r="E20" s="34">
        <v>3264921</v>
      </c>
      <c r="F20" s="35">
        <v>45103</v>
      </c>
      <c r="G20" s="35">
        <v>45113</v>
      </c>
      <c r="H20" s="35">
        <v>45113</v>
      </c>
      <c r="I20" s="36"/>
      <c r="J20" s="32"/>
    </row>
    <row r="21" spans="1:12" x14ac:dyDescent="0.2">
      <c r="A21" s="31">
        <v>25790</v>
      </c>
      <c r="B21" s="32" t="s">
        <v>10</v>
      </c>
      <c r="C21" s="31">
        <v>39794</v>
      </c>
      <c r="D21" s="33">
        <v>15138013</v>
      </c>
      <c r="E21" s="34">
        <v>4303310</v>
      </c>
      <c r="F21" s="35">
        <v>45103</v>
      </c>
      <c r="G21" s="35">
        <v>45113</v>
      </c>
      <c r="H21" s="35">
        <v>45113</v>
      </c>
      <c r="I21" s="36"/>
      <c r="J21" s="32"/>
    </row>
    <row r="22" spans="1:12" x14ac:dyDescent="0.2">
      <c r="A22" s="31">
        <v>25790</v>
      </c>
      <c r="B22" s="32" t="s">
        <v>10</v>
      </c>
      <c r="C22" s="31">
        <v>39795</v>
      </c>
      <c r="D22" s="33">
        <v>12177951</v>
      </c>
      <c r="E22" s="34">
        <v>2907489</v>
      </c>
      <c r="F22" s="35">
        <v>45104</v>
      </c>
      <c r="G22" s="35">
        <v>45113</v>
      </c>
      <c r="H22" s="35">
        <v>45113</v>
      </c>
      <c r="I22" s="36"/>
      <c r="J22" s="32"/>
    </row>
    <row r="23" spans="1:12" x14ac:dyDescent="0.2">
      <c r="A23" s="31">
        <v>25790</v>
      </c>
      <c r="B23" s="32" t="s">
        <v>10</v>
      </c>
      <c r="C23" s="31">
        <v>39817</v>
      </c>
      <c r="D23" s="33">
        <v>16454540</v>
      </c>
      <c r="E23" s="34">
        <v>3264921</v>
      </c>
      <c r="F23" s="35">
        <v>45106</v>
      </c>
      <c r="G23" s="35">
        <v>45113</v>
      </c>
      <c r="H23" s="35">
        <v>45113</v>
      </c>
      <c r="I23" s="36"/>
      <c r="J23" s="32"/>
    </row>
    <row r="24" spans="1:12" x14ac:dyDescent="0.2">
      <c r="A24" s="31">
        <v>25790</v>
      </c>
      <c r="B24" s="32" t="s">
        <v>10</v>
      </c>
      <c r="C24" s="31">
        <v>39818</v>
      </c>
      <c r="D24" s="33">
        <v>17223223</v>
      </c>
      <c r="E24" s="34">
        <v>4880403</v>
      </c>
      <c r="F24" s="35">
        <v>45106</v>
      </c>
      <c r="G24" s="35">
        <v>45113</v>
      </c>
      <c r="H24" s="35">
        <v>45113</v>
      </c>
      <c r="I24" s="36"/>
      <c r="J24" s="32"/>
    </row>
    <row r="25" spans="1:12" x14ac:dyDescent="0.2">
      <c r="A25" s="31">
        <v>25790</v>
      </c>
      <c r="B25" s="32" t="s">
        <v>10</v>
      </c>
      <c r="C25" s="31">
        <v>39909</v>
      </c>
      <c r="D25" s="33">
        <v>28353032</v>
      </c>
      <c r="E25" s="34">
        <v>1555461</v>
      </c>
      <c r="F25" s="35">
        <v>45106</v>
      </c>
      <c r="G25" s="35">
        <v>45113</v>
      </c>
      <c r="H25" s="35">
        <v>45113</v>
      </c>
      <c r="I25" s="36"/>
      <c r="J25" s="32"/>
    </row>
    <row r="26" spans="1:12" x14ac:dyDescent="0.2">
      <c r="A26" s="31">
        <v>25790</v>
      </c>
      <c r="B26" s="32" t="s">
        <v>10</v>
      </c>
      <c r="C26" s="31">
        <v>40816</v>
      </c>
      <c r="D26" s="33">
        <v>12180963</v>
      </c>
      <c r="E26" s="34">
        <v>5784329</v>
      </c>
      <c r="F26" s="35">
        <v>45113</v>
      </c>
      <c r="G26" s="35">
        <v>45115</v>
      </c>
      <c r="H26" s="35">
        <v>45115</v>
      </c>
      <c r="I26" s="36"/>
      <c r="J26" s="32"/>
    </row>
    <row r="27" spans="1:12" x14ac:dyDescent="0.2">
      <c r="A27" s="31">
        <v>25790</v>
      </c>
      <c r="B27" s="32" t="s">
        <v>10</v>
      </c>
      <c r="C27" s="31">
        <v>40818</v>
      </c>
      <c r="D27" s="33">
        <v>16458624</v>
      </c>
      <c r="E27" s="34">
        <v>4372099</v>
      </c>
      <c r="F27" s="35">
        <v>45113</v>
      </c>
      <c r="G27" s="35">
        <v>45115</v>
      </c>
      <c r="H27" s="35">
        <v>45115</v>
      </c>
      <c r="I27" s="36"/>
      <c r="J27" s="32"/>
    </row>
    <row r="28" spans="1:12" x14ac:dyDescent="0.2">
      <c r="A28" s="31">
        <v>25790</v>
      </c>
      <c r="B28" s="32" t="s">
        <v>10</v>
      </c>
      <c r="C28" s="31">
        <v>40819</v>
      </c>
      <c r="D28" s="33">
        <v>16457349</v>
      </c>
      <c r="E28" s="34">
        <v>1199426</v>
      </c>
      <c r="F28" s="35">
        <v>45113</v>
      </c>
      <c r="G28" s="35">
        <v>45115</v>
      </c>
      <c r="H28" s="35">
        <v>45115</v>
      </c>
      <c r="I28" s="36"/>
      <c r="J28" s="32"/>
      <c r="L28" t="s">
        <v>1425</v>
      </c>
    </row>
    <row r="29" spans="1:12" x14ac:dyDescent="0.2">
      <c r="A29" s="31">
        <v>25790</v>
      </c>
      <c r="B29" s="32" t="s">
        <v>10</v>
      </c>
      <c r="C29" s="31">
        <v>40820</v>
      </c>
      <c r="D29" s="33">
        <v>15141499</v>
      </c>
      <c r="E29" s="34">
        <v>3385476</v>
      </c>
      <c r="F29" s="35">
        <v>45113</v>
      </c>
      <c r="G29" s="35">
        <v>45115</v>
      </c>
      <c r="H29" s="35">
        <v>45115</v>
      </c>
      <c r="I29" s="36"/>
      <c r="J29" s="32"/>
    </row>
    <row r="30" spans="1:12" x14ac:dyDescent="0.2">
      <c r="A30" s="31">
        <v>25790</v>
      </c>
      <c r="B30" s="32" t="s">
        <v>10</v>
      </c>
      <c r="C30" s="31">
        <v>40822</v>
      </c>
      <c r="D30" s="33">
        <v>24333430</v>
      </c>
      <c r="E30" s="34">
        <v>550741</v>
      </c>
      <c r="F30" s="35">
        <v>45113</v>
      </c>
      <c r="G30" s="35">
        <v>45115</v>
      </c>
      <c r="H30" s="35">
        <v>45115</v>
      </c>
      <c r="I30" s="36"/>
      <c r="J30" s="32"/>
    </row>
    <row r="31" spans="1:12" x14ac:dyDescent="0.2">
      <c r="A31" s="31">
        <v>25790</v>
      </c>
      <c r="B31" s="32" t="s">
        <v>10</v>
      </c>
      <c r="C31" s="31">
        <v>40823</v>
      </c>
      <c r="D31" s="33">
        <v>25362602</v>
      </c>
      <c r="E31" s="34">
        <v>4584902</v>
      </c>
      <c r="F31" s="35">
        <v>45113</v>
      </c>
      <c r="G31" s="35">
        <v>45115</v>
      </c>
      <c r="H31" s="35">
        <v>45115</v>
      </c>
      <c r="I31" s="36"/>
      <c r="J31" s="32"/>
    </row>
    <row r="32" spans="1:12" x14ac:dyDescent="0.2">
      <c r="A32" s="31">
        <v>25790</v>
      </c>
      <c r="B32" s="32" t="s">
        <v>10</v>
      </c>
      <c r="C32" s="31">
        <v>40826</v>
      </c>
      <c r="D32" s="33">
        <v>17226286</v>
      </c>
      <c r="E32" s="34">
        <v>3719812</v>
      </c>
      <c r="F32" s="35">
        <v>45113</v>
      </c>
      <c r="G32" s="35">
        <v>45115</v>
      </c>
      <c r="H32" s="35">
        <v>45115</v>
      </c>
      <c r="I32" s="36"/>
      <c r="J32" s="32"/>
    </row>
    <row r="33" spans="1:10" x14ac:dyDescent="0.2">
      <c r="A33" s="31">
        <v>25790</v>
      </c>
      <c r="B33" s="32" t="s">
        <v>10</v>
      </c>
      <c r="C33" s="31">
        <v>40828</v>
      </c>
      <c r="D33" s="33">
        <v>16458164</v>
      </c>
      <c r="E33" s="34">
        <v>5571526</v>
      </c>
      <c r="F33" s="35">
        <v>45113</v>
      </c>
      <c r="G33" s="35">
        <v>45115</v>
      </c>
      <c r="H33" s="35">
        <v>45115</v>
      </c>
      <c r="I33" s="36"/>
      <c r="J33" s="32"/>
    </row>
    <row r="34" spans="1:10" x14ac:dyDescent="0.2">
      <c r="A34" s="31">
        <v>25790</v>
      </c>
      <c r="B34" s="32" t="s">
        <v>10</v>
      </c>
      <c r="C34" s="31">
        <v>40829</v>
      </c>
      <c r="D34" s="33">
        <v>16457647</v>
      </c>
      <c r="E34" s="34">
        <v>3443207</v>
      </c>
      <c r="F34" s="35">
        <v>45113</v>
      </c>
      <c r="G34" s="35">
        <v>45115</v>
      </c>
      <c r="H34" s="35">
        <v>45115</v>
      </c>
      <c r="I34" s="36"/>
      <c r="J34" s="32"/>
    </row>
    <row r="35" spans="1:10" x14ac:dyDescent="0.2">
      <c r="A35" s="31">
        <v>25790</v>
      </c>
      <c r="B35" s="32" t="s">
        <v>10</v>
      </c>
      <c r="C35" s="31">
        <v>40873</v>
      </c>
      <c r="D35" s="33">
        <v>10261977</v>
      </c>
      <c r="E35" s="34">
        <v>2039018</v>
      </c>
      <c r="F35" s="35">
        <v>45107</v>
      </c>
      <c r="G35" s="35">
        <v>45117</v>
      </c>
      <c r="H35" s="35">
        <v>45117</v>
      </c>
      <c r="I35" s="36"/>
      <c r="J35" s="32"/>
    </row>
    <row r="36" spans="1:10" x14ac:dyDescent="0.2">
      <c r="A36" s="31">
        <v>25790</v>
      </c>
      <c r="B36" s="32" t="s">
        <v>10</v>
      </c>
      <c r="C36" s="31">
        <v>40874</v>
      </c>
      <c r="D36" s="33">
        <v>22365749</v>
      </c>
      <c r="E36" s="34">
        <v>1019509</v>
      </c>
      <c r="F36" s="35">
        <v>45110</v>
      </c>
      <c r="G36" s="35">
        <v>45117</v>
      </c>
      <c r="H36" s="35">
        <v>45117</v>
      </c>
      <c r="I36" s="36"/>
      <c r="J36" s="32"/>
    </row>
    <row r="37" spans="1:10" x14ac:dyDescent="0.2">
      <c r="A37" s="31">
        <v>25790</v>
      </c>
      <c r="B37" s="32" t="s">
        <v>10</v>
      </c>
      <c r="C37" s="31">
        <v>41093</v>
      </c>
      <c r="D37" s="33">
        <v>10265556</v>
      </c>
      <c r="E37" s="34">
        <v>3598279</v>
      </c>
      <c r="F37" s="35">
        <v>45115</v>
      </c>
      <c r="G37" s="35">
        <v>45119</v>
      </c>
      <c r="H37" s="35">
        <v>45119</v>
      </c>
      <c r="I37" s="36"/>
      <c r="J37" s="32"/>
    </row>
    <row r="38" spans="1:10" x14ac:dyDescent="0.2">
      <c r="A38" s="31">
        <v>25790</v>
      </c>
      <c r="B38" s="32" t="s">
        <v>10</v>
      </c>
      <c r="C38" s="31">
        <v>41097</v>
      </c>
      <c r="D38" s="33">
        <v>16459244</v>
      </c>
      <c r="E38" s="34">
        <v>4372099</v>
      </c>
      <c r="F38" s="35">
        <v>45117</v>
      </c>
      <c r="G38" s="35">
        <v>45119</v>
      </c>
      <c r="H38" s="35">
        <v>45119</v>
      </c>
      <c r="I38" s="36"/>
      <c r="J38" s="32"/>
    </row>
    <row r="39" spans="1:10" x14ac:dyDescent="0.2">
      <c r="A39" s="31">
        <v>25790</v>
      </c>
      <c r="B39" s="32" t="s">
        <v>10</v>
      </c>
      <c r="C39" s="31">
        <v>41098</v>
      </c>
      <c r="D39" s="33">
        <v>16459352</v>
      </c>
      <c r="E39" s="34">
        <v>5114848</v>
      </c>
      <c r="F39" s="35">
        <v>45117</v>
      </c>
      <c r="G39" s="35">
        <v>45119</v>
      </c>
      <c r="H39" s="35">
        <v>45119</v>
      </c>
      <c r="I39" s="36"/>
      <c r="J39" s="32"/>
    </row>
    <row r="40" spans="1:10" x14ac:dyDescent="0.2">
      <c r="A40" s="31">
        <v>25790</v>
      </c>
      <c r="B40" s="32" t="s">
        <v>10</v>
      </c>
      <c r="C40" s="31">
        <v>41099</v>
      </c>
      <c r="D40" s="33">
        <v>16460007</v>
      </c>
      <c r="E40" s="34">
        <v>6558149</v>
      </c>
      <c r="F40" s="35">
        <v>45117</v>
      </c>
      <c r="G40" s="35">
        <v>45119</v>
      </c>
      <c r="H40" s="35">
        <v>45119</v>
      </c>
      <c r="I40" s="36"/>
      <c r="J40" s="32"/>
    </row>
    <row r="41" spans="1:10" x14ac:dyDescent="0.2">
      <c r="A41" s="31">
        <v>25790</v>
      </c>
      <c r="B41" s="32" t="s">
        <v>10</v>
      </c>
      <c r="C41" s="31">
        <v>41101</v>
      </c>
      <c r="D41" s="33">
        <v>21243731</v>
      </c>
      <c r="E41" s="34">
        <v>1586110</v>
      </c>
      <c r="F41" s="35">
        <v>45117</v>
      </c>
      <c r="G41" s="35">
        <v>45119</v>
      </c>
      <c r="H41" s="35">
        <v>45119</v>
      </c>
      <c r="I41" s="36"/>
      <c r="J41" s="32"/>
    </row>
    <row r="42" spans="1:10" x14ac:dyDescent="0.2">
      <c r="A42" s="31">
        <v>25790</v>
      </c>
      <c r="B42" s="32" t="s">
        <v>10</v>
      </c>
      <c r="C42" s="31">
        <v>41102</v>
      </c>
      <c r="D42" s="33">
        <v>25364327</v>
      </c>
      <c r="E42" s="34">
        <v>2186050</v>
      </c>
      <c r="F42" s="35">
        <v>45117</v>
      </c>
      <c r="G42" s="35">
        <v>45119</v>
      </c>
      <c r="H42" s="35">
        <v>45119</v>
      </c>
      <c r="I42" s="36"/>
      <c r="J42" s="32"/>
    </row>
  </sheetData>
  <conditionalFormatting sqref="C13">
    <cfRule type="duplicateValues" dxfId="19" priority="21"/>
    <cfRule type="duplicateValues" dxfId="18" priority="22"/>
  </conditionalFormatting>
  <conditionalFormatting sqref="C14">
    <cfRule type="duplicateValues" dxfId="17" priority="19"/>
    <cfRule type="duplicateValues" dxfId="16" priority="20"/>
  </conditionalFormatting>
  <conditionalFormatting sqref="C15">
    <cfRule type="duplicateValues" dxfId="15" priority="17"/>
    <cfRule type="duplicateValues" dxfId="14" priority="18"/>
  </conditionalFormatting>
  <conditionalFormatting sqref="C16">
    <cfRule type="duplicateValues" dxfId="13" priority="15"/>
    <cfRule type="duplicateValues" dxfId="12" priority="16"/>
  </conditionalFormatting>
  <conditionalFormatting sqref="C17">
    <cfRule type="duplicateValues" dxfId="11" priority="13"/>
    <cfRule type="duplicateValues" dxfId="10" priority="14"/>
  </conditionalFormatting>
  <conditionalFormatting sqref="C18">
    <cfRule type="duplicateValues" dxfId="9" priority="7"/>
    <cfRule type="duplicateValues" dxfId="8" priority="8"/>
    <cfRule type="duplicateValues" dxfId="7" priority="9"/>
  </conditionalFormatting>
  <conditionalFormatting sqref="C19">
    <cfRule type="duplicateValues" dxfId="6" priority="4"/>
    <cfRule type="duplicateValues" dxfId="5" priority="5"/>
    <cfRule type="duplicateValues" dxfId="4" priority="6"/>
  </conditionalFormatting>
  <conditionalFormatting sqref="C20:C42">
    <cfRule type="duplicateValues" dxfId="3" priority="33"/>
  </conditionalFormatting>
  <conditionalFormatting sqref="C43:C1048576 C1:C12">
    <cfRule type="duplicateValues" dxfId="2" priority="29"/>
  </conditionalFormatting>
  <conditionalFormatting sqref="C43:C1048576 C1:C17">
    <cfRule type="duplicateValues" dxfId="1" priority="10"/>
  </conditionalFormatting>
  <conditionalFormatting sqref="C43:C1048576">
    <cfRule type="duplicateValues" dxfId="0" priority="2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2023</vt:lpstr>
      <vt:lpstr>check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2023-04-08T06:57:14Z</dcterms:created>
  <dcterms:modified xsi:type="dcterms:W3CDTF">2026-04-14T05:39:33Z</dcterms:modified>
</cp:coreProperties>
</file>